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2610\Desktop\"/>
    </mc:Choice>
  </mc:AlternateContent>
  <xr:revisionPtr revIDLastSave="0" documentId="13_ncr:1_{270EF665-DB0D-4E86-94FE-F8B7BCF1AE12}" xr6:coauthVersionLast="47" xr6:coauthVersionMax="47" xr10:uidLastSave="{00000000-0000-0000-0000-000000000000}"/>
  <bookViews>
    <workbookView xWindow="-110" yWindow="-110" windowWidth="19420" windowHeight="10300" tabRatio="361" xr2:uid="{00000000-000D-0000-FFFF-FFFF00000000}"/>
  </bookViews>
  <sheets>
    <sheet name="①伊勢崎市における事業所基本情報" sheetId="1" r:id="rId1"/>
    <sheet name="②選択画面 " sheetId="2" r:id="rId2"/>
    <sheet name="③異動届出書質問表" sheetId="3" r:id="rId3"/>
    <sheet name="④給与所得者異動届出書" sheetId="4" r:id="rId4"/>
    <sheet name="⑤特別徴収切替届出（依頼）書" sheetId="5" r:id="rId5"/>
    <sheet name="⑥所在地名称変更届書質問表" sheetId="6" r:id="rId6"/>
    <sheet name="⑦所在地・名称変更届出書" sheetId="7" r:id="rId7"/>
    <sheet name="⑧一覧からの作成用データ（異動届）" sheetId="8" r:id="rId8"/>
    <sheet name="⑨一覧からの給与所得者異動届出書印刷シート" sheetId="13" r:id="rId9"/>
    <sheet name="➉一覧からの作成用データ (切替届)" sheetId="12" r:id="rId10"/>
    <sheet name="⑪一覧からの特別徴収切替届出印刷シート" sheetId="10" r:id="rId11"/>
  </sheets>
  <definedNames>
    <definedName name="_xlnm._FilterDatabase" localSheetId="7" hidden="1">'⑧一覧からの作成用データ（異動届）'!$A$29:$AD$29</definedName>
    <definedName name="_xlnm._FilterDatabase" localSheetId="9" hidden="1">'➉一覧からの作成用データ (切替届)'!$A$29:$M$29</definedName>
    <definedName name="_xlnm.Print_Area" localSheetId="0">①伊勢崎市における事業所基本情報!$D$1:$CB$46</definedName>
    <definedName name="_xlnm.Print_Area" localSheetId="1">'②選択画面 '!$K$1:$BQ$48</definedName>
    <definedName name="_xlnm.Print_Area" localSheetId="2">③異動届出書質問表!$A$1:$BD$65</definedName>
    <definedName name="_xlnm.Print_Area" localSheetId="3">④給与所得者異動届出書!$B$1:$CF$57</definedName>
    <definedName name="_xlnm.Print_Area" localSheetId="4">'⑤特別徴収切替届出（依頼）書'!$D$1:$BS$40</definedName>
    <definedName name="_xlnm.Print_Area" localSheetId="5">⑥所在地名称変更届書質問表!$A$1:$BD$63</definedName>
    <definedName name="_xlnm.Print_Area" localSheetId="6">⑦所在地・名称変更届出書!$D$1:$BU$54</definedName>
    <definedName name="_xlnm.Print_Area" localSheetId="7">'⑧一覧からの作成用データ（異動届）'!$A$29:$I$29</definedName>
    <definedName name="_xlnm.Print_Area" localSheetId="8">OFFSET(⑨一覧からの給与所得者異動届出書印刷シート!$A$1,0,0,COUNT(⑨一覧からの給与所得者異動届出書印刷シート!$A:$A),83)</definedName>
    <definedName name="_xlnm.Print_Area" localSheetId="9">'➉一覧からの作成用データ (切替届)'!$A$29:$H$29</definedName>
    <definedName name="_xlnm.Print_Area" localSheetId="10">OFFSET(⑪一覧からの特別徴収切替届出印刷シート!$A$1,0,0,COUNT(⑪一覧からの特別徴収切替届出印刷シート!$A:$A),69)</definedName>
    <definedName name="Z_39730EE9_C200_49A1_8CC0_8205A0991BA8_.wvu.Cols" localSheetId="0" hidden="1">①伊勢崎市における事業所基本情報!$A:$C,①伊勢崎市における事業所基本情報!$CG:$CT</definedName>
    <definedName name="Z_39730EE9_C200_49A1_8CC0_8205A0991BA8_.wvu.Cols" localSheetId="1" hidden="1">'②選択画面 '!$CA:$CQ</definedName>
    <definedName name="Z_39730EE9_C200_49A1_8CC0_8205A0991BA8_.wvu.Cols" localSheetId="2" hidden="1">③異動届出書質問表!$BE:$CN</definedName>
    <definedName name="Z_39730EE9_C200_49A1_8CC0_8205A0991BA8_.wvu.Cols" localSheetId="3" hidden="1">④給与所得者異動届出書!$A:$A</definedName>
    <definedName name="Z_39730EE9_C200_49A1_8CC0_8205A0991BA8_.wvu.Cols" localSheetId="4" hidden="1">'⑤特別徴収切替届出（依頼）書'!$A:$C</definedName>
    <definedName name="Z_39730EE9_C200_49A1_8CC0_8205A0991BA8_.wvu.Cols" localSheetId="5" hidden="1">⑥所在地名称変更届書質問表!$BE:$CN</definedName>
    <definedName name="Z_39730EE9_C200_49A1_8CC0_8205A0991BA8_.wvu.Cols" localSheetId="6" hidden="1">⑦所在地・名称変更届出書!$A:$C</definedName>
    <definedName name="Z_39730EE9_C200_49A1_8CC0_8205A0991BA8_.wvu.Cols" localSheetId="7" hidden="1">'⑧一覧からの作成用データ（異動届）'!$S:$U,'⑧一覧からの作成用データ（異動届）'!$W:$W,'⑧一覧からの作成用データ（異動届）'!$Y:$Y</definedName>
    <definedName name="Z_39730EE9_C200_49A1_8CC0_8205A0991BA8_.wvu.Cols" localSheetId="9" hidden="1">'➉一覧からの作成用データ (切替届)'!#REF!,'➉一覧からの作成用データ (切替届)'!#REF!,'➉一覧からの作成用データ (切替届)'!#REF!</definedName>
    <definedName name="Z_39730EE9_C200_49A1_8CC0_8205A0991BA8_.wvu.FilterData" localSheetId="7" hidden="1">'⑧一覧からの作成用データ（異動届）'!$A$29:$AD$29</definedName>
    <definedName name="Z_39730EE9_C200_49A1_8CC0_8205A0991BA8_.wvu.FilterData" localSheetId="9" hidden="1">'➉一覧からの作成用データ (切替届)'!$A$29:$M$29</definedName>
    <definedName name="Z_39730EE9_C200_49A1_8CC0_8205A0991BA8_.wvu.PrintArea" localSheetId="0" hidden="1">①伊勢崎市における事業所基本情報!$D$1:$CF$50</definedName>
    <definedName name="Z_39730EE9_C200_49A1_8CC0_8205A0991BA8_.wvu.PrintArea" localSheetId="1" hidden="1">'②選択画面 '!$K$1:$BQ$48</definedName>
    <definedName name="Z_39730EE9_C200_49A1_8CC0_8205A0991BA8_.wvu.PrintArea" localSheetId="2" hidden="1">③異動届出書質問表!$A$1:$BD$65</definedName>
    <definedName name="Z_39730EE9_C200_49A1_8CC0_8205A0991BA8_.wvu.PrintArea" localSheetId="3" hidden="1">④給与所得者異動届出書!$B$1:$CF$57</definedName>
    <definedName name="Z_39730EE9_C200_49A1_8CC0_8205A0991BA8_.wvu.PrintArea" localSheetId="4" hidden="1">'⑤特別徴収切替届出（依頼）書'!$D$1:$BS$40</definedName>
    <definedName name="Z_39730EE9_C200_49A1_8CC0_8205A0991BA8_.wvu.PrintArea" localSheetId="5" hidden="1">⑥所在地名称変更届書質問表!$A$1:$BD$63</definedName>
    <definedName name="Z_39730EE9_C200_49A1_8CC0_8205A0991BA8_.wvu.PrintArea" localSheetId="6" hidden="1">⑦所在地・名称変更届出書!$D$1:$BU$54</definedName>
    <definedName name="Z_39730EE9_C200_49A1_8CC0_8205A0991BA8_.wvu.PrintArea" localSheetId="7" hidden="1">'⑧一覧からの作成用データ（異動届）'!$A$29:$I$29</definedName>
    <definedName name="Z_39730EE9_C200_49A1_8CC0_8205A0991BA8_.wvu.PrintArea" localSheetId="8" hidden="1">⑨一覧からの給与所得者異動届出書印刷シート!$A$1:$CE$57</definedName>
    <definedName name="Z_39730EE9_C200_49A1_8CC0_8205A0991BA8_.wvu.PrintArea" localSheetId="9" hidden="1">'➉一覧からの作成用データ (切替届)'!$A$29:$H$29</definedName>
    <definedName name="Z_39730EE9_C200_49A1_8CC0_8205A0991BA8_.wvu.PrintArea" localSheetId="10" hidden="1">⑪一覧からの特別徴収切替届出印刷シート!$A$1:$BQ$42</definedName>
    <definedName name="Z_39730EE9_C200_49A1_8CC0_8205A0991BA8_.wvu.Rows" localSheetId="2" hidden="1">③異動届出書質問表!$1:$1</definedName>
    <definedName name="Z_39730EE9_C200_49A1_8CC0_8205A0991BA8_.wvu.Rows" localSheetId="7" hidden="1">'⑧一覧からの作成用データ（異動届）'!$15:$25</definedName>
    <definedName name="Z_39730EE9_C200_49A1_8CC0_8205A0991BA8_.wvu.Rows" localSheetId="9" hidden="1">'➉一覧からの作成用データ (切替届)'!$15:$25</definedName>
  </definedNames>
  <calcPr calcId="191029"/>
  <customWorkbookViews>
    <customWorkbookView name="Windows ユーザー - 個人用ビュー" guid="{39730EE9-C200-49A1-8CC0-8205A0991BA8}" mergeInterval="0" personalView="1" maximized="1" xWindow="-8" yWindow="-8" windowWidth="1936" windowHeight="1056" tabRatio="35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45" i="10" l="1"/>
  <c r="J1203" i="10"/>
  <c r="J1161" i="10"/>
  <c r="J1119" i="10"/>
  <c r="J1077" i="10"/>
  <c r="J1035" i="10"/>
  <c r="J993" i="10"/>
  <c r="J951" i="10"/>
  <c r="J909" i="10"/>
  <c r="J867" i="10"/>
  <c r="J825" i="10"/>
  <c r="J783" i="10"/>
  <c r="J741" i="10"/>
  <c r="J699" i="10"/>
  <c r="J657" i="10"/>
  <c r="J615" i="10"/>
  <c r="J573" i="10"/>
  <c r="J531" i="10"/>
  <c r="J489" i="10"/>
  <c r="J447" i="10"/>
  <c r="J405" i="10"/>
  <c r="J363" i="10"/>
  <c r="J321" i="10"/>
  <c r="J279" i="10"/>
  <c r="J237" i="10"/>
  <c r="J195" i="10"/>
  <c r="J153" i="10"/>
  <c r="J111" i="10"/>
  <c r="J69" i="10"/>
  <c r="J27" i="10"/>
  <c r="A39" i="7" l="1"/>
  <c r="A36" i="7"/>
  <c r="C59" i="6"/>
  <c r="C58" i="6"/>
  <c r="C30" i="6"/>
  <c r="C31" i="6" l="1"/>
  <c r="U60" i="8" l="1"/>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AJ1661" i="13"/>
  <c r="AJ1604" i="13"/>
  <c r="AJ1547" i="13"/>
  <c r="AJ1490" i="13"/>
  <c r="AJ1433" i="13"/>
  <c r="AJ1376" i="13"/>
  <c r="AJ1319" i="13"/>
  <c r="AJ1262" i="13"/>
  <c r="AJ1205" i="13"/>
  <c r="AJ1148" i="13"/>
  <c r="AJ1091" i="13"/>
  <c r="AJ1034" i="13"/>
  <c r="AJ977" i="13"/>
  <c r="AJ920" i="13"/>
  <c r="AJ863" i="13"/>
  <c r="AJ806" i="13"/>
  <c r="AJ749" i="13"/>
  <c r="AJ692" i="13"/>
  <c r="AJ635" i="13"/>
  <c r="AJ578" i="13"/>
  <c r="AJ521" i="13"/>
  <c r="AJ464" i="13"/>
  <c r="AJ407" i="13"/>
  <c r="AJ350" i="13"/>
  <c r="AJ293" i="13"/>
  <c r="AJ236" i="13"/>
  <c r="AJ179" i="13"/>
  <c r="AJ122" i="13"/>
  <c r="AJ65" i="13"/>
  <c r="BK10" i="2" l="1"/>
  <c r="AM15" i="2"/>
  <c r="X16" i="2"/>
  <c r="X9" i="2"/>
  <c r="AS21" i="10" l="1"/>
  <c r="BL1698" i="13" l="1"/>
  <c r="BR1687" i="13"/>
  <c r="AS1682" i="13"/>
  <c r="S1681" i="13"/>
  <c r="AS1679" i="13"/>
  <c r="S1678" i="13"/>
  <c r="AX1676" i="13"/>
  <c r="AS1676" i="13"/>
  <c r="AN1676" i="13"/>
  <c r="S1674" i="13"/>
  <c r="S1672" i="13"/>
  <c r="S1671" i="13"/>
  <c r="BO1669" i="13"/>
  <c r="BO1667" i="13"/>
  <c r="AH1666" i="13"/>
  <c r="BO1665" i="13"/>
  <c r="AH1665" i="13"/>
  <c r="AH1662" i="13"/>
  <c r="BL1641" i="13"/>
  <c r="BR1630" i="13"/>
  <c r="AS1625" i="13"/>
  <c r="S1624" i="13"/>
  <c r="AS1622" i="13"/>
  <c r="S1621" i="13"/>
  <c r="AX1619" i="13"/>
  <c r="AS1619" i="13"/>
  <c r="AN1619" i="13"/>
  <c r="S1617" i="13"/>
  <c r="S1615" i="13"/>
  <c r="S1614" i="13"/>
  <c r="BO1612" i="13"/>
  <c r="BO1610" i="13"/>
  <c r="AH1609" i="13"/>
  <c r="BO1608" i="13"/>
  <c r="AH1608" i="13"/>
  <c r="AH1605" i="13"/>
  <c r="BL1584" i="13"/>
  <c r="BR1573" i="13"/>
  <c r="AS1568" i="13"/>
  <c r="S1567" i="13"/>
  <c r="AS1565" i="13"/>
  <c r="S1564" i="13"/>
  <c r="AX1562" i="13"/>
  <c r="AS1562" i="13"/>
  <c r="AN1562" i="13"/>
  <c r="S1560" i="13"/>
  <c r="S1558" i="13"/>
  <c r="S1557" i="13"/>
  <c r="BO1555" i="13"/>
  <c r="BO1553" i="13"/>
  <c r="AH1552" i="13"/>
  <c r="BO1551" i="13"/>
  <c r="AH1551" i="13"/>
  <c r="AH1548" i="13"/>
  <c r="BL1527" i="13"/>
  <c r="BR1516" i="13"/>
  <c r="AS1511" i="13"/>
  <c r="S1510" i="13"/>
  <c r="AS1508" i="13"/>
  <c r="S1507" i="13"/>
  <c r="AX1505" i="13"/>
  <c r="AS1505" i="13"/>
  <c r="AN1505" i="13"/>
  <c r="S1503" i="13"/>
  <c r="S1501" i="13"/>
  <c r="S1500" i="13"/>
  <c r="BO1498" i="13"/>
  <c r="BO1496" i="13"/>
  <c r="AH1495" i="13"/>
  <c r="BO1494" i="13"/>
  <c r="AH1494" i="13"/>
  <c r="AH1491" i="13"/>
  <c r="BL1470" i="13"/>
  <c r="BR1459" i="13"/>
  <c r="AS1454" i="13"/>
  <c r="S1453" i="13"/>
  <c r="AS1451" i="13"/>
  <c r="S1450" i="13"/>
  <c r="AX1448" i="13"/>
  <c r="AS1448" i="13"/>
  <c r="AN1448" i="13"/>
  <c r="S1446" i="13"/>
  <c r="S1444" i="13"/>
  <c r="S1443" i="13"/>
  <c r="BO1441" i="13"/>
  <c r="BO1439" i="13"/>
  <c r="AH1438" i="13"/>
  <c r="BO1437" i="13"/>
  <c r="AH1437" i="13"/>
  <c r="AH1434" i="13"/>
  <c r="BL1413" i="13"/>
  <c r="BR1402" i="13"/>
  <c r="AS1397" i="13"/>
  <c r="S1396" i="13"/>
  <c r="AS1394" i="13"/>
  <c r="S1393" i="13"/>
  <c r="AX1391" i="13"/>
  <c r="AS1391" i="13"/>
  <c r="AN1391" i="13"/>
  <c r="S1389" i="13"/>
  <c r="S1387" i="13"/>
  <c r="S1386" i="13"/>
  <c r="BO1384" i="13"/>
  <c r="BO1382" i="13"/>
  <c r="AH1381" i="13"/>
  <c r="BO1380" i="13"/>
  <c r="AH1380" i="13"/>
  <c r="AH1377" i="13"/>
  <c r="BL1356" i="13"/>
  <c r="BR1345" i="13"/>
  <c r="AS1340" i="13"/>
  <c r="S1339" i="13"/>
  <c r="AS1337" i="13"/>
  <c r="S1336" i="13"/>
  <c r="AX1334" i="13"/>
  <c r="AS1334" i="13"/>
  <c r="AN1334" i="13"/>
  <c r="S1332" i="13"/>
  <c r="S1330" i="13"/>
  <c r="S1329" i="13"/>
  <c r="BO1327" i="13"/>
  <c r="BO1325" i="13"/>
  <c r="AH1324" i="13"/>
  <c r="BO1323" i="13"/>
  <c r="AH1323" i="13"/>
  <c r="AH1320" i="13"/>
  <c r="BL1299" i="13"/>
  <c r="BR1288" i="13"/>
  <c r="AS1283" i="13"/>
  <c r="S1282" i="13"/>
  <c r="AS1280" i="13"/>
  <c r="S1279" i="13"/>
  <c r="AX1277" i="13"/>
  <c r="AS1277" i="13"/>
  <c r="AN1277" i="13"/>
  <c r="S1275" i="13"/>
  <c r="S1273" i="13"/>
  <c r="S1272" i="13"/>
  <c r="BO1270" i="13"/>
  <c r="BO1268" i="13"/>
  <c r="AH1267" i="13"/>
  <c r="BO1266" i="13"/>
  <c r="AH1266" i="13"/>
  <c r="AH1263" i="13"/>
  <c r="BL1242" i="13"/>
  <c r="BR1231" i="13"/>
  <c r="AS1226" i="13"/>
  <c r="S1225" i="13"/>
  <c r="AS1223" i="13"/>
  <c r="S1222" i="13"/>
  <c r="AX1220" i="13"/>
  <c r="AS1220" i="13"/>
  <c r="AN1220" i="13"/>
  <c r="S1218" i="13"/>
  <c r="S1216" i="13"/>
  <c r="S1215" i="13"/>
  <c r="BO1213" i="13"/>
  <c r="BO1211" i="13"/>
  <c r="AH1210" i="13"/>
  <c r="BO1209" i="13"/>
  <c r="AH1209" i="13"/>
  <c r="AH1206" i="13"/>
  <c r="BL1185" i="13"/>
  <c r="BR1174" i="13"/>
  <c r="AS1169" i="13"/>
  <c r="S1168" i="13"/>
  <c r="AS1166" i="13"/>
  <c r="S1165" i="13"/>
  <c r="AX1163" i="13"/>
  <c r="AS1163" i="13"/>
  <c r="AN1163" i="13"/>
  <c r="S1161" i="13"/>
  <c r="S1159" i="13"/>
  <c r="S1158" i="13"/>
  <c r="BO1156" i="13"/>
  <c r="BO1154" i="13"/>
  <c r="AH1153" i="13"/>
  <c r="BO1152" i="13"/>
  <c r="AH1152" i="13"/>
  <c r="AH1149" i="13"/>
  <c r="BL1128" i="13"/>
  <c r="BR1117" i="13"/>
  <c r="AS1112" i="13"/>
  <c r="S1111" i="13"/>
  <c r="AS1109" i="13"/>
  <c r="S1108" i="13"/>
  <c r="AX1106" i="13"/>
  <c r="AS1106" i="13"/>
  <c r="AN1106" i="13"/>
  <c r="S1104" i="13"/>
  <c r="S1102" i="13"/>
  <c r="S1101" i="13"/>
  <c r="BO1099" i="13"/>
  <c r="BO1097" i="13"/>
  <c r="AH1096" i="13"/>
  <c r="BO1095" i="13"/>
  <c r="AH1095" i="13"/>
  <c r="AH1092" i="13"/>
  <c r="BL1071" i="13"/>
  <c r="BR1060" i="13"/>
  <c r="AS1055" i="13"/>
  <c r="S1054" i="13"/>
  <c r="AS1052" i="13"/>
  <c r="S1051" i="13"/>
  <c r="AX1049" i="13"/>
  <c r="AS1049" i="13"/>
  <c r="AN1049" i="13"/>
  <c r="S1047" i="13"/>
  <c r="S1045" i="13"/>
  <c r="S1044" i="13"/>
  <c r="BO1042" i="13"/>
  <c r="BO1040" i="13"/>
  <c r="AH1039" i="13"/>
  <c r="BO1038" i="13"/>
  <c r="AH1038" i="13"/>
  <c r="AH1035" i="13"/>
  <c r="BL1014" i="13"/>
  <c r="BR1003" i="13"/>
  <c r="AS998" i="13"/>
  <c r="S997" i="13"/>
  <c r="AS995" i="13"/>
  <c r="S994" i="13"/>
  <c r="AX992" i="13"/>
  <c r="AS992" i="13"/>
  <c r="AN992" i="13"/>
  <c r="S990" i="13"/>
  <c r="S988" i="13"/>
  <c r="S987" i="13"/>
  <c r="BO985" i="13"/>
  <c r="BO983" i="13"/>
  <c r="AH982" i="13"/>
  <c r="BO981" i="13"/>
  <c r="AH981" i="13"/>
  <c r="AH978" i="13"/>
  <c r="BL957" i="13"/>
  <c r="BR946" i="13"/>
  <c r="AS941" i="13"/>
  <c r="S940" i="13"/>
  <c r="AS938" i="13"/>
  <c r="S937" i="13"/>
  <c r="AX935" i="13"/>
  <c r="AS935" i="13"/>
  <c r="AN935" i="13"/>
  <c r="S933" i="13"/>
  <c r="S931" i="13"/>
  <c r="S930" i="13"/>
  <c r="BO928" i="13"/>
  <c r="BO926" i="13"/>
  <c r="AH925" i="13"/>
  <c r="BO924" i="13"/>
  <c r="AH924" i="13"/>
  <c r="AH921" i="13"/>
  <c r="BL900" i="13"/>
  <c r="BR889" i="13"/>
  <c r="AS884" i="13"/>
  <c r="S883" i="13"/>
  <c r="AS881" i="13"/>
  <c r="S880" i="13"/>
  <c r="AX878" i="13"/>
  <c r="AS878" i="13"/>
  <c r="AN878" i="13"/>
  <c r="S876" i="13"/>
  <c r="S874" i="13"/>
  <c r="S873" i="13"/>
  <c r="BO871" i="13"/>
  <c r="BO869" i="13"/>
  <c r="AH868" i="13"/>
  <c r="BO867" i="13"/>
  <c r="AH867" i="13"/>
  <c r="AH864" i="13"/>
  <c r="BL843" i="13"/>
  <c r="BR832" i="13"/>
  <c r="AS827" i="13"/>
  <c r="S826" i="13"/>
  <c r="AS824" i="13"/>
  <c r="S823" i="13"/>
  <c r="AX821" i="13"/>
  <c r="AS821" i="13"/>
  <c r="AN821" i="13"/>
  <c r="S819" i="13"/>
  <c r="S817" i="13"/>
  <c r="S816" i="13"/>
  <c r="BO814" i="13"/>
  <c r="BO812" i="13"/>
  <c r="AH811" i="13"/>
  <c r="BO810" i="13"/>
  <c r="AH810" i="13"/>
  <c r="AH807" i="13"/>
  <c r="BL786" i="13"/>
  <c r="BR775" i="13"/>
  <c r="AS770" i="13"/>
  <c r="S769" i="13"/>
  <c r="AS767" i="13"/>
  <c r="S766" i="13"/>
  <c r="AX764" i="13"/>
  <c r="AS764" i="13"/>
  <c r="AN764" i="13"/>
  <c r="S762" i="13"/>
  <c r="S760" i="13"/>
  <c r="S759" i="13"/>
  <c r="BO757" i="13"/>
  <c r="BO755" i="13"/>
  <c r="AH754" i="13"/>
  <c r="BO753" i="13"/>
  <c r="AH753" i="13"/>
  <c r="AH750" i="13"/>
  <c r="BL729" i="13"/>
  <c r="BR718" i="13"/>
  <c r="AS713" i="13"/>
  <c r="S712" i="13"/>
  <c r="AS710" i="13"/>
  <c r="S709" i="13"/>
  <c r="AX707" i="13"/>
  <c r="AS707" i="13"/>
  <c r="AN707" i="13"/>
  <c r="S705" i="13"/>
  <c r="S703" i="13"/>
  <c r="S702" i="13"/>
  <c r="BO700" i="13"/>
  <c r="BO698" i="13"/>
  <c r="AH697" i="13"/>
  <c r="BO696" i="13"/>
  <c r="AH696" i="13"/>
  <c r="AH693" i="13"/>
  <c r="BL672" i="13"/>
  <c r="BR661" i="13"/>
  <c r="AS656" i="13"/>
  <c r="S655" i="13"/>
  <c r="AS653" i="13"/>
  <c r="S652" i="13"/>
  <c r="AX650" i="13"/>
  <c r="AS650" i="13"/>
  <c r="AN650" i="13"/>
  <c r="S648" i="13"/>
  <c r="S646" i="13"/>
  <c r="S645" i="13"/>
  <c r="BO643" i="13"/>
  <c r="BO641" i="13"/>
  <c r="AH640" i="13"/>
  <c r="BO639" i="13"/>
  <c r="AH639" i="13"/>
  <c r="AH636" i="13"/>
  <c r="BL615" i="13"/>
  <c r="BR604" i="13"/>
  <c r="AS599" i="13"/>
  <c r="S598" i="13"/>
  <c r="AS596" i="13"/>
  <c r="S595" i="13"/>
  <c r="AX593" i="13"/>
  <c r="AS593" i="13"/>
  <c r="AN593" i="13"/>
  <c r="S591" i="13"/>
  <c r="S589" i="13"/>
  <c r="S588" i="13"/>
  <c r="BO586" i="13"/>
  <c r="BO584" i="13"/>
  <c r="AH583" i="13"/>
  <c r="BO582" i="13"/>
  <c r="AH582" i="13"/>
  <c r="AH579" i="13"/>
  <c r="BL558" i="13"/>
  <c r="BR547" i="13"/>
  <c r="AS542" i="13"/>
  <c r="S541" i="13"/>
  <c r="AS539" i="13"/>
  <c r="S538" i="13"/>
  <c r="AX536" i="13"/>
  <c r="AS536" i="13"/>
  <c r="AN536" i="13"/>
  <c r="S534" i="13"/>
  <c r="S532" i="13"/>
  <c r="S531" i="13"/>
  <c r="BO529" i="13"/>
  <c r="BO527" i="13"/>
  <c r="AH526" i="13"/>
  <c r="BO525" i="13"/>
  <c r="AH525" i="13"/>
  <c r="AH522" i="13"/>
  <c r="BL501" i="13"/>
  <c r="BR490" i="13"/>
  <c r="AS485" i="13"/>
  <c r="S484" i="13"/>
  <c r="AS482" i="13"/>
  <c r="S481" i="13"/>
  <c r="AX479" i="13"/>
  <c r="AS479" i="13"/>
  <c r="AN479" i="13"/>
  <c r="S477" i="13"/>
  <c r="S475" i="13"/>
  <c r="S474" i="13"/>
  <c r="BO472" i="13"/>
  <c r="BO470" i="13"/>
  <c r="AH469" i="13"/>
  <c r="BO468" i="13"/>
  <c r="AH468" i="13"/>
  <c r="AH465" i="13"/>
  <c r="BL444" i="13"/>
  <c r="BR433" i="13"/>
  <c r="AS428" i="13"/>
  <c r="S427" i="13"/>
  <c r="AS425" i="13"/>
  <c r="S424" i="13"/>
  <c r="AX422" i="13"/>
  <c r="AS422" i="13"/>
  <c r="AN422" i="13"/>
  <c r="S420" i="13"/>
  <c r="S418" i="13"/>
  <c r="S417" i="13"/>
  <c r="BO415" i="13"/>
  <c r="BO413" i="13"/>
  <c r="AH412" i="13"/>
  <c r="BO411" i="13"/>
  <c r="AH411" i="13"/>
  <c r="AH408" i="13"/>
  <c r="BL387" i="13"/>
  <c r="BR376" i="13"/>
  <c r="AS371" i="13"/>
  <c r="S370" i="13"/>
  <c r="AS368" i="13"/>
  <c r="S367" i="13"/>
  <c r="AX365" i="13"/>
  <c r="AS365" i="13"/>
  <c r="AN365" i="13"/>
  <c r="S363" i="13"/>
  <c r="S361" i="13"/>
  <c r="S360" i="13"/>
  <c r="BO358" i="13"/>
  <c r="BO356" i="13"/>
  <c r="AH355" i="13"/>
  <c r="BO354" i="13"/>
  <c r="AH354" i="13"/>
  <c r="AH351" i="13"/>
  <c r="BL330" i="13"/>
  <c r="BR319" i="13"/>
  <c r="AS314" i="13"/>
  <c r="S313" i="13"/>
  <c r="AS311" i="13"/>
  <c r="S310" i="13"/>
  <c r="AX308" i="13"/>
  <c r="AS308" i="13"/>
  <c r="AN308" i="13"/>
  <c r="S306" i="13"/>
  <c r="S304" i="13"/>
  <c r="S303" i="13"/>
  <c r="BO301" i="13"/>
  <c r="BO299" i="13"/>
  <c r="AH298" i="13"/>
  <c r="BO297" i="13"/>
  <c r="AH297" i="13"/>
  <c r="AH294" i="13"/>
  <c r="BL273" i="13"/>
  <c r="BR262" i="13"/>
  <c r="AS257" i="13"/>
  <c r="S256" i="13"/>
  <c r="AS254" i="13"/>
  <c r="S253" i="13"/>
  <c r="AX251" i="13"/>
  <c r="AS251" i="13"/>
  <c r="AN251" i="13"/>
  <c r="S249" i="13"/>
  <c r="S247" i="13"/>
  <c r="S246" i="13"/>
  <c r="BO244" i="13"/>
  <c r="BO242" i="13"/>
  <c r="AH241" i="13"/>
  <c r="BO240" i="13"/>
  <c r="AH240" i="13"/>
  <c r="AH237" i="13"/>
  <c r="BL216" i="13"/>
  <c r="BR205" i="13"/>
  <c r="AS200" i="13"/>
  <c r="S199" i="13"/>
  <c r="AS197" i="13"/>
  <c r="S196" i="13"/>
  <c r="AS194" i="13"/>
  <c r="AN194" i="13"/>
  <c r="S192" i="13"/>
  <c r="S190" i="13"/>
  <c r="S189" i="13"/>
  <c r="BO187" i="13"/>
  <c r="BO185" i="13"/>
  <c r="AH184" i="13"/>
  <c r="BO183" i="13"/>
  <c r="AH183" i="13"/>
  <c r="AH180" i="13"/>
  <c r="BL159" i="13"/>
  <c r="BR148" i="13"/>
  <c r="AS143" i="13"/>
  <c r="S142" i="13"/>
  <c r="AS140" i="13"/>
  <c r="S139" i="13"/>
  <c r="AS137" i="13"/>
  <c r="AN137" i="13"/>
  <c r="S135" i="13"/>
  <c r="S133" i="13"/>
  <c r="S132" i="13"/>
  <c r="BO130" i="13"/>
  <c r="BO128" i="13"/>
  <c r="AH127" i="13"/>
  <c r="BO126" i="13"/>
  <c r="AH126" i="13"/>
  <c r="AH123" i="13"/>
  <c r="BL102" i="13"/>
  <c r="BR91" i="13"/>
  <c r="AS86" i="13"/>
  <c r="S85" i="13"/>
  <c r="AS83" i="13"/>
  <c r="S82" i="13"/>
  <c r="AS80" i="13"/>
  <c r="AN80" i="13"/>
  <c r="S78" i="13"/>
  <c r="S76" i="13"/>
  <c r="S75" i="13"/>
  <c r="BO73" i="13"/>
  <c r="BO71" i="13"/>
  <c r="AH70" i="13"/>
  <c r="BO69" i="13"/>
  <c r="AH69" i="13"/>
  <c r="AH66" i="13"/>
  <c r="BL45" i="13"/>
  <c r="BR34" i="13"/>
  <c r="AS29" i="13"/>
  <c r="S28" i="13"/>
  <c r="AS26" i="13"/>
  <c r="S25" i="13"/>
  <c r="AS23" i="13"/>
  <c r="AN23" i="13"/>
  <c r="S21" i="13"/>
  <c r="S19" i="13"/>
  <c r="S18" i="13"/>
  <c r="BO16" i="13"/>
  <c r="BO14" i="13"/>
  <c r="AH13" i="13"/>
  <c r="BO12" i="13"/>
  <c r="AH12" i="13"/>
  <c r="AH9" i="13"/>
  <c r="AJ8" i="13"/>
  <c r="AS1239" i="10" l="1"/>
  <c r="BA1239" i="10" s="1"/>
  <c r="AS1197" i="10"/>
  <c r="BA1197" i="10" s="1"/>
  <c r="AS1155" i="10"/>
  <c r="BA1155" i="10" s="1"/>
  <c r="AS1113" i="10"/>
  <c r="BA1113" i="10" s="1"/>
  <c r="AS1071" i="10"/>
  <c r="BA1071" i="10"/>
  <c r="AS1029" i="10"/>
  <c r="BA1029" i="10" s="1"/>
  <c r="AS987" i="10"/>
  <c r="BA987" i="10" s="1"/>
  <c r="AS945" i="10"/>
  <c r="BA945" i="10" s="1"/>
  <c r="AS903" i="10"/>
  <c r="BA903" i="10"/>
  <c r="AS861" i="10"/>
  <c r="BA861" i="10" s="1"/>
  <c r="AS819" i="10"/>
  <c r="BA819" i="10" s="1"/>
  <c r="AS777" i="10"/>
  <c r="BA777" i="10"/>
  <c r="AS735" i="10"/>
  <c r="BA735" i="10" s="1"/>
  <c r="AS693" i="10"/>
  <c r="BA693" i="10"/>
  <c r="AS651" i="10"/>
  <c r="BA651" i="10"/>
  <c r="AS609" i="10"/>
  <c r="BA609" i="10" s="1"/>
  <c r="AS567" i="10"/>
  <c r="BA567" i="10" s="1"/>
  <c r="AS525" i="10"/>
  <c r="BA525" i="10" s="1"/>
  <c r="AS483" i="10"/>
  <c r="BA483" i="10" s="1"/>
  <c r="AS441" i="10"/>
  <c r="BA441" i="10" s="1"/>
  <c r="AS399" i="10"/>
  <c r="BA399" i="10" s="1"/>
  <c r="AS357" i="10"/>
  <c r="BA357" i="10" s="1"/>
  <c r="AS315" i="10"/>
  <c r="BA315" i="10" s="1"/>
  <c r="AS273" i="10"/>
  <c r="BA273" i="10" s="1"/>
  <c r="AS231" i="10"/>
  <c r="BA231" i="10" s="1"/>
  <c r="AS189" i="10"/>
  <c r="BA189" i="10" s="1"/>
  <c r="AS147" i="10"/>
  <c r="BA147" i="10" s="1"/>
  <c r="AS105" i="10"/>
  <c r="BA105" i="10"/>
  <c r="AS63" i="10"/>
  <c r="BA63" i="10" s="1"/>
  <c r="BA21" i="10"/>
  <c r="J1239" i="10"/>
  <c r="J1197" i="10"/>
  <c r="J1155" i="10"/>
  <c r="J1113" i="10"/>
  <c r="J1071" i="10"/>
  <c r="J1029" i="10"/>
  <c r="J987" i="10"/>
  <c r="J945" i="10"/>
  <c r="J903" i="10"/>
  <c r="J861" i="10"/>
  <c r="J819" i="10"/>
  <c r="J777" i="10"/>
  <c r="J735" i="10"/>
  <c r="J693" i="10"/>
  <c r="J651" i="10"/>
  <c r="J609" i="10"/>
  <c r="J567" i="10"/>
  <c r="J525" i="10"/>
  <c r="J483" i="10"/>
  <c r="J441" i="10"/>
  <c r="J399" i="10"/>
  <c r="J357" i="10"/>
  <c r="J315" i="10"/>
  <c r="J273" i="10"/>
  <c r="J231" i="10"/>
  <c r="J189" i="10"/>
  <c r="J147" i="10"/>
  <c r="J105" i="10"/>
  <c r="J63" i="10"/>
  <c r="J21" i="10"/>
  <c r="AM35" i="2" l="1"/>
  <c r="BG35" i="2"/>
  <c r="F15" i="3" l="1"/>
  <c r="L32" i="8" l="1"/>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31" i="8"/>
  <c r="AX137" i="13" l="1"/>
  <c r="AX194" i="13"/>
  <c r="X32" i="8" l="1"/>
  <c r="AX80" i="13"/>
  <c r="X31" i="8"/>
  <c r="AX23" i="13"/>
  <c r="V60" i="8"/>
  <c r="V59" i="8"/>
  <c r="V57" i="8"/>
  <c r="V58" i="8"/>
  <c r="V56" i="8"/>
  <c r="V49" i="8"/>
  <c r="V43" i="8"/>
  <c r="V54" i="8"/>
  <c r="V48" i="8"/>
  <c r="V42" i="8"/>
  <c r="V53" i="8"/>
  <c r="V47" i="8"/>
  <c r="V41" i="8"/>
  <c r="V40" i="8"/>
  <c r="V55" i="8"/>
  <c r="V52" i="8"/>
  <c r="V46" i="8"/>
  <c r="V51" i="8"/>
  <c r="V45" i="8"/>
  <c r="AX824" i="13" s="1"/>
  <c r="V50" i="8"/>
  <c r="V44" i="8"/>
  <c r="V39" i="8"/>
  <c r="V37" i="8"/>
  <c r="V38" i="8"/>
  <c r="V35" i="8"/>
  <c r="V34" i="8"/>
  <c r="V33" i="8"/>
  <c r="V36" i="8"/>
  <c r="V32" i="8"/>
  <c r="V31" i="8"/>
  <c r="AM9" i="2"/>
  <c r="BJ93" i="13" l="1"/>
  <c r="BJ36" i="13"/>
  <c r="W38" i="8"/>
  <c r="AX428" i="13" s="1"/>
  <c r="AX425" i="13"/>
  <c r="W60" i="8"/>
  <c r="AX1682" i="13" s="1"/>
  <c r="AX1679" i="13"/>
  <c r="W35" i="8"/>
  <c r="AX257" i="13" s="1"/>
  <c r="AX254" i="13"/>
  <c r="W45" i="8"/>
  <c r="AX827" i="13" s="1"/>
  <c r="W40" i="8"/>
  <c r="AX542" i="13" s="1"/>
  <c r="AX539" i="13"/>
  <c r="W54" i="8"/>
  <c r="AX1340" i="13" s="1"/>
  <c r="AX1337" i="13"/>
  <c r="W59" i="8"/>
  <c r="AX1625" i="13" s="1"/>
  <c r="AX1622" i="13"/>
  <c r="W37" i="8"/>
  <c r="AX371" i="13" s="1"/>
  <c r="AX368" i="13"/>
  <c r="W47" i="8"/>
  <c r="AX941" i="13" s="1"/>
  <c r="AX938" i="13"/>
  <c r="W39" i="8"/>
  <c r="AX485" i="13" s="1"/>
  <c r="AX482" i="13"/>
  <c r="W46" i="8"/>
  <c r="AX884" i="13" s="1"/>
  <c r="AX881" i="13"/>
  <c r="W53" i="8"/>
  <c r="AX1283" i="13" s="1"/>
  <c r="AX1280" i="13"/>
  <c r="W56" i="8"/>
  <c r="AX1454" i="13" s="1"/>
  <c r="AX1451" i="13"/>
  <c r="W43" i="8"/>
  <c r="AX713" i="13" s="1"/>
  <c r="AX710" i="13"/>
  <c r="W49" i="8"/>
  <c r="AX1055" i="13" s="1"/>
  <c r="AX1052" i="13"/>
  <c r="W36" i="8"/>
  <c r="AX314" i="13" s="1"/>
  <c r="AX311" i="13"/>
  <c r="W44" i="8"/>
  <c r="AX770" i="13" s="1"/>
  <c r="AX767" i="13"/>
  <c r="W52" i="8"/>
  <c r="AX1226" i="13" s="1"/>
  <c r="AX1223" i="13"/>
  <c r="W42" i="8"/>
  <c r="AX656" i="13" s="1"/>
  <c r="AX653" i="13"/>
  <c r="W58" i="8"/>
  <c r="AX1568" i="13" s="1"/>
  <c r="AX1565" i="13"/>
  <c r="W41" i="8"/>
  <c r="AX599" i="13" s="1"/>
  <c r="AX596" i="13"/>
  <c r="W51" i="8"/>
  <c r="AX1169" i="13" s="1"/>
  <c r="AX1166" i="13"/>
  <c r="W50" i="8"/>
  <c r="AX1112" i="13" s="1"/>
  <c r="AX1109" i="13"/>
  <c r="W55" i="8"/>
  <c r="AX1397" i="13" s="1"/>
  <c r="AX1394" i="13"/>
  <c r="W48" i="8"/>
  <c r="AX998" i="13" s="1"/>
  <c r="AX995" i="13"/>
  <c r="W57" i="8"/>
  <c r="AX1511" i="13" s="1"/>
  <c r="AX1508" i="13"/>
  <c r="W32" i="8"/>
  <c r="AX86" i="13" s="1"/>
  <c r="AX83" i="13"/>
  <c r="W33" i="8"/>
  <c r="AX143" i="13" s="1"/>
  <c r="AX140" i="13"/>
  <c r="W34" i="8"/>
  <c r="AX200" i="13" s="1"/>
  <c r="AX197" i="13"/>
  <c r="W31" i="8"/>
  <c r="AX29" i="13" s="1"/>
  <c r="AX26" i="13"/>
  <c r="I20" i="3"/>
  <c r="BP22" i="3" l="1"/>
  <c r="N31" i="12"/>
  <c r="O31" i="12" s="1"/>
  <c r="BB114" i="10"/>
  <c r="AV114" i="10"/>
  <c r="BB72" i="10"/>
  <c r="AV72" i="10"/>
  <c r="BB1248" i="10"/>
  <c r="AV1248" i="10"/>
  <c r="BB1206" i="10"/>
  <c r="AV1206" i="10"/>
  <c r="BB1164" i="10"/>
  <c r="AV1164" i="10"/>
  <c r="BB1122" i="10"/>
  <c r="AV1122" i="10"/>
  <c r="BB1080" i="10"/>
  <c r="AV1080" i="10"/>
  <c r="BB1038" i="10"/>
  <c r="AV1038" i="10"/>
  <c r="BB996" i="10"/>
  <c r="AV996" i="10"/>
  <c r="BB954" i="10"/>
  <c r="AV954" i="10"/>
  <c r="BB912" i="10"/>
  <c r="AV912" i="10"/>
  <c r="BB870" i="10"/>
  <c r="AV870" i="10"/>
  <c r="BB828" i="10"/>
  <c r="AV828" i="10"/>
  <c r="BB786" i="10"/>
  <c r="AV786" i="10"/>
  <c r="BB744" i="10"/>
  <c r="AV744" i="10"/>
  <c r="BB702" i="10"/>
  <c r="AV702" i="10"/>
  <c r="BB660" i="10"/>
  <c r="AV660" i="10"/>
  <c r="BB618" i="10"/>
  <c r="AV618" i="10"/>
  <c r="BB576" i="10"/>
  <c r="AV576" i="10"/>
  <c r="BB534" i="10"/>
  <c r="AV534" i="10"/>
  <c r="BB492" i="10"/>
  <c r="AV492" i="10"/>
  <c r="BB450" i="10"/>
  <c r="AV450" i="10"/>
  <c r="BB408" i="10"/>
  <c r="AV408" i="10"/>
  <c r="BB366" i="10"/>
  <c r="AV366" i="10"/>
  <c r="BB324" i="10"/>
  <c r="AV324" i="10"/>
  <c r="BB282" i="10"/>
  <c r="AV282" i="10"/>
  <c r="BB240" i="10"/>
  <c r="AV240" i="10"/>
  <c r="BB198" i="10"/>
  <c r="AV198" i="10"/>
  <c r="BB156" i="10"/>
  <c r="AV156" i="10"/>
  <c r="AJ30" i="5"/>
  <c r="AV30" i="10"/>
  <c r="BB30" i="10"/>
  <c r="AU30" i="5"/>
  <c r="N32" i="12" l="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BG43" i="2"/>
  <c r="AM43" i="2"/>
  <c r="T47" i="2"/>
  <c r="T39" i="2"/>
  <c r="BH27" i="2"/>
  <c r="AS27" i="2"/>
  <c r="AE27" i="2"/>
  <c r="P27" i="2"/>
  <c r="AS1246" i="10"/>
  <c r="AU1236" i="10"/>
  <c r="BL1227" i="10"/>
  <c r="AU1194" i="10"/>
  <c r="BL1185" i="10"/>
  <c r="J1242" i="10"/>
  <c r="J1236" i="10"/>
  <c r="J1235" i="10"/>
  <c r="AS1204" i="10"/>
  <c r="J1200" i="10"/>
  <c r="J1194" i="10"/>
  <c r="J1193" i="10"/>
  <c r="AS1162" i="10"/>
  <c r="AU1152" i="10"/>
  <c r="BL1143" i="10"/>
  <c r="J1158" i="10"/>
  <c r="J1152" i="10"/>
  <c r="J1151" i="10"/>
  <c r="AS1120" i="10"/>
  <c r="AU1110" i="10"/>
  <c r="BL1101" i="10"/>
  <c r="J1116" i="10"/>
  <c r="J1110" i="10"/>
  <c r="J1109" i="10"/>
  <c r="AS1078" i="10"/>
  <c r="AU1068" i="10"/>
  <c r="BL1059" i="10"/>
  <c r="J1074" i="10"/>
  <c r="J1068" i="10"/>
  <c r="J1067" i="10"/>
  <c r="AS1036" i="10"/>
  <c r="AU1026" i="10"/>
  <c r="BL1017" i="10"/>
  <c r="J1032" i="10"/>
  <c r="J1026" i="10"/>
  <c r="J1025" i="10"/>
  <c r="AS994" i="10"/>
  <c r="AU984" i="10"/>
  <c r="BL975" i="10"/>
  <c r="J990" i="10"/>
  <c r="J984" i="10"/>
  <c r="J983" i="10"/>
  <c r="AS952" i="10"/>
  <c r="AU942" i="10"/>
  <c r="BL933" i="10"/>
  <c r="J948" i="10"/>
  <c r="J942" i="10"/>
  <c r="J941" i="10"/>
  <c r="AS910" i="10"/>
  <c r="AU900" i="10"/>
  <c r="BL891" i="10"/>
  <c r="J906" i="10"/>
  <c r="J900" i="10"/>
  <c r="J899" i="10"/>
  <c r="AS868" i="10"/>
  <c r="AU858" i="10"/>
  <c r="BL849" i="10"/>
  <c r="J864" i="10"/>
  <c r="J858" i="10"/>
  <c r="J857" i="10"/>
  <c r="AS826" i="10"/>
  <c r="AU816" i="10"/>
  <c r="BL807" i="10"/>
  <c r="J822" i="10"/>
  <c r="J816" i="10"/>
  <c r="J815" i="10"/>
  <c r="AS784" i="10"/>
  <c r="AU774" i="10"/>
  <c r="BL765" i="10"/>
  <c r="J780" i="10"/>
  <c r="J774" i="10"/>
  <c r="J773" i="10"/>
  <c r="AS742" i="10"/>
  <c r="AU732" i="10"/>
  <c r="BL723" i="10"/>
  <c r="J738" i="10"/>
  <c r="J732" i="10"/>
  <c r="J731" i="10"/>
  <c r="AS700" i="10"/>
  <c r="AU690" i="10"/>
  <c r="BL681" i="10"/>
  <c r="J696" i="10"/>
  <c r="J690" i="10"/>
  <c r="J689" i="10"/>
  <c r="AS658" i="10"/>
  <c r="AU648" i="10"/>
  <c r="BL639" i="10"/>
  <c r="J654" i="10"/>
  <c r="J648" i="10"/>
  <c r="J647" i="10"/>
  <c r="AS616" i="10"/>
  <c r="AU606" i="10"/>
  <c r="BL597" i="10"/>
  <c r="J612" i="10"/>
  <c r="J606" i="10"/>
  <c r="J605" i="10"/>
  <c r="AS574" i="10"/>
  <c r="AU564" i="10"/>
  <c r="BL555" i="10"/>
  <c r="J570" i="10"/>
  <c r="J564" i="10"/>
  <c r="J563" i="10"/>
  <c r="AS532" i="10"/>
  <c r="AU522" i="10"/>
  <c r="BL513" i="10"/>
  <c r="J528" i="10"/>
  <c r="J522" i="10"/>
  <c r="J521" i="10"/>
  <c r="AS490" i="10"/>
  <c r="AU480" i="10"/>
  <c r="BL471" i="10"/>
  <c r="J486" i="10"/>
  <c r="J480" i="10"/>
  <c r="J479" i="10"/>
  <c r="AS448" i="10"/>
  <c r="AU438" i="10"/>
  <c r="BL429" i="10"/>
  <c r="J444" i="10"/>
  <c r="J438" i="10"/>
  <c r="J437" i="10"/>
  <c r="AS406" i="10"/>
  <c r="AU396" i="10"/>
  <c r="BL387" i="10"/>
  <c r="J402" i="10"/>
  <c r="J396" i="10"/>
  <c r="J395" i="10"/>
  <c r="AS364" i="10"/>
  <c r="AU354" i="10"/>
  <c r="BL345" i="10"/>
  <c r="J360" i="10"/>
  <c r="J354" i="10"/>
  <c r="J353" i="10"/>
  <c r="AS322" i="10"/>
  <c r="AU312" i="10"/>
  <c r="BL303" i="10"/>
  <c r="J318" i="10"/>
  <c r="J312" i="10"/>
  <c r="J311" i="10"/>
  <c r="AS280" i="10"/>
  <c r="AU270" i="10"/>
  <c r="BL261" i="10"/>
  <c r="J276" i="10"/>
  <c r="J270" i="10"/>
  <c r="J269" i="10"/>
  <c r="AS238" i="10"/>
  <c r="AU228" i="10"/>
  <c r="BL219" i="10"/>
  <c r="J234" i="10"/>
  <c r="J228" i="10"/>
  <c r="J227" i="10"/>
  <c r="Y1225" i="10"/>
  <c r="Y1183" i="10"/>
  <c r="Y1141" i="10"/>
  <c r="Y1099" i="10"/>
  <c r="Y1057" i="10"/>
  <c r="Y1015" i="10"/>
  <c r="Y973" i="10"/>
  <c r="Y931" i="10"/>
  <c r="Y889" i="10"/>
  <c r="Y847" i="10"/>
  <c r="Y805" i="10"/>
  <c r="Y763" i="10"/>
  <c r="Y721" i="10"/>
  <c r="Y679" i="10"/>
  <c r="Y637" i="10"/>
  <c r="Y595" i="10"/>
  <c r="Y553" i="10"/>
  <c r="Y511" i="10"/>
  <c r="Y469" i="10"/>
  <c r="Y427" i="10"/>
  <c r="Y385" i="10"/>
  <c r="Y343" i="10"/>
  <c r="Y301" i="10"/>
  <c r="Y259" i="10"/>
  <c r="Y217" i="10"/>
  <c r="Y175" i="10"/>
  <c r="Y133" i="10"/>
  <c r="Y91" i="10"/>
  <c r="Y49" i="10"/>
  <c r="Y7" i="10"/>
  <c r="AS196" i="10"/>
  <c r="AU186" i="10"/>
  <c r="BL177" i="10"/>
  <c r="J192" i="10"/>
  <c r="J186" i="10"/>
  <c r="J185" i="10"/>
  <c r="AS154" i="10"/>
  <c r="AU144" i="10"/>
  <c r="BL135" i="10"/>
  <c r="J150" i="10"/>
  <c r="J144" i="10"/>
  <c r="J143" i="10"/>
  <c r="AS112" i="10"/>
  <c r="AU102" i="10"/>
  <c r="BL93" i="10"/>
  <c r="J108" i="10"/>
  <c r="J102" i="10"/>
  <c r="J101" i="10"/>
  <c r="AS70" i="10"/>
  <c r="AU60" i="10"/>
  <c r="BL51" i="10"/>
  <c r="W50" i="10"/>
  <c r="W53" i="10"/>
  <c r="BD53" i="10"/>
  <c r="W54" i="10"/>
  <c r="BD55" i="10"/>
  <c r="BD57" i="10"/>
  <c r="J59" i="10"/>
  <c r="J60" i="10"/>
  <c r="J66" i="10"/>
  <c r="AS28" i="10"/>
  <c r="AU18" i="10"/>
  <c r="BL9" i="10"/>
  <c r="J24" i="10"/>
  <c r="J18" i="10"/>
  <c r="J17" i="10"/>
  <c r="O34" i="12" l="1"/>
  <c r="O35" i="12"/>
  <c r="O32" i="12"/>
  <c r="O33" i="12" l="1"/>
  <c r="A44" i="10"/>
  <c r="A50" i="10"/>
  <c r="A56" i="10"/>
  <c r="A62" i="10"/>
  <c r="A68" i="10"/>
  <c r="A74" i="10"/>
  <c r="A80" i="10"/>
  <c r="A42" i="10"/>
  <c r="A58" i="10"/>
  <c r="A76" i="10"/>
  <c r="A47" i="10"/>
  <c r="A65" i="10"/>
  <c r="A77" i="10"/>
  <c r="A48" i="10"/>
  <c r="A72" i="10"/>
  <c r="A49" i="10"/>
  <c r="A61" i="10"/>
  <c r="A79" i="10"/>
  <c r="A45" i="10"/>
  <c r="A51" i="10"/>
  <c r="A57" i="10"/>
  <c r="A63" i="10"/>
  <c r="A69" i="10"/>
  <c r="A75" i="10"/>
  <c r="A81" i="10"/>
  <c r="A52" i="10"/>
  <c r="A64" i="10"/>
  <c r="A70" i="10"/>
  <c r="A82" i="10"/>
  <c r="A53" i="10"/>
  <c r="A71" i="10"/>
  <c r="A54" i="10"/>
  <c r="A66" i="10"/>
  <c r="A78" i="10"/>
  <c r="A55" i="10"/>
  <c r="A73" i="10"/>
  <c r="A46" i="10"/>
  <c r="A59" i="10"/>
  <c r="A83" i="10"/>
  <c r="A60" i="10"/>
  <c r="A84" i="10"/>
  <c r="A67" i="10"/>
  <c r="A43" i="10"/>
  <c r="A89" i="10"/>
  <c r="A95" i="10"/>
  <c r="A101" i="10"/>
  <c r="A107" i="10"/>
  <c r="A113" i="10"/>
  <c r="A119" i="10"/>
  <c r="A125" i="10"/>
  <c r="A90" i="10"/>
  <c r="A96" i="10"/>
  <c r="A102" i="10"/>
  <c r="A108" i="10"/>
  <c r="A114" i="10"/>
  <c r="A120" i="10"/>
  <c r="A126" i="10"/>
  <c r="A91" i="10"/>
  <c r="A97" i="10"/>
  <c r="A103" i="10"/>
  <c r="A109" i="10"/>
  <c r="A115" i="10"/>
  <c r="A121" i="10"/>
  <c r="A85" i="10"/>
  <c r="A86" i="10"/>
  <c r="A92" i="10"/>
  <c r="A98" i="10"/>
  <c r="A104" i="10"/>
  <c r="A110" i="10"/>
  <c r="A116" i="10"/>
  <c r="A122" i="10"/>
  <c r="A87" i="10"/>
  <c r="A93" i="10"/>
  <c r="A99" i="10"/>
  <c r="A105" i="10"/>
  <c r="A111" i="10"/>
  <c r="A117" i="10"/>
  <c r="A123" i="10"/>
  <c r="A88" i="10"/>
  <c r="A94" i="10"/>
  <c r="A100" i="10"/>
  <c r="A106" i="10"/>
  <c r="A112" i="10"/>
  <c r="A118" i="10"/>
  <c r="A124" i="10"/>
  <c r="A131" i="10"/>
  <c r="A137" i="10"/>
  <c r="A143" i="10"/>
  <c r="A149" i="10"/>
  <c r="A155" i="10"/>
  <c r="A161" i="10"/>
  <c r="A167" i="10"/>
  <c r="A132" i="10"/>
  <c r="A138" i="10"/>
  <c r="A144" i="10"/>
  <c r="A150" i="10"/>
  <c r="A156" i="10"/>
  <c r="A162" i="10"/>
  <c r="A168" i="10"/>
  <c r="A133" i="10"/>
  <c r="A139" i="10"/>
  <c r="A145" i="10"/>
  <c r="A151" i="10"/>
  <c r="A157" i="10"/>
  <c r="A163" i="10"/>
  <c r="A127" i="10"/>
  <c r="A128" i="10"/>
  <c r="A134" i="10"/>
  <c r="A140" i="10"/>
  <c r="A146" i="10"/>
  <c r="A152" i="10"/>
  <c r="A158" i="10"/>
  <c r="A164" i="10"/>
  <c r="A129" i="10"/>
  <c r="A135" i="10"/>
  <c r="A141" i="10"/>
  <c r="A147" i="10"/>
  <c r="A153" i="10"/>
  <c r="A159" i="10"/>
  <c r="A165" i="10"/>
  <c r="A130" i="10"/>
  <c r="A136" i="10"/>
  <c r="A142" i="10"/>
  <c r="A148" i="10"/>
  <c r="A154" i="10"/>
  <c r="A160" i="10"/>
  <c r="A166" i="10"/>
  <c r="A174" i="10"/>
  <c r="A180" i="10"/>
  <c r="A186" i="10"/>
  <c r="A192" i="10"/>
  <c r="A198" i="10"/>
  <c r="A204" i="10"/>
  <c r="A210" i="10"/>
  <c r="A175" i="10"/>
  <c r="A181" i="10"/>
  <c r="A187" i="10"/>
  <c r="A193" i="10"/>
  <c r="A199" i="10"/>
  <c r="A205" i="10"/>
  <c r="A169" i="10"/>
  <c r="A170" i="10"/>
  <c r="A176" i="10"/>
  <c r="A182" i="10"/>
  <c r="A188" i="10"/>
  <c r="A194" i="10"/>
  <c r="A200" i="10"/>
  <c r="A206" i="10"/>
  <c r="A171" i="10"/>
  <c r="A177" i="10"/>
  <c r="A183" i="10"/>
  <c r="A189" i="10"/>
  <c r="A195" i="10"/>
  <c r="A201" i="10"/>
  <c r="A207" i="10"/>
  <c r="A172" i="10"/>
  <c r="A178" i="10"/>
  <c r="A184" i="10"/>
  <c r="A190" i="10"/>
  <c r="A196" i="10"/>
  <c r="A202" i="10"/>
  <c r="A208" i="10"/>
  <c r="A173" i="10"/>
  <c r="A179" i="10"/>
  <c r="A185" i="10"/>
  <c r="A191" i="10"/>
  <c r="A197" i="10"/>
  <c r="A203" i="10"/>
  <c r="A209" i="10"/>
  <c r="O36" i="12"/>
  <c r="K60" i="8"/>
  <c r="BQ1676" i="13" s="1"/>
  <c r="J60" i="8"/>
  <c r="BF1676" i="13" s="1"/>
  <c r="BF1674" i="13" s="1"/>
  <c r="K59" i="8"/>
  <c r="BQ1619" i="13" s="1"/>
  <c r="J59" i="8"/>
  <c r="BF1619" i="13" s="1"/>
  <c r="BF1617" i="13" s="1"/>
  <c r="K58" i="8"/>
  <c r="BQ1562" i="13" s="1"/>
  <c r="J58" i="8"/>
  <c r="BF1562" i="13" s="1"/>
  <c r="BF1560" i="13" s="1"/>
  <c r="K57" i="8"/>
  <c r="BQ1505" i="13" s="1"/>
  <c r="J57" i="8"/>
  <c r="BF1505" i="13" s="1"/>
  <c r="BF1503" i="13" s="1"/>
  <c r="K56" i="8"/>
  <c r="BQ1448" i="13" s="1"/>
  <c r="J56" i="8"/>
  <c r="BF1448" i="13" s="1"/>
  <c r="BF1446" i="13" s="1"/>
  <c r="K55" i="8"/>
  <c r="BQ1391" i="13" s="1"/>
  <c r="J55" i="8"/>
  <c r="BF1391" i="13" s="1"/>
  <c r="BF1389" i="13" s="1"/>
  <c r="K54" i="8"/>
  <c r="BQ1334" i="13" s="1"/>
  <c r="J54" i="8"/>
  <c r="BF1334" i="13" s="1"/>
  <c r="BF1332" i="13" s="1"/>
  <c r="K53" i="8"/>
  <c r="BQ1277" i="13" s="1"/>
  <c r="J53" i="8"/>
  <c r="BF1277" i="13" s="1"/>
  <c r="BF1275" i="13" s="1"/>
  <c r="K52" i="8"/>
  <c r="BQ1220" i="13" s="1"/>
  <c r="J52" i="8"/>
  <c r="BF1220" i="13" s="1"/>
  <c r="BF1218" i="13" s="1"/>
  <c r="K51" i="8"/>
  <c r="BQ1163" i="13" s="1"/>
  <c r="J51" i="8"/>
  <c r="BF1163" i="13" s="1"/>
  <c r="BF1161" i="13" s="1"/>
  <c r="K50" i="8"/>
  <c r="BQ1106" i="13" s="1"/>
  <c r="J50" i="8"/>
  <c r="BF1106" i="13" s="1"/>
  <c r="BF1104" i="13" s="1"/>
  <c r="K49" i="8"/>
  <c r="BQ1049" i="13" s="1"/>
  <c r="J49" i="8"/>
  <c r="BF1049" i="13" s="1"/>
  <c r="BF1047" i="13" s="1"/>
  <c r="K48" i="8"/>
  <c r="BQ992" i="13" s="1"/>
  <c r="J48" i="8"/>
  <c r="BF992" i="13" s="1"/>
  <c r="BF990" i="13" s="1"/>
  <c r="K47" i="8"/>
  <c r="BQ935" i="13" s="1"/>
  <c r="J47" i="8"/>
  <c r="BF935" i="13" s="1"/>
  <c r="BF933" i="13" s="1"/>
  <c r="K46" i="8"/>
  <c r="BQ878" i="13" s="1"/>
  <c r="J46" i="8"/>
  <c r="BF878" i="13" s="1"/>
  <c r="BF876" i="13" s="1"/>
  <c r="K45" i="8"/>
  <c r="BQ821" i="13" s="1"/>
  <c r="J45" i="8"/>
  <c r="BF821" i="13" s="1"/>
  <c r="BF819" i="13" s="1"/>
  <c r="K44" i="8"/>
  <c r="BQ764" i="13" s="1"/>
  <c r="J44" i="8"/>
  <c r="BF764" i="13" s="1"/>
  <c r="BF762" i="13" s="1"/>
  <c r="K43" i="8"/>
  <c r="BQ707" i="13" s="1"/>
  <c r="J43" i="8"/>
  <c r="BF707" i="13" s="1"/>
  <c r="BF705" i="13" s="1"/>
  <c r="K42" i="8"/>
  <c r="BQ650" i="13" s="1"/>
  <c r="J42" i="8"/>
  <c r="BF650" i="13" s="1"/>
  <c r="BF648" i="13" s="1"/>
  <c r="K41" i="8"/>
  <c r="BQ593" i="13" s="1"/>
  <c r="J41" i="8"/>
  <c r="BF593" i="13" s="1"/>
  <c r="BF591" i="13" s="1"/>
  <c r="K40" i="8"/>
  <c r="BQ536" i="13" s="1"/>
  <c r="J40" i="8"/>
  <c r="BF536" i="13" s="1"/>
  <c r="BF534" i="13" s="1"/>
  <c r="K39" i="8"/>
  <c r="BQ479" i="13" s="1"/>
  <c r="J39" i="8"/>
  <c r="BF479" i="13" s="1"/>
  <c r="BF477" i="13" s="1"/>
  <c r="K38" i="8"/>
  <c r="BQ422" i="13" s="1"/>
  <c r="J38" i="8"/>
  <c r="BF422" i="13" s="1"/>
  <c r="BF420" i="13" s="1"/>
  <c r="K37" i="8"/>
  <c r="BQ365" i="13" s="1"/>
  <c r="J37" i="8"/>
  <c r="BF365" i="13" s="1"/>
  <c r="BF363" i="13" s="1"/>
  <c r="K36" i="8"/>
  <c r="BQ308" i="13" s="1"/>
  <c r="J36" i="8"/>
  <c r="BF308" i="13" s="1"/>
  <c r="BF306" i="13" s="1"/>
  <c r="K35" i="8"/>
  <c r="BQ251" i="13" s="1"/>
  <c r="J35" i="8"/>
  <c r="BF251" i="13" s="1"/>
  <c r="BF249" i="13" s="1"/>
  <c r="K34" i="8"/>
  <c r="BQ194" i="13" s="1"/>
  <c r="J34" i="8"/>
  <c r="BF194" i="13" s="1"/>
  <c r="BF192" i="13" s="1"/>
  <c r="K32" i="8"/>
  <c r="BQ80" i="13" s="1"/>
  <c r="K33" i="8"/>
  <c r="BQ137" i="13" s="1"/>
  <c r="K31" i="8"/>
  <c r="BQ23" i="13" s="1"/>
  <c r="J32" i="8"/>
  <c r="BF80" i="13" s="1"/>
  <c r="BF78" i="13" s="1"/>
  <c r="J33" i="8"/>
  <c r="BF137" i="13" s="1"/>
  <c r="BF135" i="13" s="1"/>
  <c r="J31" i="8"/>
  <c r="BF23" i="13" s="1"/>
  <c r="BF21" i="13" s="1"/>
  <c r="A212" i="10" l="1"/>
  <c r="A216" i="10"/>
  <c r="A222" i="10"/>
  <c r="A228" i="10"/>
  <c r="A234" i="10"/>
  <c r="A240" i="10"/>
  <c r="A246" i="10"/>
  <c r="A252" i="10"/>
  <c r="A217" i="10"/>
  <c r="A223" i="10"/>
  <c r="A229" i="10"/>
  <c r="A235" i="10"/>
  <c r="A241" i="10"/>
  <c r="A247" i="10"/>
  <c r="A211" i="10"/>
  <c r="A218" i="10"/>
  <c r="A224" i="10"/>
  <c r="A230" i="10"/>
  <c r="A236" i="10"/>
  <c r="A242" i="10"/>
  <c r="A248" i="10"/>
  <c r="A213" i="10"/>
  <c r="A219" i="10"/>
  <c r="A225" i="10"/>
  <c r="A231" i="10"/>
  <c r="A237" i="10"/>
  <c r="A243" i="10"/>
  <c r="A249" i="10"/>
  <c r="A214" i="10"/>
  <c r="A220" i="10"/>
  <c r="A226" i="10"/>
  <c r="A232" i="10"/>
  <c r="A238" i="10"/>
  <c r="A244" i="10"/>
  <c r="A250" i="10"/>
  <c r="A215" i="10"/>
  <c r="A221" i="10"/>
  <c r="A227" i="10"/>
  <c r="A233" i="10"/>
  <c r="A239" i="10"/>
  <c r="A245" i="10"/>
  <c r="A251" i="10"/>
  <c r="O37" i="12"/>
  <c r="B31" i="12"/>
  <c r="B49" i="10" s="1"/>
  <c r="A254" i="10" l="1"/>
  <c r="A260" i="10"/>
  <c r="A266" i="10"/>
  <c r="A272" i="10"/>
  <c r="A278" i="10"/>
  <c r="A284" i="10"/>
  <c r="A290" i="10"/>
  <c r="A255" i="10"/>
  <c r="A261" i="10"/>
  <c r="A267" i="10"/>
  <c r="A273" i="10"/>
  <c r="A279" i="10"/>
  <c r="A259" i="10"/>
  <c r="A269" i="10"/>
  <c r="A277" i="10"/>
  <c r="A286" i="10"/>
  <c r="A293" i="10"/>
  <c r="A262" i="10"/>
  <c r="A270" i="10"/>
  <c r="A280" i="10"/>
  <c r="A287" i="10"/>
  <c r="A294" i="10"/>
  <c r="A263" i="10"/>
  <c r="A271" i="10"/>
  <c r="A281" i="10"/>
  <c r="A288" i="10"/>
  <c r="A253" i="10"/>
  <c r="A256" i="10"/>
  <c r="A264" i="10"/>
  <c r="A274" i="10"/>
  <c r="A282" i="10"/>
  <c r="A289" i="10"/>
  <c r="A257" i="10"/>
  <c r="A265" i="10"/>
  <c r="A275" i="10"/>
  <c r="A283" i="10"/>
  <c r="A291" i="10"/>
  <c r="A258" i="10"/>
  <c r="A268" i="10"/>
  <c r="A276" i="10"/>
  <c r="A285" i="10"/>
  <c r="A292" i="10"/>
  <c r="O38" i="12"/>
  <c r="B1225" i="10"/>
  <c r="B1183" i="10"/>
  <c r="B1099" i="10"/>
  <c r="B1141" i="10"/>
  <c r="B1015" i="10"/>
  <c r="B1057" i="10"/>
  <c r="B931" i="10"/>
  <c r="B973" i="10"/>
  <c r="B847" i="10"/>
  <c r="B889" i="10"/>
  <c r="B763" i="10"/>
  <c r="B805" i="10"/>
  <c r="B679" i="10"/>
  <c r="B721" i="10"/>
  <c r="B595" i="10"/>
  <c r="B637" i="10"/>
  <c r="B511" i="10"/>
  <c r="B553" i="10"/>
  <c r="B427" i="10"/>
  <c r="B469" i="10"/>
  <c r="B343" i="10"/>
  <c r="B385" i="10"/>
  <c r="B259" i="10"/>
  <c r="B301" i="10"/>
  <c r="B175" i="10"/>
  <c r="B217" i="10"/>
  <c r="B91" i="10"/>
  <c r="B133" i="10"/>
  <c r="B7" i="10"/>
  <c r="AB31" i="8"/>
  <c r="AC31" i="8" s="1"/>
  <c r="X33" i="8"/>
  <c r="BJ150" i="13" s="1"/>
  <c r="X34" i="8"/>
  <c r="BJ207" i="13" s="1"/>
  <c r="X35" i="8"/>
  <c r="BJ264" i="13" s="1"/>
  <c r="X36" i="8"/>
  <c r="BJ321" i="13" s="1"/>
  <c r="X37" i="8"/>
  <c r="BJ378" i="13" s="1"/>
  <c r="X38" i="8"/>
  <c r="BJ435" i="13" s="1"/>
  <c r="X39" i="8"/>
  <c r="BJ492" i="13" s="1"/>
  <c r="X40" i="8"/>
  <c r="BJ549" i="13" s="1"/>
  <c r="X41" i="8"/>
  <c r="BJ606" i="13" s="1"/>
  <c r="X42" i="8"/>
  <c r="BJ663" i="13" s="1"/>
  <c r="X43" i="8"/>
  <c r="BJ720" i="13" s="1"/>
  <c r="X44" i="8"/>
  <c r="BJ777" i="13" s="1"/>
  <c r="X45" i="8"/>
  <c r="BJ834" i="13" s="1"/>
  <c r="X46" i="8"/>
  <c r="BJ891" i="13" s="1"/>
  <c r="X47" i="8"/>
  <c r="BJ948" i="13" s="1"/>
  <c r="X48" i="8"/>
  <c r="BJ1005" i="13" s="1"/>
  <c r="X49" i="8"/>
  <c r="BJ1062" i="13" s="1"/>
  <c r="X50" i="8"/>
  <c r="BJ1119" i="13" s="1"/>
  <c r="X51" i="8"/>
  <c r="BJ1176" i="13" s="1"/>
  <c r="X52" i="8"/>
  <c r="BJ1233" i="13" s="1"/>
  <c r="X53" i="8"/>
  <c r="BJ1290" i="13" s="1"/>
  <c r="X54" i="8"/>
  <c r="BJ1347" i="13" s="1"/>
  <c r="X55" i="8"/>
  <c r="BJ1404" i="13" s="1"/>
  <c r="X56" i="8"/>
  <c r="BJ1461" i="13" s="1"/>
  <c r="X57" i="8"/>
  <c r="BJ1518" i="13" s="1"/>
  <c r="X58" i="8"/>
  <c r="BJ1575" i="13" s="1"/>
  <c r="X59" i="8"/>
  <c r="BJ1632" i="13" s="1"/>
  <c r="X60" i="8"/>
  <c r="BJ1689" i="13" s="1"/>
  <c r="AZ46" i="13" l="1"/>
  <c r="A296" i="10"/>
  <c r="A302" i="10"/>
  <c r="A308" i="10"/>
  <c r="A314" i="10"/>
  <c r="A320" i="10"/>
  <c r="A326" i="10"/>
  <c r="A332" i="10"/>
  <c r="A297" i="10"/>
  <c r="A303" i="10"/>
  <c r="A309" i="10"/>
  <c r="A315" i="10"/>
  <c r="A321" i="10"/>
  <c r="A327" i="10"/>
  <c r="A333" i="10"/>
  <c r="A299" i="10"/>
  <c r="A307" i="10"/>
  <c r="A317" i="10"/>
  <c r="A325" i="10"/>
  <c r="A335" i="10"/>
  <c r="A300" i="10"/>
  <c r="A310" i="10"/>
  <c r="A318" i="10"/>
  <c r="A328" i="10"/>
  <c r="A336" i="10"/>
  <c r="A301" i="10"/>
  <c r="A311" i="10"/>
  <c r="A319" i="10"/>
  <c r="A329" i="10"/>
  <c r="A295" i="10"/>
  <c r="A304" i="10"/>
  <c r="A312" i="10"/>
  <c r="A322" i="10"/>
  <c r="A330" i="10"/>
  <c r="A305" i="10"/>
  <c r="A313" i="10"/>
  <c r="A323" i="10"/>
  <c r="A331" i="10"/>
  <c r="A298" i="10"/>
  <c r="A306" i="10"/>
  <c r="A316" i="10"/>
  <c r="A324" i="10"/>
  <c r="A334" i="10"/>
  <c r="O39" i="12"/>
  <c r="B31" i="8"/>
  <c r="K1609" i="13" l="1"/>
  <c r="K1267" i="13"/>
  <c r="K925" i="13"/>
  <c r="K583" i="13"/>
  <c r="K241" i="13"/>
  <c r="K1324" i="13"/>
  <c r="K1552" i="13"/>
  <c r="K1210" i="13"/>
  <c r="K868" i="13"/>
  <c r="K526" i="13"/>
  <c r="K184" i="13"/>
  <c r="K982" i="13"/>
  <c r="K298" i="13"/>
  <c r="K1495" i="13"/>
  <c r="K1153" i="13"/>
  <c r="K811" i="13"/>
  <c r="K469" i="13"/>
  <c r="K127" i="13"/>
  <c r="K13" i="13"/>
  <c r="K1438" i="13"/>
  <c r="K1096" i="13"/>
  <c r="K754" i="13"/>
  <c r="K412" i="13"/>
  <c r="K70" i="13"/>
  <c r="K640" i="13"/>
  <c r="K1381" i="13"/>
  <c r="K1039" i="13"/>
  <c r="K697" i="13"/>
  <c r="K355" i="13"/>
  <c r="K1666" i="13"/>
  <c r="A338" i="10"/>
  <c r="A344" i="10"/>
  <c r="A350" i="10"/>
  <c r="A356" i="10"/>
  <c r="A362" i="10"/>
  <c r="A368" i="10"/>
  <c r="A374" i="10"/>
  <c r="A339" i="10"/>
  <c r="A345" i="10"/>
  <c r="A351" i="10"/>
  <c r="A357" i="10"/>
  <c r="A363" i="10"/>
  <c r="A369" i="10"/>
  <c r="A375" i="10"/>
  <c r="A342" i="10"/>
  <c r="A347" i="10"/>
  <c r="A355" i="10"/>
  <c r="A365" i="10"/>
  <c r="A373" i="10"/>
  <c r="A348" i="10"/>
  <c r="A358" i="10"/>
  <c r="A366" i="10"/>
  <c r="A376" i="10"/>
  <c r="A340" i="10"/>
  <c r="A349" i="10"/>
  <c r="A359" i="10"/>
  <c r="A367" i="10"/>
  <c r="A377" i="10"/>
  <c r="A341" i="10"/>
  <c r="A352" i="10"/>
  <c r="A360" i="10"/>
  <c r="A370" i="10"/>
  <c r="A378" i="10"/>
  <c r="A343" i="10"/>
  <c r="A353" i="10"/>
  <c r="A361" i="10"/>
  <c r="A371" i="10"/>
  <c r="A337" i="10"/>
  <c r="A346" i="10"/>
  <c r="A354" i="10"/>
  <c r="A364" i="10"/>
  <c r="A372" i="10"/>
  <c r="O40" i="12"/>
  <c r="AB60" i="8"/>
  <c r="AZ1699" i="13" s="1"/>
  <c r="AB59" i="8"/>
  <c r="AZ1642" i="13" s="1"/>
  <c r="AB58" i="8"/>
  <c r="AZ1585" i="13" s="1"/>
  <c r="AB57" i="8"/>
  <c r="AZ1528" i="13" s="1"/>
  <c r="AB56" i="8"/>
  <c r="AZ1471" i="13" s="1"/>
  <c r="AB55" i="8"/>
  <c r="AZ1414" i="13" s="1"/>
  <c r="AB54" i="8"/>
  <c r="AZ1357" i="13" s="1"/>
  <c r="AB53" i="8"/>
  <c r="AZ1300" i="13" s="1"/>
  <c r="AB52" i="8"/>
  <c r="AZ1243" i="13" s="1"/>
  <c r="AB51" i="8"/>
  <c r="AZ1186" i="13" s="1"/>
  <c r="AB50" i="8"/>
  <c r="AZ1129" i="13" s="1"/>
  <c r="AB49" i="8"/>
  <c r="AZ1072" i="13" s="1"/>
  <c r="AB48" i="8"/>
  <c r="AZ1015" i="13" s="1"/>
  <c r="AB47" i="8"/>
  <c r="AZ958" i="13" s="1"/>
  <c r="AB46" i="8"/>
  <c r="AZ901" i="13" s="1"/>
  <c r="AB45" i="8"/>
  <c r="AZ844" i="13" s="1"/>
  <c r="AB44" i="8"/>
  <c r="AZ787" i="13" s="1"/>
  <c r="AB43" i="8"/>
  <c r="AZ730" i="13" s="1"/>
  <c r="AB42" i="8"/>
  <c r="AZ673" i="13" s="1"/>
  <c r="AB41" i="8"/>
  <c r="AZ616" i="13" s="1"/>
  <c r="AB40" i="8"/>
  <c r="AZ559" i="13" s="1"/>
  <c r="AB39" i="8"/>
  <c r="AZ502" i="13" s="1"/>
  <c r="AB38" i="8"/>
  <c r="AZ445" i="13" s="1"/>
  <c r="AB37" i="8"/>
  <c r="AZ388" i="13" s="1"/>
  <c r="AB36" i="8"/>
  <c r="AZ331" i="13" s="1"/>
  <c r="AB35" i="8"/>
  <c r="AZ274" i="13" s="1"/>
  <c r="AB34" i="8"/>
  <c r="AZ217" i="13" s="1"/>
  <c r="AB33" i="8"/>
  <c r="AZ160" i="13" s="1"/>
  <c r="AB32" i="8"/>
  <c r="AC32" i="8" s="1"/>
  <c r="AC33" i="8" s="1"/>
  <c r="AC34" i="8" s="1"/>
  <c r="AC35" i="8" s="1"/>
  <c r="AC36" i="8" s="1"/>
  <c r="AC37" i="8" s="1"/>
  <c r="AC38" i="8" s="1"/>
  <c r="AC39" i="8" s="1"/>
  <c r="AC40" i="8" s="1"/>
  <c r="AC41" i="8" s="1"/>
  <c r="AC42" i="8" s="1"/>
  <c r="AC43" i="8" s="1"/>
  <c r="AC44" i="8" s="1"/>
  <c r="AC45" i="8" s="1"/>
  <c r="AC46" i="8" s="1"/>
  <c r="AC47" i="8" s="1"/>
  <c r="AC48" i="8" s="1"/>
  <c r="AC49" i="8" s="1"/>
  <c r="AC50" i="8" s="1"/>
  <c r="AC51" i="8" s="1"/>
  <c r="AC52" i="8" s="1"/>
  <c r="AC53" i="8" s="1"/>
  <c r="AC54" i="8" s="1"/>
  <c r="AC55" i="8" s="1"/>
  <c r="AC56" i="8" s="1"/>
  <c r="AC57" i="8" s="1"/>
  <c r="AC58" i="8" s="1"/>
  <c r="AC59" i="8" s="1"/>
  <c r="AC60" i="8" s="1"/>
  <c r="Z30" i="8"/>
  <c r="T33" i="8"/>
  <c r="BC143" i="13" s="1"/>
  <c r="S33" i="8"/>
  <c r="BC140" i="13" s="1"/>
  <c r="R33" i="8"/>
  <c r="V164" i="13" l="1"/>
  <c r="X158" i="13"/>
  <c r="BC137" i="13"/>
  <c r="A112" i="13"/>
  <c r="AZ103" i="13"/>
  <c r="A380" i="10"/>
  <c r="A386" i="10"/>
  <c r="A392" i="10"/>
  <c r="A398" i="10"/>
  <c r="A404" i="10"/>
  <c r="A410" i="10"/>
  <c r="A416" i="10"/>
  <c r="A381" i="10"/>
  <c r="A387" i="10"/>
  <c r="A393" i="10"/>
  <c r="A399" i="10"/>
  <c r="A405" i="10"/>
  <c r="A411" i="10"/>
  <c r="A417" i="10"/>
  <c r="A382" i="10"/>
  <c r="A388" i="10"/>
  <c r="A394" i="10"/>
  <c r="A400" i="10"/>
  <c r="A384" i="10"/>
  <c r="A390" i="10"/>
  <c r="A396" i="10"/>
  <c r="A402" i="10"/>
  <c r="A408" i="10"/>
  <c r="A414" i="10"/>
  <c r="A420" i="10"/>
  <c r="A385" i="10"/>
  <c r="A391" i="10"/>
  <c r="A389" i="10"/>
  <c r="A407" i="10"/>
  <c r="A419" i="10"/>
  <c r="A395" i="10"/>
  <c r="A409" i="10"/>
  <c r="A379" i="10"/>
  <c r="A397" i="10"/>
  <c r="A412" i="10"/>
  <c r="A401" i="10"/>
  <c r="A413" i="10"/>
  <c r="A403" i="10"/>
  <c r="A415" i="10"/>
  <c r="A383" i="10"/>
  <c r="A406" i="10"/>
  <c r="A418" i="10"/>
  <c r="O41" i="12"/>
  <c r="W30" i="8"/>
  <c r="A92" i="13" l="1"/>
  <c r="A109" i="13"/>
  <c r="A91" i="13"/>
  <c r="A86" i="13"/>
  <c r="A72" i="13"/>
  <c r="A100" i="13"/>
  <c r="A110" i="13"/>
  <c r="A94" i="13"/>
  <c r="A97" i="13"/>
  <c r="A82" i="13"/>
  <c r="A71" i="13"/>
  <c r="A87" i="13"/>
  <c r="A69" i="13"/>
  <c r="A59" i="13"/>
  <c r="A156" i="13"/>
  <c r="A80" i="13"/>
  <c r="A105" i="13"/>
  <c r="A101" i="13"/>
  <c r="A88" i="13"/>
  <c r="A76" i="13"/>
  <c r="A81" i="13"/>
  <c r="A83" i="13"/>
  <c r="A68" i="13"/>
  <c r="A90" i="13"/>
  <c r="A58" i="13"/>
  <c r="A60" i="13"/>
  <c r="A93" i="13"/>
  <c r="A89" i="13"/>
  <c r="A99" i="13"/>
  <c r="A78" i="13"/>
  <c r="A63" i="13"/>
  <c r="A96" i="13"/>
  <c r="A62" i="13"/>
  <c r="A64" i="13"/>
  <c r="A65" i="13"/>
  <c r="A74" i="13"/>
  <c r="A102" i="13"/>
  <c r="A98" i="13"/>
  <c r="A103" i="13"/>
  <c r="A66" i="13"/>
  <c r="A79" i="13"/>
  <c r="A67" i="13"/>
  <c r="A75" i="13"/>
  <c r="A106" i="13"/>
  <c r="A107" i="13"/>
  <c r="A113" i="13"/>
  <c r="A108" i="13"/>
  <c r="A104" i="13"/>
  <c r="A70" i="13"/>
  <c r="A61" i="13"/>
  <c r="A73" i="13"/>
  <c r="A114" i="13"/>
  <c r="A95" i="13"/>
  <c r="A84" i="13"/>
  <c r="A77" i="13"/>
  <c r="A85" i="13"/>
  <c r="A111" i="13"/>
  <c r="A422" i="10"/>
  <c r="A428" i="10"/>
  <c r="A434" i="10"/>
  <c r="A440" i="10"/>
  <c r="A446" i="10"/>
  <c r="A452" i="10"/>
  <c r="A458" i="10"/>
  <c r="A423" i="10"/>
  <c r="A429" i="10"/>
  <c r="A435" i="10"/>
  <c r="A441" i="10"/>
  <c r="A447" i="10"/>
  <c r="A453" i="10"/>
  <c r="A459" i="10"/>
  <c r="A424" i="10"/>
  <c r="A430" i="10"/>
  <c r="A436" i="10"/>
  <c r="A442" i="10"/>
  <c r="A448" i="10"/>
  <c r="A454" i="10"/>
  <c r="A460" i="10"/>
  <c r="A426" i="10"/>
  <c r="A432" i="10"/>
  <c r="A438" i="10"/>
  <c r="A444" i="10"/>
  <c r="A450" i="10"/>
  <c r="A456" i="10"/>
  <c r="A462" i="10"/>
  <c r="A427" i="10"/>
  <c r="A433" i="10"/>
  <c r="A439" i="10"/>
  <c r="A445" i="10"/>
  <c r="A451" i="10"/>
  <c r="A457" i="10"/>
  <c r="A421" i="10"/>
  <c r="A437" i="10"/>
  <c r="A443" i="10"/>
  <c r="A449" i="10"/>
  <c r="A455" i="10"/>
  <c r="A425" i="10"/>
  <c r="A461" i="10"/>
  <c r="A431" i="10"/>
  <c r="O42" i="12"/>
  <c r="A124" i="13" l="1"/>
  <c r="A141" i="13"/>
  <c r="A149" i="13"/>
  <c r="A137" i="13"/>
  <c r="A157" i="13"/>
  <c r="A125" i="13"/>
  <c r="A163" i="13"/>
  <c r="A136" i="13"/>
  <c r="A122" i="13"/>
  <c r="A153" i="13"/>
  <c r="A162" i="13"/>
  <c r="A128" i="13"/>
  <c r="A118" i="13"/>
  <c r="A143" i="13"/>
  <c r="A130" i="13"/>
  <c r="A161" i="13"/>
  <c r="A123" i="13"/>
  <c r="A135" i="13"/>
  <c r="A140" i="13"/>
  <c r="A146" i="13"/>
  <c r="A166" i="13"/>
  <c r="A158" i="13"/>
  <c r="A150" i="13"/>
  <c r="A167" i="13"/>
  <c r="A151" i="13"/>
  <c r="A116" i="13"/>
  <c r="A139" i="13"/>
  <c r="A142" i="13"/>
  <c r="A145" i="13"/>
  <c r="A160" i="13"/>
  <c r="A134" i="13"/>
  <c r="A115" i="13"/>
  <c r="A148" i="13"/>
  <c r="A165" i="13"/>
  <c r="A159" i="13"/>
  <c r="A155" i="13"/>
  <c r="A152" i="13"/>
  <c r="A147" i="13"/>
  <c r="A138" i="13"/>
  <c r="A133" i="13"/>
  <c r="A131" i="13"/>
  <c r="A168" i="13"/>
  <c r="A164" i="13"/>
  <c r="A121" i="13"/>
  <c r="A171" i="13"/>
  <c r="A127" i="13"/>
  <c r="A120" i="13"/>
  <c r="A117" i="13"/>
  <c r="A144" i="13"/>
  <c r="A126" i="13"/>
  <c r="A119" i="13"/>
  <c r="A129" i="13"/>
  <c r="A170" i="13"/>
  <c r="A154" i="13"/>
  <c r="A132" i="13"/>
  <c r="A169" i="13"/>
  <c r="A464" i="10"/>
  <c r="A470" i="10"/>
  <c r="A476" i="10"/>
  <c r="A482" i="10"/>
  <c r="A488" i="10"/>
  <c r="A494" i="10"/>
  <c r="A500" i="10"/>
  <c r="A465" i="10"/>
  <c r="A471" i="10"/>
  <c r="A477" i="10"/>
  <c r="A483" i="10"/>
  <c r="A489" i="10"/>
  <c r="A495" i="10"/>
  <c r="A501" i="10"/>
  <c r="A466" i="10"/>
  <c r="A472" i="10"/>
  <c r="A478" i="10"/>
  <c r="A484" i="10"/>
  <c r="A490" i="10"/>
  <c r="A496" i="10"/>
  <c r="A502" i="10"/>
  <c r="A467" i="10"/>
  <c r="A473" i="10"/>
  <c r="A479" i="10"/>
  <c r="A485" i="10"/>
  <c r="A491" i="10"/>
  <c r="A497" i="10"/>
  <c r="A468" i="10"/>
  <c r="A474" i="10"/>
  <c r="A480" i="10"/>
  <c r="A486" i="10"/>
  <c r="A492" i="10"/>
  <c r="A498" i="10"/>
  <c r="A504" i="10"/>
  <c r="A469" i="10"/>
  <c r="A475" i="10"/>
  <c r="A481" i="10"/>
  <c r="A487" i="10"/>
  <c r="A493" i="10"/>
  <c r="A499" i="10"/>
  <c r="A463" i="10"/>
  <c r="A503" i="10"/>
  <c r="O43" i="12"/>
  <c r="AO49" i="3"/>
  <c r="A194" i="13" l="1"/>
  <c r="A184" i="13"/>
  <c r="A177" i="13"/>
  <c r="A182" i="13"/>
  <c r="A206" i="13"/>
  <c r="A183" i="13"/>
  <c r="A221" i="13"/>
  <c r="A203" i="13"/>
  <c r="A222" i="13"/>
  <c r="A198" i="13"/>
  <c r="A188" i="13"/>
  <c r="A176" i="13"/>
  <c r="A191" i="13"/>
  <c r="A172" i="13"/>
  <c r="A173" i="13"/>
  <c r="A219" i="13"/>
  <c r="A174" i="13"/>
  <c r="A201" i="13"/>
  <c r="A175" i="13"/>
  <c r="A212" i="13"/>
  <c r="A200" i="13"/>
  <c r="A208" i="13"/>
  <c r="A178" i="13"/>
  <c r="A223" i="13"/>
  <c r="A204" i="13"/>
  <c r="A195" i="13"/>
  <c r="A180" i="13"/>
  <c r="A185" i="13"/>
  <c r="A211" i="13"/>
  <c r="A189" i="13"/>
  <c r="A226" i="13"/>
  <c r="A213" i="13"/>
  <c r="A179" i="13"/>
  <c r="A210" i="13"/>
  <c r="A190" i="13"/>
  <c r="A216" i="13"/>
  <c r="A197" i="13"/>
  <c r="A217" i="13"/>
  <c r="A181" i="13"/>
  <c r="A224" i="13"/>
  <c r="A218" i="13"/>
  <c r="A205" i="13"/>
  <c r="A196" i="13"/>
  <c r="A192" i="13"/>
  <c r="A220" i="13"/>
  <c r="A202" i="13"/>
  <c r="A186" i="13"/>
  <c r="A227" i="13"/>
  <c r="A187" i="13"/>
  <c r="A209" i="13"/>
  <c r="A228" i="13"/>
  <c r="A214" i="13"/>
  <c r="A215" i="13"/>
  <c r="A199" i="13"/>
  <c r="A225" i="13"/>
  <c r="A207" i="13"/>
  <c r="A193" i="13"/>
  <c r="A284" i="13"/>
  <c r="A274" i="13"/>
  <c r="A270" i="13"/>
  <c r="A260" i="13"/>
  <c r="A257" i="13"/>
  <c r="A250" i="13"/>
  <c r="A243" i="13"/>
  <c r="A233" i="13"/>
  <c r="A283" i="13"/>
  <c r="A278" i="13"/>
  <c r="A269" i="13"/>
  <c r="A264" i="13"/>
  <c r="A259" i="13"/>
  <c r="A254" i="13"/>
  <c r="A246" i="13"/>
  <c r="A240" i="13"/>
  <c r="A232" i="13"/>
  <c r="A282" i="13"/>
  <c r="A277" i="13"/>
  <c r="A273" i="13"/>
  <c r="A268" i="13"/>
  <c r="A263" i="13"/>
  <c r="A258" i="13"/>
  <c r="A256" i="13"/>
  <c r="A249" i="13"/>
  <c r="A245" i="13"/>
  <c r="A242" i="13"/>
  <c r="A239" i="13"/>
  <c r="A231" i="13"/>
  <c r="A276" i="13"/>
  <c r="A271" i="13"/>
  <c r="A262" i="13"/>
  <c r="A255" i="13"/>
  <c r="A252" i="13"/>
  <c r="A241" i="13"/>
  <c r="A230" i="13"/>
  <c r="A285" i="13"/>
  <c r="A275" i="13"/>
  <c r="A267" i="13"/>
  <c r="A261" i="13"/>
  <c r="A251" i="13"/>
  <c r="A229" i="13"/>
  <c r="A281" i="13"/>
  <c r="A266" i="13"/>
  <c r="A280" i="13"/>
  <c r="A265" i="13"/>
  <c r="A248" i="13"/>
  <c r="A244" i="13"/>
  <c r="A236" i="13"/>
  <c r="A238" i="13"/>
  <c r="A253" i="13"/>
  <c r="A237" i="13"/>
  <c r="A279" i="13"/>
  <c r="A235" i="13"/>
  <c r="A272" i="13"/>
  <c r="A247" i="13"/>
  <c r="A234" i="13"/>
  <c r="AW49" i="3"/>
  <c r="BM51" i="3" s="1"/>
  <c r="BM49" i="3"/>
  <c r="AR1" i="5" s="1"/>
  <c r="A506" i="10"/>
  <c r="A512" i="10"/>
  <c r="A518" i="10"/>
  <c r="A524" i="10"/>
  <c r="A530" i="10"/>
  <c r="A536" i="10"/>
  <c r="A542" i="10"/>
  <c r="A507" i="10"/>
  <c r="A513" i="10"/>
  <c r="A519" i="10"/>
  <c r="A525" i="10"/>
  <c r="A531" i="10"/>
  <c r="A537" i="10"/>
  <c r="A543" i="10"/>
  <c r="A508" i="10"/>
  <c r="A514" i="10"/>
  <c r="A520" i="10"/>
  <c r="A526" i="10"/>
  <c r="A532" i="10"/>
  <c r="A538" i="10"/>
  <c r="A544" i="10"/>
  <c r="A509" i="10"/>
  <c r="A515" i="10"/>
  <c r="A521" i="10"/>
  <c r="A527" i="10"/>
  <c r="A533" i="10"/>
  <c r="A539" i="10"/>
  <c r="A545" i="10"/>
  <c r="A510" i="10"/>
  <c r="A516" i="10"/>
  <c r="A522" i="10"/>
  <c r="A528" i="10"/>
  <c r="A534" i="10"/>
  <c r="A540" i="10"/>
  <c r="A546" i="10"/>
  <c r="A511" i="10"/>
  <c r="A517" i="10"/>
  <c r="A523" i="10"/>
  <c r="A529" i="10"/>
  <c r="A535" i="10"/>
  <c r="A541" i="10"/>
  <c r="A505" i="10"/>
  <c r="O44" i="12"/>
  <c r="L27" i="5"/>
  <c r="L24" i="5"/>
  <c r="S28" i="4"/>
  <c r="S25" i="4"/>
  <c r="A341" i="13" l="1"/>
  <c r="A331" i="13"/>
  <c r="A327" i="13"/>
  <c r="A317" i="13"/>
  <c r="A314" i="13"/>
  <c r="A307" i="13"/>
  <c r="A300" i="13"/>
  <c r="A290" i="13"/>
  <c r="A340" i="13"/>
  <c r="A335" i="13"/>
  <c r="A326" i="13"/>
  <c r="A321" i="13"/>
  <c r="A316" i="13"/>
  <c r="A311" i="13"/>
  <c r="A303" i="13"/>
  <c r="A297" i="13"/>
  <c r="A289" i="13"/>
  <c r="A339" i="13"/>
  <c r="A334" i="13"/>
  <c r="A330" i="13"/>
  <c r="A325" i="13"/>
  <c r="A320" i="13"/>
  <c r="A315" i="13"/>
  <c r="A313" i="13"/>
  <c r="A306" i="13"/>
  <c r="A302" i="13"/>
  <c r="A299" i="13"/>
  <c r="A296" i="13"/>
  <c r="A288" i="13"/>
  <c r="A342" i="13"/>
  <c r="A332" i="13"/>
  <c r="A324" i="13"/>
  <c r="A318" i="13"/>
  <c r="A308" i="13"/>
  <c r="A286" i="13"/>
  <c r="A338" i="13"/>
  <c r="A323" i="13"/>
  <c r="A337" i="13"/>
  <c r="A322" i="13"/>
  <c r="A305" i="13"/>
  <c r="A301" i="13"/>
  <c r="A295" i="13"/>
  <c r="A293" i="13"/>
  <c r="A292" i="13"/>
  <c r="A336" i="13"/>
  <c r="A333" i="13"/>
  <c r="A328" i="13"/>
  <c r="A312" i="13"/>
  <c r="A298" i="13"/>
  <c r="A329" i="13"/>
  <c r="A310" i="13"/>
  <c r="A304" i="13"/>
  <c r="A294" i="13"/>
  <c r="A291" i="13"/>
  <c r="A319" i="13"/>
  <c r="A309" i="13"/>
  <c r="A287" i="13"/>
  <c r="A548" i="10"/>
  <c r="A554" i="10"/>
  <c r="A560" i="10"/>
  <c r="A566" i="10"/>
  <c r="A572" i="10"/>
  <c r="A578" i="10"/>
  <c r="A584" i="10"/>
  <c r="A549" i="10"/>
  <c r="A555" i="10"/>
  <c r="A561" i="10"/>
  <c r="A567" i="10"/>
  <c r="A573" i="10"/>
  <c r="A579" i="10"/>
  <c r="A585" i="10"/>
  <c r="A550" i="10"/>
  <c r="A556" i="10"/>
  <c r="A562" i="10"/>
  <c r="A568" i="10"/>
  <c r="A574" i="10"/>
  <c r="A580" i="10"/>
  <c r="A586" i="10"/>
  <c r="A551" i="10"/>
  <c r="A557" i="10"/>
  <c r="A563" i="10"/>
  <c r="A569" i="10"/>
  <c r="A575" i="10"/>
  <c r="A581" i="10"/>
  <c r="A587" i="10"/>
  <c r="A552" i="10"/>
  <c r="A558" i="10"/>
  <c r="A564" i="10"/>
  <c r="A570" i="10"/>
  <c r="A576" i="10"/>
  <c r="A582" i="10"/>
  <c r="A588" i="10"/>
  <c r="A553" i="10"/>
  <c r="A559" i="10"/>
  <c r="A565" i="10"/>
  <c r="A571" i="10"/>
  <c r="A577" i="10"/>
  <c r="A583" i="10"/>
  <c r="A547" i="10"/>
  <c r="O45" i="12"/>
  <c r="A398" i="13" l="1"/>
  <c r="A388" i="13"/>
  <c r="A384" i="13"/>
  <c r="A374" i="13"/>
  <c r="A371" i="13"/>
  <c r="A364" i="13"/>
  <c r="A357" i="13"/>
  <c r="A347" i="13"/>
  <c r="A397" i="13"/>
  <c r="A392" i="13"/>
  <c r="A383" i="13"/>
  <c r="A378" i="13"/>
  <c r="A373" i="13"/>
  <c r="A368" i="13"/>
  <c r="A360" i="13"/>
  <c r="A354" i="13"/>
  <c r="A346" i="13"/>
  <c r="A396" i="13"/>
  <c r="A391" i="13"/>
  <c r="A387" i="13"/>
  <c r="A382" i="13"/>
  <c r="A377" i="13"/>
  <c r="A372" i="13"/>
  <c r="A370" i="13"/>
  <c r="A363" i="13"/>
  <c r="A359" i="13"/>
  <c r="A356" i="13"/>
  <c r="A353" i="13"/>
  <c r="A345" i="13"/>
  <c r="A395" i="13"/>
  <c r="A380" i="13"/>
  <c r="A394" i="13"/>
  <c r="A379" i="13"/>
  <c r="A362" i="13"/>
  <c r="A358" i="13"/>
  <c r="A352" i="13"/>
  <c r="A350" i="13"/>
  <c r="A393" i="13"/>
  <c r="A349" i="13"/>
  <c r="A386" i="13"/>
  <c r="A367" i="13"/>
  <c r="A361" i="13"/>
  <c r="A348" i="13"/>
  <c r="A351" i="13"/>
  <c r="A389" i="13"/>
  <c r="A375" i="13"/>
  <c r="A390" i="13"/>
  <c r="A385" i="13"/>
  <c r="A376" i="13"/>
  <c r="A369" i="13"/>
  <c r="A366" i="13"/>
  <c r="A355" i="13"/>
  <c r="A344" i="13"/>
  <c r="A399" i="13"/>
  <c r="A381" i="13"/>
  <c r="A365" i="13"/>
  <c r="A343" i="13"/>
  <c r="A590" i="10"/>
  <c r="A596" i="10"/>
  <c r="A602" i="10"/>
  <c r="A608" i="10"/>
  <c r="A614" i="10"/>
  <c r="A620" i="10"/>
  <c r="A626" i="10"/>
  <c r="A591" i="10"/>
  <c r="A597" i="10"/>
  <c r="A603" i="10"/>
  <c r="A609" i="10"/>
  <c r="A615" i="10"/>
  <c r="A621" i="10"/>
  <c r="A627" i="10"/>
  <c r="A592" i="10"/>
  <c r="A598" i="10"/>
  <c r="A604" i="10"/>
  <c r="A610" i="10"/>
  <c r="A616" i="10"/>
  <c r="A622" i="10"/>
  <c r="A628" i="10"/>
  <c r="A593" i="10"/>
  <c r="A599" i="10"/>
  <c r="A605" i="10"/>
  <c r="A611" i="10"/>
  <c r="A617" i="10"/>
  <c r="A623" i="10"/>
  <c r="A629" i="10"/>
  <c r="A594" i="10"/>
  <c r="A600" i="10"/>
  <c r="A606" i="10"/>
  <c r="A612" i="10"/>
  <c r="A618" i="10"/>
  <c r="A624" i="10"/>
  <c r="A630" i="10"/>
  <c r="A595" i="10"/>
  <c r="A601" i="10"/>
  <c r="A607" i="10"/>
  <c r="A613" i="10"/>
  <c r="A619" i="10"/>
  <c r="A625" i="10"/>
  <c r="A589" i="10"/>
  <c r="O46" i="12"/>
  <c r="AC7" i="7"/>
  <c r="T32" i="8"/>
  <c r="BC86" i="13" s="1"/>
  <c r="S32" i="8"/>
  <c r="BC83" i="13" s="1"/>
  <c r="R32" i="8"/>
  <c r="T31" i="8"/>
  <c r="BC29" i="13" s="1"/>
  <c r="S31" i="8"/>
  <c r="BC26" i="13" s="1"/>
  <c r="R31" i="8"/>
  <c r="X101" i="13" l="1"/>
  <c r="BC80" i="13"/>
  <c r="V107" i="13"/>
  <c r="BC23" i="13"/>
  <c r="V50" i="13"/>
  <c r="X44" i="13"/>
  <c r="A455" i="13"/>
  <c r="A445" i="13"/>
  <c r="A441" i="13"/>
  <c r="A431" i="13"/>
  <c r="A428" i="13"/>
  <c r="A421" i="13"/>
  <c r="A414" i="13"/>
  <c r="A404" i="13"/>
  <c r="A454" i="13"/>
  <c r="A449" i="13"/>
  <c r="A440" i="13"/>
  <c r="A435" i="13"/>
  <c r="A430" i="13"/>
  <c r="A425" i="13"/>
  <c r="A417" i="13"/>
  <c r="A411" i="13"/>
  <c r="A403" i="13"/>
  <c r="A453" i="13"/>
  <c r="A448" i="13"/>
  <c r="A444" i="13"/>
  <c r="A439" i="13"/>
  <c r="A434" i="13"/>
  <c r="A429" i="13"/>
  <c r="A427" i="13"/>
  <c r="A420" i="13"/>
  <c r="A416" i="13"/>
  <c r="A413" i="13"/>
  <c r="A410" i="13"/>
  <c r="A402" i="13"/>
  <c r="A451" i="13"/>
  <c r="A436" i="13"/>
  <c r="A419" i="13"/>
  <c r="A415" i="13"/>
  <c r="A409" i="13"/>
  <c r="A407" i="13"/>
  <c r="A450" i="13"/>
  <c r="A406" i="13"/>
  <c r="A443" i="13"/>
  <c r="A424" i="13"/>
  <c r="A418" i="13"/>
  <c r="A408" i="13"/>
  <c r="A405" i="13"/>
  <c r="A442" i="13"/>
  <c r="A423" i="13"/>
  <c r="A401" i="13"/>
  <c r="A447" i="13"/>
  <c r="A433" i="13"/>
  <c r="A426" i="13"/>
  <c r="A412" i="13"/>
  <c r="A452" i="13"/>
  <c r="A456" i="13"/>
  <c r="A446" i="13"/>
  <c r="A438" i="13"/>
  <c r="A432" i="13"/>
  <c r="A422" i="13"/>
  <c r="A400" i="13"/>
  <c r="A437" i="13"/>
  <c r="A632" i="10"/>
  <c r="A638" i="10"/>
  <c r="A644" i="10"/>
  <c r="A650" i="10"/>
  <c r="A656" i="10"/>
  <c r="A662" i="10"/>
  <c r="A668" i="10"/>
  <c r="A633" i="10"/>
  <c r="A639" i="10"/>
  <c r="A645" i="10"/>
  <c r="A651" i="10"/>
  <c r="A657" i="10"/>
  <c r="A663" i="10"/>
  <c r="A669" i="10"/>
  <c r="A634" i="10"/>
  <c r="A640" i="10"/>
  <c r="A646" i="10"/>
  <c r="A652" i="10"/>
  <c r="A658" i="10"/>
  <c r="A664" i="10"/>
  <c r="A670" i="10"/>
  <c r="A635" i="10"/>
  <c r="A641" i="10"/>
  <c r="A647" i="10"/>
  <c r="A653" i="10"/>
  <c r="A659" i="10"/>
  <c r="A665" i="10"/>
  <c r="A671" i="10"/>
  <c r="A636" i="10"/>
  <c r="A642" i="10"/>
  <c r="A648" i="10"/>
  <c r="A654" i="10"/>
  <c r="A660" i="10"/>
  <c r="A666" i="10"/>
  <c r="A672" i="10"/>
  <c r="A637" i="10"/>
  <c r="A643" i="10"/>
  <c r="A649" i="10"/>
  <c r="A655" i="10"/>
  <c r="A661" i="10"/>
  <c r="A667" i="10"/>
  <c r="A631" i="10"/>
  <c r="O47" i="12"/>
  <c r="N6" i="6"/>
  <c r="A512" i="13" l="1"/>
  <c r="A502" i="13"/>
  <c r="A498" i="13"/>
  <c r="A488" i="13"/>
  <c r="A485" i="13"/>
  <c r="A478" i="13"/>
  <c r="A471" i="13"/>
  <c r="A461" i="13"/>
  <c r="A511" i="13"/>
  <c r="A506" i="13"/>
  <c r="A497" i="13"/>
  <c r="A492" i="13"/>
  <c r="A487" i="13"/>
  <c r="A482" i="13"/>
  <c r="A474" i="13"/>
  <c r="A468" i="13"/>
  <c r="A510" i="13"/>
  <c r="A505" i="13"/>
  <c r="A501" i="13"/>
  <c r="A496" i="13"/>
  <c r="A491" i="13"/>
  <c r="A486" i="13"/>
  <c r="A484" i="13"/>
  <c r="A477" i="13"/>
  <c r="A473" i="13"/>
  <c r="A470" i="13"/>
  <c r="A508" i="13"/>
  <c r="A503" i="13"/>
  <c r="A500" i="13"/>
  <c r="A494" i="13"/>
  <c r="A490" i="13"/>
  <c r="A480" i="13"/>
  <c r="A469" i="13"/>
  <c r="A463" i="13"/>
  <c r="A513" i="13"/>
  <c r="A507" i="13"/>
  <c r="A499" i="13"/>
  <c r="A493" i="13"/>
  <c r="A489" i="13"/>
  <c r="A479" i="13"/>
  <c r="A475" i="13"/>
  <c r="A472" i="13"/>
  <c r="A483" i="13"/>
  <c r="A462" i="13"/>
  <c r="A504" i="13"/>
  <c r="A476" i="13"/>
  <c r="A465" i="13"/>
  <c r="A460" i="13"/>
  <c r="A459" i="13"/>
  <c r="A467" i="13"/>
  <c r="A464" i="13"/>
  <c r="A466" i="13"/>
  <c r="A458" i="13"/>
  <c r="A481" i="13"/>
  <c r="A457" i="13"/>
  <c r="A495" i="13"/>
  <c r="A509" i="13"/>
  <c r="A674" i="10"/>
  <c r="A680" i="10"/>
  <c r="A686" i="10"/>
  <c r="A692" i="10"/>
  <c r="A698" i="10"/>
  <c r="A704" i="10"/>
  <c r="A710" i="10"/>
  <c r="A675" i="10"/>
  <c r="A681" i="10"/>
  <c r="A687" i="10"/>
  <c r="A693" i="10"/>
  <c r="A699" i="10"/>
  <c r="A705" i="10"/>
  <c r="A711" i="10"/>
  <c r="A676" i="10"/>
  <c r="A682" i="10"/>
  <c r="A688" i="10"/>
  <c r="A694" i="10"/>
  <c r="A700" i="10"/>
  <c r="A706" i="10"/>
  <c r="A712" i="10"/>
  <c r="A677" i="10"/>
  <c r="A683" i="10"/>
  <c r="A689" i="10"/>
  <c r="A695" i="10"/>
  <c r="A701" i="10"/>
  <c r="A707" i="10"/>
  <c r="A713" i="10"/>
  <c r="A678" i="10"/>
  <c r="A684" i="10"/>
  <c r="A690" i="10"/>
  <c r="A696" i="10"/>
  <c r="A702" i="10"/>
  <c r="A708" i="10"/>
  <c r="A714" i="10"/>
  <c r="A679" i="10"/>
  <c r="A685" i="10"/>
  <c r="A691" i="10"/>
  <c r="A697" i="10"/>
  <c r="A703" i="10"/>
  <c r="A709" i="10"/>
  <c r="A673" i="10"/>
  <c r="O48" i="12"/>
  <c r="AD19" i="3"/>
  <c r="A569" i="13" l="1"/>
  <c r="A559" i="13"/>
  <c r="A555" i="13"/>
  <c r="A545" i="13"/>
  <c r="A542" i="13"/>
  <c r="A535" i="13"/>
  <c r="A528" i="13"/>
  <c r="A518" i="13"/>
  <c r="A568" i="13"/>
  <c r="A563" i="13"/>
  <c r="A554" i="13"/>
  <c r="A549" i="13"/>
  <c r="A544" i="13"/>
  <c r="A539" i="13"/>
  <c r="A531" i="13"/>
  <c r="A525" i="13"/>
  <c r="A517" i="13"/>
  <c r="A567" i="13"/>
  <c r="A562" i="13"/>
  <c r="A558" i="13"/>
  <c r="A553" i="13"/>
  <c r="A548" i="13"/>
  <c r="A543" i="13"/>
  <c r="A541" i="13"/>
  <c r="A534" i="13"/>
  <c r="A530" i="13"/>
  <c r="A527" i="13"/>
  <c r="A524" i="13"/>
  <c r="A516" i="13"/>
  <c r="A565" i="13"/>
  <c r="A560" i="13"/>
  <c r="A557" i="13"/>
  <c r="A551" i="13"/>
  <c r="A547" i="13"/>
  <c r="A537" i="13"/>
  <c r="A526" i="13"/>
  <c r="A520" i="13"/>
  <c r="A514" i="13"/>
  <c r="A570" i="13"/>
  <c r="A564" i="13"/>
  <c r="A556" i="13"/>
  <c r="A550" i="13"/>
  <c r="A546" i="13"/>
  <c r="A536" i="13"/>
  <c r="A532" i="13"/>
  <c r="A529" i="13"/>
  <c r="A522" i="13"/>
  <c r="A519" i="13"/>
  <c r="A540" i="13"/>
  <c r="A561" i="13"/>
  <c r="A533" i="13"/>
  <c r="A538" i="13"/>
  <c r="A552" i="13"/>
  <c r="A566" i="13"/>
  <c r="A521" i="13"/>
  <c r="A523" i="13"/>
  <c r="A515" i="13"/>
  <c r="A719" i="10"/>
  <c r="A720" i="10"/>
  <c r="A717" i="10"/>
  <c r="A718" i="10"/>
  <c r="A722" i="10"/>
  <c r="A728" i="10"/>
  <c r="A734" i="10"/>
  <c r="A740" i="10"/>
  <c r="A746" i="10"/>
  <c r="A752" i="10"/>
  <c r="A723" i="10"/>
  <c r="A729" i="10"/>
  <c r="A735" i="10"/>
  <c r="A741" i="10"/>
  <c r="A747" i="10"/>
  <c r="A753" i="10"/>
  <c r="A724" i="10"/>
  <c r="A730" i="10"/>
  <c r="A736" i="10"/>
  <c r="A742" i="10"/>
  <c r="A748" i="10"/>
  <c r="A754" i="10"/>
  <c r="A725" i="10"/>
  <c r="A731" i="10"/>
  <c r="A737" i="10"/>
  <c r="A743" i="10"/>
  <c r="A749" i="10"/>
  <c r="A755" i="10"/>
  <c r="A716" i="10"/>
  <c r="A726" i="10"/>
  <c r="A732" i="10"/>
  <c r="A738" i="10"/>
  <c r="A744" i="10"/>
  <c r="A750" i="10"/>
  <c r="A756" i="10"/>
  <c r="A721" i="10"/>
  <c r="A727" i="10"/>
  <c r="A733" i="10"/>
  <c r="A739" i="10"/>
  <c r="A745" i="10"/>
  <c r="A751" i="10"/>
  <c r="A715" i="10"/>
  <c r="O49" i="12"/>
  <c r="AD7" i="5"/>
  <c r="AN8" i="4"/>
  <c r="AJ8" i="4"/>
  <c r="A626" i="13" l="1"/>
  <c r="A616" i="13"/>
  <c r="A612" i="13"/>
  <c r="A602" i="13"/>
  <c r="A599" i="13"/>
  <c r="A592" i="13"/>
  <c r="A585" i="13"/>
  <c r="A575" i="13"/>
  <c r="A625" i="13"/>
  <c r="A620" i="13"/>
  <c r="A611" i="13"/>
  <c r="A606" i="13"/>
  <c r="A601" i="13"/>
  <c r="A596" i="13"/>
  <c r="A588" i="13"/>
  <c r="A582" i="13"/>
  <c r="A574" i="13"/>
  <c r="A624" i="13"/>
  <c r="A619" i="13"/>
  <c r="A615" i="13"/>
  <c r="A610" i="13"/>
  <c r="A605" i="13"/>
  <c r="A600" i="13"/>
  <c r="A598" i="13"/>
  <c r="A591" i="13"/>
  <c r="A587" i="13"/>
  <c r="A584" i="13"/>
  <c r="A581" i="13"/>
  <c r="A573" i="13"/>
  <c r="A622" i="13"/>
  <c r="A617" i="13"/>
  <c r="A614" i="13"/>
  <c r="A608" i="13"/>
  <c r="A604" i="13"/>
  <c r="A594" i="13"/>
  <c r="A583" i="13"/>
  <c r="A577" i="13"/>
  <c r="A571" i="13"/>
  <c r="A627" i="13"/>
  <c r="A621" i="13"/>
  <c r="A613" i="13"/>
  <c r="A607" i="13"/>
  <c r="A603" i="13"/>
  <c r="A593" i="13"/>
  <c r="A589" i="13"/>
  <c r="A586" i="13"/>
  <c r="A579" i="13"/>
  <c r="A576" i="13"/>
  <c r="A597" i="13"/>
  <c r="A618" i="13"/>
  <c r="A590" i="13"/>
  <c r="A578" i="13"/>
  <c r="A580" i="13"/>
  <c r="A572" i="13"/>
  <c r="A595" i="13"/>
  <c r="A623" i="13"/>
  <c r="A609" i="13"/>
  <c r="A761" i="10"/>
  <c r="A767" i="10"/>
  <c r="A773" i="10"/>
  <c r="A779" i="10"/>
  <c r="A785" i="10"/>
  <c r="A791" i="10"/>
  <c r="A797" i="10"/>
  <c r="A762" i="10"/>
  <c r="A768" i="10"/>
  <c r="A774" i="10"/>
  <c r="A780" i="10"/>
  <c r="A786" i="10"/>
  <c r="A792" i="10"/>
  <c r="A798" i="10"/>
  <c r="A763" i="10"/>
  <c r="A769" i="10"/>
  <c r="A775" i="10"/>
  <c r="A758" i="10"/>
  <c r="A764" i="10"/>
  <c r="A770" i="10"/>
  <c r="A776" i="10"/>
  <c r="A759" i="10"/>
  <c r="A765" i="10"/>
  <c r="A771" i="10"/>
  <c r="A777" i="10"/>
  <c r="A783" i="10"/>
  <c r="A789" i="10"/>
  <c r="A795" i="10"/>
  <c r="A760" i="10"/>
  <c r="A766" i="10"/>
  <c r="A772" i="10"/>
  <c r="A778" i="10"/>
  <c r="A784" i="10"/>
  <c r="A790" i="10"/>
  <c r="A796" i="10"/>
  <c r="A788" i="10"/>
  <c r="A793" i="10"/>
  <c r="A794" i="10"/>
  <c r="A781" i="10"/>
  <c r="A757" i="10"/>
  <c r="A782" i="10"/>
  <c r="A787" i="10"/>
  <c r="O50" i="12"/>
  <c r="A683" i="13" l="1"/>
  <c r="A673" i="13"/>
  <c r="A669" i="13"/>
  <c r="A659" i="13"/>
  <c r="A656" i="13"/>
  <c r="A649" i="13"/>
  <c r="A642" i="13"/>
  <c r="A632" i="13"/>
  <c r="A682" i="13"/>
  <c r="A677" i="13"/>
  <c r="A668" i="13"/>
  <c r="A663" i="13"/>
  <c r="A658" i="13"/>
  <c r="A653" i="13"/>
  <c r="A645" i="13"/>
  <c r="A639" i="13"/>
  <c r="A631" i="13"/>
  <c r="A681" i="13"/>
  <c r="A676" i="13"/>
  <c r="A672" i="13"/>
  <c r="A667" i="13"/>
  <c r="A662" i="13"/>
  <c r="A657" i="13"/>
  <c r="A655" i="13"/>
  <c r="A648" i="13"/>
  <c r="A644" i="13"/>
  <c r="A641" i="13"/>
  <c r="A638" i="13"/>
  <c r="A630" i="13"/>
  <c r="A679" i="13"/>
  <c r="A674" i="13"/>
  <c r="A671" i="13"/>
  <c r="A665" i="13"/>
  <c r="A661" i="13"/>
  <c r="A651" i="13"/>
  <c r="A640" i="13"/>
  <c r="A634" i="13"/>
  <c r="A628" i="13"/>
  <c r="A684" i="13"/>
  <c r="A678" i="13"/>
  <c r="A670" i="13"/>
  <c r="A664" i="13"/>
  <c r="A660" i="13"/>
  <c r="A650" i="13"/>
  <c r="A646" i="13"/>
  <c r="A643" i="13"/>
  <c r="A636" i="13"/>
  <c r="A633" i="13"/>
  <c r="A654" i="13"/>
  <c r="A675" i="13"/>
  <c r="A647" i="13"/>
  <c r="A652" i="13"/>
  <c r="A666" i="13"/>
  <c r="A680" i="13"/>
  <c r="A635" i="13"/>
  <c r="A637" i="13"/>
  <c r="A629" i="13"/>
  <c r="A803" i="10"/>
  <c r="A809" i="10"/>
  <c r="A815" i="10"/>
  <c r="A821" i="10"/>
  <c r="A827" i="10"/>
  <c r="A833" i="10"/>
  <c r="A839" i="10"/>
  <c r="A804" i="10"/>
  <c r="A810" i="10"/>
  <c r="A816" i="10"/>
  <c r="A822" i="10"/>
  <c r="A828" i="10"/>
  <c r="A834" i="10"/>
  <c r="A840" i="10"/>
  <c r="A805" i="10"/>
  <c r="A811" i="10"/>
  <c r="A817" i="10"/>
  <c r="A823" i="10"/>
  <c r="A829" i="10"/>
  <c r="A835" i="10"/>
  <c r="A799" i="10"/>
  <c r="A800" i="10"/>
  <c r="A806" i="10"/>
  <c r="A812" i="10"/>
  <c r="A818" i="10"/>
  <c r="A824" i="10"/>
  <c r="A830" i="10"/>
  <c r="A836" i="10"/>
  <c r="A801" i="10"/>
  <c r="A807" i="10"/>
  <c r="A813" i="10"/>
  <c r="A819" i="10"/>
  <c r="A825" i="10"/>
  <c r="A831" i="10"/>
  <c r="A837" i="10"/>
  <c r="A802" i="10"/>
  <c r="A808" i="10"/>
  <c r="A814" i="10"/>
  <c r="A820" i="10"/>
  <c r="A826" i="10"/>
  <c r="A832" i="10"/>
  <c r="A838" i="10"/>
  <c r="O51" i="12"/>
  <c r="C32" i="6"/>
  <c r="C60" i="6"/>
  <c r="A740" i="13" l="1"/>
  <c r="A730" i="13"/>
  <c r="A726" i="13"/>
  <c r="A716" i="13"/>
  <c r="A713" i="13"/>
  <c r="A706" i="13"/>
  <c r="A699" i="13"/>
  <c r="A689" i="13"/>
  <c r="A739" i="13"/>
  <c r="A734" i="13"/>
  <c r="A725" i="13"/>
  <c r="A720" i="13"/>
  <c r="A715" i="13"/>
  <c r="A710" i="13"/>
  <c r="A702" i="13"/>
  <c r="A696" i="13"/>
  <c r="A688" i="13"/>
  <c r="A738" i="13"/>
  <c r="A733" i="13"/>
  <c r="A729" i="13"/>
  <c r="A724" i="13"/>
  <c r="A719" i="13"/>
  <c r="A714" i="13"/>
  <c r="A712" i="13"/>
  <c r="A705" i="13"/>
  <c r="A701" i="13"/>
  <c r="A698" i="13"/>
  <c r="A695" i="13"/>
  <c r="A687" i="13"/>
  <c r="A736" i="13"/>
  <c r="A731" i="13"/>
  <c r="A728" i="13"/>
  <c r="A722" i="13"/>
  <c r="A718" i="13"/>
  <c r="A708" i="13"/>
  <c r="A697" i="13"/>
  <c r="A691" i="13"/>
  <c r="A685" i="13"/>
  <c r="A741" i="13"/>
  <c r="A735" i="13"/>
  <c r="A727" i="13"/>
  <c r="A721" i="13"/>
  <c r="A717" i="13"/>
  <c r="A707" i="13"/>
  <c r="A703" i="13"/>
  <c r="A700" i="13"/>
  <c r="A693" i="13"/>
  <c r="A690" i="13"/>
  <c r="A711" i="13"/>
  <c r="A732" i="13"/>
  <c r="A704" i="13"/>
  <c r="A692" i="13"/>
  <c r="A694" i="13"/>
  <c r="A686" i="13"/>
  <c r="A709" i="13"/>
  <c r="A723" i="13"/>
  <c r="A737" i="13"/>
  <c r="A845" i="10"/>
  <c r="A851" i="10"/>
  <c r="A857" i="10"/>
  <c r="A863" i="10"/>
  <c r="A869" i="10"/>
  <c r="A875" i="10"/>
  <c r="A881" i="10"/>
  <c r="A846" i="10"/>
  <c r="A852" i="10"/>
  <c r="A858" i="10"/>
  <c r="A864" i="10"/>
  <c r="A870" i="10"/>
  <c r="A876" i="10"/>
  <c r="A882" i="10"/>
  <c r="A847" i="10"/>
  <c r="A853" i="10"/>
  <c r="A859" i="10"/>
  <c r="A865" i="10"/>
  <c r="A871" i="10"/>
  <c r="A877" i="10"/>
  <c r="A841" i="10"/>
  <c r="A842" i="10"/>
  <c r="A848" i="10"/>
  <c r="A854" i="10"/>
  <c r="A860" i="10"/>
  <c r="A866" i="10"/>
  <c r="A872" i="10"/>
  <c r="A878" i="10"/>
  <c r="A843" i="10"/>
  <c r="A849" i="10"/>
  <c r="A855" i="10"/>
  <c r="A861" i="10"/>
  <c r="A867" i="10"/>
  <c r="A873" i="10"/>
  <c r="A879" i="10"/>
  <c r="A844" i="10"/>
  <c r="A850" i="10"/>
  <c r="A856" i="10"/>
  <c r="A862" i="10"/>
  <c r="A868" i="10"/>
  <c r="A874" i="10"/>
  <c r="A880" i="10"/>
  <c r="O52" i="12"/>
  <c r="CE2" i="3"/>
  <c r="BP25" i="3" s="1"/>
  <c r="A797" i="13" l="1"/>
  <c r="A787" i="13"/>
  <c r="A783" i="13"/>
  <c r="A773" i="13"/>
  <c r="A770" i="13"/>
  <c r="A763" i="13"/>
  <c r="A756" i="13"/>
  <c r="A746" i="13"/>
  <c r="A796" i="13"/>
  <c r="A791" i="13"/>
  <c r="A782" i="13"/>
  <c r="A777" i="13"/>
  <c r="A772" i="13"/>
  <c r="A767" i="13"/>
  <c r="A759" i="13"/>
  <c r="A753" i="13"/>
  <c r="A745" i="13"/>
  <c r="A795" i="13"/>
  <c r="A790" i="13"/>
  <c r="A786" i="13"/>
  <c r="A781" i="13"/>
  <c r="A776" i="13"/>
  <c r="A771" i="13"/>
  <c r="A769" i="13"/>
  <c r="A762" i="13"/>
  <c r="A758" i="13"/>
  <c r="A755" i="13"/>
  <c r="A752" i="13"/>
  <c r="A744" i="13"/>
  <c r="A793" i="13"/>
  <c r="A788" i="13"/>
  <c r="A785" i="13"/>
  <c r="A779" i="13"/>
  <c r="A775" i="13"/>
  <c r="A765" i="13"/>
  <c r="A754" i="13"/>
  <c r="A748" i="13"/>
  <c r="A742" i="13"/>
  <c r="A798" i="13"/>
  <c r="A792" i="13"/>
  <c r="A784" i="13"/>
  <c r="A778" i="13"/>
  <c r="A774" i="13"/>
  <c r="A764" i="13"/>
  <c r="A760" i="13"/>
  <c r="A757" i="13"/>
  <c r="A750" i="13"/>
  <c r="A747" i="13"/>
  <c r="A768" i="13"/>
  <c r="A789" i="13"/>
  <c r="A761" i="13"/>
  <c r="A766" i="13"/>
  <c r="A780" i="13"/>
  <c r="A794" i="13"/>
  <c r="A749" i="13"/>
  <c r="A751" i="13"/>
  <c r="A743" i="13"/>
  <c r="A887" i="10"/>
  <c r="A893" i="10"/>
  <c r="A899" i="10"/>
  <c r="A905" i="10"/>
  <c r="A911" i="10"/>
  <c r="A917" i="10"/>
  <c r="A923" i="10"/>
  <c r="A888" i="10"/>
  <c r="A894" i="10"/>
  <c r="A900" i="10"/>
  <c r="A906" i="10"/>
  <c r="A912" i="10"/>
  <c r="A918" i="10"/>
  <c r="A924" i="10"/>
  <c r="A889" i="10"/>
  <c r="A895" i="10"/>
  <c r="A901" i="10"/>
  <c r="A907" i="10"/>
  <c r="A913" i="10"/>
  <c r="A919" i="10"/>
  <c r="A883" i="10"/>
  <c r="A884" i="10"/>
  <c r="A890" i="10"/>
  <c r="A896" i="10"/>
  <c r="A902" i="10"/>
  <c r="A908" i="10"/>
  <c r="A914" i="10"/>
  <c r="A920" i="10"/>
  <c r="A885" i="10"/>
  <c r="A891" i="10"/>
  <c r="A897" i="10"/>
  <c r="A903" i="10"/>
  <c r="A909" i="10"/>
  <c r="A915" i="10"/>
  <c r="A921" i="10"/>
  <c r="A886" i="10"/>
  <c r="A892" i="10"/>
  <c r="A898" i="10"/>
  <c r="A904" i="10"/>
  <c r="A910" i="10"/>
  <c r="A916" i="10"/>
  <c r="A922" i="10"/>
  <c r="O53" i="12"/>
  <c r="F62" i="3"/>
  <c r="A854" i="13" l="1"/>
  <c r="A855" i="13"/>
  <c r="A844" i="13"/>
  <c r="A840" i="13"/>
  <c r="A830" i="13"/>
  <c r="A827" i="13"/>
  <c r="A820" i="13"/>
  <c r="A813" i="13"/>
  <c r="A803" i="13"/>
  <c r="A853" i="13"/>
  <c r="A848" i="13"/>
  <c r="A839" i="13"/>
  <c r="A834" i="13"/>
  <c r="A829" i="13"/>
  <c r="A824" i="13"/>
  <c r="A816" i="13"/>
  <c r="A810" i="13"/>
  <c r="A802" i="13"/>
  <c r="A852" i="13"/>
  <c r="A847" i="13"/>
  <c r="A843" i="13"/>
  <c r="A838" i="13"/>
  <c r="A833" i="13"/>
  <c r="A828" i="13"/>
  <c r="A826" i="13"/>
  <c r="A819" i="13"/>
  <c r="A815" i="13"/>
  <c r="A812" i="13"/>
  <c r="A809" i="13"/>
  <c r="A801" i="13"/>
  <c r="A850" i="13"/>
  <c r="A845" i="13"/>
  <c r="A842" i="13"/>
  <c r="A836" i="13"/>
  <c r="A832" i="13"/>
  <c r="A822" i="13"/>
  <c r="A811" i="13"/>
  <c r="A805" i="13"/>
  <c r="A799" i="13"/>
  <c r="A849" i="13"/>
  <c r="A841" i="13"/>
  <c r="A835" i="13"/>
  <c r="A831" i="13"/>
  <c r="A821" i="13"/>
  <c r="A817" i="13"/>
  <c r="A814" i="13"/>
  <c r="A807" i="13"/>
  <c r="A804" i="13"/>
  <c r="A825" i="13"/>
  <c r="A846" i="13"/>
  <c r="A818" i="13"/>
  <c r="A806" i="13"/>
  <c r="A808" i="13"/>
  <c r="A800" i="13"/>
  <c r="A823" i="13"/>
  <c r="A837" i="13"/>
  <c r="A851" i="13"/>
  <c r="A929" i="10"/>
  <c r="A935" i="10"/>
  <c r="A941" i="10"/>
  <c r="A947" i="10"/>
  <c r="A953" i="10"/>
  <c r="A959" i="10"/>
  <c r="A965" i="10"/>
  <c r="A930" i="10"/>
  <c r="A936" i="10"/>
  <c r="A942" i="10"/>
  <c r="A948" i="10"/>
  <c r="A954" i="10"/>
  <c r="A960" i="10"/>
  <c r="A966" i="10"/>
  <c r="A931" i="10"/>
  <c r="A937" i="10"/>
  <c r="A943" i="10"/>
  <c r="A949" i="10"/>
  <c r="A955" i="10"/>
  <c r="A961" i="10"/>
  <c r="A925" i="10"/>
  <c r="A926" i="10"/>
  <c r="A932" i="10"/>
  <c r="A938" i="10"/>
  <c r="A944" i="10"/>
  <c r="A950" i="10"/>
  <c r="A956" i="10"/>
  <c r="A962" i="10"/>
  <c r="A927" i="10"/>
  <c r="A933" i="10"/>
  <c r="A939" i="10"/>
  <c r="A945" i="10"/>
  <c r="A951" i="10"/>
  <c r="A957" i="10"/>
  <c r="A963" i="10"/>
  <c r="A928" i="10"/>
  <c r="A934" i="10"/>
  <c r="A940" i="10"/>
  <c r="A946" i="10"/>
  <c r="A952" i="10"/>
  <c r="A958" i="10"/>
  <c r="A964" i="10"/>
  <c r="O54" i="12"/>
  <c r="F40" i="3"/>
  <c r="O19" i="3"/>
  <c r="A907" i="13" l="1"/>
  <c r="A902" i="13"/>
  <c r="A899" i="13"/>
  <c r="A893" i="13"/>
  <c r="A889" i="13"/>
  <c r="A879" i="13"/>
  <c r="A868" i="13"/>
  <c r="A909" i="13"/>
  <c r="A903" i="13"/>
  <c r="A898" i="13"/>
  <c r="A886" i="13"/>
  <c r="A881" i="13"/>
  <c r="A876" i="13"/>
  <c r="A872" i="13"/>
  <c r="A869" i="13"/>
  <c r="A865" i="13"/>
  <c r="A908" i="13"/>
  <c r="A897" i="13"/>
  <c r="A891" i="13"/>
  <c r="A885" i="13"/>
  <c r="A883" i="13"/>
  <c r="A875" i="13"/>
  <c r="A862" i="13"/>
  <c r="A856" i="13"/>
  <c r="A906" i="13"/>
  <c r="A901" i="13"/>
  <c r="A896" i="13"/>
  <c r="A890" i="13"/>
  <c r="A882" i="13"/>
  <c r="A880" i="13"/>
  <c r="A864" i="13"/>
  <c r="A861" i="13"/>
  <c r="A912" i="13"/>
  <c r="A895" i="13"/>
  <c r="A878" i="13"/>
  <c r="A874" i="13"/>
  <c r="A871" i="13"/>
  <c r="A860" i="13"/>
  <c r="A904" i="13"/>
  <c r="A892" i="13"/>
  <c r="A873" i="13"/>
  <c r="A911" i="13"/>
  <c r="A884" i="13"/>
  <c r="A877" i="13"/>
  <c r="A867" i="13"/>
  <c r="A863" i="13"/>
  <c r="A887" i="13"/>
  <c r="A858" i="13"/>
  <c r="A905" i="13"/>
  <c r="A894" i="13"/>
  <c r="A857" i="13"/>
  <c r="A900" i="13"/>
  <c r="A870" i="13"/>
  <c r="A910" i="13"/>
  <c r="A888" i="13"/>
  <c r="A866" i="13"/>
  <c r="A859" i="13"/>
  <c r="A971" i="10"/>
  <c r="A977" i="10"/>
  <c r="A983" i="10"/>
  <c r="A989" i="10"/>
  <c r="A995" i="10"/>
  <c r="A1001" i="10"/>
  <c r="A1007" i="10"/>
  <c r="A972" i="10"/>
  <c r="A978" i="10"/>
  <c r="A984" i="10"/>
  <c r="A990" i="10"/>
  <c r="A996" i="10"/>
  <c r="A1002" i="10"/>
  <c r="A1008" i="10"/>
  <c r="A973" i="10"/>
  <c r="A979" i="10"/>
  <c r="A985" i="10"/>
  <c r="A991" i="10"/>
  <c r="A997" i="10"/>
  <c r="A1003" i="10"/>
  <c r="A967" i="10"/>
  <c r="A968" i="10"/>
  <c r="A974" i="10"/>
  <c r="A980" i="10"/>
  <c r="A986" i="10"/>
  <c r="A992" i="10"/>
  <c r="A998" i="10"/>
  <c r="A1004" i="10"/>
  <c r="A969" i="10"/>
  <c r="A975" i="10"/>
  <c r="A981" i="10"/>
  <c r="A987" i="10"/>
  <c r="A993" i="10"/>
  <c r="A999" i="10"/>
  <c r="A1005" i="10"/>
  <c r="A970" i="10"/>
  <c r="A976" i="10"/>
  <c r="A982" i="10"/>
  <c r="A988" i="10"/>
  <c r="A994" i="10"/>
  <c r="A1000" i="10"/>
  <c r="A1006" i="10"/>
  <c r="O55" i="12"/>
  <c r="T43" i="2"/>
  <c r="T35" i="2"/>
  <c r="BH23" i="2"/>
  <c r="AS23" i="2"/>
  <c r="AE23" i="2"/>
  <c r="P23" i="2"/>
  <c r="BD1233" i="10"/>
  <c r="BD1231" i="10"/>
  <c r="W1230" i="10"/>
  <c r="BD1229" i="10"/>
  <c r="W1229" i="10"/>
  <c r="W1226" i="10"/>
  <c r="BD1191" i="10"/>
  <c r="BD1189" i="10"/>
  <c r="W1188" i="10"/>
  <c r="BD1187" i="10"/>
  <c r="W1187" i="10"/>
  <c r="W1184" i="10"/>
  <c r="BD1149" i="10"/>
  <c r="BD1147" i="10"/>
  <c r="W1146" i="10"/>
  <c r="BD1145" i="10"/>
  <c r="W1145" i="10"/>
  <c r="W1142" i="10"/>
  <c r="BD1107" i="10"/>
  <c r="BD1105" i="10"/>
  <c r="W1104" i="10"/>
  <c r="BD1103" i="10"/>
  <c r="W1103" i="10"/>
  <c r="W1100" i="10"/>
  <c r="BD1065" i="10"/>
  <c r="BD1063" i="10"/>
  <c r="W1062" i="10"/>
  <c r="BD1061" i="10"/>
  <c r="W1061" i="10"/>
  <c r="W1058" i="10"/>
  <c r="BD1023" i="10"/>
  <c r="BD1021" i="10"/>
  <c r="W1020" i="10"/>
  <c r="BD1019" i="10"/>
  <c r="W1019" i="10"/>
  <c r="W1016" i="10"/>
  <c r="BD981" i="10"/>
  <c r="BD979" i="10"/>
  <c r="W978" i="10"/>
  <c r="BD977" i="10"/>
  <c r="W977" i="10"/>
  <c r="W974" i="10"/>
  <c r="BD939" i="10"/>
  <c r="BD937" i="10"/>
  <c r="W936" i="10"/>
  <c r="BD935" i="10"/>
  <c r="W935" i="10"/>
  <c r="W932" i="10"/>
  <c r="BD897" i="10"/>
  <c r="BD895" i="10"/>
  <c r="W894" i="10"/>
  <c r="BD893" i="10"/>
  <c r="W893" i="10"/>
  <c r="W890" i="10"/>
  <c r="BD855" i="10"/>
  <c r="BD853" i="10"/>
  <c r="W852" i="10"/>
  <c r="BD851" i="10"/>
  <c r="W851" i="10"/>
  <c r="W848" i="10"/>
  <c r="BD813" i="10"/>
  <c r="BD811" i="10"/>
  <c r="W810" i="10"/>
  <c r="BD809" i="10"/>
  <c r="W809" i="10"/>
  <c r="W806" i="10"/>
  <c r="BD771" i="10"/>
  <c r="BD769" i="10"/>
  <c r="W768" i="10"/>
  <c r="BD767" i="10"/>
  <c r="W767" i="10"/>
  <c r="W764" i="10"/>
  <c r="BD729" i="10"/>
  <c r="BD727" i="10"/>
  <c r="W726" i="10"/>
  <c r="BD725" i="10"/>
  <c r="W725" i="10"/>
  <c r="W722" i="10"/>
  <c r="BD687" i="10"/>
  <c r="BD685" i="10"/>
  <c r="W684" i="10"/>
  <c r="BD683" i="10"/>
  <c r="W683" i="10"/>
  <c r="W680" i="10"/>
  <c r="BD645" i="10"/>
  <c r="BD643" i="10"/>
  <c r="W642" i="10"/>
  <c r="BD641" i="10"/>
  <c r="W641" i="10"/>
  <c r="W638" i="10"/>
  <c r="BD603" i="10"/>
  <c r="BD601" i="10"/>
  <c r="W600" i="10"/>
  <c r="BD599" i="10"/>
  <c r="W599" i="10"/>
  <c r="W596" i="10"/>
  <c r="BD561" i="10"/>
  <c r="BD559" i="10"/>
  <c r="W558" i="10"/>
  <c r="BD557" i="10"/>
  <c r="W557" i="10"/>
  <c r="W554" i="10"/>
  <c r="BD519" i="10"/>
  <c r="BD517" i="10"/>
  <c r="W516" i="10"/>
  <c r="BD515" i="10"/>
  <c r="W515" i="10"/>
  <c r="W512" i="10"/>
  <c r="BD477" i="10"/>
  <c r="BD475" i="10"/>
  <c r="W474" i="10"/>
  <c r="BD473" i="10"/>
  <c r="W473" i="10"/>
  <c r="W470" i="10"/>
  <c r="BD435" i="10"/>
  <c r="BD433" i="10"/>
  <c r="W432" i="10"/>
  <c r="BD431" i="10"/>
  <c r="W431" i="10"/>
  <c r="W428" i="10"/>
  <c r="BD393" i="10"/>
  <c r="BD391" i="10"/>
  <c r="W390" i="10"/>
  <c r="BD389" i="10"/>
  <c r="W389" i="10"/>
  <c r="W386" i="10"/>
  <c r="BD351" i="10"/>
  <c r="BD349" i="10"/>
  <c r="W348" i="10"/>
  <c r="BD347" i="10"/>
  <c r="W347" i="10"/>
  <c r="W344" i="10"/>
  <c r="BD309" i="10"/>
  <c r="BD307" i="10"/>
  <c r="W306" i="10"/>
  <c r="BD305" i="10"/>
  <c r="W305" i="10"/>
  <c r="W302" i="10"/>
  <c r="BD267" i="10"/>
  <c r="BD265" i="10"/>
  <c r="W264" i="10"/>
  <c r="BD263" i="10"/>
  <c r="W263" i="10"/>
  <c r="W260" i="10"/>
  <c r="BD225" i="10"/>
  <c r="BD223" i="10"/>
  <c r="W222" i="10"/>
  <c r="BD221" i="10"/>
  <c r="W221" i="10"/>
  <c r="W218" i="10"/>
  <c r="BD183" i="10"/>
  <c r="BD181" i="10"/>
  <c r="W180" i="10"/>
  <c r="BD179" i="10"/>
  <c r="W179" i="10"/>
  <c r="W176" i="10"/>
  <c r="BD141" i="10"/>
  <c r="BD139" i="10"/>
  <c r="W138" i="10"/>
  <c r="BD137" i="10"/>
  <c r="W137" i="10"/>
  <c r="W134" i="10"/>
  <c r="BD99" i="10"/>
  <c r="BD97" i="10"/>
  <c r="W96" i="10"/>
  <c r="BD95" i="10"/>
  <c r="W95" i="10"/>
  <c r="W92" i="10"/>
  <c r="A964" i="13" l="1"/>
  <c r="A959" i="13"/>
  <c r="A956" i="13"/>
  <c r="A950" i="13"/>
  <c r="A946" i="13"/>
  <c r="A936" i="13"/>
  <c r="A925" i="13"/>
  <c r="A919" i="13"/>
  <c r="A913" i="13"/>
  <c r="A969" i="13"/>
  <c r="A952" i="13"/>
  <c r="A935" i="13"/>
  <c r="A931" i="13"/>
  <c r="A928" i="13"/>
  <c r="A916" i="13"/>
  <c r="A968" i="13"/>
  <c r="A962" i="13"/>
  <c r="A957" i="13"/>
  <c r="A951" i="13"/>
  <c r="A945" i="13"/>
  <c r="A934" i="13"/>
  <c r="A927" i="13"/>
  <c r="A924" i="13"/>
  <c r="A915" i="13"/>
  <c r="A967" i="13"/>
  <c r="A961" i="13"/>
  <c r="A949" i="13"/>
  <c r="A944" i="13"/>
  <c r="A941" i="13"/>
  <c r="A930" i="13"/>
  <c r="A923" i="13"/>
  <c r="A914" i="13"/>
  <c r="A966" i="13"/>
  <c r="A960" i="13"/>
  <c r="A955" i="13"/>
  <c r="A943" i="13"/>
  <c r="A938" i="13"/>
  <c r="A933" i="13"/>
  <c r="A929" i="13"/>
  <c r="A926" i="13"/>
  <c r="A922" i="13"/>
  <c r="A920" i="13"/>
  <c r="A958" i="13"/>
  <c r="A948" i="13"/>
  <c r="A918" i="13"/>
  <c r="A947" i="13"/>
  <c r="A917" i="13"/>
  <c r="A965" i="13"/>
  <c r="A940" i="13"/>
  <c r="A937" i="13"/>
  <c r="A921" i="13"/>
  <c r="A953" i="13"/>
  <c r="A932" i="13"/>
  <c r="A954" i="13"/>
  <c r="A963" i="13"/>
  <c r="A939" i="13"/>
  <c r="A942" i="13"/>
  <c r="A1013" i="10"/>
  <c r="A1019" i="10"/>
  <c r="A1025" i="10"/>
  <c r="A1031" i="10"/>
  <c r="A1037" i="10"/>
  <c r="A1043" i="10"/>
  <c r="A1049" i="10"/>
  <c r="A1014" i="10"/>
  <c r="A1020" i="10"/>
  <c r="A1026" i="10"/>
  <c r="A1032" i="10"/>
  <c r="A1038" i="10"/>
  <c r="A1044" i="10"/>
  <c r="A1050" i="10"/>
  <c r="A1015" i="10"/>
  <c r="A1021" i="10"/>
  <c r="A1027" i="10"/>
  <c r="A1033" i="10"/>
  <c r="A1039" i="10"/>
  <c r="A1045" i="10"/>
  <c r="A1009" i="10"/>
  <c r="A1010" i="10"/>
  <c r="A1016" i="10"/>
  <c r="A1022" i="10"/>
  <c r="A1028" i="10"/>
  <c r="A1034" i="10"/>
  <c r="A1040" i="10"/>
  <c r="A1046" i="10"/>
  <c r="A1011" i="10"/>
  <c r="A1017" i="10"/>
  <c r="A1023" i="10"/>
  <c r="A1029" i="10"/>
  <c r="A1035" i="10"/>
  <c r="A1041" i="10"/>
  <c r="A1047" i="10"/>
  <c r="A1012" i="10"/>
  <c r="A1018" i="10"/>
  <c r="A1024" i="10"/>
  <c r="A1030" i="10"/>
  <c r="A1036" i="10"/>
  <c r="A1042" i="10"/>
  <c r="A1048" i="10"/>
  <c r="O56" i="12"/>
  <c r="T60" i="8"/>
  <c r="BC1682" i="13" s="1"/>
  <c r="S60" i="8"/>
  <c r="BC1679" i="13" s="1"/>
  <c r="R60" i="8"/>
  <c r="T59" i="8"/>
  <c r="BC1625" i="13" s="1"/>
  <c r="S59" i="8"/>
  <c r="BC1622" i="13" s="1"/>
  <c r="R59" i="8"/>
  <c r="T58" i="8"/>
  <c r="BC1568" i="13" s="1"/>
  <c r="S58" i="8"/>
  <c r="BC1565" i="13" s="1"/>
  <c r="R58" i="8"/>
  <c r="T57" i="8"/>
  <c r="BC1511" i="13" s="1"/>
  <c r="S57" i="8"/>
  <c r="BC1508" i="13" s="1"/>
  <c r="R57" i="8"/>
  <c r="T56" i="8"/>
  <c r="BC1454" i="13" s="1"/>
  <c r="S56" i="8"/>
  <c r="BC1451" i="13" s="1"/>
  <c r="R56" i="8"/>
  <c r="T55" i="8"/>
  <c r="BC1397" i="13" s="1"/>
  <c r="S55" i="8"/>
  <c r="BC1394" i="13" s="1"/>
  <c r="R55" i="8"/>
  <c r="T54" i="8"/>
  <c r="BC1340" i="13" s="1"/>
  <c r="S54" i="8"/>
  <c r="BC1337" i="13" s="1"/>
  <c r="R54" i="8"/>
  <c r="T53" i="8"/>
  <c r="BC1283" i="13" s="1"/>
  <c r="S53" i="8"/>
  <c r="BC1280" i="13" s="1"/>
  <c r="R53" i="8"/>
  <c r="T52" i="8"/>
  <c r="BC1226" i="13" s="1"/>
  <c r="S52" i="8"/>
  <c r="BC1223" i="13" s="1"/>
  <c r="R52" i="8"/>
  <c r="T51" i="8"/>
  <c r="BC1169" i="13" s="1"/>
  <c r="S51" i="8"/>
  <c r="BC1166" i="13" s="1"/>
  <c r="R51" i="8"/>
  <c r="T50" i="8"/>
  <c r="BC1112" i="13" s="1"/>
  <c r="S50" i="8"/>
  <c r="BC1109" i="13" s="1"/>
  <c r="R50" i="8"/>
  <c r="T49" i="8"/>
  <c r="BC1055" i="13" s="1"/>
  <c r="S49" i="8"/>
  <c r="BC1052" i="13" s="1"/>
  <c r="R49" i="8"/>
  <c r="T48" i="8"/>
  <c r="BC998" i="13" s="1"/>
  <c r="S48" i="8"/>
  <c r="BC995" i="13" s="1"/>
  <c r="R48" i="8"/>
  <c r="T47" i="8"/>
  <c r="BC941" i="13" s="1"/>
  <c r="S47" i="8"/>
  <c r="BC938" i="13" s="1"/>
  <c r="R47" i="8"/>
  <c r="T46" i="8"/>
  <c r="BC884" i="13" s="1"/>
  <c r="S46" i="8"/>
  <c r="BC881" i="13" s="1"/>
  <c r="R46" i="8"/>
  <c r="T45" i="8"/>
  <c r="BC827" i="13" s="1"/>
  <c r="S45" i="8"/>
  <c r="BC824" i="13" s="1"/>
  <c r="R45" i="8"/>
  <c r="T44" i="8"/>
  <c r="BC770" i="13" s="1"/>
  <c r="S44" i="8"/>
  <c r="BC767" i="13" s="1"/>
  <c r="R44" i="8"/>
  <c r="T43" i="8"/>
  <c r="BC713" i="13" s="1"/>
  <c r="S43" i="8"/>
  <c r="BC710" i="13" s="1"/>
  <c r="R43" i="8"/>
  <c r="T42" i="8"/>
  <c r="BC656" i="13" s="1"/>
  <c r="S42" i="8"/>
  <c r="BC653" i="13" s="1"/>
  <c r="R42" i="8"/>
  <c r="T41" i="8"/>
  <c r="BC599" i="13" s="1"/>
  <c r="S41" i="8"/>
  <c r="BC596" i="13" s="1"/>
  <c r="R41" i="8"/>
  <c r="T40" i="8"/>
  <c r="BC542" i="13" s="1"/>
  <c r="S40" i="8"/>
  <c r="BC539" i="13" s="1"/>
  <c r="R40" i="8"/>
  <c r="T39" i="8"/>
  <c r="BC485" i="13" s="1"/>
  <c r="S39" i="8"/>
  <c r="BC482" i="13" s="1"/>
  <c r="R39" i="8"/>
  <c r="T38" i="8"/>
  <c r="BC428" i="13" s="1"/>
  <c r="S38" i="8"/>
  <c r="BC425" i="13" s="1"/>
  <c r="R38" i="8"/>
  <c r="T37" i="8"/>
  <c r="BC371" i="13" s="1"/>
  <c r="S37" i="8"/>
  <c r="BC368" i="13" s="1"/>
  <c r="R37" i="8"/>
  <c r="T36" i="8"/>
  <c r="BC314" i="13" s="1"/>
  <c r="S36" i="8"/>
  <c r="BC311" i="13" s="1"/>
  <c r="R36" i="8"/>
  <c r="T35" i="8"/>
  <c r="BC257" i="13" s="1"/>
  <c r="S35" i="8"/>
  <c r="BC254" i="13" s="1"/>
  <c r="R35" i="8"/>
  <c r="T34" i="8"/>
  <c r="BC200" i="13" s="1"/>
  <c r="S34" i="8"/>
  <c r="BC197" i="13" s="1"/>
  <c r="R34" i="8"/>
  <c r="V506" i="13" l="1"/>
  <c r="X500" i="13"/>
  <c r="BC479" i="13"/>
  <c r="BC935" i="13"/>
  <c r="V962" i="13"/>
  <c r="X956" i="13"/>
  <c r="V1418" i="13"/>
  <c r="BC1391" i="13"/>
  <c r="X1412" i="13"/>
  <c r="X329" i="13"/>
  <c r="V335" i="13"/>
  <c r="BC308" i="13"/>
  <c r="X785" i="13"/>
  <c r="V791" i="13"/>
  <c r="BC764" i="13"/>
  <c r="V1247" i="13"/>
  <c r="BC1220" i="13"/>
  <c r="X1241" i="13"/>
  <c r="X1697" i="13"/>
  <c r="V1703" i="13"/>
  <c r="BC1676" i="13"/>
  <c r="BC593" i="13"/>
  <c r="V620" i="13"/>
  <c r="X614" i="13"/>
  <c r="V1076" i="13"/>
  <c r="X1070" i="13"/>
  <c r="BC1049" i="13"/>
  <c r="V1532" i="13"/>
  <c r="BC1505" i="13"/>
  <c r="X1526" i="13"/>
  <c r="V734" i="13"/>
  <c r="X728" i="13"/>
  <c r="BC707" i="13"/>
  <c r="V1190" i="13"/>
  <c r="BC1163" i="13"/>
  <c r="X1184" i="13"/>
  <c r="V1646" i="13"/>
  <c r="X1640" i="13"/>
  <c r="BC1619" i="13"/>
  <c r="V563" i="13"/>
  <c r="BC536" i="13"/>
  <c r="X557" i="13"/>
  <c r="X1013" i="13"/>
  <c r="V1019" i="13"/>
  <c r="BC992" i="13"/>
  <c r="X1469" i="13"/>
  <c r="BC1448" i="13"/>
  <c r="V1475" i="13"/>
  <c r="V392" i="13"/>
  <c r="BC365" i="13"/>
  <c r="X386" i="13"/>
  <c r="BC821" i="13"/>
  <c r="V848" i="13"/>
  <c r="X842" i="13"/>
  <c r="V1304" i="13"/>
  <c r="BC1277" i="13"/>
  <c r="X1298" i="13"/>
  <c r="X443" i="13"/>
  <c r="V449" i="13"/>
  <c r="BC422" i="13"/>
  <c r="BC650" i="13"/>
  <c r="X671" i="13"/>
  <c r="V677" i="13"/>
  <c r="X899" i="13"/>
  <c r="V905" i="13"/>
  <c r="BC878" i="13"/>
  <c r="X1127" i="13"/>
  <c r="BC1106" i="13"/>
  <c r="V1133" i="13"/>
  <c r="V1361" i="13"/>
  <c r="BC1334" i="13"/>
  <c r="X1355" i="13"/>
  <c r="V1589" i="13"/>
  <c r="BC1562" i="13"/>
  <c r="X1583" i="13"/>
  <c r="BC251" i="13"/>
  <c r="V278" i="13"/>
  <c r="X272" i="13"/>
  <c r="BC194" i="13"/>
  <c r="X215" i="13"/>
  <c r="V221" i="13"/>
  <c r="A1021" i="13"/>
  <c r="A1016" i="13"/>
  <c r="A1013" i="13"/>
  <c r="A1007" i="13"/>
  <c r="A1003" i="13"/>
  <c r="A993" i="13"/>
  <c r="A982" i="13"/>
  <c r="A976" i="13"/>
  <c r="A970" i="13"/>
  <c r="A1023" i="13"/>
  <c r="A1017" i="13"/>
  <c r="A1012" i="13"/>
  <c r="A1000" i="13"/>
  <c r="A995" i="13"/>
  <c r="A990" i="13"/>
  <c r="A986" i="13"/>
  <c r="A983" i="13"/>
  <c r="A979" i="13"/>
  <c r="A977" i="13"/>
  <c r="A1022" i="13"/>
  <c r="A1011" i="13"/>
  <c r="A1005" i="13"/>
  <c r="A999" i="13"/>
  <c r="A997" i="13"/>
  <c r="A989" i="13"/>
  <c r="A975" i="13"/>
  <c r="A1020" i="13"/>
  <c r="A1015" i="13"/>
  <c r="A1010" i="13"/>
  <c r="A1004" i="13"/>
  <c r="A996" i="13"/>
  <c r="A994" i="13"/>
  <c r="A978" i="13"/>
  <c r="A974" i="13"/>
  <c r="A1026" i="13"/>
  <c r="A1009" i="13"/>
  <c r="A992" i="13"/>
  <c r="A988" i="13"/>
  <c r="A985" i="13"/>
  <c r="A973" i="13"/>
  <c r="A1025" i="13"/>
  <c r="A998" i="13"/>
  <c r="A991" i="13"/>
  <c r="A981" i="13"/>
  <c r="A972" i="13"/>
  <c r="A1024" i="13"/>
  <c r="A1014" i="13"/>
  <c r="A1002" i="13"/>
  <c r="A984" i="13"/>
  <c r="A980" i="13"/>
  <c r="A971" i="13"/>
  <c r="A1001" i="13"/>
  <c r="A1018" i="13"/>
  <c r="A1006" i="13"/>
  <c r="A987" i="13"/>
  <c r="A1008" i="13"/>
  <c r="A1019" i="13"/>
  <c r="A1055" i="10"/>
  <c r="A1061" i="10"/>
  <c r="A1067" i="10"/>
  <c r="A1073" i="10"/>
  <c r="A1079" i="10"/>
  <c r="A1085" i="10"/>
  <c r="A1091" i="10"/>
  <c r="A1056" i="10"/>
  <c r="A1062" i="10"/>
  <c r="A1068" i="10"/>
  <c r="A1074" i="10"/>
  <c r="A1080" i="10"/>
  <c r="A1086" i="10"/>
  <c r="A1092" i="10"/>
  <c r="A1057" i="10"/>
  <c r="A1063" i="10"/>
  <c r="A1069" i="10"/>
  <c r="A1075" i="10"/>
  <c r="A1081" i="10"/>
  <c r="A1087" i="10"/>
  <c r="A1051" i="10"/>
  <c r="A1052" i="10"/>
  <c r="A1058" i="10"/>
  <c r="A1064" i="10"/>
  <c r="A1070" i="10"/>
  <c r="A1076" i="10"/>
  <c r="A1082" i="10"/>
  <c r="A1088" i="10"/>
  <c r="A1053" i="10"/>
  <c r="A1059" i="10"/>
  <c r="A1065" i="10"/>
  <c r="A1071" i="10"/>
  <c r="A1077" i="10"/>
  <c r="A1083" i="10"/>
  <c r="A1089" i="10"/>
  <c r="A1054" i="10"/>
  <c r="A1060" i="10"/>
  <c r="A1066" i="10"/>
  <c r="A1072" i="10"/>
  <c r="A1078" i="10"/>
  <c r="A1084" i="10"/>
  <c r="A1090" i="10"/>
  <c r="O57" i="12"/>
  <c r="BD15" i="10"/>
  <c r="BD13" i="10"/>
  <c r="BD11" i="10"/>
  <c r="W12" i="10"/>
  <c r="W11" i="10"/>
  <c r="W8" i="10"/>
  <c r="A1080" i="13" l="1"/>
  <c r="A1075" i="13"/>
  <c r="A1071" i="13"/>
  <c r="A1066" i="13"/>
  <c r="A1061" i="13"/>
  <c r="A1078" i="13"/>
  <c r="A1073" i="13"/>
  <c r="A1070" i="13"/>
  <c r="A1064" i="13"/>
  <c r="A1060" i="13"/>
  <c r="A1050" i="13"/>
  <c r="A1039" i="13"/>
  <c r="A1033" i="13"/>
  <c r="A1027" i="13"/>
  <c r="A1082" i="13"/>
  <c r="A1074" i="13"/>
  <c r="A1068" i="13"/>
  <c r="A1049" i="13"/>
  <c r="A1045" i="13"/>
  <c r="A1042" i="13"/>
  <c r="A1030" i="13"/>
  <c r="A1081" i="13"/>
  <c r="A1067" i="13"/>
  <c r="A1059" i="13"/>
  <c r="A1048" i="13"/>
  <c r="A1041" i="13"/>
  <c r="A1038" i="13"/>
  <c r="A1029" i="13"/>
  <c r="A1079" i="13"/>
  <c r="A1072" i="13"/>
  <c r="A1065" i="13"/>
  <c r="A1058" i="13"/>
  <c r="A1055" i="13"/>
  <c r="A1044" i="13"/>
  <c r="A1037" i="13"/>
  <c r="A1028" i="13"/>
  <c r="A1077" i="13"/>
  <c r="A1063" i="13"/>
  <c r="A1057" i="13"/>
  <c r="A1052" i="13"/>
  <c r="A1047" i="13"/>
  <c r="A1043" i="13"/>
  <c r="A1040" i="13"/>
  <c r="A1036" i="13"/>
  <c r="A1034" i="13"/>
  <c r="A1054" i="13"/>
  <c r="A1051" i="13"/>
  <c r="A1035" i="13"/>
  <c r="A1056" i="13"/>
  <c r="A1053" i="13"/>
  <c r="A1046" i="13"/>
  <c r="A1032" i="13"/>
  <c r="A1076" i="13"/>
  <c r="A1062" i="13"/>
  <c r="A1031" i="13"/>
  <c r="A1069" i="13"/>
  <c r="A1083" i="13"/>
  <c r="A1097" i="10"/>
  <c r="A1103" i="10"/>
  <c r="A1109" i="10"/>
  <c r="A1115" i="10"/>
  <c r="A1121" i="10"/>
  <c r="A1127" i="10"/>
  <c r="A1133" i="10"/>
  <c r="A1098" i="10"/>
  <c r="A1104" i="10"/>
  <c r="A1110" i="10"/>
  <c r="A1116" i="10"/>
  <c r="A1122" i="10"/>
  <c r="A1128" i="10"/>
  <c r="A1134" i="10"/>
  <c r="A1099" i="10"/>
  <c r="A1105" i="10"/>
  <c r="A1111" i="10"/>
  <c r="A1117" i="10"/>
  <c r="A1123" i="10"/>
  <c r="A1129" i="10"/>
  <c r="A1093" i="10"/>
  <c r="A1094" i="10"/>
  <c r="A1100" i="10"/>
  <c r="A1106" i="10"/>
  <c r="A1112" i="10"/>
  <c r="A1118" i="10"/>
  <c r="A1124" i="10"/>
  <c r="A1130" i="10"/>
  <c r="A1095" i="10"/>
  <c r="A1101" i="10"/>
  <c r="A1107" i="10"/>
  <c r="A1113" i="10"/>
  <c r="A1119" i="10"/>
  <c r="A1125" i="10"/>
  <c r="A1131" i="10"/>
  <c r="A1096" i="10"/>
  <c r="A1102" i="10"/>
  <c r="A1108" i="10"/>
  <c r="A1114" i="10"/>
  <c r="A1120" i="10"/>
  <c r="A1126" i="10"/>
  <c r="A1132" i="10"/>
  <c r="O58" i="12"/>
  <c r="A1137" i="13" l="1"/>
  <c r="A1132" i="13"/>
  <c r="A1128" i="13"/>
  <c r="A1123" i="13"/>
  <c r="A1118" i="13"/>
  <c r="A1113" i="13"/>
  <c r="A1111" i="13"/>
  <c r="A1104" i="13"/>
  <c r="A1100" i="13"/>
  <c r="A1097" i="13"/>
  <c r="A1094" i="13"/>
  <c r="A1086" i="13"/>
  <c r="A1135" i="13"/>
  <c r="A1130" i="13"/>
  <c r="A1127" i="13"/>
  <c r="A1121" i="13"/>
  <c r="A1117" i="13"/>
  <c r="A1107" i="13"/>
  <c r="A1096" i="13"/>
  <c r="A1090" i="13"/>
  <c r="A1084" i="13"/>
  <c r="A1134" i="13"/>
  <c r="A1120" i="13"/>
  <c r="A1114" i="13"/>
  <c r="A1110" i="13"/>
  <c r="A1108" i="13"/>
  <c r="A1102" i="13"/>
  <c r="A1098" i="13"/>
  <c r="A1093" i="13"/>
  <c r="A1091" i="13"/>
  <c r="A1106" i="13"/>
  <c r="A1089" i="13"/>
  <c r="A1140" i="13"/>
  <c r="A1133" i="13"/>
  <c r="A1126" i="13"/>
  <c r="A1119" i="13"/>
  <c r="A1105" i="13"/>
  <c r="A1101" i="13"/>
  <c r="A1092" i="13"/>
  <c r="A1088" i="13"/>
  <c r="A1139" i="13"/>
  <c r="A1131" i="13"/>
  <c r="A1125" i="13"/>
  <c r="A1087" i="13"/>
  <c r="A1136" i="13"/>
  <c r="A1124" i="13"/>
  <c r="A1122" i="13"/>
  <c r="A1109" i="13"/>
  <c r="A1085" i="13"/>
  <c r="A1116" i="13"/>
  <c r="A1099" i="13"/>
  <c r="A1138" i="13"/>
  <c r="A1115" i="13"/>
  <c r="A1103" i="13"/>
  <c r="A1112" i="13"/>
  <c r="A1095" i="13"/>
  <c r="A1129" i="13"/>
  <c r="A1139" i="10"/>
  <c r="A1145" i="10"/>
  <c r="A1151" i="10"/>
  <c r="A1157" i="10"/>
  <c r="A1163" i="10"/>
  <c r="A1169" i="10"/>
  <c r="A1175" i="10"/>
  <c r="A1140" i="10"/>
  <c r="A1146" i="10"/>
  <c r="A1152" i="10"/>
  <c r="A1158" i="10"/>
  <c r="A1164" i="10"/>
  <c r="A1170" i="10"/>
  <c r="A1176" i="10"/>
  <c r="A1141" i="10"/>
  <c r="A1147" i="10"/>
  <c r="A1153" i="10"/>
  <c r="A1159" i="10"/>
  <c r="A1165" i="10"/>
  <c r="A1171" i="10"/>
  <c r="A1135" i="10"/>
  <c r="A1136" i="10"/>
  <c r="A1142" i="10"/>
  <c r="A1148" i="10"/>
  <c r="A1154" i="10"/>
  <c r="A1160" i="10"/>
  <c r="A1166" i="10"/>
  <c r="A1172" i="10"/>
  <c r="A1137" i="10"/>
  <c r="A1143" i="10"/>
  <c r="A1149" i="10"/>
  <c r="A1155" i="10"/>
  <c r="A1161" i="10"/>
  <c r="A1167" i="10"/>
  <c r="A1173" i="10"/>
  <c r="A1138" i="10"/>
  <c r="A1144" i="10"/>
  <c r="A1150" i="10"/>
  <c r="A1156" i="10"/>
  <c r="A1162" i="10"/>
  <c r="A1168" i="10"/>
  <c r="A1174" i="10"/>
  <c r="O59" i="12"/>
  <c r="AB30" i="8"/>
  <c r="A1196" i="13" l="1"/>
  <c r="A1186" i="13"/>
  <c r="A1182" i="13"/>
  <c r="A1172" i="13"/>
  <c r="A1169" i="13"/>
  <c r="A1192" i="13"/>
  <c r="A1187" i="13"/>
  <c r="A1184" i="13"/>
  <c r="A1178" i="13"/>
  <c r="A1197" i="13"/>
  <c r="A1190" i="13"/>
  <c r="A1171" i="13"/>
  <c r="A1168" i="13"/>
  <c r="A1161" i="13"/>
  <c r="A1157" i="13"/>
  <c r="A1154" i="13"/>
  <c r="A1151" i="13"/>
  <c r="A1143" i="13"/>
  <c r="A1194" i="13"/>
  <c r="A1188" i="13"/>
  <c r="A1181" i="13"/>
  <c r="A1175" i="13"/>
  <c r="A1164" i="13"/>
  <c r="A1153" i="13"/>
  <c r="A1147" i="13"/>
  <c r="A1141" i="13"/>
  <c r="A1191" i="13"/>
  <c r="A1176" i="13"/>
  <c r="A1144" i="13"/>
  <c r="A1183" i="13"/>
  <c r="A1166" i="13"/>
  <c r="A1160" i="13"/>
  <c r="A1142" i="13"/>
  <c r="A1189" i="13"/>
  <c r="A1180" i="13"/>
  <c r="A1174" i="13"/>
  <c r="A1156" i="13"/>
  <c r="A1152" i="13"/>
  <c r="A1179" i="13"/>
  <c r="A1173" i="13"/>
  <c r="A1167" i="13"/>
  <c r="A1165" i="13"/>
  <c r="A1159" i="13"/>
  <c r="A1155" i="13"/>
  <c r="A1150" i="13"/>
  <c r="A1148" i="13"/>
  <c r="A1195" i="13"/>
  <c r="A1170" i="13"/>
  <c r="A1185" i="13"/>
  <c r="A1193" i="13"/>
  <c r="A1177" i="13"/>
  <c r="A1163" i="13"/>
  <c r="A1145" i="13"/>
  <c r="A1162" i="13"/>
  <c r="A1149" i="13"/>
  <c r="A1146" i="13"/>
  <c r="A1158" i="13"/>
  <c r="A1181" i="10"/>
  <c r="A1187" i="10"/>
  <c r="A1193" i="10"/>
  <c r="A1199" i="10"/>
  <c r="A1205" i="10"/>
  <c r="A1211" i="10"/>
  <c r="A1217" i="10"/>
  <c r="A1182" i="10"/>
  <c r="A1188" i="10"/>
  <c r="A1194" i="10"/>
  <c r="A1200" i="10"/>
  <c r="A1206" i="10"/>
  <c r="A1212" i="10"/>
  <c r="A1218" i="10"/>
  <c r="A1183" i="10"/>
  <c r="A1189" i="10"/>
  <c r="A1195" i="10"/>
  <c r="A1201" i="10"/>
  <c r="A1207" i="10"/>
  <c r="A1213" i="10"/>
  <c r="A1177" i="10"/>
  <c r="A1178" i="10"/>
  <c r="A1184" i="10"/>
  <c r="A1190" i="10"/>
  <c r="A1196" i="10"/>
  <c r="A1202" i="10"/>
  <c r="A1208" i="10"/>
  <c r="A1214" i="10"/>
  <c r="A1179" i="10"/>
  <c r="A1185" i="10"/>
  <c r="A1191" i="10"/>
  <c r="A1197" i="10"/>
  <c r="A1203" i="10"/>
  <c r="A1209" i="10"/>
  <c r="A1215" i="10"/>
  <c r="A1180" i="10"/>
  <c r="A1186" i="10"/>
  <c r="A1192" i="10"/>
  <c r="A1198" i="10"/>
  <c r="A1204" i="10"/>
  <c r="A1210" i="10"/>
  <c r="A1216" i="10"/>
  <c r="O60" i="12"/>
  <c r="A1253" i="13" l="1"/>
  <c r="A1243" i="13"/>
  <c r="A1239" i="13"/>
  <c r="A1229" i="13"/>
  <c r="A1226" i="13"/>
  <c r="A1219" i="13"/>
  <c r="A1212" i="13"/>
  <c r="A1202" i="13"/>
  <c r="A1249" i="13"/>
  <c r="A1244" i="13"/>
  <c r="A1241" i="13"/>
  <c r="A1235" i="13"/>
  <c r="A1231" i="13"/>
  <c r="A1221" i="13"/>
  <c r="A1210" i="13"/>
  <c r="A1204" i="13"/>
  <c r="A1198" i="13"/>
  <c r="A1252" i="13"/>
  <c r="A1246" i="13"/>
  <c r="A1240" i="13"/>
  <c r="A1233" i="13"/>
  <c r="A1220" i="13"/>
  <c r="A1208" i="13"/>
  <c r="A1250" i="13"/>
  <c r="A1237" i="13"/>
  <c r="A1218" i="13"/>
  <c r="A1214" i="13"/>
  <c r="A1203" i="13"/>
  <c r="A1247" i="13"/>
  <c r="A1238" i="13"/>
  <c r="A1230" i="13"/>
  <c r="A1223" i="13"/>
  <c r="A1216" i="13"/>
  <c r="A1207" i="13"/>
  <c r="A1205" i="13"/>
  <c r="A1245" i="13"/>
  <c r="A1236" i="13"/>
  <c r="A1228" i="13"/>
  <c r="A1225" i="13"/>
  <c r="A1211" i="13"/>
  <c r="A1201" i="13"/>
  <c r="A1254" i="13"/>
  <c r="A1234" i="13"/>
  <c r="A1227" i="13"/>
  <c r="A1224" i="13"/>
  <c r="A1222" i="13"/>
  <c r="A1215" i="13"/>
  <c r="A1206" i="13"/>
  <c r="A1200" i="13"/>
  <c r="A1251" i="13"/>
  <c r="A1199" i="13"/>
  <c r="A1248" i="13"/>
  <c r="A1242" i="13"/>
  <c r="A1232" i="13"/>
  <c r="A1217" i="13"/>
  <c r="A1213" i="13"/>
  <c r="A1209" i="13"/>
  <c r="A1223" i="10"/>
  <c r="A1229" i="10"/>
  <c r="A1235" i="10"/>
  <c r="A1241" i="10"/>
  <c r="A1247" i="10"/>
  <c r="A1253" i="10"/>
  <c r="A1259" i="10"/>
  <c r="A1224" i="10"/>
  <c r="A1230" i="10"/>
  <c r="A1236" i="10"/>
  <c r="A1242" i="10"/>
  <c r="A1248" i="10"/>
  <c r="A1254" i="10"/>
  <c r="A1260" i="10"/>
  <c r="A1225" i="10"/>
  <c r="A1231" i="10"/>
  <c r="A1237" i="10"/>
  <c r="A1243" i="10"/>
  <c r="A1249" i="10"/>
  <c r="A1255" i="10"/>
  <c r="A1219" i="10"/>
  <c r="A1220" i="10"/>
  <c r="A1226" i="10"/>
  <c r="A1232" i="10"/>
  <c r="A1238" i="10"/>
  <c r="A1244" i="10"/>
  <c r="A1250" i="10"/>
  <c r="A1256" i="10"/>
  <c r="A1221" i="10"/>
  <c r="A1227" i="10"/>
  <c r="A1233" i="10"/>
  <c r="A1239" i="10"/>
  <c r="A1245" i="10"/>
  <c r="A1251" i="10"/>
  <c r="A1257" i="10"/>
  <c r="A1222" i="10"/>
  <c r="A1228" i="10"/>
  <c r="A1234" i="10"/>
  <c r="A1240" i="10"/>
  <c r="A1246" i="10"/>
  <c r="A1252" i="10"/>
  <c r="A1258" i="10"/>
  <c r="A1310" i="13" l="1"/>
  <c r="A1300" i="13"/>
  <c r="A1296" i="13"/>
  <c r="A1286" i="13"/>
  <c r="A1283" i="13"/>
  <c r="A1276" i="13"/>
  <c r="A1269" i="13"/>
  <c r="A1259" i="13"/>
  <c r="A1306" i="13"/>
  <c r="A1301" i="13"/>
  <c r="A1298" i="13"/>
  <c r="A1292" i="13"/>
  <c r="A1288" i="13"/>
  <c r="A1278" i="13"/>
  <c r="A1267" i="13"/>
  <c r="A1261" i="13"/>
  <c r="A1255" i="13"/>
  <c r="A1308" i="13"/>
  <c r="A1302" i="13"/>
  <c r="A1295" i="13"/>
  <c r="A1289" i="13"/>
  <c r="A1272" i="13"/>
  <c r="A1268" i="13"/>
  <c r="A1264" i="13"/>
  <c r="A1262" i="13"/>
  <c r="A1305" i="13"/>
  <c r="A1293" i="13"/>
  <c r="A1287" i="13"/>
  <c r="A1280" i="13"/>
  <c r="A1274" i="13"/>
  <c r="A1263" i="13"/>
  <c r="A1258" i="13"/>
  <c r="A1307" i="13"/>
  <c r="A1299" i="13"/>
  <c r="A1290" i="13"/>
  <c r="A1270" i="13"/>
  <c r="A1265" i="13"/>
  <c r="A1257" i="13"/>
  <c r="A1273" i="13"/>
  <c r="A1256" i="13"/>
  <c r="A1304" i="13"/>
  <c r="A1297" i="13"/>
  <c r="A1285" i="13"/>
  <c r="A1282" i="13"/>
  <c r="A1279" i="13"/>
  <c r="A1303" i="13"/>
  <c r="A1294" i="13"/>
  <c r="A1284" i="13"/>
  <c r="A1281" i="13"/>
  <c r="A1277" i="13"/>
  <c r="A1271" i="13"/>
  <c r="A1311" i="13"/>
  <c r="A1291" i="13"/>
  <c r="A1275" i="13"/>
  <c r="A1309" i="13"/>
  <c r="A1260" i="13"/>
  <c r="A1266" i="13"/>
  <c r="AD31" i="8"/>
  <c r="A1367" i="13" l="1"/>
  <c r="A1357" i="13"/>
  <c r="A1353" i="13"/>
  <c r="A1343" i="13"/>
  <c r="A1340" i="13"/>
  <c r="A1333" i="13"/>
  <c r="A1326" i="13"/>
  <c r="A1316" i="13"/>
  <c r="A1363" i="13"/>
  <c r="A1358" i="13"/>
  <c r="A1355" i="13"/>
  <c r="A1349" i="13"/>
  <c r="A1345" i="13"/>
  <c r="A1335" i="13"/>
  <c r="A1324" i="13"/>
  <c r="A1318" i="13"/>
  <c r="A1312" i="13"/>
  <c r="A1364" i="13"/>
  <c r="A1351" i="13"/>
  <c r="A1332" i="13"/>
  <c r="A1328" i="13"/>
  <c r="A1317" i="13"/>
  <c r="A1356" i="13"/>
  <c r="A1348" i="13"/>
  <c r="A1342" i="13"/>
  <c r="A1339" i="13"/>
  <c r="A1314" i="13"/>
  <c r="A1361" i="13"/>
  <c r="A1354" i="13"/>
  <c r="A1330" i="13"/>
  <c r="A1322" i="13"/>
  <c r="A1368" i="13"/>
  <c r="A1360" i="13"/>
  <c r="A1352" i="13"/>
  <c r="A1344" i="13"/>
  <c r="A1338" i="13"/>
  <c r="A1336" i="13"/>
  <c r="A1325" i="13"/>
  <c r="A1321" i="13"/>
  <c r="A1319" i="13"/>
  <c r="A1366" i="13"/>
  <c r="A1359" i="13"/>
  <c r="A1350" i="13"/>
  <c r="A1341" i="13"/>
  <c r="A1334" i="13"/>
  <c r="A1329" i="13"/>
  <c r="A1315" i="13"/>
  <c r="A1365" i="13"/>
  <c r="A1320" i="13"/>
  <c r="A1313" i="13"/>
  <c r="A1362" i="13"/>
  <c r="A1347" i="13"/>
  <c r="A1331" i="13"/>
  <c r="A1327" i="13"/>
  <c r="A1346" i="13"/>
  <c r="A1337" i="13"/>
  <c r="A1323" i="13"/>
  <c r="AD32" i="8"/>
  <c r="T30" i="8"/>
  <c r="S30" i="8"/>
  <c r="R30" i="8"/>
  <c r="A1424" i="13" l="1"/>
  <c r="A1414" i="13"/>
  <c r="A1410" i="13"/>
  <c r="A1400" i="13"/>
  <c r="A1397" i="13"/>
  <c r="A1390" i="13"/>
  <c r="A1383" i="13"/>
  <c r="A1373" i="13"/>
  <c r="A1420" i="13"/>
  <c r="A1415" i="13"/>
  <c r="A1412" i="13"/>
  <c r="A1406" i="13"/>
  <c r="A1402" i="13"/>
  <c r="A1392" i="13"/>
  <c r="A1381" i="13"/>
  <c r="A1375" i="13"/>
  <c r="A1369" i="13"/>
  <c r="A1419" i="13"/>
  <c r="A1407" i="13"/>
  <c r="A1401" i="13"/>
  <c r="A1394" i="13"/>
  <c r="A1388" i="13"/>
  <c r="A1377" i="13"/>
  <c r="A1372" i="13"/>
  <c r="A1425" i="13"/>
  <c r="A1418" i="13"/>
  <c r="A1398" i="13"/>
  <c r="A1395" i="13"/>
  <c r="A1393" i="13"/>
  <c r="A1387" i="13"/>
  <c r="A1384" i="13"/>
  <c r="A1380" i="13"/>
  <c r="A1370" i="13"/>
  <c r="A1421" i="13"/>
  <c r="A1413" i="13"/>
  <c r="A1382" i="13"/>
  <c r="A1371" i="13"/>
  <c r="A1404" i="13"/>
  <c r="A1386" i="13"/>
  <c r="A1417" i="13"/>
  <c r="A1411" i="13"/>
  <c r="A1403" i="13"/>
  <c r="A1391" i="13"/>
  <c r="A1385" i="13"/>
  <c r="A1416" i="13"/>
  <c r="A1409" i="13"/>
  <c r="A1396" i="13"/>
  <c r="A1423" i="13"/>
  <c r="A1408" i="13"/>
  <c r="A1399" i="13"/>
  <c r="A1389" i="13"/>
  <c r="A1379" i="13"/>
  <c r="A1376" i="13"/>
  <c r="A1405" i="13"/>
  <c r="A1422" i="13"/>
  <c r="A1374" i="13"/>
  <c r="A1378" i="13"/>
  <c r="A32" i="7"/>
  <c r="F6" i="6"/>
  <c r="BQ48" i="6"/>
  <c r="BK47" i="6"/>
  <c r="BQ47" i="6" s="1"/>
  <c r="BQ20" i="6"/>
  <c r="BK19" i="6"/>
  <c r="BQ19" i="6" s="1"/>
  <c r="A1481" i="13" l="1"/>
  <c r="A1471" i="13"/>
  <c r="A1467" i="13"/>
  <c r="A1457" i="13"/>
  <c r="A1454" i="13"/>
  <c r="A1447" i="13"/>
  <c r="A1440" i="13"/>
  <c r="A1430" i="13"/>
  <c r="A1477" i="13"/>
  <c r="A1472" i="13"/>
  <c r="A1469" i="13"/>
  <c r="A1463" i="13"/>
  <c r="A1459" i="13"/>
  <c r="A1449" i="13"/>
  <c r="A1438" i="13"/>
  <c r="A1432" i="13"/>
  <c r="A1426" i="13"/>
  <c r="A1476" i="13"/>
  <c r="A1464" i="13"/>
  <c r="A1458" i="13"/>
  <c r="A1451" i="13"/>
  <c r="A1445" i="13"/>
  <c r="A1434" i="13"/>
  <c r="A1470" i="13"/>
  <c r="A1462" i="13"/>
  <c r="A1456" i="13"/>
  <c r="A1453" i="13"/>
  <c r="A1428" i="13"/>
  <c r="A1480" i="13"/>
  <c r="A1474" i="13"/>
  <c r="A1468" i="13"/>
  <c r="A1461" i="13"/>
  <c r="A1448" i="13"/>
  <c r="A1436" i="13"/>
  <c r="A1475" i="13"/>
  <c r="A1465" i="13"/>
  <c r="A1444" i="13"/>
  <c r="A1441" i="13"/>
  <c r="A1437" i="13"/>
  <c r="A1433" i="13"/>
  <c r="A1473" i="13"/>
  <c r="A1435" i="13"/>
  <c r="A1431" i="13"/>
  <c r="A1482" i="13"/>
  <c r="A1460" i="13"/>
  <c r="A1450" i="13"/>
  <c r="A1443" i="13"/>
  <c r="A1439" i="13"/>
  <c r="A1429" i="13"/>
  <c r="A1479" i="13"/>
  <c r="A1452" i="13"/>
  <c r="A1442" i="13"/>
  <c r="A1427" i="13"/>
  <c r="A1478" i="13"/>
  <c r="A1455" i="13"/>
  <c r="A1446" i="13"/>
  <c r="A1466" i="13"/>
  <c r="AR34" i="7"/>
  <c r="BS34" i="7"/>
  <c r="AL34" i="7"/>
  <c r="AQ34" i="7"/>
  <c r="AG32" i="7"/>
  <c r="AL33" i="7"/>
  <c r="L34" i="7"/>
  <c r="AR32" i="7"/>
  <c r="AZ32" i="7"/>
  <c r="L33" i="7"/>
  <c r="R19" i="6"/>
  <c r="L32" i="7"/>
  <c r="W32" i="7"/>
  <c r="R47" i="6"/>
  <c r="BS47" i="6"/>
  <c r="BS19" i="6"/>
  <c r="A1538" i="13" l="1"/>
  <c r="A1528" i="13"/>
  <c r="A1524" i="13"/>
  <c r="A1514" i="13"/>
  <c r="A1511" i="13"/>
  <c r="A1504" i="13"/>
  <c r="A1497" i="13"/>
  <c r="A1487" i="13"/>
  <c r="A1534" i="13"/>
  <c r="A1529" i="13"/>
  <c r="A1526" i="13"/>
  <c r="A1520" i="13"/>
  <c r="A1516" i="13"/>
  <c r="A1506" i="13"/>
  <c r="A1495" i="13"/>
  <c r="A1489" i="13"/>
  <c r="A1483" i="13"/>
  <c r="A1527" i="13"/>
  <c r="A1519" i="13"/>
  <c r="A1513" i="13"/>
  <c r="A1510" i="13"/>
  <c r="A1485" i="13"/>
  <c r="A1539" i="13"/>
  <c r="A1532" i="13"/>
  <c r="A1512" i="13"/>
  <c r="A1509" i="13"/>
  <c r="A1507" i="13"/>
  <c r="A1501" i="13"/>
  <c r="A1498" i="13"/>
  <c r="A1494" i="13"/>
  <c r="A1484" i="13"/>
  <c r="A1536" i="13"/>
  <c r="A1530" i="13"/>
  <c r="A1523" i="13"/>
  <c r="A1517" i="13"/>
  <c r="A1500" i="13"/>
  <c r="A1496" i="13"/>
  <c r="A1492" i="13"/>
  <c r="A1490" i="13"/>
  <c r="A1535" i="13"/>
  <c r="A1493" i="13"/>
  <c r="A1488" i="13"/>
  <c r="A1533" i="13"/>
  <c r="A1525" i="13"/>
  <c r="A1515" i="13"/>
  <c r="A1503" i="13"/>
  <c r="A1486" i="13"/>
  <c r="A1522" i="13"/>
  <c r="A1502" i="13"/>
  <c r="A1491" i="13"/>
  <c r="A1531" i="13"/>
  <c r="A1521" i="13"/>
  <c r="A1508" i="13"/>
  <c r="A1505" i="13"/>
  <c r="A1499" i="13"/>
  <c r="A1537" i="13"/>
  <c r="A1518" i="13"/>
  <c r="A1595" i="13" l="1"/>
  <c r="A1585" i="13"/>
  <c r="A1581" i="13"/>
  <c r="A1571" i="13"/>
  <c r="A1568" i="13"/>
  <c r="A1561" i="13"/>
  <c r="A1554" i="13"/>
  <c r="A1544" i="13"/>
  <c r="A1591" i="13"/>
  <c r="A1586" i="13"/>
  <c r="A1583" i="13"/>
  <c r="A1577" i="13"/>
  <c r="A1573" i="13"/>
  <c r="A1563" i="13"/>
  <c r="A1552" i="13"/>
  <c r="A1546" i="13"/>
  <c r="A1540" i="13"/>
  <c r="A1596" i="13"/>
  <c r="A1589" i="13"/>
  <c r="A1569" i="13"/>
  <c r="A1566" i="13"/>
  <c r="A1564" i="13"/>
  <c r="A1558" i="13"/>
  <c r="A1555" i="13"/>
  <c r="A1551" i="13"/>
  <c r="A1541" i="13"/>
  <c r="A1594" i="13"/>
  <c r="A1588" i="13"/>
  <c r="A1582" i="13"/>
  <c r="A1575" i="13"/>
  <c r="A1562" i="13"/>
  <c r="A1550" i="13"/>
  <c r="A1592" i="13"/>
  <c r="A1579" i="13"/>
  <c r="A1560" i="13"/>
  <c r="A1556" i="13"/>
  <c r="A1545" i="13"/>
  <c r="A1593" i="13"/>
  <c r="A1584" i="13"/>
  <c r="A1574" i="13"/>
  <c r="A1565" i="13"/>
  <c r="A1557" i="13"/>
  <c r="A1590" i="13"/>
  <c r="A1580" i="13"/>
  <c r="A1572" i="13"/>
  <c r="A1567" i="13"/>
  <c r="A1549" i="13"/>
  <c r="A1547" i="13"/>
  <c r="A1587" i="13"/>
  <c r="A1578" i="13"/>
  <c r="A1570" i="13"/>
  <c r="A1559" i="13"/>
  <c r="A1543" i="13"/>
  <c r="A1576" i="13"/>
  <c r="A1553" i="13"/>
  <c r="A1548" i="13"/>
  <c r="A1542" i="13"/>
  <c r="BN53" i="6"/>
  <c r="BN54" i="6" s="1"/>
  <c r="BM53" i="6"/>
  <c r="BM54" i="6" s="1"/>
  <c r="BL53" i="6"/>
  <c r="BL54" i="6" s="1"/>
  <c r="BK53" i="6"/>
  <c r="BK54" i="6" s="1"/>
  <c r="BJ53" i="6"/>
  <c r="BJ54" i="6" s="1"/>
  <c r="BH53" i="6"/>
  <c r="BH54" i="6" s="1"/>
  <c r="BG53" i="6"/>
  <c r="BG54" i="6" s="1"/>
  <c r="BI53" i="6"/>
  <c r="BI54" i="6" s="1"/>
  <c r="A1652" i="13" l="1"/>
  <c r="A1642" i="13"/>
  <c r="A1638" i="13"/>
  <c r="A1628" i="13"/>
  <c r="A1625" i="13"/>
  <c r="A1618" i="13"/>
  <c r="A1611" i="13"/>
  <c r="A1601" i="13"/>
  <c r="A1648" i="13"/>
  <c r="A1643" i="13"/>
  <c r="A1640" i="13"/>
  <c r="A1634" i="13"/>
  <c r="A1630" i="13"/>
  <c r="A1620" i="13"/>
  <c r="A1609" i="13"/>
  <c r="A1603" i="13"/>
  <c r="A1597" i="13"/>
  <c r="A1651" i="13"/>
  <c r="A1645" i="13"/>
  <c r="A1639" i="13"/>
  <c r="A1632" i="13"/>
  <c r="A1619" i="13"/>
  <c r="A1607" i="13"/>
  <c r="A1650" i="13"/>
  <c r="A1644" i="13"/>
  <c r="A1637" i="13"/>
  <c r="A1631" i="13"/>
  <c r="A1614" i="13"/>
  <c r="A1610" i="13"/>
  <c r="A1606" i="13"/>
  <c r="A1604" i="13"/>
  <c r="A1647" i="13"/>
  <c r="A1635" i="13"/>
  <c r="A1629" i="13"/>
  <c r="A1622" i="13"/>
  <c r="A1616" i="13"/>
  <c r="A1605" i="13"/>
  <c r="A1600" i="13"/>
  <c r="A1615" i="13"/>
  <c r="A1653" i="13"/>
  <c r="A1641" i="13"/>
  <c r="A1627" i="13"/>
  <c r="A1624" i="13"/>
  <c r="A1621" i="13"/>
  <c r="A1613" i="13"/>
  <c r="A1649" i="13"/>
  <c r="A1626" i="13"/>
  <c r="A1623" i="13"/>
  <c r="A1602" i="13"/>
  <c r="A1636" i="13"/>
  <c r="A1617" i="13"/>
  <c r="A1608" i="13"/>
  <c r="A1599" i="13"/>
  <c r="A1646" i="13"/>
  <c r="A1612" i="13"/>
  <c r="A1633" i="13"/>
  <c r="A1598" i="13"/>
  <c r="A44" i="7"/>
  <c r="A1709" i="13" l="1"/>
  <c r="A1699" i="13"/>
  <c r="A1695" i="13"/>
  <c r="A1685" i="13"/>
  <c r="A1682" i="13"/>
  <c r="A1675" i="13"/>
  <c r="A1668" i="13"/>
  <c r="A1658" i="13"/>
  <c r="A1705" i="13"/>
  <c r="A1700" i="13"/>
  <c r="A1697" i="13"/>
  <c r="A1691" i="13"/>
  <c r="A1687" i="13"/>
  <c r="A1677" i="13"/>
  <c r="A1666" i="13"/>
  <c r="A1660" i="13"/>
  <c r="A1654" i="13"/>
  <c r="A1707" i="13"/>
  <c r="A1701" i="13"/>
  <c r="A1694" i="13"/>
  <c r="A1688" i="13"/>
  <c r="A1671" i="13"/>
  <c r="A1667" i="13"/>
  <c r="A1663" i="13"/>
  <c r="A1661" i="13"/>
  <c r="A1706" i="13"/>
  <c r="A1693" i="13"/>
  <c r="A1674" i="13"/>
  <c r="A1670" i="13"/>
  <c r="A1659" i="13"/>
  <c r="A1704" i="13"/>
  <c r="A1692" i="13"/>
  <c r="A1686" i="13"/>
  <c r="A1679" i="13"/>
  <c r="A1698" i="13"/>
  <c r="A1690" i="13"/>
  <c r="A1684" i="13"/>
  <c r="A1681" i="13"/>
  <c r="A1656" i="13"/>
  <c r="A1708" i="13"/>
  <c r="A1673" i="13"/>
  <c r="A1669" i="13"/>
  <c r="A1664" i="13"/>
  <c r="A1657" i="13"/>
  <c r="A1696" i="13"/>
  <c r="A1655" i="13"/>
  <c r="A1703" i="13"/>
  <c r="A1672" i="13"/>
  <c r="A1662" i="13"/>
  <c r="A1702" i="13"/>
  <c r="A1689" i="13"/>
  <c r="A1678" i="13"/>
  <c r="A1680" i="13"/>
  <c r="A1676" i="13"/>
  <c r="A1683" i="13"/>
  <c r="A1665" i="13"/>
  <c r="A1710" i="13"/>
  <c r="BL10" i="6"/>
  <c r="A21" i="7" l="1"/>
  <c r="AS21" i="7" s="1"/>
  <c r="AQ25" i="7" l="1"/>
  <c r="AS24" i="7"/>
  <c r="AQ24" i="7" s="1"/>
  <c r="L25" i="7"/>
  <c r="N24" i="7"/>
  <c r="L24" i="7" s="1"/>
  <c r="D26" i="7"/>
  <c r="A49" i="7"/>
  <c r="S49" i="7" s="1"/>
  <c r="BN25" i="6"/>
  <c r="BN26" i="6" s="1"/>
  <c r="BM25" i="6"/>
  <c r="BM26" i="6" s="1"/>
  <c r="BL25" i="6"/>
  <c r="BL26" i="6" s="1"/>
  <c r="BK25" i="6"/>
  <c r="BK26" i="6" s="1"/>
  <c r="BJ25" i="6"/>
  <c r="BJ26" i="6" s="1"/>
  <c r="BI25" i="6"/>
  <c r="BI26" i="6" s="1"/>
  <c r="BG25" i="6"/>
  <c r="BG26" i="6" s="1"/>
  <c r="BH25" i="6"/>
  <c r="BH26" i="6" s="1"/>
  <c r="BQ4" i="6" l="1"/>
  <c r="BK3" i="6"/>
  <c r="BQ3" i="6" l="1"/>
  <c r="R3" i="6" s="1"/>
  <c r="D10" i="7"/>
  <c r="BH18" i="7" s="1"/>
  <c r="BS3" i="6" l="1"/>
  <c r="BK4" i="3" l="1"/>
  <c r="K13" i="4" l="1"/>
  <c r="D7" i="5"/>
  <c r="BQ4" i="3"/>
  <c r="BP24" i="3" s="1"/>
  <c r="C20" i="3"/>
  <c r="BS4" i="3" l="1"/>
  <c r="BP46" i="3" s="1"/>
  <c r="BT4" i="3"/>
  <c r="BP45" i="3" s="1"/>
  <c r="AD22" i="3"/>
  <c r="F21" i="3"/>
  <c r="C21" i="3"/>
  <c r="N21" i="3"/>
  <c r="H20" i="3"/>
  <c r="Z29" i="3" l="1"/>
  <c r="Z38" i="3" s="1"/>
  <c r="BP21" i="3"/>
  <c r="AN32" i="4" s="1"/>
  <c r="A23" i="4"/>
  <c r="BR34" i="4" l="1"/>
  <c r="BL45" i="4"/>
  <c r="AT46" i="4"/>
  <c r="BQ57" i="3"/>
  <c r="AM39" i="3" l="1"/>
  <c r="A9" i="5"/>
  <c r="BN9" i="5" s="1"/>
  <c r="A28" i="5"/>
  <c r="AU28" i="5" s="1"/>
  <c r="BN9" i="3"/>
  <c r="BJ9" i="3"/>
  <c r="X22" i="3" s="1"/>
  <c r="BQ39" i="3" s="1"/>
  <c r="A17" i="5"/>
  <c r="Q39" i="3" l="1"/>
  <c r="U22" i="3"/>
  <c r="H37" i="3"/>
  <c r="K37" i="3" s="1"/>
  <c r="H38" i="3"/>
  <c r="K38" i="3" s="1"/>
  <c r="F22" i="3"/>
  <c r="AI22" i="3"/>
  <c r="S22" i="3"/>
  <c r="W22" i="3"/>
  <c r="Q22" i="3"/>
  <c r="Z22" i="3"/>
  <c r="BD28" i="5"/>
  <c r="L18" i="5"/>
  <c r="L17" i="5"/>
  <c r="BC29" i="4" l="1"/>
  <c r="BC26" i="4"/>
  <c r="BC23" i="4"/>
  <c r="AS29" i="4"/>
  <c r="AN23" i="4"/>
  <c r="S19" i="4"/>
  <c r="S18" i="4"/>
  <c r="BK19" i="3" l="1"/>
  <c r="BK32" i="3"/>
  <c r="AX29" i="4" l="1"/>
  <c r="AZ46" i="4" s="1"/>
  <c r="BC21" i="5" l="1"/>
  <c r="AU21" i="5"/>
  <c r="A21" i="5" l="1"/>
  <c r="BC18" i="5" s="1"/>
  <c r="AZ18" i="5" l="1"/>
  <c r="AW18" i="5"/>
  <c r="BF18" i="5"/>
  <c r="AB19" i="3"/>
  <c r="F20" i="3" s="1"/>
  <c r="BK16" i="3"/>
  <c r="BG12" i="3"/>
  <c r="BE12" i="3" s="1"/>
  <c r="BP12" i="3"/>
  <c r="BN12" i="3" s="1"/>
  <c r="BH15" i="7"/>
  <c r="BH13" i="7"/>
  <c r="AA12" i="7"/>
  <c r="BH10" i="7"/>
  <c r="AA11" i="7"/>
  <c r="AA8" i="7"/>
  <c r="BF15" i="5"/>
  <c r="BF13" i="5"/>
  <c r="Y12" i="5"/>
  <c r="BF11" i="5"/>
  <c r="Y11" i="5"/>
  <c r="Y8" i="5"/>
  <c r="AA7" i="5"/>
  <c r="AH9" i="4"/>
  <c r="AH12" i="4"/>
  <c r="BO12" i="4"/>
  <c r="AH13" i="4"/>
  <c r="BO14" i="4"/>
  <c r="BO16" i="4"/>
  <c r="CG17" i="1"/>
  <c r="CG18" i="1" s="1"/>
  <c r="CH17" i="1"/>
  <c r="CH18" i="1" s="1"/>
  <c r="CI17" i="1"/>
  <c r="CI18" i="1" s="1"/>
  <c r="CJ17" i="1"/>
  <c r="CJ18" i="1" s="1"/>
  <c r="CK17" i="1"/>
  <c r="CK18" i="1" s="1"/>
  <c r="CL17" i="1"/>
  <c r="CL18" i="1" s="1"/>
  <c r="CM17" i="1"/>
  <c r="CM18" i="1" s="1"/>
  <c r="CN17" i="1"/>
  <c r="CN18" i="1" s="1"/>
  <c r="BD33" i="1"/>
  <c r="BE33" i="1"/>
  <c r="CG34" i="1"/>
  <c r="CG35" i="1" s="1"/>
  <c r="CH34" i="1"/>
  <c r="CH35" i="1" s="1"/>
  <c r="CI34" i="1"/>
  <c r="CI35" i="1" s="1"/>
  <c r="CJ34" i="1"/>
  <c r="CJ35" i="1" s="1"/>
  <c r="CK34" i="1"/>
  <c r="CK35" i="1" s="1"/>
  <c r="CL34" i="1"/>
  <c r="CL35" i="1" s="1"/>
  <c r="CM34" i="1"/>
  <c r="CM35" i="1" s="1"/>
  <c r="CN34" i="1"/>
  <c r="CN35" i="1" s="1"/>
  <c r="CO34" i="1"/>
  <c r="CO35" i="1" s="1"/>
  <c r="CP34" i="1"/>
  <c r="CP35" i="1" s="1"/>
  <c r="CQ34" i="1"/>
  <c r="CQ35" i="1" s="1"/>
  <c r="CR34" i="1"/>
  <c r="CR35" i="1" s="1"/>
  <c r="CS34" i="1"/>
  <c r="CS35" i="1" s="1"/>
  <c r="AZ244" i="13" l="1"/>
  <c r="AZ187" i="13"/>
  <c r="AZ130" i="13"/>
  <c r="AZ73" i="13"/>
  <c r="AZ16" i="13"/>
  <c r="AZ301" i="13"/>
  <c r="AZ1669" i="13"/>
  <c r="AZ1555" i="13"/>
  <c r="AZ1441" i="13"/>
  <c r="AZ1327" i="13"/>
  <c r="AZ1213" i="13"/>
  <c r="AZ1099" i="13"/>
  <c r="AZ985" i="13"/>
  <c r="AZ871" i="13"/>
  <c r="AZ757" i="13"/>
  <c r="AZ643" i="13"/>
  <c r="AZ529" i="13"/>
  <c r="AZ415" i="13"/>
  <c r="AZ1498" i="13"/>
  <c r="AZ1270" i="13"/>
  <c r="AZ1042" i="13"/>
  <c r="AZ814" i="13"/>
  <c r="AZ586" i="13"/>
  <c r="AZ358" i="13"/>
  <c r="AZ1384" i="13"/>
  <c r="AZ1156" i="13"/>
  <c r="AZ928" i="13"/>
  <c r="AZ700" i="13"/>
  <c r="AZ1612" i="13"/>
  <c r="AZ472" i="13"/>
  <c r="AN244" i="13"/>
  <c r="AN187" i="13"/>
  <c r="AN130" i="13"/>
  <c r="AN73" i="13"/>
  <c r="AN16" i="13"/>
  <c r="AN301" i="13"/>
  <c r="AN1669" i="13"/>
  <c r="AN1555" i="13"/>
  <c r="AN1441" i="13"/>
  <c r="AN1327" i="13"/>
  <c r="AN1213" i="13"/>
  <c r="AN1099" i="13"/>
  <c r="AN985" i="13"/>
  <c r="AN871" i="13"/>
  <c r="AN757" i="13"/>
  <c r="AN643" i="13"/>
  <c r="AN529" i="13"/>
  <c r="AN415" i="13"/>
  <c r="AN1384" i="13"/>
  <c r="AN1156" i="13"/>
  <c r="AN700" i="13"/>
  <c r="AN1612" i="13"/>
  <c r="AN1498" i="13"/>
  <c r="AN1270" i="13"/>
  <c r="AN1042" i="13"/>
  <c r="AN814" i="13"/>
  <c r="AN586" i="13"/>
  <c r="AN358" i="13"/>
  <c r="AN928" i="13"/>
  <c r="AN472" i="13"/>
  <c r="AX1612" i="13"/>
  <c r="AX1498" i="13"/>
  <c r="AX1384" i="13"/>
  <c r="AX1270" i="13"/>
  <c r="AX1156" i="13"/>
  <c r="AX1042" i="13"/>
  <c r="AX928" i="13"/>
  <c r="AX814" i="13"/>
  <c r="AX700" i="13"/>
  <c r="AX586" i="13"/>
  <c r="AX472" i="13"/>
  <c r="AX358" i="13"/>
  <c r="AX244" i="13"/>
  <c r="AX187" i="13"/>
  <c r="AX130" i="13"/>
  <c r="AX73" i="13"/>
  <c r="AX16" i="13"/>
  <c r="AX529" i="13"/>
  <c r="AX301" i="13"/>
  <c r="AX1669" i="13"/>
  <c r="AX1555" i="13"/>
  <c r="AX1441" i="13"/>
  <c r="AX1327" i="13"/>
  <c r="AX1213" i="13"/>
  <c r="AX1099" i="13"/>
  <c r="AX985" i="13"/>
  <c r="AX871" i="13"/>
  <c r="AX757" i="13"/>
  <c r="AX643" i="13"/>
  <c r="AX415" i="13"/>
  <c r="AV130" i="13"/>
  <c r="AV415" i="13"/>
  <c r="AV1612" i="13"/>
  <c r="AV1498" i="13"/>
  <c r="AV1384" i="13"/>
  <c r="AV1270" i="13"/>
  <c r="AV1156" i="13"/>
  <c r="AV1042" i="13"/>
  <c r="AV928" i="13"/>
  <c r="AV814" i="13"/>
  <c r="AV700" i="13"/>
  <c r="AV586" i="13"/>
  <c r="AV472" i="13"/>
  <c r="AV358" i="13"/>
  <c r="AV244" i="13"/>
  <c r="AV187" i="13"/>
  <c r="AV73" i="13"/>
  <c r="AV16" i="13"/>
  <c r="AV757" i="13"/>
  <c r="AV529" i="13"/>
  <c r="AV643" i="13"/>
  <c r="AV1669" i="13"/>
  <c r="AV1555" i="13"/>
  <c r="AV1441" i="13"/>
  <c r="AV1327" i="13"/>
  <c r="AV1213" i="13"/>
  <c r="AV1099" i="13"/>
  <c r="AV985" i="13"/>
  <c r="AV871" i="13"/>
  <c r="AV301" i="13"/>
  <c r="AJ244" i="13"/>
  <c r="AJ187" i="13"/>
  <c r="AJ73" i="13"/>
  <c r="AJ16" i="13"/>
  <c r="AJ757" i="13"/>
  <c r="AJ643" i="13"/>
  <c r="AJ529" i="13"/>
  <c r="AJ1612" i="13"/>
  <c r="AJ1498" i="13"/>
  <c r="AJ1384" i="13"/>
  <c r="AJ1270" i="13"/>
  <c r="AJ1156" i="13"/>
  <c r="AJ1042" i="13"/>
  <c r="AJ928" i="13"/>
  <c r="AJ814" i="13"/>
  <c r="AJ700" i="13"/>
  <c r="AJ586" i="13"/>
  <c r="AJ472" i="13"/>
  <c r="AJ358" i="13"/>
  <c r="AJ130" i="13"/>
  <c r="AJ415" i="13"/>
  <c r="AJ1669" i="13"/>
  <c r="AJ1555" i="13"/>
  <c r="AJ1441" i="13"/>
  <c r="AJ1327" i="13"/>
  <c r="AJ1213" i="13"/>
  <c r="AJ1099" i="13"/>
  <c r="AJ985" i="13"/>
  <c r="AJ871" i="13"/>
  <c r="AJ301" i="13"/>
  <c r="BF187" i="13"/>
  <c r="BF244" i="13"/>
  <c r="BF73" i="13"/>
  <c r="BF16" i="13"/>
  <c r="BF1612" i="13"/>
  <c r="BF1498" i="13"/>
  <c r="BF1384" i="13"/>
  <c r="BF1270" i="13"/>
  <c r="BF1156" i="13"/>
  <c r="BF1042" i="13"/>
  <c r="BF928" i="13"/>
  <c r="BF814" i="13"/>
  <c r="BF700" i="13"/>
  <c r="BF586" i="13"/>
  <c r="BF472" i="13"/>
  <c r="BF358" i="13"/>
  <c r="BF130" i="13"/>
  <c r="BF757" i="13"/>
  <c r="BF301" i="13"/>
  <c r="BF1555" i="13"/>
  <c r="BF1327" i="13"/>
  <c r="BF1099" i="13"/>
  <c r="BF871" i="13"/>
  <c r="BF643" i="13"/>
  <c r="BF415" i="13"/>
  <c r="BF1669" i="13"/>
  <c r="BF1441" i="13"/>
  <c r="BF1213" i="13"/>
  <c r="BF985" i="13"/>
  <c r="BF529" i="13"/>
  <c r="AT244" i="13"/>
  <c r="AT73" i="13"/>
  <c r="AT187" i="13"/>
  <c r="AT130" i="13"/>
  <c r="AT1612" i="13"/>
  <c r="AT1498" i="13"/>
  <c r="AT1384" i="13"/>
  <c r="AT1270" i="13"/>
  <c r="AT1156" i="13"/>
  <c r="AT1042" i="13"/>
  <c r="AT928" i="13"/>
  <c r="AT814" i="13"/>
  <c r="AT700" i="13"/>
  <c r="AT586" i="13"/>
  <c r="AT472" i="13"/>
  <c r="AT358" i="13"/>
  <c r="AT16" i="13"/>
  <c r="AT1669" i="13"/>
  <c r="AT1441" i="13"/>
  <c r="AT1213" i="13"/>
  <c r="AT985" i="13"/>
  <c r="AT757" i="13"/>
  <c r="AT529" i="13"/>
  <c r="AT301" i="13"/>
  <c r="AT1555" i="13"/>
  <c r="AT1327" i="13"/>
  <c r="AT1099" i="13"/>
  <c r="AT871" i="13"/>
  <c r="AT643" i="13"/>
  <c r="AT415" i="13"/>
  <c r="AH130" i="13"/>
  <c r="AH16" i="13"/>
  <c r="AH187" i="13"/>
  <c r="AH73" i="13"/>
  <c r="AH1612" i="13"/>
  <c r="AH1498" i="13"/>
  <c r="AH1384" i="13"/>
  <c r="AH1270" i="13"/>
  <c r="AH1156" i="13"/>
  <c r="AH1042" i="13"/>
  <c r="AH928" i="13"/>
  <c r="AH814" i="13"/>
  <c r="AH700" i="13"/>
  <c r="AH586" i="13"/>
  <c r="AH472" i="13"/>
  <c r="AH358" i="13"/>
  <c r="AH244" i="13"/>
  <c r="AH1669" i="13"/>
  <c r="AH1441" i="13"/>
  <c r="AH1213" i="13"/>
  <c r="AH985" i="13"/>
  <c r="AH757" i="13"/>
  <c r="AH529" i="13"/>
  <c r="AH1555" i="13"/>
  <c r="AH415" i="13"/>
  <c r="AH301" i="13"/>
  <c r="AH1327" i="13"/>
  <c r="AH1099" i="13"/>
  <c r="AH871" i="13"/>
  <c r="AH643" i="13"/>
  <c r="BD1669" i="13"/>
  <c r="BD1555" i="13"/>
  <c r="BD1441" i="13"/>
  <c r="BD1327" i="13"/>
  <c r="BD1213" i="13"/>
  <c r="BD1099" i="13"/>
  <c r="BD985" i="13"/>
  <c r="BD871" i="13"/>
  <c r="BD757" i="13"/>
  <c r="BD643" i="13"/>
  <c r="BD529" i="13"/>
  <c r="BD415" i="13"/>
  <c r="BD301" i="13"/>
  <c r="BD586" i="13"/>
  <c r="BD472" i="13"/>
  <c r="BD358" i="13"/>
  <c r="BD1612" i="13"/>
  <c r="BD1498" i="13"/>
  <c r="BD1384" i="13"/>
  <c r="BD1270" i="13"/>
  <c r="BD1156" i="13"/>
  <c r="BD1042" i="13"/>
  <c r="BD928" i="13"/>
  <c r="BD814" i="13"/>
  <c r="BD700" i="13"/>
  <c r="BD244" i="13"/>
  <c r="BD130" i="13"/>
  <c r="BD16" i="13"/>
  <c r="BD73" i="13"/>
  <c r="BD187" i="13"/>
  <c r="AR1669" i="13"/>
  <c r="AR1555" i="13"/>
  <c r="AR1441" i="13"/>
  <c r="AR1327" i="13"/>
  <c r="AR1213" i="13"/>
  <c r="AR1099" i="13"/>
  <c r="AR985" i="13"/>
  <c r="AR871" i="13"/>
  <c r="AR757" i="13"/>
  <c r="AR643" i="13"/>
  <c r="AR529" i="13"/>
  <c r="AR415" i="13"/>
  <c r="AR301" i="13"/>
  <c r="AR358" i="13"/>
  <c r="AR586" i="13"/>
  <c r="AR472" i="13"/>
  <c r="AR1612" i="13"/>
  <c r="AR1498" i="13"/>
  <c r="AR1384" i="13"/>
  <c r="AR1270" i="13"/>
  <c r="AR1156" i="13"/>
  <c r="AR1042" i="13"/>
  <c r="AR928" i="13"/>
  <c r="AR814" i="13"/>
  <c r="AR700" i="13"/>
  <c r="AR187" i="13"/>
  <c r="AR73" i="13"/>
  <c r="AR244" i="13"/>
  <c r="AR130" i="13"/>
  <c r="AR16" i="13"/>
  <c r="BB472" i="13"/>
  <c r="BB358" i="13"/>
  <c r="BB1669" i="13"/>
  <c r="BB1555" i="13"/>
  <c r="BB1441" i="13"/>
  <c r="BB1327" i="13"/>
  <c r="BB1213" i="13"/>
  <c r="BB1099" i="13"/>
  <c r="BB985" i="13"/>
  <c r="BB871" i="13"/>
  <c r="BB757" i="13"/>
  <c r="BB643" i="13"/>
  <c r="BB529" i="13"/>
  <c r="BB415" i="13"/>
  <c r="BB301" i="13"/>
  <c r="BB700" i="13"/>
  <c r="BB814" i="13"/>
  <c r="BB586" i="13"/>
  <c r="BB1612" i="13"/>
  <c r="BB1498" i="13"/>
  <c r="BB1384" i="13"/>
  <c r="BB1270" i="13"/>
  <c r="BB1156" i="13"/>
  <c r="BB1042" i="13"/>
  <c r="BB928" i="13"/>
  <c r="BB244" i="13"/>
  <c r="BB130" i="13"/>
  <c r="BB16" i="13"/>
  <c r="BB187" i="13"/>
  <c r="BB73" i="13"/>
  <c r="AP700" i="13"/>
  <c r="AP586" i="13"/>
  <c r="AP1669" i="13"/>
  <c r="AP1555" i="13"/>
  <c r="AP1441" i="13"/>
  <c r="AP1327" i="13"/>
  <c r="AP1213" i="13"/>
  <c r="AP1099" i="13"/>
  <c r="AP985" i="13"/>
  <c r="AP871" i="13"/>
  <c r="AP757" i="13"/>
  <c r="AP643" i="13"/>
  <c r="AP529" i="13"/>
  <c r="AP415" i="13"/>
  <c r="AP301" i="13"/>
  <c r="AP814" i="13"/>
  <c r="AP358" i="13"/>
  <c r="AP472" i="13"/>
  <c r="AP1612" i="13"/>
  <c r="AP1498" i="13"/>
  <c r="AP1384" i="13"/>
  <c r="AP1270" i="13"/>
  <c r="AP1156" i="13"/>
  <c r="AP1042" i="13"/>
  <c r="AP928" i="13"/>
  <c r="AP244" i="13"/>
  <c r="AP16" i="13"/>
  <c r="AP187" i="13"/>
  <c r="AP73" i="13"/>
  <c r="AP130" i="13"/>
  <c r="AL1612" i="13"/>
  <c r="AL1498" i="13"/>
  <c r="AL1384" i="13"/>
  <c r="AL1270" i="13"/>
  <c r="AL1156" i="13"/>
  <c r="AL1042" i="13"/>
  <c r="AL928" i="13"/>
  <c r="AL814" i="13"/>
  <c r="AL700" i="13"/>
  <c r="AL586" i="13"/>
  <c r="AL472" i="13"/>
  <c r="AL358" i="13"/>
  <c r="AL643" i="13"/>
  <c r="AL529" i="13"/>
  <c r="AL301" i="13"/>
  <c r="AL244" i="13"/>
  <c r="AL187" i="13"/>
  <c r="AL130" i="13"/>
  <c r="AL73" i="13"/>
  <c r="AL16" i="13"/>
  <c r="AL415" i="13"/>
  <c r="AL1669" i="13"/>
  <c r="AL1555" i="13"/>
  <c r="AL1441" i="13"/>
  <c r="AL1327" i="13"/>
  <c r="AL1213" i="13"/>
  <c r="AL1099" i="13"/>
  <c r="AL985" i="13"/>
  <c r="AL871" i="13"/>
  <c r="AL757" i="13"/>
  <c r="BU1604" i="13"/>
  <c r="BU1490" i="13"/>
  <c r="BU1376" i="13"/>
  <c r="BU1262" i="13"/>
  <c r="BU1148" i="13"/>
  <c r="BU1034" i="13"/>
  <c r="BU920" i="13"/>
  <c r="BU806" i="13"/>
  <c r="BU692" i="13"/>
  <c r="BU578" i="13"/>
  <c r="BU464" i="13"/>
  <c r="BU350" i="13"/>
  <c r="BU407" i="13"/>
  <c r="BU293" i="13"/>
  <c r="BU236" i="13"/>
  <c r="BU122" i="13"/>
  <c r="BU8" i="13"/>
  <c r="BU1661" i="13"/>
  <c r="BU1547" i="13"/>
  <c r="BU1433" i="13"/>
  <c r="BU1319" i="13"/>
  <c r="BU1205" i="13"/>
  <c r="BU1091" i="13"/>
  <c r="BU977" i="13"/>
  <c r="BU863" i="13"/>
  <c r="BU749" i="13"/>
  <c r="BU635" i="13"/>
  <c r="BU521" i="13"/>
  <c r="BU65" i="13"/>
  <c r="BU179" i="13"/>
  <c r="CC179" i="13"/>
  <c r="CC65" i="13"/>
  <c r="CC236" i="13"/>
  <c r="CC1604" i="13"/>
  <c r="CC1490" i="13"/>
  <c r="CC1376" i="13"/>
  <c r="CC1262" i="13"/>
  <c r="CC1148" i="13"/>
  <c r="CC1034" i="13"/>
  <c r="CC920" i="13"/>
  <c r="CC806" i="13"/>
  <c r="CC692" i="13"/>
  <c r="CC578" i="13"/>
  <c r="CC464" i="13"/>
  <c r="CC350" i="13"/>
  <c r="CC1205" i="13"/>
  <c r="CC749" i="13"/>
  <c r="CC1319" i="13"/>
  <c r="CC635" i="13"/>
  <c r="CC8" i="13"/>
  <c r="CC1433" i="13"/>
  <c r="CC521" i="13"/>
  <c r="CC122" i="13"/>
  <c r="CC1547" i="13"/>
  <c r="CC407" i="13"/>
  <c r="CC1661" i="13"/>
  <c r="CC977" i="13"/>
  <c r="CC293" i="13"/>
  <c r="CC1091" i="13"/>
  <c r="CC863" i="13"/>
  <c r="CA1661" i="13"/>
  <c r="CA1547" i="13"/>
  <c r="CA1433" i="13"/>
  <c r="CA1319" i="13"/>
  <c r="CA1205" i="13"/>
  <c r="CA1091" i="13"/>
  <c r="CA977" i="13"/>
  <c r="CA863" i="13"/>
  <c r="CA749" i="13"/>
  <c r="CA635" i="13"/>
  <c r="CA521" i="13"/>
  <c r="CA407" i="13"/>
  <c r="CA293" i="13"/>
  <c r="CA350" i="13"/>
  <c r="CA179" i="13"/>
  <c r="CA65" i="13"/>
  <c r="CA1604" i="13"/>
  <c r="CA1490" i="13"/>
  <c r="CA1376" i="13"/>
  <c r="CA1262" i="13"/>
  <c r="CA1148" i="13"/>
  <c r="CA1034" i="13"/>
  <c r="CA920" i="13"/>
  <c r="CA806" i="13"/>
  <c r="CA692" i="13"/>
  <c r="CA578" i="13"/>
  <c r="CA464" i="13"/>
  <c r="CA122" i="13"/>
  <c r="CA8" i="13"/>
  <c r="CA236" i="13"/>
  <c r="BS179" i="13"/>
  <c r="BS65" i="13"/>
  <c r="BS806" i="13"/>
  <c r="BS692" i="13"/>
  <c r="BS578" i="13"/>
  <c r="BS350" i="13"/>
  <c r="BS122" i="13"/>
  <c r="BS8" i="13"/>
  <c r="BS1661" i="13"/>
  <c r="BS1205" i="13"/>
  <c r="BS1604" i="13"/>
  <c r="BS1490" i="13"/>
  <c r="BS1376" i="13"/>
  <c r="BS1262" i="13"/>
  <c r="BS1148" i="13"/>
  <c r="BS1034" i="13"/>
  <c r="BS920" i="13"/>
  <c r="BS464" i="13"/>
  <c r="BS236" i="13"/>
  <c r="BS1547" i="13"/>
  <c r="BS1433" i="13"/>
  <c r="BS1319" i="13"/>
  <c r="BS1091" i="13"/>
  <c r="BS863" i="13"/>
  <c r="BS749" i="13"/>
  <c r="BS635" i="13"/>
  <c r="BS521" i="13"/>
  <c r="BS407" i="13"/>
  <c r="BS977" i="13"/>
  <c r="BS293" i="13"/>
  <c r="BQ179" i="13"/>
  <c r="BQ65" i="13"/>
  <c r="BQ1604" i="13"/>
  <c r="BQ1490" i="13"/>
  <c r="BQ1376" i="13"/>
  <c r="BQ1262" i="13"/>
  <c r="BQ1148" i="13"/>
  <c r="BQ1034" i="13"/>
  <c r="BQ920" i="13"/>
  <c r="BQ806" i="13"/>
  <c r="BQ692" i="13"/>
  <c r="BQ578" i="13"/>
  <c r="BQ464" i="13"/>
  <c r="BQ350" i="13"/>
  <c r="BQ236" i="13"/>
  <c r="BQ1091" i="13"/>
  <c r="BQ977" i="13"/>
  <c r="BQ293" i="13"/>
  <c r="BQ1205" i="13"/>
  <c r="BQ863" i="13"/>
  <c r="BQ122" i="13"/>
  <c r="BQ1319" i="13"/>
  <c r="BQ749" i="13"/>
  <c r="BQ1433" i="13"/>
  <c r="BQ635" i="13"/>
  <c r="BQ8" i="13"/>
  <c r="BQ1547" i="13"/>
  <c r="BQ521" i="13"/>
  <c r="BQ1661" i="13"/>
  <c r="BQ407" i="13"/>
  <c r="BO1661" i="13"/>
  <c r="BO1547" i="13"/>
  <c r="BO1433" i="13"/>
  <c r="BO1319" i="13"/>
  <c r="BO1205" i="13"/>
  <c r="BO1091" i="13"/>
  <c r="BO977" i="13"/>
  <c r="BO863" i="13"/>
  <c r="BO749" i="13"/>
  <c r="BO635" i="13"/>
  <c r="BO521" i="13"/>
  <c r="BO407" i="13"/>
  <c r="BO293" i="13"/>
  <c r="BO578" i="13"/>
  <c r="BO179" i="13"/>
  <c r="BO65" i="13"/>
  <c r="BO1604" i="13"/>
  <c r="BO1490" i="13"/>
  <c r="BO1376" i="13"/>
  <c r="BO1262" i="13"/>
  <c r="BO1148" i="13"/>
  <c r="BO1034" i="13"/>
  <c r="BO920" i="13"/>
  <c r="BO806" i="13"/>
  <c r="BO692" i="13"/>
  <c r="BO464" i="13"/>
  <c r="BO350" i="13"/>
  <c r="BO122" i="13"/>
  <c r="BO236" i="13"/>
  <c r="BO8" i="13"/>
  <c r="BY122" i="13"/>
  <c r="BY8" i="13"/>
  <c r="BY749" i="13"/>
  <c r="BY521" i="13"/>
  <c r="BY407" i="13"/>
  <c r="BY293" i="13"/>
  <c r="BY179" i="13"/>
  <c r="BY1604" i="13"/>
  <c r="BY1376" i="13"/>
  <c r="BY1262" i="13"/>
  <c r="BY1034" i="13"/>
  <c r="BY1661" i="13"/>
  <c r="BY1547" i="13"/>
  <c r="BY1433" i="13"/>
  <c r="BY1319" i="13"/>
  <c r="BY1205" i="13"/>
  <c r="BY1091" i="13"/>
  <c r="BY977" i="13"/>
  <c r="BY863" i="13"/>
  <c r="BY635" i="13"/>
  <c r="BY65" i="13"/>
  <c r="BY1490" i="13"/>
  <c r="BY1148" i="13"/>
  <c r="BY464" i="13"/>
  <c r="BY350" i="13"/>
  <c r="BY920" i="13"/>
  <c r="BY806" i="13"/>
  <c r="BY692" i="13"/>
  <c r="BY236" i="13"/>
  <c r="BY578" i="13"/>
  <c r="BW236" i="13"/>
  <c r="BW122" i="13"/>
  <c r="BW8" i="13"/>
  <c r="BW1661" i="13"/>
  <c r="BW1547" i="13"/>
  <c r="BW1433" i="13"/>
  <c r="BW1319" i="13"/>
  <c r="BW1205" i="13"/>
  <c r="BW1091" i="13"/>
  <c r="BW977" i="13"/>
  <c r="BW863" i="13"/>
  <c r="BW749" i="13"/>
  <c r="BW635" i="13"/>
  <c r="BW521" i="13"/>
  <c r="BW407" i="13"/>
  <c r="BW293" i="13"/>
  <c r="BW1490" i="13"/>
  <c r="BW578" i="13"/>
  <c r="BW1604" i="13"/>
  <c r="BW464" i="13"/>
  <c r="BW1034" i="13"/>
  <c r="BW350" i="13"/>
  <c r="BW179" i="13"/>
  <c r="BW1148" i="13"/>
  <c r="BW920" i="13"/>
  <c r="BW1262" i="13"/>
  <c r="BW806" i="13"/>
  <c r="BW65" i="13"/>
  <c r="BW1376" i="13"/>
  <c r="BW692" i="13"/>
  <c r="AG57" i="10"/>
  <c r="AE57" i="10"/>
  <c r="AQ57" i="10"/>
  <c r="AC57" i="10"/>
  <c r="AS57" i="10"/>
  <c r="AM57" i="10"/>
  <c r="AA57" i="10"/>
  <c r="AO57" i="10"/>
  <c r="AK57" i="10"/>
  <c r="Y57" i="10"/>
  <c r="AU57" i="10"/>
  <c r="AI57" i="10"/>
  <c r="W57" i="10"/>
  <c r="BE49" i="10"/>
  <c r="BD49" i="10"/>
  <c r="BF49" i="10"/>
  <c r="BI49" i="10"/>
  <c r="BG49" i="10"/>
  <c r="BK49" i="10"/>
  <c r="BJ49" i="10"/>
  <c r="BH49" i="10"/>
  <c r="AG687" i="10"/>
  <c r="AG603" i="10"/>
  <c r="AG1149" i="10"/>
  <c r="AG1023" i="10"/>
  <c r="AG897" i="10"/>
  <c r="AG771" i="10"/>
  <c r="AG645" i="10"/>
  <c r="AG519" i="10"/>
  <c r="AG1233" i="10"/>
  <c r="AG1107" i="10"/>
  <c r="AG981" i="10"/>
  <c r="AG855" i="10"/>
  <c r="AG729" i="10"/>
  <c r="AG477" i="10"/>
  <c r="AG225" i="10"/>
  <c r="AG435" i="10"/>
  <c r="AG183" i="10"/>
  <c r="AG99" i="10"/>
  <c r="AG351" i="10"/>
  <c r="AG309" i="10"/>
  <c r="AG1191" i="10"/>
  <c r="AG1065" i="10"/>
  <c r="AG939" i="10"/>
  <c r="AG813" i="10"/>
  <c r="AG393" i="10"/>
  <c r="AG141" i="10"/>
  <c r="AG561" i="10"/>
  <c r="AG267" i="10"/>
  <c r="AG15" i="10"/>
  <c r="AE1191" i="10"/>
  <c r="AE1065" i="10"/>
  <c r="AE939" i="10"/>
  <c r="AE813" i="10"/>
  <c r="AE1149" i="10"/>
  <c r="AE1023" i="10"/>
  <c r="AE897" i="10"/>
  <c r="AE771" i="10"/>
  <c r="AE561" i="10"/>
  <c r="AE645" i="10"/>
  <c r="AE519" i="10"/>
  <c r="AE267" i="10"/>
  <c r="AE1233" i="10"/>
  <c r="AE1107" i="10"/>
  <c r="AE981" i="10"/>
  <c r="AE855" i="10"/>
  <c r="AE729" i="10"/>
  <c r="AE477" i="10"/>
  <c r="AE225" i="10"/>
  <c r="AE393" i="10"/>
  <c r="AE141" i="10"/>
  <c r="AE687" i="10"/>
  <c r="AE351" i="10"/>
  <c r="AE435" i="10"/>
  <c r="AE183" i="10"/>
  <c r="AE99" i="10"/>
  <c r="AE603" i="10"/>
  <c r="AE309" i="10"/>
  <c r="AE15" i="10"/>
  <c r="W1149" i="10"/>
  <c r="W1023" i="10"/>
  <c r="W897" i="10"/>
  <c r="W771" i="10"/>
  <c r="W561" i="10"/>
  <c r="W309" i="10"/>
  <c r="W645" i="10"/>
  <c r="W1233" i="10"/>
  <c r="W1107" i="10"/>
  <c r="W981" i="10"/>
  <c r="W855" i="10"/>
  <c r="W729" i="10"/>
  <c r="W477" i="10"/>
  <c r="W435" i="10"/>
  <c r="W183" i="10"/>
  <c r="W99" i="10"/>
  <c r="W1191" i="10"/>
  <c r="W1065" i="10"/>
  <c r="W939" i="10"/>
  <c r="W813" i="10"/>
  <c r="W393" i="10"/>
  <c r="W141" i="10"/>
  <c r="W267" i="10"/>
  <c r="W687" i="10"/>
  <c r="W603" i="10"/>
  <c r="W351" i="10"/>
  <c r="W519" i="10"/>
  <c r="W225" i="10"/>
  <c r="W15" i="10"/>
  <c r="AC435" i="10"/>
  <c r="AC141" i="10"/>
  <c r="AC1191" i="10"/>
  <c r="AC1065" i="10"/>
  <c r="AC939" i="10"/>
  <c r="AC813" i="10"/>
  <c r="AC687" i="10"/>
  <c r="AC603" i="10"/>
  <c r="AC1149" i="10"/>
  <c r="AC1023" i="10"/>
  <c r="AC897" i="10"/>
  <c r="AC771" i="10"/>
  <c r="AC561" i="10"/>
  <c r="AC309" i="10"/>
  <c r="AC645" i="10"/>
  <c r="AC519" i="10"/>
  <c r="AC267" i="10"/>
  <c r="AC393" i="10"/>
  <c r="AC351" i="10"/>
  <c r="AC1233" i="10"/>
  <c r="AC1107" i="10"/>
  <c r="AC981" i="10"/>
  <c r="AC855" i="10"/>
  <c r="AC729" i="10"/>
  <c r="AC477" i="10"/>
  <c r="AC225" i="10"/>
  <c r="AC183" i="10"/>
  <c r="AC99" i="10"/>
  <c r="AC15" i="10"/>
  <c r="AI1149" i="10"/>
  <c r="AI1023" i="10"/>
  <c r="AI897" i="10"/>
  <c r="AI771" i="10"/>
  <c r="AI561" i="10"/>
  <c r="AI267" i="10"/>
  <c r="AI645" i="10"/>
  <c r="AI1233" i="10"/>
  <c r="AI1107" i="10"/>
  <c r="AI981" i="10"/>
  <c r="AI855" i="10"/>
  <c r="AI729" i="10"/>
  <c r="AI477" i="10"/>
  <c r="AI435" i="10"/>
  <c r="AI183" i="10"/>
  <c r="AI99" i="10"/>
  <c r="AI1191" i="10"/>
  <c r="AI1065" i="10"/>
  <c r="AI939" i="10"/>
  <c r="AI813" i="10"/>
  <c r="AI393" i="10"/>
  <c r="AI141" i="10"/>
  <c r="AI309" i="10"/>
  <c r="AI519" i="10"/>
  <c r="AI687" i="10"/>
  <c r="AI603" i="10"/>
  <c r="AI351" i="10"/>
  <c r="AI225" i="10"/>
  <c r="AI15" i="10"/>
  <c r="AQ1191" i="10"/>
  <c r="AQ1065" i="10"/>
  <c r="AQ939" i="10"/>
  <c r="AQ813" i="10"/>
  <c r="AQ393" i="10"/>
  <c r="AQ687" i="10"/>
  <c r="AQ603" i="10"/>
  <c r="AQ1149" i="10"/>
  <c r="AQ1023" i="10"/>
  <c r="AQ897" i="10"/>
  <c r="AQ771" i="10"/>
  <c r="AQ561" i="10"/>
  <c r="AQ645" i="10"/>
  <c r="AQ519" i="10"/>
  <c r="AQ267" i="10"/>
  <c r="AQ1233" i="10"/>
  <c r="AQ1107" i="10"/>
  <c r="AQ981" i="10"/>
  <c r="AQ855" i="10"/>
  <c r="AQ729" i="10"/>
  <c r="AQ477" i="10"/>
  <c r="AQ225" i="10"/>
  <c r="AQ435" i="10"/>
  <c r="AQ183" i="10"/>
  <c r="AQ99" i="10"/>
  <c r="AQ141" i="10"/>
  <c r="AQ351" i="10"/>
  <c r="AQ309" i="10"/>
  <c r="AQ15" i="10"/>
  <c r="AM1233" i="10"/>
  <c r="AM1107" i="10"/>
  <c r="AM981" i="10"/>
  <c r="AM855" i="10"/>
  <c r="AM729" i="10"/>
  <c r="AM477" i="10"/>
  <c r="AM393" i="10"/>
  <c r="AM99" i="10"/>
  <c r="AM1191" i="10"/>
  <c r="AM1065" i="10"/>
  <c r="AM939" i="10"/>
  <c r="AM813" i="10"/>
  <c r="AM687" i="10"/>
  <c r="AM603" i="10"/>
  <c r="AM351" i="10"/>
  <c r="AM1149" i="10"/>
  <c r="AM1023" i="10"/>
  <c r="AM897" i="10"/>
  <c r="AM771" i="10"/>
  <c r="AM561" i="10"/>
  <c r="AM309" i="10"/>
  <c r="AM225" i="10"/>
  <c r="AM645" i="10"/>
  <c r="AM519" i="10"/>
  <c r="AM267" i="10"/>
  <c r="AM435" i="10"/>
  <c r="AM183" i="10"/>
  <c r="AM141" i="10"/>
  <c r="AM15" i="10"/>
  <c r="AA1233" i="10"/>
  <c r="AA1107" i="10"/>
  <c r="AA981" i="10"/>
  <c r="AA855" i="10"/>
  <c r="AA729" i="10"/>
  <c r="AA477" i="10"/>
  <c r="AA435" i="10"/>
  <c r="AA1191" i="10"/>
  <c r="AA1065" i="10"/>
  <c r="AA939" i="10"/>
  <c r="AA813" i="10"/>
  <c r="AA687" i="10"/>
  <c r="AA603" i="10"/>
  <c r="AA351" i="10"/>
  <c r="AA1149" i="10"/>
  <c r="AA1023" i="10"/>
  <c r="AA897" i="10"/>
  <c r="AA771" i="10"/>
  <c r="AA561" i="10"/>
  <c r="AA309" i="10"/>
  <c r="AA183" i="10"/>
  <c r="AA99" i="10"/>
  <c r="AA645" i="10"/>
  <c r="AA519" i="10"/>
  <c r="AA267" i="10"/>
  <c r="AA225" i="10"/>
  <c r="AA393" i="10"/>
  <c r="AA141" i="10"/>
  <c r="AA15" i="10"/>
  <c r="AU1149" i="10"/>
  <c r="AU1023" i="10"/>
  <c r="AU897" i="10"/>
  <c r="AU771" i="10"/>
  <c r="AU561" i="10"/>
  <c r="AU645" i="10"/>
  <c r="AU1233" i="10"/>
  <c r="AU1107" i="10"/>
  <c r="AU981" i="10"/>
  <c r="AU855" i="10"/>
  <c r="AU729" i="10"/>
  <c r="AU477" i="10"/>
  <c r="AU435" i="10"/>
  <c r="AU183" i="10"/>
  <c r="AU99" i="10"/>
  <c r="AU1191" i="10"/>
  <c r="AU1065" i="10"/>
  <c r="AU939" i="10"/>
  <c r="AU813" i="10"/>
  <c r="AU393" i="10"/>
  <c r="AU141" i="10"/>
  <c r="AU687" i="10"/>
  <c r="AU603" i="10"/>
  <c r="AU351" i="10"/>
  <c r="AU309" i="10"/>
  <c r="AU519" i="10"/>
  <c r="AU267" i="10"/>
  <c r="AU225" i="10"/>
  <c r="AU15" i="10"/>
  <c r="AS687" i="10"/>
  <c r="AS603" i="10"/>
  <c r="AS309" i="10"/>
  <c r="AS1149" i="10"/>
  <c r="AS1023" i="10"/>
  <c r="AS897" i="10"/>
  <c r="AS771" i="10"/>
  <c r="AS645" i="10"/>
  <c r="AS519" i="10"/>
  <c r="AS1233" i="10"/>
  <c r="AS1107" i="10"/>
  <c r="AS981" i="10"/>
  <c r="AS855" i="10"/>
  <c r="AS729" i="10"/>
  <c r="AS477" i="10"/>
  <c r="AS225" i="10"/>
  <c r="AS435" i="10"/>
  <c r="AS183" i="10"/>
  <c r="AS99" i="10"/>
  <c r="AS561" i="10"/>
  <c r="AS1191" i="10"/>
  <c r="AS1065" i="10"/>
  <c r="AS939" i="10"/>
  <c r="AS813" i="10"/>
  <c r="AS393" i="10"/>
  <c r="AS141" i="10"/>
  <c r="AS351" i="10"/>
  <c r="AS267" i="10"/>
  <c r="AS15" i="10"/>
  <c r="AO435" i="10"/>
  <c r="AO393" i="10"/>
  <c r="AO1191" i="10"/>
  <c r="AO1065" i="10"/>
  <c r="AO939" i="10"/>
  <c r="AO813" i="10"/>
  <c r="AO687" i="10"/>
  <c r="AO603" i="10"/>
  <c r="AO351" i="10"/>
  <c r="AO1149" i="10"/>
  <c r="AO1023" i="10"/>
  <c r="AO897" i="10"/>
  <c r="AO771" i="10"/>
  <c r="AO561" i="10"/>
  <c r="AO309" i="10"/>
  <c r="AO645" i="10"/>
  <c r="AO519" i="10"/>
  <c r="AO267" i="10"/>
  <c r="AO183" i="10"/>
  <c r="AO99" i="10"/>
  <c r="AO1233" i="10"/>
  <c r="AO1107" i="10"/>
  <c r="AO981" i="10"/>
  <c r="AO855" i="10"/>
  <c r="AO729" i="10"/>
  <c r="AO477" i="10"/>
  <c r="AO225" i="10"/>
  <c r="AO141" i="10"/>
  <c r="AO15" i="10"/>
  <c r="AK645" i="10"/>
  <c r="AK519" i="10"/>
  <c r="AK225" i="10"/>
  <c r="AK1233" i="10"/>
  <c r="AK1107" i="10"/>
  <c r="AK981" i="10"/>
  <c r="AK855" i="10"/>
  <c r="AK729" i="10"/>
  <c r="AK435" i="10"/>
  <c r="AK1191" i="10"/>
  <c r="AK1065" i="10"/>
  <c r="AK939" i="10"/>
  <c r="AK813" i="10"/>
  <c r="AK393" i="10"/>
  <c r="AK141" i="10"/>
  <c r="AK687" i="10"/>
  <c r="AK603" i="10"/>
  <c r="AK351" i="10"/>
  <c r="AK267" i="10"/>
  <c r="AK1149" i="10"/>
  <c r="AK1023" i="10"/>
  <c r="AK897" i="10"/>
  <c r="AK771" i="10"/>
  <c r="AK561" i="10"/>
  <c r="AK309" i="10"/>
  <c r="AK477" i="10"/>
  <c r="AK99" i="10"/>
  <c r="AK183" i="10"/>
  <c r="AK15" i="10"/>
  <c r="Y645" i="10"/>
  <c r="Y519" i="10"/>
  <c r="Y1233" i="10"/>
  <c r="Y1107" i="10"/>
  <c r="Y981" i="10"/>
  <c r="Y855" i="10"/>
  <c r="Y729" i="10"/>
  <c r="Y435" i="10"/>
  <c r="Y1191" i="10"/>
  <c r="Y1065" i="10"/>
  <c r="Y939" i="10"/>
  <c r="Y813" i="10"/>
  <c r="Y393" i="10"/>
  <c r="Y141" i="10"/>
  <c r="Y687" i="10"/>
  <c r="Y603" i="10"/>
  <c r="Y351" i="10"/>
  <c r="Y477" i="10"/>
  <c r="Y225" i="10"/>
  <c r="Y1149" i="10"/>
  <c r="Y1023" i="10"/>
  <c r="Y897" i="10"/>
  <c r="Y771" i="10"/>
  <c r="Y561" i="10"/>
  <c r="Y309" i="10"/>
  <c r="Y267" i="10"/>
  <c r="Y99" i="10"/>
  <c r="Y183" i="10"/>
  <c r="Y15" i="10"/>
  <c r="BH1141" i="10"/>
  <c r="BH1015" i="10"/>
  <c r="BH889" i="10"/>
  <c r="BH763" i="10"/>
  <c r="BH637" i="10"/>
  <c r="BH595" i="10"/>
  <c r="BH511" i="10"/>
  <c r="BH427" i="10"/>
  <c r="BH343" i="10"/>
  <c r="BH259" i="10"/>
  <c r="BH175" i="10"/>
  <c r="BH1183" i="10"/>
  <c r="BH1057" i="10"/>
  <c r="BH931" i="10"/>
  <c r="BH805" i="10"/>
  <c r="BH679" i="10"/>
  <c r="BH1225" i="10"/>
  <c r="BH1099" i="10"/>
  <c r="BH973" i="10"/>
  <c r="BH847" i="10"/>
  <c r="BH721" i="10"/>
  <c r="BH553" i="10"/>
  <c r="BH469" i="10"/>
  <c r="BH385" i="10"/>
  <c r="BH301" i="10"/>
  <c r="BH217" i="10"/>
  <c r="BH133" i="10"/>
  <c r="BH91" i="10"/>
  <c r="BH7" i="10"/>
  <c r="BG1225" i="10"/>
  <c r="BG1099" i="10"/>
  <c r="BG973" i="10"/>
  <c r="BG847" i="10"/>
  <c r="BG721" i="10"/>
  <c r="BG553" i="10"/>
  <c r="BG469" i="10"/>
  <c r="BG385" i="10"/>
  <c r="BG301" i="10"/>
  <c r="BG217" i="10"/>
  <c r="BG133" i="10"/>
  <c r="BG511" i="10"/>
  <c r="BG343" i="10"/>
  <c r="BG91" i="10"/>
  <c r="BG259" i="10"/>
  <c r="BG175" i="10"/>
  <c r="BG1141" i="10"/>
  <c r="BG1015" i="10"/>
  <c r="BG889" i="10"/>
  <c r="BG763" i="10"/>
  <c r="BG595" i="10"/>
  <c r="BG427" i="10"/>
  <c r="BG637" i="10"/>
  <c r="BG1183" i="10"/>
  <c r="BG1057" i="10"/>
  <c r="BG931" i="10"/>
  <c r="BG805" i="10"/>
  <c r="BG679" i="10"/>
  <c r="BG7" i="10"/>
  <c r="BF679" i="10"/>
  <c r="BF1225" i="10"/>
  <c r="BF1099" i="10"/>
  <c r="BF973" i="10"/>
  <c r="BF847" i="10"/>
  <c r="BF721" i="10"/>
  <c r="BF553" i="10"/>
  <c r="BF469" i="10"/>
  <c r="BF385" i="10"/>
  <c r="BF301" i="10"/>
  <c r="BF217" i="10"/>
  <c r="BF133" i="10"/>
  <c r="BF91" i="10"/>
  <c r="BF763" i="10"/>
  <c r="BF1141" i="10"/>
  <c r="BF1015" i="10"/>
  <c r="BF889" i="10"/>
  <c r="BF637" i="10"/>
  <c r="BF595" i="10"/>
  <c r="BF511" i="10"/>
  <c r="BF427" i="10"/>
  <c r="BF343" i="10"/>
  <c r="BF259" i="10"/>
  <c r="BF175" i="10"/>
  <c r="BF1183" i="10"/>
  <c r="BF1057" i="10"/>
  <c r="BF931" i="10"/>
  <c r="BF805" i="10"/>
  <c r="BF7" i="10"/>
  <c r="BE1183" i="10"/>
  <c r="BE1057" i="10"/>
  <c r="BE931" i="10"/>
  <c r="BE805" i="10"/>
  <c r="BE679" i="10"/>
  <c r="BE1225" i="10"/>
  <c r="BE1099" i="10"/>
  <c r="BE973" i="10"/>
  <c r="BE847" i="10"/>
  <c r="BE721" i="10"/>
  <c r="BE553" i="10"/>
  <c r="BE469" i="10"/>
  <c r="BE385" i="10"/>
  <c r="BE301" i="10"/>
  <c r="BE217" i="10"/>
  <c r="BE133" i="10"/>
  <c r="BE91" i="10"/>
  <c r="BE1141" i="10"/>
  <c r="BE1015" i="10"/>
  <c r="BE889" i="10"/>
  <c r="BE763" i="10"/>
  <c r="BE637" i="10"/>
  <c r="BE595" i="10"/>
  <c r="BE511" i="10"/>
  <c r="BE427" i="10"/>
  <c r="BE343" i="10"/>
  <c r="BE259" i="10"/>
  <c r="BE175" i="10"/>
  <c r="BE7" i="10"/>
  <c r="BD637" i="10"/>
  <c r="BD595" i="10"/>
  <c r="BD511" i="10"/>
  <c r="BD427" i="10"/>
  <c r="BD343" i="10"/>
  <c r="BD259" i="10"/>
  <c r="BD385" i="10"/>
  <c r="BD301" i="10"/>
  <c r="BD217" i="10"/>
  <c r="BD133" i="10"/>
  <c r="BD91" i="10"/>
  <c r="BD1183" i="10"/>
  <c r="BD1057" i="10"/>
  <c r="BD931" i="10"/>
  <c r="BD805" i="10"/>
  <c r="BD847" i="10"/>
  <c r="BD679" i="10"/>
  <c r="BD1225" i="10"/>
  <c r="BD1099" i="10"/>
  <c r="BD973" i="10"/>
  <c r="BD721" i="10"/>
  <c r="BD1141" i="10"/>
  <c r="BD1015" i="10"/>
  <c r="BD889" i="10"/>
  <c r="BD763" i="10"/>
  <c r="BD175" i="10"/>
  <c r="BD553" i="10"/>
  <c r="BD469" i="10"/>
  <c r="BD7" i="10"/>
  <c r="BK1183" i="10"/>
  <c r="BK1057" i="10"/>
  <c r="BK931" i="10"/>
  <c r="BK805" i="10"/>
  <c r="BK679" i="10"/>
  <c r="BK1225" i="10"/>
  <c r="BK1099" i="10"/>
  <c r="BK973" i="10"/>
  <c r="BK847" i="10"/>
  <c r="BK721" i="10"/>
  <c r="BK553" i="10"/>
  <c r="BK469" i="10"/>
  <c r="BK385" i="10"/>
  <c r="BK301" i="10"/>
  <c r="BK217" i="10"/>
  <c r="BK133" i="10"/>
  <c r="BK1141" i="10"/>
  <c r="BK1015" i="10"/>
  <c r="BK889" i="10"/>
  <c r="BK763" i="10"/>
  <c r="BK637" i="10"/>
  <c r="BK595" i="10"/>
  <c r="BK511" i="10"/>
  <c r="BK427" i="10"/>
  <c r="BK343" i="10"/>
  <c r="BK259" i="10"/>
  <c r="BK175" i="10"/>
  <c r="BK91" i="10"/>
  <c r="BK7" i="10"/>
  <c r="BJ637" i="10"/>
  <c r="BJ595" i="10"/>
  <c r="BJ511" i="10"/>
  <c r="BJ427" i="10"/>
  <c r="BJ343" i="10"/>
  <c r="BJ259" i="10"/>
  <c r="BJ175" i="10"/>
  <c r="BJ1183" i="10"/>
  <c r="BJ1057" i="10"/>
  <c r="BJ931" i="10"/>
  <c r="BJ805" i="10"/>
  <c r="BJ721" i="10"/>
  <c r="BJ385" i="10"/>
  <c r="BJ217" i="10"/>
  <c r="BJ91" i="10"/>
  <c r="BJ679" i="10"/>
  <c r="BJ553" i="10"/>
  <c r="BJ469" i="10"/>
  <c r="BJ1225" i="10"/>
  <c r="BJ1099" i="10"/>
  <c r="BJ973" i="10"/>
  <c r="BJ847" i="10"/>
  <c r="BJ1141" i="10"/>
  <c r="BJ1015" i="10"/>
  <c r="BJ889" i="10"/>
  <c r="BJ763" i="10"/>
  <c r="BJ301" i="10"/>
  <c r="BJ133" i="10"/>
  <c r="BJ7" i="10"/>
  <c r="BI1141" i="10"/>
  <c r="BI1015" i="10"/>
  <c r="BI889" i="10"/>
  <c r="BI763" i="10"/>
  <c r="BI637" i="10"/>
  <c r="BI595" i="10"/>
  <c r="BI511" i="10"/>
  <c r="BI427" i="10"/>
  <c r="BI343" i="10"/>
  <c r="BI259" i="10"/>
  <c r="BI175" i="10"/>
  <c r="BI1183" i="10"/>
  <c r="BI1057" i="10"/>
  <c r="BI931" i="10"/>
  <c r="BI805" i="10"/>
  <c r="BI679" i="10"/>
  <c r="BI133" i="10"/>
  <c r="BI1225" i="10"/>
  <c r="BI1099" i="10"/>
  <c r="BI973" i="10"/>
  <c r="BI847" i="10"/>
  <c r="BI721" i="10"/>
  <c r="BI553" i="10"/>
  <c r="BI469" i="10"/>
  <c r="BI385" i="10"/>
  <c r="BI301" i="10"/>
  <c r="BI217" i="10"/>
  <c r="BI91" i="10"/>
  <c r="BI7" i="10"/>
  <c r="AU15" i="7"/>
  <c r="AO15" i="5"/>
  <c r="AM15" i="5"/>
  <c r="AS15" i="7"/>
  <c r="AW15" i="5"/>
  <c r="AK15" i="5"/>
  <c r="Y15" i="5"/>
  <c r="BM7" i="7"/>
  <c r="BL7" i="5"/>
  <c r="BL7" i="7"/>
  <c r="L31" i="7"/>
  <c r="AQ31" i="7"/>
  <c r="L22" i="7"/>
  <c r="AQ22" i="7"/>
  <c r="N21" i="7"/>
  <c r="L28" i="7"/>
  <c r="AQ28" i="7"/>
  <c r="L27" i="7"/>
  <c r="AQ27" i="7"/>
  <c r="BO8" i="4"/>
  <c r="BH7" i="7"/>
  <c r="S44" i="7" s="1"/>
  <c r="F41" i="7" s="1"/>
  <c r="R4" i="3"/>
  <c r="BQ23" i="4"/>
  <c r="BQ33" i="3"/>
  <c r="O33" i="3" s="1"/>
  <c r="BQ26" i="3"/>
  <c r="BV12" i="3"/>
  <c r="AC15" i="5"/>
  <c r="AL16" i="4"/>
  <c r="BJ7" i="5"/>
  <c r="CA8" i="4"/>
  <c r="CE3" i="3"/>
  <c r="BF23" i="4"/>
  <c r="BF21" i="4"/>
  <c r="BO7" i="7"/>
  <c r="CC8" i="4"/>
  <c r="BM7" i="5"/>
  <c r="BK7" i="7"/>
  <c r="BU8" i="4"/>
  <c r="BI7" i="5"/>
  <c r="BJ7" i="7"/>
  <c r="BH7" i="5"/>
  <c r="BS8" i="4"/>
  <c r="BQ8" i="4"/>
  <c r="BI7" i="7"/>
  <c r="BG7" i="5"/>
  <c r="AI15" i="5"/>
  <c r="AK15" i="7"/>
  <c r="AR16" i="4"/>
  <c r="AG15" i="7"/>
  <c r="AN16" i="4"/>
  <c r="AE15" i="5"/>
  <c r="AA15" i="5"/>
  <c r="AC15" i="7"/>
  <c r="AJ16" i="4"/>
  <c r="AU15" i="5"/>
  <c r="AW15" i="7"/>
  <c r="BD16" i="4"/>
  <c r="AI15" i="7"/>
  <c r="AG15" i="5"/>
  <c r="AP16" i="4"/>
  <c r="BF7" i="5"/>
  <c r="AV16" i="4"/>
  <c r="BF16" i="4"/>
  <c r="AQ15" i="5"/>
  <c r="BN7" i="7"/>
  <c r="BW8" i="4"/>
  <c r="AT16" i="4"/>
  <c r="AS15" i="5"/>
  <c r="AA15" i="7"/>
  <c r="AM15" i="7"/>
  <c r="AY15" i="7"/>
  <c r="AZ16" i="4"/>
  <c r="BB16" i="4"/>
  <c r="BK7" i="5"/>
  <c r="AH16" i="4"/>
  <c r="AO15" i="7"/>
  <c r="AE15" i="7"/>
  <c r="AQ15" i="7"/>
  <c r="BY8" i="4"/>
  <c r="AX16" i="4"/>
  <c r="BQ13" i="3"/>
  <c r="F14" i="3" s="1"/>
  <c r="F46" i="7" l="1"/>
  <c r="U44" i="7"/>
  <c r="U49" i="7"/>
  <c r="AE44" i="7"/>
  <c r="AE49" i="7"/>
  <c r="W44" i="7"/>
  <c r="W49" i="7"/>
  <c r="AG44" i="7"/>
  <c r="AG49" i="7"/>
  <c r="AA44" i="7"/>
  <c r="AA49" i="7"/>
  <c r="AC44" i="7"/>
  <c r="AC49" i="7"/>
  <c r="Y44" i="7"/>
  <c r="Y49" i="7"/>
  <c r="F36" i="7"/>
  <c r="H49" i="3"/>
  <c r="N50" i="3" s="1"/>
  <c r="S21" i="4"/>
  <c r="L21" i="5"/>
  <c r="F33" i="3"/>
  <c r="AL34" i="3"/>
  <c r="AL26" i="3"/>
  <c r="F25" i="3"/>
  <c r="O25" i="3"/>
  <c r="CG5" i="3"/>
  <c r="L50" i="3" l="1"/>
  <c r="AK49" i="3"/>
  <c r="X44" i="4"/>
  <c r="V50" i="4"/>
  <c r="AS26" i="4" l="1"/>
  <c r="AX23" i="4" l="1"/>
  <c r="BJ36" i="4" s="1"/>
  <c r="AX26" i="4"/>
  <c r="AD33" i="8"/>
  <c r="AD34" i="8"/>
  <c r="AD35" i="8" l="1"/>
  <c r="AD36" i="8" l="1"/>
  <c r="AD37" i="8" l="1"/>
  <c r="AD38" i="8" l="1"/>
  <c r="AD39" i="8" l="1"/>
  <c r="AD40" i="8" l="1"/>
  <c r="AD41" i="8" l="1"/>
  <c r="AD42" i="8" l="1"/>
  <c r="AD43" i="8" l="1"/>
  <c r="AD44" i="8" l="1"/>
  <c r="AD45" i="8" l="1"/>
  <c r="AD46" i="8" l="1"/>
  <c r="AD47" i="8" l="1"/>
  <c r="AD48" i="8" l="1"/>
  <c r="AD49" i="8" l="1"/>
  <c r="AD50" i="8" l="1"/>
  <c r="AD51" i="8" l="1"/>
  <c r="AD52" i="8" l="1"/>
  <c r="AD53" i="8" l="1"/>
  <c r="AD54" i="8" l="1"/>
  <c r="AD55" i="8" l="1"/>
  <c r="AD56" i="8" l="1"/>
  <c r="AD57" i="8" l="1"/>
  <c r="AD58" i="8" l="1"/>
  <c r="AD59" i="8" l="1"/>
  <c r="AD60" i="8" l="1"/>
</calcChain>
</file>

<file path=xl/sharedStrings.xml><?xml version="1.0" encoding="utf-8"?>
<sst xmlns="http://schemas.openxmlformats.org/spreadsheetml/2006/main" count="5287" uniqueCount="596">
  <si>
    <t>氏名</t>
    <rPh sb="0" eb="2">
      <t>シメイ</t>
    </rPh>
    <phoneticPr fontId="5"/>
  </si>
  <si>
    <t>フリガナ</t>
    <phoneticPr fontId="3"/>
  </si>
  <si>
    <t>住    所</t>
    <rPh sb="0" eb="1">
      <t>ジュウ</t>
    </rPh>
    <rPh sb="5" eb="6">
      <t>ショ</t>
    </rPh>
    <phoneticPr fontId="3"/>
  </si>
  <si>
    <t>氏名</t>
    <rPh sb="0" eb="2">
      <t>シメイ</t>
    </rPh>
    <phoneticPr fontId="3"/>
  </si>
  <si>
    <t>電話</t>
    <rPh sb="0" eb="2">
      <t>デンワ</t>
    </rPh>
    <phoneticPr fontId="3"/>
  </si>
  <si>
    <t>現　住　所</t>
    <rPh sb="0" eb="1">
      <t>ウツツ</t>
    </rPh>
    <rPh sb="2" eb="3">
      <t>ジュウ</t>
    </rPh>
    <rPh sb="4" eb="5">
      <t>ショ</t>
    </rPh>
    <phoneticPr fontId="3"/>
  </si>
  <si>
    <t>円</t>
    <rPh sb="0" eb="1">
      <t>エン</t>
    </rPh>
    <phoneticPr fontId="3"/>
  </si>
  <si>
    <t>円を</t>
    <rPh sb="0" eb="1">
      <t>エン</t>
    </rPh>
    <phoneticPr fontId="3"/>
  </si>
  <si>
    <t>に係る給与所得者異動届出書</t>
    <phoneticPr fontId="3"/>
  </si>
  <si>
    <t>〒</t>
    <phoneticPr fontId="3"/>
  </si>
  <si>
    <t>特別徴収義務者
指　定　番　号</t>
    <phoneticPr fontId="3"/>
  </si>
  <si>
    <t>宛　名　番　号</t>
    <phoneticPr fontId="3"/>
  </si>
  <si>
    <t>連絡者の
係及び氏
名並びに
電話番号</t>
    <phoneticPr fontId="3"/>
  </si>
  <si>
    <t>（宛先）</t>
    <phoneticPr fontId="3"/>
  </si>
  <si>
    <t>フ リ ガ ナ</t>
    <phoneticPr fontId="3"/>
  </si>
  <si>
    <t>１月１日
現在の住所</t>
    <phoneticPr fontId="3"/>
  </si>
  <si>
    <t>生年月日</t>
    <rPh sb="0" eb="2">
      <t>セイネン</t>
    </rPh>
    <rPh sb="2" eb="4">
      <t>ガッピ</t>
    </rPh>
    <phoneticPr fontId="3"/>
  </si>
  <si>
    <t>１月１日の住所</t>
    <rPh sb="1" eb="2">
      <t>ガツ</t>
    </rPh>
    <rPh sb="3" eb="4">
      <t>ヒ</t>
    </rPh>
    <rPh sb="5" eb="7">
      <t>ジュウショ</t>
    </rPh>
    <phoneticPr fontId="3"/>
  </si>
  <si>
    <t>.</t>
    <phoneticPr fontId="3"/>
  </si>
  <si>
    <t>伊勢崎市長　</t>
    <rPh sb="0" eb="4">
      <t>イセサキシ</t>
    </rPh>
    <phoneticPr fontId="3"/>
  </si>
  <si>
    <t>ﾌﾘｶﾞﾅ</t>
    <phoneticPr fontId="3"/>
  </si>
  <si>
    <t>所在地
（住所）</t>
    <rPh sb="5" eb="7">
      <t>ジュウショ</t>
    </rPh>
    <phoneticPr fontId="3"/>
  </si>
  <si>
    <t>給与所得者</t>
    <rPh sb="0" eb="1">
      <t>キュウ</t>
    </rPh>
    <rPh sb="1" eb="2">
      <t>クミ</t>
    </rPh>
    <rPh sb="2" eb="3">
      <t>ショ</t>
    </rPh>
    <rPh sb="3" eb="4">
      <t>トク</t>
    </rPh>
    <rPh sb="4" eb="5">
      <t>シャ</t>
    </rPh>
    <phoneticPr fontId="3"/>
  </si>
  <si>
    <t>生年月日</t>
    <rPh sb="0" eb="2">
      <t>セイネン</t>
    </rPh>
    <rPh sb="2" eb="4">
      <t>ガッピ</t>
    </rPh>
    <phoneticPr fontId="3"/>
  </si>
  <si>
    <t>氏名又は
名称</t>
    <phoneticPr fontId="3"/>
  </si>
  <si>
    <t>法人番号</t>
    <phoneticPr fontId="3"/>
  </si>
  <si>
    <t>※市処理欄</t>
    <rPh sb="1" eb="2">
      <t>シ</t>
    </rPh>
    <rPh sb="2" eb="4">
      <t>ショリ</t>
    </rPh>
    <rPh sb="4" eb="5">
      <t>ラン</t>
    </rPh>
    <phoneticPr fontId="3"/>
  </si>
  <si>
    <t>処理済</t>
    <rPh sb="0" eb="2">
      <t>ショリ</t>
    </rPh>
    <rPh sb="2" eb="3">
      <t>ズ</t>
    </rPh>
    <phoneticPr fontId="3"/>
  </si>
  <si>
    <t>年度</t>
    <rPh sb="0" eb="2">
      <t>ネンド</t>
    </rPh>
    <phoneticPr fontId="3"/>
  </si>
  <si>
    <t>別事業所</t>
    <rPh sb="0" eb="1">
      <t>ベツ</t>
    </rPh>
    <rPh sb="1" eb="4">
      <t>ジギョウショ</t>
    </rPh>
    <phoneticPr fontId="3"/>
  </si>
  <si>
    <t>1/1無</t>
    <rPh sb="3" eb="4">
      <t>ナ</t>
    </rPh>
    <phoneticPr fontId="3"/>
  </si>
  <si>
    <t>普徴</t>
    <rPh sb="0" eb="1">
      <t>フ</t>
    </rPh>
    <rPh sb="1" eb="2">
      <t>チョウ</t>
    </rPh>
    <phoneticPr fontId="3"/>
  </si>
  <si>
    <t>資料無</t>
    <rPh sb="0" eb="2">
      <t>シリョウ</t>
    </rPh>
    <rPh sb="2" eb="3">
      <t>ナ</t>
    </rPh>
    <phoneticPr fontId="3"/>
  </si>
  <si>
    <t>所属</t>
    <rPh sb="0" eb="2">
      <t>ショゾク</t>
    </rPh>
    <phoneticPr fontId="3"/>
  </si>
  <si>
    <t>受給者番号</t>
    <rPh sb="0" eb="3">
      <t>ジュキュウシャ</t>
    </rPh>
    <rPh sb="3" eb="5">
      <t>バンゴウ</t>
    </rPh>
    <phoneticPr fontId="3"/>
  </si>
  <si>
    <t>(特別徴収義務者)
新しい勤務先</t>
    <rPh sb="10" eb="11">
      <t>アタラ</t>
    </rPh>
    <rPh sb="13" eb="16">
      <t>キンムサキ</t>
    </rPh>
    <phoneticPr fontId="3"/>
  </si>
  <si>
    <t>フ リ ガ ナ</t>
  </si>
  <si>
    <t>氏名又は名称</t>
    <rPh sb="0" eb="2">
      <t>シメイ</t>
    </rPh>
    <rPh sb="2" eb="3">
      <t>マタ</t>
    </rPh>
    <rPh sb="4" eb="6">
      <t>メイショウ</t>
    </rPh>
    <phoneticPr fontId="3"/>
  </si>
  <si>
    <t>担当者連絡先</t>
    <rPh sb="0" eb="3">
      <t>タントウシャ</t>
    </rPh>
    <rPh sb="3" eb="5">
      <t>レンラク</t>
    </rPh>
    <rPh sb="5" eb="6">
      <t>サキ</t>
    </rPh>
    <phoneticPr fontId="3"/>
  </si>
  <si>
    <t>法人番号</t>
    <rPh sb="0" eb="2">
      <t>ホウジン</t>
    </rPh>
    <rPh sb="2" eb="4">
      <t>バンゴウ</t>
    </rPh>
    <phoneticPr fontId="3"/>
  </si>
  <si>
    <t>新しい勤務先では、月割額</t>
    <rPh sb="0" eb="1">
      <t>アタラ</t>
    </rPh>
    <rPh sb="3" eb="5">
      <t>キンム</t>
    </rPh>
    <rPh sb="5" eb="6">
      <t>サキ</t>
    </rPh>
    <rPh sb="9" eb="11">
      <t>ツキワリ</t>
    </rPh>
    <rPh sb="11" eb="12">
      <t>ガク</t>
    </rPh>
    <phoneticPr fontId="3"/>
  </si>
  <si>
    <t>右から番号を記入</t>
    <rPh sb="0" eb="1">
      <t>ミギ</t>
    </rPh>
    <rPh sb="3" eb="5">
      <t>バンゴウ</t>
    </rPh>
    <rPh sb="6" eb="8">
      <t>キニュウ</t>
    </rPh>
    <phoneticPr fontId="3"/>
  </si>
  <si>
    <t>１ 必要</t>
    <rPh sb="2" eb="4">
      <t>ヒツヨウ</t>
    </rPh>
    <phoneticPr fontId="3"/>
  </si>
  <si>
    <t>2 必要</t>
    <rPh sb="2" eb="4">
      <t>ヒツヨウ</t>
    </rPh>
    <phoneticPr fontId="3"/>
  </si>
  <si>
    <t>理由</t>
    <rPh sb="0" eb="2">
      <t>リユウ</t>
    </rPh>
    <phoneticPr fontId="3"/>
  </si>
  <si>
    <t>あてはまる
数字に〇</t>
    <rPh sb="6" eb="8">
      <t>スウジ</t>
    </rPh>
    <phoneticPr fontId="3"/>
  </si>
  <si>
    <t>１　異動が令和</t>
    <rPh sb="2" eb="4">
      <t>イドウ</t>
    </rPh>
    <rPh sb="5" eb="7">
      <t>レイワ</t>
    </rPh>
    <phoneticPr fontId="3"/>
  </si>
  <si>
    <t>２　異動が令和</t>
    <rPh sb="2" eb="4">
      <t>イドウ</t>
    </rPh>
    <rPh sb="5" eb="7">
      <t>レイワ</t>
    </rPh>
    <phoneticPr fontId="3"/>
  </si>
  <si>
    <t>年１２月３１日までで、一括徴収の申出があったため</t>
    <rPh sb="0" eb="1">
      <t>ネン</t>
    </rPh>
    <rPh sb="3" eb="4">
      <t>ガツ</t>
    </rPh>
    <rPh sb="6" eb="7">
      <t>ヒ</t>
    </rPh>
    <rPh sb="11" eb="13">
      <t>イッカツ</t>
    </rPh>
    <rPh sb="13" eb="15">
      <t>チョウシュウ</t>
    </rPh>
    <rPh sb="16" eb="17">
      <t>モウ</t>
    </rPh>
    <rPh sb="17" eb="18">
      <t>デ</t>
    </rPh>
    <phoneticPr fontId="3"/>
  </si>
  <si>
    <t>年１月１日以降で、特別徴収継続の申出がないため</t>
    <rPh sb="0" eb="1">
      <t>ネン</t>
    </rPh>
    <rPh sb="2" eb="3">
      <t>ガツ</t>
    </rPh>
    <rPh sb="4" eb="5">
      <t>ヒ</t>
    </rPh>
    <rPh sb="5" eb="7">
      <t>イコウ</t>
    </rPh>
    <rPh sb="9" eb="11">
      <t>トクベツ</t>
    </rPh>
    <rPh sb="11" eb="13">
      <t>チョウシュウ</t>
    </rPh>
    <rPh sb="13" eb="15">
      <t>ケイゾク</t>
    </rPh>
    <rPh sb="16" eb="17">
      <t>モウ</t>
    </rPh>
    <rPh sb="17" eb="18">
      <t>デ</t>
    </rPh>
    <phoneticPr fontId="3"/>
  </si>
  <si>
    <t>徴収予定月日</t>
    <rPh sb="0" eb="2">
      <t>チョウシュウ</t>
    </rPh>
    <rPh sb="2" eb="4">
      <t>ヨテイ</t>
    </rPh>
    <rPh sb="4" eb="6">
      <t>ツキヒ</t>
    </rPh>
    <phoneticPr fontId="3"/>
  </si>
  <si>
    <t>月</t>
    <rPh sb="0" eb="1">
      <t>ツキ</t>
    </rPh>
    <phoneticPr fontId="3"/>
  </si>
  <si>
    <t>日</t>
    <rPh sb="0" eb="1">
      <t>ヒ</t>
    </rPh>
    <phoneticPr fontId="3"/>
  </si>
  <si>
    <t>徴収予定額
（上記（ウ）と同額）</t>
    <rPh sb="0" eb="2">
      <t>チョウシュウ</t>
    </rPh>
    <rPh sb="2" eb="4">
      <t>ヨテイ</t>
    </rPh>
    <rPh sb="4" eb="5">
      <t>ガク</t>
    </rPh>
    <rPh sb="7" eb="9">
      <t>ジョウキ</t>
    </rPh>
    <rPh sb="13" eb="15">
      <t>ドウガク</t>
    </rPh>
    <phoneticPr fontId="3"/>
  </si>
  <si>
    <t>左記の一括徴収した税額は、</t>
    <rPh sb="0" eb="2">
      <t>サキ</t>
    </rPh>
    <rPh sb="3" eb="5">
      <t>イッカツ</t>
    </rPh>
    <rPh sb="5" eb="7">
      <t>チョウシュウ</t>
    </rPh>
    <rPh sb="9" eb="11">
      <t>ゼイガク</t>
    </rPh>
    <phoneticPr fontId="3"/>
  </si>
  <si>
    <t>※市処理欄</t>
    <phoneticPr fontId="3"/>
  </si>
  <si>
    <t>　２　令和</t>
    <rPh sb="3" eb="5">
      <t>レイワ</t>
    </rPh>
    <phoneticPr fontId="3"/>
  </si>
  <si>
    <t xml:space="preserve"> １　異動が令和</t>
    <rPh sb="3" eb="5">
      <t>イドウ</t>
    </rPh>
    <rPh sb="6" eb="8">
      <t>レイワ</t>
    </rPh>
    <phoneticPr fontId="3"/>
  </si>
  <si>
    <t>年１２月３１日までで、一括徴収の申出がないため</t>
    <rPh sb="0" eb="1">
      <t>ネン</t>
    </rPh>
    <rPh sb="3" eb="4">
      <t>ガツ</t>
    </rPh>
    <rPh sb="6" eb="7">
      <t>ニチ</t>
    </rPh>
    <rPh sb="11" eb="13">
      <t>イッカツ</t>
    </rPh>
    <rPh sb="13" eb="15">
      <t>チョウシュウ</t>
    </rPh>
    <rPh sb="16" eb="18">
      <t>モウシデ</t>
    </rPh>
    <phoneticPr fontId="3"/>
  </si>
  <si>
    <t>年５月３１日までに支払われるべき給与又は退職手当等の額が未徴収額（ウ）以下であるため</t>
    <rPh sb="9" eb="11">
      <t>シハラ</t>
    </rPh>
    <rPh sb="16" eb="18">
      <t>キュウヨ</t>
    </rPh>
    <rPh sb="18" eb="19">
      <t>マタ</t>
    </rPh>
    <rPh sb="20" eb="22">
      <t>タイショク</t>
    </rPh>
    <rPh sb="22" eb="24">
      <t>テアテ</t>
    </rPh>
    <rPh sb="24" eb="25">
      <t>トウ</t>
    </rPh>
    <rPh sb="26" eb="27">
      <t>ガク</t>
    </rPh>
    <rPh sb="28" eb="31">
      <t>ミチョウシュウ</t>
    </rPh>
    <rPh sb="31" eb="32">
      <t>ガク</t>
    </rPh>
    <rPh sb="35" eb="37">
      <t>イカ</t>
    </rPh>
    <phoneticPr fontId="3"/>
  </si>
  <si>
    <t>｢宛名番号｣の欄には、特別徴収税額通知書に記載された宛名番号を記入してください。</t>
    <rPh sb="26" eb="28">
      <t>アテナ</t>
    </rPh>
    <phoneticPr fontId="3"/>
  </si>
  <si>
    <t>転勤、再就職等により異動後の勤務先で引き続き特別徴収を行う場合は、前勤務先で最上段の事項を記入し、新勤務先に送付してください。</t>
    <rPh sb="38" eb="40">
      <t>サイジョウ</t>
    </rPh>
    <rPh sb="39" eb="41">
      <t>ジョウダン</t>
    </rPh>
    <rPh sb="54" eb="56">
      <t>ソウフ</t>
    </rPh>
    <phoneticPr fontId="3"/>
  </si>
  <si>
    <t>ただし、「給与所得者」の欄の「個人番号」は、前勤務先では記入せず、新勤務先で本人から番号の提供を受け記入してください。</t>
    <rPh sb="28" eb="30">
      <t>キニュウ</t>
    </rPh>
    <rPh sb="50" eb="52">
      <t>キニュウ</t>
    </rPh>
    <phoneticPr fontId="3"/>
  </si>
  <si>
    <t>また、前勤務先が個人事業主の場合、「給与支払者」の欄の「個人番号」は、前勤務先では記入せず、新勤務先へ送付してください。</t>
    <rPh sb="41" eb="43">
      <t>キニュウ</t>
    </rPh>
    <phoneticPr fontId="3"/>
  </si>
  <si>
    <t>新勤務先では、１.特別徴収継続の場合を記入し、一月一日現在の住所地(課税地)の市区町村長に送付してください。</t>
    <rPh sb="9" eb="11">
      <t>トクベツ</t>
    </rPh>
    <rPh sb="11" eb="13">
      <t>チョウシュウ</t>
    </rPh>
    <rPh sb="13" eb="15">
      <t>ケイゾク</t>
    </rPh>
    <rPh sb="16" eb="18">
      <t>バアイ</t>
    </rPh>
    <rPh sb="23" eb="24">
      <t>イチ</t>
    </rPh>
    <rPh sb="24" eb="25">
      <t>ガツ</t>
    </rPh>
    <rPh sb="25" eb="26">
      <t>イチ</t>
    </rPh>
    <rPh sb="26" eb="27">
      <t>ヒ</t>
    </rPh>
    <rPh sb="27" eb="29">
      <t>ゲンザイ</t>
    </rPh>
    <rPh sb="30" eb="32">
      <t>ジュウショ</t>
    </rPh>
    <rPh sb="32" eb="33">
      <t>チ</t>
    </rPh>
    <rPh sb="34" eb="36">
      <t>カゼイ</t>
    </rPh>
    <rPh sb="36" eb="37">
      <t>チ</t>
    </rPh>
    <rPh sb="39" eb="41">
      <t>シク</t>
    </rPh>
    <rPh sb="41" eb="43">
      <t>チョウソン</t>
    </rPh>
    <rPh sb="43" eb="44">
      <t>ナガ</t>
    </rPh>
    <rPh sb="45" eb="47">
      <t>ソウフ</t>
    </rPh>
    <phoneticPr fontId="3"/>
  </si>
  <si>
    <t>一月一日から四月三十日までの間に退職した人に未徴収税額がある場合は、一括徴収することが義務付けられています。</t>
    <rPh sb="20" eb="21">
      <t>ヒト</t>
    </rPh>
    <phoneticPr fontId="3"/>
  </si>
  <si>
    <t>出国予定者の未徴収額は、一括徴収していただくようお願いします。普通徴収に切り替える場合は、</t>
    <rPh sb="0" eb="2">
      <t>シュッコク</t>
    </rPh>
    <rPh sb="2" eb="5">
      <t>ヨテイシャ</t>
    </rPh>
    <rPh sb="6" eb="9">
      <t>ミチョウシュウ</t>
    </rPh>
    <rPh sb="9" eb="10">
      <t>ガク</t>
    </rPh>
    <rPh sb="12" eb="14">
      <t>イッカツ</t>
    </rPh>
    <rPh sb="14" eb="16">
      <t>チョウシュウ</t>
    </rPh>
    <rPh sb="25" eb="26">
      <t>ネガ</t>
    </rPh>
    <rPh sb="31" eb="33">
      <t>フツウ</t>
    </rPh>
    <rPh sb="33" eb="35">
      <t>チョウシュウ</t>
    </rPh>
    <rPh sb="36" eb="37">
      <t>キ</t>
    </rPh>
    <rPh sb="38" eb="39">
      <t>カ</t>
    </rPh>
    <rPh sb="41" eb="43">
      <t>バアイ</t>
    </rPh>
    <phoneticPr fontId="3"/>
  </si>
  <si>
    <t>納税管理人を定め「市民税納税管理人設定(変更)申告書」を提出するよう対象者にご指導ください。</t>
    <rPh sb="0" eb="2">
      <t>ノウゼイ</t>
    </rPh>
    <rPh sb="2" eb="5">
      <t>カンリニン</t>
    </rPh>
    <rPh sb="6" eb="7">
      <t>サダ</t>
    </rPh>
    <rPh sb="9" eb="11">
      <t>シミン</t>
    </rPh>
    <rPh sb="11" eb="12">
      <t>ゼイ</t>
    </rPh>
    <rPh sb="12" eb="14">
      <t>ノウゼイ</t>
    </rPh>
    <rPh sb="14" eb="16">
      <t>カンリ</t>
    </rPh>
    <rPh sb="16" eb="17">
      <t>ニン</t>
    </rPh>
    <rPh sb="17" eb="19">
      <t>セッテイ</t>
    </rPh>
    <rPh sb="20" eb="22">
      <t>ヘンコウ</t>
    </rPh>
    <rPh sb="23" eb="26">
      <t>シンコクショ</t>
    </rPh>
    <rPh sb="28" eb="30">
      <t>テイシュツ</t>
    </rPh>
    <rPh sb="34" eb="37">
      <t>タイショウシャ</t>
    </rPh>
    <rPh sb="39" eb="41">
      <t>シドウ</t>
    </rPh>
    <phoneticPr fontId="3"/>
  </si>
  <si>
    <t>(特別徴収義務者)
給与支払者</t>
    <phoneticPr fontId="3"/>
  </si>
  <si>
    <t>【提出先】</t>
    <rPh sb="1" eb="3">
      <t>テイシュツ</t>
    </rPh>
    <rPh sb="3" eb="4">
      <t>サキ</t>
    </rPh>
    <phoneticPr fontId="3"/>
  </si>
  <si>
    <t>〒372-8501　群馬県伊勢崎市今泉町二丁目４１０番地　伊勢崎市役所　市民税課　個人市民税係</t>
    <rPh sb="10" eb="13">
      <t>グンマケン</t>
    </rPh>
    <rPh sb="13" eb="17">
      <t>イセサキシ</t>
    </rPh>
    <rPh sb="17" eb="19">
      <t>イマイズミ</t>
    </rPh>
    <rPh sb="19" eb="20">
      <t>マチ</t>
    </rPh>
    <rPh sb="20" eb="21">
      <t>ニ</t>
    </rPh>
    <rPh sb="21" eb="23">
      <t>チョウメ</t>
    </rPh>
    <rPh sb="26" eb="28">
      <t>バンチ</t>
    </rPh>
    <rPh sb="29" eb="33">
      <t>イセサキシ</t>
    </rPh>
    <rPh sb="33" eb="35">
      <t>ヤクショ</t>
    </rPh>
    <rPh sb="36" eb="39">
      <t>シミンゼイ</t>
    </rPh>
    <rPh sb="39" eb="40">
      <t>カ</t>
    </rPh>
    <rPh sb="41" eb="43">
      <t>コジン</t>
    </rPh>
    <rPh sb="43" eb="46">
      <t>シミンゼイ</t>
    </rPh>
    <rPh sb="46" eb="47">
      <t>カカリ</t>
    </rPh>
    <phoneticPr fontId="3"/>
  </si>
  <si>
    <t>（ア）
特別徴収税額
（年税額）</t>
    <rPh sb="4" eb="6">
      <t>トクベツ</t>
    </rPh>
    <rPh sb="6" eb="8">
      <t>チョウシュウ</t>
    </rPh>
    <rPh sb="8" eb="10">
      <t>ゼイガク</t>
    </rPh>
    <rPh sb="12" eb="13">
      <t>ネン</t>
    </rPh>
    <rPh sb="13" eb="14">
      <t>ゼイ</t>
    </rPh>
    <rPh sb="14" eb="15">
      <t>ガク</t>
    </rPh>
    <phoneticPr fontId="3"/>
  </si>
  <si>
    <t>異動
年月日</t>
    <rPh sb="0" eb="2">
      <t>イドウ</t>
    </rPh>
    <rPh sb="3" eb="6">
      <t>ネンガッピ</t>
    </rPh>
    <phoneticPr fontId="3"/>
  </si>
  <si>
    <t>〔</t>
    <phoneticPr fontId="3"/>
  </si>
  <si>
    <t>〕</t>
    <phoneticPr fontId="3"/>
  </si>
  <si>
    <t>異動の事由</t>
    <rPh sb="0" eb="2">
      <t>イドウ</t>
    </rPh>
    <rPh sb="3" eb="5">
      <t>ジユウ</t>
    </rPh>
    <phoneticPr fontId="3"/>
  </si>
  <si>
    <t>異動後の未徴収
税額の徴収方法
※1～3のいずれかの番号を
必ず記入してください</t>
    <rPh sb="0" eb="2">
      <t>イドウ</t>
    </rPh>
    <rPh sb="2" eb="3">
      <t>ゴ</t>
    </rPh>
    <rPh sb="4" eb="7">
      <t>ミチョウシュウ</t>
    </rPh>
    <rPh sb="8" eb="10">
      <t>ゼイガク</t>
    </rPh>
    <rPh sb="11" eb="13">
      <t>チョウシュウ</t>
    </rPh>
    <rPh sb="13" eb="15">
      <t>ホウホウ</t>
    </rPh>
    <rPh sb="26" eb="28">
      <t>バンゴウ</t>
    </rPh>
    <rPh sb="30" eb="31">
      <t>カナラ</t>
    </rPh>
    <rPh sb="32" eb="34">
      <t>キニュウ</t>
    </rPh>
    <phoneticPr fontId="3"/>
  </si>
  <si>
    <t xml:space="preserve">（イ）
徴収済額
</t>
    <rPh sb="4" eb="6">
      <t>チョウシュウ</t>
    </rPh>
    <rPh sb="6" eb="7">
      <t>ズミ</t>
    </rPh>
    <rPh sb="7" eb="8">
      <t>ガク</t>
    </rPh>
    <phoneticPr fontId="3"/>
  </si>
  <si>
    <t>1.特別徴収継続
※税額を引き継いでください
→新勤務先で1.特別徴収継続の場合を記入
2.一括徴収
※1月以降は必須
→2.一括徴収の場合を記入
3.普通徴収（本人納付）
→普通徴収の場合を記入</t>
    <rPh sb="2" eb="4">
      <t>トクベツ</t>
    </rPh>
    <rPh sb="4" eb="6">
      <t>チョウシュウ</t>
    </rPh>
    <rPh sb="6" eb="8">
      <t>ケイゾク</t>
    </rPh>
    <rPh sb="10" eb="12">
      <t>ゼイガク</t>
    </rPh>
    <rPh sb="13" eb="14">
      <t>ヒ</t>
    </rPh>
    <rPh sb="15" eb="16">
      <t>ツ</t>
    </rPh>
    <rPh sb="24" eb="25">
      <t>シン</t>
    </rPh>
    <rPh sb="25" eb="28">
      <t>キンムサキ</t>
    </rPh>
    <rPh sb="38" eb="40">
      <t>バアイ</t>
    </rPh>
    <rPh sb="41" eb="43">
      <t>キニュウ</t>
    </rPh>
    <rPh sb="46" eb="48">
      <t>イッカツ</t>
    </rPh>
    <rPh sb="48" eb="50">
      <t>チョウシュウ</t>
    </rPh>
    <rPh sb="53" eb="54">
      <t>ガツ</t>
    </rPh>
    <rPh sb="54" eb="56">
      <t>イコウ</t>
    </rPh>
    <rPh sb="57" eb="59">
      <t>ヒッス</t>
    </rPh>
    <rPh sb="63" eb="65">
      <t>イッカツ</t>
    </rPh>
    <rPh sb="65" eb="67">
      <t>チョウシュウ</t>
    </rPh>
    <rPh sb="68" eb="70">
      <t>バアイ</t>
    </rPh>
    <rPh sb="71" eb="73">
      <t>キニュウ</t>
    </rPh>
    <rPh sb="76" eb="78">
      <t>フツウ</t>
    </rPh>
    <rPh sb="78" eb="80">
      <t>チョウシュウ</t>
    </rPh>
    <rPh sb="81" eb="83">
      <t>ホンニン</t>
    </rPh>
    <rPh sb="83" eb="85">
      <t>ノウフ</t>
    </rPh>
    <rPh sb="88" eb="90">
      <t>フツウ</t>
    </rPh>
    <rPh sb="90" eb="92">
      <t>チョウシュウ</t>
    </rPh>
    <rPh sb="93" eb="95">
      <t>バアイ</t>
    </rPh>
    <rPh sb="96" eb="98">
      <t>キニュウ</t>
    </rPh>
    <phoneticPr fontId="3"/>
  </si>
  <si>
    <t>２.一括徴収の場合</t>
    <rPh sb="2" eb="4">
      <t>イッカツ</t>
    </rPh>
    <rPh sb="4" eb="6">
      <t>チョウシュウ</t>
    </rPh>
    <rPh sb="7" eb="9">
      <t>バアイ</t>
    </rPh>
    <phoneticPr fontId="3"/>
  </si>
  <si>
    <t>３.普通徴収の場合</t>
    <rPh sb="2" eb="4">
      <t>フツウ</t>
    </rPh>
    <rPh sb="4" eb="6">
      <t>チョウシュウ</t>
    </rPh>
    <rPh sb="7" eb="9">
      <t>バアイ</t>
    </rPh>
    <phoneticPr fontId="3"/>
  </si>
  <si>
    <t>月
まで</t>
    <rPh sb="0" eb="1">
      <t>ガツ</t>
    </rPh>
    <phoneticPr fontId="3"/>
  </si>
  <si>
    <t>郵便番号</t>
    <phoneticPr fontId="1"/>
  </si>
  <si>
    <t>指定番号</t>
    <rPh sb="0" eb="2">
      <t>シテイ</t>
    </rPh>
    <rPh sb="2" eb="4">
      <t>バンゴウ</t>
    </rPh>
    <phoneticPr fontId="3"/>
  </si>
  <si>
    <t>月
から</t>
    <rPh sb="0" eb="1">
      <t>ガツ</t>
    </rPh>
    <phoneticPr fontId="3"/>
  </si>
  <si>
    <t>電話番号
内線番号</t>
    <rPh sb="0" eb="2">
      <t>デンワ</t>
    </rPh>
    <rPh sb="2" eb="4">
      <t>バンゴウ</t>
    </rPh>
    <rPh sb="5" eb="7">
      <t>ナイセン</t>
    </rPh>
    <rPh sb="7" eb="9">
      <t>バンゴウ</t>
    </rPh>
    <phoneticPr fontId="3"/>
  </si>
  <si>
    <t>【新たに就職した社員・職員がいる】</t>
    <rPh sb="1" eb="2">
      <t>アラ</t>
    </rPh>
    <rPh sb="4" eb="6">
      <t>シュウショク</t>
    </rPh>
    <rPh sb="8" eb="10">
      <t>シャイン</t>
    </rPh>
    <rPh sb="11" eb="13">
      <t>ショクイン</t>
    </rPh>
    <phoneticPr fontId="3"/>
  </si>
  <si>
    <t>ご担当者様
所属名称</t>
    <rPh sb="1" eb="4">
      <t>タントウシャ</t>
    </rPh>
    <rPh sb="4" eb="5">
      <t>サマ</t>
    </rPh>
    <rPh sb="6" eb="8">
      <t>ショゾク</t>
    </rPh>
    <rPh sb="8" eb="10">
      <t>メイショウ</t>
    </rPh>
    <phoneticPr fontId="3"/>
  </si>
  <si>
    <t>ご担当者様
氏名</t>
    <rPh sb="1" eb="4">
      <t>タントウシャ</t>
    </rPh>
    <rPh sb="4" eb="5">
      <t>サマ</t>
    </rPh>
    <rPh sb="6" eb="8">
      <t>シメイ</t>
    </rPh>
    <phoneticPr fontId="3"/>
  </si>
  <si>
    <t>フリガナ
事業所名称</t>
    <rPh sb="7" eb="10">
      <t>ジギョウショ</t>
    </rPh>
    <rPh sb="10" eb="12">
      <t>メイショウ</t>
    </rPh>
    <phoneticPr fontId="3"/>
  </si>
  <si>
    <r>
      <t xml:space="preserve">住所
</t>
    </r>
    <r>
      <rPr>
        <sz val="12"/>
        <rFont val="HG丸ｺﾞｼｯｸM-PRO"/>
        <family val="3"/>
        <charset val="128"/>
      </rPr>
      <t>（住民税の管理をしている事業所の住所）</t>
    </r>
    <rPh sb="0" eb="2">
      <t>ジュウショ</t>
    </rPh>
    <rPh sb="4" eb="7">
      <t>ジュウミンゼイ</t>
    </rPh>
    <rPh sb="8" eb="10">
      <t>カンリ</t>
    </rPh>
    <rPh sb="15" eb="18">
      <t>ジギョウショ</t>
    </rPh>
    <rPh sb="19" eb="21">
      <t>ジュウショ</t>
    </rPh>
    <phoneticPr fontId="1"/>
  </si>
  <si>
    <r>
      <t>半角で入力</t>
    </r>
    <r>
      <rPr>
        <sz val="12"/>
        <rFont val="HG丸ｺﾞｼｯｸM-PRO"/>
        <family val="3"/>
        <charset val="128"/>
      </rPr>
      <t>→</t>
    </r>
    <rPh sb="0" eb="2">
      <t>ハンカク</t>
    </rPh>
    <rPh sb="3" eb="5">
      <t>ニュウリョク</t>
    </rPh>
    <phoneticPr fontId="3"/>
  </si>
  <si>
    <t>【伊勢崎市における事業所基本情報】</t>
    <rPh sb="1" eb="5">
      <t>イセサキシ</t>
    </rPh>
    <rPh sb="9" eb="12">
      <t>ジギョウショ</t>
    </rPh>
    <rPh sb="12" eb="14">
      <t>キホン</t>
    </rPh>
    <rPh sb="14" eb="16">
      <t>ジョウホウ</t>
    </rPh>
    <phoneticPr fontId="3"/>
  </si>
  <si>
    <t>徴収方法</t>
    <rPh sb="0" eb="2">
      <t>チョウシュウ</t>
    </rPh>
    <rPh sb="2" eb="4">
      <t>ホウホウ</t>
    </rPh>
    <phoneticPr fontId="3"/>
  </si>
  <si>
    <t>esuiteコード</t>
  </si>
  <si>
    <t>異動事由パラメタ</t>
    <rPh sb="0" eb="2">
      <t>イドウ</t>
    </rPh>
    <rPh sb="2" eb="4">
      <t>ジユウ</t>
    </rPh>
    <phoneticPr fontId="3"/>
  </si>
  <si>
    <t>令和</t>
    <rPh sb="0" eb="2">
      <t>レイワ</t>
    </rPh>
    <phoneticPr fontId="3"/>
  </si>
  <si>
    <t>西暦</t>
    <rPh sb="0" eb="2">
      <t>セイレキ</t>
    </rPh>
    <phoneticPr fontId="3"/>
  </si>
  <si>
    <t>死亡等</t>
    <rPh sb="0" eb="2">
      <t>シボウ</t>
    </rPh>
    <rPh sb="2" eb="3">
      <t>トウ</t>
    </rPh>
    <phoneticPr fontId="3"/>
  </si>
  <si>
    <t>ＮＯ</t>
    <phoneticPr fontId="3"/>
  </si>
  <si>
    <t>種類</t>
    <rPh sb="0" eb="2">
      <t>シュルイ</t>
    </rPh>
    <phoneticPr fontId="3"/>
  </si>
  <si>
    <t>事由番号</t>
    <rPh sb="0" eb="2">
      <t>ジユウ</t>
    </rPh>
    <rPh sb="2" eb="4">
      <t>バンゴウ</t>
    </rPh>
    <phoneticPr fontId="3"/>
  </si>
  <si>
    <t>退職　</t>
    <rPh sb="0" eb="2">
      <t>タイショク</t>
    </rPh>
    <phoneticPr fontId="3"/>
  </si>
  <si>
    <t>300　退職により特別徴収から普通徴収へ切替ました。</t>
    <phoneticPr fontId="3"/>
  </si>
  <si>
    <t>310　育休（産休）により、特別徴収から普通徴収へ切替ました。</t>
    <rPh sb="4" eb="6">
      <t>イクキュウ</t>
    </rPh>
    <rPh sb="7" eb="9">
      <t>サンキュウ</t>
    </rPh>
    <phoneticPr fontId="3"/>
  </si>
  <si>
    <t>301　特別徴収から普通徴収へ切替ました。</t>
    <phoneticPr fontId="3"/>
  </si>
  <si>
    <t>これがキー↓</t>
    <phoneticPr fontId="3"/>
  </si>
  <si>
    <t>6その他の事由・理由</t>
    <rPh sb="3" eb="4">
      <t>タ</t>
    </rPh>
    <rPh sb="5" eb="7">
      <t>ジユウ</t>
    </rPh>
    <rPh sb="8" eb="10">
      <t>リユウ</t>
    </rPh>
    <phoneticPr fontId="3"/>
  </si>
  <si>
    <t>右から
1～6のいずれかを
記入</t>
    <rPh sb="0" eb="1">
      <t>ミギ</t>
    </rPh>
    <rPh sb="14" eb="16">
      <t>キニュウ</t>
    </rPh>
    <phoneticPr fontId="3"/>
  </si>
  <si>
    <t>【会社解散】</t>
    <phoneticPr fontId="3"/>
  </si>
  <si>
    <t>【休職・死亡】</t>
    <phoneticPr fontId="3"/>
  </si>
  <si>
    <t>コードのみ</t>
    <phoneticPr fontId="3"/>
  </si>
  <si>
    <t>203　特別徴収義務者の変更</t>
    <rPh sb="4" eb="6">
      <t>トクベツ</t>
    </rPh>
    <rPh sb="6" eb="8">
      <t>チョウシュウ</t>
    </rPh>
    <rPh sb="8" eb="10">
      <t>ギム</t>
    </rPh>
    <rPh sb="10" eb="11">
      <t>シャ</t>
    </rPh>
    <rPh sb="12" eb="14">
      <t>ヘンコウ</t>
    </rPh>
    <phoneticPr fontId="3"/>
  </si>
  <si>
    <t>御注意</t>
    <rPh sb="0" eb="1">
      <t>ゴ</t>
    </rPh>
    <rPh sb="1" eb="3">
      <t>チュウイ</t>
    </rPh>
    <phoneticPr fontId="3"/>
  </si>
  <si>
    <t>特別徴収切替届出（依頼）書</t>
    <rPh sb="4" eb="6">
      <t>キリカエ</t>
    </rPh>
    <rPh sb="6" eb="8">
      <t>トドケデ</t>
    </rPh>
    <rPh sb="9" eb="11">
      <t>イライ</t>
    </rPh>
    <rPh sb="12" eb="13">
      <t>ショ</t>
    </rPh>
    <phoneticPr fontId="3"/>
  </si>
  <si>
    <t>※市使用欄</t>
    <rPh sb="1" eb="2">
      <t>シ</t>
    </rPh>
    <rPh sb="2" eb="4">
      <t>シヨウ</t>
    </rPh>
    <rPh sb="4" eb="5">
      <t>ラン</t>
    </rPh>
    <phoneticPr fontId="3"/>
  </si>
  <si>
    <t>新規の場合、納入書</t>
    <rPh sb="0" eb="2">
      <t>シンキ</t>
    </rPh>
    <rPh sb="3" eb="5">
      <t>バアイ</t>
    </rPh>
    <rPh sb="6" eb="9">
      <t>ノウニュウショ</t>
    </rPh>
    <phoneticPr fontId="3"/>
  </si>
  <si>
    <t>（</t>
    <phoneticPr fontId="3"/>
  </si>
  <si>
    <t>）</t>
    <phoneticPr fontId="3"/>
  </si>
  <si>
    <t>旧姓</t>
    <rPh sb="0" eb="2">
      <t>キュウセイ</t>
    </rPh>
    <phoneticPr fontId="3"/>
  </si>
  <si>
    <t>普 通 徴 収
切 替 期 別</t>
    <rPh sb="0" eb="1">
      <t>フ</t>
    </rPh>
    <rPh sb="2" eb="3">
      <t>ツウ</t>
    </rPh>
    <rPh sb="4" eb="5">
      <t>チョウ</t>
    </rPh>
    <rPh sb="6" eb="7">
      <t>オサム</t>
    </rPh>
    <rPh sb="8" eb="9">
      <t>キリ</t>
    </rPh>
    <rPh sb="10" eb="11">
      <t>タイ</t>
    </rPh>
    <rPh sb="12" eb="13">
      <t>キ</t>
    </rPh>
    <rPh sb="14" eb="15">
      <t>ベツ</t>
    </rPh>
    <phoneticPr fontId="3"/>
  </si>
  <si>
    <t>特 別 徴 収
開始予定月</t>
    <rPh sb="0" eb="1">
      <t>トク</t>
    </rPh>
    <rPh sb="2" eb="3">
      <t>ベツ</t>
    </rPh>
    <rPh sb="4" eb="5">
      <t>チョウ</t>
    </rPh>
    <rPh sb="6" eb="7">
      <t>オサム</t>
    </rPh>
    <rPh sb="8" eb="10">
      <t>カイシ</t>
    </rPh>
    <rPh sb="10" eb="12">
      <t>ヨテイ</t>
    </rPh>
    <rPh sb="12" eb="13">
      <t>ツキ</t>
    </rPh>
    <phoneticPr fontId="3"/>
  </si>
  <si>
    <t>届 出 理 由</t>
    <rPh sb="0" eb="1">
      <t>トドケ</t>
    </rPh>
    <rPh sb="2" eb="3">
      <t>デ</t>
    </rPh>
    <rPh sb="4" eb="5">
      <t>リ</t>
    </rPh>
    <rPh sb="6" eb="7">
      <t>ヨシ</t>
    </rPh>
    <phoneticPr fontId="3"/>
  </si>
  <si>
    <t>期別を〇で囲んでください。</t>
    <rPh sb="0" eb="1">
      <t>キ</t>
    </rPh>
    <rPh sb="1" eb="2">
      <t>ベツ</t>
    </rPh>
    <rPh sb="5" eb="6">
      <t>カコ</t>
    </rPh>
    <phoneticPr fontId="3"/>
  </si>
  <si>
    <t>期　以降を切替希望</t>
    <rPh sb="0" eb="1">
      <t>キ</t>
    </rPh>
    <rPh sb="2" eb="4">
      <t>イコウ</t>
    </rPh>
    <rPh sb="5" eb="7">
      <t>キリカエ</t>
    </rPh>
    <rPh sb="7" eb="9">
      <t>キボウ</t>
    </rPh>
    <phoneticPr fontId="3"/>
  </si>
  <si>
    <t>※普通徴収の納期限を過ぎたものは、特別徴収の切替ができません。</t>
    <rPh sb="1" eb="3">
      <t>フツウ</t>
    </rPh>
    <rPh sb="3" eb="5">
      <t>チョウシュウ</t>
    </rPh>
    <rPh sb="6" eb="9">
      <t>ノウキゲン</t>
    </rPh>
    <rPh sb="10" eb="11">
      <t>ス</t>
    </rPh>
    <rPh sb="17" eb="19">
      <t>トクベツ</t>
    </rPh>
    <rPh sb="19" eb="21">
      <t>チョウシュウ</t>
    </rPh>
    <rPh sb="22" eb="24">
      <t>キリカエ</t>
    </rPh>
    <phoneticPr fontId="3"/>
  </si>
  <si>
    <t>月分</t>
    <rPh sb="0" eb="1">
      <t>ガツ</t>
    </rPh>
    <rPh sb="1" eb="2">
      <t>ブン</t>
    </rPh>
    <phoneticPr fontId="3"/>
  </si>
  <si>
    <t>月</t>
    <rPh sb="0" eb="1">
      <t>ガツ</t>
    </rPh>
    <phoneticPr fontId="3"/>
  </si>
  <si>
    <t>（</t>
    <phoneticPr fontId="3"/>
  </si>
  <si>
    <t>特別徴収を開始します。</t>
    <rPh sb="0" eb="2">
      <t>トクベツ</t>
    </rPh>
    <rPh sb="2" eb="4">
      <t>チョウシュウ</t>
    </rPh>
    <rPh sb="5" eb="7">
      <t>カイシ</t>
    </rPh>
    <phoneticPr fontId="3"/>
  </si>
  <si>
    <t>※市町村ごとに
異なります。</t>
    <rPh sb="1" eb="4">
      <t>シチョウソン</t>
    </rPh>
    <rPh sb="8" eb="9">
      <t>コト</t>
    </rPh>
    <phoneticPr fontId="3"/>
  </si>
  <si>
    <t>担当者
連絡先</t>
    <rPh sb="0" eb="3">
      <t>タントウシャ</t>
    </rPh>
    <rPh sb="4" eb="6">
      <t>レンラク</t>
    </rPh>
    <rPh sb="6" eb="7">
      <t>サキ</t>
    </rPh>
    <phoneticPr fontId="3"/>
  </si>
  <si>
    <t>特別徴収義務者
指　定　番　号</t>
    <phoneticPr fontId="3"/>
  </si>
  <si>
    <t>　【添付書類】</t>
    <rPh sb="2" eb="4">
      <t>テンプ</t>
    </rPh>
    <rPh sb="4" eb="6">
      <t>ショルイ</t>
    </rPh>
    <phoneticPr fontId="3"/>
  </si>
  <si>
    <t>　【注意事項】</t>
    <rPh sb="2" eb="4">
      <t>チュウイ</t>
    </rPh>
    <rPh sb="4" eb="6">
      <t>ジコウ</t>
    </rPh>
    <phoneticPr fontId="3"/>
  </si>
  <si>
    <t>　１．普通徴収の納付期限を過ぎたものは、特別徴収への切替ができません。本人が納めるように必ずお伝えください。
　２．６５歳以上の方については、年金所得に係る税額を給与からの特別徴収に追加することはできません。
　３．印刷する前によく確認をしてください。</t>
    <rPh sb="3" eb="5">
      <t>フツウ</t>
    </rPh>
    <rPh sb="5" eb="7">
      <t>チョウシュウ</t>
    </rPh>
    <rPh sb="8" eb="10">
      <t>ノウフ</t>
    </rPh>
    <rPh sb="10" eb="12">
      <t>キゲン</t>
    </rPh>
    <rPh sb="13" eb="14">
      <t>ス</t>
    </rPh>
    <rPh sb="20" eb="22">
      <t>トクベツ</t>
    </rPh>
    <rPh sb="22" eb="24">
      <t>チョウシュウ</t>
    </rPh>
    <rPh sb="26" eb="28">
      <t>キリカエ</t>
    </rPh>
    <rPh sb="35" eb="37">
      <t>ホンニン</t>
    </rPh>
    <rPh sb="38" eb="39">
      <t>オサ</t>
    </rPh>
    <rPh sb="44" eb="45">
      <t>カナラ</t>
    </rPh>
    <rPh sb="47" eb="48">
      <t>ツタ</t>
    </rPh>
    <rPh sb="60" eb="61">
      <t>サイ</t>
    </rPh>
    <rPh sb="61" eb="63">
      <t>イジョウ</t>
    </rPh>
    <rPh sb="64" eb="65">
      <t>カタ</t>
    </rPh>
    <rPh sb="71" eb="73">
      <t>ネンキン</t>
    </rPh>
    <rPh sb="73" eb="75">
      <t>ショトク</t>
    </rPh>
    <rPh sb="76" eb="77">
      <t>カカ</t>
    </rPh>
    <rPh sb="78" eb="80">
      <t>ゼイガク</t>
    </rPh>
    <rPh sb="81" eb="83">
      <t>キュウヨ</t>
    </rPh>
    <rPh sb="86" eb="88">
      <t>トクベツ</t>
    </rPh>
    <rPh sb="88" eb="90">
      <t>チョウシュウ</t>
    </rPh>
    <rPh sb="91" eb="93">
      <t>ツイカ</t>
    </rPh>
    <rPh sb="108" eb="110">
      <t>インサツ</t>
    </rPh>
    <rPh sb="112" eb="113">
      <t>マエ</t>
    </rPh>
    <rPh sb="116" eb="118">
      <t>カクニン</t>
    </rPh>
    <phoneticPr fontId="3"/>
  </si>
  <si>
    <t>　【提出先】〒372-8501　群馬県伊勢崎市今泉町二丁目４１０番地　伊勢崎市役所　財政部市民税課　個人市民税係</t>
    <rPh sb="2" eb="4">
      <t>テイシュツ</t>
    </rPh>
    <rPh sb="4" eb="5">
      <t>サキ</t>
    </rPh>
    <rPh sb="16" eb="19">
      <t>グンマケン</t>
    </rPh>
    <rPh sb="19" eb="23">
      <t>イセサキシ</t>
    </rPh>
    <rPh sb="23" eb="25">
      <t>イマイズミ</t>
    </rPh>
    <rPh sb="25" eb="26">
      <t>マチ</t>
    </rPh>
    <rPh sb="26" eb="27">
      <t>ニ</t>
    </rPh>
    <rPh sb="27" eb="29">
      <t>チョウメ</t>
    </rPh>
    <rPh sb="32" eb="34">
      <t>バンチ</t>
    </rPh>
    <rPh sb="35" eb="39">
      <t>イセサキシ</t>
    </rPh>
    <rPh sb="39" eb="41">
      <t>ヤクショ</t>
    </rPh>
    <rPh sb="42" eb="44">
      <t>ザイセイ</t>
    </rPh>
    <rPh sb="44" eb="45">
      <t>ブ</t>
    </rPh>
    <rPh sb="45" eb="48">
      <t>シミンゼイ</t>
    </rPh>
    <rPh sb="48" eb="49">
      <t>カ</t>
    </rPh>
    <rPh sb="50" eb="52">
      <t>コジン</t>
    </rPh>
    <rPh sb="52" eb="55">
      <t>シミンゼイ</t>
    </rPh>
    <rPh sb="55" eb="56">
      <t>カカリ</t>
    </rPh>
    <phoneticPr fontId="3"/>
  </si>
  <si>
    <t>特 別 徴 収 義 務 者 の 所 在 地・名 称 変 更 届 出 書</t>
    <rPh sb="8" eb="9">
      <t>タダシ</t>
    </rPh>
    <rPh sb="10" eb="11">
      <t>ツトム</t>
    </rPh>
    <rPh sb="12" eb="13">
      <t>シャ</t>
    </rPh>
    <rPh sb="16" eb="17">
      <t>ショ</t>
    </rPh>
    <rPh sb="18" eb="19">
      <t>ザイ</t>
    </rPh>
    <rPh sb="20" eb="21">
      <t>チ</t>
    </rPh>
    <rPh sb="22" eb="23">
      <t>メイ</t>
    </rPh>
    <rPh sb="24" eb="25">
      <t>ショウ</t>
    </rPh>
    <rPh sb="26" eb="27">
      <t>ヘン</t>
    </rPh>
    <rPh sb="28" eb="29">
      <t>サラ</t>
    </rPh>
    <rPh sb="30" eb="31">
      <t>トドケ</t>
    </rPh>
    <rPh sb="32" eb="33">
      <t>デ</t>
    </rPh>
    <rPh sb="34" eb="35">
      <t>ショ</t>
    </rPh>
    <phoneticPr fontId="3"/>
  </si>
  <si>
    <t>※届出時点での所在地・名称を記入してください。</t>
    <rPh sb="1" eb="3">
      <t>トドケデ</t>
    </rPh>
    <rPh sb="3" eb="5">
      <t>ジテン</t>
    </rPh>
    <rPh sb="7" eb="10">
      <t>ショザイチ</t>
    </rPh>
    <rPh sb="11" eb="13">
      <t>メイショウ</t>
    </rPh>
    <rPh sb="14" eb="16">
      <t>キニュウ</t>
    </rPh>
    <phoneticPr fontId="3"/>
  </si>
  <si>
    <t>【提出先】〒372-8501　群馬県伊勢崎市今泉町二丁目４１０番地　伊勢崎市役所　財政部市民税課　個人市民税係</t>
    <phoneticPr fontId="3"/>
  </si>
  <si>
    <t>事項</t>
    <rPh sb="0" eb="2">
      <t>ジコウ</t>
    </rPh>
    <phoneticPr fontId="3"/>
  </si>
  <si>
    <t>◆誤読を避けるため、必ずフリガナを記入してください。</t>
    <rPh sb="1" eb="3">
      <t>ゴドク</t>
    </rPh>
    <rPh sb="4" eb="5">
      <t>サ</t>
    </rPh>
    <rPh sb="10" eb="11">
      <t>カナラ</t>
    </rPh>
    <rPh sb="17" eb="19">
      <t>キニュウ</t>
    </rPh>
    <phoneticPr fontId="3"/>
  </si>
  <si>
    <t>◆代表者のみ変更の場合は、提出不要です。</t>
    <rPh sb="1" eb="4">
      <t>ダイヒョウシャ</t>
    </rPh>
    <rPh sb="6" eb="8">
      <t>ヘンコウ</t>
    </rPh>
    <rPh sb="9" eb="11">
      <t>バアイ</t>
    </rPh>
    <rPh sb="13" eb="15">
      <t>テイシュツ</t>
    </rPh>
    <rPh sb="15" eb="17">
      <t>フヨウ</t>
    </rPh>
    <phoneticPr fontId="3"/>
  </si>
  <si>
    <t>変更年月日</t>
    <rPh sb="0" eb="2">
      <t>ヘンコウ</t>
    </rPh>
    <rPh sb="2" eb="5">
      <t>ネンガッピ</t>
    </rPh>
    <phoneticPr fontId="3"/>
  </si>
  <si>
    <t>名称</t>
    <rPh sb="0" eb="2">
      <t>メイショウ</t>
    </rPh>
    <phoneticPr fontId="3"/>
  </si>
  <si>
    <t>電話番号</t>
    <rPh sb="0" eb="2">
      <t>デンワ</t>
    </rPh>
    <rPh sb="2" eb="4">
      <t>バンゴウ</t>
    </rPh>
    <phoneticPr fontId="3"/>
  </si>
  <si>
    <t>変更理由</t>
    <rPh sb="0" eb="2">
      <t>ヘンコウ</t>
    </rPh>
    <rPh sb="2" eb="4">
      <t>リユウ</t>
    </rPh>
    <phoneticPr fontId="3"/>
  </si>
  <si>
    <t>統合・合併・分割後の指定番号</t>
    <rPh sb="0" eb="2">
      <t>トウゴウ</t>
    </rPh>
    <rPh sb="3" eb="5">
      <t>ガッペイ</t>
    </rPh>
    <rPh sb="6" eb="8">
      <t>ブンカツ</t>
    </rPh>
    <rPh sb="8" eb="9">
      <t>ゴ</t>
    </rPh>
    <rPh sb="10" eb="12">
      <t>シテイ</t>
    </rPh>
    <rPh sb="12" eb="14">
      <t>バンゴウ</t>
    </rPh>
    <phoneticPr fontId="3"/>
  </si>
  <si>
    <t>※市町村ごとに
異なります。</t>
    <phoneticPr fontId="3"/>
  </si>
  <si>
    <t>統合・合併・分割される事業所</t>
    <rPh sb="11" eb="13">
      <t>ジギョウ</t>
    </rPh>
    <rPh sb="13" eb="14">
      <t>ショ</t>
    </rPh>
    <phoneticPr fontId="3"/>
  </si>
  <si>
    <t>所在地</t>
    <rPh sb="0" eb="3">
      <t>ショザイチ</t>
    </rPh>
    <phoneticPr fontId="3"/>
  </si>
  <si>
    <t>フリガナ</t>
    <phoneticPr fontId="3"/>
  </si>
  <si>
    <t>特別徴収義務者</t>
    <rPh sb="0" eb="2">
      <t>トクベツ</t>
    </rPh>
    <rPh sb="2" eb="4">
      <t>チョウシュウ</t>
    </rPh>
    <rPh sb="4" eb="6">
      <t>ギム</t>
    </rPh>
    <rPh sb="6" eb="7">
      <t>シャ</t>
    </rPh>
    <phoneticPr fontId="3"/>
  </si>
  <si>
    <t>指定番号</t>
    <phoneticPr fontId="3"/>
  </si>
  <si>
    <t>※以下該当する場合は、別途、給与所得者異動届出書を必ず提出してください。
　 法人化/個人事業化/統合・合併・分割により、新たに指定番号を取得/統合・合併・分割先の指定番号を使用</t>
    <rPh sb="1" eb="3">
      <t>イカ</t>
    </rPh>
    <rPh sb="3" eb="5">
      <t>ガイトウ</t>
    </rPh>
    <rPh sb="7" eb="9">
      <t>バアイ</t>
    </rPh>
    <rPh sb="11" eb="13">
      <t>ベット</t>
    </rPh>
    <rPh sb="14" eb="16">
      <t>キュウヨ</t>
    </rPh>
    <rPh sb="16" eb="18">
      <t>ショトク</t>
    </rPh>
    <rPh sb="18" eb="19">
      <t>シャ</t>
    </rPh>
    <rPh sb="19" eb="21">
      <t>イドウ</t>
    </rPh>
    <rPh sb="21" eb="24">
      <t>トドケデショ</t>
    </rPh>
    <rPh sb="25" eb="26">
      <t>カナラ</t>
    </rPh>
    <rPh sb="27" eb="29">
      <t>テイシュツ</t>
    </rPh>
    <rPh sb="39" eb="42">
      <t>ホウジンカ</t>
    </rPh>
    <rPh sb="43" eb="45">
      <t>コジン</t>
    </rPh>
    <rPh sb="45" eb="48">
      <t>ジギョウカ</t>
    </rPh>
    <rPh sb="49" eb="51">
      <t>トウゴウ</t>
    </rPh>
    <rPh sb="52" eb="54">
      <t>ガッペイ</t>
    </rPh>
    <rPh sb="55" eb="57">
      <t>ブンカツ</t>
    </rPh>
    <rPh sb="61" eb="62">
      <t>アラ</t>
    </rPh>
    <rPh sb="64" eb="66">
      <t>シテイ</t>
    </rPh>
    <rPh sb="66" eb="68">
      <t>バンゴウ</t>
    </rPh>
    <rPh sb="69" eb="71">
      <t>シュトク</t>
    </rPh>
    <rPh sb="72" eb="74">
      <t>トウゴウ</t>
    </rPh>
    <rPh sb="75" eb="77">
      <t>ガッペイ</t>
    </rPh>
    <rPh sb="78" eb="80">
      <t>ブンカツ</t>
    </rPh>
    <rPh sb="80" eb="81">
      <t>サキ</t>
    </rPh>
    <rPh sb="82" eb="84">
      <t>シテイ</t>
    </rPh>
    <rPh sb="84" eb="86">
      <t>バンゴウ</t>
    </rPh>
    <rPh sb="87" eb="89">
      <t>シヨウ</t>
    </rPh>
    <phoneticPr fontId="3"/>
  </si>
  <si>
    <t>※伊勢崎市の指定番号は８桁です。</t>
    <rPh sb="1" eb="5">
      <t>イセサキシ</t>
    </rPh>
    <rPh sb="6" eb="8">
      <t>シテイ</t>
    </rPh>
    <rPh sb="8" eb="10">
      <t>バンゴウ</t>
    </rPh>
    <rPh sb="12" eb="13">
      <t>ケタ</t>
    </rPh>
    <phoneticPr fontId="3"/>
  </si>
  <si>
    <t>法人化</t>
    <rPh sb="0" eb="3">
      <t>ホウジンカ</t>
    </rPh>
    <phoneticPr fontId="3"/>
  </si>
  <si>
    <t>該当者の氏名</t>
    <rPh sb="0" eb="3">
      <t>ガイトウシャ</t>
    </rPh>
    <rPh sb="4" eb="6">
      <t>シメイ</t>
    </rPh>
    <phoneticPr fontId="3"/>
  </si>
  <si>
    <t>年</t>
    <rPh sb="0" eb="1">
      <t>ネン</t>
    </rPh>
    <phoneticPr fontId="3"/>
  </si>
  <si>
    <t>回答：</t>
    <rPh sb="0" eb="2">
      <t>カイトウ</t>
    </rPh>
    <phoneticPr fontId="3"/>
  </si>
  <si>
    <t>フリガナ
（半角で入力）</t>
    <rPh sb="6" eb="8">
      <t>ハンカク</t>
    </rPh>
    <rPh sb="9" eb="11">
      <t>ニュウリョク</t>
    </rPh>
    <phoneticPr fontId="3"/>
  </si>
  <si>
    <t>昭和</t>
    <rPh sb="0" eb="2">
      <t>ショウワ</t>
    </rPh>
    <phoneticPr fontId="3"/>
  </si>
  <si>
    <t>平成</t>
    <rPh sb="0" eb="2">
      <t>ヘイセイ</t>
    </rPh>
    <phoneticPr fontId="3"/>
  </si>
  <si>
    <t>和暦</t>
    <rPh sb="0" eb="2">
      <t>ワレキ</t>
    </rPh>
    <phoneticPr fontId="3"/>
  </si>
  <si>
    <t>入力日判定</t>
    <rPh sb="0" eb="2">
      <t>ニュウリョク</t>
    </rPh>
    <rPh sb="2" eb="3">
      <t>ビ</t>
    </rPh>
    <rPh sb="3" eb="5">
      <t>ハンテイ</t>
    </rPh>
    <phoneticPr fontId="3"/>
  </si>
  <si>
    <t>←どちらか一方で、入力又は選択してください→</t>
    <rPh sb="5" eb="7">
      <t>イッポウ</t>
    </rPh>
    <rPh sb="9" eb="11">
      <t>ニュウリョク</t>
    </rPh>
    <rPh sb="11" eb="12">
      <t>マタ</t>
    </rPh>
    <rPh sb="13" eb="15">
      <t>センタク</t>
    </rPh>
    <phoneticPr fontId="3"/>
  </si>
  <si>
    <t>和暦年数</t>
    <rPh sb="0" eb="2">
      <t>ワレキ</t>
    </rPh>
    <rPh sb="2" eb="4">
      <t>ネンスウ</t>
    </rPh>
    <phoneticPr fontId="3"/>
  </si>
  <si>
    <t>元</t>
    <rPh sb="0" eb="1">
      <t>モト</t>
    </rPh>
    <phoneticPr fontId="3"/>
  </si>
  <si>
    <t>生年月日はいつですか？　※和暦（例：昭和50年５月１３日）、西暦（例：1975/5/13）どちらか一方で入力・選択してください。</t>
    <rPh sb="49" eb="51">
      <t>イッポウ</t>
    </rPh>
    <rPh sb="55" eb="57">
      <t>センタク</t>
    </rPh>
    <phoneticPr fontId="3"/>
  </si>
  <si>
    <t>になった日はいつですか？（大体の日付で構いませんが、わからない場合は今日の日付でもかまいません）</t>
    <rPh sb="4" eb="5">
      <t>ヒ</t>
    </rPh>
    <rPh sb="13" eb="15">
      <t>ダイタイ</t>
    </rPh>
    <rPh sb="16" eb="18">
      <t>ヒヅケ</t>
    </rPh>
    <rPh sb="19" eb="20">
      <t>カマ</t>
    </rPh>
    <rPh sb="31" eb="33">
      <t>バアイ</t>
    </rPh>
    <rPh sb="34" eb="36">
      <t>キョウ</t>
    </rPh>
    <rPh sb="37" eb="39">
      <t>ヒヅケ</t>
    </rPh>
    <phoneticPr fontId="3"/>
  </si>
  <si>
    <t>一括徴収</t>
    <rPh sb="0" eb="2">
      <t>イッカツ</t>
    </rPh>
    <rPh sb="2" eb="4">
      <t>チョウシュウ</t>
    </rPh>
    <phoneticPr fontId="3"/>
  </si>
  <si>
    <r>
      <t>【退職の場合</t>
    </r>
    <r>
      <rPr>
        <sz val="16"/>
        <rFont val="ＭＳ Ｐゴシック"/>
        <family val="3"/>
        <charset val="128"/>
      </rPr>
      <t>】</t>
    </r>
    <rPh sb="4" eb="6">
      <t>バアイ</t>
    </rPh>
    <phoneticPr fontId="3"/>
  </si>
  <si>
    <t>特別徴収継続</t>
    <rPh sb="0" eb="2">
      <t>トクベツ</t>
    </rPh>
    <rPh sb="2" eb="4">
      <t>チョウシュウ</t>
    </rPh>
    <rPh sb="4" eb="6">
      <t>ケイゾク</t>
    </rPh>
    <phoneticPr fontId="3"/>
  </si>
  <si>
    <t>普通徴収</t>
    <rPh sb="0" eb="2">
      <t>フツウ</t>
    </rPh>
    <rPh sb="2" eb="4">
      <t>チョウシュウ</t>
    </rPh>
    <phoneticPr fontId="3"/>
  </si>
  <si>
    <t>徴収区分</t>
    <rPh sb="0" eb="2">
      <t>チョウシュウ</t>
    </rPh>
    <rPh sb="2" eb="4">
      <t>クブン</t>
    </rPh>
    <phoneticPr fontId="3"/>
  </si>
  <si>
    <t>円</t>
    <phoneticPr fontId="3"/>
  </si>
  <si>
    <t>各フラグ</t>
    <rPh sb="0" eb="1">
      <t>カク</t>
    </rPh>
    <phoneticPr fontId="3"/>
  </si>
  <si>
    <t>400　退職により一括徴収致します。</t>
    <rPh sb="4" eb="6">
      <t>タイショク</t>
    </rPh>
    <rPh sb="9" eb="11">
      <t>イッカツ</t>
    </rPh>
    <rPh sb="11" eb="13">
      <t>チョウシュウ</t>
    </rPh>
    <rPh sb="13" eb="14">
      <t>イタ</t>
    </rPh>
    <phoneticPr fontId="3"/>
  </si>
  <si>
    <t>401　一括徴収</t>
    <rPh sb="4" eb="6">
      <t>イッカツ</t>
    </rPh>
    <rPh sb="6" eb="8">
      <t>チョウシュウ</t>
    </rPh>
    <phoneticPr fontId="3"/>
  </si>
  <si>
    <t>転勤等により事業主変更</t>
    <rPh sb="0" eb="2">
      <t>テンキン</t>
    </rPh>
    <rPh sb="2" eb="3">
      <t>トウ</t>
    </rPh>
    <rPh sb="6" eb="9">
      <t>ジギョウヌシ</t>
    </rPh>
    <rPh sb="9" eb="11">
      <t>ヘンコウ</t>
    </rPh>
    <phoneticPr fontId="3"/>
  </si>
  <si>
    <t>となります。</t>
    <phoneticPr fontId="3"/>
  </si>
  <si>
    <t>→</t>
    <phoneticPr fontId="3"/>
  </si>
  <si>
    <t>月中</t>
    <rPh sb="0" eb="1">
      <t>ガツ</t>
    </rPh>
    <rPh sb="1" eb="2">
      <t>ナカ</t>
    </rPh>
    <phoneticPr fontId="3"/>
  </si>
  <si>
    <t>　郵便の事情により指定した月中に届かない場合がありますと、特別徴収開始月が遅れることがありますのでご了承ください。</t>
    <rPh sb="1" eb="3">
      <t>ユウビン</t>
    </rPh>
    <rPh sb="4" eb="6">
      <t>ジジョウ</t>
    </rPh>
    <rPh sb="16" eb="17">
      <t>トド</t>
    </rPh>
    <rPh sb="20" eb="22">
      <t>バアイ</t>
    </rPh>
    <rPh sb="29" eb="31">
      <t>トクベツ</t>
    </rPh>
    <rPh sb="31" eb="33">
      <t>チョウシュウ</t>
    </rPh>
    <rPh sb="33" eb="35">
      <t>カイシ</t>
    </rPh>
    <rPh sb="35" eb="36">
      <t>ツキ</t>
    </rPh>
    <rPh sb="37" eb="38">
      <t>オク</t>
    </rPh>
    <rPh sb="50" eb="52">
      <t>リョウショウ</t>
    </rPh>
    <phoneticPr fontId="3"/>
  </si>
  <si>
    <t>納付期限を選択フラグ</t>
    <rPh sb="0" eb="2">
      <t>ノウフ</t>
    </rPh>
    <rPh sb="2" eb="4">
      <t>キゲン</t>
    </rPh>
    <rPh sb="5" eb="7">
      <t>センタク</t>
    </rPh>
    <phoneticPr fontId="3"/>
  </si>
  <si>
    <t>最短で特別徴収開始が可能な月は、</t>
    <rPh sb="0" eb="2">
      <t>サイタン</t>
    </rPh>
    <rPh sb="3" eb="5">
      <t>トクベツ</t>
    </rPh>
    <rPh sb="5" eb="7">
      <t>チョウシュウ</t>
    </rPh>
    <rPh sb="7" eb="9">
      <t>カイシ</t>
    </rPh>
    <rPh sb="10" eb="12">
      <t>カノウ</t>
    </rPh>
    <rPh sb="13" eb="14">
      <t>ツキ</t>
    </rPh>
    <phoneticPr fontId="3"/>
  </si>
  <si>
    <t>退職等</t>
    <rPh sb="0" eb="2">
      <t>タイショク</t>
    </rPh>
    <rPh sb="2" eb="3">
      <t>トウ</t>
    </rPh>
    <phoneticPr fontId="3"/>
  </si>
  <si>
    <t>その他理由</t>
    <rPh sb="2" eb="3">
      <t>タ</t>
    </rPh>
    <rPh sb="3" eb="5">
      <t>リユウ</t>
    </rPh>
    <phoneticPr fontId="3"/>
  </si>
  <si>
    <t>届出書種類</t>
    <rPh sb="0" eb="3">
      <t>トドケデショ</t>
    </rPh>
    <rPh sb="3" eb="5">
      <t>シュルイ</t>
    </rPh>
    <phoneticPr fontId="3"/>
  </si>
  <si>
    <t>特別徴収切替</t>
    <rPh sb="0" eb="2">
      <t>トクベツ</t>
    </rPh>
    <rPh sb="2" eb="4">
      <t>チョウシュウ</t>
    </rPh>
    <rPh sb="4" eb="6">
      <t>キリカエ</t>
    </rPh>
    <phoneticPr fontId="3"/>
  </si>
  <si>
    <t>普徴＆継続</t>
    <rPh sb="0" eb="1">
      <t>フ</t>
    </rPh>
    <rPh sb="3" eb="5">
      <t>ケイゾク</t>
    </rPh>
    <phoneticPr fontId="3"/>
  </si>
  <si>
    <t>住民税支払い月フラグ</t>
    <rPh sb="0" eb="3">
      <t>ジュウミンゼイ</t>
    </rPh>
    <rPh sb="3" eb="5">
      <t>シハラ</t>
    </rPh>
    <rPh sb="6" eb="7">
      <t>ツキ</t>
    </rPh>
    <phoneticPr fontId="3"/>
  </si>
  <si>
    <t>異動日フラグ</t>
    <rPh sb="0" eb="2">
      <t>イドウ</t>
    </rPh>
    <rPh sb="2" eb="3">
      <t>ヒ</t>
    </rPh>
    <phoneticPr fontId="3"/>
  </si>
  <si>
    <t>最後の住民税フラグ</t>
    <rPh sb="0" eb="2">
      <t>サイゴ</t>
    </rPh>
    <rPh sb="3" eb="6">
      <t>ジュウミンゼイ</t>
    </rPh>
    <phoneticPr fontId="3"/>
  </si>
  <si>
    <t>回答：</t>
    <rPh sb="0" eb="2">
      <t>カイトウ</t>
    </rPh>
    <phoneticPr fontId="3"/>
  </si>
  <si>
    <t>全共通事項</t>
    <rPh sb="0" eb="1">
      <t>ゼン</t>
    </rPh>
    <rPh sb="1" eb="3">
      <t>キョウツウ</t>
    </rPh>
    <rPh sb="3" eb="5">
      <t>ジコウ</t>
    </rPh>
    <phoneticPr fontId="3"/>
  </si>
  <si>
    <r>
      <rPr>
        <sz val="14"/>
        <rFont val="HG丸ｺﾞｼｯｸM-PRO"/>
        <family val="3"/>
        <charset val="128"/>
      </rPr>
      <t>一括徴収</t>
    </r>
    <r>
      <rPr>
        <sz val="11"/>
        <rFont val="HG丸ｺﾞｼｯｸM-PRO"/>
        <family val="3"/>
        <charset val="128"/>
      </rPr>
      <t xml:space="preserve">
に関する事項</t>
    </r>
    <rPh sb="0" eb="2">
      <t>イッカツ</t>
    </rPh>
    <rPh sb="2" eb="4">
      <t>チョウシュウ</t>
    </rPh>
    <rPh sb="6" eb="7">
      <t>カン</t>
    </rPh>
    <rPh sb="9" eb="11">
      <t>ジコウ</t>
    </rPh>
    <phoneticPr fontId="3"/>
  </si>
  <si>
    <t>質問</t>
    <rPh sb="0" eb="2">
      <t>シツモン</t>
    </rPh>
    <phoneticPr fontId="3"/>
  </si>
  <si>
    <t>普徴＆継続＆一括</t>
    <rPh sb="0" eb="1">
      <t>フ</t>
    </rPh>
    <rPh sb="3" eb="5">
      <t>ケイゾク</t>
    </rPh>
    <rPh sb="6" eb="8">
      <t>イッカツ</t>
    </rPh>
    <phoneticPr fontId="3"/>
  </si>
  <si>
    <t>就職・入職</t>
    <rPh sb="0" eb="2">
      <t>シュウショク</t>
    </rPh>
    <rPh sb="3" eb="5">
      <t>ニュウショク</t>
    </rPh>
    <phoneticPr fontId="3"/>
  </si>
  <si>
    <r>
      <t>１月１日に住んでいたご住所はどこですか？　</t>
    </r>
    <r>
      <rPr>
        <sz val="12"/>
        <color rgb="FFFF0000"/>
        <rFont val="HG丸ｺﾞｼｯｸM-PRO"/>
        <family val="3"/>
        <charset val="128"/>
      </rPr>
      <t>※１月１日に伊勢崎市にお住まいでない場合は、1/1にお住いの市区町村へご提出ください。</t>
    </r>
    <phoneticPr fontId="3"/>
  </si>
  <si>
    <t>※普通徴収は１期～４期及び随時１期の納付書で支払うものです</t>
    <phoneticPr fontId="3"/>
  </si>
  <si>
    <t>　ただし、２月までに提出する切替届出で納付の期限が過ぎていない随時１期分の普通徴収については、特別徴収へ切替が可能です。</t>
    <rPh sb="6" eb="7">
      <t>ガツ</t>
    </rPh>
    <rPh sb="10" eb="12">
      <t>テイシュツ</t>
    </rPh>
    <rPh sb="14" eb="16">
      <t>キリカエ</t>
    </rPh>
    <rPh sb="16" eb="18">
      <t>トドケデ</t>
    </rPh>
    <rPh sb="19" eb="21">
      <t>ノウフ</t>
    </rPh>
    <rPh sb="22" eb="24">
      <t>キゲン</t>
    </rPh>
    <rPh sb="25" eb="26">
      <t>ス</t>
    </rPh>
    <rPh sb="31" eb="33">
      <t>ズイジ</t>
    </rPh>
    <rPh sb="34" eb="35">
      <t>キ</t>
    </rPh>
    <rPh sb="35" eb="36">
      <t>ブン</t>
    </rPh>
    <rPh sb="37" eb="39">
      <t>フツウ</t>
    </rPh>
    <rPh sb="39" eb="41">
      <t>チョウシュウ</t>
    </rPh>
    <rPh sb="47" eb="49">
      <t>トクベツ</t>
    </rPh>
    <rPh sb="49" eb="51">
      <t>チョウシュウ</t>
    </rPh>
    <rPh sb="52" eb="54">
      <t>キリカエ</t>
    </rPh>
    <rPh sb="55" eb="57">
      <t>カノウ</t>
    </rPh>
    <phoneticPr fontId="3"/>
  </si>
  <si>
    <r>
      <rPr>
        <sz val="12"/>
        <color rgb="FFFF0000"/>
        <rFont val="HG丸ｺﾞｼｯｸM-PRO"/>
        <family val="3"/>
        <charset val="128"/>
      </rPr>
      <t>【該当者から必ず聞き取りしてください】</t>
    </r>
    <r>
      <rPr>
        <sz val="12"/>
        <rFont val="HG丸ｺﾞｼｯｸM-PRO"/>
        <family val="3"/>
        <charset val="128"/>
      </rPr>
      <t>★下記の質問に回答する前に、前回、作成したままの場合は、削除又は再選択し間違えないように注意してください。★</t>
    </r>
    <rPh sb="6" eb="7">
      <t>カナラ</t>
    </rPh>
    <rPh sb="20" eb="22">
      <t>カキ</t>
    </rPh>
    <rPh sb="23" eb="25">
      <t>シツモン</t>
    </rPh>
    <rPh sb="26" eb="28">
      <t>カイトウ</t>
    </rPh>
    <rPh sb="30" eb="31">
      <t>マエ</t>
    </rPh>
    <rPh sb="33" eb="35">
      <t>ゼンカイ</t>
    </rPh>
    <rPh sb="43" eb="45">
      <t>バアイ</t>
    </rPh>
    <rPh sb="49" eb="50">
      <t>マタ</t>
    </rPh>
    <rPh sb="51" eb="54">
      <t>サイセンタク</t>
    </rPh>
    <rPh sb="55" eb="57">
      <t>マチガ</t>
    </rPh>
    <rPh sb="63" eb="65">
      <t>チュウイ</t>
    </rPh>
    <phoneticPr fontId="3"/>
  </si>
  <si>
    <t>★【注意】★</t>
    <rPh sb="2" eb="4">
      <t>チュウイ</t>
    </rPh>
    <phoneticPr fontId="3"/>
  </si>
  <si>
    <t>入力月の月フラグ</t>
    <rPh sb="0" eb="2">
      <t>ニュウリョク</t>
    </rPh>
    <rPh sb="2" eb="3">
      <t>ツキ</t>
    </rPh>
    <rPh sb="4" eb="5">
      <t>ツキ</t>
    </rPh>
    <phoneticPr fontId="3"/>
  </si>
  <si>
    <t>別シート質問入力制限フラグ1</t>
    <rPh sb="0" eb="1">
      <t>ベツ</t>
    </rPh>
    <rPh sb="4" eb="6">
      <t>シツモン</t>
    </rPh>
    <rPh sb="6" eb="8">
      <t>ニュウリョク</t>
    </rPh>
    <rPh sb="8" eb="10">
      <t>セイゲン</t>
    </rPh>
    <phoneticPr fontId="3"/>
  </si>
  <si>
    <t>別シート質問入力制限フラグ2</t>
    <rPh sb="0" eb="1">
      <t>ベツ</t>
    </rPh>
    <rPh sb="4" eb="6">
      <t>シツモン</t>
    </rPh>
    <rPh sb="6" eb="8">
      <t>ニュウリョク</t>
    </rPh>
    <rPh sb="8" eb="10">
      <t>セイゲン</t>
    </rPh>
    <phoneticPr fontId="3"/>
  </si>
  <si>
    <t>入力制限１</t>
    <rPh sb="0" eb="2">
      <t>ニュウリョク</t>
    </rPh>
    <rPh sb="2" eb="4">
      <t>セイゲン</t>
    </rPh>
    <phoneticPr fontId="3"/>
  </si>
  <si>
    <t>入力制限2</t>
    <rPh sb="0" eb="2">
      <t>ニュウリョク</t>
    </rPh>
    <rPh sb="2" eb="4">
      <t>セイゲン</t>
    </rPh>
    <phoneticPr fontId="3"/>
  </si>
  <si>
    <t>切替</t>
    <rPh sb="0" eb="2">
      <t>キリカエ</t>
    </rPh>
    <phoneticPr fontId="3"/>
  </si>
  <si>
    <t>600　普通徴収から特別徴収に切替ました。</t>
    <rPh sb="4" eb="6">
      <t>フツウ</t>
    </rPh>
    <rPh sb="6" eb="8">
      <t>チョウシュウ</t>
    </rPh>
    <rPh sb="10" eb="12">
      <t>トクベツ</t>
    </rPh>
    <rPh sb="12" eb="14">
      <t>チョウシュウ</t>
    </rPh>
    <rPh sb="15" eb="16">
      <t>キ</t>
    </rPh>
    <rPh sb="16" eb="17">
      <t>カ</t>
    </rPh>
    <phoneticPr fontId="3"/>
  </si>
  <si>
    <t>なし</t>
    <phoneticPr fontId="3"/>
  </si>
  <si>
    <t>分の住民税としてまとめて徴収し、</t>
    <phoneticPr fontId="3"/>
  </si>
  <si>
    <t>各質問事項を選択画面で選んだ事由のみの回答するための入力制限フラグ</t>
    <rPh sb="0" eb="1">
      <t>カク</t>
    </rPh>
    <rPh sb="1" eb="3">
      <t>シツモン</t>
    </rPh>
    <rPh sb="3" eb="5">
      <t>ジコウ</t>
    </rPh>
    <rPh sb="6" eb="8">
      <t>センタク</t>
    </rPh>
    <rPh sb="8" eb="10">
      <t>ガメン</t>
    </rPh>
    <rPh sb="11" eb="12">
      <t>エラ</t>
    </rPh>
    <rPh sb="14" eb="16">
      <t>ジユウ</t>
    </rPh>
    <rPh sb="19" eb="21">
      <t>カイトウ</t>
    </rPh>
    <rPh sb="26" eb="28">
      <t>ニュウリョク</t>
    </rPh>
    <rPh sb="28" eb="30">
      <t>セイゲン</t>
    </rPh>
    <phoneticPr fontId="3"/>
  </si>
  <si>
    <t>西暦和暦の重複入力制限フラグ</t>
    <rPh sb="0" eb="2">
      <t>セイレキ</t>
    </rPh>
    <rPh sb="2" eb="4">
      <t>ワレキ</t>
    </rPh>
    <rPh sb="5" eb="7">
      <t>チョウフク</t>
    </rPh>
    <rPh sb="7" eb="9">
      <t>ニュウリョク</t>
    </rPh>
    <rPh sb="9" eb="11">
      <t>セイゲン</t>
    </rPh>
    <phoneticPr fontId="3"/>
  </si>
  <si>
    <t>各申告書の質問用異動日フラグ</t>
    <rPh sb="0" eb="1">
      <t>カク</t>
    </rPh>
    <rPh sb="1" eb="4">
      <t>シンコクショ</t>
    </rPh>
    <rPh sb="5" eb="7">
      <t>シツモン</t>
    </rPh>
    <rPh sb="7" eb="8">
      <t>ヨウ</t>
    </rPh>
    <rPh sb="8" eb="10">
      <t>イドウ</t>
    </rPh>
    <rPh sb="10" eb="11">
      <t>ヒ</t>
    </rPh>
    <phoneticPr fontId="3"/>
  </si>
  <si>
    <t>一括徴収質問〇×フラグ</t>
    <rPh sb="0" eb="2">
      <t>イッカツ</t>
    </rPh>
    <rPh sb="2" eb="4">
      <t>チョウシュウ</t>
    </rPh>
    <rPh sb="4" eb="6">
      <t>シツモン</t>
    </rPh>
    <phoneticPr fontId="3"/>
  </si>
  <si>
    <t>普徴と特徴継続と異動年月日質問フラグ</t>
    <rPh sb="0" eb="2">
      <t>フチョウ</t>
    </rPh>
    <rPh sb="3" eb="5">
      <t>トクチョウ</t>
    </rPh>
    <rPh sb="5" eb="7">
      <t>ケイゾク</t>
    </rPh>
    <rPh sb="8" eb="10">
      <t>イドウ</t>
    </rPh>
    <rPh sb="10" eb="13">
      <t>ネンガッピ</t>
    </rPh>
    <rPh sb="13" eb="15">
      <t>シツモン</t>
    </rPh>
    <phoneticPr fontId="3"/>
  </si>
  <si>
    <t>生年月日重複入力、注意メッセージフラグ</t>
    <rPh sb="0" eb="2">
      <t>セイネン</t>
    </rPh>
    <rPh sb="2" eb="4">
      <t>ガッピ</t>
    </rPh>
    <rPh sb="4" eb="6">
      <t>チョウフク</t>
    </rPh>
    <rPh sb="6" eb="8">
      <t>ニュウリョク</t>
    </rPh>
    <rPh sb="9" eb="11">
      <t>チュウイ</t>
    </rPh>
    <phoneticPr fontId="3"/>
  </si>
  <si>
    <t>一括徴収月フラグ</t>
    <rPh sb="0" eb="2">
      <t>イッカツ</t>
    </rPh>
    <rPh sb="2" eb="4">
      <t>チョウシュウ</t>
    </rPh>
    <rPh sb="4" eb="5">
      <t>ツキ</t>
    </rPh>
    <phoneticPr fontId="3"/>
  </si>
  <si>
    <t>２月～４月中に切替届を提出した場合の申告書反映文言</t>
    <rPh sb="1" eb="2">
      <t>ガツ</t>
    </rPh>
    <rPh sb="4" eb="5">
      <t>ガツ</t>
    </rPh>
    <rPh sb="5" eb="6">
      <t>ナカ</t>
    </rPh>
    <rPh sb="7" eb="9">
      <t>キリカエ</t>
    </rPh>
    <rPh sb="9" eb="10">
      <t>トドケ</t>
    </rPh>
    <rPh sb="11" eb="13">
      <t>テイシュツ</t>
    </rPh>
    <rPh sb="15" eb="17">
      <t>バアイ</t>
    </rPh>
    <rPh sb="18" eb="21">
      <t>シンコクショ</t>
    </rPh>
    <rPh sb="21" eb="23">
      <t>ハンエイ</t>
    </rPh>
    <rPh sb="23" eb="25">
      <t>モンゴン</t>
    </rPh>
    <phoneticPr fontId="3"/>
  </si>
  <si>
    <t>異動届出書反映セル↓</t>
    <rPh sb="0" eb="2">
      <t>イドウ</t>
    </rPh>
    <rPh sb="2" eb="5">
      <t>トドケデショ</t>
    </rPh>
    <rPh sb="5" eb="7">
      <t>ハンエイ</t>
    </rPh>
    <phoneticPr fontId="3"/>
  </si>
  <si>
    <t>入力制限日付リスト</t>
    <rPh sb="0" eb="2">
      <t>ニュウリョク</t>
    </rPh>
    <rPh sb="2" eb="4">
      <t>セイゲン</t>
    </rPh>
    <rPh sb="4" eb="6">
      <t>ヒヅケ</t>
    </rPh>
    <phoneticPr fontId="3"/>
  </si>
  <si>
    <t>入力日等未来日の日付リスト</t>
    <rPh sb="0" eb="2">
      <t>ニュウリョク</t>
    </rPh>
    <rPh sb="2" eb="3">
      <t>ビ</t>
    </rPh>
    <rPh sb="3" eb="4">
      <t>トウ</t>
    </rPh>
    <rPh sb="4" eb="6">
      <t>ミライ</t>
    </rPh>
    <rPh sb="6" eb="7">
      <t>ビ</t>
    </rPh>
    <rPh sb="8" eb="10">
      <t>ヒヅケ</t>
    </rPh>
    <phoneticPr fontId="3"/>
  </si>
  <si>
    <r>
      <rPr>
        <sz val="14"/>
        <rFont val="HG丸ｺﾞｼｯｸM-PRO"/>
        <family val="3"/>
        <charset val="128"/>
      </rPr>
      <t>特別徴収
切替届書</t>
    </r>
    <r>
      <rPr>
        <sz val="10"/>
        <rFont val="HG丸ｺﾞｼｯｸM-PRO"/>
        <family val="3"/>
        <charset val="128"/>
      </rPr>
      <t xml:space="preserve">
に関する事項</t>
    </r>
    <rPh sb="0" eb="2">
      <t>トクベツ</t>
    </rPh>
    <rPh sb="2" eb="4">
      <t>チョウシュウ</t>
    </rPh>
    <rPh sb="5" eb="7">
      <t>キリカエ</t>
    </rPh>
    <rPh sb="7" eb="8">
      <t>トドケ</t>
    </rPh>
    <rPh sb="8" eb="9">
      <t>ショ</t>
    </rPh>
    <rPh sb="11" eb="12">
      <t>カン</t>
    </rPh>
    <rPh sb="14" eb="16">
      <t>ジコウ</t>
    </rPh>
    <phoneticPr fontId="3"/>
  </si>
  <si>
    <t>異動届反映セル</t>
    <rPh sb="0" eb="2">
      <t>イドウ</t>
    </rPh>
    <rPh sb="2" eb="3">
      <t>トドケ</t>
    </rPh>
    <rPh sb="3" eb="5">
      <t>ハンエイ</t>
    </rPh>
    <phoneticPr fontId="3"/>
  </si>
  <si>
    <t>＊＊＊＊＊＊＊＊＊＊＊＊＊＊＊＊＊＊＊＊＊</t>
    <phoneticPr fontId="3"/>
  </si>
  <si>
    <t>未徴収月</t>
    <rPh sb="0" eb="3">
      <t>ミチョウシュウ</t>
    </rPh>
    <rPh sb="3" eb="4">
      <t>ツキ</t>
    </rPh>
    <phoneticPr fontId="3"/>
  </si>
  <si>
    <t>新規なら
〇をつける</t>
    <rPh sb="0" eb="2">
      <t>シンキ</t>
    </rPh>
    <phoneticPr fontId="3"/>
  </si>
  <si>
    <t>※市処理欄</t>
    <phoneticPr fontId="3"/>
  </si>
  <si>
    <t>*</t>
    <phoneticPr fontId="3"/>
  </si>
  <si>
    <t>質問表入力月フラグ</t>
    <rPh sb="0" eb="2">
      <t>シツモン</t>
    </rPh>
    <rPh sb="2" eb="3">
      <t>ヒョウ</t>
    </rPh>
    <rPh sb="3" eb="5">
      <t>ニュウリョク</t>
    </rPh>
    <rPh sb="5" eb="6">
      <t>ツキ</t>
    </rPh>
    <phoneticPr fontId="3"/>
  </si>
  <si>
    <t>下記の期間の住民税額はいくらですか？（特別徴収税額決定通知書に記載があります。）</t>
    <rPh sb="0" eb="2">
      <t>カキ</t>
    </rPh>
    <rPh sb="3" eb="5">
      <t>キカン</t>
    </rPh>
    <rPh sb="6" eb="9">
      <t>ジュウミンゼイ</t>
    </rPh>
    <rPh sb="9" eb="10">
      <t>ガク</t>
    </rPh>
    <rPh sb="19" eb="21">
      <t>トクベツ</t>
    </rPh>
    <rPh sb="31" eb="33">
      <t>キサイ</t>
    </rPh>
    <phoneticPr fontId="3"/>
  </si>
  <si>
    <t>←年間の住民税</t>
    <rPh sb="1" eb="3">
      <t>ネンカン</t>
    </rPh>
    <rPh sb="4" eb="7">
      <t>ジュウミンゼイ</t>
    </rPh>
    <phoneticPr fontId="3"/>
  </si>
  <si>
    <t>令和</t>
  </si>
  <si>
    <t>令和</t>
    <phoneticPr fontId="3"/>
  </si>
  <si>
    <t>年</t>
    <rPh sb="0" eb="1">
      <t>ネン</t>
    </rPh>
    <phoneticPr fontId="3"/>
  </si>
  <si>
    <t>月</t>
    <rPh sb="0" eb="1">
      <t>ツキ</t>
    </rPh>
    <phoneticPr fontId="3"/>
  </si>
  <si>
    <t>までの住民税額</t>
    <phoneticPr fontId="3"/>
  </si>
  <si>
    <t>住所</t>
    <rPh sb="0" eb="2">
      <t>ジュウショ</t>
    </rPh>
    <phoneticPr fontId="3"/>
  </si>
  <si>
    <t>特徴開始翌月納期</t>
    <rPh sb="0" eb="2">
      <t>トクチョウ</t>
    </rPh>
    <rPh sb="2" eb="4">
      <t>カイシ</t>
    </rPh>
    <rPh sb="4" eb="6">
      <t>ヨクゲツ</t>
    </rPh>
    <rPh sb="6" eb="8">
      <t>ノウキ</t>
    </rPh>
    <phoneticPr fontId="3"/>
  </si>
  <si>
    <t>１０日納入期限分）から</t>
    <phoneticPr fontId="3"/>
  </si>
  <si>
    <t>※エルタックスで納入をしている場合等は不要となります。</t>
  </si>
  <si>
    <t>要不要リスト</t>
    <rPh sb="0" eb="1">
      <t>ヨウ</t>
    </rPh>
    <rPh sb="1" eb="3">
      <t>フヨウ</t>
    </rPh>
    <phoneticPr fontId="3"/>
  </si>
  <si>
    <t>反映セル</t>
    <rPh sb="0" eb="2">
      <t>ハンエイ</t>
    </rPh>
    <phoneticPr fontId="3"/>
  </si>
  <si>
    <t>一括＆切替</t>
    <rPh sb="0" eb="2">
      <t>イッカツ</t>
    </rPh>
    <rPh sb="3" eb="5">
      <t>キリカエ</t>
    </rPh>
    <phoneticPr fontId="3"/>
  </si>
  <si>
    <t>入力月の年フラグ</t>
    <rPh sb="0" eb="2">
      <t>ニュウリョク</t>
    </rPh>
    <rPh sb="2" eb="3">
      <t>ツキ</t>
    </rPh>
    <rPh sb="4" eb="5">
      <t>ネン</t>
    </rPh>
    <phoneticPr fontId="3"/>
  </si>
  <si>
    <t>～</t>
  </si>
  <si>
    <t>6月又は
特徴
開始</t>
    <rPh sb="1" eb="2">
      <t>ガツ</t>
    </rPh>
    <rPh sb="2" eb="3">
      <t>マタ</t>
    </rPh>
    <rPh sb="5" eb="7">
      <t>トクチョウ</t>
    </rPh>
    <rPh sb="8" eb="10">
      <t>カイシ</t>
    </rPh>
    <phoneticPr fontId="3"/>
  </si>
  <si>
    <t>一括徴収する住民税は、何月分の住民税としてまとめて納入しますか？（又は納入した）</t>
    <rPh sb="0" eb="2">
      <t>イッカツ</t>
    </rPh>
    <rPh sb="2" eb="4">
      <t>チョウシュウ</t>
    </rPh>
    <rPh sb="11" eb="13">
      <t>ナンガツ</t>
    </rPh>
    <rPh sb="13" eb="14">
      <t>ブン</t>
    </rPh>
    <rPh sb="15" eb="18">
      <t>ジュウミンゼイ</t>
    </rPh>
    <rPh sb="25" eb="27">
      <t>ノウニュウ</t>
    </rPh>
    <rPh sb="35" eb="37">
      <t>ノウニュウ</t>
    </rPh>
    <phoneticPr fontId="3"/>
  </si>
  <si>
    <t>（ウ）
未徴収税額
又は
一括徴収税額
（ｱ）-（ｲ）</t>
    <rPh sb="4" eb="7">
      <t>ミチョウシュウ</t>
    </rPh>
    <rPh sb="7" eb="9">
      <t>ゼイガク</t>
    </rPh>
    <rPh sb="10" eb="11">
      <t>マタ</t>
    </rPh>
    <rPh sb="13" eb="15">
      <t>イッカツ</t>
    </rPh>
    <rPh sb="15" eb="17">
      <t>チョウシュウ</t>
    </rPh>
    <rPh sb="17" eb="19">
      <t>ゼイガク</t>
    </rPh>
    <phoneticPr fontId="3"/>
  </si>
  <si>
    <t>翌年度普通徴収フラグ</t>
    <rPh sb="0" eb="3">
      <t>ヨクネンド</t>
    </rPh>
    <rPh sb="3" eb="5">
      <t>フツウ</t>
    </rPh>
    <rPh sb="5" eb="7">
      <t>チョウシュウ</t>
    </rPh>
    <phoneticPr fontId="3"/>
  </si>
  <si>
    <r>
      <t>普通徴収の</t>
    </r>
    <r>
      <rPr>
        <sz val="12"/>
        <color rgb="FFFF0000"/>
        <rFont val="HG丸ｺﾞｼｯｸM-PRO"/>
        <family val="3"/>
        <charset val="128"/>
      </rPr>
      <t>納付期限の過ぎていないもので、納付をしていない</t>
    </r>
    <r>
      <rPr>
        <sz val="12"/>
        <rFont val="HG丸ｺﾞｼｯｸM-PRO"/>
        <family val="3"/>
        <charset val="128"/>
      </rPr>
      <t>何期分以降を特別徴収にしますか？（下記をチェックしてください。）</t>
    </r>
    <rPh sb="5" eb="7">
      <t>ノウフ</t>
    </rPh>
    <rPh sb="7" eb="9">
      <t>キゲン</t>
    </rPh>
    <rPh sb="10" eb="11">
      <t>ス</t>
    </rPh>
    <rPh sb="20" eb="22">
      <t>ノウフ</t>
    </rPh>
    <rPh sb="28" eb="30">
      <t>ナンキ</t>
    </rPh>
    <rPh sb="30" eb="31">
      <t>ブン</t>
    </rPh>
    <rPh sb="31" eb="33">
      <t>イコウ</t>
    </rPh>
    <rPh sb="34" eb="36">
      <t>トクベツ</t>
    </rPh>
    <rPh sb="36" eb="38">
      <t>チョウシュウ</t>
    </rPh>
    <rPh sb="45" eb="47">
      <t>カキ</t>
    </rPh>
    <phoneticPr fontId="3"/>
  </si>
  <si>
    <t>Ｑ１．</t>
    <phoneticPr fontId="3"/>
  </si>
  <si>
    <t>Ｑ２．</t>
    <phoneticPr fontId="3"/>
  </si>
  <si>
    <t>Ｑ３．</t>
    <phoneticPr fontId="3"/>
  </si>
  <si>
    <t>Ｑ４．</t>
    <phoneticPr fontId="3"/>
  </si>
  <si>
    <t>Ｑ５．</t>
    <phoneticPr fontId="3"/>
  </si>
  <si>
    <t>Ｑ６．</t>
    <phoneticPr fontId="3"/>
  </si>
  <si>
    <t>Ｑ７_1．</t>
    <phoneticPr fontId="3"/>
  </si>
  <si>
    <t>Ｑ８．</t>
    <phoneticPr fontId="3"/>
  </si>
  <si>
    <t>Ｑ９．</t>
    <phoneticPr fontId="3"/>
  </si>
  <si>
    <t>Ｑ１０．</t>
    <phoneticPr fontId="3"/>
  </si>
  <si>
    <t>Ｑ１１．</t>
    <phoneticPr fontId="3"/>
  </si>
  <si>
    <t>Ｑ１２．</t>
    <phoneticPr fontId="3"/>
  </si>
  <si>
    <r>
      <t>現在のご住所はどこですか？（Ｑ２．の１月１日と</t>
    </r>
    <r>
      <rPr>
        <u/>
        <sz val="12"/>
        <color rgb="FFFF0000"/>
        <rFont val="HG丸ｺﾞｼｯｸM-PRO"/>
        <family val="3"/>
        <charset val="128"/>
      </rPr>
      <t>違う住所だった場合のみ</t>
    </r>
    <r>
      <rPr>
        <u/>
        <sz val="12"/>
        <rFont val="HG丸ｺﾞｼｯｸM-PRO"/>
        <family val="3"/>
        <charset val="128"/>
      </rPr>
      <t>ご入力</t>
    </r>
    <r>
      <rPr>
        <sz val="12"/>
        <rFont val="HG丸ｺﾞｼｯｸM-PRO"/>
        <family val="3"/>
        <charset val="128"/>
      </rPr>
      <t>ください。）</t>
    </r>
    <rPh sb="19" eb="20">
      <t>ガツ</t>
    </rPh>
    <rPh sb="21" eb="22">
      <t>ヒ</t>
    </rPh>
    <rPh sb="23" eb="24">
      <t>チガ</t>
    </rPh>
    <rPh sb="25" eb="27">
      <t>ジュウショ</t>
    </rPh>
    <rPh sb="30" eb="32">
      <t>バアイ</t>
    </rPh>
    <rPh sb="35" eb="37">
      <t>ニュウリョク</t>
    </rPh>
    <phoneticPr fontId="3"/>
  </si>
  <si>
    <t>入力日フラグ</t>
    <rPh sb="0" eb="2">
      <t>ニュウリョク</t>
    </rPh>
    <rPh sb="2" eb="3">
      <t>ビ</t>
    </rPh>
    <phoneticPr fontId="3"/>
  </si>
  <si>
    <t>今日の日付を入力してください。</t>
    <rPh sb="0" eb="2">
      <t>キョウ</t>
    </rPh>
    <rPh sb="3" eb="5">
      <t>ヒヅケ</t>
    </rPh>
    <rPh sb="6" eb="8">
      <t>ニュウリョク</t>
    </rPh>
    <phoneticPr fontId="3"/>
  </si>
  <si>
    <r>
      <t>　また、</t>
    </r>
    <r>
      <rPr>
        <sz val="12"/>
        <color rgb="FFFF0000"/>
        <rFont val="HG丸ｺﾞｼｯｸM-PRO"/>
        <family val="3"/>
        <charset val="128"/>
      </rPr>
      <t>２月～４月中に提出する切替届は、翌年度６月からの新規特別徴収開始</t>
    </r>
    <r>
      <rPr>
        <sz val="12"/>
        <rFont val="HG丸ｺﾞｼｯｸM-PRO"/>
        <family val="3"/>
        <charset val="128"/>
      </rPr>
      <t>のものとして受理します。</t>
    </r>
    <rPh sb="5" eb="6">
      <t>ガツ</t>
    </rPh>
    <rPh sb="8" eb="9">
      <t>ガツ</t>
    </rPh>
    <rPh sb="9" eb="10">
      <t>ナカ</t>
    </rPh>
    <rPh sb="11" eb="13">
      <t>テイシュツ</t>
    </rPh>
    <rPh sb="15" eb="17">
      <t>キリカエ</t>
    </rPh>
    <rPh sb="17" eb="18">
      <t>トドケ</t>
    </rPh>
    <rPh sb="20" eb="23">
      <t>ヨクネンド</t>
    </rPh>
    <rPh sb="24" eb="25">
      <t>ガツ</t>
    </rPh>
    <rPh sb="28" eb="30">
      <t>シンキ</t>
    </rPh>
    <rPh sb="30" eb="32">
      <t>トクベツ</t>
    </rPh>
    <rPh sb="32" eb="34">
      <t>チョウシュウ</t>
    </rPh>
    <rPh sb="34" eb="36">
      <t>カイシ</t>
    </rPh>
    <rPh sb="42" eb="44">
      <t>ジュリ</t>
    </rPh>
    <phoneticPr fontId="3"/>
  </si>
  <si>
    <t>事業所名</t>
    <rPh sb="0" eb="3">
      <t>ジギョウショ</t>
    </rPh>
    <rPh sb="3" eb="4">
      <t>メイ</t>
    </rPh>
    <phoneticPr fontId="3"/>
  </si>
  <si>
    <t>↓↓変更になる項目にチェックを入れてから入力してください。</t>
    <rPh sb="2" eb="4">
      <t>ヘンコウ</t>
    </rPh>
    <rPh sb="7" eb="9">
      <t>コウモク</t>
    </rPh>
    <phoneticPr fontId="3"/>
  </si>
  <si>
    <t>必須</t>
    <rPh sb="0" eb="2">
      <t>ヒッス</t>
    </rPh>
    <phoneticPr fontId="3"/>
  </si>
  <si>
    <t>今後の伊勢崎市の指定番号に関して該当するものを選択してください。</t>
    <rPh sb="0" eb="2">
      <t>コンゴ</t>
    </rPh>
    <rPh sb="3" eb="7">
      <t>イセサキシ</t>
    </rPh>
    <rPh sb="8" eb="10">
      <t>シテイ</t>
    </rPh>
    <rPh sb="10" eb="12">
      <t>バンゴウ</t>
    </rPh>
    <rPh sb="13" eb="14">
      <t>カン</t>
    </rPh>
    <rPh sb="16" eb="18">
      <t>ガイトウ</t>
    </rPh>
    <rPh sb="23" eb="25">
      <t>センタク</t>
    </rPh>
    <phoneticPr fontId="3"/>
  </si>
  <si>
    <t>→</t>
    <phoneticPr fontId="3"/>
  </si>
  <si>
    <t>変更後
（統合・合併・分割される）の事業所情報</t>
    <rPh sb="0" eb="2">
      <t>ヘンコウ</t>
    </rPh>
    <rPh sb="2" eb="3">
      <t>ゴ</t>
    </rPh>
    <rPh sb="5" eb="7">
      <t>トウゴウ</t>
    </rPh>
    <rPh sb="8" eb="10">
      <t>ガッペイ</t>
    </rPh>
    <rPh sb="11" eb="13">
      <t>ブンカツ</t>
    </rPh>
    <rPh sb="18" eb="21">
      <t>ジギョウショ</t>
    </rPh>
    <rPh sb="21" eb="23">
      <t>ジョウホウ</t>
    </rPh>
    <phoneticPr fontId="3"/>
  </si>
  <si>
    <t>変更前
（統合・合併・分割される前）の事業所情報</t>
    <rPh sb="0" eb="2">
      <t>ヘンコウ</t>
    </rPh>
    <rPh sb="2" eb="3">
      <t>マエ</t>
    </rPh>
    <rPh sb="5" eb="7">
      <t>トウゴウ</t>
    </rPh>
    <rPh sb="8" eb="10">
      <t>ガッペイ</t>
    </rPh>
    <rPh sb="11" eb="13">
      <t>ブンカツ</t>
    </rPh>
    <rPh sb="16" eb="17">
      <t>マエ</t>
    </rPh>
    <rPh sb="19" eb="22">
      <t>ジギョウショ</t>
    </rPh>
    <rPh sb="22" eb="24">
      <t>ジョウホウ</t>
    </rPh>
    <phoneticPr fontId="3"/>
  </si>
  <si>
    <t>共通事項</t>
    <rPh sb="0" eb="2">
      <t>キョウツウ</t>
    </rPh>
    <rPh sb="2" eb="4">
      <t>ジコウ</t>
    </rPh>
    <phoneticPr fontId="3"/>
  </si>
  <si>
    <t>Ｑ３．</t>
    <phoneticPr fontId="3"/>
  </si>
  <si>
    <t>Ｑ４．</t>
    <phoneticPr fontId="3"/>
  </si>
  <si>
    <t>Ｑ５．</t>
    <phoneticPr fontId="3"/>
  </si>
  <si>
    <t>電話番号及び
内線番号</t>
    <rPh sb="0" eb="2">
      <t>デンワ</t>
    </rPh>
    <rPh sb="2" eb="4">
      <t>バンゴウ</t>
    </rPh>
    <rPh sb="4" eb="5">
      <t>オヨ</t>
    </rPh>
    <rPh sb="7" eb="9">
      <t>ナイセン</t>
    </rPh>
    <rPh sb="9" eb="11">
      <t>バンゴウ</t>
    </rPh>
    <phoneticPr fontId="3"/>
  </si>
  <si>
    <t>変更になった日を入力してください。</t>
    <rPh sb="0" eb="2">
      <t>ヘンコウ</t>
    </rPh>
    <rPh sb="6" eb="7">
      <t>ヒ</t>
    </rPh>
    <rPh sb="8" eb="10">
      <t>ニュウリョク</t>
    </rPh>
    <phoneticPr fontId="3"/>
  </si>
  <si>
    <t>新しい送付先住所を入力してください。</t>
    <rPh sb="0" eb="1">
      <t>アタラ</t>
    </rPh>
    <rPh sb="3" eb="6">
      <t>ソウフサキ</t>
    </rPh>
    <rPh sb="6" eb="8">
      <t>ジュウショ</t>
    </rPh>
    <rPh sb="9" eb="11">
      <t>ニュウリョク</t>
    </rPh>
    <phoneticPr fontId="3"/>
  </si>
  <si>
    <t>今までの送付先住所を入力してください。　※登録していない場合又はわからない場合は未入力でかまいません。</t>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</si>
  <si>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 xml:space="preserve">所在地
</t>
    <rPh sb="0" eb="3">
      <t>ショザイチ</t>
    </rPh>
    <phoneticPr fontId="3"/>
  </si>
  <si>
    <t>送付先</t>
    <rPh sb="0" eb="3">
      <t>ソウフサキ</t>
    </rPh>
    <phoneticPr fontId="3"/>
  </si>
  <si>
    <t>必須</t>
    <phoneticPr fontId="3"/>
  </si>
  <si>
    <t>※新事業所にて伊勢崎市での特別徴収者がいない又は番号がわからない場合は空欄でかまいません</t>
    <phoneticPr fontId="3"/>
  </si>
  <si>
    <t>法人番号が変更になる又は個人事業主の代表者が変更になる場合は必ずこちらを選択</t>
    <rPh sb="10" eb="11">
      <t>マタ</t>
    </rPh>
    <rPh sb="12" eb="14">
      <t>コジン</t>
    </rPh>
    <rPh sb="14" eb="17">
      <t>ジギョウヌシ</t>
    </rPh>
    <rPh sb="18" eb="21">
      <t>ダイヒョウシャ</t>
    </rPh>
    <rPh sb="22" eb="24">
      <t>ヘンコウ</t>
    </rPh>
    <rPh sb="27" eb="29">
      <t>バアイ</t>
    </rPh>
    <rPh sb="30" eb="31">
      <t>カナラ</t>
    </rPh>
    <phoneticPr fontId="3"/>
  </si>
  <si>
    <t>送付先変更を希望する日を入力してください。　※過去の日付は指定できません。</t>
    <rPh sb="0" eb="2">
      <t>ソウフ</t>
    </rPh>
    <rPh sb="2" eb="3">
      <t>サキ</t>
    </rPh>
    <rPh sb="3" eb="5">
      <t>ヘンコウ</t>
    </rPh>
    <rPh sb="6" eb="8">
      <t>キボウ</t>
    </rPh>
    <rPh sb="10" eb="11">
      <t>ヒ</t>
    </rPh>
    <rPh sb="12" eb="14">
      <t>ニュウリョク</t>
    </rPh>
    <rPh sb="23" eb="25">
      <t>カコ</t>
    </rPh>
    <rPh sb="26" eb="28">
      <t>ヒヅケ</t>
    </rPh>
    <rPh sb="29" eb="31">
      <t>シテイ</t>
    </rPh>
    <phoneticPr fontId="3"/>
  </si>
  <si>
    <r>
      <t>旧の事業所名及びフリガナを入力してください。</t>
    </r>
    <r>
      <rPr>
        <sz val="12"/>
        <color rgb="FFFF0000"/>
        <rFont val="HG丸ｺﾞｼｯｸM-PRO"/>
        <family val="3"/>
        <charset val="128"/>
      </rPr>
      <t>※誤読を避けるため必ずフリガナを入力してください。</t>
    </r>
    <rPh sb="0" eb="1">
      <t>キュウ</t>
    </rPh>
    <rPh sb="2" eb="5">
      <t>ジギョウショ</t>
    </rPh>
    <rPh sb="5" eb="6">
      <t>メイ</t>
    </rPh>
    <rPh sb="6" eb="7">
      <t>オヨ</t>
    </rPh>
    <rPh sb="13" eb="15">
      <t>ニュウリョク</t>
    </rPh>
    <rPh sb="23" eb="25">
      <t>ゴドク</t>
    </rPh>
    <rPh sb="26" eb="27">
      <t>サ</t>
    </rPh>
    <rPh sb="31" eb="32">
      <t>カナラ</t>
    </rPh>
    <rPh sb="38" eb="40">
      <t>ニュウリョク</t>
    </rPh>
    <phoneticPr fontId="3"/>
  </si>
  <si>
    <t>旧住所を入力してください。</t>
    <rPh sb="0" eb="1">
      <t>キュウ</t>
    </rPh>
    <rPh sb="1" eb="3">
      <t>ジュウショ</t>
    </rPh>
    <rPh sb="4" eb="6">
      <t>ニュウリョク</t>
    </rPh>
    <phoneticPr fontId="3"/>
  </si>
  <si>
    <t>旧電話番号を入力してください。</t>
    <rPh sb="1" eb="3">
      <t>デンワ</t>
    </rPh>
    <rPh sb="3" eb="5">
      <t>バンゴウ</t>
    </rPh>
    <phoneticPr fontId="3"/>
  </si>
  <si>
    <t>旧事業所の伊勢崎市指定番号（例19000000）を入力してください。　</t>
    <rPh sb="5" eb="9">
      <t>イセサキシ</t>
    </rPh>
    <rPh sb="9" eb="11">
      <t>シテイ</t>
    </rPh>
    <rPh sb="11" eb="13">
      <t>バンゴウ</t>
    </rPh>
    <rPh sb="14" eb="15">
      <t>レイ</t>
    </rPh>
    <rPh sb="25" eb="27">
      <t>ニュウリョク</t>
    </rPh>
    <phoneticPr fontId="3"/>
  </si>
  <si>
    <t>所在地等の事由パラメタ</t>
    <rPh sb="0" eb="3">
      <t>ショザイチ</t>
    </rPh>
    <rPh sb="3" eb="4">
      <t>トウ</t>
    </rPh>
    <rPh sb="5" eb="7">
      <t>ジユウ</t>
    </rPh>
    <phoneticPr fontId="3"/>
  </si>
  <si>
    <t>移転・事業所名</t>
    <rPh sb="0" eb="2">
      <t>イテン</t>
    </rPh>
    <rPh sb="3" eb="6">
      <t>ジギョウショ</t>
    </rPh>
    <rPh sb="6" eb="7">
      <t>メイ</t>
    </rPh>
    <phoneticPr fontId="3"/>
  </si>
  <si>
    <t>Ｑ６．</t>
    <phoneticPr fontId="3"/>
  </si>
  <si>
    <t>Ｑ７．</t>
    <phoneticPr fontId="3"/>
  </si>
  <si>
    <t>Ｑ８．</t>
    <phoneticPr fontId="3"/>
  </si>
  <si>
    <t>Ｑ９．</t>
    <phoneticPr fontId="3"/>
  </si>
  <si>
    <r>
      <t>今までの送付先住所を入力してください。　</t>
    </r>
    <r>
      <rPr>
        <sz val="12"/>
        <color rgb="FFFF0000"/>
        <rFont val="HG丸ｺﾞｼｯｸM-PRO"/>
        <family val="3"/>
        <charset val="128"/>
      </rPr>
      <t>※登録していない場合又はわからない場合は未入力でかまいません。</t>
    </r>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</si>
  <si>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合併・統合・分割</t>
    <rPh sb="0" eb="2">
      <t>ガッペイ</t>
    </rPh>
    <rPh sb="3" eb="5">
      <t>トウゴウ</t>
    </rPh>
    <rPh sb="6" eb="8">
      <t>ブンカツ</t>
    </rPh>
    <phoneticPr fontId="3"/>
  </si>
  <si>
    <t>その他（個人代表変更）</t>
    <rPh sb="2" eb="3">
      <t>タ</t>
    </rPh>
    <rPh sb="4" eb="6">
      <t>コジン</t>
    </rPh>
    <rPh sb="6" eb="8">
      <t>ダイヒョウ</t>
    </rPh>
    <rPh sb="8" eb="10">
      <t>ヘンコウ</t>
    </rPh>
    <phoneticPr fontId="3"/>
  </si>
  <si>
    <t>提出</t>
    <rPh sb="0" eb="2">
      <t>テイシュツ</t>
    </rPh>
    <phoneticPr fontId="3"/>
  </si>
  <si>
    <t>氏　　　　名</t>
    <rPh sb="0" eb="1">
      <t>シ</t>
    </rPh>
    <rPh sb="5" eb="6">
      <t>ナ</t>
    </rPh>
    <phoneticPr fontId="3"/>
  </si>
  <si>
    <r>
      <t>　１．</t>
    </r>
    <r>
      <rPr>
        <u/>
        <sz val="14"/>
        <rFont val="HG丸ｺﾞｼｯｸM-PRO"/>
        <family val="3"/>
        <charset val="128"/>
      </rPr>
      <t>普通徴収の納付書</t>
    </r>
    <r>
      <rPr>
        <sz val="14"/>
        <rFont val="HG丸ｺﾞｼｯｸM-PRO"/>
        <family val="3"/>
        <charset val="128"/>
      </rPr>
      <t>（二重納付防止のため、残りの納付書（納期未到来分）を添付してください。）
　　　※既に納付済みの分や口座振替の場合は不要です。</t>
    </r>
    <rPh sb="3" eb="5">
      <t>フツウ</t>
    </rPh>
    <rPh sb="5" eb="7">
      <t>チョウシュウ</t>
    </rPh>
    <rPh sb="8" eb="10">
      <t>ノウフ</t>
    </rPh>
    <rPh sb="10" eb="11">
      <t>ショ</t>
    </rPh>
    <rPh sb="12" eb="14">
      <t>ニジュウ</t>
    </rPh>
    <rPh sb="14" eb="16">
      <t>ノウフ</t>
    </rPh>
    <rPh sb="16" eb="18">
      <t>ボウシ</t>
    </rPh>
    <rPh sb="22" eb="23">
      <t>ノコ</t>
    </rPh>
    <rPh sb="25" eb="28">
      <t>ノウフショ</t>
    </rPh>
    <rPh sb="29" eb="31">
      <t>ノウキ</t>
    </rPh>
    <rPh sb="31" eb="34">
      <t>ミトウライ</t>
    </rPh>
    <rPh sb="34" eb="35">
      <t>ブン</t>
    </rPh>
    <rPh sb="37" eb="39">
      <t>テンプ</t>
    </rPh>
    <rPh sb="52" eb="53">
      <t>スデ</t>
    </rPh>
    <rPh sb="54" eb="56">
      <t>ノウフ</t>
    </rPh>
    <rPh sb="56" eb="57">
      <t>ズ</t>
    </rPh>
    <rPh sb="59" eb="60">
      <t>ブン</t>
    </rPh>
    <rPh sb="61" eb="63">
      <t>コウザ</t>
    </rPh>
    <rPh sb="63" eb="65">
      <t>フリカエ</t>
    </rPh>
    <rPh sb="66" eb="68">
      <t>バアイ</t>
    </rPh>
    <rPh sb="69" eb="71">
      <t>フヨウ</t>
    </rPh>
    <phoneticPr fontId="3"/>
  </si>
  <si>
    <t>生 年 月 日</t>
    <rPh sb="0" eb="1">
      <t>セイ</t>
    </rPh>
    <rPh sb="2" eb="3">
      <t>トシ</t>
    </rPh>
    <rPh sb="4" eb="5">
      <t>ツキ</t>
    </rPh>
    <rPh sb="6" eb="7">
      <t>ヒ</t>
    </rPh>
    <phoneticPr fontId="3"/>
  </si>
  <si>
    <r>
      <rPr>
        <sz val="16"/>
        <rFont val="HG丸ｺﾞｼｯｸM-PRO"/>
        <family val="3"/>
        <charset val="128"/>
      </rPr>
      <t>1.</t>
    </r>
    <r>
      <rPr>
        <sz val="14"/>
        <rFont val="HG丸ｺﾞｼｯｸM-PRO"/>
        <family val="3"/>
        <charset val="128"/>
      </rPr>
      <t>特別徴収継続の場合</t>
    </r>
    <rPh sb="2" eb="4">
      <t>トクベツ</t>
    </rPh>
    <rPh sb="4" eb="6">
      <t>チョウシュウ</t>
    </rPh>
    <rPh sb="6" eb="8">
      <t>ケイゾク</t>
    </rPh>
    <rPh sb="9" eb="11">
      <t>バアイ</t>
    </rPh>
    <phoneticPr fontId="3"/>
  </si>
  <si>
    <r>
      <t xml:space="preserve">納入書の要否
</t>
    </r>
    <r>
      <rPr>
        <sz val="8"/>
        <rFont val="HG丸ｺﾞｼｯｸM-PRO"/>
        <family val="3"/>
        <charset val="128"/>
      </rPr>
      <t>（新規の場合のみ記載）</t>
    </r>
    <rPh sb="0" eb="2">
      <t>ノウニュウ</t>
    </rPh>
    <rPh sb="2" eb="3">
      <t>ショ</t>
    </rPh>
    <rPh sb="4" eb="6">
      <t>ヨウヒ</t>
    </rPh>
    <rPh sb="8" eb="10">
      <t>シンキ</t>
    </rPh>
    <rPh sb="11" eb="13">
      <t>バアイ</t>
    </rPh>
    <rPh sb="15" eb="17">
      <t>キサイ</t>
    </rPh>
    <phoneticPr fontId="3"/>
  </si>
  <si>
    <t>右から
1～3のいずれかを
記入</t>
    <phoneticPr fontId="3"/>
  </si>
  <si>
    <t>月分(翌月１０日納入期限分)から
徴収し、納入します。</t>
    <rPh sb="0" eb="1">
      <t>ツキ</t>
    </rPh>
    <rPh sb="1" eb="2">
      <t>ブン</t>
    </rPh>
    <rPh sb="3" eb="5">
      <t>ヨクゲツ</t>
    </rPh>
    <rPh sb="7" eb="8">
      <t>ヒ</t>
    </rPh>
    <rPh sb="8" eb="10">
      <t>ノウニュウ</t>
    </rPh>
    <rPh sb="10" eb="12">
      <t>キゲン</t>
    </rPh>
    <rPh sb="12" eb="13">
      <t>ブン</t>
    </rPh>
    <rPh sb="17" eb="19">
      <t>チョウシュウ</t>
    </rPh>
    <rPh sb="21" eb="23">
      <t>ノウニュウ</t>
    </rPh>
    <phoneticPr fontId="3"/>
  </si>
  <si>
    <t>月分(翌月１０日納入期限分)で
納入します。</t>
    <rPh sb="0" eb="1">
      <t>ツキ</t>
    </rPh>
    <rPh sb="1" eb="2">
      <t>ブン</t>
    </rPh>
    <rPh sb="3" eb="5">
      <t>ヨクゲツ</t>
    </rPh>
    <rPh sb="7" eb="8">
      <t>ニチ</t>
    </rPh>
    <rPh sb="8" eb="10">
      <t>ノウニュウ</t>
    </rPh>
    <rPh sb="10" eb="12">
      <t>キゲン</t>
    </rPh>
    <rPh sb="12" eb="13">
      <t>ブン</t>
    </rPh>
    <rPh sb="16" eb="18">
      <t>ノウニュウ</t>
    </rPh>
    <phoneticPr fontId="3"/>
  </si>
  <si>
    <t>給 与 支 払 報 告
特 　別 　徴   収</t>
    <phoneticPr fontId="3"/>
  </si>
  <si>
    <t>〔</t>
    <phoneticPr fontId="3"/>
  </si>
  <si>
    <t>NO.</t>
    <phoneticPr fontId="3"/>
  </si>
  <si>
    <t>届出理由</t>
    <rPh sb="0" eb="2">
      <t>トドケデ</t>
    </rPh>
    <rPh sb="2" eb="4">
      <t>リユウ</t>
    </rPh>
    <phoneticPr fontId="3"/>
  </si>
  <si>
    <t>徴収済住民税額</t>
    <rPh sb="0" eb="2">
      <t>チョウシュウ</t>
    </rPh>
    <rPh sb="2" eb="3">
      <t>ズ</t>
    </rPh>
    <rPh sb="3" eb="6">
      <t>ジュウミンゼイ</t>
    </rPh>
    <rPh sb="6" eb="7">
      <t>ガク</t>
    </rPh>
    <phoneticPr fontId="3"/>
  </si>
  <si>
    <t>１.特別徴収継続</t>
    <rPh sb="2" eb="4">
      <t>トクベツ</t>
    </rPh>
    <rPh sb="4" eb="6">
      <t>チョウシュウ</t>
    </rPh>
    <rPh sb="6" eb="8">
      <t>ケイゾク</t>
    </rPh>
    <phoneticPr fontId="3"/>
  </si>
  <si>
    <t>２.一括徴収</t>
    <rPh sb="2" eb="4">
      <t>イッカツ</t>
    </rPh>
    <rPh sb="4" eb="6">
      <t>チョウシュウ</t>
    </rPh>
    <phoneticPr fontId="3"/>
  </si>
  <si>
    <t>３.普通徴収</t>
    <rPh sb="2" eb="4">
      <t>フツウ</t>
    </rPh>
    <rPh sb="4" eb="6">
      <t>チョウシュウ</t>
    </rPh>
    <phoneticPr fontId="3"/>
  </si>
  <si>
    <t>1.退職</t>
    <rPh sb="2" eb="4">
      <t>タイショク</t>
    </rPh>
    <phoneticPr fontId="3"/>
  </si>
  <si>
    <t>2.転勤</t>
    <rPh sb="2" eb="4">
      <t>テンキン</t>
    </rPh>
    <phoneticPr fontId="3"/>
  </si>
  <si>
    <t>4.死亡・休職・長欠</t>
    <rPh sb="2" eb="4">
      <t>シボウ</t>
    </rPh>
    <rPh sb="5" eb="7">
      <t>キュウショク</t>
    </rPh>
    <rPh sb="8" eb="10">
      <t>チョウケツ</t>
    </rPh>
    <phoneticPr fontId="3"/>
  </si>
  <si>
    <t>5.合併・解散</t>
    <rPh sb="2" eb="4">
      <t>ガッペイ</t>
    </rPh>
    <rPh sb="5" eb="7">
      <t>カイサン</t>
    </rPh>
    <phoneticPr fontId="3"/>
  </si>
  <si>
    <t>6.その他</t>
    <rPh sb="4" eb="5">
      <t>タ</t>
    </rPh>
    <phoneticPr fontId="3"/>
  </si>
  <si>
    <t>　</t>
    <phoneticPr fontId="3"/>
  </si>
  <si>
    <t>区分</t>
    <rPh sb="0" eb="2">
      <t>クブン</t>
    </rPh>
    <phoneticPr fontId="3"/>
  </si>
  <si>
    <t>★異動後の未徴収税額の徴収方法★を２.一括徴収にしてから入力してください。</t>
    <phoneticPr fontId="3"/>
  </si>
  <si>
    <t>一括徴収の項目入力欄です</t>
    <phoneticPr fontId="3"/>
  </si>
  <si>
    <t>1.入社</t>
    <rPh sb="2" eb="4">
      <t>ニュウシャ</t>
    </rPh>
    <phoneticPr fontId="3"/>
  </si>
  <si>
    <t>2.その他</t>
    <rPh sb="4" eb="5">
      <t>タ</t>
    </rPh>
    <phoneticPr fontId="3"/>
  </si>
  <si>
    <t>未徴収
開始月</t>
    <rPh sb="0" eb="3">
      <t>ミチョウシュウ</t>
    </rPh>
    <rPh sb="4" eb="6">
      <t>カイシ</t>
    </rPh>
    <rPh sb="6" eb="7">
      <t>ツキ</t>
    </rPh>
    <phoneticPr fontId="3"/>
  </si>
  <si>
    <t>特別徴収
最終月</t>
    <rPh sb="0" eb="2">
      <t>トクベツ</t>
    </rPh>
    <rPh sb="2" eb="4">
      <t>チョウシュウ</t>
    </rPh>
    <rPh sb="5" eb="7">
      <t>サイシュウ</t>
    </rPh>
    <rPh sb="7" eb="8">
      <t>ツキ</t>
    </rPh>
    <phoneticPr fontId="3"/>
  </si>
  <si>
    <t>例</t>
    <rPh sb="0" eb="1">
      <t>レイ</t>
    </rPh>
    <phoneticPr fontId="3"/>
  </si>
  <si>
    <t>1期</t>
    <rPh sb="1" eb="2">
      <t>キ</t>
    </rPh>
    <phoneticPr fontId="3"/>
  </si>
  <si>
    <t>2期</t>
    <rPh sb="1" eb="2">
      <t>キ</t>
    </rPh>
    <phoneticPr fontId="3"/>
  </si>
  <si>
    <t>3期</t>
    <rPh sb="1" eb="2">
      <t>キ</t>
    </rPh>
    <phoneticPr fontId="3"/>
  </si>
  <si>
    <t>4期</t>
    <rPh sb="1" eb="2">
      <t>キ</t>
    </rPh>
    <phoneticPr fontId="3"/>
  </si>
  <si>
    <t>随時１期</t>
    <rPh sb="0" eb="2">
      <t>ズイジ</t>
    </rPh>
    <rPh sb="3" eb="4">
      <t>キ</t>
    </rPh>
    <phoneticPr fontId="3"/>
  </si>
  <si>
    <t>伊勢崎　太郎</t>
    <rPh sb="0" eb="3">
      <t>イセサキ</t>
    </rPh>
    <rPh sb="4" eb="6">
      <t>タロウ</t>
    </rPh>
    <phoneticPr fontId="3"/>
  </si>
  <si>
    <t>ｲｾｻｷ ﾀﾛｳ</t>
    <phoneticPr fontId="3"/>
  </si>
  <si>
    <t>徴収予定額</t>
    <rPh sb="0" eb="2">
      <t>チョウシュウ</t>
    </rPh>
    <rPh sb="2" eb="4">
      <t>ヨテイ</t>
    </rPh>
    <rPh sb="4" eb="5">
      <t>ガク</t>
    </rPh>
    <phoneticPr fontId="3"/>
  </si>
  <si>
    <t>作成日
（入力日）</t>
    <rPh sb="0" eb="3">
      <t>サクセイビ</t>
    </rPh>
    <rPh sb="5" eb="7">
      <t>ニュウリョク</t>
    </rPh>
    <rPh sb="7" eb="8">
      <t>ビ</t>
    </rPh>
    <phoneticPr fontId="3"/>
  </si>
  <si>
    <t>1.必要</t>
    <rPh sb="2" eb="4">
      <t>ヒツヨウ</t>
    </rPh>
    <phoneticPr fontId="3"/>
  </si>
  <si>
    <t>2.不要</t>
    <rPh sb="2" eb="4">
      <t>フヨウ</t>
    </rPh>
    <phoneticPr fontId="3"/>
  </si>
  <si>
    <r>
      <t xml:space="preserve">新規事業所での納入書
要・不要
</t>
    </r>
    <r>
      <rPr>
        <b/>
        <sz val="16"/>
        <color rgb="FFFF0000"/>
        <rFont val="ＭＳ ゴシック"/>
        <family val="3"/>
        <charset val="128"/>
      </rPr>
      <t>※新規でない場合は不要を選択</t>
    </r>
    <rPh sb="17" eb="19">
      <t>シンキ</t>
    </rPh>
    <rPh sb="22" eb="24">
      <t>バアイ</t>
    </rPh>
    <rPh sb="25" eb="27">
      <t>フヨウ</t>
    </rPh>
    <rPh sb="28" eb="30">
      <t>センタク</t>
    </rPh>
    <phoneticPr fontId="3"/>
  </si>
  <si>
    <t>↑に作成日を入力してください</t>
    <rPh sb="2" eb="5">
      <t>サクセイビ</t>
    </rPh>
    <rPh sb="6" eb="8">
      <t>ニュウリョク</t>
    </rPh>
    <phoneticPr fontId="3"/>
  </si>
  <si>
    <r>
      <t>　月末（平日のみ）に切替届出書が市民税課へ届き処理が可能なものに限り、</t>
    </r>
    <r>
      <rPr>
        <sz val="12"/>
        <color rgb="FFFF0000"/>
        <rFont val="HG丸ｺﾞｼｯｸM-PRO"/>
        <family val="3"/>
        <charset val="128"/>
      </rPr>
      <t>最短で受理後２カ月後から特別徴収開始</t>
    </r>
    <r>
      <rPr>
        <sz val="12"/>
        <rFont val="HG丸ｺﾞｼｯｸM-PRO"/>
        <family val="3"/>
        <charset val="128"/>
      </rPr>
      <t>が可能となります。</t>
    </r>
    <phoneticPr fontId="3"/>
  </si>
  <si>
    <t>※特別徴収の開始月は、この届出書を提出する月の翌々月以降となります。
※月末（月末が市の休日の場合は直前の平日）までに受理した届出書について、翌月中旬までに「特別徴収税額の変更通知書（金額を記したもの）」を発送しますので、翌々月分から特別徴収開始となります。
(例：９月末受理→１０月中旬発送→１１月分(１２月１０日納期限)から開始)</t>
    <rPh sb="1" eb="3">
      <t>トクベツ</t>
    </rPh>
    <rPh sb="3" eb="5">
      <t>チョウシュウ</t>
    </rPh>
    <rPh sb="6" eb="8">
      <t>カイシ</t>
    </rPh>
    <rPh sb="8" eb="9">
      <t>ツキ</t>
    </rPh>
    <rPh sb="13" eb="16">
      <t>トドケデショ</t>
    </rPh>
    <rPh sb="17" eb="19">
      <t>テイシュツ</t>
    </rPh>
    <rPh sb="21" eb="22">
      <t>ツキ</t>
    </rPh>
    <rPh sb="23" eb="26">
      <t>ヨクヨクゲツ</t>
    </rPh>
    <rPh sb="26" eb="28">
      <t>イコウ</t>
    </rPh>
    <rPh sb="36" eb="38">
      <t>ゲツマツ</t>
    </rPh>
    <rPh sb="39" eb="41">
      <t>ゲツマツ</t>
    </rPh>
    <rPh sb="42" eb="43">
      <t>シ</t>
    </rPh>
    <rPh sb="44" eb="46">
      <t>キュウジツ</t>
    </rPh>
    <rPh sb="47" eb="49">
      <t>バアイ</t>
    </rPh>
    <rPh sb="50" eb="52">
      <t>チョクゼン</t>
    </rPh>
    <rPh sb="53" eb="55">
      <t>ヘイジツ</t>
    </rPh>
    <rPh sb="59" eb="61">
      <t>ジュリ</t>
    </rPh>
    <rPh sb="63" eb="66">
      <t>トドケデショ</t>
    </rPh>
    <rPh sb="71" eb="73">
      <t>ヨクゲツ</t>
    </rPh>
    <rPh sb="73" eb="75">
      <t>チュウジュン</t>
    </rPh>
    <rPh sb="79" eb="81">
      <t>トクベツ</t>
    </rPh>
    <rPh sb="81" eb="83">
      <t>チョウシュウ</t>
    </rPh>
    <rPh sb="83" eb="85">
      <t>ゼイガク</t>
    </rPh>
    <rPh sb="86" eb="88">
      <t>ヘンコウ</t>
    </rPh>
    <rPh sb="88" eb="90">
      <t>ツウチ</t>
    </rPh>
    <rPh sb="90" eb="91">
      <t>ショ</t>
    </rPh>
    <rPh sb="92" eb="94">
      <t>キンガク</t>
    </rPh>
    <rPh sb="95" eb="96">
      <t>シル</t>
    </rPh>
    <rPh sb="103" eb="105">
      <t>ハッソウ</t>
    </rPh>
    <rPh sb="111" eb="114">
      <t>ヨクヨクゲツ</t>
    </rPh>
    <rPh sb="114" eb="115">
      <t>ブン</t>
    </rPh>
    <rPh sb="117" eb="119">
      <t>トクベツ</t>
    </rPh>
    <rPh sb="119" eb="121">
      <t>チョウシュウ</t>
    </rPh>
    <rPh sb="121" eb="123">
      <t>カイシ</t>
    </rPh>
    <rPh sb="131" eb="132">
      <t>レイ</t>
    </rPh>
    <rPh sb="134" eb="135">
      <t>ガツ</t>
    </rPh>
    <rPh sb="135" eb="136">
      <t>マツ</t>
    </rPh>
    <rPh sb="136" eb="138">
      <t>ジュリ</t>
    </rPh>
    <rPh sb="141" eb="142">
      <t>ガツ</t>
    </rPh>
    <rPh sb="142" eb="144">
      <t>チュウジュン</t>
    </rPh>
    <rPh sb="144" eb="146">
      <t>ハッソウ</t>
    </rPh>
    <rPh sb="149" eb="150">
      <t>ガツ</t>
    </rPh>
    <rPh sb="150" eb="151">
      <t>ブン</t>
    </rPh>
    <rPh sb="154" eb="155">
      <t>ガツ</t>
    </rPh>
    <rPh sb="157" eb="158">
      <t>ヒ</t>
    </rPh>
    <rPh sb="158" eb="161">
      <t>ノウキゲン</t>
    </rPh>
    <rPh sb="164" eb="166">
      <t>カイシ</t>
    </rPh>
    <phoneticPr fontId="3"/>
  </si>
  <si>
    <t>　以降を切替希望</t>
    <rPh sb="1" eb="3">
      <t>イコウ</t>
    </rPh>
    <rPh sb="4" eb="6">
      <t>キリカエ</t>
    </rPh>
    <rPh sb="6" eb="8">
      <t>キボウ</t>
    </rPh>
    <phoneticPr fontId="3"/>
  </si>
  <si>
    <r>
      <t>★社員・職員に関する下記の質問事項に回答（入力）し、</t>
    </r>
    <r>
      <rPr>
        <b/>
        <u/>
        <sz val="16"/>
        <rFont val="HG丸ｺﾞｼｯｸM-PRO"/>
        <family val="3"/>
        <charset val="128"/>
      </rPr>
      <t>届出書を印刷後、郵送</t>
    </r>
    <r>
      <rPr>
        <sz val="16"/>
        <rFont val="HG丸ｺﾞｼｯｸM-PRO"/>
        <family val="3"/>
        <charset val="128"/>
      </rPr>
      <t>してください。</t>
    </r>
    <rPh sb="26" eb="29">
      <t>トドケデショ</t>
    </rPh>
    <rPh sb="30" eb="32">
      <t>インサツ</t>
    </rPh>
    <rPh sb="32" eb="33">
      <t>ゴ</t>
    </rPh>
    <rPh sb="34" eb="36">
      <t>ユウソウ</t>
    </rPh>
    <phoneticPr fontId="3"/>
  </si>
  <si>
    <t>同上</t>
    <rPh sb="0" eb="2">
      <t>ドウジョウ</t>
    </rPh>
    <phoneticPr fontId="3"/>
  </si>
  <si>
    <t>までの年間住民税額</t>
    <phoneticPr fontId="3"/>
  </si>
  <si>
    <t>円</t>
    <rPh sb="0" eb="1">
      <t>エン</t>
    </rPh>
    <phoneticPr fontId="3"/>
  </si>
  <si>
    <t>★【注意】★</t>
    <phoneticPr fontId="3"/>
  </si>
  <si>
    <t>伊勢崎市役所 財政部市民税課へ切替届出書が届くのは何月中の予定ですか？※下記【注意】参照</t>
    <rPh sb="0" eb="4">
      <t>イセサキシ</t>
    </rPh>
    <rPh sb="4" eb="6">
      <t>ヤクショ</t>
    </rPh>
    <rPh sb="7" eb="9">
      <t>ザイセイ</t>
    </rPh>
    <rPh sb="9" eb="10">
      <t>ブ</t>
    </rPh>
    <rPh sb="10" eb="13">
      <t>シミンゼイ</t>
    </rPh>
    <rPh sb="13" eb="14">
      <t>カ</t>
    </rPh>
    <rPh sb="15" eb="17">
      <t>キリカエ</t>
    </rPh>
    <rPh sb="17" eb="20">
      <t>トドケデショ</t>
    </rPh>
    <rPh sb="21" eb="22">
      <t>トド</t>
    </rPh>
    <rPh sb="24" eb="25">
      <t>テイジツ</t>
    </rPh>
    <rPh sb="25" eb="27">
      <t>ナンガツ</t>
    </rPh>
    <rPh sb="27" eb="28">
      <t>ナカ</t>
    </rPh>
    <rPh sb="29" eb="31">
      <t>ヨテイ</t>
    </rPh>
    <rPh sb="36" eb="38">
      <t>カキ</t>
    </rPh>
    <rPh sb="39" eb="41">
      <t>チュウイ</t>
    </rPh>
    <rPh sb="42" eb="44">
      <t>サンショウ</t>
    </rPh>
    <phoneticPr fontId="3"/>
  </si>
  <si>
    <t>※二重納付を防ぐため、納付していない納付書がお手元にある場合は、こちらへご返送いただくか、シュレッダーをお願いします。</t>
    <rPh sb="1" eb="3">
      <t>ニジュウ</t>
    </rPh>
    <rPh sb="3" eb="5">
      <t>ノウフ</t>
    </rPh>
    <rPh sb="6" eb="7">
      <t>フセ</t>
    </rPh>
    <rPh sb="11" eb="13">
      <t>ノウフ</t>
    </rPh>
    <rPh sb="18" eb="21">
      <t>ノウフショ</t>
    </rPh>
    <rPh sb="23" eb="25">
      <t>テモト</t>
    </rPh>
    <rPh sb="28" eb="30">
      <t>バアイ</t>
    </rPh>
    <rPh sb="37" eb="39">
      <t>ヘンソウ</t>
    </rPh>
    <rPh sb="53" eb="54">
      <t>ネガ</t>
    </rPh>
    <phoneticPr fontId="3"/>
  </si>
  <si>
    <t>Ｑ１０．</t>
    <phoneticPr fontId="3"/>
  </si>
  <si>
    <t>印刷ＯＫ→</t>
    <phoneticPr fontId="3"/>
  </si>
  <si>
    <t>-</t>
    <phoneticPr fontId="3"/>
  </si>
  <si>
    <t>-</t>
    <phoneticPr fontId="3"/>
  </si>
  <si>
    <t>住所：</t>
    <rPh sb="0" eb="2">
      <t>ジュウショ</t>
    </rPh>
    <phoneticPr fontId="3"/>
  </si>
  <si>
    <r>
      <rPr>
        <sz val="16"/>
        <rFont val="HG丸ｺﾞｼｯｸM-PRO"/>
        <family val="3"/>
        <charset val="128"/>
      </rPr>
      <t>←</t>
    </r>
    <r>
      <rPr>
        <sz val="12"/>
        <rFont val="HG丸ｺﾞｼｯｸM-PRO"/>
        <family val="3"/>
        <charset val="128"/>
      </rPr>
      <t>個人事業主の方は、
入力不要です。</t>
    </r>
    <rPh sb="1" eb="3">
      <t>コジン</t>
    </rPh>
    <rPh sb="3" eb="6">
      <t>ジギョウヌシ</t>
    </rPh>
    <rPh sb="7" eb="8">
      <t>カタ</t>
    </rPh>
    <rPh sb="11" eb="13">
      <t>ニュウリョク</t>
    </rPh>
    <rPh sb="13" eb="15">
      <t>フヨウ</t>
    </rPh>
    <phoneticPr fontId="3"/>
  </si>
  <si>
    <t>月の１０日(前後)の納入期限までに支払う予定（又は支払済）となります。</t>
    <rPh sb="17" eb="19">
      <t>シハラ</t>
    </rPh>
    <rPh sb="20" eb="22">
      <t>ヨテイ</t>
    </rPh>
    <rPh sb="23" eb="24">
      <t>マタ</t>
    </rPh>
    <rPh sb="25" eb="27">
      <t>シハライ</t>
    </rPh>
    <rPh sb="27" eb="28">
      <t>ズ</t>
    </rPh>
    <phoneticPr fontId="3"/>
  </si>
  <si>
    <t>Ｑ11．</t>
    <phoneticPr fontId="3"/>
  </si>
  <si>
    <t>Ｑ12．</t>
    <phoneticPr fontId="3"/>
  </si>
  <si>
    <t>Ｑ１3．</t>
    <phoneticPr fontId="3"/>
  </si>
  <si>
    <t>Ｑ１4．</t>
    <phoneticPr fontId="3"/>
  </si>
  <si>
    <t>Ｑ１5．</t>
    <phoneticPr fontId="3"/>
  </si>
  <si>
    <t>Ｑ１6．</t>
    <phoneticPr fontId="3"/>
  </si>
  <si>
    <t>Ｑ１7．</t>
    <phoneticPr fontId="3"/>
  </si>
  <si>
    <t>Ｑ１8．</t>
    <phoneticPr fontId="3"/>
  </si>
  <si>
    <t>Ｑ１9．</t>
    <phoneticPr fontId="3"/>
  </si>
  <si>
    <t>事業所解散</t>
    <rPh sb="0" eb="3">
      <t>ジギョウショ</t>
    </rPh>
    <rPh sb="3" eb="5">
      <t>カイサン</t>
    </rPh>
    <phoneticPr fontId="3"/>
  </si>
  <si>
    <t>伊勢崎市今泉町99999</t>
    <phoneticPr fontId="3"/>
  </si>
  <si>
    <r>
      <rPr>
        <b/>
        <sz val="14"/>
        <rFont val="ＭＳ Ｐゴシック"/>
        <family val="3"/>
        <charset val="128"/>
      </rPr>
      <t>【現在の事業所から次の事業所へ転勤する場合】</t>
    </r>
    <r>
      <rPr>
        <sz val="14"/>
        <rFont val="ＭＳ Ｐゴシック"/>
        <family val="3"/>
        <charset val="128"/>
      </rPr>
      <t xml:space="preserve">
※個人事業主で代表者が変更になる場合もこちら</t>
    </r>
    <rPh sb="1" eb="3">
      <t>ゲンザイ</t>
    </rPh>
    <rPh sb="4" eb="7">
      <t>ジギョウショ</t>
    </rPh>
    <rPh sb="9" eb="10">
      <t>ツギ</t>
    </rPh>
    <rPh sb="11" eb="14">
      <t>ジギョウショ</t>
    </rPh>
    <rPh sb="15" eb="17">
      <t>テンキン</t>
    </rPh>
    <rPh sb="19" eb="21">
      <t>バアイ</t>
    </rPh>
    <rPh sb="24" eb="26">
      <t>コジン</t>
    </rPh>
    <rPh sb="26" eb="29">
      <t>ジギョウヌシ</t>
    </rPh>
    <rPh sb="30" eb="33">
      <t>ダイヒョウシャ</t>
    </rPh>
    <rPh sb="34" eb="36">
      <t>ヘンコウ</t>
    </rPh>
    <rPh sb="39" eb="41">
      <t>バアイ</t>
    </rPh>
    <phoneticPr fontId="3"/>
  </si>
  <si>
    <t>★退職等した人の年間住民税額が0円であったとしても、必ず異動届出書を提出してください。
※住民税額を差し引く前に退職した（している）場合も必ず異動届出書を提出ください。</t>
    <rPh sb="1" eb="3">
      <t>タイショク</t>
    </rPh>
    <rPh sb="3" eb="4">
      <t>トウ</t>
    </rPh>
    <rPh sb="6" eb="7">
      <t>ヒト</t>
    </rPh>
    <rPh sb="10" eb="13">
      <t>ジュウミンゼイ</t>
    </rPh>
    <rPh sb="12" eb="14">
      <t>ゼイガク</t>
    </rPh>
    <rPh sb="34" eb="36">
      <t>テイシュツ</t>
    </rPh>
    <rPh sb="69" eb="70">
      <t>カナラ</t>
    </rPh>
    <phoneticPr fontId="3"/>
  </si>
  <si>
    <r>
      <rPr>
        <sz val="12"/>
        <color rgb="FFFF0000"/>
        <rFont val="HG丸ｺﾞｼｯｸM-PRO"/>
        <family val="3"/>
        <charset val="128"/>
      </rPr>
      <t>★特別徴収を継続する場合は、転勤先の事業所の担当者と必ず連絡を取り合って届出書を作成し、継続先の事業所へ提出してください。</t>
    </r>
    <r>
      <rPr>
        <sz val="12"/>
        <rFont val="HG丸ｺﾞｼｯｸM-PRO"/>
        <family val="3"/>
        <charset val="128"/>
      </rPr>
      <t xml:space="preserve">
　連絡等がつかない場合や、転勤先が分からず特別徴収継続ができない場合は、普通徴収の異動届出書をご提出ください。</t>
    </r>
    <rPh sb="52" eb="54">
      <t>テイシュツ</t>
    </rPh>
    <phoneticPr fontId="3"/>
  </si>
  <si>
    <t>特別徴収切替届出書を初めて提出する場合、納入する際に必要になる紙の納入通知書は必要ですか？選択してください</t>
    <rPh sb="0" eb="2">
      <t>トクベツ</t>
    </rPh>
    <rPh sb="2" eb="4">
      <t>チョウシュウ</t>
    </rPh>
    <rPh sb="4" eb="6">
      <t>キリカエ</t>
    </rPh>
    <rPh sb="6" eb="9">
      <t>トドケデショ</t>
    </rPh>
    <rPh sb="10" eb="11">
      <t>ハジ</t>
    </rPh>
    <rPh sb="13" eb="15">
      <t>テイシュツ</t>
    </rPh>
    <rPh sb="17" eb="19">
      <t>バアイ</t>
    </rPh>
    <rPh sb="20" eb="22">
      <t>ノウニュウ</t>
    </rPh>
    <rPh sb="24" eb="25">
      <t>サイ</t>
    </rPh>
    <rPh sb="26" eb="28">
      <t>ヒツヨウ</t>
    </rPh>
    <rPh sb="31" eb="32">
      <t>カミ</t>
    </rPh>
    <rPh sb="33" eb="35">
      <t>ノウニュウ</t>
    </rPh>
    <rPh sb="35" eb="38">
      <t>ツウチショ</t>
    </rPh>
    <rPh sb="39" eb="41">
      <t>ヒツヨウ</t>
    </rPh>
    <rPh sb="45" eb="47">
      <t>センタク</t>
    </rPh>
    <phoneticPr fontId="3"/>
  </si>
  <si>
    <r>
      <t xml:space="preserve">異動年月日
</t>
    </r>
    <r>
      <rPr>
        <sz val="16"/>
        <rFont val="ＭＳ ゴシック"/>
        <family val="3"/>
        <charset val="128"/>
      </rPr>
      <t>（退職日等）</t>
    </r>
    <rPh sb="0" eb="2">
      <t>イドウ</t>
    </rPh>
    <rPh sb="2" eb="5">
      <t>ネンガッピ</t>
    </rPh>
    <rPh sb="7" eb="9">
      <t>タイショク</t>
    </rPh>
    <rPh sb="9" eb="10">
      <t>ビ</t>
    </rPh>
    <rPh sb="10" eb="11">
      <t>トウ</t>
    </rPh>
    <phoneticPr fontId="3"/>
  </si>
  <si>
    <t>【切替届出書】
下記をクリックし印刷シート画面へ</t>
    <rPh sb="1" eb="3">
      <t>キリカエ</t>
    </rPh>
    <rPh sb="3" eb="6">
      <t>_x0000__x0001__x0002__x0004__x0003__x0003_</t>
    </rPh>
    <rPh sb="8" eb="10">
      <t xml:space="preserve">
_x0008_</t>
    </rPh>
    <rPh sb="16" eb="18">
      <t>_x0002__x000C__x0010__x0002_</t>
    </rPh>
    <rPh sb="21" eb="23">
      <t/>
    </rPh>
    <phoneticPr fontId="3"/>
  </si>
  <si>
    <t>【異動届出書】
下記をクリックし印刷シート画面へ</t>
    <rPh sb="1" eb="3">
      <t>イドウ</t>
    </rPh>
    <phoneticPr fontId="3"/>
  </si>
  <si>
    <t>クリックし、
印刷ページへ</t>
  </si>
  <si>
    <t>クリックし、
印刷ページへ</t>
    <phoneticPr fontId="3"/>
  </si>
  <si>
    <r>
      <t xml:space="preserve">特別徴収開始予定月
</t>
    </r>
    <r>
      <rPr>
        <sz val="18"/>
        <color rgb="FFFF0000"/>
        <rFont val="ＭＳ ゴシック"/>
        <family val="3"/>
        <charset val="128"/>
      </rPr>
      <t>★申請月の２カ月後</t>
    </r>
    <rPh sb="0" eb="2">
      <t>トクベツ</t>
    </rPh>
    <rPh sb="2" eb="4">
      <t>チョウシュウ</t>
    </rPh>
    <rPh sb="4" eb="6">
      <t>カイシ</t>
    </rPh>
    <rPh sb="6" eb="8">
      <t>ヨテイ</t>
    </rPh>
    <rPh sb="8" eb="9">
      <t>ツキ</t>
    </rPh>
    <rPh sb="11" eb="13">
      <t>シンセイ</t>
    </rPh>
    <rPh sb="13" eb="14">
      <t>ツキ</t>
    </rPh>
    <rPh sb="17" eb="19">
      <t>ゲツゴ</t>
    </rPh>
    <phoneticPr fontId="3"/>
  </si>
  <si>
    <t>異動届出書の作成理由を
選択してください</t>
    <rPh sb="0" eb="2">
      <t>イドウ</t>
    </rPh>
    <rPh sb="2" eb="5">
      <t>トドケデショ</t>
    </rPh>
    <rPh sb="6" eb="8">
      <t>サクセイ</t>
    </rPh>
    <rPh sb="8" eb="10">
      <t>リユウ</t>
    </rPh>
    <rPh sb="12" eb="14">
      <t>センタク</t>
    </rPh>
    <phoneticPr fontId="3"/>
  </si>
  <si>
    <t>★下記の質問に回答する前に、前回、作成したままの場合は、バックスぺースキー又はデリートキー等で削除しから入力をしてください。★</t>
    <rPh sb="1" eb="3">
      <t>カキ</t>
    </rPh>
    <rPh sb="4" eb="6">
      <t>シツモン</t>
    </rPh>
    <rPh sb="7" eb="9">
      <t>カイトウ</t>
    </rPh>
    <rPh sb="11" eb="12">
      <t>マエ</t>
    </rPh>
    <rPh sb="14" eb="16">
      <t>ゼンカイ</t>
    </rPh>
    <rPh sb="24" eb="26">
      <t>バアイ</t>
    </rPh>
    <rPh sb="52" eb="54">
      <t>ニュウリョク</t>
    </rPh>
    <phoneticPr fontId="3"/>
  </si>
  <si>
    <t>最後の給料支給で、何月分の住民税を差し引きましたか？（又はこれから差し引く予定）</t>
    <rPh sb="0" eb="2">
      <t>サイゴ</t>
    </rPh>
    <rPh sb="3" eb="5">
      <t>キュウリョウ</t>
    </rPh>
    <rPh sb="5" eb="7">
      <t>シキュウ</t>
    </rPh>
    <rPh sb="9" eb="11">
      <t>ナンガツ</t>
    </rPh>
    <rPh sb="11" eb="12">
      <t>ブン</t>
    </rPh>
    <rPh sb="13" eb="16">
      <t>ジュウミンゼイ</t>
    </rPh>
    <rPh sb="17" eb="18">
      <t>サ</t>
    </rPh>
    <rPh sb="19" eb="20">
      <t>ヒ</t>
    </rPh>
    <rPh sb="27" eb="28">
      <t>マタ</t>
    </rPh>
    <rPh sb="33" eb="34">
      <t>サ</t>
    </rPh>
    <rPh sb="35" eb="36">
      <t>ヒ</t>
    </rPh>
    <rPh sb="37" eb="39">
      <t>ヨテイ</t>
    </rPh>
    <phoneticPr fontId="3"/>
  </si>
  <si>
    <t>開始月</t>
    <rPh sb="0" eb="2">
      <t>カイシ</t>
    </rPh>
    <rPh sb="2" eb="3">
      <t>ツキ</t>
    </rPh>
    <phoneticPr fontId="3"/>
  </si>
  <si>
    <t>終了月</t>
    <rPh sb="0" eb="2">
      <t>シュウリョウ</t>
    </rPh>
    <rPh sb="2" eb="3">
      <t>ツキ</t>
    </rPh>
    <phoneticPr fontId="3"/>
  </si>
  <si>
    <t>（ウ）の未徴収開始月
と同月になります。
※異なる場合は印字後手修正してください。</t>
    <rPh sb="4" eb="7">
      <t>ミチョウシュウ</t>
    </rPh>
    <rPh sb="7" eb="9">
      <t>カイシ</t>
    </rPh>
    <rPh sb="9" eb="10">
      <t>ツキ</t>
    </rPh>
    <rPh sb="12" eb="14">
      <t>ドウゲツ</t>
    </rPh>
    <rPh sb="28" eb="30">
      <t>インジ</t>
    </rPh>
    <rPh sb="30" eb="31">
      <t>ゴ</t>
    </rPh>
    <rPh sb="31" eb="32">
      <t>テ</t>
    </rPh>
    <rPh sb="32" eb="34">
      <t>シュウセイ</t>
    </rPh>
    <phoneticPr fontId="3"/>
  </si>
  <si>
    <t>未徴収税額
（ｱ）-（ｲ）</t>
    <rPh sb="0" eb="3">
      <t>ミチョウシュウ</t>
    </rPh>
    <rPh sb="3" eb="5">
      <t>ゼイガク</t>
    </rPh>
    <phoneticPr fontId="3"/>
  </si>
  <si>
    <t>伊勢崎市指定番号（例19000000）を入力をしてください。</t>
    <rPh sb="0" eb="4">
      <t>イセサキシ</t>
    </rPh>
    <rPh sb="4" eb="6">
      <t>シテイ</t>
    </rPh>
    <rPh sb="6" eb="8">
      <t>バンゴウ</t>
    </rPh>
    <rPh sb="9" eb="10">
      <t>レイ</t>
    </rPh>
    <rPh sb="20" eb="22">
      <t>ニュウリョク</t>
    </rPh>
    <phoneticPr fontId="3"/>
  </si>
  <si>
    <t>新しい送付先住所を入力してください。　※送付先登録を廃止する場合は、廃止等わかる文言の入力をしてください。</t>
    <rPh sb="0" eb="1">
      <t>アタラ</t>
    </rPh>
    <rPh sb="3" eb="6">
      <t>ソウフサキ</t>
    </rPh>
    <rPh sb="6" eb="8">
      <t>ジュウショ</t>
    </rPh>
    <rPh sb="9" eb="11">
      <t>ニュウリョク</t>
    </rPh>
    <rPh sb="20" eb="22">
      <t>ソウフ</t>
    </rPh>
    <rPh sb="22" eb="23">
      <t>サキ</t>
    </rPh>
    <rPh sb="23" eb="25">
      <t>トウロク</t>
    </rPh>
    <rPh sb="26" eb="28">
      <t>ハイシ</t>
    </rPh>
    <rPh sb="30" eb="32">
      <t>バアイ</t>
    </rPh>
    <rPh sb="34" eb="36">
      <t>ハイシ</t>
    </rPh>
    <rPh sb="36" eb="37">
      <t>トウ</t>
    </rPh>
    <rPh sb="40" eb="42">
      <t>モンゴン</t>
    </rPh>
    <rPh sb="43" eb="45">
      <t>ニュウリョク</t>
    </rPh>
    <phoneticPr fontId="3"/>
  </si>
  <si>
    <t>新しい住所を入力してください。</t>
    <rPh sb="0" eb="1">
      <t>アタラ</t>
    </rPh>
    <rPh sb="3" eb="5">
      <t>ジュウショ</t>
    </rPh>
    <rPh sb="6" eb="8">
      <t>ニュウリョク</t>
    </rPh>
    <phoneticPr fontId="3"/>
  </si>
  <si>
    <r>
      <t>新しい事業所名及びフリガナを入力してください。</t>
    </r>
    <r>
      <rPr>
        <sz val="12"/>
        <color rgb="FFFF0000"/>
        <rFont val="HG丸ｺﾞｼｯｸM-PRO"/>
        <family val="3"/>
        <charset val="128"/>
      </rPr>
      <t>※誤読を避けるため必ずフリガナを入力してください。</t>
    </r>
    <rPh sb="0" eb="1">
      <t>アタラ</t>
    </rPh>
    <rPh sb="3" eb="6">
      <t>ジギョウショ</t>
    </rPh>
    <rPh sb="6" eb="7">
      <t>メイ</t>
    </rPh>
    <rPh sb="7" eb="8">
      <t>オヨ</t>
    </rPh>
    <rPh sb="14" eb="16">
      <t>ニュウリョク</t>
    </rPh>
    <rPh sb="24" eb="26">
      <t>ゴドク</t>
    </rPh>
    <rPh sb="27" eb="28">
      <t>サ</t>
    </rPh>
    <rPh sb="32" eb="33">
      <t>カナラ</t>
    </rPh>
    <rPh sb="39" eb="41">
      <t>ニュウリョク</t>
    </rPh>
    <phoneticPr fontId="3"/>
  </si>
  <si>
    <t>新しい電話番号及び内線番号を入力してください。</t>
    <rPh sb="3" eb="5">
      <t>デンワ</t>
    </rPh>
    <rPh sb="5" eb="7">
      <t>バンゴウ</t>
    </rPh>
    <rPh sb="7" eb="8">
      <t>オヨ</t>
    </rPh>
    <rPh sb="9" eb="11">
      <t>ナイセン</t>
    </rPh>
    <rPh sb="11" eb="13">
      <t>バンゴウ</t>
    </rPh>
    <phoneticPr fontId="3"/>
  </si>
  <si>
    <r>
      <t>★</t>
    </r>
    <r>
      <rPr>
        <sz val="18"/>
        <color rgb="FFFF0000"/>
        <rFont val="ＭＳ ゴシック"/>
        <family val="3"/>
        <charset val="128"/>
      </rPr>
      <t>徴収方法を</t>
    </r>
    <r>
      <rPr>
        <sz val="18"/>
        <rFont val="ＭＳ ゴシック"/>
        <family val="3"/>
        <charset val="128"/>
      </rPr>
      <t>選択してください</t>
    </r>
    <rPh sb="1" eb="3">
      <t>チョウシュウ</t>
    </rPh>
    <rPh sb="3" eb="5">
      <t>ホウホウ</t>
    </rPh>
    <phoneticPr fontId="3"/>
  </si>
  <si>
    <t>右記①のみ入力</t>
    <rPh sb="0" eb="2">
      <t>ウキ</t>
    </rPh>
    <rPh sb="5" eb="7">
      <t>ニュウリョク</t>
    </rPh>
    <phoneticPr fontId="3"/>
  </si>
  <si>
    <t>★入力判定★</t>
    <rPh sb="1" eb="3">
      <t>ニュウリョク</t>
    </rPh>
    <rPh sb="3" eb="5">
      <t>ハンテイ</t>
    </rPh>
    <phoneticPr fontId="3"/>
  </si>
  <si>
    <r>
      <t>②特別徴収継続</t>
    </r>
    <r>
      <rPr>
        <sz val="28"/>
        <rFont val="ＭＳ ゴシック"/>
        <family val="3"/>
        <charset val="128"/>
      </rPr>
      <t>の入力項目</t>
    </r>
    <rPh sb="1" eb="3">
      <t>トクベツ</t>
    </rPh>
    <rPh sb="3" eb="5">
      <t>チョウシュウ</t>
    </rPh>
    <rPh sb="5" eb="7">
      <t>ケイゾク</t>
    </rPh>
    <phoneticPr fontId="3"/>
  </si>
  <si>
    <r>
      <rPr>
        <b/>
        <u/>
        <sz val="28"/>
        <color rgb="FFFF0000"/>
        <rFont val="ＭＳ ゴシック"/>
        <family val="3"/>
        <charset val="128"/>
      </rPr>
      <t>③一括徴収</t>
    </r>
    <r>
      <rPr>
        <sz val="28"/>
        <rFont val="ＭＳ ゴシック"/>
        <family val="3"/>
        <charset val="128"/>
      </rPr>
      <t>の入力項目</t>
    </r>
    <rPh sb="1" eb="3">
      <t>イッカツ</t>
    </rPh>
    <rPh sb="3" eb="5">
      <t>チョウシュウ</t>
    </rPh>
    <rPh sb="6" eb="8">
      <t>ニュウリョク</t>
    </rPh>
    <rPh sb="8" eb="10">
      <t>コウモク</t>
    </rPh>
    <phoneticPr fontId="3"/>
  </si>
  <si>
    <r>
      <t>（ウ）の未徴収
開始月分の</t>
    </r>
    <r>
      <rPr>
        <b/>
        <sz val="16"/>
        <rFont val="ＭＳ ゴシック"/>
        <family val="3"/>
        <charset val="128"/>
      </rPr>
      <t>月額（ひと月分）</t>
    </r>
    <rPh sb="4" eb="7">
      <t>ミチョウシュウ</t>
    </rPh>
    <rPh sb="8" eb="10">
      <t>カイシ</t>
    </rPh>
    <rPh sb="10" eb="11">
      <t>ツキ</t>
    </rPh>
    <rPh sb="11" eb="12">
      <t>ブン</t>
    </rPh>
    <rPh sb="13" eb="15">
      <t>ゲツガク</t>
    </rPh>
    <rPh sb="14" eb="15">
      <t>ガク</t>
    </rPh>
    <rPh sb="18" eb="20">
      <t>ツキブン</t>
    </rPh>
    <phoneticPr fontId="3"/>
  </si>
  <si>
    <r>
      <rPr>
        <sz val="18"/>
        <color rgb="FFFF0000"/>
        <rFont val="ＭＳ ゴシック"/>
        <family val="3"/>
        <charset val="128"/>
      </rPr>
      <t>（ア）</t>
    </r>
    <r>
      <rPr>
        <sz val="18"/>
        <rFont val="ＭＳ ゴシック"/>
        <family val="3"/>
        <charset val="128"/>
      </rPr>
      <t xml:space="preserve">
年間の住民税額</t>
    </r>
    <rPh sb="4" eb="6">
      <t>ネンカン</t>
    </rPh>
    <rPh sb="7" eb="9">
      <t>ジュウミン</t>
    </rPh>
    <rPh sb="9" eb="11">
      <t>ゼイガク</t>
    </rPh>
    <phoneticPr fontId="3"/>
  </si>
  <si>
    <r>
      <t xml:space="preserve">切替希望期
</t>
    </r>
    <r>
      <rPr>
        <sz val="18"/>
        <color rgb="FFFF0000"/>
        <rFont val="ＭＳ ゴシック"/>
        <family val="3"/>
        <charset val="128"/>
      </rPr>
      <t>★納付期限の過ぎていないもの</t>
    </r>
    <rPh sb="0" eb="2">
      <t>キリカエ</t>
    </rPh>
    <rPh sb="2" eb="4">
      <t>キボウ</t>
    </rPh>
    <rPh sb="4" eb="5">
      <t>キ</t>
    </rPh>
    <phoneticPr fontId="3"/>
  </si>
  <si>
    <t>NO.</t>
    <phoneticPr fontId="3"/>
  </si>
  <si>
    <t>対象者の氏名・フリガナ及び受給者番号を入力してください。　※受給者番号を付番していなければ入力不要です。</t>
    <rPh sb="0" eb="3">
      <t>タイショウシャ</t>
    </rPh>
    <rPh sb="4" eb="6">
      <t>シメイ</t>
    </rPh>
    <rPh sb="11" eb="12">
      <t>オヨ</t>
    </rPh>
    <rPh sb="13" eb="16">
      <t>ジュキュウシャ</t>
    </rPh>
    <rPh sb="16" eb="18">
      <t>バンゴウ</t>
    </rPh>
    <rPh sb="19" eb="21">
      <t>ニュウリョク</t>
    </rPh>
    <rPh sb="30" eb="33">
      <t>ジュキュウシャ</t>
    </rPh>
    <rPh sb="33" eb="35">
      <t>バンゴウ</t>
    </rPh>
    <rPh sb="36" eb="38">
      <t>フバン</t>
    </rPh>
    <rPh sb="45" eb="47">
      <t>ニュウリョク</t>
    </rPh>
    <rPh sb="47" eb="49">
      <t>フヨウ</t>
    </rPh>
    <phoneticPr fontId="3"/>
  </si>
  <si>
    <t>＊＊＊＊＊＊＊＊＊＊＊＊＊＊＊＊＊＊＊＊＊</t>
  </si>
  <si>
    <t>Ｑ１３．</t>
    <phoneticPr fontId="3"/>
  </si>
  <si>
    <t>受給者番号：</t>
    <rPh sb="0" eb="5">
      <t>ジュキュウシャバンゴウ</t>
    </rPh>
    <phoneticPr fontId="3"/>
  </si>
  <si>
    <t>受給者番号
※事業所で付番した個人個人の番号</t>
    <rPh sb="0" eb="3">
      <t>ジュキュウシャ</t>
    </rPh>
    <rPh sb="3" eb="5">
      <t>バンゴウ</t>
    </rPh>
    <rPh sb="7" eb="10">
      <t>ジギョウショ</t>
    </rPh>
    <rPh sb="11" eb="13">
      <t>フバン</t>
    </rPh>
    <rPh sb="15" eb="17">
      <t>コジン</t>
    </rPh>
    <rPh sb="17" eb="19">
      <t>コジン</t>
    </rPh>
    <rPh sb="20" eb="22">
      <t>バンゴウ</t>
    </rPh>
    <phoneticPr fontId="3"/>
  </si>
  <si>
    <r>
      <rPr>
        <b/>
        <u/>
        <sz val="18"/>
        <color rgb="FFFF0000"/>
        <rFont val="ＭＳ ゴシック"/>
        <family val="3"/>
        <charset val="128"/>
      </rPr>
      <t>①切替届書</t>
    </r>
    <r>
      <rPr>
        <sz val="18"/>
        <rFont val="ＭＳ ゴシック"/>
        <family val="3"/>
        <charset val="128"/>
      </rPr>
      <t>の入力項目</t>
    </r>
    <rPh sb="1" eb="3">
      <t>キリカエ</t>
    </rPh>
    <rPh sb="3" eb="4">
      <t>トドケ</t>
    </rPh>
    <rPh sb="4" eb="5">
      <t>ショ</t>
    </rPh>
    <rPh sb="6" eb="8">
      <t>ニュウリョク</t>
    </rPh>
    <rPh sb="8" eb="10">
      <t>コウモク</t>
    </rPh>
    <phoneticPr fontId="3"/>
  </si>
  <si>
    <r>
      <rPr>
        <sz val="14"/>
        <rFont val="HG丸ｺﾞｼｯｸM-PRO"/>
        <family val="3"/>
        <charset val="128"/>
      </rPr>
      <t>・普通徴収
・特徴継続</t>
    </r>
    <r>
      <rPr>
        <sz val="11"/>
        <rFont val="HG丸ｺﾞｼｯｸM-PRO"/>
        <family val="3"/>
        <charset val="128"/>
      </rPr>
      <t xml:space="preserve">
に関する事項</t>
    </r>
    <rPh sb="1" eb="3">
      <t>フツウ</t>
    </rPh>
    <rPh sb="3" eb="5">
      <t>チョウシュウ</t>
    </rPh>
    <rPh sb="7" eb="8">
      <t>トク</t>
    </rPh>
    <rPh sb="9" eb="11">
      <t>ケイゾク</t>
    </rPh>
    <rPh sb="13" eb="14">
      <t>カン</t>
    </rPh>
    <rPh sb="16" eb="18">
      <t>ジコウ</t>
    </rPh>
    <phoneticPr fontId="3"/>
  </si>
  <si>
    <t>産育休等</t>
    <rPh sb="0" eb="1">
      <t>サン</t>
    </rPh>
    <rPh sb="1" eb="3">
      <t>イクキュウ</t>
    </rPh>
    <rPh sb="3" eb="4">
      <t>トウ</t>
    </rPh>
    <phoneticPr fontId="3"/>
  </si>
  <si>
    <t>↓↓必ず各種選択画面で事由を選択してから、Q１以降を順番にお答えください。（事由が違う場合は選択画面へもどる）</t>
    <rPh sb="2" eb="3">
      <t>カナラ</t>
    </rPh>
    <rPh sb="4" eb="6">
      <t>カクシュ</t>
    </rPh>
    <rPh sb="6" eb="8">
      <t>センタク</t>
    </rPh>
    <rPh sb="8" eb="10">
      <t>ガメン</t>
    </rPh>
    <rPh sb="11" eb="13">
      <t>ジユウ</t>
    </rPh>
    <rPh sb="14" eb="16">
      <t>センタク</t>
    </rPh>
    <rPh sb="23" eb="25">
      <t>イコウ</t>
    </rPh>
    <rPh sb="30" eb="31">
      <t>コタ</t>
    </rPh>
    <rPh sb="38" eb="40">
      <t>ジユウ</t>
    </rPh>
    <rPh sb="41" eb="42">
      <t>チガ</t>
    </rPh>
    <rPh sb="43" eb="45">
      <t>バアイ</t>
    </rPh>
    <rPh sb="46" eb="48">
      <t>センタク</t>
    </rPh>
    <rPh sb="48" eb="50">
      <t>ガメン</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</si>
  <si>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　※本来の住所と違う場所へ送付する場合に選択</t>
    </r>
    <rPh sb="2" eb="4">
      <t>ソウフ</t>
    </rPh>
    <rPh sb="4" eb="5">
      <t>サキ</t>
    </rPh>
    <rPh sb="6" eb="8">
      <t>ヘンコウ</t>
    </rPh>
    <rPh sb="8" eb="9">
      <t>マタ</t>
    </rPh>
    <rPh sb="10" eb="12">
      <t>トウロク</t>
    </rPh>
    <rPh sb="15" eb="17">
      <t>バアイ</t>
    </rPh>
    <rPh sb="39" eb="41">
      <t>ホンライ</t>
    </rPh>
    <rPh sb="42" eb="44">
      <t>ジュウショ</t>
    </rPh>
    <rPh sb="45" eb="46">
      <t>チガ</t>
    </rPh>
    <rPh sb="47" eb="49">
      <t>バショ</t>
    </rPh>
    <rPh sb="50" eb="52">
      <t>ソウフ</t>
    </rPh>
    <rPh sb="54" eb="56">
      <t>バアイ</t>
    </rPh>
    <rPh sb="57" eb="59">
      <t>センタク</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</si>
  <si>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入力してください。※本来の住所と違う場所へ送付する場合に選択</t>
    </r>
    <rPh sb="2" eb="4">
      <t>ソウフ</t>
    </rPh>
    <rPh sb="4" eb="5">
      <t>サキ</t>
    </rPh>
    <rPh sb="6" eb="8">
      <t>ヘンコウ</t>
    </rPh>
    <rPh sb="8" eb="9">
      <t>マタ</t>
    </rPh>
    <rPh sb="10" eb="12">
      <t>トウロク</t>
    </rPh>
    <rPh sb="15" eb="17">
      <t>バアイ</t>
    </rPh>
    <phoneticPr fontId="3"/>
  </si>
  <si>
    <r>
      <t>※</t>
    </r>
    <r>
      <rPr>
        <b/>
        <u/>
        <sz val="12"/>
        <rFont val="HG丸ｺﾞｼｯｸM-PRO"/>
        <family val="3"/>
        <charset val="128"/>
      </rPr>
      <t>グレーの部分を入力してください。</t>
    </r>
    <rPh sb="5" eb="7">
      <t>ブブン</t>
    </rPh>
    <rPh sb="8" eb="10">
      <t>ニュウリョク</t>
    </rPh>
    <phoneticPr fontId="3"/>
  </si>
  <si>
    <r>
      <t>↓↓</t>
    </r>
    <r>
      <rPr>
        <sz val="12"/>
        <color rgb="FFFF0000"/>
        <rFont val="HG丸ｺﾞｼｯｸM-PRO"/>
        <family val="3"/>
        <charset val="128"/>
      </rPr>
      <t>変更になった項目に</t>
    </r>
    <r>
      <rPr>
        <b/>
        <u/>
        <sz val="12"/>
        <color rgb="FFFF0000"/>
        <rFont val="HG丸ｺﾞｼｯｸM-PRO"/>
        <family val="3"/>
        <charset val="128"/>
      </rPr>
      <t>チェックを入れてから</t>
    </r>
    <r>
      <rPr>
        <sz val="12"/>
        <rFont val="HG丸ｺﾞｼｯｸM-PRO"/>
        <family val="3"/>
        <charset val="128"/>
      </rPr>
      <t>入力してください。</t>
    </r>
    <rPh sb="2" eb="4">
      <t>ヘンコウ</t>
    </rPh>
    <rPh sb="8" eb="10">
      <t>コウモク</t>
    </rPh>
    <phoneticPr fontId="3"/>
  </si>
  <si>
    <r>
      <t>★下記に旧事業所情報を入力してください★　</t>
    </r>
    <r>
      <rPr>
        <sz val="12"/>
        <color rgb="FFFF0000"/>
        <rFont val="HG丸ｺﾞｼｯｸM-PRO"/>
        <family val="3"/>
        <charset val="128"/>
      </rPr>
      <t>※前回、作成しままの場合は、再度、チェックしなおし、バックスぺースキー等で削除しから入力してください</t>
    </r>
    <rPh sb="1" eb="3">
      <t>カキ</t>
    </rPh>
    <rPh sb="4" eb="5">
      <t>キュウ</t>
    </rPh>
    <rPh sb="5" eb="8">
      <t>ジギョウショ</t>
    </rPh>
    <rPh sb="8" eb="10">
      <t>ジョウホウ</t>
    </rPh>
    <rPh sb="11" eb="13">
      <t>ニュウリョク</t>
    </rPh>
    <rPh sb="35" eb="37">
      <t>サイド</t>
    </rPh>
    <rPh sb="63" eb="65">
      <t>ニュウリョク</t>
    </rPh>
    <phoneticPr fontId="3"/>
  </si>
  <si>
    <r>
      <t>★下記に新しい事業所情報を入力してください★　</t>
    </r>
    <r>
      <rPr>
        <sz val="12"/>
        <color rgb="FFFF0000"/>
        <rFont val="HG丸ｺﾞｼｯｸM-PRO"/>
        <family val="3"/>
        <charset val="128"/>
      </rPr>
      <t>　※前回、作成しままの場合は、再度、チェックしなおし、バックスぺースキー等で削除しから入力してください</t>
    </r>
    <rPh sb="1" eb="3">
      <t>カキ</t>
    </rPh>
    <rPh sb="4" eb="5">
      <t>アタラ</t>
    </rPh>
    <rPh sb="7" eb="10">
      <t>ジギョウショ</t>
    </rPh>
    <rPh sb="10" eb="12">
      <t>ジョウホウ</t>
    </rPh>
    <rPh sb="13" eb="15">
      <t>ニュウリョク</t>
    </rPh>
    <phoneticPr fontId="3"/>
  </si>
  <si>
    <t>①普通徴収（共通の入力項目）</t>
    <rPh sb="1" eb="3">
      <t>フツウ</t>
    </rPh>
    <rPh sb="3" eb="5">
      <t>チョウシュウ</t>
    </rPh>
    <rPh sb="6" eb="8">
      <t>キョウツウ</t>
    </rPh>
    <rPh sb="9" eb="11">
      <t>ニュウリョク</t>
    </rPh>
    <rPh sb="11" eb="13">
      <t>コウモク</t>
    </rPh>
    <phoneticPr fontId="3"/>
  </si>
  <si>
    <t>　　【事業所の移転・社名変更・法人化・個人事業化・統合・合併・分割になる場合】　　　　　　</t>
    <rPh sb="3" eb="6">
      <t>ジギョウショ</t>
    </rPh>
    <rPh sb="7" eb="9">
      <t>イテン</t>
    </rPh>
    <rPh sb="10" eb="12">
      <t>シャメイ</t>
    </rPh>
    <rPh sb="12" eb="14">
      <t>ヘンコウ</t>
    </rPh>
    <rPh sb="15" eb="18">
      <t>ホウジンカ</t>
    </rPh>
    <rPh sb="19" eb="21">
      <t>コジン</t>
    </rPh>
    <rPh sb="21" eb="23">
      <t>ジギョウ</t>
    </rPh>
    <rPh sb="23" eb="24">
      <t>カ</t>
    </rPh>
    <rPh sb="25" eb="27">
      <t>トウゴウ</t>
    </rPh>
    <rPh sb="28" eb="30">
      <t>ガッペイ</t>
    </rPh>
    <rPh sb="31" eb="33">
      <t>ブンカツ</t>
    </rPh>
    <rPh sb="36" eb="38">
      <t>バアイ</t>
    </rPh>
    <phoneticPr fontId="3"/>
  </si>
  <si>
    <r>
      <t>★該当する項目を選択してください★　　　　　　　　　　　　　　　　　　※①伊勢崎市における事業所基本情報は最新にしてください　</t>
    </r>
    <r>
      <rPr>
        <sz val="18"/>
        <rFont val="HG丸ｺﾞｼｯｸM-PRO"/>
        <family val="3"/>
        <charset val="128"/>
      </rPr>
      <t>→</t>
    </r>
    <rPh sb="1" eb="3">
      <t>ガイトウ</t>
    </rPh>
    <rPh sb="5" eb="7">
      <t>コウモク</t>
    </rPh>
    <rPh sb="8" eb="10">
      <t>センタク</t>
    </rPh>
    <phoneticPr fontId="3"/>
  </si>
  <si>
    <t>受給者番号が必要であれば入力してください。※事業所で独自に受給者番号を付番していなければ不要です。</t>
    <rPh sb="0" eb="3">
      <t>ジュキュウシャ</t>
    </rPh>
    <rPh sb="3" eb="5">
      <t>バンゴウ</t>
    </rPh>
    <rPh sb="6" eb="8">
      <t>ヒツヨウ</t>
    </rPh>
    <rPh sb="12" eb="14">
      <t>ニュウリョク</t>
    </rPh>
    <rPh sb="22" eb="25">
      <t>ジギョウショ</t>
    </rPh>
    <rPh sb="26" eb="28">
      <t>ドクジ</t>
    </rPh>
    <rPh sb="29" eb="32">
      <t>ジュキュウシャ</t>
    </rPh>
    <rPh sb="32" eb="34">
      <t>バンゴウ</t>
    </rPh>
    <rPh sb="35" eb="37">
      <t>フバン</t>
    </rPh>
    <rPh sb="44" eb="46">
      <t>フヨウ</t>
    </rPh>
    <phoneticPr fontId="3"/>
  </si>
  <si>
    <t>※従業員・職員様に渡す税額決定通知を電子にする場合は必須の入力項目となります。詳細については伊勢崎市HP又はeLTAX地方電子ポータルシステムHPにて確認してください。</t>
    <rPh sb="1" eb="4">
      <t>ジュウギョウイン</t>
    </rPh>
    <rPh sb="5" eb="7">
      <t>ショクイン</t>
    </rPh>
    <rPh sb="7" eb="8">
      <t>サマ</t>
    </rPh>
    <rPh sb="9" eb="10">
      <t>ワタ</t>
    </rPh>
    <rPh sb="11" eb="13">
      <t>ゼイガク</t>
    </rPh>
    <rPh sb="13" eb="15">
      <t>ケッテイ</t>
    </rPh>
    <rPh sb="15" eb="17">
      <t>ツウチ</t>
    </rPh>
    <rPh sb="23" eb="25">
      <t>バアイ</t>
    </rPh>
    <rPh sb="26" eb="28">
      <t>ヒッス</t>
    </rPh>
    <rPh sb="29" eb="31">
      <t>ニュウリョク</t>
    </rPh>
    <rPh sb="31" eb="33">
      <t>コウモク</t>
    </rPh>
    <rPh sb="39" eb="41">
      <t>ショウサイ</t>
    </rPh>
    <rPh sb="46" eb="50">
      <t>イセサキシ</t>
    </rPh>
    <rPh sb="52" eb="53">
      <t>マタ</t>
    </rPh>
    <rPh sb="59" eb="61">
      <t>チホウ</t>
    </rPh>
    <rPh sb="61" eb="63">
      <t>デンシ</t>
    </rPh>
    <rPh sb="75" eb="77">
      <t>カクニン</t>
    </rPh>
    <phoneticPr fontId="3"/>
  </si>
  <si>
    <t>月</t>
    <rPh sb="0" eb="1">
      <t>ツキ</t>
    </rPh>
    <phoneticPr fontId="3"/>
  </si>
  <si>
    <r>
      <rPr>
        <sz val="18"/>
        <color rgb="FFFF0000"/>
        <rFont val="ＭＳ ゴシック"/>
        <family val="3"/>
        <charset val="128"/>
      </rPr>
      <t>（イ）</t>
    </r>
    <r>
      <rPr>
        <sz val="18"/>
        <rFont val="ＭＳ ゴシック"/>
        <family val="3"/>
        <charset val="128"/>
      </rPr>
      <t xml:space="preserve">
事業所で
住民税を給料から差引きした期間</t>
    </r>
    <rPh sb="4" eb="7">
      <t>ジギョウショ</t>
    </rPh>
    <rPh sb="13" eb="15">
      <t>キュウリョウ</t>
    </rPh>
    <rPh sb="17" eb="19">
      <t>サシヒ</t>
    </rPh>
    <rPh sb="22" eb="24">
      <t>キカン</t>
    </rPh>
    <phoneticPr fontId="3"/>
  </si>
  <si>
    <t>翌年度６月から新規特別徴収</t>
    <rPh sb="0" eb="3">
      <t>ヨクネンド</t>
    </rPh>
    <rPh sb="4" eb="5">
      <t>ガツ</t>
    </rPh>
    <rPh sb="7" eb="9">
      <t>シンキ</t>
    </rPh>
    <rPh sb="9" eb="11">
      <t>トクベツ</t>
    </rPh>
    <rPh sb="11" eb="13">
      <t>チョウシュウ</t>
    </rPh>
    <phoneticPr fontId="3"/>
  </si>
  <si>
    <t>翌年度６月から　　　新規特別徴収</t>
    <rPh sb="0" eb="3">
      <t>ヨクネンド</t>
    </rPh>
    <rPh sb="4" eb="5">
      <t>ガツ</t>
    </rPh>
    <rPh sb="10" eb="12">
      <t>シンキ</t>
    </rPh>
    <rPh sb="12" eb="14">
      <t>トクベツ</t>
    </rPh>
    <rPh sb="14" eb="16">
      <t>チョウシュウ</t>
    </rPh>
    <phoneticPr fontId="3"/>
  </si>
  <si>
    <t>その他</t>
    <rPh sb="2" eb="3">
      <t>タ</t>
    </rPh>
    <phoneticPr fontId="3"/>
  </si>
  <si>
    <t>４月以降に前年度の６月～３月までの住民税を一括徴収することはできません。また、５月住民税は一括徴収の対象になりませんので、</t>
    <rPh sb="1" eb="2">
      <t>ガツ</t>
    </rPh>
    <rPh sb="2" eb="4">
      <t>イコウ</t>
    </rPh>
    <rPh sb="5" eb="8">
      <t>ゼンネンド</t>
    </rPh>
    <rPh sb="10" eb="11">
      <t>ガツ</t>
    </rPh>
    <rPh sb="13" eb="14">
      <t>ガツ</t>
    </rPh>
    <rPh sb="17" eb="20">
      <t>ジュウミンゼイ</t>
    </rPh>
    <rPh sb="21" eb="23">
      <t>イッカツ</t>
    </rPh>
    <rPh sb="23" eb="25">
      <t>チョウシュウ</t>
    </rPh>
    <rPh sb="40" eb="41">
      <t>ガツ</t>
    </rPh>
    <rPh sb="41" eb="44">
      <t>ジュウミンゼイ</t>
    </rPh>
    <rPh sb="45" eb="47">
      <t>イッカツ</t>
    </rPh>
    <rPh sb="47" eb="49">
      <t>チョウシュウ</t>
    </rPh>
    <rPh sb="50" eb="52">
      <t>タイショウ</t>
    </rPh>
    <phoneticPr fontId="3"/>
  </si>
  <si>
    <t>選択画面にもどり「普通徴収」の場合でやり直してください。</t>
    <rPh sb="0" eb="2">
      <t>センタク</t>
    </rPh>
    <rPh sb="2" eb="4">
      <t>ガメン</t>
    </rPh>
    <rPh sb="9" eb="11">
      <t>フツウ</t>
    </rPh>
    <rPh sb="11" eb="13">
      <t>チョウシュウ</t>
    </rPh>
    <rPh sb="15" eb="17">
      <t>バアイ</t>
    </rPh>
    <rPh sb="20" eb="21">
      <t>ナオ</t>
    </rPh>
    <phoneticPr fontId="3"/>
  </si>
  <si>
    <t>入力者がいれた日付から</t>
    <rPh sb="0" eb="2">
      <t>ニュウリョク</t>
    </rPh>
    <rPh sb="2" eb="3">
      <t>シャ</t>
    </rPh>
    <rPh sb="7" eb="9">
      <t>ヒヅケ</t>
    </rPh>
    <phoneticPr fontId="3"/>
  </si>
  <si>
    <r>
      <t>別のシートで入力した【①伊勢崎市における事業所基本情報】の情報は最新ですか？　　　　　　　　　　　　　　　　　　</t>
    </r>
    <r>
      <rPr>
        <sz val="12"/>
        <color rgb="FFFF0000"/>
        <rFont val="HG丸ｺﾞｼｯｸM-PRO"/>
        <family val="3"/>
        <charset val="128"/>
      </rPr>
      <t>確認する場合はココをクリック→</t>
    </r>
    <rPh sb="0" eb="1">
      <t>ベツ</t>
    </rPh>
    <rPh sb="6" eb="8">
      <t>ニュウリョク</t>
    </rPh>
    <rPh sb="29" eb="31">
      <t>ジョウホウ</t>
    </rPh>
    <rPh sb="32" eb="34">
      <t>サイシン</t>
    </rPh>
    <rPh sb="56" eb="58">
      <t>カクニン</t>
    </rPh>
    <rPh sb="60" eb="62">
      <t>バアイ</t>
    </rPh>
    <phoneticPr fontId="3"/>
  </si>
  <si>
    <t>月</t>
    <rPh sb="0" eb="1">
      <t>ガツ</t>
    </rPh>
    <phoneticPr fontId="3"/>
  </si>
  <si>
    <t>で決定通知は</t>
    <rPh sb="1" eb="3">
      <t>ケッテイ</t>
    </rPh>
    <rPh sb="3" eb="5">
      <t>ツウチ</t>
    </rPh>
    <phoneticPr fontId="3"/>
  </si>
  <si>
    <t>に届く予定。</t>
    <rPh sb="1" eb="2">
      <t>トド</t>
    </rPh>
    <rPh sb="3" eb="5">
      <t>ヨテイ</t>
    </rPh>
    <phoneticPr fontId="3"/>
  </si>
  <si>
    <t>※切替届を５月に提出した場合は７月開始※</t>
    <rPh sb="1" eb="3">
      <t>キリカエ</t>
    </rPh>
    <rPh sb="3" eb="4">
      <t>トドケ</t>
    </rPh>
    <rPh sb="6" eb="7">
      <t>ガツ</t>
    </rPh>
    <rPh sb="8" eb="10">
      <t>テイシュツ</t>
    </rPh>
    <rPh sb="12" eb="14">
      <t>バアイ</t>
    </rPh>
    <rPh sb="16" eb="17">
      <t>ガツ</t>
    </rPh>
    <rPh sb="17" eb="19">
      <t>カイシ</t>
    </rPh>
    <phoneticPr fontId="3"/>
  </si>
  <si>
    <r>
      <t>★指定番号を入力★　※分からなければ問い合わせください
総括表及び給与支払報告を提出する際に、</t>
    </r>
    <r>
      <rPr>
        <sz val="14"/>
        <color indexed="10"/>
        <rFont val="HG丸ｺﾞｼｯｸM-PRO"/>
        <family val="3"/>
        <charset val="128"/>
      </rPr>
      <t>必ず必要となるとても重要な番号</t>
    </r>
    <r>
      <rPr>
        <sz val="14"/>
        <rFont val="HG丸ｺﾞｼｯｸM-PRO"/>
        <family val="3"/>
        <charset val="128"/>
      </rPr>
      <t xml:space="preserve">となります。
ただし、伊勢崎市で初めて特別徴収開始の届出をされる場合は、まだ指定番号をお持ちでないので空欄で構いません。
</t>
    </r>
    <r>
      <rPr>
        <sz val="14"/>
        <color indexed="10"/>
        <rFont val="HG丸ｺﾞｼｯｸM-PRO"/>
        <family val="3"/>
        <charset val="128"/>
      </rPr>
      <t>※特別徴収税額の決定通知等に指定番号が記載されています。（右記参照）</t>
    </r>
    <rPh sb="1" eb="3">
      <t>シテイ</t>
    </rPh>
    <rPh sb="3" eb="5">
      <t>バンゴウ</t>
    </rPh>
    <rPh sb="6" eb="8">
      <t>ニュウリョク</t>
    </rPh>
    <rPh sb="11" eb="12">
      <t>ワ</t>
    </rPh>
    <rPh sb="18" eb="19">
      <t>ト</t>
    </rPh>
    <rPh sb="20" eb="21">
      <t>ア</t>
    </rPh>
    <rPh sb="32" eb="33">
      <t>オヨ</t>
    </rPh>
    <rPh sb="41" eb="43">
      <t>テイシュツ</t>
    </rPh>
    <rPh sb="45" eb="46">
      <t>サイ</t>
    </rPh>
    <rPh sb="48" eb="49">
      <t>カナラ</t>
    </rPh>
    <rPh sb="50" eb="52">
      <t>ヒツヨウ</t>
    </rPh>
    <rPh sb="74" eb="78">
      <t>イセサキシ</t>
    </rPh>
    <rPh sb="79" eb="80">
      <t>ハジ</t>
    </rPh>
    <rPh sb="82" eb="84">
      <t>トクベツ</t>
    </rPh>
    <rPh sb="84" eb="86">
      <t>チョウシュウ</t>
    </rPh>
    <rPh sb="86" eb="88">
      <t>カイシ</t>
    </rPh>
    <rPh sb="89" eb="91">
      <t>トドケデ</t>
    </rPh>
    <rPh sb="95" eb="97">
      <t>バアイ</t>
    </rPh>
    <rPh sb="101" eb="103">
      <t>シテイ</t>
    </rPh>
    <rPh sb="103" eb="105">
      <t>バンゴウ</t>
    </rPh>
    <rPh sb="107" eb="108">
      <t>モ</t>
    </rPh>
    <rPh sb="114" eb="116">
      <t>クウラン</t>
    </rPh>
    <rPh sb="117" eb="118">
      <t>カマ</t>
    </rPh>
    <rPh sb="125" eb="127">
      <t>トクベツ</t>
    </rPh>
    <rPh sb="127" eb="129">
      <t>チョウシュウ</t>
    </rPh>
    <rPh sb="129" eb="130">
      <t>ゼイ</t>
    </rPh>
    <rPh sb="132" eb="134">
      <t>ケッテイ</t>
    </rPh>
    <rPh sb="138" eb="140">
      <t>シテイ</t>
    </rPh>
    <rPh sb="140" eb="142">
      <t>バンゴウ</t>
    </rPh>
    <rPh sb="143" eb="145">
      <t>キサイ</t>
    </rPh>
    <rPh sb="153" eb="155">
      <t>ウキ</t>
    </rPh>
    <rPh sb="155" eb="157">
      <t>サンショウ</t>
    </rPh>
    <phoneticPr fontId="3"/>
  </si>
  <si>
    <t>月分</t>
    <rPh sb="0" eb="1">
      <t>ツキ</t>
    </rPh>
    <rPh sb="1" eb="2">
      <t>ブン</t>
    </rPh>
    <phoneticPr fontId="3"/>
  </si>
  <si>
    <r>
      <rPr>
        <sz val="14"/>
        <rFont val="ＭＳ Ｐゴシック"/>
        <family val="3"/>
        <charset val="128"/>
      </rPr>
      <t>【退職・産休・国外転出等により</t>
    </r>
    <r>
      <rPr>
        <b/>
        <u/>
        <sz val="14"/>
        <rFont val="ＭＳ Ｐゴシック"/>
        <family val="3"/>
        <charset val="128"/>
      </rPr>
      <t>一括で納める場合</t>
    </r>
    <r>
      <rPr>
        <sz val="14"/>
        <rFont val="ＭＳ Ｐゴシック"/>
        <family val="3"/>
        <charset val="128"/>
      </rPr>
      <t>】</t>
    </r>
    <r>
      <rPr>
        <sz val="16"/>
        <rFont val="ＭＳ Ｐゴシック"/>
        <family val="3"/>
        <charset val="128"/>
      </rPr>
      <t xml:space="preserve">
</t>
    </r>
    <r>
      <rPr>
        <sz val="14"/>
        <rFont val="ＭＳ Ｐゴシック"/>
        <family val="3"/>
        <charset val="128"/>
      </rPr>
      <t>※該当年度１月以降の退職する場合はこちら</t>
    </r>
    <rPh sb="1" eb="3">
      <t>タイショク</t>
    </rPh>
    <rPh sb="4" eb="6">
      <t>サンキュウ</t>
    </rPh>
    <rPh sb="7" eb="9">
      <t>コクガイ</t>
    </rPh>
    <rPh sb="9" eb="11">
      <t>テンシュツ</t>
    </rPh>
    <rPh sb="11" eb="12">
      <t>トウ</t>
    </rPh>
    <rPh sb="15" eb="17">
      <t>イッカツ</t>
    </rPh>
    <rPh sb="18" eb="19">
      <t>オサ</t>
    </rPh>
    <rPh sb="21" eb="23">
      <t>バアイ</t>
    </rPh>
    <rPh sb="26" eb="28">
      <t>ガイトウ</t>
    </rPh>
    <rPh sb="28" eb="30">
      <t>ネンド</t>
    </rPh>
    <rPh sb="31" eb="32">
      <t>ガツ</t>
    </rPh>
    <rPh sb="32" eb="34">
      <t>イコウ</t>
    </rPh>
    <rPh sb="35" eb="37">
      <t>タイショク</t>
    </rPh>
    <rPh sb="39" eb="41">
      <t>バアイ</t>
    </rPh>
    <phoneticPr fontId="3"/>
  </si>
  <si>
    <t>【育休、産休等により給与の
支払額が少額又はなくなる場合】</t>
    <rPh sb="6" eb="7">
      <t>トウ</t>
    </rPh>
    <rPh sb="10" eb="12">
      <t>キュウヨ</t>
    </rPh>
    <rPh sb="20" eb="21">
      <t>マタ</t>
    </rPh>
    <phoneticPr fontId="3"/>
  </si>
  <si>
    <t>給 与 支 払 報 告
特 　別 　徴   収</t>
    <phoneticPr fontId="3"/>
  </si>
  <si>
    <t>に係る給与所得者異動届出書</t>
    <phoneticPr fontId="3"/>
  </si>
  <si>
    <t>(特別徴収義務者)
給与支払者</t>
    <phoneticPr fontId="3"/>
  </si>
  <si>
    <t>（宛先）</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</si>
  <si>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</si>
  <si>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</si>
  <si>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</si>
  <si>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</si>
  <si>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</si>
  <si>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</si>
  <si>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</si>
  <si>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</si>
  <si>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</si>
  <si>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右から
1～3のいずれかを
記入</t>
    <phoneticPr fontId="3"/>
  </si>
  <si>
    <t>〔</t>
    <phoneticPr fontId="3"/>
  </si>
  <si>
    <t>〕</t>
    <phoneticPr fontId="3"/>
  </si>
  <si>
    <t>特別徴収義務者
指　定　番　号</t>
    <phoneticPr fontId="3"/>
  </si>
  <si>
    <t>〒</t>
    <phoneticPr fontId="3"/>
  </si>
  <si>
    <t>*</t>
    <phoneticPr fontId="3"/>
  </si>
  <si>
    <t>※市処理欄</t>
    <phoneticPr fontId="3"/>
  </si>
  <si>
    <t>給 与 支 払 報 告
特 　別 　徴   収</t>
    <phoneticPr fontId="3"/>
  </si>
  <si>
    <t>に係る給与所得者異動届出書</t>
    <phoneticPr fontId="3"/>
  </si>
  <si>
    <t>(特別徴収義務者)
給与支払者</t>
    <phoneticPr fontId="3"/>
  </si>
  <si>
    <t>〒</t>
    <phoneticPr fontId="3"/>
  </si>
  <si>
    <t>特別徴収義務者
指　定　番　号</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</si>
  <si>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</si>
  <si>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</si>
  <si>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</si>
  <si>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</si>
  <si>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</si>
  <si>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</si>
  <si>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</si>
  <si>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</si>
  <si>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</si>
  <si>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t>
    <phoneticPr fontId="3"/>
  </si>
  <si>
    <t>*</t>
    <phoneticPr fontId="3"/>
  </si>
  <si>
    <t>給 与 支 払 報 告
特 　別 　徴   収</t>
    <phoneticPr fontId="3"/>
  </si>
  <si>
    <t>に係る給与所得者異動届出書</t>
    <phoneticPr fontId="3"/>
  </si>
  <si>
    <t>〒</t>
    <phoneticPr fontId="3"/>
  </si>
  <si>
    <t>（宛先）</t>
    <phoneticPr fontId="3"/>
  </si>
  <si>
    <t>氏名又は
名称</t>
    <phoneticPr fontId="3"/>
  </si>
  <si>
    <t>フ リ ガ ナ</t>
    <phoneticPr fontId="3"/>
  </si>
  <si>
    <t>１月１日
現在の住所</t>
    <phoneticPr fontId="3"/>
  </si>
  <si>
    <t>右から
1～3のいずれかを
記入</t>
    <phoneticPr fontId="3"/>
  </si>
  <si>
    <t>※市処理欄</t>
    <phoneticPr fontId="3"/>
  </si>
  <si>
    <t>給 与 支 払 報 告
特 　別 　徴   収</t>
    <phoneticPr fontId="3"/>
  </si>
  <si>
    <t>に係る給与所得者異動届出書</t>
    <phoneticPr fontId="3"/>
  </si>
  <si>
    <t>(特別徴収義務者)
給与支払者</t>
    <phoneticPr fontId="3"/>
  </si>
  <si>
    <t>特別徴収義務者
指　定　番　号</t>
    <phoneticPr fontId="3"/>
  </si>
  <si>
    <t>宛　名　番　号</t>
    <phoneticPr fontId="3"/>
  </si>
  <si>
    <t>ﾌﾘｶﾞﾅ</t>
    <phoneticPr fontId="3"/>
  </si>
  <si>
    <t>連絡者の
係及び氏
名並びに
電話番号</t>
    <phoneticPr fontId="3"/>
  </si>
  <si>
    <t>法人番号</t>
    <phoneticPr fontId="3"/>
  </si>
  <si>
    <t>右から
1～3のいずれかを
記入</t>
    <phoneticPr fontId="3"/>
  </si>
  <si>
    <t>〔</t>
    <phoneticPr fontId="3"/>
  </si>
  <si>
    <t>※市処理欄</t>
    <phoneticPr fontId="3"/>
  </si>
  <si>
    <t>給 与 支 払 報 告
特 　別 　徴   収</t>
    <phoneticPr fontId="3"/>
  </si>
  <si>
    <t>に係る給与所得者異動届出書</t>
    <phoneticPr fontId="3"/>
  </si>
  <si>
    <t>宛　名　番　号</t>
    <phoneticPr fontId="3"/>
  </si>
  <si>
    <t>※市処理欄</t>
    <phoneticPr fontId="3"/>
  </si>
  <si>
    <t>ﾌﾘｶﾞﾅ</t>
    <phoneticPr fontId="3"/>
  </si>
  <si>
    <t>＊＊＊＊＊＊＊＊＊＊＊＊＊＊＊＊＊＊＊＊＊</t>
    <phoneticPr fontId="3"/>
  </si>
  <si>
    <t>*</t>
    <phoneticPr fontId="3"/>
  </si>
  <si>
    <t>〒</t>
    <phoneticPr fontId="3"/>
  </si>
  <si>
    <t>特別徴収義務者
指　定　番　号</t>
    <phoneticPr fontId="3"/>
  </si>
  <si>
    <t>※市処理欄</t>
    <phoneticPr fontId="3"/>
  </si>
  <si>
    <t>連絡者の
係及び氏
名並びに
電話番号</t>
    <phoneticPr fontId="3"/>
  </si>
  <si>
    <t>給 与 支 払 報 告
特 　別 　徴   収</t>
    <phoneticPr fontId="3"/>
  </si>
  <si>
    <t>〒</t>
    <phoneticPr fontId="3"/>
  </si>
  <si>
    <t>(特別徴収義務者)
給与支払者</t>
    <phoneticPr fontId="3"/>
  </si>
  <si>
    <t>（宛先）</t>
    <phoneticPr fontId="3"/>
  </si>
  <si>
    <t>連絡者の
係及び氏
名並びに
電話番号</t>
    <phoneticPr fontId="3"/>
  </si>
  <si>
    <t>＊＊＊＊＊＊＊＊＊＊＊＊＊＊＊＊＊＊＊＊＊</t>
    <phoneticPr fontId="3"/>
  </si>
  <si>
    <t>特別徴収義務者
指　定　番　号</t>
    <phoneticPr fontId="3"/>
  </si>
  <si>
    <t>フ リ ガ ナ</t>
    <phoneticPr fontId="3"/>
  </si>
  <si>
    <t>(特別徴収義務者)
給与支払者</t>
    <phoneticPr fontId="3"/>
  </si>
  <si>
    <t>宛　名　番　号</t>
    <phoneticPr fontId="3"/>
  </si>
  <si>
    <t>氏名又は
名称</t>
    <phoneticPr fontId="3"/>
  </si>
  <si>
    <t>法人番号</t>
    <phoneticPr fontId="3"/>
  </si>
  <si>
    <t>フ リ ガ ナ</t>
    <phoneticPr fontId="3"/>
  </si>
  <si>
    <t>＊＊＊＊＊＊＊＊＊＊＊＊＊＊＊＊＊＊＊＊＊</t>
    <phoneticPr fontId="3"/>
  </si>
  <si>
    <t>〕</t>
    <phoneticPr fontId="3"/>
  </si>
  <si>
    <t>*</t>
    <phoneticPr fontId="3"/>
  </si>
  <si>
    <t>宛　名　番　号</t>
    <phoneticPr fontId="3"/>
  </si>
  <si>
    <t>ﾌﾘｶﾞﾅ</t>
    <phoneticPr fontId="3"/>
  </si>
  <si>
    <t>氏名又は
名称</t>
    <phoneticPr fontId="3"/>
  </si>
  <si>
    <t>フ リ ガ ナ</t>
    <phoneticPr fontId="3"/>
  </si>
  <si>
    <t>１月１日
現在の住所</t>
    <phoneticPr fontId="3"/>
  </si>
  <si>
    <t>〕</t>
    <phoneticPr fontId="3"/>
  </si>
  <si>
    <t>特別徴収義務者
指　定　番　号</t>
    <phoneticPr fontId="3"/>
  </si>
  <si>
    <t>〒</t>
    <phoneticPr fontId="3"/>
  </si>
  <si>
    <t>※市処理欄</t>
    <phoneticPr fontId="3"/>
  </si>
  <si>
    <t>(特別徴収義務者)
給与支払者</t>
    <phoneticPr fontId="3"/>
  </si>
  <si>
    <t>特別徴収義務者
指　定　番　号</t>
    <phoneticPr fontId="3"/>
  </si>
  <si>
    <t>ﾌﾘｶﾞﾅ</t>
    <phoneticPr fontId="3"/>
  </si>
  <si>
    <t>連絡者の
係及び氏
名並びに
電話番号</t>
    <phoneticPr fontId="3"/>
  </si>
  <si>
    <t>氏名又は
名称</t>
    <phoneticPr fontId="3"/>
  </si>
  <si>
    <t>＊＊＊＊＊＊＊＊＊＊＊＊＊＊＊＊＊＊＊＊＊</t>
    <phoneticPr fontId="3"/>
  </si>
  <si>
    <t>〔</t>
    <phoneticPr fontId="3"/>
  </si>
  <si>
    <t>〒</t>
    <phoneticPr fontId="3"/>
  </si>
  <si>
    <t>給 与 支 払 報 告
特 　別 　徴   収</t>
    <phoneticPr fontId="3"/>
  </si>
  <si>
    <t>法人番号</t>
    <phoneticPr fontId="3"/>
  </si>
  <si>
    <t>給 与 支 払 報 告
特 　別 　徴   収</t>
    <phoneticPr fontId="3"/>
  </si>
  <si>
    <t>に係る給与所得者異動届出書</t>
    <phoneticPr fontId="3"/>
  </si>
  <si>
    <t>(特別徴収義務者)
給与支払者</t>
    <phoneticPr fontId="3"/>
  </si>
  <si>
    <t>宛　名　番　号</t>
    <phoneticPr fontId="3"/>
  </si>
  <si>
    <t>※市処理欄</t>
    <phoneticPr fontId="3"/>
  </si>
  <si>
    <t>〕</t>
    <phoneticPr fontId="3"/>
  </si>
  <si>
    <t>*</t>
    <phoneticPr fontId="3"/>
  </si>
  <si>
    <t>〒</t>
    <phoneticPr fontId="3"/>
  </si>
  <si>
    <t>連絡者の
係及び氏
名並びに
電話番号</t>
    <phoneticPr fontId="3"/>
  </si>
  <si>
    <t>氏名又は
名称</t>
    <phoneticPr fontId="3"/>
  </si>
  <si>
    <t>に係る給与所得者異動届出書</t>
    <phoneticPr fontId="3"/>
  </si>
  <si>
    <t>（宛先）</t>
    <phoneticPr fontId="3"/>
  </si>
  <si>
    <t>フ リ ガ ナ</t>
    <phoneticPr fontId="3"/>
  </si>
  <si>
    <t>（宛先）</t>
    <phoneticPr fontId="3"/>
  </si>
  <si>
    <t>※市処理欄</t>
    <phoneticPr fontId="3"/>
  </si>
  <si>
    <t>特別徴収義務者
指　定　番　号</t>
    <phoneticPr fontId="3"/>
  </si>
  <si>
    <t>（宛先）</t>
    <phoneticPr fontId="3"/>
  </si>
  <si>
    <t>宛　名　番　号</t>
    <phoneticPr fontId="3"/>
  </si>
  <si>
    <t>ﾌﾘｶﾞﾅ</t>
    <phoneticPr fontId="3"/>
  </si>
  <si>
    <t>(特別徴収義務者)
給与支払者</t>
    <phoneticPr fontId="3"/>
  </si>
  <si>
    <t>に係る給与所得者異動届出書</t>
    <phoneticPr fontId="3"/>
  </si>
  <si>
    <t>(特別徴収義務者)
給与支払者</t>
    <phoneticPr fontId="3"/>
  </si>
  <si>
    <t>（宛先）</t>
    <phoneticPr fontId="3"/>
  </si>
  <si>
    <t>ﾌﾘｶﾞﾅ</t>
    <phoneticPr fontId="3"/>
  </si>
  <si>
    <t>連絡者の
係及び氏
名並びに
電話番号</t>
    <phoneticPr fontId="3"/>
  </si>
  <si>
    <t>(特別徴収義務者)
給与支払者</t>
    <phoneticPr fontId="3"/>
  </si>
  <si>
    <t>〒</t>
    <phoneticPr fontId="3"/>
  </si>
  <si>
    <t>（宛先）</t>
    <phoneticPr fontId="3"/>
  </si>
  <si>
    <t>法人番号</t>
    <phoneticPr fontId="3"/>
  </si>
  <si>
    <t>〕</t>
    <phoneticPr fontId="3"/>
  </si>
  <si>
    <t>〒</t>
    <phoneticPr fontId="3"/>
  </si>
  <si>
    <t>に係る給与所得者異動届出書</t>
    <phoneticPr fontId="3"/>
  </si>
  <si>
    <t>（宛先）</t>
    <phoneticPr fontId="3"/>
  </si>
  <si>
    <t>ﾌﾘｶﾞﾅ</t>
    <phoneticPr fontId="3"/>
  </si>
  <si>
    <t>特別徴収義務者
指　定　番　号</t>
    <phoneticPr fontId="3"/>
  </si>
  <si>
    <t>（宛先）</t>
    <phoneticPr fontId="3"/>
  </si>
  <si>
    <t>宛　名　番　号</t>
    <phoneticPr fontId="3"/>
  </si>
  <si>
    <r>
      <t xml:space="preserve">1 </t>
    </r>
    <r>
      <rPr>
        <sz val="9"/>
        <color theme="1"/>
        <rFont val="HG丸ｺﾞｼｯｸM-PRO"/>
        <family val="3"/>
        <charset val="128"/>
      </rPr>
      <t>退職 等</t>
    </r>
    <r>
      <rPr>
        <sz val="10"/>
        <color theme="1"/>
        <rFont val="HG丸ｺﾞｼｯｸM-PRO"/>
        <family val="3"/>
        <charset val="128"/>
      </rPr>
      <t xml:space="preserve">
2 </t>
    </r>
    <r>
      <rPr>
        <sz val="9"/>
        <color theme="1"/>
        <rFont val="HG丸ｺﾞｼｯｸM-PRO"/>
        <family val="3"/>
        <charset val="128"/>
      </rPr>
      <t>転勤</t>
    </r>
    <r>
      <rPr>
        <sz val="10"/>
        <color theme="1"/>
        <rFont val="HG丸ｺﾞｼｯｸM-PRO"/>
        <family val="3"/>
        <charset val="128"/>
      </rPr>
      <t xml:space="preserve">
3 </t>
    </r>
    <r>
      <rPr>
        <sz val="9"/>
        <color theme="1"/>
        <rFont val="HG丸ｺﾞｼｯｸM-PRO"/>
        <family val="3"/>
        <charset val="128"/>
      </rPr>
      <t>支払少額・不定期
    育休（産休）</t>
    </r>
    <r>
      <rPr>
        <sz val="10"/>
        <color theme="1"/>
        <rFont val="HG丸ｺﾞｼｯｸM-PRO"/>
        <family val="3"/>
        <charset val="128"/>
      </rPr>
      <t xml:space="preserve">
4 </t>
    </r>
    <r>
      <rPr>
        <sz val="9"/>
        <color theme="1"/>
        <rFont val="HG丸ｺﾞｼｯｸM-PRO"/>
        <family val="3"/>
        <charset val="128"/>
      </rPr>
      <t>死亡・休職・長欠</t>
    </r>
    <r>
      <rPr>
        <sz val="10"/>
        <color theme="1"/>
        <rFont val="HG丸ｺﾞｼｯｸM-PRO"/>
        <family val="3"/>
        <charset val="128"/>
      </rPr>
      <t xml:space="preserve">
5 </t>
    </r>
    <r>
      <rPr>
        <sz val="9"/>
        <color theme="1"/>
        <rFont val="HG丸ｺﾞｼｯｸM-PRO"/>
        <family val="3"/>
        <charset val="128"/>
      </rPr>
      <t>合併・解散</t>
    </r>
    <r>
      <rPr>
        <sz val="10"/>
        <color theme="1"/>
        <rFont val="HG丸ｺﾞｼｯｸM-PRO"/>
        <family val="3"/>
        <charset val="128"/>
      </rPr>
      <t xml:space="preserve">　
6 </t>
    </r>
    <r>
      <rPr>
        <sz val="9"/>
        <color theme="1"/>
        <rFont val="HG丸ｺﾞｼｯｸM-PRO"/>
        <family val="3"/>
        <charset val="128"/>
      </rPr>
      <t>その他</t>
    </r>
    <rPh sb="2" eb="4">
      <t>タイショク</t>
    </rPh>
    <rPh sb="5" eb="6">
      <t>トウ</t>
    </rPh>
    <rPh sb="9" eb="11">
      <t>テンキン</t>
    </rPh>
    <rPh sb="27" eb="29">
      <t>イクキュウ</t>
    </rPh>
    <rPh sb="30" eb="32">
      <t>サンキュウ</t>
    </rPh>
    <rPh sb="58" eb="59">
      <t>タ</t>
    </rPh>
    <phoneticPr fontId="3"/>
  </si>
  <si>
    <t>3.支払い少額・不定期・育休（産休）</t>
    <rPh sb="2" eb="4">
      <t>シハラ</t>
    </rPh>
    <rPh sb="5" eb="7">
      <t>ショウガク</t>
    </rPh>
    <rPh sb="8" eb="11">
      <t>フテイキ</t>
    </rPh>
    <rPh sb="12" eb="14">
      <t>イクキュウ</t>
    </rPh>
    <rPh sb="15" eb="17">
      <t>サンキュウ</t>
    </rPh>
    <phoneticPr fontId="3"/>
  </si>
  <si>
    <t>↓↓各種選択画面で選択した事由に応じて、該当質問項目が黄色で表示されますので、上から順番に質問にお答えください。（事由が違う場合は選択画面へもどる）</t>
    <rPh sb="2" eb="4">
      <t>カクシュ</t>
    </rPh>
    <rPh sb="4" eb="6">
      <t>センタク</t>
    </rPh>
    <rPh sb="6" eb="8">
      <t>ガメン</t>
    </rPh>
    <rPh sb="9" eb="11">
      <t>センタク</t>
    </rPh>
    <rPh sb="13" eb="15">
      <t>ジユウ</t>
    </rPh>
    <rPh sb="16" eb="17">
      <t>オウ</t>
    </rPh>
    <rPh sb="20" eb="22">
      <t>ガイトウ</t>
    </rPh>
    <rPh sb="22" eb="24">
      <t>シツモン</t>
    </rPh>
    <rPh sb="24" eb="26">
      <t>コウモク</t>
    </rPh>
    <rPh sb="27" eb="29">
      <t>キイロ</t>
    </rPh>
    <rPh sb="30" eb="32">
      <t>ヒョウジ</t>
    </rPh>
    <rPh sb="45" eb="47">
      <t>シツモン</t>
    </rPh>
    <rPh sb="49" eb="50">
      <t>コタ</t>
    </rPh>
    <rPh sb="57" eb="59">
      <t>ジユウ</t>
    </rPh>
    <rPh sb="60" eb="61">
      <t>チガ</t>
    </rPh>
    <rPh sb="62" eb="64">
      <t>バアイ</t>
    </rPh>
    <rPh sb="65" eb="67">
      <t>センタク</t>
    </rPh>
    <rPh sb="67" eb="69">
      <t>ガメン</t>
    </rPh>
    <phoneticPr fontId="3"/>
  </si>
  <si>
    <r>
      <rPr>
        <sz val="14"/>
        <rFont val="HG丸ｺﾞｼｯｸM-PRO"/>
        <family val="3"/>
        <charset val="128"/>
      </rPr>
      <t>・普通徴収
・特徴継続</t>
    </r>
    <r>
      <rPr>
        <sz val="11"/>
        <rFont val="HG丸ｺﾞｼｯｸM-PRO"/>
        <family val="3"/>
        <charset val="128"/>
      </rPr>
      <t xml:space="preserve">
</t>
    </r>
    <r>
      <rPr>
        <sz val="14"/>
        <rFont val="HG丸ｺﾞｼｯｸM-PRO"/>
        <family val="3"/>
        <charset val="128"/>
      </rPr>
      <t>・一括徴収</t>
    </r>
    <r>
      <rPr>
        <sz val="11"/>
        <rFont val="HG丸ｺﾞｼｯｸM-PRO"/>
        <family val="3"/>
        <charset val="128"/>
      </rPr>
      <t xml:space="preserve">
に関する事項</t>
    </r>
    <rPh sb="1" eb="3">
      <t>フツウ</t>
    </rPh>
    <rPh sb="3" eb="5">
      <t>チョウシュウ</t>
    </rPh>
    <rPh sb="7" eb="9">
      <t>トクチョウ</t>
    </rPh>
    <rPh sb="9" eb="11">
      <t>ケイゾク</t>
    </rPh>
    <rPh sb="13" eb="15">
      <t>イッカツ</t>
    </rPh>
    <rPh sb="15" eb="17">
      <t>チョウシュウ</t>
    </rPh>
    <rPh sb="19" eb="20">
      <t>カン</t>
    </rPh>
    <rPh sb="22" eb="24">
      <t>ジコウ</t>
    </rPh>
    <phoneticPr fontId="3"/>
  </si>
  <si>
    <t>←徴収済額</t>
    <rPh sb="1" eb="3">
      <t>チョウシュウ</t>
    </rPh>
    <rPh sb="3" eb="4">
      <t>ズミ</t>
    </rPh>
    <rPh sb="4" eb="5">
      <t>ガク</t>
    </rPh>
    <phoneticPr fontId="3"/>
  </si>
  <si>
    <r>
      <rPr>
        <sz val="18"/>
        <color rgb="FFFF0000"/>
        <rFont val="ＭＳ ゴシック"/>
        <family val="3"/>
        <charset val="128"/>
      </rPr>
      <t>（ウ）</t>
    </r>
    <r>
      <rPr>
        <sz val="18"/>
        <rFont val="ＭＳ ゴシック"/>
        <family val="3"/>
        <charset val="128"/>
      </rPr>
      <t xml:space="preserve">
事業所で
住民税を給料から差引きしなかった又はまとめて徴収した期間</t>
    </r>
    <rPh sb="25" eb="26">
      <t>マタ</t>
    </rPh>
    <rPh sb="31" eb="33">
      <t>チョウシュウ</t>
    </rPh>
    <rPh sb="35" eb="37">
      <t>キカン</t>
    </rPh>
    <phoneticPr fontId="3"/>
  </si>
  <si>
    <t>特 別 徴 収 切 替 届 出（依頼）書</t>
    <rPh sb="8" eb="9">
      <t>キリ</t>
    </rPh>
    <rPh sb="10" eb="11">
      <t>タイ</t>
    </rPh>
    <rPh sb="12" eb="13">
      <t>トドケ</t>
    </rPh>
    <rPh sb="14" eb="15">
      <t>デ</t>
    </rPh>
    <rPh sb="16" eb="18">
      <t>イライ</t>
    </rPh>
    <rPh sb="19" eb="20">
      <t>ショ</t>
    </rPh>
    <phoneticPr fontId="3"/>
  </si>
  <si>
    <t>変　更　前　（旧）　　　　※旧情報が記載されます。</t>
    <rPh sb="4" eb="5">
      <t>マエ</t>
    </rPh>
    <rPh sb="7" eb="8">
      <t>キュウ</t>
    </rPh>
    <rPh sb="14" eb="17">
      <t>キュウジョウホウ</t>
    </rPh>
    <rPh sb="18" eb="20">
      <t>キサイ</t>
    </rPh>
    <phoneticPr fontId="3"/>
  </si>
  <si>
    <t>変　更　後　（新）　　　　※最新情報が記載されます。</t>
    <rPh sb="4" eb="5">
      <t>ゴ</t>
    </rPh>
    <rPh sb="7" eb="8">
      <t>シン</t>
    </rPh>
    <rPh sb="14" eb="16">
      <t>サイシン</t>
    </rPh>
    <rPh sb="16" eb="18">
      <t>ジョウホウ</t>
    </rPh>
    <rPh sb="19" eb="21">
      <t>キサイ</t>
    </rPh>
    <phoneticPr fontId="3"/>
  </si>
  <si>
    <r>
      <rPr>
        <sz val="11"/>
        <color rgb="FFFF0000"/>
        <rFont val="HG丸ｺﾞｼｯｸM-PRO"/>
        <family val="3"/>
        <charset val="128"/>
      </rPr>
      <t>(印刷後該当番号に〇)</t>
    </r>
    <r>
      <rPr>
        <sz val="11"/>
        <rFont val="HG丸ｺﾞｼｯｸM-PRO"/>
        <family val="3"/>
        <charset val="128"/>
      </rPr>
      <t xml:space="preserve">
</t>
    </r>
    <r>
      <rPr>
        <sz val="11"/>
        <color rgb="FFFF0000"/>
        <rFont val="HG丸ｺﾞｼｯｸM-PRO"/>
        <family val="3"/>
        <charset val="128"/>
      </rPr>
      <t>その他の場合、印刷後
理由を記入</t>
    </r>
    <rPh sb="1" eb="3">
      <t>インサツ</t>
    </rPh>
    <rPh sb="3" eb="4">
      <t>ゴ</t>
    </rPh>
    <rPh sb="14" eb="15">
      <t>タ</t>
    </rPh>
    <rPh sb="16" eb="18">
      <t>バアイ</t>
    </rPh>
    <rPh sb="19" eb="21">
      <t>インサツ</t>
    </rPh>
    <rPh sb="21" eb="22">
      <t>ゴ</t>
    </rPh>
    <rPh sb="23" eb="25">
      <t>リユウ</t>
    </rPh>
    <rPh sb="26" eb="28">
      <t>キニュウ</t>
    </rPh>
    <phoneticPr fontId="3"/>
  </si>
  <si>
    <r>
      <rPr>
        <b/>
        <u/>
        <sz val="16"/>
        <color rgb="FFFF0000"/>
        <rFont val="ＭＳ ゴシック"/>
        <family val="3"/>
        <charset val="128"/>
      </rPr>
      <t>まとめて徴収した月を入力</t>
    </r>
    <r>
      <rPr>
        <sz val="16"/>
        <color rgb="FFFF0000"/>
        <rFont val="ＭＳ ゴシック"/>
        <family val="3"/>
        <charset val="128"/>
      </rPr>
      <t xml:space="preserve">
★４月以降に、前年度の６月～３月までの住民税を一括徴収することはできません。また、５月住民税は一括徴収の対象になりません。</t>
    </r>
    <rPh sb="4" eb="6">
      <t>チョウシュウ</t>
    </rPh>
    <rPh sb="8" eb="9">
      <t>ツキ</t>
    </rPh>
    <rPh sb="10" eb="12">
      <t>ニュウリョク</t>
    </rPh>
    <phoneticPr fontId="3"/>
  </si>
  <si>
    <t>個人番号</t>
    <rPh sb="0" eb="2">
      <t>コジン</t>
    </rPh>
    <rPh sb="2" eb="4">
      <t>バンゴウ</t>
    </rPh>
    <phoneticPr fontId="3"/>
  </si>
  <si>
    <t>2 不要</t>
    <rPh sb="2" eb="4">
      <t>フヨウ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</si>
</sst>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_ ;[Red]\-#,##0\ "/>
    <numFmt numFmtId="178" formatCode="[$-411]ge\.m\.d;@"/>
    <numFmt numFmtId="179" formatCode="#,###&quot;年&quot;"/>
    <numFmt numFmtId="180" formatCode="#,###&quot;月&quot;"/>
    <numFmt numFmtId="181" formatCode="#,###&quot;日&quot;"/>
    <numFmt numFmtId="182" formatCode="#,###&quot;円&quot;"/>
    <numFmt numFmtId="183" formatCode="#,###&quot;月から&quot;"/>
    <numFmt numFmtId="184" formatCode="#,##0&quot;＆&quot;&quot;月&quot;"/>
    <numFmt numFmtId="185" formatCode="[$-411]ggge&quot;年&quot;m&quot;月&quot;d&quot;日&quot;;@"/>
    <numFmt numFmtId="186" formatCode="#,##0&quot;円&quot;"/>
  </numFmts>
  <fonts count="104" x14ac:knownFonts="1">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1"/>
      <name val="ＭＳ 明朝"/>
      <family val="1"/>
      <charset val="128"/>
    </font>
    <font>
      <sz val="6"/>
      <name val="ＭＳ 明朝"/>
      <family val="1"/>
      <charset val="128"/>
    </font>
    <font>
      <sz val="11"/>
      <color indexed="10"/>
      <name val="ＭＳ ゴシック"/>
      <family val="3"/>
      <charset val="128"/>
    </font>
    <font>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14"/>
      <name val="ＭＳ ゴシック"/>
      <family val="3"/>
      <charset val="128"/>
    </font>
    <font>
      <sz val="10"/>
      <color indexed="64"/>
      <name val="ＭＳ Ｐゴシック"/>
      <family val="3"/>
      <charset val="128"/>
    </font>
    <font>
      <sz val="16"/>
      <name val="HG丸ｺﾞｼｯｸM-PRO"/>
      <family val="3"/>
      <charset val="128"/>
    </font>
    <font>
      <sz val="12"/>
      <name val="HG丸ｺﾞｼｯｸM-PRO"/>
      <family val="3"/>
      <charset val="128"/>
    </font>
    <font>
      <sz val="22"/>
      <name val="ＭＳ Ｐゴシック"/>
      <family val="3"/>
      <charset val="128"/>
    </font>
    <font>
      <sz val="14"/>
      <name val="HG丸ｺﾞｼｯｸM-PRO"/>
      <family val="3"/>
      <charset val="128"/>
    </font>
    <font>
      <sz val="22"/>
      <name val="HG丸ｺﾞｼｯｸM-PRO"/>
      <family val="3"/>
      <charset val="128"/>
    </font>
    <font>
      <sz val="24"/>
      <name val="HG丸ｺﾞｼｯｸM-PRO"/>
      <family val="3"/>
      <charset val="128"/>
    </font>
    <font>
      <sz val="11"/>
      <name val="HG丸ｺﾞｼｯｸM-PRO"/>
      <family val="3"/>
      <charset val="128"/>
    </font>
    <font>
      <sz val="18"/>
      <name val="HG丸ｺﾞｼｯｸM-PRO"/>
      <family val="3"/>
      <charset val="128"/>
    </font>
    <font>
      <b/>
      <u/>
      <sz val="12"/>
      <name val="HG丸ｺﾞｼｯｸM-PRO"/>
      <family val="3"/>
      <charset val="128"/>
    </font>
    <font>
      <sz val="14"/>
      <color indexed="10"/>
      <name val="HG丸ｺﾞｼｯｸM-PRO"/>
      <family val="3"/>
      <charset val="128"/>
    </font>
    <font>
      <sz val="10"/>
      <name val="HG丸ｺﾞｼｯｸM-PRO"/>
      <family val="3"/>
      <charset val="128"/>
    </font>
    <font>
      <sz val="9"/>
      <name val="HG丸ｺﾞｼｯｸM-PRO"/>
      <family val="3"/>
      <charset val="128"/>
    </font>
    <font>
      <u/>
      <sz val="11"/>
      <color theme="10"/>
      <name val="ＭＳ Ｐゴシック"/>
      <family val="3"/>
      <charset val="128"/>
    </font>
    <font>
      <b/>
      <sz val="16"/>
      <color rgb="FFFF0000"/>
      <name val="ＭＳ Ｐゴシック"/>
      <family val="3"/>
      <charset val="128"/>
    </font>
    <font>
      <sz val="11"/>
      <color theme="1"/>
      <name val="ＭＳ Ｐゴシック"/>
      <family val="3"/>
      <charset val="128"/>
    </font>
    <font>
      <sz val="11"/>
      <color theme="1"/>
      <name val="HG丸ｺﾞｼｯｸM-PRO"/>
      <family val="3"/>
      <charset val="128"/>
    </font>
    <font>
      <sz val="11"/>
      <color theme="0"/>
      <name val="HG丸ｺﾞｼｯｸM-PRO"/>
      <family val="3"/>
      <charset val="128"/>
    </font>
    <font>
      <sz val="12"/>
      <color theme="1"/>
      <name val="HG丸ｺﾞｼｯｸM-PRO"/>
      <family val="3"/>
      <charset val="128"/>
    </font>
    <font>
      <sz val="12"/>
      <color rgb="FFFF0000"/>
      <name val="HG丸ｺﾞｼｯｸM-PRO"/>
      <family val="3"/>
      <charset val="128"/>
    </font>
    <font>
      <sz val="10"/>
      <color theme="1"/>
      <name val="HG丸ｺﾞｼｯｸM-PRO"/>
      <family val="3"/>
      <charset val="128"/>
    </font>
    <font>
      <sz val="9"/>
      <color theme="1"/>
      <name val="HG丸ｺﾞｼｯｸM-PRO"/>
      <family val="3"/>
      <charset val="128"/>
    </font>
    <font>
      <sz val="9"/>
      <color rgb="FF000000"/>
      <name val="Meiryo UI"/>
      <family val="3"/>
      <charset val="128"/>
    </font>
    <font>
      <sz val="11"/>
      <color rgb="FFFF0000"/>
      <name val="HG丸ｺﾞｼｯｸM-PRO"/>
      <family val="3"/>
      <charset val="128"/>
    </font>
    <font>
      <sz val="14"/>
      <color rgb="FFFFFF00"/>
      <name val="HG丸ｺﾞｼｯｸM-PRO"/>
      <family val="3"/>
      <charset val="128"/>
    </font>
    <font>
      <sz val="10"/>
      <color rgb="FFFF0000"/>
      <name val="HG丸ｺﾞｼｯｸM-PRO"/>
      <family val="3"/>
      <charset val="128"/>
    </font>
    <font>
      <sz val="20"/>
      <name val="HG丸ｺﾞｼｯｸM-PRO"/>
      <family val="3"/>
      <charset val="128"/>
    </font>
    <font>
      <b/>
      <sz val="12"/>
      <name val="HG丸ｺﾞｼｯｸM-PRO"/>
      <family val="3"/>
      <charset val="128"/>
    </font>
    <font>
      <b/>
      <u/>
      <sz val="16"/>
      <name val="HG丸ｺﾞｼｯｸM-PRO"/>
      <family val="3"/>
      <charset val="128"/>
    </font>
    <font>
      <b/>
      <sz val="16"/>
      <name val="ＭＳ Ｐゴシック"/>
      <family val="3"/>
      <charset val="128"/>
    </font>
    <font>
      <b/>
      <sz val="11"/>
      <name val="HG丸ｺﾞｼｯｸM-PRO"/>
      <family val="3"/>
      <charset val="128"/>
    </font>
    <font>
      <b/>
      <sz val="14"/>
      <name val="ＭＳ Ｐゴシック"/>
      <family val="3"/>
      <charset val="128"/>
    </font>
    <font>
      <u/>
      <sz val="12"/>
      <name val="HG丸ｺﾞｼｯｸM-PRO"/>
      <family val="3"/>
      <charset val="128"/>
    </font>
    <font>
      <sz val="8"/>
      <name val="HG丸ｺﾞｼｯｸM-PRO"/>
      <family val="3"/>
      <charset val="128"/>
    </font>
    <font>
      <u/>
      <sz val="12"/>
      <color rgb="FFFF0000"/>
      <name val="HG丸ｺﾞｼｯｸM-PRO"/>
      <family val="3"/>
      <charset val="128"/>
    </font>
    <font>
      <sz val="12"/>
      <color theme="0"/>
      <name val="HG丸ｺﾞｼｯｸM-PRO"/>
      <family val="3"/>
      <charset val="128"/>
    </font>
    <font>
      <sz val="16"/>
      <color rgb="FFFF0000"/>
      <name val="HG丸ｺﾞｼｯｸM-PRO"/>
      <family val="3"/>
      <charset val="128"/>
    </font>
    <font>
      <u/>
      <sz val="14"/>
      <name val="HG丸ｺﾞｼｯｸM-PRO"/>
      <family val="3"/>
      <charset val="128"/>
    </font>
    <font>
      <b/>
      <u/>
      <sz val="12"/>
      <color rgb="FFFF0000"/>
      <name val="HG丸ｺﾞｼｯｸM-PRO"/>
      <family val="3"/>
      <charset val="128"/>
    </font>
    <font>
      <u/>
      <sz val="11"/>
      <name val="ＭＳ Ｐゴシック"/>
      <family val="3"/>
      <charset val="128"/>
    </font>
    <font>
      <u/>
      <sz val="18"/>
      <color theme="10"/>
      <name val="ＭＳ Ｐゴシック"/>
      <family val="3"/>
      <charset val="128"/>
    </font>
    <font>
      <sz val="11"/>
      <color theme="0" tint="-0.34998626667073579"/>
      <name val="HG丸ｺﾞｼｯｸM-PRO"/>
      <family val="3"/>
      <charset val="128"/>
    </font>
    <font>
      <b/>
      <sz val="10"/>
      <name val="HG丸ｺﾞｼｯｸM-PRO"/>
      <family val="3"/>
      <charset val="128"/>
    </font>
    <font>
      <b/>
      <sz val="18"/>
      <name val="HG丸ｺﾞｼｯｸM-PRO"/>
      <family val="3"/>
      <charset val="128"/>
    </font>
    <font>
      <b/>
      <sz val="16"/>
      <color rgb="FFFF0000"/>
      <name val="HG丸ｺﾞｼｯｸM-PRO"/>
      <family val="3"/>
      <charset val="128"/>
    </font>
    <font>
      <sz val="8"/>
      <color theme="1"/>
      <name val="HG丸ｺﾞｼｯｸM-PRO"/>
      <family val="3"/>
      <charset val="128"/>
    </font>
    <font>
      <strike/>
      <sz val="10"/>
      <color rgb="FFFF0000"/>
      <name val="HG丸ｺﾞｼｯｸM-PRO"/>
      <family val="3"/>
      <charset val="128"/>
    </font>
    <font>
      <b/>
      <sz val="11"/>
      <color rgb="FFFF0000"/>
      <name val="HG丸ｺﾞｼｯｸM-PRO"/>
      <family val="3"/>
      <charset val="128"/>
    </font>
    <font>
      <sz val="9"/>
      <color rgb="FFFF0000"/>
      <name val="HG丸ｺﾞｼｯｸM-PRO"/>
      <family val="3"/>
      <charset val="128"/>
    </font>
    <font>
      <sz val="16"/>
      <color theme="1"/>
      <name val="HG丸ｺﾞｼｯｸM-PRO"/>
      <family val="3"/>
      <charset val="128"/>
    </font>
    <font>
      <b/>
      <sz val="11"/>
      <color theme="1"/>
      <name val="HG丸ｺﾞｼｯｸM-PRO"/>
      <family val="3"/>
      <charset val="128"/>
    </font>
    <font>
      <sz val="18"/>
      <color theme="1"/>
      <name val="HG丸ｺﾞｼｯｸM-PRO"/>
      <family val="3"/>
      <charset val="128"/>
    </font>
    <font>
      <sz val="14"/>
      <color theme="1"/>
      <name val="HG丸ｺﾞｼｯｸM-PRO"/>
      <family val="3"/>
      <charset val="128"/>
    </font>
    <font>
      <sz val="6"/>
      <name val="HG丸ｺﾞｼｯｸM-PRO"/>
      <family val="3"/>
      <charset val="128"/>
    </font>
    <font>
      <sz val="20"/>
      <name val="ＭＳ ゴシック"/>
      <family val="3"/>
      <charset val="128"/>
    </font>
    <font>
      <sz val="20"/>
      <color rgb="FFFF0000"/>
      <name val="ＭＳ ゴシック"/>
      <family val="3"/>
      <charset val="128"/>
    </font>
    <font>
      <b/>
      <sz val="20"/>
      <color rgb="FFFF0000"/>
      <name val="ＭＳ ゴシック"/>
      <family val="3"/>
      <charset val="128"/>
    </font>
    <font>
      <sz val="18"/>
      <color rgb="FFFF0000"/>
      <name val="ＭＳ ゴシック"/>
      <family val="3"/>
      <charset val="128"/>
    </font>
    <font>
      <sz val="14"/>
      <color indexed="10"/>
      <name val="ＭＳ ゴシック"/>
      <family val="3"/>
      <charset val="128"/>
    </font>
    <font>
      <sz val="18"/>
      <name val="ＭＳ ゴシック"/>
      <family val="3"/>
      <charset val="128"/>
    </font>
    <font>
      <sz val="11"/>
      <color theme="0"/>
      <name val="ＭＳ ゴシック"/>
      <family val="3"/>
      <charset val="128"/>
    </font>
    <font>
      <sz val="16"/>
      <name val="ＭＳ ゴシック"/>
      <family val="3"/>
      <charset val="128"/>
    </font>
    <font>
      <b/>
      <u/>
      <sz val="18"/>
      <color rgb="FFFF0000"/>
      <name val="ＭＳ ゴシック"/>
      <family val="3"/>
      <charset val="128"/>
    </font>
    <font>
      <sz val="14"/>
      <color theme="0"/>
      <name val="ＭＳ ゴシック"/>
      <family val="3"/>
      <charset val="128"/>
    </font>
    <font>
      <sz val="36"/>
      <color theme="0"/>
      <name val="ＭＳ ゴシック"/>
      <family val="3"/>
      <charset val="128"/>
    </font>
    <font>
      <sz val="14"/>
      <color theme="1"/>
      <name val="ＭＳ ゴシック"/>
      <family val="3"/>
      <charset val="128"/>
    </font>
    <font>
      <sz val="11"/>
      <color theme="1"/>
      <name val="ＭＳ ゴシック"/>
      <family val="3"/>
      <charset val="128"/>
    </font>
    <font>
      <sz val="14"/>
      <color rgb="FFFF0000"/>
      <name val="ＭＳ ゴシック"/>
      <family val="3"/>
      <charset val="128"/>
    </font>
    <font>
      <sz val="16"/>
      <color rgb="FFFF0000"/>
      <name val="ＭＳ ゴシック"/>
      <family val="3"/>
      <charset val="128"/>
    </font>
    <font>
      <b/>
      <u/>
      <sz val="16"/>
      <color rgb="FFFF0000"/>
      <name val="ＭＳ ゴシック"/>
      <family val="3"/>
      <charset val="128"/>
    </font>
    <font>
      <sz val="11"/>
      <color theme="0"/>
      <name val="ＭＳ Ｐゴシック"/>
      <family val="3"/>
      <charset val="128"/>
    </font>
    <font>
      <b/>
      <sz val="16"/>
      <color rgb="FFFF0000"/>
      <name val="ＭＳ ゴシック"/>
      <family val="3"/>
      <charset val="128"/>
    </font>
    <font>
      <sz val="28"/>
      <color theme="0"/>
      <name val="ＭＳ ゴシック"/>
      <family val="3"/>
      <charset val="128"/>
    </font>
    <font>
      <b/>
      <sz val="36"/>
      <color theme="0"/>
      <name val="ＭＳ ゴシック"/>
      <family val="3"/>
      <charset val="128"/>
    </font>
    <font>
      <b/>
      <sz val="18"/>
      <color rgb="FFFF0000"/>
      <name val="ＭＳ ゴシック"/>
      <family val="3"/>
      <charset val="128"/>
    </font>
    <font>
      <b/>
      <u/>
      <sz val="16"/>
      <color theme="10"/>
      <name val="HG丸ｺﾞｼｯｸM-PRO"/>
      <family val="3"/>
      <charset val="128"/>
    </font>
    <font>
      <sz val="16"/>
      <color rgb="FFFFFF00"/>
      <name val="HG丸ｺﾞｼｯｸM-PRO"/>
      <family val="3"/>
      <charset val="128"/>
    </font>
    <font>
      <b/>
      <u/>
      <sz val="16"/>
      <name val="ＭＳ ゴシック"/>
      <family val="3"/>
      <charset val="128"/>
    </font>
    <font>
      <sz val="28"/>
      <color theme="1"/>
      <name val="ＭＳ ゴシック"/>
      <family val="3"/>
      <charset val="128"/>
    </font>
    <font>
      <b/>
      <sz val="36"/>
      <color theme="1"/>
      <name val="ＭＳ ゴシック"/>
      <family val="3"/>
      <charset val="128"/>
    </font>
    <font>
      <sz val="36"/>
      <color theme="1"/>
      <name val="ＭＳ ゴシック"/>
      <family val="3"/>
      <charset val="128"/>
    </font>
    <font>
      <b/>
      <sz val="72"/>
      <color theme="0"/>
      <name val="ＭＳ ゴシック"/>
      <family val="3"/>
      <charset val="128"/>
    </font>
    <font>
      <b/>
      <u/>
      <sz val="14"/>
      <name val="ＭＳ Ｐゴシック"/>
      <family val="3"/>
      <charset val="128"/>
    </font>
    <font>
      <b/>
      <sz val="16"/>
      <name val="ＭＳ ゴシック"/>
      <family val="3"/>
      <charset val="128"/>
    </font>
    <font>
      <sz val="8"/>
      <color rgb="FFFF0000"/>
      <name val="HG丸ｺﾞｼｯｸM-PRO"/>
      <family val="3"/>
      <charset val="128"/>
    </font>
    <font>
      <b/>
      <u/>
      <sz val="28"/>
      <color rgb="FFFF0000"/>
      <name val="ＭＳ ゴシック"/>
      <family val="3"/>
      <charset val="128"/>
    </font>
    <font>
      <sz val="28"/>
      <name val="ＭＳ ゴシック"/>
      <family val="3"/>
      <charset val="128"/>
    </font>
    <font>
      <b/>
      <sz val="14"/>
      <name val="HG丸ｺﾞｼｯｸM-PRO"/>
      <family val="3"/>
      <charset val="128"/>
    </font>
    <font>
      <sz val="18"/>
      <color theme="1"/>
      <name val="ＭＳ ゴシック"/>
      <family val="3"/>
      <charset val="128"/>
    </font>
    <font>
      <sz val="22"/>
      <name val="ＭＳ ゴシック"/>
      <family val="3"/>
      <charset val="128"/>
    </font>
    <font>
      <sz val="20"/>
      <color theme="0"/>
      <name val="ＭＳ ゴシック"/>
      <family val="3"/>
      <charset val="128"/>
    </font>
    <font>
      <b/>
      <u/>
      <sz val="14"/>
      <color rgb="FFFF0000"/>
      <name val="HG丸ｺﾞｼｯｸM-PRO"/>
      <family val="3"/>
      <charset val="128"/>
    </font>
  </fonts>
  <fills count="1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FFCC"/>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right style="thin">
        <color indexed="64"/>
      </right>
      <top style="thick">
        <color indexed="64"/>
      </top>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rgb="FFFF0000"/>
      </left>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style="medium">
        <color rgb="FFFF0000"/>
      </top>
      <bottom/>
      <diagonal/>
    </border>
    <border>
      <left/>
      <right/>
      <top style="medium">
        <color rgb="FFFF0000"/>
      </top>
      <bottom/>
      <diagonal/>
    </border>
    <border>
      <left/>
      <right style="thin">
        <color indexed="64"/>
      </right>
      <top style="medium">
        <color rgb="FFFF0000"/>
      </top>
      <bottom/>
      <diagonal/>
    </border>
    <border>
      <left style="medium">
        <color rgb="FFFF0000"/>
      </left>
      <right/>
      <top style="thin">
        <color indexed="64"/>
      </top>
      <bottom/>
      <diagonal/>
    </border>
    <border>
      <left/>
      <right style="thin">
        <color indexed="64"/>
      </right>
      <top/>
      <bottom style="medium">
        <color rgb="FFFF0000"/>
      </bottom>
      <diagonal/>
    </border>
    <border>
      <left/>
      <right style="medium">
        <color rgb="FFFF0000"/>
      </right>
      <top style="thin">
        <color indexed="64"/>
      </top>
      <bottom/>
      <diagonal/>
    </border>
    <border>
      <left/>
      <right style="medium">
        <color rgb="FFFF0000"/>
      </right>
      <top/>
      <bottom/>
      <diagonal/>
    </border>
    <border>
      <left style="thin">
        <color theme="1"/>
      </left>
      <right/>
      <top style="medium">
        <color indexed="64"/>
      </top>
      <bottom/>
      <diagonal/>
    </border>
    <border>
      <left style="thin">
        <color theme="1"/>
      </left>
      <right/>
      <top/>
      <bottom/>
      <diagonal/>
    </border>
    <border>
      <left/>
      <right style="medium">
        <color rgb="FFFF0000"/>
      </right>
      <top/>
      <bottom style="thin">
        <color indexed="64"/>
      </bottom>
      <diagonal/>
    </border>
    <border>
      <left/>
      <right style="thin">
        <color theme="1"/>
      </right>
      <top style="thin">
        <color indexed="64"/>
      </top>
      <bottom/>
      <diagonal/>
    </border>
    <border>
      <left/>
      <right style="thin">
        <color theme="1"/>
      </right>
      <top/>
      <bottom/>
      <diagonal/>
    </border>
    <border>
      <left style="medium">
        <color rgb="FFFF0000"/>
      </left>
      <right/>
      <top/>
      <bottom style="thin">
        <color indexed="64"/>
      </bottom>
      <diagonal/>
    </border>
    <border>
      <left/>
      <right style="thin">
        <color theme="1"/>
      </right>
      <top/>
      <bottom style="thin">
        <color indexed="64"/>
      </bottom>
      <diagonal/>
    </border>
    <border>
      <left style="thin">
        <color indexed="64"/>
      </left>
      <right/>
      <top style="medium">
        <color rgb="FFFF0000"/>
      </top>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indexed="64"/>
      </left>
      <right/>
      <top/>
      <bottom style="medium">
        <color rgb="FFFF0000"/>
      </bottom>
      <diagonal/>
    </border>
    <border>
      <left style="medium">
        <color indexed="64"/>
      </left>
      <right/>
      <top style="medium">
        <color rgb="FFFF0000"/>
      </top>
      <bottom/>
      <diagonal/>
    </border>
    <border>
      <left/>
      <right style="medium">
        <color indexed="64"/>
      </right>
      <top style="medium">
        <color rgb="FFFF0000"/>
      </top>
      <bottom/>
      <diagonal/>
    </border>
    <border>
      <left style="thin">
        <color theme="1"/>
      </left>
      <right/>
      <top/>
      <bottom style="thin">
        <color indexed="64"/>
      </bottom>
      <diagonal/>
    </border>
    <border>
      <left style="medium">
        <color rgb="FFFF0000"/>
      </left>
      <right/>
      <top style="medium">
        <color indexed="64"/>
      </top>
      <bottom/>
      <diagonal/>
    </border>
    <border>
      <left style="medium">
        <color rgb="FFFF0000"/>
      </left>
      <right/>
      <top/>
      <bottom style="medium">
        <color indexed="64"/>
      </bottom>
      <diagonal/>
    </border>
    <border>
      <left style="thin">
        <color indexed="64"/>
      </left>
      <right style="thin">
        <color indexed="64"/>
      </right>
      <top style="thin">
        <color indexed="64"/>
      </top>
      <bottom style="medium">
        <color rgb="FFFF0000"/>
      </bottom>
      <diagonal/>
    </border>
    <border>
      <left/>
      <right style="medium">
        <color indexed="64"/>
      </right>
      <top/>
      <bottom style="medium">
        <color rgb="FFFF0000"/>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top/>
      <bottom style="medium">
        <color rgb="FFFF0000"/>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rgb="FFFF0000"/>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top style="thin">
        <color indexed="64"/>
      </top>
      <bottom style="medium">
        <color indexed="64"/>
      </bottom>
      <diagonal/>
    </border>
  </borders>
  <cellStyleXfs count="5">
    <xf numFmtId="0" fontId="0" fillId="0" borderId="0"/>
    <xf numFmtId="0" fontId="25" fillId="0" borderId="0" applyNumberFormat="0" applyFill="0" applyBorder="0" applyAlignment="0" applyProtection="0"/>
    <xf numFmtId="38" fontId="1" fillId="0" borderId="0" applyFont="0" applyFill="0" applyBorder="0" applyAlignment="0" applyProtection="0"/>
    <xf numFmtId="0" fontId="12" fillId="0" borderId="0"/>
    <xf numFmtId="0" fontId="4" fillId="0" borderId="0"/>
  </cellStyleXfs>
  <cellXfs count="2792">
    <xf numFmtId="0" fontId="0" fillId="0" borderId="0" xfId="0"/>
    <xf numFmtId="0" fontId="0" fillId="2" borderId="0" xfId="0" applyFill="1"/>
    <xf numFmtId="0" fontId="0" fillId="2" borderId="0" xfId="0" applyNumberFormat="1" applyFill="1"/>
    <xf numFmtId="0" fontId="0" fillId="2" borderId="0" xfId="0" applyFill="1" applyAlignment="1">
      <alignment horizontal="right"/>
    </xf>
    <xf numFmtId="0" fontId="8" fillId="0" borderId="0" xfId="0" applyFont="1" applyFill="1" applyBorder="1" applyAlignment="1">
      <alignment vertical="center" wrapText="1"/>
    </xf>
    <xf numFmtId="0" fontId="15" fillId="3" borderId="0" xfId="0" applyFont="1" applyFill="1" applyBorder="1" applyAlignment="1">
      <alignment vertical="center"/>
    </xf>
    <xf numFmtId="0" fontId="0" fillId="2" borderId="14" xfId="0" applyFill="1" applyBorder="1"/>
    <xf numFmtId="0" fontId="0" fillId="5" borderId="0" xfId="0" applyFill="1"/>
    <xf numFmtId="0" fontId="15" fillId="5" borderId="0" xfId="0" applyFont="1" applyFill="1" applyBorder="1" applyAlignment="1">
      <alignment vertical="center"/>
    </xf>
    <xf numFmtId="0" fontId="8" fillId="5" borderId="0" xfId="0" applyFont="1" applyFill="1" applyBorder="1" applyAlignment="1">
      <alignment vertical="center" wrapText="1"/>
    </xf>
    <xf numFmtId="0" fontId="0" fillId="5" borderId="0" xfId="0" applyFill="1" applyBorder="1"/>
    <xf numFmtId="0" fontId="19" fillId="5" borderId="15" xfId="0" applyFont="1" applyFill="1" applyBorder="1" applyAlignment="1">
      <alignment wrapText="1"/>
    </xf>
    <xf numFmtId="0" fontId="19" fillId="5" borderId="16" xfId="0" applyFont="1" applyFill="1" applyBorder="1"/>
    <xf numFmtId="0" fontId="19" fillId="5" borderId="0" xfId="0" applyFont="1" applyFill="1" applyBorder="1"/>
    <xf numFmtId="0" fontId="19" fillId="5" borderId="0" xfId="0" applyFont="1" applyFill="1" applyBorder="1" applyAlignment="1">
      <alignment vertical="center"/>
    </xf>
    <xf numFmtId="0" fontId="0" fillId="5" borderId="0" xfId="0" applyFill="1" applyAlignment="1">
      <alignment vertical="center"/>
    </xf>
    <xf numFmtId="0" fontId="18" fillId="5" borderId="0" xfId="0" applyFont="1" applyFill="1" applyBorder="1" applyAlignment="1">
      <alignment vertical="center"/>
    </xf>
    <xf numFmtId="0" fontId="18" fillId="5" borderId="17" xfId="0" applyFont="1" applyFill="1" applyBorder="1" applyAlignment="1">
      <alignment vertical="center"/>
    </xf>
    <xf numFmtId="0" fontId="19" fillId="5" borderId="111" xfId="0" applyFont="1" applyFill="1" applyBorder="1"/>
    <xf numFmtId="0" fontId="19" fillId="2" borderId="4" xfId="0" applyFont="1" applyFill="1" applyBorder="1" applyAlignment="1">
      <alignment vertical="center"/>
    </xf>
    <xf numFmtId="0" fontId="53" fillId="0" borderId="0" xfId="0" applyFont="1" applyFill="1" applyAlignment="1">
      <alignment vertical="center"/>
    </xf>
    <xf numFmtId="0" fontId="19" fillId="0" borderId="0" xfId="0" applyFont="1" applyFill="1" applyAlignment="1">
      <alignment vertical="center"/>
    </xf>
    <xf numFmtId="0" fontId="23" fillId="0" borderId="0" xfId="0" applyFont="1" applyFill="1" applyBorder="1" applyAlignment="1">
      <alignment vertical="center" shrinkToFit="1"/>
    </xf>
    <xf numFmtId="0" fontId="19" fillId="0" borderId="0" xfId="0" applyFont="1" applyFill="1" applyBorder="1" applyAlignment="1">
      <alignment vertical="center"/>
    </xf>
    <xf numFmtId="0" fontId="20" fillId="0" borderId="0" xfId="0" applyFont="1" applyFill="1" applyBorder="1" applyAlignment="1">
      <alignment vertical="center"/>
    </xf>
    <xf numFmtId="0" fontId="19" fillId="2" borderId="3" xfId="0" applyFont="1" applyFill="1" applyBorder="1" applyAlignment="1">
      <alignment vertical="center"/>
    </xf>
    <xf numFmtId="49" fontId="16" fillId="0" borderId="0" xfId="0" applyNumberFormat="1" applyFont="1" applyFill="1" applyBorder="1" applyAlignment="1">
      <alignment vertical="center" shrinkToFit="1"/>
    </xf>
    <xf numFmtId="0" fontId="23" fillId="0" borderId="0" xfId="0" applyFont="1" applyFill="1" applyAlignment="1">
      <alignment vertical="top" textRotation="255" wrapText="1"/>
    </xf>
    <xf numFmtId="0" fontId="14" fillId="0" borderId="0" xfId="0" applyFont="1" applyFill="1" applyBorder="1" applyAlignment="1">
      <alignment vertical="center"/>
    </xf>
    <xf numFmtId="0" fontId="16" fillId="0" borderId="0" xfId="0" applyFont="1" applyFill="1" applyBorder="1" applyAlignment="1">
      <alignment vertical="center" wrapText="1"/>
    </xf>
    <xf numFmtId="0" fontId="23" fillId="0" borderId="0" xfId="0" applyFont="1" applyFill="1" applyBorder="1" applyAlignment="1">
      <alignment vertical="top" textRotation="255" wrapText="1"/>
    </xf>
    <xf numFmtId="0" fontId="56" fillId="0" borderId="0" xfId="0" applyFont="1" applyFill="1" applyBorder="1" applyAlignment="1">
      <alignment vertical="center" shrinkToFit="1"/>
    </xf>
    <xf numFmtId="0" fontId="53" fillId="0" borderId="0" xfId="0" applyFont="1" applyFill="1" applyBorder="1" applyAlignment="1">
      <alignment vertical="center"/>
    </xf>
    <xf numFmtId="0" fontId="14" fillId="0" borderId="0" xfId="0" applyFont="1" applyFill="1" applyBorder="1" applyAlignment="1">
      <alignment vertical="center" wrapText="1"/>
    </xf>
    <xf numFmtId="0" fontId="16" fillId="0" borderId="0" xfId="0" applyFont="1" applyFill="1" applyBorder="1" applyAlignment="1">
      <alignment wrapText="1"/>
    </xf>
    <xf numFmtId="0" fontId="28" fillId="0" borderId="0" xfId="0" applyFont="1" applyFill="1" applyBorder="1" applyAlignment="1">
      <alignment vertical="center"/>
    </xf>
    <xf numFmtId="0" fontId="57" fillId="0" borderId="0" xfId="0" applyFont="1" applyFill="1" applyBorder="1" applyAlignment="1">
      <alignment vertical="center" wrapText="1" shrinkToFit="1"/>
    </xf>
    <xf numFmtId="0" fontId="58" fillId="0" borderId="0" xfId="0" applyFont="1" applyFill="1" applyBorder="1" applyAlignment="1">
      <alignment vertical="center" shrinkToFit="1"/>
    </xf>
    <xf numFmtId="0" fontId="32" fillId="0" borderId="0" xfId="0" applyFont="1" applyFill="1" applyBorder="1" applyAlignment="1">
      <alignment vertical="center" shrinkToFit="1"/>
    </xf>
    <xf numFmtId="0" fontId="28" fillId="0" borderId="0" xfId="0" applyFont="1" applyFill="1" applyBorder="1" applyAlignment="1">
      <alignment vertical="center" textRotation="255" shrinkToFit="1"/>
    </xf>
    <xf numFmtId="0" fontId="24" fillId="0" borderId="0" xfId="0" applyFont="1" applyFill="1" applyBorder="1" applyAlignment="1">
      <alignment vertical="center" shrinkToFit="1"/>
    </xf>
    <xf numFmtId="0" fontId="59" fillId="0" borderId="0" xfId="0" applyFont="1" applyFill="1" applyBorder="1" applyAlignment="1">
      <alignment horizontal="center" vertical="center"/>
    </xf>
    <xf numFmtId="0" fontId="13" fillId="0" borderId="0" xfId="0" applyFont="1" applyFill="1" applyBorder="1" applyAlignment="1">
      <alignment horizontal="center" vertical="center" shrinkToFit="1"/>
    </xf>
    <xf numFmtId="0" fontId="23" fillId="0" borderId="0" xfId="0" applyFont="1" applyFill="1" applyBorder="1" applyAlignment="1">
      <alignment vertical="center"/>
    </xf>
    <xf numFmtId="0" fontId="23" fillId="0" borderId="0" xfId="0" applyFont="1" applyFill="1" applyBorder="1" applyAlignment="1">
      <alignment vertical="center" wrapText="1"/>
    </xf>
    <xf numFmtId="0" fontId="19" fillId="2" borderId="2" xfId="0" applyFont="1" applyFill="1" applyBorder="1" applyAlignment="1">
      <alignment vertical="center"/>
    </xf>
    <xf numFmtId="0" fontId="19" fillId="2" borderId="5" xfId="0" applyFont="1" applyFill="1" applyBorder="1" applyAlignment="1">
      <alignment vertical="center"/>
    </xf>
    <xf numFmtId="0" fontId="19" fillId="2" borderId="6" xfId="0" applyFont="1" applyFill="1" applyBorder="1" applyAlignment="1">
      <alignment vertical="center"/>
    </xf>
    <xf numFmtId="0" fontId="19" fillId="2" borderId="11" xfId="0" applyFont="1" applyFill="1" applyBorder="1" applyAlignment="1">
      <alignment vertical="center" textRotation="255" wrapText="1"/>
    </xf>
    <xf numFmtId="0" fontId="19" fillId="2" borderId="7" xfId="0" applyFont="1" applyFill="1" applyBorder="1" applyAlignment="1">
      <alignment vertical="center"/>
    </xf>
    <xf numFmtId="0" fontId="19" fillId="2" borderId="12" xfId="0" applyFont="1" applyFill="1" applyBorder="1" applyAlignment="1">
      <alignment vertical="center" textRotation="255" wrapText="1"/>
    </xf>
    <xf numFmtId="0" fontId="62" fillId="2" borderId="58" xfId="0" applyFont="1" applyFill="1" applyBorder="1" applyAlignment="1">
      <alignment vertical="center"/>
    </xf>
    <xf numFmtId="0" fontId="62" fillId="2" borderId="59" xfId="0" applyFont="1" applyFill="1" applyBorder="1" applyAlignment="1">
      <alignment vertical="center"/>
    </xf>
    <xf numFmtId="0" fontId="62" fillId="2" borderId="0" xfId="0" applyFont="1" applyFill="1" applyBorder="1" applyAlignment="1">
      <alignment vertical="center"/>
    </xf>
    <xf numFmtId="0" fontId="61" fillId="2" borderId="0" xfId="0" applyFont="1" applyFill="1" applyAlignment="1">
      <alignment vertical="center" shrinkToFit="1"/>
    </xf>
    <xf numFmtId="0" fontId="61" fillId="2" borderId="0" xfId="0" applyFont="1" applyFill="1" applyBorder="1" applyAlignment="1">
      <alignment vertical="center" shrinkToFit="1"/>
    </xf>
    <xf numFmtId="0" fontId="28" fillId="2" borderId="0" xfId="0" applyFont="1" applyFill="1" applyAlignment="1">
      <alignment vertical="center"/>
    </xf>
    <xf numFmtId="0" fontId="19" fillId="2" borderId="58" xfId="0" applyFont="1" applyFill="1" applyBorder="1" applyAlignment="1">
      <alignment vertical="center"/>
    </xf>
    <xf numFmtId="0" fontId="19" fillId="2" borderId="59" xfId="0" applyFont="1" applyFill="1" applyBorder="1" applyAlignment="1">
      <alignment vertical="center"/>
    </xf>
    <xf numFmtId="0" fontId="19" fillId="2" borderId="60" xfId="0" applyFont="1" applyFill="1" applyBorder="1" applyAlignment="1">
      <alignment vertical="center"/>
    </xf>
    <xf numFmtId="0" fontId="59" fillId="2" borderId="0" xfId="0" applyFont="1" applyFill="1" applyBorder="1" applyAlignment="1">
      <alignment vertical="center"/>
    </xf>
    <xf numFmtId="0" fontId="19" fillId="2" borderId="0" xfId="0" applyFont="1" applyFill="1" applyBorder="1" applyAlignment="1">
      <alignment vertical="center" textRotation="255"/>
    </xf>
    <xf numFmtId="0" fontId="13" fillId="2" borderId="0" xfId="0" applyFont="1" applyFill="1" applyBorder="1" applyAlignment="1">
      <alignment vertical="center" shrinkToFit="1"/>
    </xf>
    <xf numFmtId="0" fontId="19" fillId="5" borderId="3" xfId="0" applyFont="1" applyFill="1" applyBorder="1" applyAlignment="1">
      <alignment vertical="center" shrinkToFit="1"/>
    </xf>
    <xf numFmtId="0" fontId="19" fillId="5" borderId="5" xfId="0" applyFont="1" applyFill="1" applyBorder="1" applyAlignment="1">
      <alignment vertical="center" shrinkToFit="1"/>
    </xf>
    <xf numFmtId="0" fontId="59" fillId="2" borderId="0" xfId="0" applyFont="1" applyFill="1" applyBorder="1" applyAlignment="1">
      <alignment horizontal="center" vertical="center"/>
    </xf>
    <xf numFmtId="0" fontId="13" fillId="2" borderId="0" xfId="0" applyFont="1" applyFill="1" applyBorder="1" applyAlignment="1">
      <alignment horizontal="center" vertical="center" shrinkToFit="1"/>
    </xf>
    <xf numFmtId="0" fontId="69" fillId="8" borderId="142" xfId="0" applyFont="1" applyFill="1" applyBorder="1" applyAlignment="1" applyProtection="1">
      <alignment horizontal="center" vertical="center"/>
    </xf>
    <xf numFmtId="178" fontId="69" fillId="8" borderId="142" xfId="0" applyNumberFormat="1" applyFont="1" applyFill="1" applyBorder="1" applyAlignment="1" applyProtection="1">
      <alignment horizontal="center" vertical="center"/>
    </xf>
    <xf numFmtId="176" fontId="69" fillId="8" borderId="141" xfId="0" applyNumberFormat="1" applyFont="1" applyFill="1" applyBorder="1" applyAlignment="1" applyProtection="1">
      <alignment horizontal="center" vertical="center"/>
    </xf>
    <xf numFmtId="38" fontId="69" fillId="8" borderId="142" xfId="2" applyFont="1" applyFill="1" applyBorder="1" applyAlignment="1" applyProtection="1">
      <alignment horizontal="center" vertical="center"/>
    </xf>
    <xf numFmtId="178" fontId="69" fillId="8" borderId="149" xfId="0" applyNumberFormat="1" applyFont="1" applyFill="1" applyBorder="1" applyAlignment="1" applyProtection="1">
      <alignment horizontal="center" vertical="center"/>
    </xf>
    <xf numFmtId="0" fontId="79" fillId="8" borderId="12" xfId="0" applyNumberFormat="1" applyFont="1" applyFill="1" applyBorder="1" applyAlignment="1" applyProtection="1">
      <alignment horizontal="center" vertical="center"/>
    </xf>
    <xf numFmtId="0" fontId="79" fillId="8" borderId="25" xfId="0" applyNumberFormat="1" applyFont="1" applyFill="1" applyBorder="1" applyAlignment="1" applyProtection="1">
      <alignment horizontal="center" vertical="center"/>
    </xf>
    <xf numFmtId="0" fontId="79" fillId="8" borderId="7" xfId="0" applyNumberFormat="1" applyFont="1" applyFill="1" applyBorder="1" applyAlignment="1" applyProtection="1">
      <alignment horizontal="center" vertical="center"/>
    </xf>
    <xf numFmtId="0" fontId="0" fillId="2" borderId="0" xfId="0" applyFill="1" applyAlignment="1">
      <alignment vertical="center"/>
    </xf>
    <xf numFmtId="0" fontId="19" fillId="2" borderId="0" xfId="0" applyFont="1" applyFill="1" applyBorder="1" applyAlignment="1">
      <alignment vertical="center"/>
    </xf>
    <xf numFmtId="0" fontId="0" fillId="2" borderId="0" xfId="0" applyFill="1" applyBorder="1" applyAlignment="1">
      <alignment vertical="center"/>
    </xf>
    <xf numFmtId="0" fontId="14" fillId="2" borderId="0" xfId="0" applyFont="1" applyFill="1" applyBorder="1" applyAlignment="1">
      <alignment vertical="center"/>
    </xf>
    <xf numFmtId="0" fontId="16" fillId="0" borderId="61" xfId="0" applyFont="1" applyFill="1" applyBorder="1" applyAlignment="1">
      <alignment vertical="center" wrapText="1"/>
    </xf>
    <xf numFmtId="0" fontId="14" fillId="2" borderId="3" xfId="0" applyFont="1" applyFill="1" applyBorder="1" applyAlignment="1">
      <alignment vertical="center" wrapText="1"/>
    </xf>
    <xf numFmtId="0" fontId="19" fillId="2" borderId="44" xfId="0" applyFont="1" applyFill="1" applyBorder="1" applyAlignment="1">
      <alignment vertical="center"/>
    </xf>
    <xf numFmtId="0" fontId="19" fillId="2" borderId="0" xfId="0" applyFont="1" applyFill="1" applyAlignment="1">
      <alignment vertical="center"/>
    </xf>
    <xf numFmtId="0" fontId="20" fillId="2" borderId="0" xfId="0" applyFont="1" applyFill="1" applyBorder="1" applyAlignment="1">
      <alignment vertical="center"/>
    </xf>
    <xf numFmtId="49" fontId="10" fillId="2" borderId="0" xfId="0" applyNumberFormat="1" applyFont="1" applyFill="1" applyBorder="1" applyAlignment="1">
      <alignment vertical="center" shrinkToFit="1"/>
    </xf>
    <xf numFmtId="0" fontId="9" fillId="2" borderId="0" xfId="0" applyFont="1" applyFill="1" applyAlignment="1">
      <alignment vertical="top" textRotation="255" wrapText="1"/>
    </xf>
    <xf numFmtId="49" fontId="16" fillId="2" borderId="0" xfId="0" applyNumberFormat="1" applyFont="1" applyFill="1" applyBorder="1" applyAlignment="1">
      <alignment vertical="center" shrinkToFit="1"/>
    </xf>
    <xf numFmtId="0" fontId="9" fillId="2" borderId="0" xfId="0" applyFont="1" applyFill="1" applyBorder="1" applyAlignment="1">
      <alignment vertical="top" textRotation="255" wrapText="1"/>
    </xf>
    <xf numFmtId="0" fontId="26" fillId="2" borderId="0" xfId="0" applyFont="1" applyFill="1" applyBorder="1" applyAlignment="1">
      <alignment vertical="center" shrinkToFit="1"/>
    </xf>
    <xf numFmtId="0" fontId="56" fillId="2" borderId="0" xfId="0" applyFont="1" applyFill="1" applyBorder="1" applyAlignment="1">
      <alignment vertical="center" shrinkToFit="1"/>
    </xf>
    <xf numFmtId="0" fontId="28" fillId="2" borderId="0" xfId="0" applyFont="1" applyFill="1" applyBorder="1" applyAlignment="1">
      <alignment vertical="center"/>
    </xf>
    <xf numFmtId="0" fontId="27" fillId="2" borderId="0" xfId="0" applyFont="1" applyFill="1" applyBorder="1" applyAlignment="1">
      <alignment vertical="center"/>
    </xf>
    <xf numFmtId="0" fontId="13" fillId="2" borderId="0" xfId="0" applyFont="1" applyFill="1" applyAlignment="1">
      <alignment vertical="distributed" wrapText="1"/>
    </xf>
    <xf numFmtId="0" fontId="13" fillId="2" borderId="0" xfId="0" applyFont="1" applyFill="1" applyAlignment="1">
      <alignment vertical="center" wrapText="1"/>
    </xf>
    <xf numFmtId="0" fontId="13" fillId="2" borderId="0" xfId="0" applyFont="1" applyFill="1" applyBorder="1" applyAlignment="1">
      <alignment vertical="center" wrapText="1"/>
    </xf>
    <xf numFmtId="0" fontId="20" fillId="2" borderId="0" xfId="0" applyFont="1" applyFill="1" applyBorder="1" applyAlignment="1">
      <alignment vertical="center" shrinkToFit="1"/>
    </xf>
    <xf numFmtId="0" fontId="23" fillId="2" borderId="0" xfId="0" applyFont="1" applyFill="1" applyBorder="1" applyAlignment="1">
      <alignment vertical="center" shrinkToFit="1"/>
    </xf>
    <xf numFmtId="49" fontId="54" fillId="2" borderId="0" xfId="0" applyNumberFormat="1" applyFont="1" applyFill="1" applyBorder="1" applyAlignment="1">
      <alignment vertical="top" wrapText="1"/>
    </xf>
    <xf numFmtId="49" fontId="23" fillId="2" borderId="0" xfId="0" applyNumberFormat="1" applyFont="1" applyFill="1" applyBorder="1" applyAlignment="1">
      <alignment vertical="top" wrapText="1"/>
    </xf>
    <xf numFmtId="49" fontId="23" fillId="2" borderId="0" xfId="0" applyNumberFormat="1" applyFont="1" applyFill="1" applyBorder="1" applyAlignment="1">
      <alignment vertical="top" shrinkToFit="1"/>
    </xf>
    <xf numFmtId="0" fontId="24" fillId="2" borderId="0" xfId="0" applyFont="1" applyFill="1" applyBorder="1" applyAlignment="1">
      <alignment vertical="center" textRotation="255" shrinkToFit="1"/>
    </xf>
    <xf numFmtId="0" fontId="19" fillId="2" borderId="0" xfId="0" applyFont="1" applyFill="1" applyBorder="1" applyAlignment="1">
      <alignment vertical="center" shrinkToFit="1"/>
    </xf>
    <xf numFmtId="0" fontId="16" fillId="2" borderId="0" xfId="0" applyFont="1" applyFill="1" applyBorder="1" applyAlignment="1">
      <alignment horizontal="distributed" vertical="distributed" textRotation="255" indent="3"/>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182" fontId="14" fillId="2" borderId="0" xfId="2" applyNumberFormat="1" applyFont="1" applyFill="1" applyBorder="1" applyAlignment="1">
      <alignment horizontal="center" vertical="center" shrinkToFit="1"/>
    </xf>
    <xf numFmtId="0" fontId="71" fillId="0" borderId="1" xfId="0" applyFont="1" applyFill="1" applyBorder="1" applyAlignment="1" applyProtection="1">
      <alignment horizontal="center" vertical="center"/>
      <protection locked="0"/>
    </xf>
    <xf numFmtId="0" fontId="71" fillId="0" borderId="120" xfId="0" applyFont="1" applyFill="1" applyBorder="1" applyAlignment="1" applyProtection="1">
      <alignment horizontal="center" vertical="center"/>
      <protection locked="0"/>
    </xf>
    <xf numFmtId="0" fontId="72" fillId="2" borderId="0" xfId="0" applyFont="1" applyFill="1" applyProtection="1">
      <protection locked="0"/>
    </xf>
    <xf numFmtId="176" fontId="71" fillId="0" borderId="42" xfId="0" applyNumberFormat="1" applyFont="1" applyFill="1" applyBorder="1" applyAlignment="1" applyProtection="1">
      <alignment horizontal="center" vertical="center"/>
      <protection locked="0"/>
    </xf>
    <xf numFmtId="38" fontId="71" fillId="0" borderId="1" xfId="2" applyFont="1" applyFill="1" applyBorder="1" applyAlignment="1" applyProtection="1">
      <alignment horizontal="center" vertical="center"/>
      <protection locked="0"/>
    </xf>
    <xf numFmtId="178" fontId="71" fillId="0" borderId="43" xfId="0" applyNumberFormat="1" applyFont="1" applyFill="1" applyBorder="1" applyAlignment="1" applyProtection="1">
      <alignment horizontal="center" vertical="center"/>
      <protection locked="0"/>
    </xf>
    <xf numFmtId="0" fontId="11" fillId="0" borderId="9"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protection locked="0"/>
    </xf>
    <xf numFmtId="0" fontId="11" fillId="0" borderId="10" xfId="0" applyNumberFormat="1"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protection locked="0"/>
    </xf>
    <xf numFmtId="0" fontId="72" fillId="2" borderId="0" xfId="0" applyFont="1" applyFill="1" applyProtection="1"/>
    <xf numFmtId="0" fontId="75" fillId="2" borderId="0" xfId="0" applyFont="1" applyFill="1" applyProtection="1"/>
    <xf numFmtId="178" fontId="72" fillId="2" borderId="0" xfId="0" applyNumberFormat="1" applyFont="1" applyFill="1" applyAlignment="1" applyProtection="1">
      <alignment horizontal="center"/>
    </xf>
    <xf numFmtId="0" fontId="72" fillId="2" borderId="0" xfId="0" applyFont="1" applyFill="1" applyAlignment="1" applyProtection="1"/>
    <xf numFmtId="176" fontId="72" fillId="2" borderId="0" xfId="0" applyNumberFormat="1" applyFont="1" applyFill="1" applyProtection="1"/>
    <xf numFmtId="38" fontId="72" fillId="2" borderId="0" xfId="2" applyFont="1" applyFill="1" applyProtection="1"/>
    <xf numFmtId="0" fontId="72" fillId="2" borderId="0" xfId="0" applyFont="1" applyFill="1" applyBorder="1" applyAlignment="1" applyProtection="1"/>
    <xf numFmtId="0" fontId="76" fillId="2" borderId="0" xfId="0" applyNumberFormat="1" applyFont="1" applyFill="1" applyAlignment="1" applyProtection="1">
      <alignment vertical="top" wrapText="1"/>
    </xf>
    <xf numFmtId="0" fontId="72" fillId="2" borderId="0" xfId="0" applyFont="1" applyFill="1" applyBorder="1" applyProtection="1"/>
    <xf numFmtId="0" fontId="78" fillId="2" borderId="0" xfId="0" applyFont="1" applyFill="1" applyProtection="1"/>
    <xf numFmtId="0" fontId="78" fillId="2" borderId="0" xfId="0" applyFont="1" applyFill="1" applyBorder="1" applyProtection="1"/>
    <xf numFmtId="0" fontId="69" fillId="8" borderId="155" xfId="0" applyFont="1" applyFill="1" applyBorder="1" applyAlignment="1" applyProtection="1">
      <alignment horizontal="center" vertical="center"/>
    </xf>
    <xf numFmtId="0" fontId="69" fillId="8" borderId="150" xfId="0" applyFont="1" applyFill="1" applyBorder="1" applyAlignment="1" applyProtection="1">
      <alignment horizontal="center" vertical="center"/>
    </xf>
    <xf numFmtId="0" fontId="82" fillId="2" borderId="0" xfId="0" applyFont="1" applyFill="1" applyAlignment="1">
      <alignment vertical="center"/>
    </xf>
    <xf numFmtId="0" fontId="14"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14" fillId="2" borderId="0" xfId="0" applyFont="1" applyFill="1" applyBorder="1" applyAlignment="1">
      <alignment vertical="center" wrapText="1"/>
    </xf>
    <xf numFmtId="0" fontId="19" fillId="2" borderId="0" xfId="0" applyFont="1" applyFill="1" applyBorder="1" applyAlignment="1">
      <alignment horizontal="center" vertical="center"/>
    </xf>
    <xf numFmtId="178" fontId="69" fillId="8" borderId="13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wrapText="1"/>
    </xf>
    <xf numFmtId="0" fontId="84" fillId="2" borderId="0" xfId="0" applyNumberFormat="1" applyFont="1" applyFill="1" applyBorder="1" applyAlignment="1" applyProtection="1">
      <alignment vertical="top" wrapText="1"/>
    </xf>
    <xf numFmtId="178" fontId="85" fillId="2" borderId="0" xfId="0" applyNumberFormat="1" applyFont="1" applyFill="1" applyBorder="1" applyAlignment="1" applyProtection="1">
      <alignment vertical="center"/>
    </xf>
    <xf numFmtId="0" fontId="71" fillId="2" borderId="8" xfId="0" applyFont="1" applyFill="1" applyBorder="1" applyAlignment="1" applyProtection="1">
      <alignment horizontal="right" vertical="center"/>
      <protection locked="0"/>
    </xf>
    <xf numFmtId="0" fontId="71" fillId="2" borderId="9" xfId="0" applyFont="1" applyFill="1" applyBorder="1" applyAlignment="1" applyProtection="1">
      <alignment horizontal="center" vertical="center"/>
    </xf>
    <xf numFmtId="0" fontId="29" fillId="2" borderId="0" xfId="0" applyFont="1" applyFill="1" applyAlignment="1">
      <alignment vertical="center"/>
    </xf>
    <xf numFmtId="0" fontId="29" fillId="0" borderId="0" xfId="0" applyFont="1" applyFill="1" applyBorder="1" applyAlignment="1">
      <alignment vertical="center"/>
    </xf>
    <xf numFmtId="0" fontId="23" fillId="2" borderId="0" xfId="0" applyFont="1" applyFill="1" applyAlignment="1">
      <alignment vertical="top" textRotation="255" wrapText="1"/>
    </xf>
    <xf numFmtId="0" fontId="23" fillId="2" borderId="0" xfId="0" applyFont="1" applyFill="1" applyBorder="1" applyAlignment="1">
      <alignment vertical="top" textRotation="255" wrapText="1"/>
    </xf>
    <xf numFmtId="0" fontId="16" fillId="2" borderId="0" xfId="0" applyFont="1" applyFill="1" applyBorder="1" applyAlignment="1">
      <alignment wrapText="1"/>
    </xf>
    <xf numFmtId="0" fontId="71" fillId="2" borderId="156" xfId="0" applyFont="1" applyFill="1" applyBorder="1" applyAlignment="1" applyProtection="1">
      <alignment horizontal="right" vertical="center"/>
      <protection locked="0"/>
    </xf>
    <xf numFmtId="0" fontId="71" fillId="2" borderId="147" xfId="0" applyFont="1" applyFill="1" applyBorder="1" applyAlignment="1" applyProtection="1">
      <alignment horizontal="center" vertical="center"/>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9" fillId="0" borderId="0" xfId="0" applyFont="1" applyFill="1" applyBorder="1" applyAlignment="1">
      <alignment horizontal="center" vertical="center" shrinkToFit="1"/>
    </xf>
    <xf numFmtId="0" fontId="19" fillId="2" borderId="3" xfId="0" applyFont="1" applyFill="1" applyBorder="1" applyAlignment="1">
      <alignment horizontal="center" vertical="center" shrinkToFit="1"/>
    </xf>
    <xf numFmtId="0" fontId="19" fillId="0" borderId="0" xfId="0" applyFont="1" applyFill="1" applyProtection="1"/>
    <xf numFmtId="0" fontId="19" fillId="2" borderId="0" xfId="0" applyFont="1" applyFill="1" applyProtection="1"/>
    <xf numFmtId="0" fontId="19" fillId="2" borderId="0" xfId="0" applyFont="1" applyFill="1" applyBorder="1" applyProtection="1"/>
    <xf numFmtId="0" fontId="19" fillId="0" borderId="98" xfId="0" applyFont="1" applyFill="1" applyBorder="1" applyAlignment="1" applyProtection="1">
      <alignment vertical="center"/>
    </xf>
    <xf numFmtId="0" fontId="19" fillId="2" borderId="3" xfId="0" applyFont="1" applyFill="1" applyBorder="1" applyProtection="1"/>
    <xf numFmtId="0" fontId="19" fillId="2" borderId="3" xfId="0" applyNumberFormat="1" applyFont="1" applyFill="1" applyBorder="1" applyAlignment="1" applyProtection="1">
      <alignment horizontal="left" vertical="center"/>
    </xf>
    <xf numFmtId="0" fontId="19" fillId="2" borderId="19" xfId="0" applyFont="1" applyFill="1" applyBorder="1" applyProtection="1"/>
    <xf numFmtId="0" fontId="19" fillId="0" borderId="0" xfId="0" applyFont="1" applyFill="1" applyAlignment="1" applyProtection="1"/>
    <xf numFmtId="0" fontId="19" fillId="2" borderId="0" xfId="0" applyFont="1" applyFill="1" applyAlignment="1" applyProtection="1"/>
    <xf numFmtId="0" fontId="19" fillId="2" borderId="98" xfId="0" applyFont="1" applyFill="1" applyBorder="1" applyAlignment="1" applyProtection="1">
      <alignment vertical="center"/>
    </xf>
    <xf numFmtId="0" fontId="24" fillId="2" borderId="98" xfId="0" applyFont="1" applyFill="1" applyBorder="1" applyAlignment="1" applyProtection="1">
      <alignment vertical="center"/>
    </xf>
    <xf numFmtId="0" fontId="24" fillId="2" borderId="98" xfId="0" applyFont="1" applyFill="1" applyBorder="1" applyAlignment="1" applyProtection="1">
      <alignment horizontal="center" vertical="center" wrapText="1"/>
    </xf>
    <xf numFmtId="0" fontId="19" fillId="2" borderId="98" xfId="0" applyFont="1" applyFill="1" applyBorder="1" applyProtection="1"/>
    <xf numFmtId="0" fontId="19" fillId="0" borderId="98" xfId="0" applyFont="1" applyFill="1" applyBorder="1" applyProtection="1"/>
    <xf numFmtId="0" fontId="24" fillId="2" borderId="98" xfId="0" applyFont="1" applyFill="1" applyBorder="1" applyProtection="1"/>
    <xf numFmtId="0" fontId="19" fillId="2" borderId="130" xfId="0" applyFont="1" applyFill="1" applyBorder="1" applyProtection="1"/>
    <xf numFmtId="0" fontId="19" fillId="2" borderId="20" xfId="0" applyFont="1" applyFill="1" applyBorder="1" applyAlignment="1" applyProtection="1"/>
    <xf numFmtId="0" fontId="19" fillId="2" borderId="0" xfId="0" applyFont="1" applyFill="1" applyBorder="1" applyAlignment="1" applyProtection="1"/>
    <xf numFmtId="0" fontId="28" fillId="2" borderId="21" xfId="0" applyFont="1" applyFill="1" applyBorder="1" applyProtection="1"/>
    <xf numFmtId="0" fontId="19" fillId="0" borderId="46" xfId="0" applyFont="1" applyFill="1" applyBorder="1" applyAlignment="1" applyProtection="1">
      <alignment vertical="center"/>
    </xf>
    <xf numFmtId="0" fontId="19" fillId="2" borderId="90" xfId="0" applyFont="1" applyFill="1" applyBorder="1" applyAlignment="1" applyProtection="1">
      <alignment vertical="center"/>
    </xf>
    <xf numFmtId="0" fontId="19" fillId="2" borderId="46" xfId="0" applyFont="1" applyFill="1" applyBorder="1" applyAlignment="1" applyProtection="1">
      <alignment vertical="center"/>
    </xf>
    <xf numFmtId="0" fontId="19" fillId="2" borderId="46" xfId="0" applyFont="1" applyFill="1" applyBorder="1" applyAlignment="1" applyProtection="1"/>
    <xf numFmtId="0" fontId="35" fillId="0" borderId="46" xfId="0" applyFont="1" applyFill="1" applyBorder="1" applyAlignment="1" applyProtection="1">
      <alignment vertical="center"/>
    </xf>
    <xf numFmtId="0" fontId="19" fillId="2" borderId="47" xfId="0" applyFont="1" applyFill="1" applyBorder="1" applyAlignment="1" applyProtection="1">
      <alignment vertical="center"/>
    </xf>
    <xf numFmtId="0" fontId="14" fillId="2" borderId="98" xfId="0" applyFont="1" applyFill="1" applyBorder="1" applyAlignment="1" applyProtection="1">
      <alignment vertical="center"/>
    </xf>
    <xf numFmtId="0" fontId="14" fillId="8" borderId="95" xfId="0" applyFont="1" applyFill="1" applyBorder="1" applyAlignment="1" applyProtection="1">
      <alignment vertical="center" shrinkToFit="1"/>
    </xf>
    <xf numFmtId="38" fontId="14" fillId="8" borderId="95" xfId="2" applyFont="1" applyFill="1" applyBorder="1" applyAlignment="1" applyProtection="1">
      <alignment vertical="center" shrinkToFit="1"/>
    </xf>
    <xf numFmtId="0" fontId="19" fillId="8" borderId="95" xfId="0" applyFont="1" applyFill="1" applyBorder="1" applyAlignment="1" applyProtection="1"/>
    <xf numFmtId="0" fontId="14" fillId="8" borderId="95" xfId="0" applyFont="1" applyFill="1" applyBorder="1" applyAlignment="1" applyProtection="1">
      <alignment horizontal="center" vertical="center" shrinkToFit="1"/>
    </xf>
    <xf numFmtId="0" fontId="19" fillId="8" borderId="128" xfId="0" applyFont="1" applyFill="1" applyBorder="1" applyAlignment="1" applyProtection="1"/>
    <xf numFmtId="38" fontId="14" fillId="0" borderId="92" xfId="2" applyFont="1" applyFill="1" applyBorder="1" applyAlignment="1" applyProtection="1">
      <alignment vertical="center" shrinkToFit="1"/>
    </xf>
    <xf numFmtId="38" fontId="14" fillId="2" borderId="92" xfId="2" applyFont="1" applyFill="1" applyBorder="1" applyAlignment="1" applyProtection="1">
      <alignment horizontal="right" vertical="center" shrinkToFit="1"/>
    </xf>
    <xf numFmtId="0" fontId="19" fillId="2" borderId="92" xfId="0" applyFont="1" applyFill="1" applyBorder="1" applyAlignment="1" applyProtection="1"/>
    <xf numFmtId="0" fontId="19" fillId="2" borderId="140" xfId="0" applyFont="1" applyFill="1" applyBorder="1" applyAlignment="1" applyProtection="1"/>
    <xf numFmtId="0" fontId="19" fillId="2" borderId="20" xfId="0" applyFont="1" applyFill="1" applyBorder="1" applyAlignment="1" applyProtection="1">
      <alignment vertical="center"/>
    </xf>
    <xf numFmtId="0" fontId="19" fillId="2" borderId="0" xfId="0" applyFont="1" applyFill="1" applyBorder="1" applyAlignment="1" applyProtection="1">
      <alignment vertical="center"/>
    </xf>
    <xf numFmtId="0" fontId="19" fillId="2" borderId="11" xfId="0" applyFont="1" applyFill="1" applyBorder="1" applyAlignment="1" applyProtection="1">
      <alignment vertical="center"/>
    </xf>
    <xf numFmtId="0" fontId="14" fillId="2" borderId="92" xfId="0" applyFont="1" applyFill="1" applyBorder="1" applyAlignment="1" applyProtection="1">
      <alignment vertical="center"/>
    </xf>
    <xf numFmtId="0" fontId="19" fillId="0" borderId="0" xfId="0" applyFont="1" applyFill="1" applyBorder="1" applyAlignment="1" applyProtection="1"/>
    <xf numFmtId="0" fontId="30" fillId="2" borderId="52" xfId="0" applyFont="1" applyFill="1" applyBorder="1" applyAlignment="1" applyProtection="1">
      <alignment vertical="center"/>
    </xf>
    <xf numFmtId="0" fontId="19" fillId="2" borderId="0" xfId="0" applyFont="1" applyFill="1" applyBorder="1" applyAlignment="1" applyProtection="1">
      <alignment horizontal="center" vertical="center"/>
    </xf>
    <xf numFmtId="0" fontId="14" fillId="2" borderId="0" xfId="0" applyFont="1" applyFill="1" applyBorder="1" applyAlignment="1" applyProtection="1">
      <alignment vertical="center"/>
    </xf>
    <xf numFmtId="0" fontId="14"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shrinkToFit="1"/>
    </xf>
    <xf numFmtId="0" fontId="31" fillId="2" borderId="21" xfId="0" applyFont="1" applyFill="1" applyBorder="1" applyAlignment="1" applyProtection="1">
      <alignment horizontal="left" vertical="center" shrinkToFit="1"/>
    </xf>
    <xf numFmtId="0" fontId="29" fillId="2" borderId="20"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11" xfId="0" applyFont="1" applyFill="1" applyBorder="1" applyAlignment="1" applyProtection="1">
      <alignment horizontal="center"/>
    </xf>
    <xf numFmtId="0" fontId="19" fillId="2" borderId="21" xfId="0" applyFont="1" applyFill="1" applyBorder="1" applyAlignment="1" applyProtection="1"/>
    <xf numFmtId="0" fontId="29" fillId="2" borderId="56" xfId="0" applyFont="1" applyFill="1" applyBorder="1" applyAlignment="1" applyProtection="1">
      <alignment horizontal="center"/>
    </xf>
    <xf numFmtId="0" fontId="29" fillId="2" borderId="46" xfId="0" applyFont="1" applyFill="1" applyBorder="1" applyAlignment="1" applyProtection="1">
      <alignment horizontal="center"/>
    </xf>
    <xf numFmtId="0" fontId="29" fillId="2" borderId="86" xfId="0" applyFont="1" applyFill="1" applyBorder="1" applyAlignment="1" applyProtection="1">
      <alignment horizontal="center"/>
    </xf>
    <xf numFmtId="0" fontId="19" fillId="2" borderId="91" xfId="0" applyFont="1" applyFill="1" applyBorder="1" applyAlignment="1" applyProtection="1">
      <alignment vertical="center"/>
    </xf>
    <xf numFmtId="0" fontId="19" fillId="2" borderId="52" xfId="0" applyFont="1" applyFill="1" applyBorder="1" applyAlignment="1" applyProtection="1">
      <alignment vertical="center"/>
    </xf>
    <xf numFmtId="0" fontId="19" fillId="2" borderId="53" xfId="0" applyFont="1" applyFill="1" applyBorder="1" applyAlignment="1" applyProtection="1">
      <alignment vertical="center"/>
    </xf>
    <xf numFmtId="0" fontId="14" fillId="2" borderId="52" xfId="0" applyFont="1" applyFill="1" applyBorder="1" applyAlignment="1" applyProtection="1">
      <alignment vertical="center" shrinkToFit="1"/>
    </xf>
    <xf numFmtId="0" fontId="14" fillId="2" borderId="0" xfId="0" applyFont="1" applyFill="1" applyBorder="1" applyAlignment="1" applyProtection="1">
      <alignment vertical="center" shrinkToFit="1"/>
    </xf>
    <xf numFmtId="0" fontId="14" fillId="2" borderId="0" xfId="0" applyFont="1" applyFill="1" applyBorder="1" applyAlignment="1" applyProtection="1">
      <alignment horizontal="center" vertical="center" shrinkToFit="1"/>
    </xf>
    <xf numFmtId="0" fontId="19" fillId="2" borderId="11" xfId="0" applyFont="1" applyFill="1" applyBorder="1" applyAlignment="1" applyProtection="1"/>
    <xf numFmtId="0" fontId="19" fillId="2" borderId="0" xfId="0" applyFont="1" applyFill="1" applyBorder="1" applyAlignment="1" applyProtection="1">
      <alignment horizontal="center" vertical="center" shrinkToFit="1"/>
    </xf>
    <xf numFmtId="0" fontId="14" fillId="2" borderId="21" xfId="0" applyFont="1" applyFill="1" applyBorder="1" applyAlignment="1" applyProtection="1">
      <alignment horizontal="center" vertical="center" shrinkToFit="1"/>
    </xf>
    <xf numFmtId="0" fontId="19" fillId="2" borderId="86" xfId="0" applyFont="1" applyFill="1" applyBorder="1" applyAlignment="1" applyProtection="1"/>
    <xf numFmtId="0" fontId="14" fillId="2" borderId="46" xfId="0" applyFont="1" applyFill="1" applyBorder="1" applyAlignment="1" applyProtection="1">
      <alignment horizontal="center" vertical="center" shrinkToFit="1"/>
    </xf>
    <xf numFmtId="0" fontId="14" fillId="2" borderId="47" xfId="0" applyFont="1" applyFill="1" applyBorder="1" applyAlignment="1" applyProtection="1">
      <alignment horizontal="center" vertical="center" shrinkToFit="1"/>
    </xf>
    <xf numFmtId="0" fontId="14" fillId="2" borderId="0" xfId="0" applyFont="1" applyFill="1" applyBorder="1" applyAlignment="1" applyProtection="1"/>
    <xf numFmtId="0" fontId="14" fillId="2" borderId="21" xfId="0" applyFont="1" applyFill="1" applyBorder="1" applyAlignment="1" applyProtection="1"/>
    <xf numFmtId="0" fontId="14" fillId="2" borderId="11" xfId="0" applyFont="1" applyFill="1" applyBorder="1" applyAlignment="1" applyProtection="1"/>
    <xf numFmtId="0" fontId="19" fillId="2" borderId="22" xfId="0" applyFont="1" applyFill="1" applyBorder="1" applyAlignment="1" applyProtection="1"/>
    <xf numFmtId="0" fontId="14" fillId="2" borderId="4" xfId="0" applyFont="1" applyFill="1" applyBorder="1" applyAlignment="1" applyProtection="1"/>
    <xf numFmtId="0" fontId="14" fillId="2" borderId="12" xfId="0" applyFont="1" applyFill="1" applyBorder="1" applyAlignment="1" applyProtection="1"/>
    <xf numFmtId="0" fontId="14" fillId="2" borderId="4" xfId="0" applyFont="1" applyFill="1" applyBorder="1" applyAlignment="1" applyProtection="1">
      <alignment vertical="center"/>
    </xf>
    <xf numFmtId="0" fontId="14" fillId="2" borderId="23" xfId="0" applyFont="1" applyFill="1" applyBorder="1" applyAlignment="1" applyProtection="1"/>
    <xf numFmtId="0" fontId="19" fillId="2" borderId="56" xfId="0" applyFont="1" applyFill="1" applyBorder="1" applyAlignment="1" applyProtection="1"/>
    <xf numFmtId="0" fontId="19" fillId="2" borderId="47" xfId="0" applyFont="1" applyFill="1" applyBorder="1" applyAlignment="1" applyProtection="1"/>
    <xf numFmtId="0" fontId="53" fillId="2" borderId="0" xfId="0" applyFont="1" applyFill="1" applyAlignment="1" applyProtection="1">
      <alignment vertical="center"/>
    </xf>
    <xf numFmtId="0" fontId="19" fillId="2" borderId="0" xfId="0" applyFont="1" applyFill="1" applyAlignment="1" applyProtection="1">
      <alignment vertical="center"/>
    </xf>
    <xf numFmtId="0" fontId="19" fillId="0" borderId="0" xfId="0" applyFont="1" applyFill="1" applyAlignment="1" applyProtection="1">
      <alignment vertical="center"/>
    </xf>
    <xf numFmtId="0" fontId="20" fillId="2" borderId="0" xfId="0" applyFont="1" applyFill="1" applyBorder="1" applyAlignment="1" applyProtection="1">
      <alignment vertical="center"/>
    </xf>
    <xf numFmtId="0" fontId="24" fillId="2" borderId="0" xfId="0" applyFont="1" applyFill="1" applyAlignment="1" applyProtection="1">
      <alignment horizontal="center" vertical="top" textRotation="255"/>
    </xf>
    <xf numFmtId="0" fontId="19" fillId="2" borderId="2" xfId="0" applyFont="1" applyFill="1" applyBorder="1" applyAlignment="1" applyProtection="1">
      <alignment vertical="center"/>
    </xf>
    <xf numFmtId="0" fontId="19" fillId="2" borderId="3" xfId="0" applyFont="1" applyFill="1" applyBorder="1" applyAlignment="1" applyProtection="1">
      <alignment vertical="center"/>
    </xf>
    <xf numFmtId="0" fontId="19" fillId="2" borderId="5" xfId="0" applyFont="1" applyFill="1" applyBorder="1" applyAlignment="1" applyProtection="1">
      <alignment vertical="center"/>
    </xf>
    <xf numFmtId="49" fontId="16" fillId="2" borderId="0" xfId="0" applyNumberFormat="1" applyFont="1" applyFill="1" applyBorder="1" applyAlignment="1" applyProtection="1">
      <alignment vertical="center" shrinkToFit="1"/>
    </xf>
    <xf numFmtId="49" fontId="16" fillId="0" borderId="0" xfId="0" applyNumberFormat="1" applyFont="1" applyFill="1" applyBorder="1" applyAlignment="1" applyProtection="1">
      <alignment vertical="center" shrinkToFit="1"/>
    </xf>
    <xf numFmtId="0" fontId="23" fillId="0" borderId="0" xfId="0" applyFont="1" applyFill="1" applyAlignment="1" applyProtection="1">
      <alignment vertical="top" textRotation="255" wrapText="1"/>
    </xf>
    <xf numFmtId="0" fontId="19" fillId="2" borderId="6" xfId="0" applyFont="1" applyFill="1" applyBorder="1" applyAlignment="1" applyProtection="1">
      <alignment vertical="center"/>
    </xf>
    <xf numFmtId="0" fontId="19" fillId="2" borderId="11" xfId="0" applyFont="1" applyFill="1" applyBorder="1" applyAlignment="1" applyProtection="1">
      <alignment vertical="center" textRotation="255" wrapText="1"/>
    </xf>
    <xf numFmtId="0" fontId="19" fillId="0" borderId="0" xfId="0" applyFont="1" applyFill="1" applyBorder="1" applyAlignment="1" applyProtection="1">
      <alignment vertical="center"/>
    </xf>
    <xf numFmtId="0" fontId="28" fillId="2" borderId="0" xfId="0" applyFont="1" applyFill="1" applyAlignment="1" applyProtection="1">
      <alignment vertical="center"/>
    </xf>
    <xf numFmtId="0" fontId="19" fillId="2" borderId="7" xfId="0" applyFont="1" applyFill="1" applyBorder="1" applyAlignment="1" applyProtection="1">
      <alignment vertical="center"/>
    </xf>
    <xf numFmtId="0" fontId="19" fillId="2" borderId="4" xfId="0" applyFont="1" applyFill="1" applyBorder="1" applyAlignment="1" applyProtection="1">
      <alignment vertical="center"/>
    </xf>
    <xf numFmtId="0" fontId="19" fillId="2" borderId="12" xfId="0" applyFont="1" applyFill="1" applyBorder="1" applyAlignment="1" applyProtection="1">
      <alignment vertical="center" textRotation="255" wrapText="1"/>
    </xf>
    <xf numFmtId="0" fontId="23" fillId="0" borderId="0" xfId="0" applyFont="1" applyFill="1" applyBorder="1" applyAlignment="1" applyProtection="1">
      <alignment vertical="top" textRotation="255" wrapTex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56" fillId="2" borderId="0" xfId="0" applyFont="1" applyFill="1" applyBorder="1" applyAlignment="1" applyProtection="1">
      <alignment vertical="center" shrinkToFit="1"/>
    </xf>
    <xf numFmtId="0" fontId="56" fillId="0" borderId="0" xfId="0" applyFont="1" applyFill="1" applyBorder="1" applyAlignment="1" applyProtection="1">
      <alignment vertical="center" shrinkToFit="1"/>
    </xf>
    <xf numFmtId="0" fontId="19" fillId="2" borderId="3" xfId="0" applyFont="1" applyFill="1" applyBorder="1" applyAlignment="1" applyProtection="1">
      <alignment vertical="center" shrinkToFit="1"/>
    </xf>
    <xf numFmtId="0" fontId="19" fillId="2" borderId="5" xfId="0" applyFont="1" applyFill="1" applyBorder="1" applyAlignment="1" applyProtection="1">
      <alignment vertical="center" shrinkToFit="1"/>
    </xf>
    <xf numFmtId="0" fontId="19" fillId="2" borderId="58" xfId="0" applyFont="1" applyFill="1" applyBorder="1" applyAlignment="1" applyProtection="1">
      <alignment vertical="center"/>
    </xf>
    <xf numFmtId="0" fontId="19" fillId="2" borderId="59" xfId="0" applyFont="1" applyFill="1" applyBorder="1" applyAlignment="1" applyProtection="1">
      <alignment vertical="center"/>
    </xf>
    <xf numFmtId="0" fontId="19" fillId="2" borderId="60" xfId="0" applyFont="1" applyFill="1" applyBorder="1" applyAlignment="1" applyProtection="1">
      <alignment vertical="center"/>
    </xf>
    <xf numFmtId="0" fontId="59" fillId="2" borderId="0" xfId="0" applyFont="1" applyFill="1" applyBorder="1" applyAlignment="1" applyProtection="1">
      <alignment vertical="center"/>
    </xf>
    <xf numFmtId="0" fontId="19" fillId="2" borderId="0" xfId="0" applyFont="1" applyFill="1" applyBorder="1" applyAlignment="1" applyProtection="1">
      <alignment vertical="center" textRotation="255"/>
    </xf>
    <xf numFmtId="0" fontId="13" fillId="2" borderId="0" xfId="0" applyFont="1" applyFill="1" applyBorder="1" applyAlignment="1" applyProtection="1">
      <alignment vertical="center" shrinkToFit="1"/>
    </xf>
    <xf numFmtId="0" fontId="28" fillId="2" borderId="0" xfId="0" applyFont="1" applyFill="1" applyBorder="1" applyAlignment="1" applyProtection="1">
      <alignment vertical="center"/>
    </xf>
    <xf numFmtId="0" fontId="28" fillId="0" borderId="0" xfId="0" applyFont="1" applyFill="1" applyBorder="1" applyAlignment="1" applyProtection="1">
      <alignment vertical="center"/>
    </xf>
    <xf numFmtId="0" fontId="62" fillId="2" borderId="58" xfId="0" applyFont="1" applyFill="1" applyBorder="1" applyAlignment="1" applyProtection="1">
      <alignment vertical="center"/>
    </xf>
    <xf numFmtId="0" fontId="62" fillId="2" borderId="59"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0" xfId="0" applyFont="1" applyFill="1" applyAlignment="1" applyProtection="1">
      <alignment vertical="center" shrinkToFit="1"/>
    </xf>
    <xf numFmtId="0" fontId="61" fillId="2" borderId="0" xfId="0" applyFont="1" applyFill="1" applyBorder="1" applyAlignment="1" applyProtection="1">
      <alignment vertical="center" shrinkToFit="1"/>
    </xf>
    <xf numFmtId="0" fontId="59" fillId="2" borderId="0" xfId="0" applyFont="1" applyFill="1" applyBorder="1" applyAlignment="1" applyProtection="1">
      <alignment horizontal="center" vertical="center"/>
    </xf>
    <xf numFmtId="0" fontId="13" fillId="2" borderId="0" xfId="0" applyFont="1" applyFill="1" applyBorder="1" applyAlignment="1" applyProtection="1">
      <alignment horizontal="center" vertical="center" shrinkToFit="1"/>
    </xf>
    <xf numFmtId="0" fontId="24" fillId="0" borderId="0" xfId="0" applyFont="1" applyFill="1" applyAlignment="1" applyProtection="1">
      <alignment vertical="top" textRotation="255"/>
    </xf>
    <xf numFmtId="0" fontId="24" fillId="0" borderId="0" xfId="0" applyFont="1" applyFill="1" applyAlignment="1" applyProtection="1">
      <alignment vertical="top" textRotation="255" shrinkToFit="1"/>
    </xf>
    <xf numFmtId="0" fontId="24" fillId="0" borderId="0" xfId="0" applyFont="1" applyFill="1" applyAlignment="1" applyProtection="1">
      <alignment horizontal="center" vertical="top" textRotation="255"/>
    </xf>
    <xf numFmtId="0" fontId="13" fillId="0" borderId="0" xfId="0" applyFont="1" applyFill="1" applyBorder="1" applyAlignment="1" applyProtection="1">
      <alignment horizontal="center" vertical="center" shrinkToFit="1"/>
    </xf>
    <xf numFmtId="0" fontId="19" fillId="0" borderId="0" xfId="0" applyFont="1" applyFill="1" applyBorder="1" applyAlignment="1" applyProtection="1">
      <alignment horizontal="center" vertical="center" shrinkToFit="1"/>
    </xf>
    <xf numFmtId="0" fontId="59" fillId="0" borderId="0" xfId="0"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vertical="center" wrapText="1"/>
    </xf>
    <xf numFmtId="0" fontId="53" fillId="2"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9" fillId="2" borderId="7" xfId="0" applyFont="1" applyFill="1" applyBorder="1" applyProtection="1"/>
    <xf numFmtId="0" fontId="19" fillId="2" borderId="4" xfId="0" applyFont="1" applyFill="1" applyBorder="1" applyProtection="1"/>
    <xf numFmtId="0" fontId="19" fillId="2" borderId="23" xfId="0" applyFont="1" applyFill="1" applyBorder="1" applyProtection="1"/>
    <xf numFmtId="0" fontId="19" fillId="2" borderId="130" xfId="0" applyFont="1" applyFill="1" applyBorder="1" applyAlignment="1" applyProtection="1">
      <alignment vertical="center"/>
    </xf>
    <xf numFmtId="0" fontId="16" fillId="2" borderId="98" xfId="0" applyFont="1" applyFill="1" applyBorder="1" applyAlignment="1" applyProtection="1">
      <alignment vertical="center"/>
    </xf>
    <xf numFmtId="0" fontId="19" fillId="2" borderId="98" xfId="0" applyFont="1" applyFill="1" applyBorder="1" applyAlignment="1" applyProtection="1"/>
    <xf numFmtId="0" fontId="19" fillId="2" borderId="130" xfId="0" applyFont="1" applyFill="1" applyBorder="1" applyAlignment="1" applyProtection="1"/>
    <xf numFmtId="0" fontId="19" fillId="2" borderId="52" xfId="0" applyFont="1" applyFill="1" applyBorder="1" applyAlignment="1" applyProtection="1"/>
    <xf numFmtId="0" fontId="23" fillId="2" borderId="52" xfId="0" applyFont="1" applyFill="1" applyBorder="1" applyAlignment="1" applyProtection="1">
      <alignment vertical="center" wrapText="1"/>
    </xf>
    <xf numFmtId="0" fontId="24" fillId="2" borderId="52" xfId="0" applyFont="1" applyFill="1" applyBorder="1" applyAlignment="1" applyProtection="1">
      <alignment vertical="center" wrapText="1"/>
    </xf>
    <xf numFmtId="0" fontId="24" fillId="2" borderId="124" xfId="0" applyFont="1" applyFill="1" applyBorder="1" applyAlignment="1" applyProtection="1">
      <alignment vertical="center" wrapText="1"/>
    </xf>
    <xf numFmtId="0" fontId="23" fillId="2" borderId="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24" fillId="2" borderId="21" xfId="0" applyFont="1" applyFill="1" applyBorder="1" applyAlignment="1" applyProtection="1">
      <alignment vertical="center" wrapText="1"/>
    </xf>
    <xf numFmtId="0" fontId="19" fillId="2" borderId="57" xfId="0" applyFont="1" applyFill="1" applyBorder="1" applyAlignment="1" applyProtection="1"/>
    <xf numFmtId="0" fontId="19" fillId="2" borderId="46" xfId="0" applyFont="1" applyFill="1" applyBorder="1" applyAlignment="1" applyProtection="1">
      <alignment horizontal="center"/>
    </xf>
    <xf numFmtId="0" fontId="31" fillId="2" borderId="0" xfId="0" applyFont="1" applyFill="1" applyBorder="1" applyAlignment="1" applyProtection="1">
      <alignment vertical="center"/>
    </xf>
    <xf numFmtId="0" fontId="31" fillId="2" borderId="21" xfId="0" applyFont="1" applyFill="1" applyBorder="1" applyAlignment="1" applyProtection="1">
      <alignment vertical="center"/>
    </xf>
    <xf numFmtId="0" fontId="31" fillId="2" borderId="46" xfId="0" applyFont="1" applyFill="1" applyBorder="1" applyAlignment="1" applyProtection="1">
      <alignment vertical="center"/>
    </xf>
    <xf numFmtId="0" fontId="31" fillId="2" borderId="47" xfId="0" applyFont="1" applyFill="1" applyBorder="1" applyAlignment="1" applyProtection="1">
      <alignment vertical="center"/>
    </xf>
    <xf numFmtId="0" fontId="16" fillId="2" borderId="130" xfId="0" applyFont="1" applyFill="1" applyBorder="1" applyAlignment="1" applyProtection="1">
      <alignment vertical="center"/>
    </xf>
    <xf numFmtId="0" fontId="35" fillId="2" borderId="98" xfId="0" applyFont="1" applyFill="1" applyBorder="1" applyAlignment="1" applyProtection="1">
      <alignment vertical="center"/>
    </xf>
    <xf numFmtId="0" fontId="23" fillId="2" borderId="124" xfId="0" applyFont="1" applyFill="1" applyBorder="1" applyAlignment="1" applyProtection="1">
      <alignment vertical="center" wrapText="1"/>
    </xf>
    <xf numFmtId="0" fontId="23" fillId="2" borderId="0" xfId="0" applyFont="1" applyFill="1" applyBorder="1" applyAlignment="1" applyProtection="1">
      <alignment horizontal="left" vertical="center" wrapText="1"/>
    </xf>
    <xf numFmtId="0" fontId="23" fillId="2" borderId="21" xfId="0" applyFont="1" applyFill="1" applyBorder="1" applyAlignment="1" applyProtection="1">
      <alignment horizontal="left" vertical="center" wrapText="1"/>
    </xf>
    <xf numFmtId="0" fontId="19" fillId="2" borderId="0" xfId="0" applyFont="1" applyFill="1" applyBorder="1" applyAlignment="1" applyProtection="1">
      <alignment vertical="center" wrapText="1"/>
    </xf>
    <xf numFmtId="38" fontId="14" fillId="2" borderId="0" xfId="2" applyFont="1" applyFill="1" applyBorder="1" applyAlignment="1" applyProtection="1">
      <alignment vertical="center" shrinkToFit="1"/>
    </xf>
    <xf numFmtId="0" fontId="16" fillId="2" borderId="0" xfId="0" applyFont="1" applyFill="1" applyBorder="1" applyAlignment="1" applyProtection="1">
      <alignment vertical="center" shrinkToFit="1"/>
    </xf>
    <xf numFmtId="38" fontId="14" fillId="2" borderId="0" xfId="0" applyNumberFormat="1" applyFont="1" applyFill="1" applyBorder="1" applyAlignment="1" applyProtection="1">
      <alignment vertical="center" shrinkToFit="1"/>
    </xf>
    <xf numFmtId="0" fontId="38" fillId="2" borderId="0" xfId="0" applyFont="1" applyFill="1" applyBorder="1" applyAlignment="1" applyProtection="1">
      <alignment vertical="center"/>
    </xf>
    <xf numFmtId="0" fontId="39" fillId="2" borderId="0" xfId="0" applyFont="1" applyFill="1" applyBorder="1" applyAlignment="1" applyProtection="1"/>
    <xf numFmtId="0" fontId="19" fillId="0" borderId="0" xfId="0" applyFont="1" applyFill="1" applyAlignment="1" applyProtection="1">
      <alignment horizontal="center"/>
      <protection locked="0"/>
    </xf>
    <xf numFmtId="0" fontId="19" fillId="0" borderId="0" xfId="0" applyFont="1" applyFill="1" applyProtection="1">
      <protection locked="0"/>
    </xf>
    <xf numFmtId="0" fontId="19" fillId="0" borderId="1" xfId="0" applyFont="1" applyFill="1" applyBorder="1" applyProtection="1">
      <protection locked="0"/>
    </xf>
    <xf numFmtId="0" fontId="1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19" fillId="0" borderId="0" xfId="0" applyFont="1" applyFill="1" applyAlignment="1" applyProtection="1">
      <protection locked="0"/>
    </xf>
    <xf numFmtId="0" fontId="0" fillId="2" borderId="0" xfId="0" applyFill="1" applyProtection="1">
      <protection locked="0"/>
    </xf>
    <xf numFmtId="0" fontId="0" fillId="2" borderId="0" xfId="0" applyNumberFormat="1" applyFill="1" applyProtection="1">
      <protection locked="0"/>
    </xf>
    <xf numFmtId="0" fontId="0" fillId="2" borderId="0" xfId="0" applyFill="1" applyAlignment="1" applyProtection="1">
      <alignment horizontal="right"/>
      <protection locked="0"/>
    </xf>
    <xf numFmtId="0" fontId="19" fillId="0" borderId="0" xfId="0" applyFont="1" applyFill="1" applyBorder="1" applyAlignment="1" applyProtection="1">
      <protection locked="0"/>
    </xf>
    <xf numFmtId="0" fontId="19" fillId="0" borderId="0" xfId="0" applyFont="1" applyFill="1" applyBorder="1" applyAlignment="1" applyProtection="1">
      <alignment horizontal="center"/>
      <protection locked="0"/>
    </xf>
    <xf numFmtId="0" fontId="19" fillId="2" borderId="0" xfId="0" applyFont="1" applyFill="1" applyBorder="1" applyAlignment="1" applyProtection="1">
      <protection locked="0"/>
    </xf>
    <xf numFmtId="0" fontId="19" fillId="2" borderId="0" xfId="0" applyFont="1" applyFill="1" applyBorder="1" applyAlignment="1" applyProtection="1">
      <alignment horizontal="center"/>
      <protection locked="0"/>
    </xf>
    <xf numFmtId="0" fontId="19" fillId="2" borderId="0" xfId="0" applyFont="1" applyFill="1" applyAlignment="1" applyProtection="1">
      <protection locked="0"/>
    </xf>
    <xf numFmtId="0" fontId="19" fillId="2" borderId="0" xfId="0" applyFont="1" applyFill="1" applyAlignment="1" applyProtection="1">
      <alignment horizontal="center"/>
      <protection locked="0"/>
    </xf>
    <xf numFmtId="0" fontId="13" fillId="2" borderId="0" xfId="0" applyFont="1" applyFill="1" applyAlignment="1" applyProtection="1">
      <alignment vertical="distributed" wrapText="1"/>
    </xf>
    <xf numFmtId="0" fontId="13" fillId="2" borderId="0" xfId="0" applyFont="1" applyFill="1" applyAlignment="1" applyProtection="1">
      <alignment vertical="center" wrapText="1"/>
    </xf>
    <xf numFmtId="0" fontId="13" fillId="2" borderId="0" xfId="0" applyFont="1" applyFill="1" applyBorder="1" applyAlignment="1" applyProtection="1">
      <alignment vertical="center" wrapText="1"/>
    </xf>
    <xf numFmtId="0" fontId="20" fillId="2" borderId="0" xfId="0" applyFont="1" applyFill="1" applyBorder="1" applyAlignment="1" applyProtection="1">
      <alignment vertical="center" shrinkToFit="1"/>
    </xf>
    <xf numFmtId="0" fontId="23" fillId="2" borderId="0" xfId="0" applyFont="1" applyFill="1" applyBorder="1" applyAlignment="1" applyProtection="1">
      <alignment vertical="center" shrinkToFit="1"/>
    </xf>
    <xf numFmtId="49" fontId="54"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shrinkToFit="1"/>
    </xf>
    <xf numFmtId="0" fontId="20" fillId="0" borderId="0" xfId="0" applyFont="1" applyFill="1" applyBorder="1" applyAlignment="1" applyProtection="1">
      <alignment vertical="center"/>
    </xf>
    <xf numFmtId="0" fontId="24" fillId="2" borderId="0" xfId="0" applyFont="1" applyFill="1" applyBorder="1" applyAlignment="1" applyProtection="1">
      <alignment vertical="center" textRotation="255" shrinkToFit="1"/>
    </xf>
    <xf numFmtId="0" fontId="19" fillId="2" borderId="0" xfId="0" applyFont="1" applyFill="1" applyBorder="1" applyAlignment="1" applyProtection="1">
      <alignment vertical="center" shrinkToFit="1"/>
    </xf>
    <xf numFmtId="0" fontId="20" fillId="2" borderId="4" xfId="0" applyFont="1" applyFill="1" applyBorder="1" applyAlignment="1" applyProtection="1">
      <alignment vertical="center" shrinkToFit="1"/>
    </xf>
    <xf numFmtId="0" fontId="14" fillId="2" borderId="2" xfId="0" applyFont="1" applyFill="1" applyBorder="1" applyAlignment="1" applyProtection="1">
      <alignment vertical="center"/>
    </xf>
    <xf numFmtId="0" fontId="14" fillId="2" borderId="3" xfId="0" applyFont="1" applyFill="1" applyBorder="1" applyAlignment="1" applyProtection="1">
      <alignment vertical="center"/>
    </xf>
    <xf numFmtId="0" fontId="14" fillId="2" borderId="6" xfId="0" applyFont="1" applyFill="1" applyBorder="1" applyAlignment="1" applyProtection="1">
      <alignment vertical="center"/>
    </xf>
    <xf numFmtId="0" fontId="19" fillId="2" borderId="0" xfId="0" applyFont="1" applyFill="1" applyBorder="1" applyAlignment="1" applyProtection="1">
      <alignment vertical="center" textRotation="255" wrapText="1"/>
    </xf>
    <xf numFmtId="0" fontId="14" fillId="0" borderId="0" xfId="0" applyFont="1" applyFill="1" applyBorder="1" applyAlignment="1" applyProtection="1">
      <alignment vertical="center"/>
    </xf>
    <xf numFmtId="0" fontId="14" fillId="2" borderId="0" xfId="0" applyFont="1" applyFill="1" applyBorder="1" applyAlignment="1" applyProtection="1">
      <alignment horizontal="right" vertical="center"/>
    </xf>
    <xf numFmtId="0" fontId="23" fillId="2" borderId="0"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wrapText="1"/>
    </xf>
    <xf numFmtId="0" fontId="16" fillId="2" borderId="0" xfId="0" applyNumberFormat="1" applyFont="1" applyFill="1" applyBorder="1" applyAlignment="1" applyProtection="1">
      <alignment horizontal="center" vertical="distributed"/>
    </xf>
    <xf numFmtId="0" fontId="19" fillId="2" borderId="0" xfId="0" applyFont="1" applyFill="1" applyBorder="1" applyAlignment="1" applyProtection="1">
      <alignment horizontal="left" vertical="center" shrinkToFit="1"/>
    </xf>
    <xf numFmtId="0" fontId="16" fillId="0" borderId="0" xfId="0" applyFont="1" applyFill="1" applyBorder="1" applyAlignment="1" applyProtection="1">
      <alignment vertical="center" wrapText="1"/>
    </xf>
    <xf numFmtId="0" fontId="19" fillId="2" borderId="11" xfId="0" applyFont="1" applyFill="1" applyBorder="1" applyAlignment="1" applyProtection="1">
      <alignment vertical="center" shrinkToFit="1"/>
    </xf>
    <xf numFmtId="0" fontId="19" fillId="0" borderId="0" xfId="0" applyFont="1" applyFill="1" applyBorder="1" applyAlignment="1" applyProtection="1">
      <alignment vertical="center" shrinkToFit="1"/>
    </xf>
    <xf numFmtId="182" fontId="14" fillId="2" borderId="0" xfId="2" applyNumberFormat="1" applyFont="1" applyFill="1" applyBorder="1" applyAlignment="1" applyProtection="1">
      <alignment horizontal="center" vertical="center" shrinkToFit="1"/>
    </xf>
    <xf numFmtId="182" fontId="14" fillId="2" borderId="11" xfId="2" applyNumberFormat="1" applyFont="1" applyFill="1" applyBorder="1" applyAlignment="1" applyProtection="1">
      <alignment horizontal="center" vertical="center" shrinkToFit="1"/>
    </xf>
    <xf numFmtId="0" fontId="14" fillId="0" borderId="0" xfId="0" applyFont="1" applyFill="1" applyBorder="1" applyAlignment="1" applyProtection="1">
      <alignment vertical="center" wrapText="1"/>
    </xf>
    <xf numFmtId="0" fontId="16" fillId="0" borderId="0" xfId="0" applyFont="1" applyFill="1" applyBorder="1" applyAlignment="1" applyProtection="1">
      <alignment wrapText="1"/>
    </xf>
    <xf numFmtId="0" fontId="19" fillId="2" borderId="6" xfId="0" applyFont="1" applyFill="1" applyBorder="1" applyAlignment="1" applyProtection="1">
      <alignment vertical="top"/>
    </xf>
    <xf numFmtId="0" fontId="19" fillId="2" borderId="0" xfId="0" applyFont="1" applyFill="1" applyBorder="1" applyAlignment="1" applyProtection="1">
      <alignment vertical="top"/>
    </xf>
    <xf numFmtId="0" fontId="19" fillId="2" borderId="11" xfId="0" applyFont="1" applyFill="1" applyBorder="1" applyAlignment="1" applyProtection="1">
      <alignment vertical="top"/>
    </xf>
    <xf numFmtId="0" fontId="56" fillId="2" borderId="11" xfId="0" applyFont="1" applyFill="1" applyBorder="1" applyAlignment="1" applyProtection="1">
      <alignment vertical="center" shrinkToFi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9" fillId="2" borderId="11" xfId="0" applyFont="1" applyFill="1" applyBorder="1" applyAlignment="1" applyProtection="1">
      <alignment vertical="top" wrapText="1"/>
    </xf>
    <xf numFmtId="0" fontId="16" fillId="2" borderId="11" xfId="0" applyFont="1" applyFill="1" applyBorder="1" applyAlignment="1" applyProtection="1">
      <alignment vertical="center" wrapText="1"/>
    </xf>
    <xf numFmtId="0" fontId="19" fillId="2" borderId="4" xfId="0" applyFont="1" applyFill="1" applyBorder="1" applyAlignment="1" applyProtection="1">
      <alignment vertical="top"/>
    </xf>
    <xf numFmtId="0" fontId="19" fillId="2" borderId="4" xfId="0" applyFont="1" applyFill="1" applyBorder="1" applyAlignment="1" applyProtection="1">
      <alignment vertical="top" wrapText="1"/>
    </xf>
    <xf numFmtId="0" fontId="19" fillId="2" borderId="12" xfId="0" applyFont="1" applyFill="1" applyBorder="1" applyAlignment="1" applyProtection="1">
      <alignment vertical="top" wrapText="1"/>
    </xf>
    <xf numFmtId="0" fontId="16" fillId="0" borderId="0" xfId="0" applyFont="1" applyFill="1" applyBorder="1" applyAlignment="1" applyProtection="1">
      <alignment vertical="distributed" textRotation="255"/>
    </xf>
    <xf numFmtId="0" fontId="16" fillId="0" borderId="0" xfId="0" applyNumberFormat="1" applyFont="1" applyFill="1" applyBorder="1" applyAlignment="1" applyProtection="1">
      <alignment vertical="center" wrapText="1"/>
    </xf>
    <xf numFmtId="0" fontId="13" fillId="0" borderId="0" xfId="0" applyFont="1" applyFill="1" applyBorder="1" applyAlignment="1" applyProtection="1">
      <alignment wrapText="1"/>
    </xf>
    <xf numFmtId="0" fontId="57" fillId="0" borderId="0" xfId="0" applyFont="1" applyFill="1" applyBorder="1" applyAlignment="1" applyProtection="1">
      <alignment vertical="center" wrapText="1" shrinkToFit="1"/>
    </xf>
    <xf numFmtId="0" fontId="58" fillId="0" borderId="0" xfId="0" applyFont="1" applyFill="1" applyBorder="1" applyAlignment="1" applyProtection="1">
      <alignment vertical="center" shrinkToFit="1"/>
    </xf>
    <xf numFmtId="0" fontId="32" fillId="0" borderId="0" xfId="0" applyFont="1" applyFill="1" applyBorder="1" applyAlignment="1" applyProtection="1">
      <alignment vertical="center" shrinkToFit="1"/>
    </xf>
    <xf numFmtId="0" fontId="28" fillId="0" borderId="0" xfId="0" applyFont="1" applyFill="1" applyBorder="1" applyAlignment="1" applyProtection="1">
      <alignment vertical="center" textRotation="255" shrinkToFit="1"/>
    </xf>
    <xf numFmtId="0" fontId="24" fillId="0" borderId="0" xfId="0" applyFont="1" applyFill="1" applyBorder="1" applyAlignment="1" applyProtection="1">
      <alignment vertical="center" shrinkToFit="1"/>
    </xf>
    <xf numFmtId="0" fontId="23" fillId="0" borderId="0" xfId="0" applyFont="1" applyFill="1" applyBorder="1" applyAlignment="1" applyProtection="1">
      <alignment vertical="center" shrinkToFit="1"/>
    </xf>
    <xf numFmtId="0" fontId="53" fillId="0" borderId="0" xfId="0" applyFont="1" applyFill="1" applyBorder="1" applyAlignment="1" applyProtection="1">
      <alignment vertical="center"/>
      <protection locked="0"/>
    </xf>
    <xf numFmtId="0" fontId="53" fillId="0" borderId="11"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28" fillId="0" borderId="11" xfId="0" applyFont="1" applyFill="1" applyBorder="1" applyAlignment="1" applyProtection="1">
      <alignment vertical="center"/>
      <protection locked="0"/>
    </xf>
    <xf numFmtId="0" fontId="2" fillId="2" borderId="0" xfId="0" applyFont="1" applyFill="1" applyProtection="1"/>
    <xf numFmtId="0" fontId="2" fillId="2" borderId="0" xfId="0" applyFont="1" applyFill="1" applyAlignment="1" applyProtection="1">
      <alignment horizontal="center" vertical="center" wrapText="1"/>
    </xf>
    <xf numFmtId="0" fontId="79" fillId="2" borderId="0" xfId="0" applyFont="1" applyFill="1" applyAlignment="1" applyProtection="1">
      <alignment horizontal="center" vertical="center"/>
    </xf>
    <xf numFmtId="0" fontId="66" fillId="0" borderId="114"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66" fillId="0" borderId="115" xfId="0" applyFont="1" applyFill="1" applyBorder="1" applyAlignment="1" applyProtection="1">
      <alignment horizontal="center" vertical="center"/>
    </xf>
    <xf numFmtId="0" fontId="11" fillId="2" borderId="0" xfId="0" applyFont="1" applyFill="1" applyProtection="1"/>
    <xf numFmtId="178" fontId="11" fillId="2" borderId="0" xfId="0" applyNumberFormat="1" applyFont="1" applyFill="1" applyAlignment="1" applyProtection="1">
      <alignment horizontal="center"/>
    </xf>
    <xf numFmtId="0" fontId="11" fillId="2" borderId="0" xfId="0" applyFont="1" applyFill="1" applyAlignment="1" applyProtection="1"/>
    <xf numFmtId="176" fontId="11" fillId="2" borderId="0" xfId="0" applyNumberFormat="1" applyFont="1" applyFill="1" applyProtection="1"/>
    <xf numFmtId="38" fontId="70" fillId="2" borderId="0" xfId="2" applyFont="1" applyFill="1" applyProtection="1"/>
    <xf numFmtId="178" fontId="11" fillId="2" borderId="0" xfId="0" applyNumberFormat="1" applyFont="1" applyFill="1" applyProtection="1"/>
    <xf numFmtId="38" fontId="11" fillId="2" borderId="0" xfId="2" applyFont="1" applyFill="1" applyProtection="1"/>
    <xf numFmtId="178" fontId="2" fillId="2" borderId="0" xfId="0" applyNumberFormat="1" applyFont="1" applyFill="1" applyAlignment="1" applyProtection="1">
      <alignment horizontal="center"/>
    </xf>
    <xf numFmtId="0" fontId="2" fillId="2" borderId="0" xfId="0" applyFont="1" applyFill="1" applyAlignment="1" applyProtection="1"/>
    <xf numFmtId="176" fontId="2" fillId="2" borderId="0" xfId="0" applyNumberFormat="1" applyFont="1" applyFill="1" applyProtection="1"/>
    <xf numFmtId="38" fontId="6" fillId="2" borderId="0" xfId="2" applyFont="1" applyFill="1" applyProtection="1"/>
    <xf numFmtId="178" fontId="2" fillId="2" borderId="0" xfId="0" applyNumberFormat="1" applyFont="1" applyFill="1" applyProtection="1"/>
    <xf numFmtId="38" fontId="2" fillId="2" borderId="0" xfId="2" applyFont="1" applyFill="1" applyProtection="1"/>
    <xf numFmtId="0" fontId="11" fillId="2" borderId="44" xfId="0" applyFont="1" applyFill="1" applyBorder="1" applyProtection="1"/>
    <xf numFmtId="0" fontId="89" fillId="5" borderId="114" xfId="0" applyFont="1" applyFill="1" applyBorder="1" applyAlignment="1" applyProtection="1">
      <alignment horizontal="center" vertical="center" wrapText="1"/>
      <protection locked="0"/>
    </xf>
    <xf numFmtId="38" fontId="80" fillId="5" borderId="155" xfId="2" applyFont="1" applyFill="1" applyBorder="1" applyAlignment="1" applyProtection="1">
      <alignment horizontal="center" vertical="center" wrapText="1"/>
    </xf>
    <xf numFmtId="0" fontId="7" fillId="2" borderId="3" xfId="0" applyFont="1" applyFill="1" applyBorder="1" applyAlignment="1" applyProtection="1">
      <alignment vertical="center"/>
      <protection locked="0"/>
    </xf>
    <xf numFmtId="0" fontId="7" fillId="2" borderId="0" xfId="0" applyFont="1" applyFill="1" applyBorder="1" applyAlignment="1" applyProtection="1">
      <alignment vertical="center"/>
      <protection locked="0"/>
    </xf>
    <xf numFmtId="0" fontId="0" fillId="2" borderId="0" xfId="0" applyFill="1" applyBorder="1" applyProtection="1">
      <protection locked="0"/>
    </xf>
    <xf numFmtId="0" fontId="25" fillId="2" borderId="0" xfId="1" applyFill="1" applyBorder="1" applyAlignment="1" applyProtection="1">
      <alignment vertical="center" wrapText="1"/>
      <protection locked="0"/>
    </xf>
    <xf numFmtId="0" fontId="7" fillId="2" borderId="4" xfId="0" applyFont="1" applyFill="1" applyBorder="1" applyAlignment="1" applyProtection="1">
      <alignment vertical="center"/>
      <protection locked="0"/>
    </xf>
    <xf numFmtId="0" fontId="0" fillId="2" borderId="0" xfId="0" applyFill="1" applyAlignment="1" applyProtection="1">
      <alignment vertical="center"/>
      <protection locked="0"/>
    </xf>
    <xf numFmtId="0" fontId="9" fillId="2" borderId="0" xfId="0" applyFont="1" applyFill="1" applyProtection="1">
      <protection locked="0"/>
    </xf>
    <xf numFmtId="0" fontId="0" fillId="2" borderId="1"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1" xfId="0" applyFill="1" applyBorder="1" applyProtection="1">
      <protection locked="0"/>
    </xf>
    <xf numFmtId="0" fontId="0" fillId="2" borderId="8" xfId="0" applyFill="1" applyBorder="1" applyAlignment="1" applyProtection="1">
      <alignment horizontal="left" vertical="center"/>
      <protection locked="0"/>
    </xf>
    <xf numFmtId="0" fontId="0" fillId="2" borderId="1" xfId="0" applyFill="1" applyBorder="1" applyAlignment="1" applyProtection="1">
      <alignment horizontal="center"/>
      <protection locked="0"/>
    </xf>
    <xf numFmtId="0" fontId="19" fillId="2" borderId="0" xfId="0" applyFont="1" applyFill="1" applyProtection="1">
      <protection locked="0"/>
    </xf>
    <xf numFmtId="0" fontId="19" fillId="0" borderId="24" xfId="0" applyFont="1" applyFill="1" applyBorder="1" applyAlignment="1" applyProtection="1">
      <protection locked="0"/>
    </xf>
    <xf numFmtId="0" fontId="23" fillId="2" borderId="3" xfId="0" applyFont="1" applyFill="1" applyBorder="1" applyAlignment="1" applyProtection="1">
      <alignment vertical="center" shrinkToFit="1"/>
    </xf>
    <xf numFmtId="0" fontId="19" fillId="2" borderId="3" xfId="0" applyFont="1" applyFill="1" applyBorder="1" applyAlignment="1">
      <alignment vertical="center" shrinkToFit="1"/>
    </xf>
    <xf numFmtId="0" fontId="19" fillId="2" borderId="44" xfId="0" applyFont="1" applyFill="1" applyBorder="1" applyAlignment="1">
      <alignment vertical="center" shrinkToFit="1"/>
    </xf>
    <xf numFmtId="0" fontId="19" fillId="2" borderId="44" xfId="0" applyFont="1" applyFill="1" applyBorder="1" applyAlignment="1">
      <alignment horizontal="center" vertical="center" shrinkToFit="1"/>
    </xf>
    <xf numFmtId="0" fontId="7" fillId="2" borderId="2" xfId="0" applyFont="1" applyFill="1" applyBorder="1" applyAlignment="1" applyProtection="1">
      <alignment vertical="center"/>
      <protection locked="0"/>
    </xf>
    <xf numFmtId="0" fontId="7" fillId="2" borderId="5" xfId="0" applyFont="1" applyFill="1" applyBorder="1" applyAlignment="1" applyProtection="1">
      <alignment vertical="center"/>
      <protection locked="0"/>
    </xf>
    <xf numFmtId="0" fontId="7" fillId="2" borderId="6" xfId="0" applyFont="1" applyFill="1" applyBorder="1" applyAlignment="1" applyProtection="1">
      <alignment vertical="center"/>
      <protection locked="0"/>
    </xf>
    <xf numFmtId="0" fontId="7" fillId="2" borderId="11" xfId="0"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1"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7" fillId="2" borderId="12" xfId="0" applyFont="1" applyFill="1" applyBorder="1" applyAlignment="1" applyProtection="1">
      <alignment vertical="center"/>
      <protection locked="0"/>
    </xf>
    <xf numFmtId="0" fontId="0" fillId="2" borderId="3" xfId="0" applyFill="1" applyBorder="1" applyProtection="1">
      <protection locked="0"/>
    </xf>
    <xf numFmtId="0" fontId="0" fillId="2" borderId="5" xfId="0" applyFill="1" applyBorder="1" applyProtection="1">
      <protection locked="0"/>
    </xf>
    <xf numFmtId="0" fontId="0" fillId="2" borderId="11" xfId="0" applyFill="1" applyBorder="1" applyProtection="1">
      <protection locked="0"/>
    </xf>
    <xf numFmtId="0" fontId="0" fillId="2" borderId="4" xfId="0" applyFill="1" applyBorder="1" applyProtection="1">
      <protection locked="0"/>
    </xf>
    <xf numFmtId="0" fontId="0" fillId="2" borderId="12" xfId="0" applyFill="1" applyBorder="1" applyProtection="1">
      <protection locked="0"/>
    </xf>
    <xf numFmtId="0" fontId="7" fillId="2" borderId="19" xfId="0" applyFont="1" applyFill="1" applyBorder="1" applyAlignment="1" applyProtection="1">
      <alignment vertical="center"/>
      <protection locked="0"/>
    </xf>
    <xf numFmtId="0" fontId="7" fillId="2" borderId="21" xfId="0" applyFont="1" applyFill="1" applyBorder="1" applyAlignment="1" applyProtection="1">
      <alignment vertical="center"/>
      <protection locked="0"/>
    </xf>
    <xf numFmtId="0" fontId="7" fillId="2" borderId="23" xfId="0" applyFont="1" applyFill="1" applyBorder="1" applyAlignment="1" applyProtection="1">
      <alignment vertical="center"/>
      <protection locked="0"/>
    </xf>
    <xf numFmtId="0" fontId="14" fillId="2" borderId="52" xfId="0" applyFont="1" applyFill="1" applyBorder="1" applyAlignment="1" applyProtection="1"/>
    <xf numFmtId="178" fontId="69" fillId="8" borderId="154" xfId="0" applyNumberFormat="1" applyFont="1" applyFill="1" applyBorder="1" applyAlignment="1" applyProtection="1">
      <alignment horizontal="center" vertical="center"/>
    </xf>
    <xf numFmtId="0" fontId="90" fillId="2" borderId="0" xfId="0" applyNumberFormat="1" applyFont="1" applyFill="1" applyBorder="1" applyAlignment="1" applyProtection="1">
      <alignment vertical="top" wrapText="1"/>
    </xf>
    <xf numFmtId="0" fontId="78" fillId="2" borderId="0" xfId="0" applyFont="1" applyFill="1" applyBorder="1" applyAlignment="1" applyProtection="1"/>
    <xf numFmtId="178" fontId="91" fillId="2" borderId="0" xfId="0" applyNumberFormat="1" applyFont="1" applyFill="1" applyBorder="1" applyAlignment="1" applyProtection="1">
      <alignment vertical="center"/>
    </xf>
    <xf numFmtId="0" fontId="92" fillId="2" borderId="0" xfId="0" applyNumberFormat="1" applyFont="1" applyFill="1" applyAlignment="1" applyProtection="1">
      <alignment vertical="top" wrapText="1"/>
    </xf>
    <xf numFmtId="178" fontId="93" fillId="2" borderId="0" xfId="0" applyNumberFormat="1" applyFont="1" applyFill="1" applyBorder="1" applyAlignment="1" applyProtection="1">
      <alignment vertical="center"/>
    </xf>
    <xf numFmtId="178" fontId="72" fillId="2" borderId="0" xfId="0" applyNumberFormat="1" applyFont="1" applyFill="1" applyAlignment="1" applyProtection="1"/>
    <xf numFmtId="178" fontId="72" fillId="2" borderId="0" xfId="0" applyNumberFormat="1" applyFont="1" applyFill="1" applyBorder="1" applyAlignment="1" applyProtection="1"/>
    <xf numFmtId="49" fontId="19" fillId="0" borderId="0" xfId="0" applyNumberFormat="1" applyFont="1" applyFill="1" applyAlignment="1" applyProtection="1">
      <alignment horizontal="center"/>
      <protection locked="0"/>
    </xf>
    <xf numFmtId="178" fontId="71" fillId="8" borderId="143" xfId="4" applyNumberFormat="1" applyFont="1" applyFill="1" applyBorder="1" applyAlignment="1" applyProtection="1">
      <alignment horizontal="center" vertical="center" wrapText="1"/>
    </xf>
    <xf numFmtId="38" fontId="73" fillId="8" borderId="120" xfId="2" applyFont="1" applyFill="1" applyBorder="1" applyAlignment="1" applyProtection="1">
      <alignment horizontal="center" vertical="center" wrapText="1"/>
    </xf>
    <xf numFmtId="176" fontId="73" fillId="8" borderId="120" xfId="0"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0" fontId="2" fillId="0" borderId="0" xfId="0" applyFont="1" applyFill="1" applyBorder="1" applyProtection="1"/>
    <xf numFmtId="176" fontId="71" fillId="0" borderId="0" xfId="0" applyNumberFormat="1" applyFont="1" applyFill="1" applyBorder="1" applyAlignment="1" applyProtection="1">
      <alignment vertical="center" wrapText="1"/>
    </xf>
    <xf numFmtId="38" fontId="69" fillId="8" borderId="104" xfId="2" applyFont="1" applyFill="1" applyBorder="1" applyAlignment="1" applyProtection="1">
      <alignment horizontal="center" vertical="center"/>
    </xf>
    <xf numFmtId="38" fontId="72" fillId="2" borderId="44" xfId="2" applyFont="1" applyFill="1" applyBorder="1" applyProtection="1"/>
    <xf numFmtId="176" fontId="72" fillId="2" borderId="44" xfId="0" applyNumberFormat="1" applyFont="1" applyFill="1" applyBorder="1" applyProtection="1"/>
    <xf numFmtId="0" fontId="72" fillId="2" borderId="44" xfId="0" applyFont="1" applyFill="1" applyBorder="1" applyProtection="1"/>
    <xf numFmtId="0" fontId="84" fillId="2" borderId="44" xfId="0" applyNumberFormat="1" applyFont="1" applyFill="1" applyBorder="1" applyAlignment="1" applyProtection="1">
      <alignment wrapText="1"/>
    </xf>
    <xf numFmtId="0" fontId="72" fillId="2" borderId="44" xfId="0" applyFont="1" applyFill="1" applyBorder="1" applyAlignment="1" applyProtection="1"/>
    <xf numFmtId="38" fontId="72" fillId="2" borderId="0" xfId="2" applyFont="1" applyFill="1" applyBorder="1" applyProtection="1"/>
    <xf numFmtId="176" fontId="72" fillId="2" borderId="0" xfId="0" applyNumberFormat="1" applyFont="1" applyFill="1" applyBorder="1" applyProtection="1"/>
    <xf numFmtId="38" fontId="78" fillId="2" borderId="0" xfId="2" applyFont="1" applyFill="1" applyBorder="1" applyProtection="1"/>
    <xf numFmtId="176" fontId="78" fillId="2" borderId="0" xfId="0" applyNumberFormat="1" applyFont="1" applyFill="1" applyBorder="1" applyProtection="1"/>
    <xf numFmtId="0" fontId="78" fillId="2" borderId="21" xfId="0" applyFont="1" applyFill="1" applyBorder="1" applyProtection="1"/>
    <xf numFmtId="0" fontId="76" fillId="2" borderId="0" xfId="0" applyNumberFormat="1" applyFont="1" applyFill="1" applyBorder="1" applyAlignment="1" applyProtection="1">
      <alignment vertical="top" wrapText="1"/>
    </xf>
    <xf numFmtId="0" fontId="72" fillId="2" borderId="21" xfId="0" applyFont="1" applyFill="1" applyBorder="1" applyProtection="1"/>
    <xf numFmtId="0" fontId="72" fillId="2" borderId="55" xfId="0" applyFont="1" applyFill="1" applyBorder="1" applyProtection="1"/>
    <xf numFmtId="0" fontId="75" fillId="2" borderId="44" xfId="0" applyFont="1" applyFill="1" applyBorder="1" applyProtection="1"/>
    <xf numFmtId="178" fontId="72" fillId="2" borderId="44" xfId="0" applyNumberFormat="1" applyFont="1" applyFill="1" applyBorder="1" applyAlignment="1" applyProtection="1">
      <alignment horizontal="center"/>
    </xf>
    <xf numFmtId="0" fontId="84" fillId="2" borderId="45" xfId="0" applyNumberFormat="1" applyFont="1" applyFill="1" applyBorder="1" applyAlignment="1" applyProtection="1">
      <alignment wrapText="1"/>
    </xf>
    <xf numFmtId="0" fontId="72" fillId="2" borderId="20" xfId="0" applyFont="1" applyFill="1" applyBorder="1" applyProtection="1"/>
    <xf numFmtId="0" fontId="75" fillId="2" borderId="0" xfId="0" applyFont="1" applyFill="1" applyBorder="1" applyProtection="1"/>
    <xf numFmtId="178" fontId="72" fillId="2" borderId="0" xfId="0" applyNumberFormat="1" applyFont="1" applyFill="1" applyBorder="1" applyAlignment="1" applyProtection="1">
      <alignment horizontal="center"/>
    </xf>
    <xf numFmtId="0" fontId="84" fillId="2" borderId="21" xfId="0" applyNumberFormat="1" applyFont="1" applyFill="1" applyBorder="1" applyAlignment="1" applyProtection="1">
      <alignment wrapText="1"/>
    </xf>
    <xf numFmtId="0" fontId="84" fillId="2" borderId="21" xfId="0" applyNumberFormat="1" applyFont="1" applyFill="1" applyBorder="1" applyAlignment="1" applyProtection="1">
      <alignment vertical="top" wrapText="1"/>
    </xf>
    <xf numFmtId="0" fontId="78" fillId="2" borderId="20" xfId="0" applyFont="1" applyFill="1" applyBorder="1" applyProtection="1"/>
    <xf numFmtId="0" fontId="77" fillId="2" borderId="0" xfId="0" applyFont="1" applyFill="1" applyBorder="1" applyProtection="1"/>
    <xf numFmtId="178" fontId="78" fillId="2" borderId="0" xfId="0" applyNumberFormat="1" applyFont="1" applyFill="1" applyBorder="1" applyAlignment="1" applyProtection="1">
      <alignment horizontal="center"/>
    </xf>
    <xf numFmtId="0" fontId="90" fillId="2" borderId="21" xfId="0" applyNumberFormat="1" applyFont="1" applyFill="1" applyBorder="1" applyAlignment="1" applyProtection="1">
      <alignment vertical="top" wrapText="1"/>
    </xf>
    <xf numFmtId="0" fontId="76" fillId="2" borderId="21" xfId="0" applyNumberFormat="1" applyFont="1" applyFill="1" applyBorder="1" applyAlignment="1" applyProtection="1">
      <alignment vertical="top" wrapText="1"/>
    </xf>
    <xf numFmtId="178" fontId="93" fillId="2" borderId="21" xfId="0" applyNumberFormat="1" applyFont="1" applyFill="1" applyBorder="1" applyAlignment="1" applyProtection="1">
      <alignment horizontal="center" vertical="center"/>
    </xf>
    <xf numFmtId="0" fontId="2" fillId="0" borderId="20" xfId="0" applyFont="1" applyFill="1" applyBorder="1" applyProtection="1"/>
    <xf numFmtId="176" fontId="68" fillId="0" borderId="21" xfId="0" applyNumberFormat="1" applyFont="1" applyFill="1" applyBorder="1" applyAlignment="1" applyProtection="1">
      <alignment horizontal="center" vertical="center"/>
    </xf>
    <xf numFmtId="176" fontId="69" fillId="8" borderId="142" xfId="0" applyNumberFormat="1" applyFont="1" applyFill="1" applyBorder="1" applyAlignment="1" applyProtection="1">
      <alignment horizontal="center" vertical="center" shrinkToFit="1"/>
    </xf>
    <xf numFmtId="176" fontId="71" fillId="0" borderId="9" xfId="0" applyNumberFormat="1" applyFont="1" applyFill="1" applyBorder="1" applyAlignment="1" applyProtection="1">
      <alignment horizontal="center" vertical="center" shrinkToFit="1"/>
      <protection locked="0"/>
    </xf>
    <xf numFmtId="38" fontId="69" fillId="8" borderId="149" xfId="2" applyFont="1" applyFill="1" applyBorder="1" applyAlignment="1" applyProtection="1">
      <alignment horizontal="center" vertical="center"/>
    </xf>
    <xf numFmtId="0" fontId="19" fillId="2" borderId="0" xfId="0" applyFont="1" applyFill="1" applyBorder="1" applyAlignment="1">
      <alignment horizontal="center" vertical="center" shrinkToFit="1"/>
    </xf>
    <xf numFmtId="0" fontId="24" fillId="2" borderId="0" xfId="0" applyFont="1" applyFill="1" applyAlignment="1">
      <alignment horizontal="center" vertical="top" textRotation="255"/>
    </xf>
    <xf numFmtId="38" fontId="69" fillId="8" borderId="103" xfId="2" applyFont="1" applyFill="1" applyBorder="1" applyAlignment="1" applyProtection="1">
      <alignment horizontal="center" vertical="center"/>
    </xf>
    <xf numFmtId="38" fontId="71" fillId="0" borderId="24" xfId="2" applyFont="1" applyFill="1" applyBorder="1" applyAlignment="1" applyProtection="1">
      <alignment horizontal="center" vertical="center"/>
      <protection locked="0"/>
    </xf>
    <xf numFmtId="0" fontId="14" fillId="2" borderId="0" xfId="0" applyFont="1" applyFill="1" applyBorder="1" applyAlignment="1">
      <alignment horizontal="center" vertical="center" wrapText="1"/>
    </xf>
    <xf numFmtId="38" fontId="69" fillId="8" borderId="103" xfId="2" applyFont="1" applyFill="1" applyBorder="1" applyAlignment="1" applyProtection="1">
      <alignment horizontal="center" vertical="center" wrapText="1"/>
    </xf>
    <xf numFmtId="178" fontId="71" fillId="8" borderId="132" xfId="4" applyNumberFormat="1" applyFont="1" applyFill="1" applyBorder="1" applyAlignment="1" applyProtection="1">
      <alignment vertical="center" wrapText="1"/>
    </xf>
    <xf numFmtId="178" fontId="71" fillId="8" borderId="57" xfId="4" applyNumberFormat="1" applyFont="1" applyFill="1" applyBorder="1" applyAlignment="1" applyProtection="1">
      <alignment vertical="center" wrapText="1"/>
    </xf>
    <xf numFmtId="38" fontId="71" fillId="11" borderId="44" xfId="2" applyFont="1" applyFill="1" applyBorder="1" applyAlignment="1" applyProtection="1">
      <alignment horizontal="center" vertical="center" wrapText="1"/>
    </xf>
    <xf numFmtId="38" fontId="71" fillId="11" borderId="0" xfId="2" applyFont="1" applyFill="1" applyBorder="1" applyAlignment="1" applyProtection="1">
      <alignment horizontal="center" vertical="center" wrapText="1"/>
    </xf>
    <xf numFmtId="38" fontId="71" fillId="11" borderId="46" xfId="2" applyFont="1" applyFill="1" applyBorder="1" applyAlignment="1" applyProtection="1">
      <alignment horizontal="center" vertical="center" wrapText="1"/>
    </xf>
    <xf numFmtId="0" fontId="62" fillId="0" borderId="58" xfId="0" applyFont="1" applyFill="1" applyBorder="1" applyAlignment="1">
      <alignment vertical="center"/>
    </xf>
    <xf numFmtId="0" fontId="62" fillId="0" borderId="59" xfId="0" applyFont="1" applyFill="1" applyBorder="1" applyAlignment="1">
      <alignment vertical="center"/>
    </xf>
    <xf numFmtId="0" fontId="69" fillId="3" borderId="155" xfId="0" applyFont="1" applyFill="1" applyBorder="1" applyAlignment="1" applyProtection="1">
      <alignment horizontal="center" vertical="center"/>
    </xf>
    <xf numFmtId="0" fontId="69" fillId="3" borderId="142" xfId="0" applyFont="1" applyFill="1" applyBorder="1" applyAlignment="1" applyProtection="1">
      <alignment horizontal="center" vertical="center"/>
    </xf>
    <xf numFmtId="0" fontId="69" fillId="3" borderId="154" xfId="0" applyNumberFormat="1" applyFont="1" applyFill="1" applyBorder="1" applyAlignment="1" applyProtection="1">
      <alignment horizontal="right" vertical="center"/>
    </xf>
    <xf numFmtId="184" fontId="69" fillId="3" borderId="150" xfId="0" applyNumberFormat="1"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0" fontId="14" fillId="2" borderId="6"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9" fillId="0" borderId="52"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0" xfId="0" applyFont="1" applyFill="1" applyBorder="1" applyAlignment="1" applyProtection="1">
      <alignment horizontal="center" vertical="center" shrinkToFit="1"/>
    </xf>
    <xf numFmtId="0" fontId="14" fillId="0" borderId="98"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1" fillId="2" borderId="0" xfId="0" applyFont="1" applyFill="1" applyBorder="1" applyProtection="1"/>
    <xf numFmtId="38" fontId="71" fillId="0" borderId="161" xfId="2" applyFont="1" applyFill="1" applyBorder="1" applyAlignment="1" applyProtection="1">
      <alignment horizontal="center" vertical="center"/>
      <protection locked="0"/>
    </xf>
    <xf numFmtId="176" fontId="71" fillId="0" borderId="119" xfId="0" applyNumberFormat="1" applyFont="1" applyFill="1" applyBorder="1" applyAlignment="1" applyProtection="1">
      <alignment horizontal="center" vertical="center"/>
      <protection locked="0"/>
    </xf>
    <xf numFmtId="38" fontId="71" fillId="0" borderId="120" xfId="2" applyFont="1" applyFill="1" applyBorder="1" applyAlignment="1" applyProtection="1">
      <alignment horizontal="center" vertical="center"/>
      <protection locked="0"/>
    </xf>
    <xf numFmtId="176" fontId="71" fillId="0" borderId="147" xfId="0" applyNumberFormat="1" applyFont="1" applyFill="1" applyBorder="1" applyAlignment="1" applyProtection="1">
      <alignment horizontal="center" vertical="center" shrinkToFit="1"/>
      <protection locked="0"/>
    </xf>
    <xf numFmtId="178" fontId="71" fillId="0" borderId="146" xfId="0" applyNumberFormat="1" applyFont="1" applyFill="1" applyBorder="1" applyAlignment="1" applyProtection="1">
      <alignment horizontal="center" vertical="center"/>
      <protection locked="0"/>
    </xf>
    <xf numFmtId="0" fontId="11" fillId="0" borderId="147" xfId="0" applyNumberFormat="1" applyFont="1" applyFill="1" applyBorder="1" applyAlignment="1" applyProtection="1">
      <alignment horizontal="center" vertical="center"/>
      <protection locked="0"/>
    </xf>
    <xf numFmtId="0" fontId="11" fillId="0" borderId="120" xfId="0" applyNumberFormat="1" applyFont="1" applyFill="1" applyBorder="1" applyAlignment="1" applyProtection="1">
      <alignment horizontal="center" vertical="center"/>
      <protection locked="0"/>
    </xf>
    <xf numFmtId="0" fontId="11" fillId="0" borderId="156" xfId="0" applyNumberFormat="1" applyFont="1" applyFill="1" applyBorder="1" applyAlignment="1" applyProtection="1">
      <alignment horizontal="center" vertical="center"/>
      <protection locked="0"/>
    </xf>
    <xf numFmtId="0" fontId="66" fillId="0" borderId="162" xfId="0" applyFont="1" applyFill="1" applyBorder="1" applyAlignment="1" applyProtection="1">
      <alignment horizontal="center" vertical="center"/>
    </xf>
    <xf numFmtId="38" fontId="71" fillId="0" borderId="4" xfId="2" applyFont="1" applyFill="1" applyBorder="1" applyAlignment="1" applyProtection="1">
      <alignment horizontal="center" vertical="center"/>
      <protection locked="0"/>
    </xf>
    <xf numFmtId="176" fontId="71" fillId="0" borderId="12"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protection locked="0"/>
    </xf>
    <xf numFmtId="0" fontId="11" fillId="0" borderId="25" xfId="0" applyNumberFormat="1" applyFont="1" applyFill="1" applyBorder="1" applyAlignment="1" applyProtection="1">
      <alignment horizontal="center" vertical="center"/>
      <protection locked="0"/>
    </xf>
    <xf numFmtId="0" fontId="11" fillId="0" borderId="7" xfId="0" applyNumberFormat="1" applyFont="1" applyFill="1" applyBorder="1" applyAlignment="1" applyProtection="1">
      <alignment horizontal="center" vertical="center"/>
      <protection locked="0"/>
    </xf>
    <xf numFmtId="0" fontId="66" fillId="0" borderId="43" xfId="0" applyFont="1" applyFill="1" applyBorder="1" applyAlignment="1" applyProtection="1">
      <alignment horizontal="center" vertical="center"/>
    </xf>
    <xf numFmtId="178" fontId="69" fillId="2" borderId="42" xfId="0" applyNumberFormat="1" applyFont="1" applyFill="1" applyBorder="1" applyAlignment="1" applyProtection="1">
      <alignment horizontal="center" vertical="center"/>
      <protection locked="0"/>
    </xf>
    <xf numFmtId="38" fontId="71" fillId="11" borderId="6" xfId="2" applyFont="1" applyFill="1" applyBorder="1" applyAlignment="1" applyProtection="1">
      <alignment horizontal="center" vertical="center" wrapText="1"/>
    </xf>
    <xf numFmtId="177" fontId="69" fillId="8" borderId="150" xfId="2" applyNumberFormat="1" applyFont="1" applyFill="1" applyBorder="1" applyAlignment="1" applyProtection="1">
      <alignment horizontal="center" vertical="center"/>
    </xf>
    <xf numFmtId="0" fontId="69" fillId="8" borderId="25" xfId="0" applyFont="1" applyFill="1" applyBorder="1" applyAlignment="1" applyProtection="1">
      <alignment horizontal="center" vertical="center" wrapText="1"/>
    </xf>
    <xf numFmtId="0" fontId="73" fillId="8" borderId="146" xfId="0" applyFont="1" applyFill="1" applyBorder="1" applyAlignment="1" applyProtection="1">
      <alignment horizontal="center" vertical="center" wrapText="1"/>
    </xf>
    <xf numFmtId="0" fontId="79" fillId="5" borderId="141" xfId="0" applyFont="1" applyFill="1" applyBorder="1" applyAlignment="1" applyProtection="1">
      <alignment horizontal="center" vertical="center" wrapText="1"/>
    </xf>
    <xf numFmtId="0" fontId="79" fillId="5" borderId="42" xfId="0" applyFont="1" applyFill="1" applyBorder="1" applyAlignment="1" applyProtection="1">
      <alignment horizontal="center" vertical="center" wrapText="1"/>
    </xf>
    <xf numFmtId="38" fontId="80" fillId="8" borderId="154" xfId="2" applyFont="1" applyFill="1" applyBorder="1" applyAlignment="1" applyProtection="1">
      <alignment horizontal="center" vertical="center" wrapText="1"/>
    </xf>
    <xf numFmtId="38" fontId="80" fillId="5" borderId="149" xfId="2" applyFont="1" applyFill="1" applyBorder="1" applyAlignment="1" applyProtection="1">
      <alignment horizontal="center" vertical="center" wrapText="1"/>
    </xf>
    <xf numFmtId="38" fontId="89" fillId="5" borderId="43" xfId="2" applyFont="1" applyFill="1" applyBorder="1" applyAlignment="1" applyProtection="1">
      <alignment horizontal="center" vertical="center" wrapText="1"/>
      <protection locked="0"/>
    </xf>
    <xf numFmtId="0" fontId="79" fillId="5" borderId="119" xfId="0" applyFont="1" applyFill="1" applyBorder="1" applyAlignment="1" applyProtection="1">
      <alignment horizontal="center" vertical="center" wrapText="1"/>
    </xf>
    <xf numFmtId="38" fontId="89" fillId="5" borderId="146" xfId="2" applyFont="1" applyFill="1" applyBorder="1" applyAlignment="1" applyProtection="1">
      <alignment horizontal="center" vertical="center" wrapText="1"/>
      <protection locked="0"/>
    </xf>
    <xf numFmtId="0" fontId="69" fillId="5" borderId="155" xfId="0" applyFont="1" applyFill="1" applyBorder="1" applyAlignment="1" applyProtection="1">
      <alignment horizontal="center" vertical="center" wrapText="1"/>
    </xf>
    <xf numFmtId="184" fontId="69" fillId="3" borderId="149" xfId="0" applyNumberFormat="1" applyFont="1" applyFill="1" applyBorder="1" applyAlignment="1" applyProtection="1">
      <alignment horizontal="center" vertical="center"/>
    </xf>
    <xf numFmtId="0" fontId="71" fillId="0" borderId="43" xfId="0" applyFont="1" applyFill="1" applyBorder="1" applyAlignment="1" applyProtection="1">
      <alignment horizontal="center" vertical="center"/>
      <protection locked="0"/>
    </xf>
    <xf numFmtId="0" fontId="71" fillId="0" borderId="146" xfId="0" applyFont="1" applyFill="1" applyBorder="1" applyAlignment="1" applyProtection="1">
      <alignment horizontal="center" vertical="center"/>
      <protection locked="0"/>
    </xf>
    <xf numFmtId="178" fontId="69" fillId="3" borderId="18" xfId="0" applyNumberFormat="1" applyFont="1" applyFill="1" applyBorder="1" applyAlignment="1" applyProtection="1">
      <alignment horizontal="center" vertical="center"/>
    </xf>
    <xf numFmtId="178" fontId="69" fillId="2" borderId="18" xfId="0" applyNumberFormat="1" applyFont="1" applyFill="1" applyBorder="1" applyAlignment="1" applyProtection="1">
      <alignment horizontal="center" vertical="center"/>
      <protection locked="0"/>
    </xf>
    <xf numFmtId="0" fontId="23" fillId="2" borderId="4" xfId="0" applyFont="1" applyFill="1" applyBorder="1" applyAlignment="1" applyProtection="1">
      <alignment vertical="center" wrapText="1"/>
    </xf>
    <xf numFmtId="0" fontId="19" fillId="2" borderId="20" xfId="0" applyFont="1" applyFill="1" applyBorder="1" applyAlignment="1" applyProtection="1">
      <alignment horizontal="center" vertical="center"/>
    </xf>
    <xf numFmtId="0" fontId="72" fillId="2" borderId="0" xfId="0" applyFont="1" applyFill="1" applyAlignment="1" applyProtection="1">
      <alignment horizontal="center"/>
    </xf>
    <xf numFmtId="0" fontId="72" fillId="2" borderId="44" xfId="0" applyFont="1" applyFill="1" applyBorder="1" applyAlignment="1" applyProtection="1">
      <alignment horizontal="center"/>
    </xf>
    <xf numFmtId="0" fontId="72" fillId="2" borderId="0" xfId="0" applyFont="1" applyFill="1" applyBorder="1" applyAlignment="1" applyProtection="1">
      <alignment horizontal="center"/>
    </xf>
    <xf numFmtId="0" fontId="78" fillId="2" borderId="0" xfId="0" applyFont="1" applyFill="1" applyBorder="1" applyAlignment="1" applyProtection="1">
      <alignment horizontal="center"/>
    </xf>
    <xf numFmtId="0" fontId="11" fillId="2" borderId="0" xfId="0" applyFont="1" applyFill="1" applyAlignment="1" applyProtection="1">
      <alignment horizontal="center"/>
    </xf>
    <xf numFmtId="0" fontId="2" fillId="2" borderId="0" xfId="0" applyFont="1" applyFill="1" applyAlignment="1" applyProtection="1">
      <alignment horizontal="center"/>
    </xf>
    <xf numFmtId="0" fontId="71" fillId="0" borderId="42" xfId="0" applyFont="1" applyFill="1" applyBorder="1" applyAlignment="1" applyProtection="1">
      <alignment horizontal="center" vertical="center" shrinkToFit="1"/>
      <protection locked="0"/>
    </xf>
    <xf numFmtId="0" fontId="71" fillId="0" borderId="1" xfId="0"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left" vertical="center" shrinkToFit="1"/>
      <protection locked="0"/>
    </xf>
    <xf numFmtId="0" fontId="71" fillId="0" borderId="43" xfId="0" applyFont="1" applyFill="1" applyBorder="1" applyAlignment="1" applyProtection="1">
      <alignment horizontal="left" vertical="center" shrinkToFit="1"/>
      <protection locked="0"/>
    </xf>
    <xf numFmtId="0" fontId="71" fillId="0" borderId="43" xfId="0" applyFont="1" applyFill="1" applyBorder="1" applyAlignment="1" applyProtection="1">
      <alignment horizontal="center" vertical="center" shrinkToFit="1"/>
      <protection locked="0"/>
    </xf>
    <xf numFmtId="0" fontId="71" fillId="0" borderId="119"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center" vertical="center" shrinkToFit="1"/>
      <protection locked="0"/>
    </xf>
    <xf numFmtId="0" fontId="71" fillId="0" borderId="9" xfId="0" applyFont="1" applyFill="1" applyBorder="1" applyAlignment="1" applyProtection="1">
      <alignment horizontal="center" vertical="center" shrinkToFit="1"/>
      <protection locked="0"/>
    </xf>
    <xf numFmtId="178" fontId="71" fillId="0" borderId="8" xfId="0" applyNumberFormat="1" applyFont="1" applyFill="1" applyBorder="1" applyAlignment="1" applyProtection="1">
      <alignment horizontal="left" vertical="center" shrinkToFit="1"/>
      <protection locked="0"/>
    </xf>
    <xf numFmtId="0" fontId="71" fillId="0" borderId="1" xfId="0" applyFont="1" applyFill="1" applyBorder="1" applyAlignment="1" applyProtection="1">
      <alignment horizontal="left" vertical="center" shrinkToFit="1"/>
      <protection locked="0"/>
    </xf>
    <xf numFmtId="177" fontId="71" fillId="0" borderId="9" xfId="2" applyNumberFormat="1" applyFont="1" applyFill="1" applyBorder="1" applyAlignment="1" applyProtection="1">
      <alignment horizontal="center" vertical="center" shrinkToFit="1"/>
      <protection locked="0"/>
    </xf>
    <xf numFmtId="38" fontId="71" fillId="0" borderId="43" xfId="2" applyFont="1" applyFill="1" applyBorder="1" applyAlignment="1" applyProtection="1">
      <alignment horizontal="center" vertical="center" shrinkToFit="1"/>
      <protection locked="0"/>
    </xf>
    <xf numFmtId="38" fontId="71" fillId="0" borderId="153" xfId="2" applyFont="1" applyFill="1" applyBorder="1" applyAlignment="1" applyProtection="1">
      <alignment horizontal="center" vertical="center" shrinkToFit="1"/>
      <protection locked="0"/>
    </xf>
    <xf numFmtId="0" fontId="71" fillId="0" borderId="147"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left" vertical="center" shrinkToFit="1"/>
      <protection locked="0"/>
    </xf>
    <xf numFmtId="177" fontId="71" fillId="0" borderId="147" xfId="2" applyNumberFormat="1" applyFont="1" applyFill="1" applyBorder="1" applyAlignment="1" applyProtection="1">
      <alignment horizontal="center" vertical="center" shrinkToFit="1"/>
      <protection locked="0"/>
    </xf>
    <xf numFmtId="38" fontId="71" fillId="0" borderId="146" xfId="2" applyFont="1" applyFill="1" applyBorder="1" applyAlignment="1" applyProtection="1">
      <alignment horizontal="center" vertical="center" shrinkToFit="1"/>
      <protection locked="0"/>
    </xf>
    <xf numFmtId="0" fontId="69" fillId="3" borderId="40" xfId="0" applyFont="1" applyFill="1" applyBorder="1" applyAlignment="1" applyProtection="1">
      <alignment horizontal="center" vertical="center"/>
    </xf>
    <xf numFmtId="0" fontId="69" fillId="3" borderId="25" xfId="0" applyFont="1" applyFill="1" applyBorder="1" applyAlignment="1" applyProtection="1">
      <alignment horizontal="center" vertical="center"/>
    </xf>
    <xf numFmtId="178" fontId="69" fillId="3" borderId="25" xfId="0" applyNumberFormat="1" applyFont="1" applyFill="1" applyBorder="1" applyAlignment="1" applyProtection="1">
      <alignment horizontal="center" vertical="center"/>
    </xf>
    <xf numFmtId="0" fontId="69" fillId="3" borderId="41" xfId="0" applyFont="1" applyFill="1" applyBorder="1" applyAlignment="1" applyProtection="1">
      <alignment horizontal="center" vertical="center" wrapText="1"/>
    </xf>
    <xf numFmtId="0" fontId="14" fillId="2" borderId="52" xfId="0" applyFont="1" applyFill="1" applyBorder="1" applyAlignment="1" applyProtection="1">
      <alignment vertical="center"/>
      <protection locked="0"/>
    </xf>
    <xf numFmtId="0" fontId="14" fillId="2" borderId="124" xfId="0" applyFont="1" applyFill="1" applyBorder="1" applyAlignment="1" applyProtection="1">
      <alignment vertical="center"/>
      <protection locked="0"/>
    </xf>
    <xf numFmtId="0" fontId="14" fillId="2" borderId="0" xfId="0" applyFont="1" applyFill="1" applyBorder="1" applyAlignment="1" applyProtection="1">
      <alignment vertical="center"/>
      <protection locked="0"/>
    </xf>
    <xf numFmtId="0" fontId="14" fillId="2" borderId="21"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14" fillId="2" borderId="47" xfId="0" applyFont="1" applyFill="1" applyBorder="1" applyAlignment="1" applyProtection="1">
      <alignment vertical="center"/>
      <protection locked="0"/>
    </xf>
    <xf numFmtId="38" fontId="11" fillId="2" borderId="44" xfId="2" applyFont="1" applyFill="1" applyBorder="1" applyProtection="1"/>
    <xf numFmtId="0" fontId="14" fillId="2" borderId="0" xfId="0" applyFont="1" applyFill="1" applyBorder="1" applyAlignment="1" applyProtection="1">
      <alignment horizontal="center" vertical="center"/>
    </xf>
    <xf numFmtId="0" fontId="100" fillId="8" borderId="150" xfId="0" applyFont="1" applyFill="1" applyBorder="1" applyAlignment="1" applyProtection="1">
      <alignment horizontal="center" vertical="center"/>
    </xf>
    <xf numFmtId="38" fontId="69" fillId="8" borderId="102" xfId="2" applyFont="1" applyFill="1" applyBorder="1" applyAlignment="1" applyProtection="1">
      <alignment horizontal="center" vertical="center" wrapText="1"/>
    </xf>
    <xf numFmtId="38" fontId="71" fillId="0" borderId="9" xfId="2" applyFont="1" applyFill="1" applyBorder="1" applyAlignment="1" applyProtection="1">
      <alignment horizontal="center" vertical="center"/>
    </xf>
    <xf numFmtId="38" fontId="71" fillId="0" borderId="86" xfId="2" applyFont="1" applyFill="1" applyBorder="1" applyAlignment="1" applyProtection="1">
      <alignment horizontal="center" vertical="center"/>
    </xf>
    <xf numFmtId="38" fontId="86" fillId="8" borderId="24" xfId="2" applyFont="1" applyFill="1" applyBorder="1" applyAlignment="1" applyProtection="1">
      <alignment horizontal="center" vertical="center" wrapText="1"/>
    </xf>
    <xf numFmtId="38" fontId="86" fillId="8" borderId="118" xfId="2" applyFont="1" applyFill="1" applyBorder="1" applyAlignment="1" applyProtection="1">
      <alignment horizontal="center" vertical="center" wrapText="1"/>
    </xf>
    <xf numFmtId="0" fontId="101" fillId="0" borderId="133" xfId="2" applyNumberFormat="1" applyFont="1" applyFill="1" applyBorder="1" applyAlignment="1" applyProtection="1">
      <alignment horizontal="right" vertical="center"/>
      <protection locked="0"/>
    </xf>
    <xf numFmtId="0" fontId="101" fillId="0" borderId="24" xfId="2" applyNumberFormat="1" applyFont="1" applyFill="1" applyBorder="1" applyAlignment="1" applyProtection="1">
      <alignment horizontal="right" vertical="center"/>
      <protection locked="0"/>
    </xf>
    <xf numFmtId="0" fontId="101" fillId="0" borderId="169" xfId="2" applyNumberFormat="1" applyFont="1" applyFill="1" applyBorder="1" applyAlignment="1" applyProtection="1">
      <alignment horizontal="right" vertical="center"/>
      <protection locked="0"/>
    </xf>
    <xf numFmtId="0" fontId="67" fillId="0" borderId="0" xfId="0" applyFont="1" applyFill="1" applyBorder="1" applyAlignment="1" applyProtection="1">
      <alignment vertical="center" wrapText="1" shrinkToFit="1"/>
    </xf>
    <xf numFmtId="0" fontId="102" fillId="0" borderId="0" xfId="0" applyFont="1" applyFill="1" applyBorder="1" applyAlignment="1" applyProtection="1">
      <alignment vertical="center" wrapText="1" shrinkToFit="1"/>
    </xf>
    <xf numFmtId="0" fontId="69" fillId="3" borderId="150"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1" fillId="0" borderId="147" xfId="0" applyFont="1" applyFill="1" applyBorder="1" applyAlignment="1" applyProtection="1">
      <alignment horizontal="center" vertical="center" wrapText="1"/>
      <protection locked="0"/>
    </xf>
    <xf numFmtId="182" fontId="14" fillId="2" borderId="0" xfId="2" applyNumberFormat="1" applyFont="1" applyFill="1" applyBorder="1" applyAlignment="1">
      <alignment horizontal="center" vertical="center" shrinkToFit="1"/>
    </xf>
    <xf numFmtId="0" fontId="13" fillId="2" borderId="0" xfId="0" applyFont="1" applyFill="1" applyBorder="1" applyAlignment="1"/>
    <xf numFmtId="0" fontId="14" fillId="3" borderId="52" xfId="0" applyFont="1" applyFill="1" applyBorder="1" applyAlignment="1" applyProtection="1">
      <alignment vertical="center"/>
    </xf>
    <xf numFmtId="0" fontId="99" fillId="2" borderId="0" xfId="0" applyFont="1" applyFill="1" applyAlignment="1">
      <alignment vertical="top" wrapText="1"/>
    </xf>
    <xf numFmtId="0" fontId="99" fillId="2" borderId="0" xfId="0" applyFont="1" applyFill="1" applyAlignment="1">
      <alignment vertical="center" wrapText="1"/>
    </xf>
    <xf numFmtId="0" fontId="39" fillId="2" borderId="0" xfId="0" applyFont="1" applyFill="1" applyAlignment="1">
      <alignment vertical="top" wrapText="1"/>
    </xf>
    <xf numFmtId="0" fontId="45" fillId="2" borderId="0" xfId="0" applyFont="1" applyFill="1" applyBorder="1" applyAlignment="1">
      <alignment horizontal="left" vertical="center" wrapText="1"/>
    </xf>
    <xf numFmtId="0" fontId="24" fillId="2" borderId="4" xfId="0" applyFont="1" applyFill="1" applyBorder="1" applyAlignment="1">
      <alignment horizontal="left" vertical="center" wrapText="1"/>
    </xf>
    <xf numFmtId="186" fontId="71" fillId="0" borderId="43" xfId="2" applyNumberFormat="1" applyFont="1" applyFill="1" applyBorder="1" applyAlignment="1" applyProtection="1">
      <alignment horizontal="center" vertical="center"/>
      <protection locked="0"/>
    </xf>
    <xf numFmtId="38" fontId="71" fillId="8" borderId="1" xfId="2" applyFont="1" applyFill="1" applyBorder="1" applyAlignment="1" applyProtection="1">
      <alignment horizontal="center" vertical="center"/>
    </xf>
    <xf numFmtId="38" fontId="71" fillId="8" borderId="43" xfId="2" applyFont="1" applyFill="1" applyBorder="1" applyAlignment="1" applyProtection="1">
      <alignment horizontal="center" vertical="center" wrapText="1"/>
    </xf>
    <xf numFmtId="180" fontId="71" fillId="8" borderId="4" xfId="0" applyNumberFormat="1" applyFont="1" applyFill="1" applyBorder="1" applyAlignment="1" applyProtection="1">
      <alignment horizontal="center" vertical="center"/>
    </xf>
    <xf numFmtId="180" fontId="71" fillId="8" borderId="24" xfId="0" applyNumberFormat="1" applyFont="1" applyFill="1" applyBorder="1" applyAlignment="1" applyProtection="1">
      <alignment horizontal="center" vertical="center"/>
    </xf>
    <xf numFmtId="38" fontId="71" fillId="8" borderId="120" xfId="2" applyFont="1" applyFill="1" applyBorder="1" applyAlignment="1" applyProtection="1">
      <alignment horizontal="center" vertical="center"/>
    </xf>
    <xf numFmtId="38" fontId="71" fillId="8" borderId="146" xfId="2" applyFont="1" applyFill="1" applyBorder="1" applyAlignment="1" applyProtection="1">
      <alignment horizontal="center" vertical="center" wrapText="1"/>
    </xf>
    <xf numFmtId="180" fontId="71" fillId="8" borderId="161" xfId="0" applyNumberFormat="1" applyFont="1" applyFill="1" applyBorder="1" applyAlignment="1" applyProtection="1">
      <alignment horizontal="center" vertical="center"/>
    </xf>
    <xf numFmtId="38" fontId="71" fillId="8" borderId="8" xfId="2" applyFont="1" applyFill="1" applyBorder="1" applyAlignment="1" applyProtection="1">
      <alignment horizontal="center" vertical="center" wrapText="1"/>
    </xf>
    <xf numFmtId="38" fontId="71" fillId="8" borderId="7" xfId="2" applyFont="1" applyFill="1" applyBorder="1" applyAlignment="1" applyProtection="1">
      <alignment horizontal="center" vertical="center" wrapText="1"/>
    </xf>
    <xf numFmtId="38" fontId="71" fillId="8" borderId="57" xfId="2" applyFont="1" applyFill="1" applyBorder="1" applyAlignment="1" applyProtection="1">
      <alignment horizontal="center" vertical="center" wrapText="1"/>
    </xf>
    <xf numFmtId="0" fontId="79" fillId="5" borderId="114" xfId="0" applyFont="1" applyFill="1" applyBorder="1" applyAlignment="1" applyProtection="1">
      <alignment horizontal="center" vertical="center" wrapText="1"/>
    </xf>
    <xf numFmtId="0" fontId="19" fillId="0" borderId="1" xfId="0" applyFont="1" applyFill="1" applyBorder="1" applyAlignment="1" applyProtection="1">
      <protection locked="0"/>
    </xf>
    <xf numFmtId="0" fontId="42" fillId="0" borderId="0" xfId="0" applyFont="1" applyFill="1" applyAlignment="1" applyProtection="1">
      <alignment horizontal="center" vertical="center"/>
    </xf>
    <xf numFmtId="0" fontId="9" fillId="2" borderId="0" xfId="0" applyFont="1" applyFill="1" applyBorder="1" applyProtection="1"/>
    <xf numFmtId="0" fontId="19" fillId="0" borderId="0" xfId="0" applyFont="1" applyFill="1" applyBorder="1" applyProtection="1"/>
    <xf numFmtId="0" fontId="0" fillId="2" borderId="21" xfId="0" applyFill="1" applyBorder="1" applyProtection="1"/>
    <xf numFmtId="0" fontId="19" fillId="0" borderId="45" xfId="0" applyFont="1" applyFill="1" applyBorder="1" applyProtection="1"/>
    <xf numFmtId="0" fontId="0" fillId="2" borderId="0" xfId="0" applyFill="1" applyBorder="1" applyProtection="1"/>
    <xf numFmtId="0" fontId="19" fillId="2" borderId="11" xfId="0" applyFont="1" applyFill="1" applyBorder="1" applyProtection="1"/>
    <xf numFmtId="0" fontId="19" fillId="0" borderId="117" xfId="0" applyFont="1" applyFill="1" applyBorder="1" applyProtection="1"/>
    <xf numFmtId="0" fontId="0" fillId="2" borderId="42" xfId="0" applyFill="1" applyBorder="1" applyAlignment="1" applyProtection="1">
      <alignment horizontal="center" vertical="center"/>
    </xf>
    <xf numFmtId="0" fontId="0" fillId="2" borderId="1" xfId="0" applyFill="1" applyBorder="1" applyAlignment="1" applyProtection="1">
      <alignment horizontal="center" vertical="center"/>
    </xf>
    <xf numFmtId="0" fontId="9" fillId="2" borderId="21" xfId="0" applyFont="1" applyFill="1" applyBorder="1" applyProtection="1"/>
    <xf numFmtId="0" fontId="19" fillId="0" borderId="11" xfId="0" applyFont="1" applyFill="1" applyBorder="1" applyProtection="1"/>
    <xf numFmtId="0" fontId="19" fillId="0" borderId="118" xfId="0" applyFont="1" applyFill="1" applyBorder="1" applyProtection="1"/>
    <xf numFmtId="0" fontId="19" fillId="0" borderId="112" xfId="0" applyFont="1" applyFill="1" applyBorder="1" applyProtection="1"/>
    <xf numFmtId="0" fontId="19" fillId="0" borderId="21" xfId="0" applyFont="1" applyFill="1" applyBorder="1" applyProtection="1"/>
    <xf numFmtId="0" fontId="19" fillId="0" borderId="117" xfId="0" applyNumberFormat="1" applyFont="1" applyFill="1" applyBorder="1" applyProtection="1"/>
    <xf numFmtId="0" fontId="28" fillId="0" borderId="0" xfId="0" applyFont="1" applyFill="1" applyBorder="1" applyProtection="1"/>
    <xf numFmtId="0" fontId="28" fillId="0" borderId="0" xfId="0" applyFont="1" applyFill="1" applyBorder="1" applyAlignment="1" applyProtection="1"/>
    <xf numFmtId="0" fontId="19" fillId="0" borderId="11" xfId="0" applyFont="1" applyFill="1" applyBorder="1" applyAlignment="1" applyProtection="1"/>
    <xf numFmtId="0" fontId="30" fillId="0" borderId="0" xfId="0" applyFont="1" applyFill="1" applyBorder="1" applyAlignment="1" applyProtection="1">
      <alignment shrinkToFit="1"/>
    </xf>
    <xf numFmtId="0" fontId="14" fillId="0" borderId="11" xfId="0" applyFont="1" applyFill="1" applyBorder="1" applyAlignment="1" applyProtection="1">
      <alignment shrinkToFit="1"/>
    </xf>
    <xf numFmtId="0" fontId="14" fillId="0" borderId="0" xfId="0" applyFont="1" applyFill="1" applyAlignment="1" applyProtection="1">
      <alignment shrinkToFit="1"/>
    </xf>
    <xf numFmtId="0" fontId="19" fillId="0" borderId="117" xfId="0" applyFont="1" applyFill="1" applyBorder="1" applyAlignment="1" applyProtection="1"/>
    <xf numFmtId="0" fontId="19" fillId="0" borderId="0" xfId="0" applyFont="1" applyFill="1" applyBorder="1" applyAlignment="1" applyProtection="1">
      <alignment horizontal="center"/>
    </xf>
    <xf numFmtId="0" fontId="23" fillId="0" borderId="0" xfId="0" applyFont="1" applyFill="1" applyBorder="1" applyAlignment="1" applyProtection="1">
      <alignment horizontal="left" vertical="center"/>
    </xf>
    <xf numFmtId="0" fontId="19" fillId="0" borderId="1" xfId="0" applyFont="1" applyFill="1" applyBorder="1" applyAlignment="1" applyProtection="1"/>
    <xf numFmtId="14" fontId="19" fillId="0" borderId="0" xfId="0" applyNumberFormat="1" applyFont="1" applyFill="1" applyAlignment="1" applyProtection="1"/>
    <xf numFmtId="56" fontId="19" fillId="0" borderId="0" xfId="0" applyNumberFormat="1" applyFont="1" applyFill="1" applyBorder="1" applyAlignment="1" applyProtection="1"/>
    <xf numFmtId="0" fontId="19" fillId="0" borderId="4" xfId="0" applyFont="1" applyFill="1" applyBorder="1" applyAlignment="1" applyProtection="1"/>
    <xf numFmtId="0" fontId="19" fillId="0" borderId="9" xfId="0" applyFont="1" applyFill="1" applyBorder="1" applyAlignment="1" applyProtection="1"/>
    <xf numFmtId="0" fontId="19" fillId="0" borderId="8" xfId="0" applyFont="1" applyFill="1" applyBorder="1" applyAlignment="1" applyProtection="1"/>
    <xf numFmtId="0" fontId="19" fillId="0" borderId="24" xfId="0" applyFont="1" applyFill="1" applyBorder="1" applyAlignment="1" applyProtection="1"/>
    <xf numFmtId="0" fontId="0" fillId="2" borderId="119" xfId="0" applyFill="1" applyBorder="1" applyAlignment="1" applyProtection="1">
      <alignment horizontal="center" vertical="center"/>
    </xf>
    <xf numFmtId="0" fontId="0" fillId="2" borderId="120" xfId="0" applyFill="1" applyBorder="1" applyAlignment="1" applyProtection="1">
      <alignment horizontal="center" vertical="center"/>
    </xf>
    <xf numFmtId="0" fontId="0" fillId="2" borderId="47" xfId="0" applyFill="1" applyBorder="1" applyProtection="1"/>
    <xf numFmtId="0" fontId="0" fillId="2" borderId="0" xfId="0" applyFill="1" applyAlignment="1" applyProtection="1">
      <alignment vertical="center"/>
    </xf>
    <xf numFmtId="0" fontId="0" fillId="2" borderId="0" xfId="0" applyFill="1" applyProtection="1"/>
    <xf numFmtId="0" fontId="19" fillId="2" borderId="114" xfId="0" applyNumberFormat="1" applyFont="1" applyFill="1" applyBorder="1" applyProtection="1"/>
    <xf numFmtId="0" fontId="0" fillId="2" borderId="0" xfId="0" applyFill="1" applyAlignment="1" applyProtection="1">
      <alignment horizontal="center"/>
    </xf>
    <xf numFmtId="0" fontId="19" fillId="2" borderId="115" xfId="0" applyNumberFormat="1" applyFont="1" applyFill="1" applyBorder="1" applyProtection="1"/>
    <xf numFmtId="49" fontId="19" fillId="2" borderId="0" xfId="0" applyNumberFormat="1" applyFont="1" applyFill="1" applyProtection="1"/>
    <xf numFmtId="49" fontId="19" fillId="2" borderId="116" xfId="0" applyNumberFormat="1" applyFont="1" applyFill="1" applyBorder="1" applyProtection="1"/>
    <xf numFmtId="49" fontId="19" fillId="2" borderId="114" xfId="0" applyNumberFormat="1" applyFont="1" applyFill="1" applyBorder="1" applyProtection="1"/>
    <xf numFmtId="49" fontId="19" fillId="2" borderId="26" xfId="0" applyNumberFormat="1" applyFont="1" applyFill="1" applyBorder="1" applyProtection="1"/>
    <xf numFmtId="49" fontId="19" fillId="2" borderId="113" xfId="0" applyNumberFormat="1" applyFont="1" applyFill="1" applyBorder="1" applyProtection="1"/>
    <xf numFmtId="0" fontId="19" fillId="2" borderId="114" xfId="0" applyNumberFormat="1" applyFont="1" applyFill="1" applyBorder="1" applyAlignment="1" applyProtection="1">
      <alignment horizontal="right"/>
    </xf>
    <xf numFmtId="0" fontId="42" fillId="0" borderId="0" xfId="0" applyFont="1" applyFill="1" applyProtection="1">
      <protection locked="0"/>
    </xf>
    <xf numFmtId="0" fontId="42" fillId="0" borderId="0" xfId="0" applyFont="1" applyFill="1" applyAlignment="1" applyProtection="1">
      <protection locked="0"/>
    </xf>
    <xf numFmtId="0" fontId="20" fillId="7" borderId="6" xfId="0" applyFont="1" applyFill="1" applyBorder="1" applyAlignment="1">
      <alignment horizontal="center" vertical="center" shrinkToFit="1"/>
    </xf>
    <xf numFmtId="0" fontId="20" fillId="7" borderId="0" xfId="0" applyFont="1" applyFill="1" applyBorder="1" applyAlignment="1">
      <alignment horizontal="center" vertical="center" shrinkToFit="1"/>
    </xf>
    <xf numFmtId="0" fontId="20" fillId="7" borderId="7" xfId="0" applyFont="1" applyFill="1" applyBorder="1" applyAlignment="1">
      <alignment horizontal="center" vertical="center" shrinkToFit="1"/>
    </xf>
    <xf numFmtId="0" fontId="20" fillId="7" borderId="4" xfId="0" applyFont="1" applyFill="1" applyBorder="1" applyAlignment="1">
      <alignment horizontal="center" vertical="center" shrinkToFit="1"/>
    </xf>
    <xf numFmtId="0" fontId="16" fillId="2" borderId="9"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9"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9" borderId="1" xfId="0" applyFont="1" applyFill="1" applyBorder="1" applyAlignment="1" applyProtection="1">
      <alignment horizontal="left" vertical="center" wrapText="1"/>
      <protection locked="0"/>
    </xf>
    <xf numFmtId="0" fontId="16" fillId="9" borderId="25" xfId="0" applyFont="1" applyFill="1" applyBorder="1" applyAlignment="1" applyProtection="1">
      <alignment horizontal="left" vertical="center" wrapText="1"/>
      <protection locked="0"/>
    </xf>
    <xf numFmtId="0" fontId="16" fillId="9" borderId="37" xfId="0" applyFont="1" applyFill="1" applyBorder="1" applyAlignment="1" applyProtection="1">
      <alignment horizontal="left" vertical="center" wrapText="1"/>
      <protection locked="0"/>
    </xf>
    <xf numFmtId="0" fontId="16" fillId="9" borderId="38" xfId="0" applyFont="1" applyFill="1" applyBorder="1" applyAlignment="1" applyProtection="1">
      <alignment horizontal="left" vertical="center" wrapText="1"/>
      <protection locked="0"/>
    </xf>
    <xf numFmtId="0" fontId="16" fillId="9" borderId="39" xfId="0" applyFont="1" applyFill="1" applyBorder="1" applyAlignment="1" applyProtection="1">
      <alignment horizontal="left" vertical="center" wrapText="1"/>
      <protection locked="0"/>
    </xf>
    <xf numFmtId="0" fontId="20" fillId="9" borderId="25" xfId="0" applyFont="1" applyFill="1" applyBorder="1" applyAlignment="1" applyProtection="1">
      <alignment horizontal="left" vertical="center" wrapText="1"/>
      <protection locked="0"/>
    </xf>
    <xf numFmtId="0" fontId="20" fillId="9" borderId="37" xfId="0" applyFont="1" applyFill="1" applyBorder="1" applyAlignment="1" applyProtection="1">
      <alignment horizontal="left" vertical="center" wrapText="1"/>
      <protection locked="0"/>
    </xf>
    <xf numFmtId="0" fontId="20" fillId="9" borderId="1" xfId="0" applyFont="1" applyFill="1" applyBorder="1" applyAlignment="1" applyProtection="1">
      <alignment horizontal="left" vertical="center" wrapText="1"/>
      <protection locked="0"/>
    </xf>
    <xf numFmtId="0" fontId="20" fillId="9" borderId="27" xfId="0" applyFont="1" applyFill="1" applyBorder="1" applyAlignment="1" applyProtection="1">
      <alignment horizontal="left" vertical="center" wrapText="1"/>
      <protection locked="0"/>
    </xf>
    <xf numFmtId="0" fontId="20" fillId="9" borderId="10" xfId="0" applyFont="1" applyFill="1" applyBorder="1" applyAlignment="1" applyProtection="1">
      <alignment horizontal="left" vertical="center" wrapText="1"/>
      <protection locked="0"/>
    </xf>
    <xf numFmtId="0" fontId="20" fillId="9" borderId="35" xfId="0" applyFont="1" applyFill="1" applyBorder="1" applyAlignment="1" applyProtection="1">
      <alignment horizontal="left" vertical="center" wrapText="1"/>
      <protection locked="0"/>
    </xf>
    <xf numFmtId="0" fontId="14" fillId="7" borderId="0"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9" fillId="2" borderId="10" xfId="0" applyFont="1" applyFill="1" applyBorder="1" applyAlignment="1">
      <alignment horizontal="center" vertical="center"/>
    </xf>
    <xf numFmtId="0" fontId="19" fillId="2" borderId="2" xfId="0" applyFont="1" applyFill="1" applyBorder="1" applyAlignment="1">
      <alignment horizontal="center" vertical="center"/>
    </xf>
    <xf numFmtId="0" fontId="13" fillId="9" borderId="1" xfId="0" applyFont="1" applyFill="1" applyBorder="1" applyAlignment="1" applyProtection="1">
      <alignment horizontal="left" vertical="center" wrapText="1"/>
      <protection locked="0"/>
    </xf>
    <xf numFmtId="0" fontId="13" fillId="9" borderId="25" xfId="0" applyFont="1" applyFill="1" applyBorder="1" applyAlignment="1" applyProtection="1">
      <alignment horizontal="left" vertical="center" wrapText="1"/>
      <protection locked="0"/>
    </xf>
    <xf numFmtId="0" fontId="13" fillId="9" borderId="37" xfId="0" applyFont="1" applyFill="1" applyBorder="1" applyAlignment="1" applyProtection="1">
      <alignment horizontal="left" vertical="center" wrapText="1"/>
      <protection locked="0"/>
    </xf>
    <xf numFmtId="0" fontId="13" fillId="9" borderId="2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center" wrapText="1"/>
      <protection locked="0"/>
    </xf>
    <xf numFmtId="0" fontId="13" fillId="9" borderId="35" xfId="0" applyFont="1" applyFill="1" applyBorder="1" applyAlignment="1" applyProtection="1">
      <alignment horizontal="left" vertical="center" wrapText="1"/>
      <protection locked="0"/>
    </xf>
    <xf numFmtId="49" fontId="16" fillId="9" borderId="24"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horizontal="center" vertical="center"/>
      <protection locked="0"/>
    </xf>
    <xf numFmtId="49" fontId="16" fillId="9" borderId="117" xfId="0" applyNumberFormat="1" applyFont="1" applyFill="1" applyBorder="1" applyAlignment="1" applyProtection="1">
      <alignment horizontal="center" vertical="center"/>
      <protection locked="0"/>
    </xf>
    <xf numFmtId="49" fontId="16" fillId="9" borderId="1" xfId="0" applyNumberFormat="1" applyFont="1" applyFill="1" applyBorder="1" applyAlignment="1" applyProtection="1">
      <alignment horizontal="left" vertical="center"/>
      <protection locked="0"/>
    </xf>
    <xf numFmtId="49" fontId="16" fillId="9" borderId="27" xfId="0" applyNumberFormat="1" applyFont="1" applyFill="1" applyBorder="1" applyAlignment="1" applyProtection="1">
      <alignment horizontal="left" vertical="center"/>
      <protection locked="0"/>
    </xf>
    <xf numFmtId="49" fontId="16" fillId="9" borderId="28" xfId="0" applyNumberFormat="1" applyFont="1" applyFill="1" applyBorder="1" applyAlignment="1" applyProtection="1">
      <alignment horizontal="left" vertical="center"/>
      <protection locked="0"/>
    </xf>
    <xf numFmtId="49" fontId="16" fillId="9" borderId="29" xfId="0" applyNumberFormat="1" applyFont="1" applyFill="1" applyBorder="1" applyAlignment="1" applyProtection="1">
      <alignment horizontal="left" vertical="center"/>
      <protection locked="0"/>
    </xf>
    <xf numFmtId="0" fontId="19" fillId="5" borderId="15" xfId="0" applyFont="1" applyFill="1" applyBorder="1" applyAlignment="1">
      <alignment horizontal="center" vertical="center"/>
    </xf>
    <xf numFmtId="0" fontId="19" fillId="5" borderId="16" xfId="0" applyFont="1" applyFill="1" applyBorder="1" applyAlignment="1">
      <alignment horizontal="center" vertical="center"/>
    </xf>
    <xf numFmtId="0" fontId="19" fillId="5" borderId="30" xfId="0" applyFont="1" applyFill="1" applyBorder="1" applyAlignment="1">
      <alignment horizontal="center" vertical="center"/>
    </xf>
    <xf numFmtId="0" fontId="19" fillId="5" borderId="0" xfId="0"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7" fillId="9" borderId="31" xfId="0" applyFont="1" applyFill="1" applyBorder="1" applyAlignment="1" applyProtection="1">
      <alignment horizontal="left" vertical="center"/>
      <protection locked="0"/>
    </xf>
    <xf numFmtId="0" fontId="17" fillId="9" borderId="32" xfId="0" applyFont="1" applyFill="1" applyBorder="1" applyAlignment="1" applyProtection="1">
      <alignment horizontal="left" vertical="center"/>
      <protection locked="0"/>
    </xf>
    <xf numFmtId="0" fontId="17" fillId="9" borderId="1" xfId="0" applyFont="1" applyFill="1" applyBorder="1" applyAlignment="1" applyProtection="1">
      <alignment horizontal="left" vertical="center"/>
      <protection locked="0"/>
    </xf>
    <xf numFmtId="0" fontId="17" fillId="9" borderId="27" xfId="0" applyFont="1" applyFill="1" applyBorder="1" applyAlignment="1" applyProtection="1">
      <alignment horizontal="left" vertical="center"/>
      <protection locked="0"/>
    </xf>
    <xf numFmtId="0" fontId="14" fillId="2" borderId="9"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9" borderId="1" xfId="0" applyFont="1" applyFill="1" applyBorder="1" applyAlignment="1" applyProtection="1">
      <alignment horizontal="left" vertical="center"/>
      <protection locked="0"/>
    </xf>
    <xf numFmtId="0" fontId="14" fillId="9" borderId="27" xfId="0" applyFont="1" applyFill="1" applyBorder="1" applyAlignment="1" applyProtection="1">
      <alignment horizontal="left" vertical="center"/>
      <protection locked="0"/>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xf>
    <xf numFmtId="49" fontId="14" fillId="2" borderId="13" xfId="0" applyNumberFormat="1" applyFont="1" applyFill="1" applyBorder="1" applyAlignment="1">
      <alignment horizontal="left" vertical="center"/>
    </xf>
    <xf numFmtId="49" fontId="14" fillId="2" borderId="4" xfId="0" applyNumberFormat="1" applyFont="1" applyFill="1" applyBorder="1" applyAlignment="1">
      <alignment horizontal="left" vertical="center"/>
    </xf>
    <xf numFmtId="49" fontId="14" fillId="2" borderId="34" xfId="0" applyNumberFormat="1" applyFont="1" applyFill="1" applyBorder="1" applyAlignment="1">
      <alignment horizontal="left" vertical="center"/>
    </xf>
    <xf numFmtId="0" fontId="14" fillId="9" borderId="10" xfId="0" applyFont="1" applyFill="1" applyBorder="1" applyAlignment="1" applyProtection="1">
      <alignment horizontal="left" vertical="center"/>
      <protection locked="0"/>
    </xf>
    <xf numFmtId="0" fontId="14" fillId="9" borderId="35" xfId="0" applyFont="1" applyFill="1" applyBorder="1" applyAlignment="1" applyProtection="1">
      <alignment horizontal="left" vertical="center"/>
      <protection locked="0"/>
    </xf>
    <xf numFmtId="0" fontId="16" fillId="2" borderId="16"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2" xfId="0" applyFont="1" applyFill="1" applyBorder="1" applyAlignment="1">
      <alignment horizontal="center" vertical="center" wrapText="1"/>
    </xf>
    <xf numFmtId="49" fontId="20" fillId="9" borderId="1" xfId="0" applyNumberFormat="1" applyFont="1" applyFill="1" applyBorder="1" applyAlignment="1" applyProtection="1">
      <alignment horizontal="left" vertical="center"/>
      <protection locked="0"/>
    </xf>
    <xf numFmtId="49" fontId="20" fillId="9" borderId="8" xfId="0" applyNumberFormat="1" applyFont="1" applyFill="1" applyBorder="1" applyAlignment="1" applyProtection="1">
      <alignment horizontal="left" vertical="center"/>
      <protection locked="0"/>
    </xf>
    <xf numFmtId="0" fontId="14" fillId="2" borderId="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12" xfId="0" applyFont="1" applyFill="1" applyBorder="1" applyAlignment="1">
      <alignment horizontal="center" vertical="top" wrapText="1"/>
    </xf>
    <xf numFmtId="0" fontId="19" fillId="2" borderId="3" xfId="0" applyFont="1" applyFill="1" applyBorder="1" applyAlignment="1">
      <alignment horizontal="center"/>
    </xf>
    <xf numFmtId="0" fontId="19" fillId="2" borderId="5" xfId="0" applyFont="1" applyFill="1" applyBorder="1" applyAlignment="1">
      <alignment horizontal="center"/>
    </xf>
    <xf numFmtId="0" fontId="25" fillId="2" borderId="0" xfId="1" applyFont="1" applyFill="1" applyBorder="1" applyAlignment="1" applyProtection="1">
      <alignment horizontal="left" vertical="center" wrapText="1"/>
      <protection locked="0"/>
    </xf>
    <xf numFmtId="0" fontId="25" fillId="2" borderId="11" xfId="1" applyFont="1" applyFill="1" applyBorder="1" applyAlignment="1" applyProtection="1">
      <alignment horizontal="left" vertical="center" wrapText="1"/>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0" fillId="2" borderId="0" xfId="0" applyFill="1" applyAlignment="1" applyProtection="1">
      <alignment horizontal="left" vertical="center"/>
      <protection locked="0"/>
    </xf>
    <xf numFmtId="0" fontId="7" fillId="8" borderId="2"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7" fillId="8" borderId="5" xfId="0" applyFont="1" applyFill="1" applyBorder="1" applyAlignment="1" applyProtection="1">
      <alignment horizontal="center" vertical="center"/>
      <protection locked="0"/>
    </xf>
    <xf numFmtId="0" fontId="7" fillId="8" borderId="6"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0" fontId="7" fillId="8" borderId="5" xfId="0" applyFont="1" applyFill="1" applyBorder="1" applyAlignment="1" applyProtection="1">
      <alignment horizontal="center" vertical="center" wrapText="1"/>
      <protection locked="0"/>
    </xf>
    <xf numFmtId="0" fontId="7" fillId="8" borderId="6" xfId="0" applyFont="1" applyFill="1" applyBorder="1" applyAlignment="1" applyProtection="1">
      <alignment horizontal="center" vertical="center" wrapText="1"/>
      <protection locked="0"/>
    </xf>
    <xf numFmtId="0" fontId="7" fillId="8" borderId="0" xfId="0" applyFont="1" applyFill="1" applyBorder="1" applyAlignment="1" applyProtection="1">
      <alignment horizontal="center" vertical="center" wrapText="1"/>
      <protection locked="0"/>
    </xf>
    <xf numFmtId="0" fontId="7" fillId="8" borderId="11" xfId="0" applyFont="1" applyFill="1" applyBorder="1" applyAlignment="1" applyProtection="1">
      <alignment horizontal="center" vertical="center" wrapText="1"/>
      <protection locked="0"/>
    </xf>
    <xf numFmtId="0" fontId="0" fillId="2" borderId="2"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51" fillId="2" borderId="6" xfId="0" applyFont="1" applyFill="1" applyBorder="1" applyAlignment="1" applyProtection="1">
      <alignment horizontal="left" vertical="center"/>
      <protection locked="0"/>
    </xf>
    <xf numFmtId="0" fontId="51" fillId="2" borderId="0" xfId="0" applyFont="1" applyFill="1" applyBorder="1" applyAlignment="1" applyProtection="1">
      <alignment horizontal="left" vertical="center"/>
      <protection locked="0"/>
    </xf>
    <xf numFmtId="0" fontId="51" fillId="2" borderId="11" xfId="0" applyFont="1" applyFill="1" applyBorder="1" applyAlignment="1" applyProtection="1">
      <alignment horizontal="left" vertical="center"/>
      <protection locked="0"/>
    </xf>
    <xf numFmtId="0" fontId="51" fillId="2" borderId="6"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51" fillId="2" borderId="11"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protection locked="0"/>
    </xf>
    <xf numFmtId="0" fontId="51" fillId="2" borderId="4"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protection locked="0"/>
    </xf>
    <xf numFmtId="0" fontId="7" fillId="5" borderId="1" xfId="0" applyFont="1" applyFill="1" applyBorder="1" applyAlignment="1" applyProtection="1">
      <alignment horizontal="left" vertical="center"/>
      <protection locked="0"/>
    </xf>
    <xf numFmtId="0" fontId="7" fillId="8" borderId="40" xfId="0" applyFont="1" applyFill="1" applyBorder="1" applyAlignment="1" applyProtection="1">
      <alignment horizontal="center" vertical="center" wrapText="1"/>
      <protection locked="0"/>
    </xf>
    <xf numFmtId="0" fontId="7" fillId="8" borderId="25" xfId="0" applyFont="1" applyFill="1" applyBorder="1" applyAlignment="1" applyProtection="1">
      <alignment horizontal="center" vertical="center"/>
      <protection locked="0"/>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0" fontId="10" fillId="8" borderId="12" xfId="0" applyFont="1" applyFill="1" applyBorder="1" applyAlignment="1" applyProtection="1">
      <alignment horizontal="center" vertical="center" wrapText="1" shrinkToFit="1"/>
      <protection locked="0"/>
    </xf>
    <xf numFmtId="0" fontId="10" fillId="8" borderId="25" xfId="0" applyFont="1" applyFill="1" applyBorder="1" applyAlignment="1" applyProtection="1">
      <alignment horizontal="center" vertical="center" wrapText="1" shrinkToFit="1"/>
      <protection locked="0"/>
    </xf>
    <xf numFmtId="0" fontId="10" fillId="8" borderId="9" xfId="0" applyFont="1" applyFill="1" applyBorder="1" applyAlignment="1" applyProtection="1">
      <alignment horizontal="center" vertical="center" wrapText="1" shrinkToFit="1"/>
      <protection locked="0"/>
    </xf>
    <xf numFmtId="0" fontId="10" fillId="8" borderId="1" xfId="0" applyFont="1" applyFill="1" applyBorder="1" applyAlignment="1" applyProtection="1">
      <alignment horizontal="center" vertical="center" wrapText="1" shrinkToFit="1"/>
      <protection locked="0"/>
    </xf>
    <xf numFmtId="0" fontId="51" fillId="2" borderId="7"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protection locked="0"/>
    </xf>
    <xf numFmtId="0" fontId="25" fillId="2" borderId="4" xfId="1" applyFont="1" applyFill="1" applyBorder="1" applyAlignment="1" applyProtection="1">
      <alignment horizontal="left" vertical="center" wrapText="1"/>
      <protection locked="0"/>
    </xf>
    <xf numFmtId="0" fontId="41" fillId="2" borderId="2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1" fillId="2" borderId="18" xfId="0" applyFont="1" applyFill="1" applyBorder="1" applyAlignment="1" applyProtection="1">
      <alignment horizontal="center" vertical="center"/>
      <protection locked="0"/>
    </xf>
    <xf numFmtId="0" fontId="41" fillId="2" borderId="3" xfId="0" applyFont="1" applyFill="1" applyBorder="1" applyAlignment="1" applyProtection="1">
      <alignment horizontal="center" vertical="center"/>
      <protection locked="0"/>
    </xf>
    <xf numFmtId="0" fontId="45" fillId="2" borderId="52" xfId="0" applyFont="1" applyFill="1" applyBorder="1" applyAlignment="1" applyProtection="1">
      <alignment horizontal="left" vertical="top" wrapText="1"/>
    </xf>
    <xf numFmtId="0" fontId="45" fillId="2" borderId="124" xfId="0" applyFont="1" applyFill="1" applyBorder="1" applyAlignment="1" applyProtection="1">
      <alignment horizontal="left" vertical="top" wrapText="1"/>
    </xf>
    <xf numFmtId="0" fontId="45" fillId="2" borderId="0" xfId="0" applyFont="1" applyFill="1" applyBorder="1" applyAlignment="1" applyProtection="1">
      <alignment horizontal="left" vertical="top" wrapText="1"/>
    </xf>
    <xf numFmtId="0" fontId="45" fillId="2" borderId="21" xfId="0" applyFont="1" applyFill="1" applyBorder="1" applyAlignment="1" applyProtection="1">
      <alignment horizontal="left" vertical="top" wrapText="1"/>
    </xf>
    <xf numFmtId="0" fontId="14" fillId="2" borderId="51"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137" xfId="0" applyFont="1" applyFill="1" applyBorder="1" applyAlignment="1" applyProtection="1">
      <alignment horizontal="center" vertical="center"/>
    </xf>
    <xf numFmtId="0" fontId="14" fillId="2" borderId="95" xfId="0" applyFont="1" applyFill="1" applyBorder="1" applyAlignment="1" applyProtection="1">
      <alignment horizontal="center" vertical="center"/>
    </xf>
    <xf numFmtId="0" fontId="14" fillId="9" borderId="52" xfId="0" applyFont="1" applyFill="1" applyBorder="1" applyAlignment="1" applyProtection="1">
      <alignment horizontal="left" vertical="center"/>
      <protection locked="0"/>
    </xf>
    <xf numFmtId="0" fontId="14" fillId="9" borderId="167" xfId="0" applyFont="1" applyFill="1" applyBorder="1" applyAlignment="1" applyProtection="1">
      <alignment horizontal="left" vertical="center"/>
      <protection locked="0"/>
    </xf>
    <xf numFmtId="0" fontId="14" fillId="9" borderId="95" xfId="0" applyFont="1" applyFill="1" applyBorder="1" applyAlignment="1" applyProtection="1">
      <alignment horizontal="left" vertical="center"/>
      <protection locked="0"/>
    </xf>
    <xf numFmtId="0" fontId="14" fillId="9" borderId="168" xfId="0" applyFont="1" applyFill="1" applyBorder="1" applyAlignment="1" applyProtection="1">
      <alignment horizontal="left" vertical="center"/>
      <protection locked="0"/>
    </xf>
    <xf numFmtId="0" fontId="23" fillId="0" borderId="55" xfId="0" applyFont="1" applyFill="1" applyBorder="1" applyAlignment="1" applyProtection="1">
      <alignment horizontal="center" vertical="center" wrapText="1"/>
    </xf>
    <xf numFmtId="0" fontId="23" fillId="0" borderId="45"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wrapText="1"/>
    </xf>
    <xf numFmtId="0" fontId="23" fillId="0" borderId="21" xfId="0" applyFont="1" applyFill="1" applyBorder="1" applyAlignment="1" applyProtection="1">
      <alignment horizontal="center" vertical="center" wrapText="1"/>
    </xf>
    <xf numFmtId="0" fontId="23" fillId="0" borderId="56" xfId="0" applyFont="1" applyFill="1" applyBorder="1" applyAlignment="1" applyProtection="1">
      <alignment horizontal="center" vertical="center" wrapText="1"/>
    </xf>
    <xf numFmtId="0" fontId="23" fillId="0" borderId="47" xfId="0" applyFont="1" applyFill="1" applyBorder="1" applyAlignment="1" applyProtection="1">
      <alignment horizontal="center" vertical="center" wrapText="1"/>
    </xf>
    <xf numFmtId="0" fontId="19" fillId="2" borderId="91" xfId="0" applyFont="1" applyFill="1" applyBorder="1" applyAlignment="1" applyProtection="1">
      <alignment horizontal="center" vertical="center"/>
    </xf>
    <xf numFmtId="0" fontId="19" fillId="2" borderId="52" xfId="0" applyFont="1" applyFill="1" applyBorder="1" applyAlignment="1" applyProtection="1">
      <alignment horizontal="center" vertical="center"/>
    </xf>
    <xf numFmtId="0" fontId="19" fillId="2" borderId="53" xfId="0" applyFont="1" applyFill="1" applyBorder="1" applyAlignment="1" applyProtection="1">
      <alignment horizontal="center" vertical="center"/>
    </xf>
    <xf numFmtId="0" fontId="19" fillId="2" borderId="2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52" fillId="2" borderId="6" xfId="1" applyFont="1" applyFill="1" applyBorder="1" applyAlignment="1" applyProtection="1">
      <alignment horizontal="left" vertical="center"/>
      <protection locked="0"/>
    </xf>
    <xf numFmtId="0" fontId="52" fillId="2" borderId="0" xfId="1" applyFont="1" applyFill="1" applyBorder="1" applyAlignment="1" applyProtection="1">
      <alignment horizontal="left" vertical="center"/>
      <protection locked="0"/>
    </xf>
    <xf numFmtId="0" fontId="52" fillId="2" borderId="57" xfId="1" applyFont="1" applyFill="1" applyBorder="1" applyAlignment="1" applyProtection="1">
      <alignment horizontal="left" vertical="center"/>
      <protection locked="0"/>
    </xf>
    <xf numFmtId="0" fontId="52" fillId="2" borderId="46" xfId="1" applyFont="1" applyFill="1" applyBorder="1" applyAlignment="1" applyProtection="1">
      <alignment horizontal="left" vertical="center"/>
      <protection locked="0"/>
    </xf>
    <xf numFmtId="0" fontId="39" fillId="0" borderId="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14" fillId="2" borderId="0" xfId="0" applyFont="1" applyFill="1" applyBorder="1" applyAlignment="1" applyProtection="1">
      <alignment horizontal="center" vertical="top"/>
    </xf>
    <xf numFmtId="0" fontId="14" fillId="8" borderId="94" xfId="0" applyFont="1" applyFill="1" applyBorder="1" applyAlignment="1" applyProtection="1">
      <alignment horizontal="center" vertical="center" shrinkToFit="1"/>
    </xf>
    <xf numFmtId="0" fontId="14" fillId="8" borderId="95" xfId="0" applyFont="1" applyFill="1" applyBorder="1" applyAlignment="1" applyProtection="1">
      <alignment horizontal="center" vertical="center" shrinkToFit="1"/>
    </xf>
    <xf numFmtId="0" fontId="14" fillId="8" borderId="96" xfId="0" applyFont="1" applyFill="1" applyBorder="1" applyAlignment="1" applyProtection="1">
      <alignment horizontal="center" vertical="center" shrinkToFit="1"/>
    </xf>
    <xf numFmtId="0" fontId="14" fillId="8" borderId="95" xfId="0" applyFont="1" applyFill="1" applyBorder="1" applyAlignment="1" applyProtection="1">
      <alignment horizontal="left" vertical="center" shrinkToFit="1"/>
    </xf>
    <xf numFmtId="0" fontId="14" fillId="8" borderId="128" xfId="0" applyFont="1" applyFill="1" applyBorder="1" applyAlignment="1" applyProtection="1">
      <alignment horizontal="left" vertical="center" shrinkToFit="1"/>
    </xf>
    <xf numFmtId="0" fontId="19" fillId="0" borderId="91" xfId="0" applyFont="1" applyFill="1" applyBorder="1" applyAlignment="1" applyProtection="1">
      <alignment horizontal="center" vertical="center"/>
    </xf>
    <xf numFmtId="0" fontId="19" fillId="0" borderId="52" xfId="0" applyFont="1" applyFill="1" applyBorder="1" applyAlignment="1" applyProtection="1">
      <alignment horizontal="center" vertical="center"/>
    </xf>
    <xf numFmtId="0" fontId="19" fillId="0" borderId="53"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4" fillId="2" borderId="20"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11" xfId="0" applyFont="1" applyFill="1" applyBorder="1" applyAlignment="1" applyProtection="1">
      <alignment horizontal="center" vertical="center"/>
    </xf>
    <xf numFmtId="0" fontId="14" fillId="8" borderId="95" xfId="0" applyFont="1" applyFill="1" applyBorder="1" applyAlignment="1" applyProtection="1">
      <alignment horizontal="left" vertical="center"/>
    </xf>
    <xf numFmtId="0" fontId="14" fillId="8" borderId="128"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124" xfId="0" applyFont="1" applyFill="1" applyBorder="1" applyAlignment="1" applyProtection="1">
      <alignment horizontal="center" vertical="center"/>
    </xf>
    <xf numFmtId="0" fontId="14" fillId="9" borderId="0" xfId="0" applyFont="1" applyFill="1" applyBorder="1" applyAlignment="1" applyProtection="1">
      <alignment horizontal="center" vertical="center"/>
      <protection locked="0"/>
    </xf>
    <xf numFmtId="0" fontId="19" fillId="0" borderId="55" xfId="0" applyFont="1" applyFill="1" applyBorder="1" applyAlignment="1" applyProtection="1">
      <alignment horizontal="center" vertical="center" wrapText="1"/>
    </xf>
    <xf numFmtId="0" fontId="19" fillId="0" borderId="45"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21" xfId="0" applyFont="1" applyFill="1" applyBorder="1" applyAlignment="1" applyProtection="1">
      <alignment horizontal="center" vertical="center" wrapText="1"/>
    </xf>
    <xf numFmtId="0" fontId="19" fillId="0" borderId="56" xfId="0" applyFont="1" applyFill="1" applyBorder="1" applyAlignment="1" applyProtection="1">
      <alignment horizontal="center" vertical="center" wrapText="1"/>
    </xf>
    <xf numFmtId="0" fontId="19" fillId="0" borderId="47" xfId="0" applyFont="1" applyFill="1" applyBorder="1" applyAlignment="1" applyProtection="1">
      <alignment horizontal="center" vertical="center" wrapText="1"/>
    </xf>
    <xf numFmtId="0" fontId="14" fillId="8" borderId="49" xfId="0" applyFont="1" applyFill="1" applyBorder="1" applyAlignment="1" applyProtection="1">
      <alignment horizontal="left" vertical="center"/>
    </xf>
    <xf numFmtId="0" fontId="14" fillId="8" borderId="101" xfId="0" applyFont="1" applyFill="1" applyBorder="1" applyAlignment="1" applyProtection="1">
      <alignment horizontal="left" vertical="center"/>
    </xf>
    <xf numFmtId="0" fontId="14" fillId="8" borderId="97" xfId="0" applyFont="1" applyFill="1" applyBorder="1" applyAlignment="1" applyProtection="1">
      <alignment horizontal="center" vertical="center" shrinkToFit="1"/>
    </xf>
    <xf numFmtId="0" fontId="14" fillId="8" borderId="49"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shrinkToFit="1"/>
    </xf>
    <xf numFmtId="0" fontId="14" fillId="9" borderId="52" xfId="0" applyFont="1" applyFill="1" applyBorder="1" applyAlignment="1" applyProtection="1">
      <alignment horizontal="center" vertical="center"/>
      <protection locked="0"/>
    </xf>
    <xf numFmtId="0" fontId="14" fillId="8" borderId="102" xfId="0" applyFont="1" applyFill="1" applyBorder="1" applyAlignment="1" applyProtection="1">
      <alignment horizontal="left" vertical="center"/>
    </xf>
    <xf numFmtId="0" fontId="14" fillId="8" borderId="103" xfId="0" applyFont="1" applyFill="1" applyBorder="1" applyAlignment="1" applyProtection="1">
      <alignment horizontal="left" vertical="center"/>
    </xf>
    <xf numFmtId="0" fontId="14" fillId="8" borderId="104" xfId="0" applyFont="1" applyFill="1" applyBorder="1" applyAlignment="1" applyProtection="1">
      <alignment horizontal="left" vertical="center"/>
    </xf>
    <xf numFmtId="0" fontId="19" fillId="2" borderId="6" xfId="0" applyFont="1" applyFill="1" applyBorder="1" applyAlignment="1" applyProtection="1">
      <alignment horizontal="center"/>
    </xf>
    <xf numFmtId="0" fontId="19" fillId="2" borderId="0" xfId="0" applyFont="1" applyFill="1" applyBorder="1" applyAlignment="1" applyProtection="1">
      <alignment horizontal="center"/>
    </xf>
    <xf numFmtId="0" fontId="14" fillId="2" borderId="52" xfId="0" applyFont="1" applyFill="1" applyBorder="1" applyAlignment="1" applyProtection="1">
      <alignment horizontal="center" vertical="center" shrinkToFit="1"/>
    </xf>
    <xf numFmtId="0" fontId="45" fillId="2" borderId="0" xfId="0" applyFont="1" applyFill="1" applyBorder="1" applyAlignment="1" applyProtection="1">
      <alignment horizontal="left" shrinkToFit="1"/>
    </xf>
    <xf numFmtId="0" fontId="16" fillId="2" borderId="0" xfId="0" applyFont="1" applyFill="1" applyBorder="1" applyAlignment="1" applyProtection="1">
      <alignment horizontal="right" vertical="center" shrinkToFit="1"/>
    </xf>
    <xf numFmtId="0" fontId="14" fillId="8" borderId="97" xfId="0" applyFont="1" applyFill="1" applyBorder="1" applyAlignment="1" applyProtection="1">
      <alignment horizontal="center" vertical="center"/>
    </xf>
    <xf numFmtId="0" fontId="14" fillId="8" borderId="49" xfId="0" applyFont="1" applyFill="1" applyBorder="1" applyAlignment="1" applyProtection="1">
      <alignment horizontal="center" vertical="center"/>
    </xf>
    <xf numFmtId="0" fontId="31" fillId="2" borderId="52"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38" fontId="14" fillId="2" borderId="0" xfId="2" applyFont="1" applyFill="1" applyBorder="1" applyAlignment="1" applyProtection="1">
      <alignment horizontal="center" vertical="center" shrinkToFit="1"/>
    </xf>
    <xf numFmtId="0" fontId="31" fillId="2" borderId="6"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14" fillId="8" borderId="49" xfId="0" applyFont="1" applyFill="1" applyBorder="1" applyAlignment="1" applyProtection="1">
      <alignment horizontal="left"/>
    </xf>
    <xf numFmtId="0" fontId="14" fillId="8" borderId="101" xfId="0" applyFont="1" applyFill="1" applyBorder="1" applyAlignment="1" applyProtection="1">
      <alignment horizontal="left"/>
    </xf>
    <xf numFmtId="0" fontId="14" fillId="8" borderId="48" xfId="0" applyFont="1" applyFill="1" applyBorder="1" applyAlignment="1" applyProtection="1">
      <alignment horizontal="left" vertical="center"/>
    </xf>
    <xf numFmtId="0" fontId="14" fillId="2" borderId="92"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wrapText="1" shrinkToFit="1"/>
    </xf>
    <xf numFmtId="0" fontId="31" fillId="2" borderId="21" xfId="0" applyFont="1" applyFill="1" applyBorder="1" applyAlignment="1" applyProtection="1">
      <alignment horizontal="left" vertical="center" wrapText="1" shrinkToFit="1"/>
    </xf>
    <xf numFmtId="0" fontId="14" fillId="9" borderId="98" xfId="0" applyFont="1" applyFill="1" applyBorder="1" applyAlignment="1" applyProtection="1">
      <alignment horizontal="center" vertical="center"/>
      <protection locked="0"/>
    </xf>
    <xf numFmtId="38" fontId="14" fillId="9" borderId="92" xfId="2" applyFont="1" applyFill="1" applyBorder="1" applyAlignment="1" applyProtection="1">
      <alignment horizontal="right" vertical="center" shrinkToFit="1"/>
      <protection locked="0"/>
    </xf>
    <xf numFmtId="0" fontId="19" fillId="2" borderId="127" xfId="0" applyFont="1" applyFill="1" applyBorder="1" applyAlignment="1" applyProtection="1">
      <alignment horizontal="right" vertical="center"/>
    </xf>
    <xf numFmtId="0" fontId="19" fillId="2" borderId="92" xfId="0" applyFont="1" applyFill="1" applyBorder="1" applyAlignment="1" applyProtection="1">
      <alignment horizontal="right" vertical="center"/>
    </xf>
    <xf numFmtId="0" fontId="14" fillId="2" borderId="92" xfId="0" applyFont="1" applyFill="1" applyBorder="1" applyAlignment="1" applyProtection="1">
      <alignment horizontal="center" vertical="center"/>
    </xf>
    <xf numFmtId="0" fontId="19" fillId="0" borderId="99" xfId="0" applyFont="1" applyFill="1" applyBorder="1" applyAlignment="1" applyProtection="1">
      <alignment horizontal="center" vertical="center"/>
    </xf>
    <xf numFmtId="0" fontId="19" fillId="0" borderId="98" xfId="0" applyFont="1" applyFill="1" applyBorder="1" applyAlignment="1" applyProtection="1">
      <alignment horizontal="center" vertical="center"/>
    </xf>
    <xf numFmtId="0" fontId="19" fillId="0" borderId="100" xfId="0" applyFont="1" applyFill="1" applyBorder="1" applyAlignment="1" applyProtection="1">
      <alignment horizontal="center" vertical="center"/>
    </xf>
    <xf numFmtId="0" fontId="14" fillId="8" borderId="95" xfId="0" applyFont="1" applyFill="1" applyBorder="1" applyAlignment="1" applyProtection="1">
      <alignment horizontal="left" vertical="center"/>
      <protection locked="0"/>
    </xf>
    <xf numFmtId="0" fontId="14" fillId="8" borderId="128" xfId="0" applyFont="1" applyFill="1" applyBorder="1" applyAlignment="1" applyProtection="1">
      <alignment horizontal="left" vertical="center"/>
      <protection locked="0"/>
    </xf>
    <xf numFmtId="0" fontId="14" fillId="2" borderId="98" xfId="0" applyFont="1" applyFill="1" applyBorder="1" applyAlignment="1" applyProtection="1">
      <alignment horizontal="left" vertical="center"/>
    </xf>
    <xf numFmtId="0" fontId="14" fillId="2" borderId="130" xfId="0" applyFont="1" applyFill="1" applyBorder="1" applyAlignment="1" applyProtection="1">
      <alignment horizontal="left" vertical="center"/>
    </xf>
    <xf numFmtId="0" fontId="14" fillId="12" borderId="55" xfId="0" applyFont="1" applyFill="1" applyBorder="1" applyAlignment="1" applyProtection="1">
      <alignment horizontal="center" vertical="center"/>
    </xf>
    <xf numFmtId="0" fontId="14" fillId="12" borderId="45" xfId="0" applyFont="1" applyFill="1" applyBorder="1" applyAlignment="1" applyProtection="1">
      <alignment horizontal="center" vertical="center"/>
    </xf>
    <xf numFmtId="0" fontId="14" fillId="12" borderId="20" xfId="0" applyFont="1" applyFill="1" applyBorder="1" applyAlignment="1" applyProtection="1">
      <alignment horizontal="center" vertical="center"/>
    </xf>
    <xf numFmtId="0" fontId="14" fillId="12" borderId="21" xfId="0" applyFont="1" applyFill="1" applyBorder="1" applyAlignment="1" applyProtection="1">
      <alignment horizontal="center" vertical="center"/>
    </xf>
    <xf numFmtId="0" fontId="14" fillId="12" borderId="56" xfId="0" applyFont="1" applyFill="1" applyBorder="1" applyAlignment="1" applyProtection="1">
      <alignment horizontal="center" vertical="center"/>
    </xf>
    <xf numFmtId="0" fontId="14" fillId="12" borderId="47" xfId="0" applyFont="1" applyFill="1" applyBorder="1" applyAlignment="1" applyProtection="1">
      <alignment horizontal="center" vertical="center"/>
    </xf>
    <xf numFmtId="0" fontId="14" fillId="8" borderId="87" xfId="0" applyFont="1" applyFill="1" applyBorder="1" applyAlignment="1" applyProtection="1">
      <alignment horizontal="center" vertical="center"/>
    </xf>
    <xf numFmtId="0" fontId="14" fillId="8" borderId="88" xfId="0" applyFont="1" applyFill="1" applyBorder="1" applyAlignment="1" applyProtection="1">
      <alignment horizontal="center" vertical="center"/>
    </xf>
    <xf numFmtId="0" fontId="14" fillId="8" borderId="105" xfId="0" applyFont="1" applyFill="1" applyBorder="1" applyAlignment="1" applyProtection="1">
      <alignment horizontal="center" vertical="center"/>
    </xf>
    <xf numFmtId="0" fontId="14" fillId="8" borderId="88" xfId="0" applyFont="1" applyFill="1" applyBorder="1" applyAlignment="1" applyProtection="1">
      <alignment horizontal="left" vertical="center"/>
      <protection locked="0"/>
    </xf>
    <xf numFmtId="0" fontId="14" fillId="8" borderId="129" xfId="0" applyFont="1" applyFill="1" applyBorder="1" applyAlignment="1" applyProtection="1">
      <alignment horizontal="left" vertical="center"/>
      <protection locked="0"/>
    </xf>
    <xf numFmtId="0" fontId="19" fillId="2" borderId="99" xfId="0" applyFont="1" applyFill="1" applyBorder="1" applyAlignment="1" applyProtection="1">
      <alignment horizontal="center" vertical="center"/>
    </xf>
    <xf numFmtId="0" fontId="19" fillId="2" borderId="98" xfId="0" applyFont="1" applyFill="1" applyBorder="1" applyAlignment="1" applyProtection="1">
      <alignment horizontal="center" vertical="center"/>
    </xf>
    <xf numFmtId="0" fontId="19" fillId="2" borderId="100" xfId="0" applyFont="1" applyFill="1" applyBorder="1" applyAlignment="1" applyProtection="1">
      <alignment horizontal="center" vertical="center"/>
    </xf>
    <xf numFmtId="0" fontId="14" fillId="0" borderId="98" xfId="0" applyFont="1" applyFill="1" applyBorder="1" applyAlignment="1" applyProtection="1">
      <alignment horizontal="right" vertical="center"/>
    </xf>
    <xf numFmtId="0" fontId="19" fillId="9" borderId="98" xfId="0" applyFont="1" applyFill="1" applyBorder="1" applyAlignment="1" applyProtection="1">
      <alignment horizontal="center" vertical="center"/>
      <protection locked="0"/>
    </xf>
    <xf numFmtId="0" fontId="14" fillId="8" borderId="49" xfId="0" applyFont="1" applyFill="1" applyBorder="1" applyAlignment="1" applyProtection="1">
      <alignment horizontal="left" vertical="center"/>
      <protection locked="0"/>
    </xf>
    <xf numFmtId="0" fontId="14" fillId="8" borderId="101" xfId="0" applyFont="1" applyFill="1" applyBorder="1" applyAlignment="1" applyProtection="1">
      <alignment horizontal="left" vertical="center"/>
      <protection locked="0"/>
    </xf>
    <xf numFmtId="0" fontId="14" fillId="0" borderId="98" xfId="0" applyFont="1" applyFill="1" applyBorder="1" applyAlignment="1" applyProtection="1">
      <alignment horizontal="right" vertical="center" shrinkToFit="1"/>
    </xf>
    <xf numFmtId="0" fontId="14" fillId="9" borderId="163" xfId="0" applyFont="1" applyFill="1" applyBorder="1" applyAlignment="1" applyProtection="1">
      <alignment horizontal="left" vertical="center" wrapText="1"/>
      <protection locked="0"/>
    </xf>
    <xf numFmtId="0" fontId="14" fillId="9" borderId="92" xfId="0" applyFont="1" applyFill="1" applyBorder="1" applyAlignment="1" applyProtection="1">
      <alignment horizontal="left" vertical="center" wrapText="1"/>
      <protection locked="0"/>
    </xf>
    <xf numFmtId="0" fontId="14" fillId="9" borderId="165" xfId="0" applyFont="1" applyFill="1" applyBorder="1" applyAlignment="1" applyProtection="1">
      <alignment horizontal="left" vertical="center" wrapText="1"/>
      <protection locked="0"/>
    </xf>
    <xf numFmtId="0" fontId="14" fillId="9" borderId="164" xfId="0" applyFont="1" applyFill="1" applyBorder="1" applyAlignment="1" applyProtection="1">
      <alignment horizontal="left" vertical="center" wrapText="1"/>
      <protection locked="0"/>
    </xf>
    <xf numFmtId="0" fontId="14" fillId="9" borderId="98" xfId="0" applyFont="1" applyFill="1" applyBorder="1" applyAlignment="1" applyProtection="1">
      <alignment horizontal="left" vertical="center" wrapText="1"/>
      <protection locked="0"/>
    </xf>
    <xf numFmtId="0" fontId="14" fillId="9" borderId="166" xfId="0" applyFont="1" applyFill="1" applyBorder="1" applyAlignment="1" applyProtection="1">
      <alignment horizontal="left" vertical="center" wrapText="1"/>
      <protection locked="0"/>
    </xf>
    <xf numFmtId="0" fontId="14" fillId="2" borderId="52" xfId="0" applyFont="1" applyFill="1" applyBorder="1" applyAlignment="1" applyProtection="1">
      <alignment horizontal="left" vertical="center" wrapText="1"/>
    </xf>
    <xf numFmtId="0" fontId="14" fillId="2" borderId="124"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0" fontId="19" fillId="0" borderId="56"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9" fillId="0" borderId="86" xfId="0" applyFont="1" applyFill="1" applyBorder="1" applyAlignment="1" applyProtection="1">
      <alignment horizontal="center" vertical="center"/>
    </xf>
    <xf numFmtId="0" fontId="13" fillId="3" borderId="0" xfId="0" applyFont="1" applyFill="1" applyBorder="1" applyAlignment="1" applyProtection="1">
      <alignment vertical="center"/>
      <protection locked="0"/>
    </xf>
    <xf numFmtId="0" fontId="14" fillId="8" borderId="94" xfId="0" applyFont="1" applyFill="1" applyBorder="1" applyAlignment="1" applyProtection="1">
      <alignment horizontal="center" vertical="center"/>
    </xf>
    <xf numFmtId="0" fontId="14" fillId="8" borderId="95" xfId="0" applyFont="1" applyFill="1" applyBorder="1" applyAlignment="1" applyProtection="1">
      <alignment horizontal="center" vertical="center"/>
    </xf>
    <xf numFmtId="0" fontId="14" fillId="8" borderId="96" xfId="0" applyFont="1" applyFill="1" applyBorder="1" applyAlignment="1" applyProtection="1">
      <alignment horizontal="center" vertical="center"/>
    </xf>
    <xf numFmtId="0" fontId="36" fillId="4" borderId="46" xfId="0" applyFont="1" applyFill="1" applyBorder="1" applyAlignment="1" applyProtection="1">
      <alignment horizontal="left" shrinkToFit="1"/>
      <protection locked="0"/>
    </xf>
    <xf numFmtId="0" fontId="36" fillId="4" borderId="47" xfId="0" applyFont="1" applyFill="1" applyBorder="1" applyAlignment="1" applyProtection="1">
      <alignment horizontal="left" shrinkToFit="1"/>
      <protection locked="0"/>
    </xf>
    <xf numFmtId="0" fontId="24" fillId="2" borderId="98" xfId="0" applyFont="1" applyFill="1" applyBorder="1" applyAlignment="1" applyProtection="1">
      <alignment horizontal="right" vertical="center"/>
    </xf>
    <xf numFmtId="0" fontId="19" fillId="9" borderId="98" xfId="0" applyFont="1" applyFill="1" applyBorder="1" applyAlignment="1" applyProtection="1">
      <alignment horizontal="right" vertical="center" wrapText="1"/>
      <protection locked="0"/>
    </xf>
    <xf numFmtId="0" fontId="19" fillId="8" borderId="98" xfId="0" applyFont="1" applyFill="1" applyBorder="1" applyAlignment="1" applyProtection="1">
      <alignment horizontal="center" vertical="center"/>
    </xf>
    <xf numFmtId="0" fontId="37" fillId="8" borderId="98" xfId="0" applyFont="1" applyFill="1" applyBorder="1" applyAlignment="1" applyProtection="1">
      <alignment horizontal="center" vertical="center" shrinkToFit="1"/>
    </xf>
    <xf numFmtId="0" fontId="23" fillId="8" borderId="98" xfId="0" applyFont="1" applyFill="1" applyBorder="1" applyAlignment="1" applyProtection="1">
      <alignment horizontal="center" vertical="center" shrinkToFit="1"/>
    </xf>
    <xf numFmtId="0" fontId="19" fillId="2" borderId="22" xfId="0" applyFont="1" applyFill="1" applyBorder="1" applyAlignment="1" applyProtection="1">
      <alignment horizontal="center" vertical="center"/>
    </xf>
    <xf numFmtId="0" fontId="19" fillId="2" borderId="4"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24" fillId="2" borderId="98" xfId="0" applyFont="1" applyFill="1" applyBorder="1" applyAlignment="1" applyProtection="1">
      <alignment horizontal="right" vertical="center" wrapText="1"/>
    </xf>
    <xf numFmtId="0" fontId="19" fillId="2" borderId="40" xfId="0" applyFont="1" applyFill="1" applyBorder="1" applyAlignment="1" applyProtection="1">
      <alignment horizontal="center" vertical="center"/>
    </xf>
    <xf numFmtId="0" fontId="19" fillId="2" borderId="25" xfId="0" applyFont="1" applyFill="1" applyBorder="1" applyAlignment="1" applyProtection="1">
      <alignment horizontal="center" vertical="center"/>
    </xf>
    <xf numFmtId="49" fontId="19" fillId="9" borderId="98" xfId="0" applyNumberFormat="1" applyFont="1" applyFill="1" applyBorder="1" applyAlignment="1" applyProtection="1">
      <alignment horizontal="left" vertical="center"/>
      <protection locked="0"/>
    </xf>
    <xf numFmtId="49" fontId="19" fillId="9" borderId="130" xfId="0" applyNumberFormat="1" applyFont="1" applyFill="1" applyBorder="1" applyAlignment="1" applyProtection="1">
      <alignment horizontal="left" vertical="center"/>
      <protection locked="0"/>
    </xf>
    <xf numFmtId="0" fontId="14" fillId="8" borderId="2" xfId="0" applyFont="1" applyFill="1" applyBorder="1" applyAlignment="1" applyProtection="1">
      <alignment horizontal="left" vertical="center"/>
      <protection locked="0"/>
    </xf>
    <xf numFmtId="0" fontId="14" fillId="8" borderId="3" xfId="0" applyFont="1" applyFill="1" applyBorder="1" applyAlignment="1" applyProtection="1">
      <alignment horizontal="left" vertical="center"/>
      <protection locked="0"/>
    </xf>
    <xf numFmtId="0" fontId="14" fillId="8" borderId="19" xfId="0" applyFont="1" applyFill="1" applyBorder="1" applyAlignment="1" applyProtection="1">
      <alignment horizontal="left" vertical="center"/>
      <protection locked="0"/>
    </xf>
    <xf numFmtId="0" fontId="23" fillId="2" borderId="89" xfId="0" applyFont="1" applyFill="1" applyBorder="1" applyAlignment="1" applyProtection="1">
      <alignment horizontal="center" vertical="center" wrapText="1"/>
    </xf>
    <xf numFmtId="0" fontId="23" fillId="2" borderId="89" xfId="0" applyFont="1" applyFill="1" applyBorder="1" applyAlignment="1" applyProtection="1">
      <alignment horizontal="center" vertical="center"/>
    </xf>
    <xf numFmtId="0" fontId="23" fillId="2" borderId="106" xfId="0" applyFont="1" applyFill="1" applyBorder="1" applyAlignment="1" applyProtection="1">
      <alignment horizontal="center" vertical="center"/>
    </xf>
    <xf numFmtId="0" fontId="23" fillId="2" borderId="25" xfId="0" applyFont="1" applyFill="1" applyBorder="1" applyAlignment="1" applyProtection="1">
      <alignment horizontal="center" vertical="center" wrapText="1"/>
    </xf>
    <xf numFmtId="0" fontId="23" fillId="2" borderId="107" xfId="0" applyFont="1" applyFill="1" applyBorder="1" applyAlignment="1" applyProtection="1">
      <alignment horizontal="center" vertical="center" wrapText="1"/>
    </xf>
    <xf numFmtId="0" fontId="19" fillId="0" borderId="9" xfId="0" applyFont="1" applyFill="1" applyBorder="1" applyAlignment="1" applyProtection="1"/>
    <xf numFmtId="0" fontId="19" fillId="0" borderId="1" xfId="0" applyFont="1" applyFill="1" applyBorder="1" applyAlignment="1" applyProtection="1"/>
    <xf numFmtId="0" fontId="0" fillId="2" borderId="121" xfId="0" applyFill="1" applyBorder="1" applyAlignment="1" applyProtection="1">
      <alignment horizontal="center"/>
    </xf>
    <xf numFmtId="0" fontId="0" fillId="2" borderId="122" xfId="0" applyFill="1" applyBorder="1" applyAlignment="1" applyProtection="1">
      <alignment horizontal="center"/>
    </xf>
    <xf numFmtId="0" fontId="0" fillId="2" borderId="123" xfId="0" applyFill="1" applyBorder="1" applyAlignment="1" applyProtection="1">
      <alignment horizontal="center"/>
    </xf>
    <xf numFmtId="0" fontId="23" fillId="0" borderId="44" xfId="0" applyFont="1" applyFill="1" applyBorder="1" applyAlignment="1" applyProtection="1">
      <alignment horizontal="center" vertical="center" wrapText="1"/>
    </xf>
    <xf numFmtId="0" fontId="23" fillId="0" borderId="131"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11"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19" fillId="0" borderId="132"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9" fillId="0" borderId="131"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9" xfId="0" applyFont="1" applyFill="1" applyBorder="1" applyAlignment="1" applyProtection="1">
      <alignment horizontal="left"/>
    </xf>
    <xf numFmtId="0" fontId="19" fillId="0" borderId="1" xfId="0" applyFont="1" applyFill="1" applyBorder="1" applyAlignment="1" applyProtection="1">
      <alignment horizontal="left"/>
    </xf>
    <xf numFmtId="0" fontId="33" fillId="0" borderId="8" xfId="0" applyFont="1" applyFill="1" applyBorder="1" applyAlignment="1" applyProtection="1">
      <alignment horizontal="center"/>
    </xf>
    <xf numFmtId="0" fontId="33" fillId="0" borderId="24" xfId="0" applyFont="1" applyFill="1" applyBorder="1" applyAlignment="1" applyProtection="1">
      <alignment horizontal="center"/>
    </xf>
    <xf numFmtId="0" fontId="33" fillId="0" borderId="9" xfId="0" applyFont="1" applyFill="1" applyBorder="1" applyAlignment="1" applyProtection="1">
      <alignment horizontal="center"/>
    </xf>
    <xf numFmtId="0" fontId="19" fillId="0" borderId="9" xfId="0" applyFont="1" applyFill="1" applyBorder="1" applyAlignment="1" applyProtection="1">
      <alignment horizontal="center"/>
    </xf>
    <xf numFmtId="0" fontId="19" fillId="0" borderId="1" xfId="0" applyFont="1" applyFill="1" applyBorder="1" applyAlignment="1" applyProtection="1">
      <alignment horizontal="center"/>
    </xf>
    <xf numFmtId="0" fontId="19" fillId="0" borderId="8" xfId="0"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0" fontId="19" fillId="0" borderId="9" xfId="0" applyFont="1" applyFill="1" applyBorder="1" applyAlignment="1" applyProtection="1">
      <alignment horizontal="center" vertical="center"/>
    </xf>
    <xf numFmtId="0" fontId="45" fillId="0" borderId="1" xfId="0" applyFont="1" applyFill="1" applyBorder="1" applyAlignment="1" applyProtection="1">
      <alignment horizontal="center"/>
    </xf>
    <xf numFmtId="0" fontId="24" fillId="0" borderId="1" xfId="0" applyFont="1" applyFill="1" applyBorder="1" applyAlignment="1" applyProtection="1">
      <alignment horizontal="center"/>
    </xf>
    <xf numFmtId="0" fontId="19" fillId="0" borderId="9" xfId="0" applyFont="1" applyFill="1" applyBorder="1" applyAlignment="1" applyProtection="1">
      <alignment horizontal="center" shrinkToFit="1"/>
    </xf>
    <xf numFmtId="0" fontId="19" fillId="0" borderId="1" xfId="0" applyFont="1" applyFill="1" applyBorder="1" applyAlignment="1" applyProtection="1">
      <alignment horizontal="center" shrinkToFit="1"/>
    </xf>
    <xf numFmtId="178" fontId="0" fillId="2" borderId="40" xfId="0" applyNumberFormat="1" applyFill="1" applyBorder="1" applyAlignment="1" applyProtection="1">
      <alignment horizontal="center"/>
    </xf>
    <xf numFmtId="178" fontId="0" fillId="2" borderId="25" xfId="0" applyNumberFormat="1" applyFill="1" applyBorder="1" applyAlignment="1" applyProtection="1">
      <alignment horizontal="center"/>
    </xf>
    <xf numFmtId="0" fontId="0" fillId="2" borderId="42" xfId="0" applyNumberFormat="1" applyFill="1" applyBorder="1" applyAlignment="1" applyProtection="1">
      <alignment horizontal="center"/>
    </xf>
    <xf numFmtId="0" fontId="0" fillId="2" borderId="1" xfId="0" applyNumberFormat="1" applyFill="1" applyBorder="1" applyAlignment="1" applyProtection="1">
      <alignment horizontal="center"/>
    </xf>
    <xf numFmtId="0" fontId="28" fillId="0" borderId="1" xfId="0" applyFont="1" applyFill="1" applyBorder="1" applyAlignment="1" applyProtection="1">
      <alignment horizontal="center"/>
    </xf>
    <xf numFmtId="0" fontId="32" fillId="0" borderId="1" xfId="0" applyFont="1" applyFill="1" applyBorder="1" applyAlignment="1" applyProtection="1">
      <alignment horizontal="center"/>
    </xf>
    <xf numFmtId="0" fontId="28" fillId="0" borderId="9" xfId="0" applyFont="1" applyFill="1" applyBorder="1" applyAlignment="1" applyProtection="1">
      <alignment horizontal="center"/>
    </xf>
    <xf numFmtId="14" fontId="19" fillId="0" borderId="6" xfId="0" applyNumberFormat="1" applyFont="1" applyFill="1" applyBorder="1" applyAlignment="1" applyProtection="1">
      <alignment horizontal="center"/>
    </xf>
    <xf numFmtId="14" fontId="19" fillId="0" borderId="0" xfId="0" applyNumberFormat="1" applyFont="1" applyFill="1" applyBorder="1" applyAlignment="1" applyProtection="1">
      <alignment horizontal="center"/>
    </xf>
    <xf numFmtId="0" fontId="19" fillId="0" borderId="55" xfId="0" applyFont="1" applyFill="1" applyBorder="1" applyAlignment="1" applyProtection="1">
      <alignment horizontal="center"/>
    </xf>
    <xf numFmtId="0" fontId="19" fillId="0" borderId="44" xfId="0" applyFont="1" applyFill="1" applyBorder="1" applyAlignment="1" applyProtection="1">
      <alignment horizontal="center"/>
    </xf>
    <xf numFmtId="0" fontId="19" fillId="0" borderId="45" xfId="0" applyFont="1" applyFill="1" applyBorder="1" applyAlignment="1" applyProtection="1">
      <alignment horizontal="center"/>
    </xf>
    <xf numFmtId="0" fontId="19" fillId="0" borderId="56" xfId="0" applyFont="1" applyFill="1" applyBorder="1" applyAlignment="1" applyProtection="1">
      <alignment horizontal="center"/>
    </xf>
    <xf numFmtId="0" fontId="19" fillId="0" borderId="46" xfId="0" applyFont="1" applyFill="1" applyBorder="1" applyAlignment="1" applyProtection="1">
      <alignment horizontal="center"/>
    </xf>
    <xf numFmtId="0" fontId="19" fillId="0" borderId="47" xfId="0" applyFont="1" applyFill="1" applyBorder="1" applyAlignment="1" applyProtection="1">
      <alignment horizontal="center"/>
    </xf>
    <xf numFmtId="0" fontId="32" fillId="0" borderId="1" xfId="0" applyFont="1" applyFill="1" applyBorder="1" applyAlignment="1" applyProtection="1">
      <alignment horizontal="left"/>
    </xf>
    <xf numFmtId="0" fontId="14" fillId="8" borderId="49" xfId="0" applyFont="1" applyFill="1" applyBorder="1" applyAlignment="1" applyProtection="1">
      <alignment horizontal="center"/>
    </xf>
    <xf numFmtId="0" fontId="19" fillId="2" borderId="90" xfId="0" applyFont="1" applyFill="1" applyBorder="1" applyAlignment="1" applyProtection="1">
      <alignment horizontal="left" vertical="center"/>
    </xf>
    <xf numFmtId="0" fontId="19" fillId="2" borderId="109" xfId="0" applyFont="1" applyFill="1" applyBorder="1" applyAlignment="1" applyProtection="1">
      <alignment horizontal="left" vertical="center"/>
    </xf>
    <xf numFmtId="38" fontId="14" fillId="9" borderId="0" xfId="2" applyFont="1" applyFill="1" applyBorder="1" applyAlignment="1" applyProtection="1">
      <alignment horizontal="right" vertical="center" shrinkToFit="1"/>
      <protection locked="0"/>
    </xf>
    <xf numFmtId="0" fontId="30" fillId="2" borderId="52" xfId="0" applyFont="1" applyFill="1" applyBorder="1" applyAlignment="1" applyProtection="1">
      <alignment horizontal="center" vertical="center"/>
    </xf>
    <xf numFmtId="0" fontId="19" fillId="2" borderId="108" xfId="0" applyFont="1" applyFill="1" applyBorder="1" applyAlignment="1" applyProtection="1">
      <alignment horizontal="center" vertical="center"/>
      <protection locked="0"/>
    </xf>
    <xf numFmtId="0" fontId="19" fillId="2" borderId="90" xfId="0" applyFont="1" applyFill="1" applyBorder="1" applyAlignment="1" applyProtection="1">
      <alignment horizontal="center" vertical="center"/>
      <protection locked="0"/>
    </xf>
    <xf numFmtId="0" fontId="23" fillId="0" borderId="1" xfId="0" applyFont="1" applyFill="1" applyBorder="1" applyAlignment="1" applyProtection="1">
      <alignment horizontal="left" vertical="center"/>
    </xf>
    <xf numFmtId="0" fontId="14" fillId="0" borderId="46" xfId="0" applyFont="1" applyFill="1" applyBorder="1" applyAlignment="1" applyProtection="1">
      <alignment horizontal="right" vertical="center"/>
    </xf>
    <xf numFmtId="0" fontId="19" fillId="9" borderId="46" xfId="0" applyFont="1" applyFill="1" applyBorder="1" applyAlignment="1" applyProtection="1">
      <alignment horizontal="center" vertical="center"/>
      <protection locked="0"/>
    </xf>
    <xf numFmtId="0" fontId="19" fillId="2" borderId="0" xfId="0" applyFont="1" applyFill="1" applyBorder="1" applyAlignment="1" applyProtection="1">
      <alignment horizontal="left" vertical="center"/>
    </xf>
    <xf numFmtId="0" fontId="31" fillId="2" borderId="98" xfId="0" applyFont="1" applyFill="1" applyBorder="1" applyAlignment="1" applyProtection="1">
      <alignment horizontal="left" vertical="center"/>
    </xf>
    <xf numFmtId="0" fontId="31" fillId="2" borderId="130" xfId="0" applyFont="1" applyFill="1" applyBorder="1" applyAlignment="1" applyProtection="1">
      <alignment horizontal="left" vertical="center"/>
    </xf>
    <xf numFmtId="0" fontId="19" fillId="0" borderId="0" xfId="0" applyFont="1" applyFill="1" applyBorder="1" applyAlignment="1" applyProtection="1">
      <alignment horizontal="center"/>
    </xf>
    <xf numFmtId="0" fontId="31" fillId="2" borderId="98" xfId="0" applyFont="1" applyFill="1" applyBorder="1" applyAlignment="1" applyProtection="1">
      <alignment horizontal="center" vertical="center"/>
    </xf>
    <xf numFmtId="0" fontId="19" fillId="9" borderId="98" xfId="0" applyFont="1" applyFill="1" applyBorder="1" applyAlignment="1" applyProtection="1">
      <alignment horizontal="right" vertical="center" shrinkToFit="1"/>
      <protection locked="0"/>
    </xf>
    <xf numFmtId="0" fontId="14" fillId="8" borderId="95" xfId="0" applyFont="1" applyFill="1" applyBorder="1" applyAlignment="1" applyProtection="1">
      <alignment horizontal="right" vertical="center" shrinkToFit="1"/>
    </xf>
    <xf numFmtId="38" fontId="14" fillId="8" borderId="95" xfId="2" applyFont="1" applyFill="1" applyBorder="1" applyAlignment="1" applyProtection="1">
      <alignment horizontal="right" vertical="center" shrinkToFit="1"/>
    </xf>
    <xf numFmtId="0" fontId="19" fillId="2" borderId="56"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86"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4" fillId="2" borderId="140"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shrinkToFit="1"/>
    </xf>
    <xf numFmtId="0" fontId="14" fillId="2" borderId="0" xfId="0" applyFont="1" applyFill="1" applyBorder="1" applyAlignment="1" applyProtection="1">
      <alignment horizontal="left" vertical="center" shrinkToFit="1"/>
    </xf>
    <xf numFmtId="0" fontId="14" fillId="2" borderId="21" xfId="0" applyFont="1" applyFill="1" applyBorder="1" applyAlignment="1" applyProtection="1">
      <alignment horizontal="left" vertical="center" shrinkToFit="1"/>
    </xf>
    <xf numFmtId="0" fontId="19" fillId="0" borderId="133"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2" borderId="108" xfId="0" applyFont="1" applyFill="1" applyBorder="1" applyAlignment="1" applyProtection="1">
      <alignment horizontal="left" vertical="center"/>
      <protection locked="0"/>
    </xf>
    <xf numFmtId="0" fontId="19" fillId="2" borderId="90" xfId="0" applyFont="1" applyFill="1" applyBorder="1" applyAlignment="1" applyProtection="1">
      <alignment horizontal="left" vertical="center"/>
      <protection locked="0"/>
    </xf>
    <xf numFmtId="0" fontId="19" fillId="3" borderId="1" xfId="0" applyFont="1" applyFill="1" applyBorder="1" applyAlignment="1" applyProtection="1">
      <alignment horizontal="center"/>
    </xf>
    <xf numFmtId="0" fontId="31"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14" fillId="2" borderId="52" xfId="0" applyFont="1" applyFill="1" applyBorder="1" applyAlignment="1" applyProtection="1">
      <alignment horizontal="left" vertical="center" shrinkToFit="1"/>
    </xf>
    <xf numFmtId="0" fontId="14" fillId="2" borderId="124" xfId="0" applyFont="1" applyFill="1" applyBorder="1" applyAlignment="1" applyProtection="1">
      <alignment horizontal="left" vertical="center" shrinkToFit="1"/>
    </xf>
    <xf numFmtId="0" fontId="14" fillId="2" borderId="0" xfId="0" applyFont="1" applyFill="1" applyBorder="1" applyAlignment="1" applyProtection="1">
      <alignment horizontal="right" vertical="center" shrinkToFit="1"/>
    </xf>
    <xf numFmtId="0" fontId="19" fillId="0" borderId="0" xfId="0" applyNumberFormat="1" applyFont="1" applyFill="1" applyBorder="1" applyAlignment="1" applyProtection="1">
      <alignment horizontal="center"/>
    </xf>
    <xf numFmtId="0" fontId="19" fillId="0" borderId="0" xfId="0" applyFont="1" applyFill="1" applyAlignment="1" applyProtection="1"/>
    <xf numFmtId="0" fontId="19" fillId="0" borderId="5" xfId="0" applyFont="1" applyFill="1" applyBorder="1" applyAlignment="1" applyProtection="1">
      <alignment horizontal="center"/>
    </xf>
    <xf numFmtId="0" fontId="19" fillId="0" borderId="10" xfId="0" applyFont="1" applyFill="1" applyBorder="1" applyAlignment="1" applyProtection="1">
      <alignment horizontal="center"/>
    </xf>
    <xf numFmtId="38" fontId="14" fillId="2" borderId="0" xfId="0" applyNumberFormat="1" applyFont="1" applyFill="1" applyBorder="1" applyAlignment="1" applyProtection="1">
      <alignment horizontal="right" vertical="center" shrinkToFit="1"/>
    </xf>
    <xf numFmtId="0" fontId="19" fillId="0" borderId="8" xfId="0" applyFont="1" applyFill="1" applyBorder="1" applyAlignment="1" applyProtection="1">
      <alignment horizontal="left"/>
    </xf>
    <xf numFmtId="0" fontId="19" fillId="0" borderId="24" xfId="0" applyFont="1" applyFill="1" applyBorder="1" applyAlignment="1" applyProtection="1">
      <alignment horizontal="left"/>
    </xf>
    <xf numFmtId="0" fontId="29" fillId="0" borderId="1" xfId="0" applyFont="1" applyFill="1" applyBorder="1" applyAlignment="1" applyProtection="1">
      <alignment horizontal="center"/>
    </xf>
    <xf numFmtId="0" fontId="14" fillId="2" borderId="6"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14" fillId="2" borderId="124" xfId="0" applyFont="1" applyFill="1" applyBorder="1" applyAlignment="1" applyProtection="1">
      <alignment horizontal="left" vertical="center"/>
    </xf>
    <xf numFmtId="0" fontId="23" fillId="0" borderId="9"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1" fillId="2" borderId="52" xfId="0" applyFont="1" applyFill="1" applyBorder="1" applyAlignment="1" applyProtection="1">
      <alignment horizontal="left" vertical="center" shrinkToFit="1"/>
    </xf>
    <xf numFmtId="0" fontId="31" fillId="2" borderId="124" xfId="0" applyFont="1" applyFill="1" applyBorder="1" applyAlignment="1" applyProtection="1">
      <alignment horizontal="left" vertical="center" shrinkToFit="1"/>
    </xf>
    <xf numFmtId="0" fontId="32" fillId="0" borderId="10" xfId="0" applyFont="1" applyFill="1" applyBorder="1" applyAlignment="1" applyProtection="1">
      <alignment horizontal="left" vertical="center"/>
    </xf>
    <xf numFmtId="0" fontId="103" fillId="2" borderId="0" xfId="0" applyFont="1" applyFill="1" applyBorder="1" applyAlignment="1" applyProtection="1">
      <alignment horizontal="right" vertical="top" shrinkToFit="1"/>
    </xf>
    <xf numFmtId="0" fontId="28" fillId="2" borderId="20" xfId="0" applyFont="1" applyFill="1" applyBorder="1" applyAlignment="1" applyProtection="1">
      <alignment horizontal="left" vertical="center" wrapText="1"/>
    </xf>
    <xf numFmtId="0" fontId="28" fillId="2" borderId="0" xfId="0" applyFont="1" applyFill="1" applyBorder="1" applyAlignment="1" applyProtection="1">
      <alignment horizontal="left" vertical="center"/>
    </xf>
    <xf numFmtId="0" fontId="28" fillId="2" borderId="67" xfId="0" applyFont="1" applyFill="1" applyBorder="1" applyAlignment="1" applyProtection="1">
      <alignment horizontal="left" vertical="center"/>
    </xf>
    <xf numFmtId="0" fontId="28" fillId="2" borderId="20" xfId="0" applyFont="1" applyFill="1" applyBorder="1" applyAlignment="1" applyProtection="1">
      <alignment horizontal="left" vertical="center"/>
    </xf>
    <xf numFmtId="0" fontId="28" fillId="2" borderId="78" xfId="0" applyFont="1" applyFill="1" applyBorder="1" applyAlignment="1" applyProtection="1">
      <alignment horizontal="left" vertical="center"/>
    </xf>
    <xf numFmtId="0" fontId="28" fillId="2" borderId="60" xfId="0" applyFont="1" applyFill="1" applyBorder="1" applyAlignment="1" applyProtection="1">
      <alignment horizontal="left" vertical="center"/>
    </xf>
    <xf numFmtId="0" fontId="28" fillId="2" borderId="76" xfId="0" applyFont="1" applyFill="1" applyBorder="1" applyAlignment="1" applyProtection="1">
      <alignment horizontal="left" vertical="center"/>
    </xf>
    <xf numFmtId="0" fontId="64" fillId="2" borderId="2" xfId="0" applyFont="1" applyFill="1" applyBorder="1" applyAlignment="1" applyProtection="1">
      <alignment horizontal="right" vertical="center"/>
    </xf>
    <xf numFmtId="0" fontId="64" fillId="2" borderId="3" xfId="0" applyFont="1" applyFill="1" applyBorder="1" applyAlignment="1" applyProtection="1">
      <alignment horizontal="right" vertical="center"/>
    </xf>
    <xf numFmtId="0" fontId="64" fillId="2" borderId="7" xfId="0" applyFont="1" applyFill="1" applyBorder="1" applyAlignment="1" applyProtection="1">
      <alignment horizontal="right" vertical="center"/>
    </xf>
    <xf numFmtId="0" fontId="64" fillId="2" borderId="4" xfId="0" applyFont="1" applyFill="1" applyBorder="1" applyAlignment="1" applyProtection="1">
      <alignment horizontal="right" vertical="center"/>
    </xf>
    <xf numFmtId="0" fontId="28" fillId="2" borderId="0" xfId="0" applyFont="1" applyFill="1" applyBorder="1" applyAlignment="1" applyProtection="1">
      <alignment horizontal="center" vertical="center" shrinkToFit="1"/>
    </xf>
    <xf numFmtId="0" fontId="28" fillId="2" borderId="4" xfId="0" applyFont="1" applyFill="1" applyBorder="1" applyAlignment="1" applyProtection="1">
      <alignment horizontal="center" vertical="center" shrinkToFit="1"/>
    </xf>
    <xf numFmtId="0" fontId="19" fillId="2" borderId="3" xfId="0" applyFont="1" applyFill="1" applyBorder="1" applyAlignment="1" applyProtection="1">
      <alignment horizontal="center" vertical="center"/>
    </xf>
    <xf numFmtId="0" fontId="19" fillId="2" borderId="5" xfId="0" applyFont="1" applyFill="1" applyBorder="1" applyAlignment="1" applyProtection="1">
      <alignment horizontal="center" vertical="center"/>
    </xf>
    <xf numFmtId="0" fontId="45" fillId="2" borderId="18"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45" fillId="2" borderId="22"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19" fillId="2" borderId="157" xfId="0" applyFont="1" applyFill="1" applyBorder="1" applyAlignment="1" applyProtection="1">
      <alignment horizontal="center" vertical="center"/>
    </xf>
    <xf numFmtId="0" fontId="19" fillId="2" borderId="15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19" fillId="5" borderId="11" xfId="0" applyFont="1" applyFill="1" applyBorder="1" applyAlignment="1" applyProtection="1">
      <alignment horizontal="left" vertical="center"/>
    </xf>
    <xf numFmtId="0" fontId="19" fillId="2" borderId="0" xfId="0" applyFont="1" applyFill="1" applyBorder="1" applyAlignment="1" applyProtection="1">
      <alignment horizontal="left" vertical="center" wrapText="1"/>
    </xf>
    <xf numFmtId="0" fontId="19" fillId="2" borderId="67" xfId="0" applyFont="1" applyFill="1" applyBorder="1" applyAlignment="1" applyProtection="1">
      <alignment horizontal="left" vertical="center"/>
    </xf>
    <xf numFmtId="0" fontId="19" fillId="2" borderId="60" xfId="0" applyFont="1" applyFill="1" applyBorder="1" applyAlignment="1" applyProtection="1">
      <alignment horizontal="left" vertical="center"/>
    </xf>
    <xf numFmtId="0" fontId="19" fillId="2" borderId="76" xfId="0" applyFont="1" applyFill="1" applyBorder="1" applyAlignment="1" applyProtection="1">
      <alignment horizontal="left" vertical="center"/>
    </xf>
    <xf numFmtId="0" fontId="28" fillId="2" borderId="3" xfId="0" applyFont="1" applyFill="1" applyBorder="1" applyAlignment="1" applyProtection="1">
      <alignment horizontal="center" vertical="center"/>
    </xf>
    <xf numFmtId="0" fontId="28" fillId="2" borderId="4" xfId="0" applyFont="1" applyFill="1" applyBorder="1" applyAlignment="1" applyProtection="1">
      <alignment horizontal="center" vertical="center"/>
    </xf>
    <xf numFmtId="0" fontId="32" fillId="2" borderId="0" xfId="0" applyFont="1" applyFill="1" applyBorder="1" applyAlignment="1" applyProtection="1">
      <alignment horizontal="left" vertical="center" shrinkToFit="1"/>
    </xf>
    <xf numFmtId="0" fontId="32" fillId="2" borderId="11" xfId="0" applyFont="1" applyFill="1" applyBorder="1" applyAlignment="1" applyProtection="1">
      <alignment horizontal="left" vertical="center" shrinkToFit="1"/>
    </xf>
    <xf numFmtId="0" fontId="32" fillId="2" borderId="4" xfId="0" applyFont="1" applyFill="1" applyBorder="1" applyAlignment="1" applyProtection="1">
      <alignment horizontal="left" vertical="center" shrinkToFit="1"/>
    </xf>
    <xf numFmtId="0" fontId="32" fillId="2" borderId="12" xfId="0" applyFont="1" applyFill="1" applyBorder="1" applyAlignment="1" applyProtection="1">
      <alignment horizontal="left" vertical="center" shrinkToFit="1"/>
    </xf>
    <xf numFmtId="0" fontId="32" fillId="2" borderId="3" xfId="0" applyFont="1" applyFill="1" applyBorder="1" applyAlignment="1" applyProtection="1">
      <alignment horizontal="left" vertical="center" shrinkToFit="1"/>
    </xf>
    <xf numFmtId="0" fontId="32" fillId="2" borderId="5" xfId="0" applyFont="1" applyFill="1" applyBorder="1" applyAlignment="1" applyProtection="1">
      <alignment horizontal="left" vertical="center" shrinkToFit="1"/>
    </xf>
    <xf numFmtId="0" fontId="19" fillId="5" borderId="2"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23" fillId="2" borderId="3" xfId="0" applyFont="1" applyFill="1" applyBorder="1" applyAlignment="1" applyProtection="1">
      <alignment horizontal="left" vertical="center" shrinkToFit="1"/>
    </xf>
    <xf numFmtId="0" fontId="23" fillId="2" borderId="0" xfId="0" applyFont="1" applyFill="1" applyBorder="1" applyAlignment="1" applyProtection="1">
      <alignment horizontal="left" vertical="center" shrinkToFit="1"/>
    </xf>
    <xf numFmtId="0" fontId="30" fillId="2" borderId="3" xfId="0" applyFont="1" applyFill="1" applyBorder="1" applyAlignment="1" applyProtection="1">
      <alignment horizontal="center" vertical="center" shrinkToFit="1"/>
    </xf>
    <xf numFmtId="0" fontId="30" fillId="2" borderId="0" xfId="0" applyFont="1" applyFill="1" applyBorder="1" applyAlignment="1" applyProtection="1">
      <alignment horizontal="center" vertical="center" shrinkToFit="1"/>
    </xf>
    <xf numFmtId="0" fontId="32" fillId="2" borderId="2"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9" fillId="5" borderId="1" xfId="0" applyFont="1" applyFill="1" applyBorder="1" applyAlignment="1" applyProtection="1">
      <alignment horizontal="left" vertical="center"/>
    </xf>
    <xf numFmtId="0" fontId="19" fillId="5" borderId="8" xfId="0" applyFont="1" applyFill="1" applyBorder="1" applyAlignment="1" applyProtection="1">
      <alignment horizontal="left" vertical="center"/>
    </xf>
    <xf numFmtId="0" fontId="65" fillId="5" borderId="2" xfId="0" applyFont="1" applyFill="1" applyBorder="1" applyAlignment="1" applyProtection="1">
      <alignment horizontal="center" vertical="center" wrapText="1"/>
    </xf>
    <xf numFmtId="0" fontId="65" fillId="5" borderId="3" xfId="0" applyFont="1" applyFill="1" applyBorder="1" applyAlignment="1" applyProtection="1">
      <alignment horizontal="center" vertical="center"/>
    </xf>
    <xf numFmtId="0" fontId="65" fillId="5" borderId="5" xfId="0" applyFont="1" applyFill="1" applyBorder="1" applyAlignment="1" applyProtection="1">
      <alignment horizontal="center" vertical="center"/>
    </xf>
    <xf numFmtId="0" fontId="65" fillId="5" borderId="7" xfId="0" applyFont="1" applyFill="1" applyBorder="1" applyAlignment="1" applyProtection="1">
      <alignment horizontal="center" vertical="center"/>
    </xf>
    <xf numFmtId="0" fontId="65" fillId="5" borderId="4" xfId="0" applyFont="1" applyFill="1" applyBorder="1" applyAlignment="1" applyProtection="1">
      <alignment horizontal="center" vertical="center"/>
    </xf>
    <xf numFmtId="0" fontId="65" fillId="5" borderId="12" xfId="0" applyFont="1" applyFill="1" applyBorder="1" applyAlignment="1" applyProtection="1">
      <alignment horizontal="center" vertical="center"/>
    </xf>
    <xf numFmtId="0" fontId="19" fillId="2" borderId="2" xfId="0" applyFont="1" applyFill="1" applyBorder="1" applyAlignment="1" applyProtection="1">
      <alignment horizontal="distributed" vertical="distributed" indent="1"/>
    </xf>
    <xf numFmtId="0" fontId="19" fillId="2" borderId="3" xfId="0" applyFont="1" applyFill="1" applyBorder="1" applyAlignment="1" applyProtection="1">
      <alignment horizontal="distributed" vertical="distributed" indent="1"/>
    </xf>
    <xf numFmtId="0" fontId="19" fillId="2" borderId="5" xfId="0" applyFont="1" applyFill="1" applyBorder="1" applyAlignment="1" applyProtection="1">
      <alignment horizontal="distributed" vertical="distributed" indent="1"/>
    </xf>
    <xf numFmtId="0" fontId="19" fillId="2" borderId="7" xfId="0" applyFont="1" applyFill="1" applyBorder="1" applyAlignment="1" applyProtection="1">
      <alignment horizontal="distributed" vertical="distributed" indent="1"/>
    </xf>
    <xf numFmtId="0" fontId="19" fillId="2" borderId="4" xfId="0" applyFont="1" applyFill="1" applyBorder="1" applyAlignment="1" applyProtection="1">
      <alignment horizontal="distributed" vertical="distributed" indent="1"/>
    </xf>
    <xf numFmtId="0" fontId="19" fillId="2" borderId="12" xfId="0" applyFont="1" applyFill="1" applyBorder="1" applyAlignment="1" applyProtection="1">
      <alignment horizontal="distributed" vertical="distributed" indent="1"/>
    </xf>
    <xf numFmtId="0" fontId="19" fillId="5" borderId="51" xfId="0" applyFont="1" applyFill="1" applyBorder="1" applyAlignment="1" applyProtection="1">
      <alignment horizontal="left" vertical="center" shrinkToFit="1"/>
    </xf>
    <xf numFmtId="0" fontId="19" fillId="5" borderId="52" xfId="0" applyFont="1" applyFill="1" applyBorder="1" applyAlignment="1" applyProtection="1">
      <alignment horizontal="left" vertical="center" shrinkToFit="1"/>
    </xf>
    <xf numFmtId="0" fontId="19" fillId="5" borderId="53" xfId="0" applyFont="1" applyFill="1" applyBorder="1" applyAlignment="1" applyProtection="1">
      <alignment horizontal="left" vertical="center" shrinkToFit="1"/>
    </xf>
    <xf numFmtId="0" fontId="19" fillId="5" borderId="7" xfId="0" applyFont="1" applyFill="1" applyBorder="1" applyAlignment="1" applyProtection="1">
      <alignment horizontal="left" vertical="center" shrinkToFit="1"/>
    </xf>
    <xf numFmtId="0" fontId="19" fillId="5" borderId="4" xfId="0" applyFont="1" applyFill="1" applyBorder="1" applyAlignment="1" applyProtection="1">
      <alignment horizontal="left" vertical="center" shrinkToFit="1"/>
    </xf>
    <xf numFmtId="0" fontId="19" fillId="5" borderId="12" xfId="0" applyFont="1" applyFill="1" applyBorder="1" applyAlignment="1" applyProtection="1">
      <alignment horizontal="left" vertical="center" shrinkToFit="1"/>
    </xf>
    <xf numFmtId="0" fontId="19" fillId="5" borderId="10" xfId="0" applyFont="1" applyFill="1" applyBorder="1" applyAlignment="1" applyProtection="1">
      <alignment horizontal="center" vertical="center"/>
    </xf>
    <xf numFmtId="0" fontId="19" fillId="5" borderId="25"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19" fillId="2" borderId="4" xfId="0" applyFont="1" applyFill="1" applyBorder="1" applyAlignment="1" applyProtection="1">
      <alignment horizontal="center" vertical="center" wrapText="1"/>
    </xf>
    <xf numFmtId="0" fontId="19" fillId="2" borderId="23" xfId="0" applyFont="1" applyFill="1" applyBorder="1" applyAlignment="1" applyProtection="1">
      <alignment horizontal="center" vertical="center" wrapText="1"/>
    </xf>
    <xf numFmtId="0" fontId="20" fillId="2" borderId="55" xfId="0" applyFont="1" applyFill="1" applyBorder="1" applyAlignment="1" applyProtection="1">
      <alignment horizontal="center"/>
    </xf>
    <xf numFmtId="0" fontId="20" fillId="2" borderId="44" xfId="0" applyFont="1" applyFill="1" applyBorder="1" applyAlignment="1" applyProtection="1">
      <alignment horizontal="center"/>
    </xf>
    <xf numFmtId="0" fontId="20" fillId="2" borderId="45" xfId="0" applyFont="1" applyFill="1" applyBorder="1" applyAlignment="1" applyProtection="1">
      <alignment horizontal="center"/>
    </xf>
    <xf numFmtId="0" fontId="20" fillId="2" borderId="56" xfId="0" applyFont="1" applyFill="1" applyBorder="1" applyAlignment="1" applyProtection="1">
      <alignment horizontal="center"/>
    </xf>
    <xf numFmtId="0" fontId="20" fillId="2" borderId="46" xfId="0" applyFont="1" applyFill="1" applyBorder="1" applyAlignment="1" applyProtection="1">
      <alignment horizontal="center"/>
    </xf>
    <xf numFmtId="0" fontId="20" fillId="2" borderId="47" xfId="0" applyFont="1" applyFill="1" applyBorder="1" applyAlignment="1" applyProtection="1">
      <alignment horizontal="center"/>
    </xf>
    <xf numFmtId="0" fontId="63" fillId="2" borderId="55" xfId="0" applyFont="1" applyFill="1" applyBorder="1" applyAlignment="1" applyProtection="1">
      <alignment horizontal="center" vertical="center"/>
    </xf>
    <xf numFmtId="0" fontId="63" fillId="2" borderId="44"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13" fillId="5" borderId="2" xfId="0" applyFont="1" applyFill="1" applyBorder="1" applyAlignment="1" applyProtection="1">
      <alignment horizontal="left" vertical="center"/>
    </xf>
    <xf numFmtId="0" fontId="13" fillId="5" borderId="3" xfId="0" applyFont="1" applyFill="1" applyBorder="1" applyAlignment="1" applyProtection="1">
      <alignment horizontal="left" vertical="center"/>
    </xf>
    <xf numFmtId="0" fontId="13" fillId="5" borderId="5" xfId="0" applyFont="1" applyFill="1" applyBorder="1" applyAlignment="1" applyProtection="1">
      <alignment horizontal="left" vertical="center"/>
    </xf>
    <xf numFmtId="0" fontId="13" fillId="5" borderId="7"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5" borderId="12" xfId="0" applyFont="1" applyFill="1" applyBorder="1" applyAlignment="1" applyProtection="1">
      <alignment horizontal="left" vertical="center"/>
    </xf>
    <xf numFmtId="0" fontId="19" fillId="5" borderId="2" xfId="0" applyFont="1" applyFill="1" applyBorder="1" applyAlignment="1" applyProtection="1">
      <alignment horizontal="left" vertical="center" shrinkToFit="1"/>
    </xf>
    <xf numFmtId="0" fontId="19" fillId="5" borderId="3" xfId="0" applyFont="1" applyFill="1" applyBorder="1" applyAlignment="1" applyProtection="1">
      <alignment horizontal="left" vertical="center" shrinkToFit="1"/>
    </xf>
    <xf numFmtId="0" fontId="19" fillId="5" borderId="5" xfId="0" applyFont="1" applyFill="1" applyBorder="1" applyAlignment="1" applyProtection="1">
      <alignment horizontal="left" vertical="center" shrinkToFit="1"/>
    </xf>
    <xf numFmtId="0" fontId="19" fillId="5" borderId="6" xfId="0" applyFont="1" applyFill="1" applyBorder="1" applyAlignment="1" applyProtection="1">
      <alignment horizontal="left" vertical="center" shrinkToFit="1"/>
    </xf>
    <xf numFmtId="0" fontId="19" fillId="5" borderId="0" xfId="0" applyFont="1" applyFill="1" applyBorder="1" applyAlignment="1" applyProtection="1">
      <alignment horizontal="left" vertical="center" shrinkToFit="1"/>
    </xf>
    <xf numFmtId="0" fontId="19" fillId="5" borderId="11" xfId="0" applyFont="1" applyFill="1" applyBorder="1" applyAlignment="1" applyProtection="1">
      <alignment horizontal="left" vertical="center" shrinkToFit="1"/>
    </xf>
    <xf numFmtId="0" fontId="19" fillId="2" borderId="10" xfId="0" applyFont="1" applyFill="1" applyBorder="1" applyAlignment="1" applyProtection="1">
      <alignment horizontal="center" vertical="center"/>
    </xf>
    <xf numFmtId="0" fontId="19" fillId="2" borderId="2"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19" fillId="2" borderId="2" xfId="0" applyFont="1" applyFill="1" applyBorder="1" applyAlignment="1" applyProtection="1">
      <alignment horizontal="center" vertical="center" textRotation="255"/>
    </xf>
    <xf numFmtId="0" fontId="19" fillId="2" borderId="5" xfId="0" applyFont="1" applyFill="1" applyBorder="1" applyAlignment="1" applyProtection="1">
      <alignment horizontal="center" vertical="center" textRotation="255"/>
    </xf>
    <xf numFmtId="0" fontId="19" fillId="2" borderId="7" xfId="0" applyFont="1" applyFill="1" applyBorder="1" applyAlignment="1" applyProtection="1">
      <alignment horizontal="center" vertical="center" textRotation="255"/>
    </xf>
    <xf numFmtId="0" fontId="19" fillId="2" borderId="12" xfId="0" applyFont="1" applyFill="1" applyBorder="1" applyAlignment="1" applyProtection="1">
      <alignment horizontal="center" vertical="center" textRotation="255"/>
    </xf>
    <xf numFmtId="0" fontId="61" fillId="2" borderId="3" xfId="0" applyFont="1" applyFill="1" applyBorder="1" applyAlignment="1" applyProtection="1">
      <alignment horizontal="left" shrinkToFit="1"/>
    </xf>
    <xf numFmtId="0" fontId="61" fillId="2" borderId="0" xfId="0" applyFont="1" applyFill="1" applyAlignment="1" applyProtection="1">
      <alignment horizontal="left" shrinkToFit="1"/>
    </xf>
    <xf numFmtId="0" fontId="32" fillId="2" borderId="6" xfId="0" applyFont="1" applyFill="1" applyBorder="1" applyAlignment="1" applyProtection="1">
      <alignment horizontal="right" vertical="center" shrinkToFit="1"/>
    </xf>
    <xf numFmtId="0" fontId="32" fillId="2" borderId="0" xfId="0" applyFont="1" applyFill="1" applyBorder="1" applyAlignment="1" applyProtection="1">
      <alignment horizontal="right" vertical="center" shrinkToFit="1"/>
    </xf>
    <xf numFmtId="0" fontId="32" fillId="2" borderId="7" xfId="0" applyFont="1" applyFill="1" applyBorder="1" applyAlignment="1" applyProtection="1">
      <alignment horizontal="right" vertical="center" shrinkToFit="1"/>
    </xf>
    <xf numFmtId="0" fontId="32" fillId="2" borderId="4" xfId="0" applyFont="1" applyFill="1" applyBorder="1" applyAlignment="1" applyProtection="1">
      <alignment horizontal="right" vertical="center" shrinkToFit="1"/>
    </xf>
    <xf numFmtId="0" fontId="28" fillId="2" borderId="2"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57" fillId="2" borderId="6" xfId="0" applyFont="1" applyFill="1" applyBorder="1" applyAlignment="1" applyProtection="1">
      <alignment horizontal="center" vertical="center" wrapText="1" shrinkToFit="1"/>
    </xf>
    <xf numFmtId="0" fontId="57" fillId="2" borderId="0" xfId="0" applyFont="1" applyFill="1" applyBorder="1" applyAlignment="1" applyProtection="1">
      <alignment horizontal="center" vertical="center" wrapText="1" shrinkToFit="1"/>
    </xf>
    <xf numFmtId="0" fontId="57" fillId="2" borderId="11" xfId="0" applyFont="1" applyFill="1" applyBorder="1" applyAlignment="1" applyProtection="1">
      <alignment horizontal="center" vertical="center" wrapText="1" shrinkToFit="1"/>
    </xf>
    <xf numFmtId="0" fontId="57" fillId="2" borderId="7" xfId="0" applyFont="1" applyFill="1" applyBorder="1" applyAlignment="1" applyProtection="1">
      <alignment horizontal="center" vertical="center" wrapText="1" shrinkToFit="1"/>
    </xf>
    <xf numFmtId="0" fontId="57" fillId="2" borderId="4" xfId="0" applyFont="1" applyFill="1" applyBorder="1" applyAlignment="1" applyProtection="1">
      <alignment horizontal="center" vertical="center" wrapText="1" shrinkToFit="1"/>
    </xf>
    <xf numFmtId="0" fontId="57" fillId="2" borderId="12"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61" fillId="2" borderId="2" xfId="0" applyFont="1" applyFill="1" applyBorder="1" applyAlignment="1" applyProtection="1">
      <alignment horizontal="center" shrinkToFit="1"/>
    </xf>
    <xf numFmtId="0" fontId="61" fillId="2" borderId="3" xfId="0" applyFont="1" applyFill="1" applyBorder="1" applyAlignment="1" applyProtection="1">
      <alignment horizontal="center" shrinkToFit="1"/>
    </xf>
    <xf numFmtId="0" fontId="61" fillId="2" borderId="5" xfId="0" applyFont="1" applyFill="1" applyBorder="1" applyAlignment="1" applyProtection="1">
      <alignment horizontal="center" shrinkToFit="1"/>
    </xf>
    <xf numFmtId="0" fontId="61" fillId="2" borderId="6" xfId="0" applyFont="1" applyFill="1" applyBorder="1" applyAlignment="1" applyProtection="1">
      <alignment horizontal="center" shrinkToFit="1"/>
    </xf>
    <xf numFmtId="0" fontId="61" fillId="2" borderId="0" xfId="0" applyFont="1" applyFill="1" applyBorder="1" applyAlignment="1" applyProtection="1">
      <alignment horizontal="center" shrinkToFit="1"/>
    </xf>
    <xf numFmtId="0" fontId="61" fillId="2" borderId="11" xfId="0" applyFont="1" applyFill="1" applyBorder="1" applyAlignment="1" applyProtection="1">
      <alignment horizontal="center" shrinkToFit="1"/>
    </xf>
    <xf numFmtId="0" fontId="58" fillId="2" borderId="4" xfId="0" applyFont="1" applyFill="1" applyBorder="1" applyAlignment="1" applyProtection="1">
      <alignment horizontal="left" vertical="center" shrinkToFit="1"/>
    </xf>
    <xf numFmtId="0" fontId="32" fillId="2" borderId="3"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20" fillId="2" borderId="3" xfId="0" applyNumberFormat="1" applyFont="1" applyFill="1" applyBorder="1" applyAlignment="1" applyProtection="1">
      <alignment horizontal="center" vertical="center" wrapText="1"/>
    </xf>
    <xf numFmtId="0" fontId="20" fillId="2" borderId="0"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66" xfId="0" applyFont="1" applyFill="1" applyBorder="1" applyAlignment="1" applyProtection="1">
      <alignment horizontal="left" vertical="center" wrapText="1"/>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2" borderId="67" xfId="0" applyFont="1" applyFill="1" applyBorder="1" applyAlignment="1" applyProtection="1">
      <alignment horizontal="left" vertical="center" wrapText="1"/>
    </xf>
    <xf numFmtId="0" fontId="14" fillId="2" borderId="7" xfId="0" applyFont="1" applyFill="1" applyBorder="1" applyAlignment="1" applyProtection="1">
      <alignment horizontal="left" vertical="center" wrapText="1"/>
    </xf>
    <xf numFmtId="0" fontId="14" fillId="2" borderId="70" xfId="0" applyFont="1" applyFill="1" applyBorder="1" applyAlignment="1" applyProtection="1">
      <alignment horizontal="left" vertical="center" wrapText="1"/>
    </xf>
    <xf numFmtId="0" fontId="16" fillId="2" borderId="2" xfId="0" applyNumberFormat="1" applyFont="1" applyFill="1" applyBorder="1" applyAlignment="1" applyProtection="1">
      <alignment horizontal="center" vertical="distributed"/>
    </xf>
    <xf numFmtId="0" fontId="16" fillId="2" borderId="3" xfId="0" applyNumberFormat="1" applyFont="1" applyFill="1" applyBorder="1" applyAlignment="1" applyProtection="1">
      <alignment horizontal="center" vertical="distributed"/>
    </xf>
    <xf numFmtId="0" fontId="16" fillId="2" borderId="7" xfId="0" applyNumberFormat="1" applyFont="1" applyFill="1" applyBorder="1" applyAlignment="1" applyProtection="1">
      <alignment horizontal="center" vertical="distributed"/>
    </xf>
    <xf numFmtId="0" fontId="16" fillId="2" borderId="4" xfId="0" applyNumberFormat="1" applyFont="1" applyFill="1" applyBorder="1" applyAlignment="1" applyProtection="1">
      <alignment horizontal="center" vertical="distributed"/>
    </xf>
    <xf numFmtId="0" fontId="14" fillId="2" borderId="2" xfId="0" applyNumberFormat="1" applyFont="1" applyFill="1" applyBorder="1" applyAlignment="1" applyProtection="1">
      <alignment horizontal="left" vertical="center"/>
    </xf>
    <xf numFmtId="0" fontId="14" fillId="2" borderId="3" xfId="0" applyNumberFormat="1" applyFont="1" applyFill="1" applyBorder="1" applyAlignment="1" applyProtection="1">
      <alignment horizontal="left" vertical="center"/>
    </xf>
    <xf numFmtId="0" fontId="14" fillId="2" borderId="7" xfId="0" applyNumberFormat="1" applyFont="1" applyFill="1" applyBorder="1" applyAlignment="1" applyProtection="1">
      <alignment horizontal="left" vertical="center"/>
    </xf>
    <xf numFmtId="0" fontId="14" fillId="2" borderId="4" xfId="0" applyNumberFormat="1" applyFont="1" applyFill="1" applyBorder="1" applyAlignment="1" applyProtection="1">
      <alignment horizontal="left" vertical="center"/>
    </xf>
    <xf numFmtId="0" fontId="19" fillId="2" borderId="1" xfId="0" applyFont="1" applyFill="1" applyBorder="1" applyAlignment="1" applyProtection="1">
      <alignment horizontal="center" vertical="center" wrapText="1"/>
    </xf>
    <xf numFmtId="0" fontId="16" fillId="2" borderId="6" xfId="0" applyNumberFormat="1" applyFont="1" applyFill="1" applyBorder="1" applyAlignment="1" applyProtection="1">
      <alignment horizontal="center" vertical="distributed"/>
    </xf>
    <xf numFmtId="0" fontId="16" fillId="2" borderId="0" xfId="0" applyNumberFormat="1" applyFont="1" applyFill="1" applyBorder="1" applyAlignment="1" applyProtection="1">
      <alignment horizontal="center" vertical="distributed"/>
    </xf>
    <xf numFmtId="0" fontId="19" fillId="2" borderId="2" xfId="0" applyFont="1" applyFill="1" applyBorder="1" applyAlignment="1" applyProtection="1">
      <alignment horizontal="center" vertical="center" textRotation="255" shrinkToFit="1"/>
    </xf>
    <xf numFmtId="0" fontId="19" fillId="2" borderId="5" xfId="0" applyFont="1" applyFill="1" applyBorder="1" applyAlignment="1" applyProtection="1">
      <alignment horizontal="center" vertical="center" textRotation="255" shrinkToFit="1"/>
    </xf>
    <xf numFmtId="0" fontId="19" fillId="2" borderId="6" xfId="0" applyFont="1" applyFill="1" applyBorder="1" applyAlignment="1" applyProtection="1">
      <alignment horizontal="center" vertical="center" textRotation="255" shrinkToFit="1"/>
    </xf>
    <xf numFmtId="0" fontId="19" fillId="2" borderId="11" xfId="0" applyFont="1" applyFill="1" applyBorder="1" applyAlignment="1" applyProtection="1">
      <alignment horizontal="center" vertical="center" textRotation="255" shrinkToFit="1"/>
    </xf>
    <xf numFmtId="0" fontId="19" fillId="2" borderId="7" xfId="0" applyFont="1" applyFill="1" applyBorder="1" applyAlignment="1" applyProtection="1">
      <alignment horizontal="center" vertical="center" textRotation="255" shrinkToFit="1"/>
    </xf>
    <xf numFmtId="0" fontId="19" fillId="2" borderId="12" xfId="0" applyFont="1" applyFill="1" applyBorder="1" applyAlignment="1" applyProtection="1">
      <alignment horizontal="center" vertical="center" textRotation="255" shrinkToFit="1"/>
    </xf>
    <xf numFmtId="0" fontId="16" fillId="2" borderId="3" xfId="0" applyFont="1" applyFill="1" applyBorder="1" applyAlignment="1" applyProtection="1">
      <alignment horizontal="left"/>
    </xf>
    <xf numFmtId="0" fontId="16" fillId="2" borderId="4" xfId="0" applyFont="1" applyFill="1" applyBorder="1" applyAlignment="1" applyProtection="1">
      <alignment horizontal="left"/>
    </xf>
    <xf numFmtId="0" fontId="28" fillId="2" borderId="1" xfId="0" applyFont="1" applyFill="1" applyBorder="1" applyAlignment="1" applyProtection="1">
      <alignment horizontal="center" vertical="center" textRotation="255" shrinkToFit="1"/>
    </xf>
    <xf numFmtId="0" fontId="28" fillId="2" borderId="1" xfId="0" applyFont="1" applyFill="1" applyBorder="1" applyAlignment="1" applyProtection="1">
      <alignment horizontal="center" vertical="center"/>
    </xf>
    <xf numFmtId="0" fontId="16" fillId="2" borderId="3" xfId="0" applyNumberFormat="1" applyFont="1" applyFill="1" applyBorder="1" applyAlignment="1" applyProtection="1">
      <alignment horizontal="center" vertical="center" shrinkToFit="1"/>
    </xf>
    <xf numFmtId="0" fontId="16" fillId="2" borderId="5" xfId="0" applyNumberFormat="1" applyFont="1" applyFill="1" applyBorder="1" applyAlignment="1" applyProtection="1">
      <alignment horizontal="center" vertical="center" shrinkToFit="1"/>
    </xf>
    <xf numFmtId="0" fontId="16" fillId="2" borderId="4" xfId="0" applyNumberFormat="1" applyFont="1" applyFill="1" applyBorder="1" applyAlignment="1" applyProtection="1">
      <alignment horizontal="center" vertical="center" shrinkToFit="1"/>
    </xf>
    <xf numFmtId="0" fontId="16" fillId="2" borderId="12"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center" vertical="center" wrapText="1"/>
    </xf>
    <xf numFmtId="0" fontId="16" fillId="2" borderId="2" xfId="0" applyNumberFormat="1" applyFont="1" applyFill="1" applyBorder="1" applyAlignment="1" applyProtection="1">
      <alignment horizontal="center" vertical="center" shrinkToFit="1"/>
    </xf>
    <xf numFmtId="0" fontId="16" fillId="2" borderId="7" xfId="0" applyNumberFormat="1" applyFont="1" applyFill="1" applyBorder="1" applyAlignment="1" applyProtection="1">
      <alignment horizontal="center" vertical="center" shrinkToFit="1"/>
    </xf>
    <xf numFmtId="0" fontId="19" fillId="2" borderId="10"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shrinkToFit="1"/>
    </xf>
    <xf numFmtId="0" fontId="28" fillId="2" borderId="77" xfId="0" applyFont="1" applyFill="1" applyBorder="1" applyAlignment="1" applyProtection="1">
      <alignment horizontal="center" vertical="center"/>
    </xf>
    <xf numFmtId="0" fontId="28" fillId="2" borderId="62" xfId="0" applyFont="1" applyFill="1" applyBorder="1" applyAlignment="1" applyProtection="1">
      <alignment horizontal="center" vertical="center"/>
    </xf>
    <xf numFmtId="0" fontId="28" fillId="2" borderId="61" xfId="0" applyFont="1" applyFill="1" applyBorder="1" applyAlignment="1" applyProtection="1">
      <alignment horizontal="center" vertical="center"/>
    </xf>
    <xf numFmtId="0" fontId="13" fillId="2" borderId="0" xfId="0" applyFont="1" applyFill="1" applyBorder="1" applyAlignment="1" applyProtection="1">
      <alignment horizontal="left" shrinkToFit="1"/>
    </xf>
    <xf numFmtId="0" fontId="13" fillId="2" borderId="4" xfId="0" applyFont="1" applyFill="1" applyBorder="1" applyAlignment="1" applyProtection="1">
      <alignment horizontal="left" shrinkToFi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38" fontId="13" fillId="2" borderId="79" xfId="2" applyFont="1" applyFill="1" applyBorder="1" applyAlignment="1" applyProtection="1">
      <alignment horizontal="right"/>
    </xf>
    <xf numFmtId="38" fontId="13" fillId="2" borderId="62" xfId="2" applyFont="1" applyFill="1" applyBorder="1" applyAlignment="1" applyProtection="1">
      <alignment horizontal="right"/>
    </xf>
    <xf numFmtId="38" fontId="13" fillId="2" borderId="80" xfId="2" applyFont="1" applyFill="1" applyBorder="1" applyAlignment="1" applyProtection="1">
      <alignment horizontal="right"/>
    </xf>
    <xf numFmtId="38" fontId="13" fillId="2" borderId="56" xfId="2" applyFont="1" applyFill="1" applyBorder="1" applyAlignment="1" applyProtection="1">
      <alignment horizontal="right"/>
    </xf>
    <xf numFmtId="38" fontId="13" fillId="2" borderId="46" xfId="2" applyFont="1" applyFill="1" applyBorder="1" applyAlignment="1" applyProtection="1">
      <alignment horizontal="right"/>
    </xf>
    <xf numFmtId="38" fontId="13" fillId="2" borderId="47" xfId="2" applyFont="1" applyFill="1" applyBorder="1" applyAlignment="1" applyProtection="1">
      <alignment horizontal="right"/>
    </xf>
    <xf numFmtId="0" fontId="19" fillId="2" borderId="62" xfId="0" applyFont="1" applyFill="1" applyBorder="1" applyAlignment="1" applyProtection="1">
      <alignment horizontal="center" vertical="center"/>
    </xf>
    <xf numFmtId="0" fontId="19" fillId="2" borderId="61" xfId="0" applyFont="1" applyFill="1" applyBorder="1" applyAlignment="1" applyProtection="1">
      <alignment horizontal="center" vertical="center"/>
    </xf>
    <xf numFmtId="0" fontId="19" fillId="2" borderId="67" xfId="0" applyFont="1" applyFill="1" applyBorder="1" applyAlignment="1" applyProtection="1">
      <alignment horizontal="center" vertical="center"/>
    </xf>
    <xf numFmtId="0" fontId="19" fillId="5" borderId="55" xfId="0" applyFont="1" applyFill="1" applyBorder="1" applyAlignment="1" applyProtection="1">
      <alignment horizontal="left" vertical="center"/>
    </xf>
    <xf numFmtId="0" fontId="19" fillId="5" borderId="44" xfId="0" applyFont="1" applyFill="1" applyBorder="1" applyAlignment="1" applyProtection="1">
      <alignment horizontal="left" vertical="center"/>
    </xf>
    <xf numFmtId="0" fontId="19" fillId="5" borderId="45" xfId="0" applyFont="1" applyFill="1" applyBorder="1" applyAlignment="1" applyProtection="1">
      <alignment horizontal="left" vertical="center"/>
    </xf>
    <xf numFmtId="0" fontId="19" fillId="5" borderId="56" xfId="0" applyFont="1" applyFill="1" applyBorder="1" applyAlignment="1" applyProtection="1">
      <alignment horizontal="left" vertical="center"/>
    </xf>
    <xf numFmtId="0" fontId="19" fillId="5" borderId="46" xfId="0" applyFont="1" applyFill="1" applyBorder="1" applyAlignment="1" applyProtection="1">
      <alignment horizontal="left" vertical="center"/>
    </xf>
    <xf numFmtId="0" fontId="19" fillId="5" borderId="47" xfId="0" applyFont="1" applyFill="1" applyBorder="1" applyAlignment="1" applyProtection="1">
      <alignment horizontal="left" vertical="center"/>
    </xf>
    <xf numFmtId="0" fontId="19" fillId="2" borderId="77" xfId="0" applyFont="1" applyFill="1" applyBorder="1" applyAlignment="1" applyProtection="1">
      <alignment horizontal="center" vertical="center" shrinkToFit="1"/>
    </xf>
    <xf numFmtId="0" fontId="19" fillId="2" borderId="62" xfId="0" applyFont="1" applyFill="1" applyBorder="1" applyAlignment="1" applyProtection="1">
      <alignment horizontal="center" vertical="center" shrinkToFit="1"/>
    </xf>
    <xf numFmtId="0" fontId="19" fillId="2" borderId="58" xfId="0" applyFont="1" applyFill="1" applyBorder="1" applyAlignment="1" applyProtection="1">
      <alignment horizontal="center" vertical="center" shrinkToFit="1"/>
    </xf>
    <xf numFmtId="0" fontId="19" fillId="2" borderId="0" xfId="0" applyFont="1" applyFill="1" applyBorder="1" applyAlignment="1" applyProtection="1">
      <alignment horizontal="center" vertical="center" shrinkToFit="1"/>
    </xf>
    <xf numFmtId="0" fontId="23" fillId="2" borderId="6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9" fillId="5" borderId="2" xfId="0" applyFont="1" applyFill="1" applyBorder="1" applyAlignment="1" applyProtection="1">
      <alignment horizontal="left" vertical="center"/>
    </xf>
    <xf numFmtId="0" fontId="19" fillId="5" borderId="3" xfId="0" applyFont="1" applyFill="1" applyBorder="1" applyAlignment="1" applyProtection="1">
      <alignment horizontal="left" vertical="center"/>
    </xf>
    <xf numFmtId="0" fontId="19" fillId="5" borderId="7" xfId="0" applyFont="1" applyFill="1" applyBorder="1" applyAlignment="1" applyProtection="1">
      <alignment horizontal="left" vertical="center"/>
    </xf>
    <xf numFmtId="0" fontId="19" fillId="5" borderId="4"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19" fillId="2" borderId="11" xfId="0" applyFont="1" applyFill="1" applyBorder="1" applyAlignment="1" applyProtection="1">
      <alignment horizontal="center" vertical="center" wrapText="1"/>
    </xf>
    <xf numFmtId="0" fontId="19" fillId="2" borderId="12" xfId="0" applyFont="1" applyFill="1" applyBorder="1" applyAlignment="1" applyProtection="1">
      <alignment horizontal="center" vertical="center" wrapText="1"/>
    </xf>
    <xf numFmtId="49" fontId="24" fillId="2" borderId="2" xfId="0" applyNumberFormat="1" applyFont="1" applyFill="1" applyBorder="1" applyAlignment="1" applyProtection="1">
      <alignment horizontal="left" shrinkToFit="1"/>
    </xf>
    <xf numFmtId="49" fontId="24" fillId="2" borderId="3" xfId="0" applyNumberFormat="1" applyFont="1" applyFill="1" applyBorder="1" applyAlignment="1" applyProtection="1">
      <alignment horizontal="left" shrinkToFit="1"/>
    </xf>
    <xf numFmtId="49" fontId="24" fillId="2" borderId="5" xfId="0" applyNumberFormat="1" applyFont="1" applyFill="1" applyBorder="1" applyAlignment="1" applyProtection="1">
      <alignment horizontal="left" shrinkToFit="1"/>
    </xf>
    <xf numFmtId="49" fontId="24" fillId="2" borderId="7" xfId="0" applyNumberFormat="1" applyFont="1" applyFill="1" applyBorder="1" applyAlignment="1" applyProtection="1">
      <alignment horizontal="left" shrinkToFit="1"/>
    </xf>
    <xf numFmtId="49" fontId="24" fillId="2" borderId="4" xfId="0" applyNumberFormat="1" applyFont="1" applyFill="1" applyBorder="1" applyAlignment="1" applyProtection="1">
      <alignment horizontal="left" shrinkToFit="1"/>
    </xf>
    <xf numFmtId="49" fontId="24" fillId="2" borderId="12" xfId="0" applyNumberFormat="1" applyFont="1" applyFill="1" applyBorder="1" applyAlignment="1" applyProtection="1">
      <alignment horizontal="left" shrinkToFit="1"/>
    </xf>
    <xf numFmtId="0" fontId="16" fillId="2" borderId="1" xfId="0" applyNumberFormat="1" applyFont="1" applyFill="1" applyBorder="1" applyAlignment="1" applyProtection="1">
      <alignment horizontal="center" vertical="distributed"/>
    </xf>
    <xf numFmtId="0" fontId="16" fillId="2" borderId="8" xfId="0" applyNumberFormat="1" applyFont="1" applyFill="1" applyBorder="1" applyAlignment="1" applyProtection="1">
      <alignment horizontal="center" vertical="distributed"/>
    </xf>
    <xf numFmtId="0" fontId="16" fillId="2" borderId="10" xfId="0" applyNumberFormat="1" applyFont="1" applyFill="1" applyBorder="1" applyAlignment="1" applyProtection="1">
      <alignment horizontal="center" vertical="distributed"/>
    </xf>
    <xf numFmtId="180" fontId="14" fillId="2" borderId="64" xfId="0" applyNumberFormat="1" applyFont="1" applyFill="1" applyBorder="1" applyAlignment="1" applyProtection="1">
      <alignment horizontal="right" vertical="center"/>
    </xf>
    <xf numFmtId="180" fontId="14" fillId="2" borderId="3" xfId="0" applyNumberFormat="1" applyFont="1" applyFill="1" applyBorder="1" applyAlignment="1" applyProtection="1">
      <alignment horizontal="right" vertical="center"/>
    </xf>
    <xf numFmtId="180" fontId="14" fillId="2" borderId="71" xfId="0" applyNumberFormat="1" applyFont="1" applyFill="1" applyBorder="1" applyAlignment="1" applyProtection="1">
      <alignment horizontal="right" vertical="center"/>
    </xf>
    <xf numFmtId="180" fontId="14" fillId="2" borderId="58" xfId="0" applyNumberFormat="1" applyFont="1" applyFill="1" applyBorder="1" applyAlignment="1" applyProtection="1">
      <alignment horizontal="right" vertical="center"/>
    </xf>
    <xf numFmtId="180" fontId="14" fillId="2" borderId="0" xfId="0" applyNumberFormat="1" applyFont="1" applyFill="1" applyBorder="1" applyAlignment="1" applyProtection="1">
      <alignment horizontal="right" vertical="center"/>
    </xf>
    <xf numFmtId="180" fontId="14" fillId="2" borderId="72" xfId="0" applyNumberFormat="1" applyFont="1" applyFill="1" applyBorder="1" applyAlignment="1" applyProtection="1">
      <alignment horizontal="right" vertical="center"/>
    </xf>
    <xf numFmtId="180" fontId="14" fillId="2" borderId="73" xfId="0" applyNumberFormat="1" applyFont="1" applyFill="1" applyBorder="1" applyAlignment="1" applyProtection="1">
      <alignment horizontal="right" vertical="center"/>
    </xf>
    <xf numFmtId="180" fontId="14" fillId="2" borderId="4" xfId="0" applyNumberFormat="1" applyFont="1" applyFill="1" applyBorder="1" applyAlignment="1" applyProtection="1">
      <alignment horizontal="right" vertical="center"/>
    </xf>
    <xf numFmtId="180" fontId="14" fillId="2" borderId="74" xfId="0" applyNumberFormat="1" applyFont="1" applyFill="1" applyBorder="1" applyAlignment="1" applyProtection="1">
      <alignment horizontal="right" vertical="center"/>
    </xf>
    <xf numFmtId="181" fontId="14" fillId="2" borderId="64" xfId="0" applyNumberFormat="1" applyFont="1" applyFill="1" applyBorder="1" applyAlignment="1" applyProtection="1">
      <alignment horizontal="right" vertical="center"/>
    </xf>
    <xf numFmtId="181" fontId="14" fillId="2" borderId="3" xfId="0" applyNumberFormat="1" applyFont="1" applyFill="1" applyBorder="1" applyAlignment="1" applyProtection="1">
      <alignment horizontal="right" vertical="center"/>
    </xf>
    <xf numFmtId="181" fontId="14" fillId="2" borderId="71" xfId="0" applyNumberFormat="1" applyFont="1" applyFill="1" applyBorder="1" applyAlignment="1" applyProtection="1">
      <alignment horizontal="right" vertical="center"/>
    </xf>
    <xf numFmtId="181" fontId="14" fillId="2" borderId="58" xfId="0" applyNumberFormat="1" applyFont="1" applyFill="1" applyBorder="1" applyAlignment="1" applyProtection="1">
      <alignment horizontal="right" vertical="center"/>
    </xf>
    <xf numFmtId="181" fontId="14" fillId="2" borderId="0" xfId="0" applyNumberFormat="1" applyFont="1" applyFill="1" applyBorder="1" applyAlignment="1" applyProtection="1">
      <alignment horizontal="right" vertical="center"/>
    </xf>
    <xf numFmtId="181" fontId="14" fillId="2" borderId="72" xfId="0" applyNumberFormat="1" applyFont="1" applyFill="1" applyBorder="1" applyAlignment="1" applyProtection="1">
      <alignment horizontal="right" vertical="center"/>
    </xf>
    <xf numFmtId="181" fontId="14" fillId="2" borderId="73" xfId="0" applyNumberFormat="1" applyFont="1" applyFill="1" applyBorder="1" applyAlignment="1" applyProtection="1">
      <alignment horizontal="right" vertical="center"/>
    </xf>
    <xf numFmtId="181" fontId="14" fillId="2" borderId="4" xfId="0" applyNumberFormat="1" applyFont="1" applyFill="1" applyBorder="1" applyAlignment="1" applyProtection="1">
      <alignment horizontal="right" vertical="center"/>
    </xf>
    <xf numFmtId="181" fontId="14" fillId="2" borderId="74" xfId="0" applyNumberFormat="1" applyFont="1" applyFill="1" applyBorder="1" applyAlignment="1" applyProtection="1">
      <alignment horizontal="right" vertical="center"/>
    </xf>
    <xf numFmtId="0" fontId="19" fillId="2" borderId="77" xfId="0" applyFont="1" applyFill="1" applyBorder="1" applyAlignment="1" applyProtection="1">
      <alignment horizontal="center" vertical="center" wrapText="1"/>
    </xf>
    <xf numFmtId="0" fontId="19" fillId="2" borderId="62" xfId="0" applyFont="1" applyFill="1" applyBorder="1" applyAlignment="1" applyProtection="1">
      <alignment horizontal="center" vertical="center" wrapText="1"/>
    </xf>
    <xf numFmtId="0" fontId="19" fillId="2" borderId="61" xfId="0" applyFont="1" applyFill="1" applyBorder="1" applyAlignment="1" applyProtection="1">
      <alignment horizontal="center" vertical="center" wrapText="1"/>
    </xf>
    <xf numFmtId="0" fontId="19" fillId="2" borderId="58" xfId="0" applyFont="1" applyFill="1" applyBorder="1" applyAlignment="1" applyProtection="1">
      <alignment horizontal="center" vertical="center" wrapText="1"/>
    </xf>
    <xf numFmtId="0" fontId="19" fillId="2" borderId="67" xfId="0" applyFont="1" applyFill="1" applyBorder="1" applyAlignment="1" applyProtection="1">
      <alignment horizontal="center" vertical="center" wrapText="1"/>
    </xf>
    <xf numFmtId="0" fontId="24" fillId="2" borderId="2"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wrapText="1"/>
    </xf>
    <xf numFmtId="0" fontId="24" fillId="2" borderId="3" xfId="0" applyFont="1" applyFill="1" applyBorder="1" applyAlignment="1" applyProtection="1">
      <alignment horizontal="left" vertical="top" wrapText="1"/>
    </xf>
    <xf numFmtId="0" fontId="24" fillId="2" borderId="3" xfId="0" applyFont="1" applyFill="1" applyBorder="1" applyAlignment="1" applyProtection="1">
      <alignment horizontal="left" vertical="top"/>
    </xf>
    <xf numFmtId="0" fontId="24" fillId="2" borderId="66" xfId="0" applyFont="1" applyFill="1" applyBorder="1" applyAlignment="1" applyProtection="1">
      <alignment horizontal="left" vertical="top"/>
    </xf>
    <xf numFmtId="0" fontId="24" fillId="2" borderId="0" xfId="0" applyFont="1" applyFill="1" applyBorder="1" applyAlignment="1" applyProtection="1">
      <alignment horizontal="left" vertical="top"/>
    </xf>
    <xf numFmtId="0" fontId="24" fillId="2" borderId="67" xfId="0" applyFont="1" applyFill="1" applyBorder="1" applyAlignment="1" applyProtection="1">
      <alignment horizontal="left" vertical="top"/>
    </xf>
    <xf numFmtId="0" fontId="24" fillId="2" borderId="60" xfId="0" applyFont="1" applyFill="1" applyBorder="1" applyAlignment="1" applyProtection="1">
      <alignment horizontal="left" vertical="top"/>
    </xf>
    <xf numFmtId="0" fontId="24" fillId="2" borderId="76" xfId="0" applyFont="1" applyFill="1" applyBorder="1" applyAlignment="1" applyProtection="1">
      <alignment horizontal="left" vertical="top"/>
    </xf>
    <xf numFmtId="0" fontId="19" fillId="2" borderId="2" xfId="0" applyFont="1" applyFill="1" applyBorder="1" applyAlignment="1" applyProtection="1">
      <alignment horizontal="left" vertical="center" shrinkToFit="1"/>
    </xf>
    <xf numFmtId="0" fontId="19" fillId="2" borderId="3" xfId="0" applyFont="1" applyFill="1" applyBorder="1" applyAlignment="1" applyProtection="1">
      <alignment horizontal="left" vertical="center" shrinkToFit="1"/>
    </xf>
    <xf numFmtId="0" fontId="19" fillId="2" borderId="5" xfId="0" applyFont="1" applyFill="1" applyBorder="1" applyAlignment="1" applyProtection="1">
      <alignment horizontal="left" vertical="center" shrinkToFit="1"/>
    </xf>
    <xf numFmtId="0" fontId="19" fillId="2" borderId="6" xfId="0" applyFont="1" applyFill="1" applyBorder="1" applyAlignment="1" applyProtection="1">
      <alignment horizontal="left" vertical="center" shrinkToFit="1"/>
    </xf>
    <xf numFmtId="0" fontId="19" fillId="2" borderId="0" xfId="0" applyFont="1" applyFill="1" applyBorder="1" applyAlignment="1" applyProtection="1">
      <alignment horizontal="left" vertical="center" shrinkToFit="1"/>
    </xf>
    <xf numFmtId="0" fontId="19" fillId="2" borderId="11" xfId="0" applyFont="1" applyFill="1" applyBorder="1" applyAlignment="1" applyProtection="1">
      <alignment horizontal="left" vertical="center" shrinkToFit="1"/>
    </xf>
    <xf numFmtId="0" fontId="65" fillId="2" borderId="82"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xf>
    <xf numFmtId="0" fontId="65" fillId="2" borderId="5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65" fillId="2" borderId="60" xfId="0" applyFont="1" applyFill="1" applyBorder="1" applyAlignment="1" applyProtection="1">
      <alignment horizontal="center" vertical="center"/>
    </xf>
    <xf numFmtId="0" fontId="24" fillId="2" borderId="75"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0" fillId="2" borderId="2"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shrinkToFit="1"/>
    </xf>
    <xf numFmtId="0" fontId="19" fillId="2" borderId="5" xfId="0" applyFont="1" applyFill="1" applyBorder="1" applyAlignment="1" applyProtection="1">
      <alignment horizontal="center" vertical="center" wrapText="1" shrinkToFit="1"/>
    </xf>
    <xf numFmtId="0" fontId="19" fillId="2" borderId="0" xfId="0" applyFont="1" applyFill="1" applyBorder="1" applyAlignment="1" applyProtection="1">
      <alignment horizontal="center" vertical="center" wrapText="1" shrinkToFit="1"/>
    </xf>
    <xf numFmtId="0" fontId="19" fillId="2" borderId="11" xfId="0" applyFont="1" applyFill="1" applyBorder="1" applyAlignment="1" applyProtection="1">
      <alignment horizontal="center" vertical="center" wrapText="1" shrinkToFit="1"/>
    </xf>
    <xf numFmtId="0" fontId="19" fillId="2" borderId="4" xfId="0" applyFont="1" applyFill="1" applyBorder="1" applyAlignment="1" applyProtection="1">
      <alignment horizontal="center" vertical="center" wrapText="1" shrinkToFit="1"/>
    </xf>
    <xf numFmtId="0" fontId="19" fillId="2" borderId="12" xfId="0" applyFont="1" applyFill="1" applyBorder="1" applyAlignment="1" applyProtection="1">
      <alignment horizontal="center" vertical="center" wrapText="1" shrinkToFit="1"/>
    </xf>
    <xf numFmtId="179" fontId="14" fillId="2" borderId="3" xfId="0" applyNumberFormat="1" applyFont="1" applyFill="1" applyBorder="1" applyAlignment="1" applyProtection="1">
      <alignment horizontal="right" vertical="center"/>
    </xf>
    <xf numFmtId="179" fontId="14" fillId="2" borderId="19" xfId="0" applyNumberFormat="1" applyFont="1" applyFill="1" applyBorder="1" applyAlignment="1" applyProtection="1">
      <alignment horizontal="right" vertical="center"/>
    </xf>
    <xf numFmtId="179" fontId="14" fillId="2" borderId="0" xfId="0" applyNumberFormat="1" applyFont="1" applyFill="1" applyBorder="1" applyAlignment="1" applyProtection="1">
      <alignment horizontal="right" vertical="center"/>
    </xf>
    <xf numFmtId="179" fontId="14" fillId="2" borderId="21" xfId="0" applyNumberFormat="1" applyFont="1" applyFill="1" applyBorder="1" applyAlignment="1" applyProtection="1">
      <alignment horizontal="right" vertical="center"/>
    </xf>
    <xf numFmtId="179" fontId="14" fillId="2" borderId="4" xfId="0" applyNumberFormat="1" applyFont="1" applyFill="1" applyBorder="1" applyAlignment="1" applyProtection="1">
      <alignment horizontal="right" vertical="center"/>
    </xf>
    <xf numFmtId="179" fontId="14" fillId="2" borderId="23" xfId="0" applyNumberFormat="1" applyFont="1" applyFill="1" applyBorder="1" applyAlignment="1" applyProtection="1">
      <alignment horizontal="right" vertical="center"/>
    </xf>
    <xf numFmtId="0" fontId="32" fillId="2" borderId="3"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65" fillId="2" borderId="68"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183" fontId="23" fillId="2" borderId="3" xfId="0" applyNumberFormat="1" applyFont="1" applyFill="1" applyBorder="1" applyAlignment="1" applyProtection="1">
      <alignment horizontal="center" vertical="center" wrapText="1"/>
    </xf>
    <xf numFmtId="183" fontId="23" fillId="2" borderId="66" xfId="0" applyNumberFormat="1" applyFont="1" applyFill="1" applyBorder="1" applyAlignment="1" applyProtection="1">
      <alignment horizontal="center" vertical="center" wrapText="1"/>
    </xf>
    <xf numFmtId="183" fontId="23" fillId="2" borderId="0" xfId="0" applyNumberFormat="1" applyFont="1" applyFill="1" applyBorder="1" applyAlignment="1" applyProtection="1">
      <alignment horizontal="center" vertical="center" wrapText="1"/>
    </xf>
    <xf numFmtId="183" fontId="23" fillId="2" borderId="67" xfId="0" applyNumberFormat="1" applyFont="1" applyFill="1" applyBorder="1" applyAlignment="1" applyProtection="1">
      <alignment horizontal="center" vertical="center" wrapText="1"/>
    </xf>
    <xf numFmtId="183" fontId="23" fillId="2" borderId="4" xfId="0" applyNumberFormat="1" applyFont="1" applyFill="1" applyBorder="1" applyAlignment="1" applyProtection="1">
      <alignment horizontal="center" vertical="center" wrapText="1"/>
    </xf>
    <xf numFmtId="183" fontId="23" fillId="2" borderId="70" xfId="0" applyNumberFormat="1" applyFont="1" applyFill="1" applyBorder="1" applyAlignment="1" applyProtection="1">
      <alignment horizontal="center" vertical="center" wrapText="1"/>
    </xf>
    <xf numFmtId="183" fontId="23" fillId="2" borderId="5" xfId="0" applyNumberFormat="1" applyFont="1" applyFill="1" applyBorder="1" applyAlignment="1" applyProtection="1">
      <alignment horizontal="center" vertical="center" wrapText="1"/>
    </xf>
    <xf numFmtId="183" fontId="23" fillId="2" borderId="11" xfId="0" applyNumberFormat="1" applyFont="1" applyFill="1" applyBorder="1" applyAlignment="1" applyProtection="1">
      <alignment horizontal="center" vertical="center" wrapText="1"/>
    </xf>
    <xf numFmtId="183" fontId="23" fillId="2" borderId="12" xfId="0" applyNumberFormat="1"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xf>
    <xf numFmtId="0" fontId="19" fillId="2" borderId="54"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19" fillId="2" borderId="51" xfId="0" applyFont="1" applyFill="1" applyBorder="1" applyAlignment="1" applyProtection="1">
      <alignment horizontal="center" vertical="center"/>
    </xf>
    <xf numFmtId="182" fontId="14" fillId="2" borderId="3" xfId="2" applyNumberFormat="1" applyFont="1" applyFill="1" applyBorder="1" applyAlignment="1" applyProtection="1">
      <alignment horizontal="right" vertical="center" shrinkToFit="1"/>
    </xf>
    <xf numFmtId="182" fontId="14" fillId="2" borderId="66" xfId="2" applyNumberFormat="1" applyFont="1" applyFill="1" applyBorder="1" applyAlignment="1" applyProtection="1">
      <alignment horizontal="right" vertical="center" shrinkToFit="1"/>
    </xf>
    <xf numFmtId="182" fontId="14" fillId="2" borderId="0" xfId="2" applyNumberFormat="1" applyFont="1" applyFill="1" applyBorder="1" applyAlignment="1" applyProtection="1">
      <alignment horizontal="right" vertical="center" shrinkToFit="1"/>
    </xf>
    <xf numFmtId="182" fontId="14" fillId="2" borderId="67" xfId="2" applyNumberFormat="1" applyFont="1" applyFill="1" applyBorder="1" applyAlignment="1" applyProtection="1">
      <alignment horizontal="right" vertical="center" shrinkToFit="1"/>
    </xf>
    <xf numFmtId="182" fontId="14" fillId="2" borderId="60" xfId="2" applyNumberFormat="1" applyFont="1" applyFill="1" applyBorder="1" applyAlignment="1" applyProtection="1">
      <alignment horizontal="right" vertical="center" shrinkToFit="1"/>
    </xf>
    <xf numFmtId="182" fontId="14" fillId="2" borderId="76" xfId="2" applyNumberFormat="1" applyFont="1" applyFill="1" applyBorder="1" applyAlignment="1" applyProtection="1">
      <alignment horizontal="right" vertical="center" shrinkToFit="1"/>
    </xf>
    <xf numFmtId="0" fontId="24" fillId="2" borderId="77"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1"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3" fillId="2" borderId="44" xfId="0" applyFont="1" applyFill="1" applyBorder="1" applyAlignment="1" applyProtection="1">
      <alignment horizontal="center" vertical="center"/>
    </xf>
    <xf numFmtId="0" fontId="13" fillId="2" borderId="45"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21" xfId="0" applyFont="1" applyFill="1" applyBorder="1" applyAlignment="1" applyProtection="1">
      <alignment horizontal="center" vertical="center"/>
    </xf>
    <xf numFmtId="0" fontId="13" fillId="2" borderId="46" xfId="0" applyFont="1" applyFill="1" applyBorder="1" applyAlignment="1" applyProtection="1">
      <alignment horizontal="center" vertical="center"/>
    </xf>
    <xf numFmtId="0" fontId="13" fillId="2" borderId="47" xfId="0" applyFont="1" applyFill="1" applyBorder="1" applyAlignment="1" applyProtection="1">
      <alignment horizontal="center" vertical="center"/>
    </xf>
    <xf numFmtId="0" fontId="16" fillId="2" borderId="2" xfId="0" applyFont="1" applyFill="1" applyBorder="1" applyAlignment="1" applyProtection="1">
      <alignment horizontal="left" vertical="center" shrinkToFit="1"/>
    </xf>
    <xf numFmtId="0" fontId="16" fillId="2" borderId="3" xfId="0" applyFont="1" applyFill="1" applyBorder="1" applyAlignment="1" applyProtection="1">
      <alignment horizontal="left" vertical="center" shrinkToFit="1"/>
    </xf>
    <xf numFmtId="0" fontId="16" fillId="2" borderId="5" xfId="0" applyFont="1" applyFill="1" applyBorder="1" applyAlignment="1" applyProtection="1">
      <alignment horizontal="left" vertical="center" shrinkToFit="1"/>
    </xf>
    <xf numFmtId="0" fontId="16" fillId="2" borderId="7" xfId="0" applyFont="1" applyFill="1" applyBorder="1" applyAlignment="1" applyProtection="1">
      <alignment horizontal="left" vertical="center" shrinkToFit="1"/>
    </xf>
    <xf numFmtId="0" fontId="16" fillId="2" borderId="4" xfId="0" applyFont="1" applyFill="1" applyBorder="1" applyAlignment="1" applyProtection="1">
      <alignment horizontal="left" vertical="center" shrinkToFit="1"/>
    </xf>
    <xf numFmtId="0" fontId="16" fillId="2" borderId="12" xfId="0" applyFont="1" applyFill="1" applyBorder="1" applyAlignment="1" applyProtection="1">
      <alignment horizontal="left" vertical="center" shrinkToFit="1"/>
    </xf>
    <xf numFmtId="0" fontId="19" fillId="2" borderId="2"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3" fillId="2" borderId="82" xfId="0" applyFont="1" applyFill="1" applyBorder="1" applyAlignment="1" applyProtection="1">
      <alignment horizontal="center" vertical="center"/>
    </xf>
    <xf numFmtId="0" fontId="13" fillId="2" borderId="58" xfId="0" applyFont="1" applyFill="1" applyBorder="1" applyAlignment="1" applyProtection="1">
      <alignment horizontal="center" vertical="center"/>
    </xf>
    <xf numFmtId="0" fontId="13" fillId="2" borderId="83" xfId="0" applyFont="1" applyFill="1" applyBorder="1" applyAlignment="1" applyProtection="1">
      <alignment horizontal="center" vertical="center"/>
    </xf>
    <xf numFmtId="182" fontId="14" fillId="2" borderId="1" xfId="2" applyNumberFormat="1" applyFont="1" applyFill="1" applyBorder="1" applyAlignment="1" applyProtection="1">
      <alignment horizontal="right" vertical="center" shrinkToFit="1"/>
    </xf>
    <xf numFmtId="182" fontId="14" fillId="2" borderId="84" xfId="2" applyNumberFormat="1" applyFont="1" applyFill="1" applyBorder="1" applyAlignment="1" applyProtection="1">
      <alignment horizontal="right" vertical="center" shrinkToFi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3" fillId="2" borderId="48" xfId="0" applyFont="1" applyFill="1" applyBorder="1" applyAlignment="1" applyProtection="1">
      <alignment horizontal="left" vertical="center" wrapText="1"/>
    </xf>
    <xf numFmtId="0" fontId="23" fillId="2" borderId="49" xfId="0" applyFont="1" applyFill="1" applyBorder="1" applyAlignment="1" applyProtection="1">
      <alignment horizontal="left" vertical="center" wrapText="1"/>
    </xf>
    <xf numFmtId="178" fontId="19" fillId="2" borderId="2" xfId="0" applyNumberFormat="1" applyFont="1" applyFill="1" applyBorder="1" applyAlignment="1" applyProtection="1">
      <alignment horizontal="center" vertical="center"/>
    </xf>
    <xf numFmtId="178" fontId="19" fillId="2" borderId="3" xfId="0" applyNumberFormat="1" applyFont="1" applyFill="1" applyBorder="1" applyAlignment="1" applyProtection="1">
      <alignment horizontal="center" vertical="center"/>
    </xf>
    <xf numFmtId="178" fontId="19" fillId="2" borderId="66" xfId="0" applyNumberFormat="1" applyFont="1" applyFill="1" applyBorder="1" applyAlignment="1" applyProtection="1">
      <alignment horizontal="center" vertical="center"/>
    </xf>
    <xf numFmtId="178" fontId="19" fillId="2" borderId="6" xfId="0" applyNumberFormat="1" applyFont="1" applyFill="1" applyBorder="1" applyAlignment="1" applyProtection="1">
      <alignment horizontal="center" vertical="center"/>
    </xf>
    <xf numFmtId="178" fontId="19" fillId="2" borderId="0" xfId="0" applyNumberFormat="1" applyFont="1" applyFill="1" applyBorder="1" applyAlignment="1" applyProtection="1">
      <alignment horizontal="center" vertical="center"/>
    </xf>
    <xf numFmtId="178" fontId="19" fillId="2" borderId="67"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wrapText="1"/>
    </xf>
    <xf numFmtId="0" fontId="19" fillId="2" borderId="0" xfId="0" applyNumberFormat="1" applyFont="1" applyFill="1" applyBorder="1" applyAlignment="1" applyProtection="1">
      <alignment horizontal="center" wrapText="1"/>
    </xf>
    <xf numFmtId="0" fontId="19" fillId="2" borderId="67" xfId="0" applyNumberFormat="1" applyFont="1" applyFill="1" applyBorder="1" applyAlignment="1" applyProtection="1">
      <alignment horizontal="center" wrapText="1"/>
    </xf>
    <xf numFmtId="0" fontId="60" fillId="2" borderId="0" xfId="0" applyFont="1" applyFill="1" applyAlignment="1" applyProtection="1">
      <alignment horizontal="center" vertical="top" textRotation="255"/>
    </xf>
    <xf numFmtId="0" fontId="24" fillId="2" borderId="0" xfId="0" applyFont="1" applyFill="1" applyAlignment="1" applyProtection="1">
      <alignment horizontal="center" vertical="top" textRotation="255"/>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shrinkToFit="1"/>
    </xf>
    <xf numFmtId="0" fontId="24" fillId="2" borderId="0" xfId="0" applyFont="1" applyFill="1" applyBorder="1" applyAlignment="1" applyProtection="1">
      <alignment horizontal="center" vertical="center" shrinkToFit="1"/>
    </xf>
    <xf numFmtId="0" fontId="61" fillId="2" borderId="2" xfId="0" applyFont="1" applyFill="1" applyBorder="1" applyAlignment="1" applyProtection="1">
      <alignment horizontal="center" vertical="center" shrinkToFit="1"/>
    </xf>
    <xf numFmtId="0" fontId="61" fillId="2" borderId="3" xfId="0" applyFont="1" applyFill="1" applyBorder="1" applyAlignment="1" applyProtection="1">
      <alignment horizontal="center" vertical="center" shrinkToFit="1"/>
    </xf>
    <xf numFmtId="0" fontId="61" fillId="2" borderId="5" xfId="0" applyFont="1" applyFill="1" applyBorder="1" applyAlignment="1" applyProtection="1">
      <alignment horizontal="center" vertical="center" shrinkToFit="1"/>
    </xf>
    <xf numFmtId="0" fontId="61" fillId="2" borderId="6" xfId="0" applyFont="1" applyFill="1" applyBorder="1" applyAlignment="1" applyProtection="1">
      <alignment horizontal="center" vertical="center" shrinkToFit="1"/>
    </xf>
    <xf numFmtId="0" fontId="61" fillId="2" borderId="0" xfId="0" applyFont="1" applyFill="1" applyBorder="1" applyAlignment="1" applyProtection="1">
      <alignment horizontal="center" vertical="center" shrinkToFit="1"/>
    </xf>
    <xf numFmtId="0" fontId="61" fillId="2" borderId="11" xfId="0" applyFont="1" applyFill="1" applyBorder="1" applyAlignment="1" applyProtection="1">
      <alignment horizontal="center" vertical="center" shrinkToFit="1"/>
    </xf>
    <xf numFmtId="0" fontId="32" fillId="2" borderId="2" xfId="0" applyFont="1" applyFill="1" applyBorder="1" applyAlignment="1" applyProtection="1">
      <alignment horizontal="right" vertical="center" shrinkToFit="1"/>
    </xf>
    <xf numFmtId="0" fontId="32" fillId="2" borderId="3" xfId="0" applyFont="1" applyFill="1" applyBorder="1" applyAlignment="1" applyProtection="1">
      <alignment horizontal="right" vertical="center" shrinkToFit="1"/>
    </xf>
    <xf numFmtId="0" fontId="19" fillId="2" borderId="3" xfId="0" applyFont="1" applyFill="1" applyBorder="1" applyAlignment="1" applyProtection="1">
      <alignment horizontal="center" vertical="center" shrinkToFit="1"/>
    </xf>
    <xf numFmtId="0" fontId="19" fillId="2" borderId="5" xfId="0" applyFont="1" applyFill="1" applyBorder="1" applyAlignment="1" applyProtection="1">
      <alignment horizontal="center" vertical="center" shrinkToFit="1"/>
    </xf>
    <xf numFmtId="0" fontId="16" fillId="2" borderId="6" xfId="0" applyNumberFormat="1" applyFont="1" applyFill="1" applyBorder="1" applyAlignment="1" applyProtection="1">
      <alignment horizontal="center" vertical="center"/>
    </xf>
    <xf numFmtId="0" fontId="16" fillId="2" borderId="0" xfId="0" applyNumberFormat="1" applyFont="1" applyFill="1" applyBorder="1" applyAlignment="1" applyProtection="1">
      <alignment horizontal="center" vertical="center"/>
    </xf>
    <xf numFmtId="0" fontId="16" fillId="2" borderId="11" xfId="0" applyNumberFormat="1" applyFont="1" applyFill="1" applyBorder="1" applyAlignment="1" applyProtection="1">
      <alignment horizontal="center" vertical="center"/>
    </xf>
    <xf numFmtId="0" fontId="14" fillId="2" borderId="2"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7" xfId="0" applyFont="1" applyFill="1" applyBorder="1" applyAlignment="1" applyProtection="1">
      <alignment horizontal="left" vertical="center"/>
    </xf>
    <xf numFmtId="0" fontId="14" fillId="2" borderId="4" xfId="0" applyFont="1" applyFill="1" applyBorder="1" applyAlignment="1" applyProtection="1">
      <alignment horizontal="left" vertical="center"/>
    </xf>
    <xf numFmtId="0" fontId="16" fillId="2" borderId="25"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9" fillId="2" borderId="48" xfId="0" applyFont="1" applyFill="1" applyBorder="1" applyAlignment="1" applyProtection="1">
      <alignment horizontal="left" vertical="center" shrinkToFit="1"/>
    </xf>
    <xf numFmtId="0" fontId="19" fillId="2" borderId="49" xfId="0" applyFont="1" applyFill="1" applyBorder="1" applyAlignment="1" applyProtection="1">
      <alignment horizontal="left" vertical="center" shrinkToFit="1"/>
    </xf>
    <xf numFmtId="0" fontId="19" fillId="2" borderId="50" xfId="0" applyFont="1" applyFill="1" applyBorder="1" applyAlignment="1" applyProtection="1">
      <alignment horizontal="left" vertical="center" shrinkToFit="1"/>
    </xf>
    <xf numFmtId="0" fontId="16" fillId="2" borderId="3" xfId="0" applyFont="1" applyFill="1" applyBorder="1" applyAlignment="1" applyProtection="1">
      <alignment horizontal="center" vertical="center" shrinkToFit="1"/>
    </xf>
    <xf numFmtId="0" fontId="14" fillId="2" borderId="2" xfId="0" applyFont="1" applyFill="1" applyBorder="1" applyAlignment="1" applyProtection="1">
      <alignment horizontal="left" vertical="center" wrapText="1" shrinkToFit="1"/>
    </xf>
    <xf numFmtId="0" fontId="14" fillId="2" borderId="3" xfId="0" applyFont="1" applyFill="1" applyBorder="1" applyAlignment="1" applyProtection="1">
      <alignment horizontal="left" vertical="center" wrapText="1" shrinkToFit="1"/>
    </xf>
    <xf numFmtId="0" fontId="14" fillId="2" borderId="6" xfId="0" applyFont="1" applyFill="1" applyBorder="1" applyAlignment="1" applyProtection="1">
      <alignment horizontal="left" vertical="center" wrapText="1" shrinkToFit="1"/>
    </xf>
    <xf numFmtId="0" fontId="14" fillId="2" borderId="7"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wrapText="1" shrinkToFit="1"/>
    </xf>
    <xf numFmtId="0" fontId="23" fillId="2" borderId="3" xfId="0" applyFont="1" applyFill="1" applyBorder="1" applyAlignment="1" applyProtection="1">
      <alignment horizontal="center" vertical="center" textRotation="255" wrapText="1"/>
    </xf>
    <xf numFmtId="0" fontId="23" fillId="2" borderId="5" xfId="0" applyFont="1" applyFill="1" applyBorder="1" applyAlignment="1" applyProtection="1">
      <alignment horizontal="center" vertical="center" textRotation="255" wrapText="1"/>
    </xf>
    <xf numFmtId="0" fontId="23" fillId="2" borderId="0" xfId="0" applyFont="1" applyFill="1" applyBorder="1" applyAlignment="1" applyProtection="1">
      <alignment horizontal="center" vertical="center" textRotation="255" wrapText="1"/>
    </xf>
    <xf numFmtId="0" fontId="23" fillId="2" borderId="11" xfId="0" applyFont="1" applyFill="1" applyBorder="1" applyAlignment="1" applyProtection="1">
      <alignment horizontal="center" vertical="center" textRotation="255" wrapText="1"/>
    </xf>
    <xf numFmtId="0" fontId="23" fillId="2" borderId="4" xfId="0" applyFont="1" applyFill="1" applyBorder="1" applyAlignment="1" applyProtection="1">
      <alignment horizontal="center" vertical="center" textRotation="255" wrapText="1"/>
    </xf>
    <xf numFmtId="0" fontId="23" fillId="2" borderId="12" xfId="0" applyFont="1" applyFill="1" applyBorder="1" applyAlignment="1" applyProtection="1">
      <alignment horizontal="center" vertical="center" textRotation="255" wrapText="1"/>
    </xf>
    <xf numFmtId="0" fontId="13" fillId="2" borderId="2" xfId="0" applyFont="1" applyFill="1" applyBorder="1" applyAlignment="1" applyProtection="1">
      <alignment horizontal="center" shrinkToFit="1"/>
    </xf>
    <xf numFmtId="0" fontId="13" fillId="2" borderId="3" xfId="0" applyFont="1" applyFill="1" applyBorder="1" applyAlignment="1" applyProtection="1">
      <alignment horizontal="center" shrinkToFit="1"/>
    </xf>
    <xf numFmtId="0" fontId="13" fillId="2" borderId="5" xfId="0" applyFont="1" applyFill="1" applyBorder="1" applyAlignment="1" applyProtection="1">
      <alignment horizontal="center" shrinkToFit="1"/>
    </xf>
    <xf numFmtId="0" fontId="13" fillId="2" borderId="6" xfId="0" applyFont="1" applyFill="1" applyBorder="1" applyAlignment="1" applyProtection="1">
      <alignment horizontal="center" shrinkToFit="1"/>
    </xf>
    <xf numFmtId="0" fontId="13" fillId="2" borderId="0" xfId="0" applyFont="1" applyFill="1" applyBorder="1" applyAlignment="1" applyProtection="1">
      <alignment horizontal="center" shrinkToFit="1"/>
    </xf>
    <xf numFmtId="0" fontId="13" fillId="2" borderId="11" xfId="0" applyFont="1" applyFill="1" applyBorder="1" applyAlignment="1" applyProtection="1">
      <alignment horizontal="center" shrinkToFit="1"/>
    </xf>
    <xf numFmtId="0" fontId="13" fillId="2" borderId="7" xfId="0" applyFont="1" applyFill="1" applyBorder="1" applyAlignment="1" applyProtection="1">
      <alignment horizontal="center" shrinkToFit="1"/>
    </xf>
    <xf numFmtId="0" fontId="13" fillId="2" borderId="4" xfId="0" applyFont="1" applyFill="1" applyBorder="1" applyAlignment="1" applyProtection="1">
      <alignment horizontal="center" shrinkToFit="1"/>
    </xf>
    <xf numFmtId="0" fontId="13" fillId="2" borderId="12" xfId="0" applyFont="1" applyFill="1" applyBorder="1" applyAlignment="1" applyProtection="1">
      <alignment horizontal="center" shrinkToFit="1"/>
    </xf>
    <xf numFmtId="0" fontId="19" fillId="2" borderId="0" xfId="0" applyFont="1" applyFill="1" applyAlignment="1" applyProtection="1">
      <alignment horizontal="center" vertical="center"/>
    </xf>
    <xf numFmtId="0" fontId="13" fillId="2" borderId="0" xfId="0" applyFont="1" applyFill="1" applyAlignment="1" applyProtection="1">
      <alignment horizontal="right" vertical="center" wrapText="1"/>
    </xf>
    <xf numFmtId="0" fontId="13" fillId="2" borderId="4" xfId="0" applyFont="1" applyFill="1" applyBorder="1" applyAlignment="1" applyProtection="1">
      <alignment horizontal="right" vertical="center" wrapText="1"/>
    </xf>
    <xf numFmtId="0" fontId="20" fillId="2" borderId="0" xfId="0" applyFont="1" applyFill="1" applyAlignment="1" applyProtection="1">
      <alignment horizontal="center" vertical="center"/>
    </xf>
    <xf numFmtId="0" fontId="20" fillId="2" borderId="4" xfId="0" applyFont="1" applyFill="1" applyBorder="1" applyAlignment="1" applyProtection="1">
      <alignment horizontal="center" vertical="center"/>
    </xf>
    <xf numFmtId="0" fontId="23" fillId="2" borderId="2" xfId="0" applyFont="1" applyFill="1" applyBorder="1" applyAlignment="1" applyProtection="1">
      <alignment horizontal="center" vertical="center" shrinkToFit="1"/>
    </xf>
    <xf numFmtId="0" fontId="23" fillId="2" borderId="3" xfId="0" applyFont="1" applyFill="1" applyBorder="1" applyAlignment="1" applyProtection="1">
      <alignment horizontal="center" vertical="center" shrinkToFit="1"/>
    </xf>
    <xf numFmtId="0" fontId="23" fillId="2" borderId="5" xfId="0" applyFont="1" applyFill="1" applyBorder="1" applyAlignment="1" applyProtection="1">
      <alignment horizontal="center" vertical="center" shrinkToFit="1"/>
    </xf>
    <xf numFmtId="0" fontId="23" fillId="2" borderId="6" xfId="0" applyFont="1" applyFill="1" applyBorder="1" applyAlignment="1" applyProtection="1">
      <alignment horizontal="center" vertical="center" shrinkToFit="1"/>
    </xf>
    <xf numFmtId="0" fontId="23" fillId="2" borderId="0" xfId="0" applyFont="1" applyFill="1" applyBorder="1" applyAlignment="1" applyProtection="1">
      <alignment horizontal="center" vertical="center" shrinkToFit="1"/>
    </xf>
    <xf numFmtId="0" fontId="23" fillId="2" borderId="11" xfId="0" applyFont="1" applyFill="1" applyBorder="1" applyAlignment="1" applyProtection="1">
      <alignment horizontal="center" vertical="center" shrinkToFit="1"/>
    </xf>
    <xf numFmtId="0" fontId="23" fillId="2" borderId="7" xfId="0" applyFont="1" applyFill="1" applyBorder="1" applyAlignment="1" applyProtection="1">
      <alignment horizontal="center" vertical="center" shrinkToFit="1"/>
    </xf>
    <xf numFmtId="0" fontId="23" fillId="2" borderId="4" xfId="0" applyFont="1" applyFill="1" applyBorder="1" applyAlignment="1" applyProtection="1">
      <alignment horizontal="center" vertical="center" shrinkToFit="1"/>
    </xf>
    <xf numFmtId="0" fontId="23" fillId="2" borderId="12" xfId="0" applyFont="1" applyFill="1" applyBorder="1" applyAlignment="1" applyProtection="1">
      <alignment horizontal="center" vertical="center" shrinkToFit="1"/>
    </xf>
    <xf numFmtId="176" fontId="20" fillId="2" borderId="64" xfId="2" applyNumberFormat="1" applyFont="1" applyFill="1" applyBorder="1" applyAlignment="1" applyProtection="1">
      <alignment horizontal="right" vertical="center" shrinkToFit="1"/>
    </xf>
    <xf numFmtId="176" fontId="20" fillId="2" borderId="3" xfId="2" applyNumberFormat="1" applyFont="1" applyFill="1" applyBorder="1" applyAlignment="1" applyProtection="1">
      <alignment horizontal="right" vertical="center" shrinkToFit="1"/>
    </xf>
    <xf numFmtId="176" fontId="20" fillId="2" borderId="5" xfId="2" applyNumberFormat="1" applyFont="1" applyFill="1" applyBorder="1" applyAlignment="1" applyProtection="1">
      <alignment horizontal="right" vertical="center" shrinkToFit="1"/>
    </xf>
    <xf numFmtId="176" fontId="20" fillId="2" borderId="58" xfId="2" applyNumberFormat="1" applyFont="1" applyFill="1" applyBorder="1" applyAlignment="1" applyProtection="1">
      <alignment horizontal="right" vertical="center" shrinkToFit="1"/>
    </xf>
    <xf numFmtId="176" fontId="20" fillId="2" borderId="0" xfId="2" applyNumberFormat="1" applyFont="1" applyFill="1" applyBorder="1" applyAlignment="1" applyProtection="1">
      <alignment horizontal="right" vertical="center" shrinkToFit="1"/>
    </xf>
    <xf numFmtId="176" fontId="20" fillId="2" borderId="11" xfId="2" applyNumberFormat="1" applyFont="1" applyFill="1" applyBorder="1" applyAlignment="1" applyProtection="1">
      <alignment horizontal="right" vertical="center" shrinkToFit="1"/>
    </xf>
    <xf numFmtId="176" fontId="20" fillId="2" borderId="59" xfId="2" applyNumberFormat="1" applyFont="1" applyFill="1" applyBorder="1" applyAlignment="1" applyProtection="1">
      <alignment horizontal="right" vertical="center" shrinkToFit="1"/>
    </xf>
    <xf numFmtId="176" fontId="20" fillId="2" borderId="60" xfId="2" applyNumberFormat="1" applyFont="1" applyFill="1" applyBorder="1" applyAlignment="1" applyProtection="1">
      <alignment horizontal="right" vertical="center" shrinkToFit="1"/>
    </xf>
    <xf numFmtId="176" fontId="20" fillId="2" borderId="65" xfId="2" applyNumberFormat="1" applyFont="1" applyFill="1" applyBorder="1" applyAlignment="1" applyProtection="1">
      <alignment horizontal="right" vertical="center" shrinkToFit="1"/>
    </xf>
    <xf numFmtId="0" fontId="16" fillId="2" borderId="1" xfId="0" applyFont="1" applyFill="1" applyBorder="1" applyAlignment="1" applyProtection="1">
      <alignment horizontal="distributed" vertical="distributed" textRotation="255" indent="3"/>
    </xf>
    <xf numFmtId="0" fontId="24" fillId="5" borderId="3" xfId="0" applyFont="1" applyFill="1" applyBorder="1" applyAlignment="1" applyProtection="1">
      <alignment horizontal="left" vertical="center"/>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7"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23" fillId="2" borderId="1" xfId="0" applyFont="1" applyFill="1" applyBorder="1" applyAlignment="1" applyProtection="1">
      <alignment horizontal="center" vertical="center" textRotation="255" wrapText="1"/>
    </xf>
    <xf numFmtId="0" fontId="19" fillId="2" borderId="51" xfId="0" applyFont="1" applyFill="1" applyBorder="1" applyAlignment="1" applyProtection="1">
      <alignment horizontal="center" vertical="center" shrinkToFit="1"/>
    </xf>
    <xf numFmtId="0" fontId="19" fillId="2" borderId="52" xfId="0" applyFont="1" applyFill="1" applyBorder="1" applyAlignment="1" applyProtection="1">
      <alignment horizontal="center" vertical="center" shrinkToFit="1"/>
    </xf>
    <xf numFmtId="0" fontId="19" fillId="2" borderId="53" xfId="0" applyFont="1" applyFill="1" applyBorder="1" applyAlignment="1" applyProtection="1">
      <alignment horizontal="center" vertical="center" shrinkToFit="1"/>
    </xf>
    <xf numFmtId="0" fontId="19" fillId="2" borderId="7" xfId="0" applyFont="1" applyFill="1" applyBorder="1" applyAlignment="1" applyProtection="1">
      <alignment horizontal="center" vertical="center" shrinkToFit="1"/>
    </xf>
    <xf numFmtId="0" fontId="19" fillId="2" borderId="4" xfId="0" applyFont="1" applyFill="1" applyBorder="1" applyAlignment="1" applyProtection="1">
      <alignment horizontal="center" vertical="center" shrinkToFit="1"/>
    </xf>
    <xf numFmtId="0" fontId="19" fillId="2" borderId="12"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wrapText="1" shrinkToFit="1"/>
    </xf>
    <xf numFmtId="0" fontId="19" fillId="2" borderId="6"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wrapText="1" shrinkToFit="1"/>
    </xf>
    <xf numFmtId="0" fontId="24" fillId="2" borderId="1" xfId="0" applyFont="1" applyFill="1" applyBorder="1" applyAlignment="1" applyProtection="1">
      <alignment horizontal="center" vertical="center" textRotation="255" shrinkToFit="1"/>
    </xf>
    <xf numFmtId="0" fontId="19" fillId="0" borderId="2"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11" xfId="0" applyFont="1" applyFill="1" applyBorder="1" applyAlignment="1">
      <alignment horizontal="center" vertical="center" shrinkToFit="1"/>
    </xf>
    <xf numFmtId="0" fontId="19" fillId="0" borderId="57" xfId="0" applyFont="1" applyFill="1" applyBorder="1" applyAlignment="1">
      <alignment horizontal="center" vertical="center" shrinkToFit="1"/>
    </xf>
    <xf numFmtId="0" fontId="19" fillId="0" borderId="46" xfId="0" applyFont="1" applyFill="1" applyBorder="1" applyAlignment="1">
      <alignment horizontal="center" vertical="center" shrinkToFit="1"/>
    </xf>
    <xf numFmtId="0" fontId="19" fillId="0" borderId="86" xfId="0" applyFont="1" applyFill="1" applyBorder="1" applyAlignment="1">
      <alignment horizontal="center" vertical="center" shrinkToFit="1"/>
    </xf>
    <xf numFmtId="49" fontId="55" fillId="0" borderId="2" xfId="0" applyNumberFormat="1" applyFont="1" applyFill="1" applyBorder="1" applyAlignment="1">
      <alignment horizontal="center" vertical="top" wrapText="1"/>
    </xf>
    <xf numFmtId="49" fontId="55" fillId="0" borderId="3" xfId="0" applyNumberFormat="1" applyFont="1" applyFill="1" applyBorder="1" applyAlignment="1">
      <alignment horizontal="center" vertical="top" wrapText="1"/>
    </xf>
    <xf numFmtId="49" fontId="55" fillId="0" borderId="5" xfId="0" applyNumberFormat="1" applyFont="1" applyFill="1" applyBorder="1" applyAlignment="1">
      <alignment horizontal="center" vertical="top" wrapText="1"/>
    </xf>
    <xf numFmtId="49" fontId="55" fillId="0" borderId="57" xfId="0" applyNumberFormat="1" applyFont="1" applyFill="1" applyBorder="1" applyAlignment="1">
      <alignment horizontal="center" vertical="top" wrapText="1"/>
    </xf>
    <xf numFmtId="49" fontId="55" fillId="0" borderId="46" xfId="0" applyNumberFormat="1" applyFont="1" applyFill="1" applyBorder="1" applyAlignment="1">
      <alignment horizontal="center" vertical="top" wrapText="1"/>
    </xf>
    <xf numFmtId="49" fontId="55" fillId="0" borderId="86" xfId="0" applyNumberFormat="1" applyFont="1" applyFill="1" applyBorder="1" applyAlignment="1">
      <alignment horizontal="center" vertical="top" wrapText="1"/>
    </xf>
    <xf numFmtId="0" fontId="39" fillId="2" borderId="0" xfId="0" applyFont="1" applyFill="1" applyAlignment="1">
      <alignment horizontal="left" vertical="center" wrapText="1"/>
    </xf>
    <xf numFmtId="0" fontId="39" fillId="2" borderId="4" xfId="0" applyFont="1" applyFill="1" applyBorder="1" applyAlignment="1">
      <alignment horizontal="left" vertical="center" wrapText="1"/>
    </xf>
    <xf numFmtId="0" fontId="16" fillId="2" borderId="2" xfId="0" applyNumberFormat="1" applyFont="1" applyFill="1" applyBorder="1" applyAlignment="1">
      <alignment horizontal="center" vertical="distributed"/>
    </xf>
    <xf numFmtId="0" fontId="16" fillId="2" borderId="3" xfId="0" applyNumberFormat="1" applyFont="1" applyFill="1" applyBorder="1" applyAlignment="1">
      <alignment horizontal="center" vertical="distributed"/>
    </xf>
    <xf numFmtId="0" fontId="16" fillId="2" borderId="6" xfId="0" applyNumberFormat="1" applyFont="1" applyFill="1" applyBorder="1" applyAlignment="1">
      <alignment horizontal="center" vertical="distributed"/>
    </xf>
    <xf numFmtId="0" fontId="16" fillId="2" borderId="0" xfId="0" applyNumberFormat="1" applyFont="1" applyFill="1" applyBorder="1" applyAlignment="1">
      <alignment horizontal="center" vertical="distributed"/>
    </xf>
    <xf numFmtId="0" fontId="38" fillId="0" borderId="0" xfId="0" applyFont="1" applyFill="1" applyAlignment="1">
      <alignment horizontal="center" vertical="center" wrapText="1"/>
    </xf>
    <xf numFmtId="0" fontId="38" fillId="0" borderId="46" xfId="0" applyFont="1" applyFill="1" applyBorder="1" applyAlignment="1">
      <alignment horizontal="center" vertical="center" wrapText="1"/>
    </xf>
    <xf numFmtId="0" fontId="19" fillId="2" borderId="142"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6" fillId="2" borderId="142" xfId="0" applyNumberFormat="1" applyFont="1" applyFill="1" applyBorder="1" applyAlignment="1">
      <alignment horizontal="center" vertical="center" shrinkToFit="1"/>
    </xf>
    <xf numFmtId="0" fontId="16" fillId="2" borderId="1" xfId="0" applyNumberFormat="1" applyFont="1" applyFill="1" applyBorder="1" applyAlignment="1">
      <alignment horizontal="center" vertical="center" shrinkToFit="1"/>
    </xf>
    <xf numFmtId="0" fontId="14" fillId="2" borderId="12"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 xfId="0" applyFont="1" applyFill="1" applyBorder="1" applyAlignment="1">
      <alignment horizontal="center" vertical="center"/>
    </xf>
    <xf numFmtId="0" fontId="19" fillId="2" borderId="40" xfId="0" applyFont="1" applyFill="1" applyBorder="1" applyAlignment="1">
      <alignment horizontal="center" vertical="center"/>
    </xf>
    <xf numFmtId="0" fontId="19" fillId="2" borderId="25"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44" xfId="0" applyFont="1" applyFill="1" applyBorder="1" applyAlignment="1">
      <alignment horizontal="center" vertical="center" shrinkToFit="1"/>
    </xf>
    <xf numFmtId="0" fontId="19" fillId="2" borderId="0" xfId="0" applyFont="1" applyFill="1" applyBorder="1" applyAlignment="1">
      <alignment horizontal="center" vertical="center"/>
    </xf>
    <xf numFmtId="0" fontId="19" fillId="2" borderId="11" xfId="0" applyFont="1" applyFill="1" applyBorder="1" applyAlignment="1">
      <alignment horizontal="center" vertical="center"/>
    </xf>
    <xf numFmtId="0" fontId="14" fillId="2" borderId="3"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14" fillId="2" borderId="6"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24" fillId="2" borderId="132" xfId="0" applyFont="1" applyFill="1" applyBorder="1" applyAlignment="1">
      <alignment horizontal="center" vertical="center" wrapText="1" shrinkToFit="1"/>
    </xf>
    <xf numFmtId="0" fontId="24" fillId="2" borderId="44" xfId="0" applyFont="1" applyFill="1" applyBorder="1" applyAlignment="1">
      <alignment horizontal="center" vertical="center" wrapText="1" shrinkToFit="1"/>
    </xf>
    <xf numFmtId="0" fontId="24" fillId="2" borderId="45" xfId="0" applyFont="1" applyFill="1" applyBorder="1" applyAlignment="1">
      <alignment horizontal="center" vertical="center" wrapText="1" shrinkToFit="1"/>
    </xf>
    <xf numFmtId="0" fontId="24" fillId="2" borderId="7" xfId="0" applyFont="1" applyFill="1" applyBorder="1" applyAlignment="1">
      <alignment horizontal="center" vertical="center" wrapText="1" shrinkToFit="1"/>
    </xf>
    <xf numFmtId="0" fontId="24" fillId="2" borderId="4" xfId="0" applyFont="1" applyFill="1" applyBorder="1" applyAlignment="1">
      <alignment horizontal="center" vertical="center" wrapText="1" shrinkToFit="1"/>
    </xf>
    <xf numFmtId="0" fontId="24" fillId="2" borderId="23" xfId="0" applyFont="1" applyFill="1" applyBorder="1" applyAlignment="1">
      <alignment horizontal="center" vertical="center" wrapText="1" shrinkToFit="1"/>
    </xf>
    <xf numFmtId="0" fontId="16" fillId="2" borderId="141" xfId="0" applyNumberFormat="1" applyFont="1" applyFill="1" applyBorder="1" applyAlignment="1">
      <alignment horizontal="center"/>
    </xf>
    <xf numFmtId="0" fontId="16" fillId="2" borderId="142" xfId="0" applyNumberFormat="1" applyFont="1" applyFill="1" applyBorder="1" applyAlignment="1">
      <alignment horizontal="center"/>
    </xf>
    <xf numFmtId="0" fontId="16" fillId="2" borderId="42" xfId="0" applyNumberFormat="1" applyFont="1" applyFill="1" applyBorder="1" applyAlignment="1">
      <alignment horizontal="center"/>
    </xf>
    <xf numFmtId="0" fontId="16" fillId="2" borderId="1" xfId="0" applyNumberFormat="1" applyFont="1" applyFill="1" applyBorder="1" applyAlignment="1">
      <alignment horizontal="center"/>
    </xf>
    <xf numFmtId="0" fontId="16" fillId="2" borderId="134" xfId="0" applyNumberFormat="1" applyFont="1" applyFill="1" applyBorder="1" applyAlignment="1">
      <alignment horizontal="center"/>
    </xf>
    <xf numFmtId="0" fontId="16" fillId="2" borderId="10" xfId="0" applyNumberFormat="1" applyFont="1" applyFill="1" applyBorder="1" applyAlignment="1">
      <alignment horizontal="center"/>
    </xf>
    <xf numFmtId="0" fontId="13" fillId="2" borderId="0" xfId="0" applyFont="1" applyFill="1" applyBorder="1" applyAlignment="1">
      <alignment horizontal="left"/>
    </xf>
    <xf numFmtId="0" fontId="99" fillId="2" borderId="44" xfId="0" applyNumberFormat="1" applyFont="1" applyFill="1" applyBorder="1" applyAlignment="1">
      <alignment horizontal="center" vertical="center" wrapText="1"/>
    </xf>
    <xf numFmtId="0" fontId="99" fillId="2" borderId="0" xfId="0" applyNumberFormat="1" applyFont="1" applyFill="1" applyBorder="1" applyAlignment="1">
      <alignment horizontal="center" vertical="center" wrapText="1"/>
    </xf>
    <xf numFmtId="0" fontId="39" fillId="2" borderId="44" xfId="2" applyNumberFormat="1" applyFont="1" applyFill="1" applyBorder="1" applyAlignment="1">
      <alignment horizontal="left" vertical="center" shrinkToFit="1"/>
    </xf>
    <xf numFmtId="0" fontId="39" fillId="2" borderId="0" xfId="2" applyNumberFormat="1" applyFont="1" applyFill="1" applyBorder="1" applyAlignment="1">
      <alignment horizontal="left" vertical="center" shrinkToFit="1"/>
    </xf>
    <xf numFmtId="0" fontId="13" fillId="2"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4" fillId="2" borderId="6" xfId="0" applyFont="1" applyFill="1" applyBorder="1" applyAlignment="1">
      <alignment horizontal="left" vertical="center"/>
    </xf>
    <xf numFmtId="0" fontId="14" fillId="2" borderId="0" xfId="0" applyFont="1" applyFill="1" applyBorder="1" applyAlignment="1">
      <alignment horizontal="left" vertical="center"/>
    </xf>
    <xf numFmtId="0" fontId="14" fillId="2" borderId="7" xfId="0" applyFont="1" applyFill="1" applyBorder="1" applyAlignment="1">
      <alignment horizontal="left" vertical="center"/>
    </xf>
    <xf numFmtId="0" fontId="14" fillId="2" borderId="4"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12" xfId="0" applyFont="1" applyFill="1" applyBorder="1" applyAlignment="1">
      <alignment horizontal="center" vertical="center"/>
    </xf>
    <xf numFmtId="0" fontId="16" fillId="2" borderId="51" xfId="0" applyFont="1" applyFill="1" applyBorder="1" applyAlignment="1">
      <alignment horizontal="left" vertical="center" wrapText="1"/>
    </xf>
    <xf numFmtId="0" fontId="16" fillId="2" borderId="52" xfId="0" applyFont="1" applyFill="1" applyBorder="1" applyAlignment="1">
      <alignment horizontal="left" vertical="center" wrapText="1"/>
    </xf>
    <xf numFmtId="0" fontId="16" fillId="2" borderId="53"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9" fillId="2" borderId="48" xfId="0" applyFont="1" applyFill="1" applyBorder="1" applyAlignment="1">
      <alignment horizontal="left" vertical="center" shrinkToFit="1"/>
    </xf>
    <xf numFmtId="0" fontId="19" fillId="2" borderId="49" xfId="0" applyFont="1" applyFill="1" applyBorder="1" applyAlignment="1">
      <alignment horizontal="left" vertical="center" shrinkToFit="1"/>
    </xf>
    <xf numFmtId="0" fontId="19" fillId="2" borderId="50" xfId="0" applyFont="1" applyFill="1" applyBorder="1" applyAlignment="1">
      <alignment horizontal="left" vertical="center" shrinkToFit="1"/>
    </xf>
    <xf numFmtId="0" fontId="24" fillId="2" borderId="0" xfId="0" applyFont="1" applyFill="1" applyBorder="1" applyAlignment="1">
      <alignment horizontal="center" vertical="center" wrapText="1"/>
    </xf>
    <xf numFmtId="0" fontId="19" fillId="2" borderId="3" xfId="0" applyFont="1" applyFill="1" applyBorder="1" applyAlignment="1">
      <alignment horizontal="left" vertical="center" wrapText="1"/>
    </xf>
    <xf numFmtId="0" fontId="19" fillId="2" borderId="19"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23" xfId="0" applyFont="1" applyFill="1" applyBorder="1" applyAlignment="1">
      <alignment horizontal="left" vertical="center" wrapText="1"/>
    </xf>
    <xf numFmtId="0" fontId="19" fillId="2" borderId="84"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6" fillId="2" borderId="7" xfId="0" applyNumberFormat="1" applyFont="1" applyFill="1" applyBorder="1" applyAlignment="1">
      <alignment horizontal="center" vertical="distributed"/>
    </xf>
    <xf numFmtId="0" fontId="16" fillId="2" borderId="4" xfId="0" applyNumberFormat="1" applyFont="1" applyFill="1" applyBorder="1" applyAlignment="1">
      <alignment horizontal="center" vertical="distributed"/>
    </xf>
    <xf numFmtId="0" fontId="24" fillId="2" borderId="1" xfId="0" applyFont="1" applyFill="1" applyBorder="1" applyAlignment="1">
      <alignment horizontal="center" vertical="center" wrapText="1"/>
    </xf>
    <xf numFmtId="0" fontId="24" fillId="2" borderId="144" xfId="0" applyFont="1" applyFill="1" applyBorder="1" applyAlignment="1">
      <alignment horizontal="center" vertical="center" wrapTex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49" fontId="14" fillId="2" borderId="19" xfId="0" applyNumberFormat="1" applyFont="1" applyFill="1" applyBorder="1" applyAlignment="1">
      <alignment horizontal="center" vertical="center"/>
    </xf>
    <xf numFmtId="49" fontId="14" fillId="2" borderId="23" xfId="0" applyNumberFormat="1" applyFont="1" applyFill="1" applyBorder="1" applyAlignment="1">
      <alignment horizontal="center" vertical="center"/>
    </xf>
    <xf numFmtId="0" fontId="19" fillId="0" borderId="51" xfId="0" applyFont="1" applyFill="1" applyBorder="1" applyAlignment="1">
      <alignment horizontal="center" vertical="center"/>
    </xf>
    <xf numFmtId="0" fontId="19" fillId="0" borderId="52"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11" xfId="0" applyFont="1" applyFill="1" applyBorder="1" applyAlignment="1">
      <alignment horizontal="center" vertical="center"/>
    </xf>
    <xf numFmtId="0" fontId="19" fillId="2" borderId="10" xfId="0" applyFont="1" applyFill="1" applyBorder="1" applyAlignment="1">
      <alignment horizontal="center" vertical="center" wrapText="1"/>
    </xf>
    <xf numFmtId="0" fontId="14" fillId="0" borderId="62"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9" fillId="2" borderId="7"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10" xfId="0" applyFont="1" applyFill="1" applyBorder="1" applyAlignment="1">
      <alignment horizontal="center" vertical="center"/>
    </xf>
    <xf numFmtId="0" fontId="19" fillId="2" borderId="20" xfId="0" applyFont="1" applyFill="1" applyBorder="1" applyAlignment="1">
      <alignment horizontal="center" vertical="center"/>
    </xf>
    <xf numFmtId="0" fontId="16" fillId="2" borderId="0" xfId="0" applyFont="1" applyFill="1" applyBorder="1" applyAlignment="1">
      <alignment vertical="center" wrapText="1"/>
    </xf>
    <xf numFmtId="0" fontId="16" fillId="0" borderId="75" xfId="0" applyNumberFormat="1" applyFont="1" applyFill="1" applyBorder="1" applyAlignment="1">
      <alignment horizontal="center" vertical="center" wrapText="1"/>
    </xf>
    <xf numFmtId="0" fontId="16" fillId="0" borderId="62" xfId="0" applyNumberFormat="1" applyFont="1" applyFill="1" applyBorder="1" applyAlignment="1">
      <alignment horizontal="center" vertical="center" wrapText="1"/>
    </xf>
    <xf numFmtId="0" fontId="16" fillId="0" borderId="63" xfId="0" applyNumberFormat="1" applyFont="1" applyFill="1" applyBorder="1" applyAlignment="1">
      <alignment horizontal="center" vertical="center" wrapText="1"/>
    </xf>
    <xf numFmtId="0" fontId="16" fillId="0" borderId="57" xfId="0" applyNumberFormat="1" applyFont="1" applyFill="1" applyBorder="1" applyAlignment="1">
      <alignment horizontal="center" vertical="center" wrapText="1"/>
    </xf>
    <xf numFmtId="0" fontId="16" fillId="0" borderId="46" xfId="0" applyNumberFormat="1" applyFont="1" applyFill="1" applyBorder="1" applyAlignment="1">
      <alignment horizontal="center" vertical="center" wrapText="1"/>
    </xf>
    <xf numFmtId="0" fontId="16" fillId="0" borderId="86" xfId="0" applyNumberFormat="1" applyFont="1" applyFill="1" applyBorder="1" applyAlignment="1">
      <alignment horizontal="center" vertical="center" wrapText="1"/>
    </xf>
    <xf numFmtId="183" fontId="23" fillId="0" borderId="0" xfId="0" applyNumberFormat="1" applyFont="1" applyFill="1" applyBorder="1" applyAlignment="1">
      <alignment horizontal="left" vertical="center" wrapText="1"/>
    </xf>
    <xf numFmtId="183" fontId="23" fillId="0" borderId="67" xfId="0" applyNumberFormat="1" applyFont="1" applyFill="1" applyBorder="1" applyAlignment="1">
      <alignment horizontal="left" vertical="center" wrapText="1"/>
    </xf>
    <xf numFmtId="183" fontId="23" fillId="0" borderId="60" xfId="0" applyNumberFormat="1" applyFont="1" applyFill="1" applyBorder="1" applyAlignment="1">
      <alignment horizontal="left" vertical="center" wrapText="1"/>
    </xf>
    <xf numFmtId="183" fontId="23" fillId="0" borderId="76" xfId="0" applyNumberFormat="1" applyFont="1" applyFill="1" applyBorder="1" applyAlignment="1">
      <alignment horizontal="left" vertical="center" wrapText="1"/>
    </xf>
    <xf numFmtId="0" fontId="16" fillId="0" borderId="58"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9" fillId="0" borderId="57" xfId="0" applyFont="1" applyFill="1" applyBorder="1" applyAlignment="1">
      <alignment horizontal="center" vertical="center"/>
    </xf>
    <xf numFmtId="0" fontId="19" fillId="0" borderId="46" xfId="0" applyFont="1" applyFill="1" applyBorder="1" applyAlignment="1">
      <alignment horizontal="center" vertical="center"/>
    </xf>
    <xf numFmtId="0" fontId="19" fillId="0" borderId="86" xfId="0" applyFont="1" applyFill="1" applyBorder="1" applyAlignment="1">
      <alignment horizontal="center" vertical="center"/>
    </xf>
    <xf numFmtId="0" fontId="16" fillId="0" borderId="42" xfId="0" applyFont="1" applyFill="1" applyBorder="1" applyAlignment="1">
      <alignment horizontal="distributed" vertical="distributed" textRotation="255" indent="3"/>
    </xf>
    <xf numFmtId="0" fontId="16" fillId="0" borderId="1" xfId="0" applyFont="1" applyFill="1" applyBorder="1" applyAlignment="1">
      <alignment horizontal="distributed" vertical="distributed" textRotation="255" indent="3"/>
    </xf>
    <xf numFmtId="0" fontId="16" fillId="0" borderId="119" xfId="0" applyFont="1" applyFill="1" applyBorder="1" applyAlignment="1">
      <alignment horizontal="distributed" vertical="distributed" textRotation="255" indent="3"/>
    </xf>
    <xf numFmtId="0" fontId="16" fillId="0" borderId="120" xfId="0" applyFont="1" applyFill="1" applyBorder="1" applyAlignment="1">
      <alignment horizontal="distributed" vertical="distributed" textRotation="255" indent="3"/>
    </xf>
    <xf numFmtId="0" fontId="23" fillId="2" borderId="48" xfId="0" applyFont="1" applyFill="1" applyBorder="1" applyAlignment="1">
      <alignment horizontal="left" vertical="center" wrapText="1"/>
    </xf>
    <xf numFmtId="0" fontId="23" fillId="2" borderId="49" xfId="0" applyFont="1" applyFill="1" applyBorder="1" applyAlignment="1">
      <alignment horizontal="left" vertical="center" wrapText="1"/>
    </xf>
    <xf numFmtId="0" fontId="19" fillId="2" borderId="10" xfId="0" applyFont="1" applyFill="1" applyBorder="1" applyAlignment="1">
      <alignment horizontal="center" vertical="center" shrinkToFit="1"/>
    </xf>
    <xf numFmtId="0" fontId="19" fillId="2" borderId="2" xfId="0" applyFont="1" applyFill="1" applyBorder="1" applyAlignment="1">
      <alignment horizontal="center" vertical="center" shrinkToFit="1"/>
    </xf>
    <xf numFmtId="0" fontId="16" fillId="2" borderId="67"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0" xfId="0" applyFont="1" applyFill="1" applyBorder="1" applyAlignment="1">
      <alignment vertical="center" wrapText="1"/>
    </xf>
    <xf numFmtId="0" fontId="14" fillId="2" borderId="7" xfId="0" applyFont="1" applyFill="1" applyBorder="1" applyAlignment="1">
      <alignment vertical="center" wrapText="1"/>
    </xf>
    <xf numFmtId="0" fontId="14" fillId="2" borderId="4" xfId="0" applyFont="1" applyFill="1" applyBorder="1" applyAlignment="1">
      <alignment vertical="center" wrapText="1"/>
    </xf>
    <xf numFmtId="0" fontId="13" fillId="2" borderId="0" xfId="0" applyFont="1" applyFill="1" applyBorder="1" applyAlignment="1">
      <alignment wrapText="1"/>
    </xf>
    <xf numFmtId="0" fontId="19" fillId="2" borderId="67" xfId="0" applyFont="1" applyFill="1" applyBorder="1" applyAlignment="1">
      <alignment horizontal="center" vertical="center" wrapText="1"/>
    </xf>
    <xf numFmtId="0" fontId="24" fillId="2" borderId="3" xfId="0" applyFont="1" applyFill="1" applyBorder="1" applyAlignment="1">
      <alignment horizontal="center" vertical="center" shrinkToFi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19" fillId="0" borderId="0" xfId="0" applyFont="1" applyFill="1" applyAlignment="1">
      <alignment horizontal="center" vertical="center"/>
    </xf>
    <xf numFmtId="182" fontId="14" fillId="0" borderId="75" xfId="2" applyNumberFormat="1" applyFont="1" applyFill="1" applyBorder="1" applyAlignment="1">
      <alignment horizontal="left" vertical="center" shrinkToFit="1"/>
    </xf>
    <xf numFmtId="182" fontId="14" fillId="0" borderId="62" xfId="2" applyNumberFormat="1" applyFont="1" applyFill="1" applyBorder="1" applyAlignment="1">
      <alignment horizontal="left" vertical="center" shrinkToFit="1"/>
    </xf>
    <xf numFmtId="182" fontId="14" fillId="0" borderId="57" xfId="2" applyNumberFormat="1" applyFont="1" applyFill="1" applyBorder="1" applyAlignment="1">
      <alignment horizontal="left" vertical="center" shrinkToFit="1"/>
    </xf>
    <xf numFmtId="182" fontId="14" fillId="0" borderId="46" xfId="2" applyNumberFormat="1" applyFont="1" applyFill="1" applyBorder="1" applyAlignment="1">
      <alignment horizontal="left" vertical="center" shrinkToFit="1"/>
    </xf>
    <xf numFmtId="182" fontId="14" fillId="0" borderId="80" xfId="2" applyNumberFormat="1" applyFont="1" applyFill="1" applyBorder="1" applyAlignment="1">
      <alignment horizontal="left" vertical="center" shrinkToFit="1"/>
    </xf>
    <xf numFmtId="182" fontId="14" fillId="0" borderId="47" xfId="2" applyNumberFormat="1" applyFont="1" applyFill="1" applyBorder="1" applyAlignment="1">
      <alignment horizontal="left" vertical="center" shrinkToFit="1"/>
    </xf>
    <xf numFmtId="0" fontId="16" fillId="2" borderId="2" xfId="0" applyFont="1" applyFill="1" applyBorder="1" applyAlignment="1">
      <alignment horizontal="left" vertical="center" shrinkToFit="1"/>
    </xf>
    <xf numFmtId="0" fontId="16" fillId="2" borderId="3" xfId="0" applyFont="1" applyFill="1" applyBorder="1" applyAlignment="1">
      <alignment horizontal="left" vertical="center" shrinkToFit="1"/>
    </xf>
    <xf numFmtId="0" fontId="16" fillId="2" borderId="19" xfId="0" applyFont="1" applyFill="1" applyBorder="1" applyAlignment="1">
      <alignment horizontal="left" vertical="center" shrinkToFit="1"/>
    </xf>
    <xf numFmtId="0" fontId="16" fillId="2" borderId="7" xfId="0" applyFont="1" applyFill="1" applyBorder="1" applyAlignment="1">
      <alignment horizontal="left" vertical="center" shrinkToFit="1"/>
    </xf>
    <xf numFmtId="0" fontId="16" fillId="2" borderId="4" xfId="0" applyFont="1" applyFill="1" applyBorder="1" applyAlignment="1">
      <alignment horizontal="left" vertical="center" shrinkToFit="1"/>
    </xf>
    <xf numFmtId="0" fontId="16" fillId="2" borderId="23"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9" fillId="2" borderId="3" xfId="0" applyFont="1" applyFill="1" applyBorder="1" applyAlignment="1">
      <alignment horizontal="left" vertical="center" shrinkToFit="1"/>
    </xf>
    <xf numFmtId="0" fontId="19" fillId="2" borderId="19" xfId="0" applyFont="1" applyFill="1" applyBorder="1" applyAlignment="1">
      <alignment horizontal="left" vertical="center" shrinkToFit="1"/>
    </xf>
    <xf numFmtId="0" fontId="19" fillId="2" borderId="125" xfId="0" applyFont="1" applyFill="1" applyBorder="1" applyAlignment="1">
      <alignment horizontal="left" vertical="center" shrinkToFit="1"/>
    </xf>
    <xf numFmtId="0" fontId="19" fillId="2" borderId="60" xfId="0" applyFont="1" applyFill="1" applyBorder="1" applyAlignment="1">
      <alignment horizontal="left" vertical="center" shrinkToFit="1"/>
    </xf>
    <xf numFmtId="0" fontId="19" fillId="2" borderId="85" xfId="0" applyFont="1" applyFill="1" applyBorder="1" applyAlignment="1">
      <alignment horizontal="left" vertical="center" shrinkToFit="1"/>
    </xf>
    <xf numFmtId="0" fontId="19" fillId="2" borderId="0"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70" xfId="0" applyFont="1" applyFill="1" applyBorder="1" applyAlignment="1">
      <alignment horizontal="left" vertical="center" wrapText="1"/>
    </xf>
    <xf numFmtId="0" fontId="39" fillId="0" borderId="7" xfId="0" applyFont="1" applyFill="1" applyBorder="1" applyAlignment="1">
      <alignment horizontal="right" vertical="center" wrapText="1"/>
    </xf>
    <xf numFmtId="0" fontId="39" fillId="0" borderId="4" xfId="0" applyFont="1" applyFill="1" applyBorder="1" applyAlignment="1">
      <alignment horizontal="right" vertical="center" wrapText="1"/>
    </xf>
    <xf numFmtId="0" fontId="14" fillId="2" borderId="67" xfId="0" applyFont="1" applyFill="1" applyBorder="1" applyAlignment="1">
      <alignment horizontal="left" vertical="center" wrapText="1"/>
    </xf>
    <xf numFmtId="0" fontId="14" fillId="2" borderId="70" xfId="0" applyFont="1" applyFill="1" applyBorder="1" applyAlignment="1">
      <alignment horizontal="left" vertical="center" wrapText="1"/>
    </xf>
    <xf numFmtId="0" fontId="14" fillId="2" borderId="57" xfId="0" applyFont="1" applyFill="1" applyBorder="1" applyAlignment="1">
      <alignment horizontal="left" vertical="center" wrapText="1"/>
    </xf>
    <xf numFmtId="0" fontId="14" fillId="2" borderId="46" xfId="0" applyFont="1" applyFill="1" applyBorder="1" applyAlignment="1">
      <alignment horizontal="left" vertical="center" wrapText="1"/>
    </xf>
    <xf numFmtId="0" fontId="23" fillId="2" borderId="142" xfId="0" applyFont="1" applyFill="1" applyBorder="1" applyAlignment="1">
      <alignment horizontal="center" vertical="center" textRotation="255" wrapText="1"/>
    </xf>
    <xf numFmtId="0" fontId="23" fillId="2" borderId="1" xfId="0" applyFont="1" applyFill="1" applyBorder="1" applyAlignment="1">
      <alignment horizontal="center" vertical="center" textRotation="255" wrapText="1"/>
    </xf>
    <xf numFmtId="0" fontId="19" fillId="2" borderId="132" xfId="0" applyFont="1" applyFill="1" applyBorder="1" applyAlignment="1">
      <alignment horizontal="center" vertical="center" wrapText="1"/>
    </xf>
    <xf numFmtId="0" fontId="19" fillId="2" borderId="44"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19" fillId="2" borderId="143" xfId="0" applyFont="1" applyFill="1" applyBorder="1" applyAlignment="1">
      <alignment horizontal="center" vertical="center" shrinkToFit="1"/>
    </xf>
    <xf numFmtId="0" fontId="19" fillId="2" borderId="132" xfId="0" applyFont="1" applyFill="1" applyBorder="1" applyAlignment="1">
      <alignment horizontal="center" vertical="center" shrinkToFit="1"/>
    </xf>
    <xf numFmtId="0" fontId="16" fillId="2" borderId="1" xfId="0" applyNumberFormat="1" applyFont="1" applyFill="1" applyBorder="1" applyAlignment="1">
      <alignment horizontal="center" vertical="distributed"/>
    </xf>
    <xf numFmtId="0" fontId="16" fillId="2" borderId="8" xfId="0" applyNumberFormat="1" applyFont="1" applyFill="1" applyBorder="1" applyAlignment="1">
      <alignment horizontal="center" vertical="distributed"/>
    </xf>
    <xf numFmtId="0" fontId="16" fillId="2" borderId="10" xfId="0" applyNumberFormat="1" applyFont="1" applyFill="1" applyBorder="1" applyAlignment="1">
      <alignment horizontal="center" vertical="distributed"/>
    </xf>
    <xf numFmtId="0" fontId="14" fillId="9" borderId="98" xfId="0" applyFont="1" applyFill="1" applyBorder="1" applyAlignment="1" applyProtection="1">
      <alignment horizontal="left" vertical="center"/>
      <protection locked="0"/>
    </xf>
    <xf numFmtId="0" fontId="14" fillId="9" borderId="130" xfId="0" applyFont="1" applyFill="1" applyBorder="1" applyAlignment="1" applyProtection="1">
      <alignment horizontal="left" vertical="center"/>
      <protection locked="0"/>
    </xf>
    <xf numFmtId="0" fontId="87" fillId="2" borderId="20" xfId="1" applyFont="1" applyFill="1" applyBorder="1" applyAlignment="1" applyProtection="1">
      <alignment horizontal="left" vertical="center"/>
      <protection locked="0"/>
    </xf>
    <xf numFmtId="0" fontId="87" fillId="2" borderId="0" xfId="1" applyFont="1" applyFill="1" applyBorder="1" applyAlignment="1" applyProtection="1">
      <alignment horizontal="left" vertical="center"/>
      <protection locked="0"/>
    </xf>
    <xf numFmtId="0" fontId="87" fillId="2" borderId="56" xfId="1" applyFont="1" applyFill="1" applyBorder="1" applyAlignment="1" applyProtection="1">
      <alignment horizontal="left" vertical="center"/>
      <protection locked="0"/>
    </xf>
    <xf numFmtId="0" fontId="87" fillId="2" borderId="46" xfId="1" applyFont="1" applyFill="1" applyBorder="1" applyAlignment="1" applyProtection="1">
      <alignment horizontal="left" vertical="center"/>
      <protection locked="0"/>
    </xf>
    <xf numFmtId="0" fontId="14" fillId="5" borderId="3" xfId="0" applyFont="1" applyFill="1" applyBorder="1" applyAlignment="1" applyProtection="1">
      <alignment horizontal="center" vertical="center" shrinkToFit="1"/>
    </xf>
    <xf numFmtId="0" fontId="14" fillId="5" borderId="5" xfId="0" applyFont="1" applyFill="1" applyBorder="1" applyAlignment="1" applyProtection="1">
      <alignment horizontal="center" vertical="center" shrinkToFit="1"/>
    </xf>
    <xf numFmtId="0" fontId="14" fillId="5" borderId="49"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6" fillId="0" borderId="126" xfId="0" applyFont="1" applyFill="1" applyBorder="1" applyAlignment="1" applyProtection="1">
      <alignment horizontal="center" vertical="center"/>
    </xf>
    <xf numFmtId="0" fontId="16" fillId="0" borderId="98" xfId="0" applyFont="1" applyFill="1" applyBorder="1" applyAlignment="1" applyProtection="1">
      <alignment horizontal="center" vertical="center"/>
    </xf>
    <xf numFmtId="0" fontId="14" fillId="0" borderId="98" xfId="0" applyFont="1" applyFill="1" applyBorder="1" applyAlignment="1" applyProtection="1">
      <alignment horizontal="center" vertical="center"/>
    </xf>
    <xf numFmtId="0" fontId="14" fillId="5" borderId="48" xfId="0" applyFont="1" applyFill="1" applyBorder="1" applyAlignment="1" applyProtection="1">
      <alignment horizontal="left" vertical="center"/>
      <protection locked="0"/>
    </xf>
    <xf numFmtId="0" fontId="19" fillId="0" borderId="0" xfId="0" applyFont="1" applyFill="1" applyBorder="1" applyAlignment="1" applyProtection="1">
      <alignment horizontal="center" vertical="center" shrinkToFit="1"/>
    </xf>
    <xf numFmtId="0" fontId="19" fillId="0" borderId="11" xfId="0" applyFont="1" applyFill="1" applyBorder="1" applyAlignment="1" applyProtection="1">
      <alignment horizontal="center" vertical="center" shrinkToFit="1"/>
    </xf>
    <xf numFmtId="0" fontId="19" fillId="0" borderId="46" xfId="0" applyFont="1" applyFill="1" applyBorder="1" applyAlignment="1" applyProtection="1">
      <alignment horizontal="center" vertical="center" shrinkToFit="1"/>
    </xf>
    <xf numFmtId="0" fontId="19" fillId="0" borderId="86" xfId="0" applyFont="1" applyFill="1" applyBorder="1" applyAlignment="1" applyProtection="1">
      <alignment horizontal="center" vertical="center" shrinkToFit="1"/>
    </xf>
    <xf numFmtId="0" fontId="14" fillId="5" borderId="48" xfId="0" applyFont="1" applyFill="1" applyBorder="1" applyAlignment="1" applyProtection="1">
      <alignment horizontal="center" vertical="center" shrinkToFit="1"/>
    </xf>
    <xf numFmtId="0" fontId="14" fillId="5" borderId="50" xfId="0" applyFont="1" applyFill="1" applyBorder="1" applyAlignment="1" applyProtection="1">
      <alignment horizontal="center" vertical="center" shrinkToFit="1"/>
    </xf>
    <xf numFmtId="0" fontId="37" fillId="2" borderId="51"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6" xfId="0"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39" fillId="2" borderId="55" xfId="0" applyFont="1" applyFill="1" applyBorder="1" applyAlignment="1" applyProtection="1">
      <alignment horizontal="left" vertical="center" shrinkToFit="1"/>
    </xf>
    <xf numFmtId="0" fontId="39" fillId="2" borderId="44" xfId="0" applyFont="1" applyFill="1" applyBorder="1" applyAlignment="1" applyProtection="1">
      <alignment horizontal="left" vertical="center" shrinkToFit="1"/>
    </xf>
    <xf numFmtId="0" fontId="39" fillId="2" borderId="45" xfId="0" applyFont="1" applyFill="1" applyBorder="1" applyAlignment="1" applyProtection="1">
      <alignment horizontal="left" vertical="center" shrinkToFit="1"/>
    </xf>
    <xf numFmtId="0" fontId="39" fillId="2" borderId="20" xfId="0" applyFont="1" applyFill="1" applyBorder="1" applyAlignment="1" applyProtection="1">
      <alignment horizontal="left" vertical="center" shrinkToFit="1"/>
    </xf>
    <xf numFmtId="0" fontId="39" fillId="2" borderId="0" xfId="0" applyFont="1" applyFill="1" applyBorder="1" applyAlignment="1" applyProtection="1">
      <alignment horizontal="left" vertical="center" shrinkToFit="1"/>
    </xf>
    <xf numFmtId="0" fontId="39" fillId="2" borderId="21" xfId="0" applyFont="1" applyFill="1" applyBorder="1" applyAlignment="1" applyProtection="1">
      <alignment horizontal="left" vertical="center" shrinkToFit="1"/>
    </xf>
    <xf numFmtId="0" fontId="19" fillId="0" borderId="126" xfId="0" applyFont="1" applyFill="1" applyBorder="1" applyAlignment="1" applyProtection="1">
      <alignment horizontal="center" vertical="center" shrinkToFit="1"/>
    </xf>
    <xf numFmtId="0" fontId="19" fillId="0" borderId="100" xfId="0" applyFont="1" applyFill="1" applyBorder="1" applyAlignment="1" applyProtection="1">
      <alignment horizontal="center" vertical="center" shrinkToFit="1"/>
    </xf>
    <xf numFmtId="0" fontId="47" fillId="9" borderId="134" xfId="0" applyFont="1" applyFill="1" applyBorder="1" applyAlignment="1" applyProtection="1">
      <alignment horizontal="center" vertical="center"/>
      <protection locked="0"/>
    </xf>
    <xf numFmtId="0" fontId="47" fillId="9" borderId="135" xfId="0" applyFont="1" applyFill="1" applyBorder="1" applyAlignment="1" applyProtection="1">
      <alignment horizontal="center" vertical="center"/>
      <protection locked="0"/>
    </xf>
    <xf numFmtId="0" fontId="47" fillId="9" borderId="40" xfId="0" applyFont="1" applyFill="1" applyBorder="1" applyAlignment="1" applyProtection="1">
      <alignment horizontal="center" vertical="center"/>
      <protection locked="0"/>
    </xf>
    <xf numFmtId="0" fontId="47" fillId="9" borderId="42" xfId="0" applyFont="1" applyFill="1" applyBorder="1" applyAlignment="1" applyProtection="1">
      <alignment horizontal="center" vertical="center"/>
      <protection locked="0"/>
    </xf>
    <xf numFmtId="14" fontId="19" fillId="2" borderId="1" xfId="0" applyNumberFormat="1" applyFont="1" applyFill="1" applyBorder="1" applyAlignment="1" applyProtection="1">
      <alignment horizontal="center"/>
      <protection locked="0"/>
    </xf>
    <xf numFmtId="14" fontId="19" fillId="0" borderId="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protection locked="0"/>
    </xf>
    <xf numFmtId="0" fontId="14" fillId="0" borderId="126" xfId="0" applyFont="1" applyFill="1" applyBorder="1" applyAlignment="1" applyProtection="1">
      <alignment horizontal="center" vertical="center"/>
    </xf>
    <xf numFmtId="0" fontId="16" fillId="2" borderId="98" xfId="0" applyFont="1" applyFill="1" applyBorder="1" applyAlignment="1" applyProtection="1">
      <alignment horizontal="left" vertical="center"/>
    </xf>
    <xf numFmtId="0" fontId="16" fillId="2" borderId="130" xfId="0" applyFont="1" applyFill="1" applyBorder="1" applyAlignment="1" applyProtection="1">
      <alignment horizontal="left" vertical="center"/>
    </xf>
    <xf numFmtId="0" fontId="19" fillId="0" borderId="9" xfId="0" applyFont="1" applyFill="1" applyBorder="1" applyAlignment="1" applyProtection="1">
      <alignment horizontal="center"/>
      <protection locked="0"/>
    </xf>
    <xf numFmtId="0" fontId="32" fillId="6" borderId="1" xfId="0" applyFont="1" applyFill="1" applyBorder="1" applyAlignment="1" applyProtection="1">
      <alignment horizontal="left"/>
      <protection locked="0"/>
    </xf>
    <xf numFmtId="0" fontId="32" fillId="6" borderId="8" xfId="0" applyFont="1" applyFill="1" applyBorder="1" applyAlignment="1" applyProtection="1">
      <alignment horizontal="left"/>
      <protection locked="0"/>
    </xf>
    <xf numFmtId="0" fontId="14" fillId="2" borderId="55" xfId="0" applyFont="1" applyFill="1" applyBorder="1" applyAlignment="1" applyProtection="1">
      <alignment horizontal="center" vertical="center" wrapText="1"/>
    </xf>
    <xf numFmtId="0" fontId="14" fillId="2" borderId="45" xfId="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2" borderId="56" xfId="0" applyFont="1" applyFill="1" applyBorder="1" applyAlignment="1" applyProtection="1">
      <alignment horizontal="center" vertical="center" wrapText="1"/>
    </xf>
    <xf numFmtId="0" fontId="14" fillId="2" borderId="47" xfId="0" applyFont="1" applyFill="1" applyBorder="1" applyAlignment="1" applyProtection="1">
      <alignment horizontal="center" vertical="center" wrapText="1"/>
    </xf>
    <xf numFmtId="0" fontId="14" fillId="5" borderId="95"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 xfId="0" applyFont="1" applyFill="1" applyBorder="1" applyAlignment="1" applyProtection="1">
      <alignment horizontal="left" vertical="center"/>
      <protection locked="0"/>
    </xf>
    <xf numFmtId="0" fontId="14" fillId="5" borderId="19" xfId="0" applyFont="1" applyFill="1" applyBorder="1" applyAlignment="1" applyProtection="1">
      <alignment horizontal="left" vertical="center"/>
      <protection locked="0"/>
    </xf>
    <xf numFmtId="0" fontId="14" fillId="9" borderId="93" xfId="0" applyFont="1" applyFill="1" applyBorder="1" applyAlignment="1" applyProtection="1">
      <alignment horizontal="left" vertical="center" wrapText="1"/>
      <protection locked="0"/>
    </xf>
    <xf numFmtId="0" fontId="14" fillId="9" borderId="89" xfId="0" applyFont="1" applyFill="1" applyBorder="1" applyAlignment="1" applyProtection="1">
      <alignment horizontal="left" vertical="center" wrapText="1"/>
      <protection locked="0"/>
    </xf>
    <xf numFmtId="0" fontId="14" fillId="9" borderId="100" xfId="0" applyFont="1" applyFill="1" applyBorder="1" applyAlignment="1" applyProtection="1">
      <alignment horizontal="left" vertical="center" wrapText="1"/>
      <protection locked="0"/>
    </xf>
    <xf numFmtId="0" fontId="14" fillId="9" borderId="54" xfId="0" applyFont="1" applyFill="1" applyBorder="1" applyAlignment="1" applyProtection="1">
      <alignment horizontal="left" vertical="center" wrapText="1"/>
      <protection locked="0"/>
    </xf>
    <xf numFmtId="0" fontId="19" fillId="2" borderId="126" xfId="0" applyFont="1" applyFill="1" applyBorder="1" applyAlignment="1" applyProtection="1">
      <alignment horizontal="center" vertical="center" shrinkToFit="1"/>
    </xf>
    <xf numFmtId="0" fontId="19" fillId="2" borderId="100" xfId="0"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shrinkToFit="1"/>
    </xf>
    <xf numFmtId="0" fontId="19" fillId="0" borderId="12" xfId="0" applyFont="1" applyFill="1" applyBorder="1" applyAlignment="1" applyProtection="1">
      <alignment horizontal="center" vertical="center" shrinkToFit="1"/>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133"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5" borderId="117" xfId="0" applyFont="1" applyFill="1" applyBorder="1" applyAlignment="1" applyProtection="1">
      <alignment horizontal="left" vertical="center"/>
      <protection locked="0"/>
    </xf>
    <xf numFmtId="0" fontId="88" fillId="4" borderId="110" xfId="0" applyFont="1" applyFill="1" applyBorder="1" applyAlignment="1" applyProtection="1">
      <alignment horizontal="left" vertical="center" shrinkToFit="1"/>
      <protection locked="0"/>
    </xf>
    <xf numFmtId="0" fontId="88" fillId="4" borderId="111" xfId="0" applyFont="1" applyFill="1" applyBorder="1" applyAlignment="1" applyProtection="1">
      <alignment horizontal="left" vertical="center" shrinkToFit="1"/>
      <protection locked="0"/>
    </xf>
    <xf numFmtId="0" fontId="88" fillId="4" borderId="112" xfId="0" applyFont="1" applyFill="1" applyBorder="1" applyAlignment="1" applyProtection="1">
      <alignment horizontal="left" vertical="center" shrinkToFit="1"/>
      <protection locked="0"/>
    </xf>
    <xf numFmtId="0" fontId="14" fillId="5" borderId="87" xfId="0" applyFont="1" applyFill="1" applyBorder="1" applyAlignment="1" applyProtection="1">
      <alignment horizontal="center" vertical="center"/>
    </xf>
    <xf numFmtId="0" fontId="14" fillId="5" borderId="88" xfId="0" applyFont="1" applyFill="1" applyBorder="1" applyAlignment="1" applyProtection="1">
      <alignment horizontal="center" vertical="center"/>
    </xf>
    <xf numFmtId="0" fontId="14" fillId="5" borderId="105" xfId="0" applyFont="1" applyFill="1" applyBorder="1" applyAlignment="1" applyProtection="1">
      <alignment horizontal="center" vertical="center"/>
    </xf>
    <xf numFmtId="0" fontId="14" fillId="5" borderId="88" xfId="0" applyFont="1" applyFill="1" applyBorder="1" applyAlignment="1" applyProtection="1">
      <alignment horizontal="left" vertical="center"/>
      <protection locked="0"/>
    </xf>
    <xf numFmtId="0" fontId="14" fillId="5" borderId="129" xfId="0" applyFont="1" applyFill="1" applyBorder="1" applyAlignment="1" applyProtection="1">
      <alignment horizontal="left" vertical="center"/>
      <protection locked="0"/>
    </xf>
    <xf numFmtId="0" fontId="14" fillId="5" borderId="97"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9" fillId="2" borderId="135"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2" borderId="119" xfId="0" applyFont="1" applyFill="1" applyBorder="1" applyAlignment="1" applyProtection="1">
      <alignment horizontal="center" vertical="center"/>
    </xf>
    <xf numFmtId="0" fontId="19" fillId="2" borderId="120"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0" fontId="39" fillId="2" borderId="57" xfId="0" applyFont="1" applyFill="1" applyBorder="1" applyAlignment="1" applyProtection="1">
      <alignment horizontal="left" vertical="center" wrapText="1"/>
    </xf>
    <xf numFmtId="0" fontId="39" fillId="2" borderId="4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xf>
    <xf numFmtId="0" fontId="39" fillId="2" borderId="46" xfId="0" applyFont="1" applyFill="1" applyBorder="1" applyAlignment="1" applyProtection="1">
      <alignment horizontal="left" vertical="center"/>
    </xf>
    <xf numFmtId="0" fontId="16" fillId="2" borderId="51" xfId="0" applyFont="1" applyFill="1" applyBorder="1" applyAlignment="1" applyProtection="1">
      <alignment horizontal="center" vertical="center"/>
    </xf>
    <xf numFmtId="0" fontId="16" fillId="2" borderId="52" xfId="0" applyFont="1" applyFill="1" applyBorder="1" applyAlignment="1" applyProtection="1">
      <alignment horizontal="center" vertical="center"/>
    </xf>
    <xf numFmtId="0" fontId="14" fillId="5" borderId="55" xfId="0" applyFont="1" applyFill="1" applyBorder="1" applyAlignment="1" applyProtection="1">
      <alignment horizontal="center" vertical="center"/>
    </xf>
    <xf numFmtId="0" fontId="14" fillId="5" borderId="45"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56" xfId="0" applyFont="1" applyFill="1" applyBorder="1" applyAlignment="1" applyProtection="1">
      <alignment horizontal="center" vertical="center"/>
    </xf>
    <xf numFmtId="0" fontId="14" fillId="5" borderId="47" xfId="0" applyFont="1" applyFill="1" applyBorder="1" applyAlignment="1" applyProtection="1">
      <alignment horizontal="center" vertical="center"/>
    </xf>
    <xf numFmtId="0" fontId="14" fillId="9" borderId="126" xfId="0" applyFont="1" applyFill="1" applyBorder="1" applyAlignment="1" applyProtection="1">
      <alignment horizontal="left" vertical="center"/>
      <protection locked="0"/>
    </xf>
    <xf numFmtId="0" fontId="31" fillId="10" borderId="134" xfId="0" applyFont="1" applyFill="1" applyBorder="1" applyAlignment="1" applyProtection="1">
      <alignment horizontal="center" vertical="center" textRotation="255"/>
    </xf>
    <xf numFmtId="0" fontId="31" fillId="10" borderId="135" xfId="0" applyFont="1" applyFill="1" applyBorder="1" applyAlignment="1" applyProtection="1">
      <alignment horizontal="center" vertical="center" textRotation="255"/>
    </xf>
    <xf numFmtId="0" fontId="31" fillId="10" borderId="136" xfId="0" applyFont="1" applyFill="1" applyBorder="1" applyAlignment="1" applyProtection="1">
      <alignment horizontal="center" vertical="center" textRotation="255"/>
    </xf>
    <xf numFmtId="0" fontId="19" fillId="9" borderId="126" xfId="0" applyFont="1" applyFill="1" applyBorder="1" applyAlignment="1" applyProtection="1">
      <alignment horizontal="left" vertical="center"/>
      <protection locked="0"/>
    </xf>
    <xf numFmtId="0" fontId="19" fillId="9" borderId="98" xfId="0" applyFont="1" applyFill="1" applyBorder="1" applyAlignment="1" applyProtection="1">
      <alignment horizontal="left" vertical="center"/>
      <protection locked="0"/>
    </xf>
    <xf numFmtId="0" fontId="14" fillId="5" borderId="49" xfId="0" applyFont="1" applyFill="1" applyBorder="1" applyAlignment="1" applyProtection="1">
      <alignment horizontal="center" vertical="center" shrinkToFit="1"/>
    </xf>
    <xf numFmtId="0" fontId="39" fillId="2" borderId="55" xfId="0" applyFont="1" applyFill="1" applyBorder="1" applyAlignment="1" applyProtection="1">
      <alignment horizontal="left" vertical="center" wrapText="1"/>
    </xf>
    <xf numFmtId="0" fontId="39" fillId="2" borderId="44" xfId="0" applyFont="1" applyFill="1" applyBorder="1" applyAlignment="1" applyProtection="1">
      <alignment horizontal="left" vertical="center" wrapText="1"/>
    </xf>
    <xf numFmtId="0" fontId="39" fillId="2" borderId="45" xfId="0" applyFont="1" applyFill="1" applyBorder="1" applyAlignment="1" applyProtection="1">
      <alignment horizontal="left" vertical="center" wrapText="1"/>
    </xf>
    <xf numFmtId="0" fontId="19" fillId="0" borderId="0" xfId="0" applyFont="1" applyFill="1" applyAlignment="1" applyProtection="1">
      <alignment horizontal="center" vertical="center"/>
      <protection locked="0"/>
    </xf>
    <xf numFmtId="0" fontId="14" fillId="5" borderId="22" xfId="0" applyFont="1" applyFill="1" applyBorder="1" applyAlignment="1" applyProtection="1">
      <alignment horizontal="left" vertical="center"/>
      <protection locked="0"/>
    </xf>
    <xf numFmtId="0" fontId="14" fillId="5" borderId="4"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9" fillId="0" borderId="0" xfId="0" applyFont="1" applyFill="1" applyBorder="1" applyAlignment="1" applyProtection="1">
      <alignment horizontal="center"/>
      <protection locked="0"/>
    </xf>
    <xf numFmtId="0" fontId="32" fillId="6" borderId="0" xfId="0" applyFont="1" applyFill="1" applyBorder="1" applyAlignment="1" applyProtection="1">
      <alignment horizontal="left"/>
      <protection locked="0"/>
    </xf>
    <xf numFmtId="0" fontId="14" fillId="5" borderId="13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shrinkToFit="1"/>
      <protection locked="0"/>
    </xf>
    <xf numFmtId="0" fontId="28" fillId="0" borderId="11" xfId="0" applyFont="1" applyFill="1" applyBorder="1" applyAlignment="1" applyProtection="1">
      <alignment horizontal="center" vertical="center" shrinkToFit="1"/>
      <protection locked="0"/>
    </xf>
    <xf numFmtId="0" fontId="28" fillId="0" borderId="0" xfId="0" applyFont="1" applyFill="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19" fillId="2" borderId="3" xfId="0" applyFont="1" applyFill="1" applyBorder="1" applyAlignment="1" applyProtection="1">
      <alignment horizontal="left" vertical="center" wrapText="1" shrinkToFit="1"/>
    </xf>
    <xf numFmtId="0" fontId="19" fillId="2" borderId="6"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shrinkToFit="1"/>
    </xf>
    <xf numFmtId="0" fontId="14" fillId="2" borderId="12" xfId="0" applyFont="1" applyFill="1" applyBorder="1" applyAlignment="1" applyProtection="1">
      <alignment horizontal="left" vertical="center" shrinkToFit="1"/>
    </xf>
    <xf numFmtId="0" fontId="38" fillId="0" borderId="0" xfId="0" applyFont="1" applyFill="1" applyAlignment="1" applyProtection="1">
      <alignment horizontal="center" vertical="center" shrinkToFit="1"/>
    </xf>
    <xf numFmtId="0" fontId="38" fillId="0" borderId="0" xfId="0" applyFont="1" applyFill="1" applyBorder="1" applyAlignment="1" applyProtection="1">
      <alignment horizontal="center" vertical="center" shrinkToFit="1"/>
    </xf>
    <xf numFmtId="0" fontId="38" fillId="0" borderId="4" xfId="0"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49" fontId="55" fillId="0" borderId="1" xfId="0" applyNumberFormat="1" applyFont="1" applyFill="1" applyBorder="1" applyAlignment="1" applyProtection="1">
      <alignment horizontal="center" vertical="top" wrapText="1"/>
    </xf>
    <xf numFmtId="0" fontId="23" fillId="0" borderId="1" xfId="0" applyFont="1" applyFill="1" applyBorder="1" applyAlignment="1" applyProtection="1">
      <alignment horizontal="center" vertical="center" textRotation="255" wrapText="1"/>
    </xf>
    <xf numFmtId="0" fontId="19" fillId="2" borderId="138" xfId="0" applyFont="1" applyFill="1" applyBorder="1" applyAlignment="1" applyProtection="1">
      <alignment horizontal="center" vertical="center" shrinkToFit="1"/>
    </xf>
    <xf numFmtId="0" fontId="19" fillId="2" borderId="48" xfId="0" applyFont="1" applyFill="1" applyBorder="1" applyAlignment="1" applyProtection="1">
      <alignment horizontal="center" vertical="center" shrinkToFit="1"/>
    </xf>
    <xf numFmtId="0" fontId="16" fillId="2" borderId="2" xfId="0" applyFont="1" applyFill="1" applyBorder="1" applyAlignment="1" applyProtection="1">
      <alignment horizontal="left" vertical="center" wrapText="1"/>
    </xf>
    <xf numFmtId="0" fontId="16" fillId="2" borderId="3"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4"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4" fillId="2" borderId="49"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24" fillId="2" borderId="1" xfId="0" applyFont="1" applyFill="1" applyBorder="1" applyAlignment="1" applyProtection="1">
      <alignment horizontal="center" vertical="top" wrapText="1"/>
    </xf>
    <xf numFmtId="0" fontId="14" fillId="2" borderId="1" xfId="0" applyFont="1" applyFill="1" applyBorder="1" applyAlignment="1" applyProtection="1">
      <alignment horizontal="center" vertical="center"/>
    </xf>
    <xf numFmtId="0" fontId="14" fillId="2" borderId="10" xfId="0" applyFont="1" applyFill="1" applyBorder="1" applyAlignment="1" applyProtection="1">
      <alignment horizontal="center" vertical="center"/>
    </xf>
    <xf numFmtId="0" fontId="14" fillId="2" borderId="1"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center"/>
    </xf>
    <xf numFmtId="0" fontId="16" fillId="2" borderId="1" xfId="0" applyNumberFormat="1" applyFont="1" applyFill="1" applyBorder="1" applyAlignment="1" applyProtection="1">
      <alignment horizontal="center" vertical="center" textRotation="255" shrinkToFit="1"/>
    </xf>
    <xf numFmtId="0" fontId="16" fillId="2" borderId="51" xfId="0" applyFont="1" applyFill="1" applyBorder="1" applyAlignment="1" applyProtection="1">
      <alignment horizontal="left" vertical="center" wrapText="1"/>
    </xf>
    <xf numFmtId="0" fontId="16" fillId="2" borderId="52" xfId="0" applyFont="1" applyFill="1" applyBorder="1" applyAlignment="1" applyProtection="1">
      <alignment horizontal="left" vertical="center" wrapText="1"/>
    </xf>
    <xf numFmtId="0" fontId="16" fillId="2" borderId="53"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16" fillId="0" borderId="1" xfId="0" applyNumberFormat="1" applyFont="1" applyFill="1" applyBorder="1" applyAlignment="1" applyProtection="1">
      <alignment horizontal="center" vertical="distributed"/>
    </xf>
    <xf numFmtId="0" fontId="14" fillId="2" borderId="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9" fillId="2" borderId="139" xfId="0" applyFont="1" applyFill="1" applyBorder="1" applyAlignment="1" applyProtection="1">
      <alignment horizontal="center" vertical="center" shrinkToFit="1"/>
    </xf>
    <xf numFmtId="0" fontId="19" fillId="2" borderId="6" xfId="0" applyFont="1" applyFill="1" applyBorder="1" applyAlignment="1" applyProtection="1">
      <alignment horizontal="center" vertical="center" shrinkToFit="1"/>
    </xf>
    <xf numFmtId="0" fontId="14" fillId="0" borderId="6"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14" fillId="0" borderId="11"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0" fontId="14" fillId="0" borderId="4"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6" fillId="2" borderId="0"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4" xfId="0" applyFont="1" applyFill="1" applyBorder="1" applyAlignment="1" applyProtection="1">
      <alignment horizontal="left" vertical="center" shrinkToFit="1"/>
    </xf>
    <xf numFmtId="0" fontId="19" fillId="2" borderId="12" xfId="0" applyFont="1" applyFill="1" applyBorder="1" applyAlignment="1" applyProtection="1">
      <alignment horizontal="left" vertical="center" shrinkToFit="1"/>
    </xf>
    <xf numFmtId="0" fontId="16" fillId="2" borderId="6" xfId="0" applyNumberFormat="1" applyFont="1" applyFill="1" applyBorder="1" applyAlignment="1" applyProtection="1">
      <alignment horizontal="center" vertical="center" shrinkToFit="1"/>
    </xf>
    <xf numFmtId="0" fontId="19" fillId="2" borderId="2" xfId="0" applyFont="1" applyFill="1" applyBorder="1" applyAlignment="1" applyProtection="1">
      <alignment horizontal="center" wrapText="1"/>
    </xf>
    <xf numFmtId="0" fontId="19" fillId="2" borderId="3" xfId="0" applyFont="1" applyFill="1" applyBorder="1" applyAlignment="1" applyProtection="1">
      <alignment horizontal="center" wrapText="1"/>
    </xf>
    <xf numFmtId="0" fontId="19" fillId="2" borderId="5" xfId="0" applyFont="1" applyFill="1" applyBorder="1" applyAlignment="1" applyProtection="1">
      <alignment horizontal="center" wrapText="1"/>
    </xf>
    <xf numFmtId="0" fontId="19" fillId="2" borderId="6"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1" xfId="0" applyFont="1" applyFill="1" applyBorder="1" applyAlignment="1" applyProtection="1">
      <alignment horizontal="center" wrapText="1"/>
    </xf>
    <xf numFmtId="0" fontId="19" fillId="2" borderId="137" xfId="0" applyFont="1" applyFill="1" applyBorder="1" applyAlignment="1" applyProtection="1">
      <alignment horizontal="center" wrapText="1"/>
    </xf>
    <xf numFmtId="0" fontId="19" fillId="2" borderId="95" xfId="0" applyFont="1" applyFill="1" applyBorder="1" applyAlignment="1" applyProtection="1">
      <alignment horizontal="center" wrapText="1"/>
    </xf>
    <xf numFmtId="0" fontId="19" fillId="2" borderId="96" xfId="0" applyFont="1" applyFill="1" applyBorder="1" applyAlignment="1" applyProtection="1">
      <alignment horizontal="center" wrapText="1"/>
    </xf>
    <xf numFmtId="0" fontId="19" fillId="0" borderId="4" xfId="0" applyFont="1" applyFill="1" applyBorder="1" applyAlignment="1" applyProtection="1">
      <alignment horizontal="center" vertical="center" shrinkToFit="1"/>
    </xf>
    <xf numFmtId="0" fontId="14" fillId="2" borderId="11"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14" fillId="0" borderId="52" xfId="0" applyFont="1" applyFill="1" applyBorder="1" applyAlignment="1" applyProtection="1">
      <alignment horizontal="left" vertical="center" wrapText="1"/>
    </xf>
    <xf numFmtId="0" fontId="14" fillId="0" borderId="53" xfId="0" applyFont="1" applyFill="1" applyBorder="1" applyAlignment="1" applyProtection="1">
      <alignment horizontal="left" vertical="center" wrapText="1"/>
    </xf>
    <xf numFmtId="0" fontId="14" fillId="0" borderId="137" xfId="0" applyFont="1" applyFill="1" applyBorder="1" applyAlignment="1" applyProtection="1">
      <alignment horizontal="left" vertical="center" wrapText="1"/>
    </xf>
    <xf numFmtId="0" fontId="14" fillId="0" borderId="95" xfId="0" applyFont="1" applyFill="1" applyBorder="1" applyAlignment="1" applyProtection="1">
      <alignment horizontal="left" vertical="center" wrapText="1"/>
    </xf>
    <xf numFmtId="0" fontId="14" fillId="0" borderId="96" xfId="0" applyFont="1" applyFill="1" applyBorder="1" applyAlignment="1" applyProtection="1">
      <alignment horizontal="left" vertical="center" wrapText="1"/>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24" fillId="0" borderId="8" xfId="0" applyFont="1" applyFill="1" applyBorder="1" applyAlignment="1" applyProtection="1">
      <alignment horizontal="center" vertical="center" wrapText="1"/>
    </xf>
    <xf numFmtId="0" fontId="24" fillId="0" borderId="24"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wrapText="1"/>
    </xf>
    <xf numFmtId="0" fontId="14" fillId="2" borderId="2" xfId="0" applyFont="1" applyFill="1" applyBorder="1" applyAlignment="1" applyProtection="1">
      <alignment horizontal="center" wrapText="1"/>
    </xf>
    <xf numFmtId="0" fontId="14" fillId="2" borderId="3" xfId="0" applyFont="1" applyFill="1" applyBorder="1" applyAlignment="1" applyProtection="1">
      <alignment horizontal="center" wrapText="1"/>
    </xf>
    <xf numFmtId="0" fontId="14" fillId="2" borderId="5" xfId="0" applyFont="1" applyFill="1" applyBorder="1" applyAlignment="1" applyProtection="1">
      <alignment horizontal="center" wrapText="1"/>
    </xf>
    <xf numFmtId="0" fontId="14" fillId="2" borderId="6" xfId="0" applyFont="1" applyFill="1" applyBorder="1" applyAlignment="1" applyProtection="1">
      <alignment horizontal="center" wrapText="1"/>
    </xf>
    <xf numFmtId="0" fontId="14" fillId="2" borderId="0" xfId="0" applyFont="1" applyFill="1" applyBorder="1" applyAlignment="1" applyProtection="1">
      <alignment horizontal="center" wrapText="1"/>
    </xf>
    <xf numFmtId="0" fontId="14" fillId="2" borderId="11" xfId="0" applyFont="1" applyFill="1" applyBorder="1" applyAlignment="1" applyProtection="1">
      <alignment horizontal="center" wrapText="1"/>
    </xf>
    <xf numFmtId="0" fontId="14" fillId="2" borderId="6"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horizontal="center" vertical="center" wrapText="1"/>
    </xf>
    <xf numFmtId="0" fontId="14" fillId="2" borderId="11" xfId="0" applyNumberFormat="1" applyFont="1" applyFill="1" applyBorder="1" applyAlignment="1" applyProtection="1">
      <alignment horizontal="center" vertical="center" wrapText="1"/>
    </xf>
    <xf numFmtId="0" fontId="14" fillId="2" borderId="7" xfId="0" applyNumberFormat="1" applyFont="1" applyFill="1" applyBorder="1" applyAlignment="1" applyProtection="1">
      <alignment horizontal="center" vertical="center" wrapText="1"/>
    </xf>
    <xf numFmtId="0" fontId="14" fillId="2" borderId="4"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horizontal="center" vertical="center" wrapText="1"/>
    </xf>
    <xf numFmtId="0" fontId="16" fillId="0" borderId="0" xfId="0" applyFont="1" applyFill="1" applyBorder="1" applyAlignment="1" applyProtection="1">
      <alignment horizontal="left" vertical="distributed"/>
    </xf>
    <xf numFmtId="0" fontId="16" fillId="2" borderId="1" xfId="0"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shrinkToFit="1"/>
    </xf>
    <xf numFmtId="0" fontId="45" fillId="2" borderId="3" xfId="0" applyNumberFormat="1" applyFont="1" applyFill="1" applyBorder="1" applyAlignment="1" applyProtection="1">
      <alignment horizontal="center" vertical="center" shrinkToFit="1"/>
    </xf>
    <xf numFmtId="0" fontId="45" fillId="2" borderId="5" xfId="0" applyNumberFormat="1" applyFont="1" applyFill="1" applyBorder="1" applyAlignment="1" applyProtection="1">
      <alignment horizontal="center" vertical="center" shrinkToFit="1"/>
    </xf>
    <xf numFmtId="0" fontId="16" fillId="2" borderId="38"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xf>
    <xf numFmtId="0" fontId="13" fillId="2" borderId="25" xfId="0" applyFont="1" applyFill="1" applyBorder="1" applyAlignment="1" applyProtection="1">
      <alignment horizontal="center" wrapText="1"/>
    </xf>
    <xf numFmtId="0" fontId="13" fillId="2" borderId="1" xfId="0" applyFont="1" applyFill="1" applyBorder="1" applyAlignment="1" applyProtection="1">
      <alignment horizontal="center" wrapText="1"/>
    </xf>
    <xf numFmtId="0" fontId="53" fillId="0" borderId="0" xfId="0" applyFont="1" applyFill="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14" fillId="0" borderId="8"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14" fillId="0" borderId="9" xfId="0" applyFont="1" applyFill="1" applyBorder="1" applyAlignment="1" applyProtection="1">
      <alignment horizontal="left" vertical="center" wrapText="1"/>
    </xf>
    <xf numFmtId="0" fontId="19" fillId="2" borderId="6" xfId="0" applyFont="1" applyFill="1" applyBorder="1" applyAlignment="1" applyProtection="1">
      <alignment horizontal="center" vertical="top" wrapText="1" shrinkToFit="1"/>
    </xf>
    <xf numFmtId="0" fontId="19" fillId="2" borderId="0" xfId="0" applyFont="1" applyFill="1" applyBorder="1" applyAlignment="1" applyProtection="1">
      <alignment horizontal="center" vertical="top" shrinkToFit="1"/>
    </xf>
    <xf numFmtId="0" fontId="19" fillId="2" borderId="11" xfId="0" applyFont="1" applyFill="1" applyBorder="1" applyAlignment="1" applyProtection="1">
      <alignment horizontal="center" vertical="top" shrinkToFit="1"/>
    </xf>
    <xf numFmtId="0" fontId="19" fillId="2" borderId="7" xfId="0" applyFont="1" applyFill="1" applyBorder="1" applyAlignment="1" applyProtection="1">
      <alignment horizontal="center" vertical="top" shrinkToFit="1"/>
    </xf>
    <xf numFmtId="0" fontId="19" fillId="2" borderId="4" xfId="0" applyFont="1" applyFill="1" applyBorder="1" applyAlignment="1" applyProtection="1">
      <alignment horizontal="center" vertical="top" shrinkToFit="1"/>
    </xf>
    <xf numFmtId="0" fontId="19" fillId="2" borderId="12" xfId="0" applyFont="1" applyFill="1" applyBorder="1" applyAlignment="1" applyProtection="1">
      <alignment horizontal="center" vertical="top" shrinkToFit="1"/>
    </xf>
    <xf numFmtId="0" fontId="16" fillId="2" borderId="1" xfId="0" applyFont="1" applyFill="1" applyBorder="1" applyAlignment="1" applyProtection="1">
      <alignment vertical="center" textRotation="255" shrinkToFit="1"/>
    </xf>
    <xf numFmtId="0" fontId="24" fillId="2" borderId="1" xfId="0" applyFont="1" applyFill="1" applyBorder="1" applyAlignment="1" applyProtection="1">
      <alignment horizontal="center" vertical="center" wrapText="1"/>
    </xf>
    <xf numFmtId="0" fontId="14" fillId="2" borderId="11" xfId="0" applyFont="1" applyFill="1" applyBorder="1" applyAlignment="1" applyProtection="1">
      <alignment vertical="center" wrapText="1"/>
    </xf>
    <xf numFmtId="0" fontId="86" fillId="2" borderId="135" xfId="0" applyFont="1" applyFill="1" applyBorder="1" applyAlignment="1" applyProtection="1">
      <alignment horizontal="left" vertical="top" wrapText="1"/>
    </xf>
    <xf numFmtId="0" fontId="86" fillId="2" borderId="136" xfId="0" applyFont="1" applyFill="1" applyBorder="1" applyAlignment="1" applyProtection="1">
      <alignment horizontal="left" vertical="top" wrapText="1"/>
    </xf>
    <xf numFmtId="176" fontId="71" fillId="8" borderId="142" xfId="0" applyNumberFormat="1" applyFont="1" applyFill="1" applyBorder="1" applyAlignment="1" applyProtection="1">
      <alignment horizontal="center" vertical="center" wrapText="1"/>
    </xf>
    <xf numFmtId="176" fontId="71" fillId="8" borderId="154" xfId="0" applyNumberFormat="1" applyFont="1" applyFill="1" applyBorder="1" applyAlignment="1" applyProtection="1">
      <alignment horizontal="center" vertical="center" wrapText="1"/>
    </xf>
    <xf numFmtId="176" fontId="71" fillId="8" borderId="103" xfId="0" applyNumberFormat="1" applyFont="1" applyFill="1" applyBorder="1" applyAlignment="1" applyProtection="1">
      <alignment horizontal="center" vertical="center" wrapText="1"/>
    </xf>
    <xf numFmtId="176" fontId="71" fillId="8" borderId="104" xfId="0" applyNumberFormat="1" applyFont="1" applyFill="1" applyBorder="1" applyAlignment="1" applyProtection="1">
      <alignment horizontal="center" vertical="center" wrapText="1"/>
    </xf>
    <xf numFmtId="0" fontId="66" fillId="8" borderId="116" xfId="0" applyFont="1" applyFill="1" applyBorder="1" applyAlignment="1" applyProtection="1">
      <alignment horizontal="center" vertical="center" shrinkToFit="1"/>
    </xf>
    <xf numFmtId="0" fontId="66" fillId="8" borderId="113" xfId="0" applyFont="1" applyFill="1" applyBorder="1" applyAlignment="1" applyProtection="1">
      <alignment horizontal="center" vertical="center" shrinkToFit="1"/>
    </xf>
    <xf numFmtId="0" fontId="66" fillId="8" borderId="148" xfId="0" applyFont="1" applyFill="1" applyBorder="1" applyAlignment="1" applyProtection="1">
      <alignment horizontal="center" vertical="center" shrinkToFit="1"/>
    </xf>
    <xf numFmtId="176" fontId="67" fillId="0" borderId="0" xfId="0" applyNumberFormat="1" applyFont="1" applyFill="1" applyBorder="1" applyAlignment="1" applyProtection="1">
      <alignment horizontal="center" vertical="center" wrapText="1"/>
    </xf>
    <xf numFmtId="176" fontId="67"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73" fillId="8" borderId="121" xfId="4" applyFont="1" applyFill="1" applyBorder="1" applyAlignment="1" applyProtection="1">
      <alignment horizontal="center" vertical="center" wrapText="1"/>
    </xf>
    <xf numFmtId="0" fontId="73" fillId="8" borderId="122" xfId="4" applyFont="1" applyFill="1" applyBorder="1" applyAlignment="1" applyProtection="1">
      <alignment horizontal="center" vertical="center" wrapText="1"/>
    </xf>
    <xf numFmtId="178" fontId="73" fillId="8" borderId="122" xfId="0" applyNumberFormat="1" applyFont="1" applyFill="1" applyBorder="1" applyAlignment="1" applyProtection="1">
      <alignment horizontal="center" vertical="center" wrapText="1"/>
    </xf>
    <xf numFmtId="0" fontId="73" fillId="8" borderId="45" xfId="0" applyFont="1" applyFill="1" applyBorder="1" applyAlignment="1" applyProtection="1">
      <alignment horizontal="center" vertical="center" wrapText="1"/>
    </xf>
    <xf numFmtId="0" fontId="73" fillId="8" borderId="47" xfId="0" applyFont="1" applyFill="1" applyBorder="1" applyAlignment="1" applyProtection="1">
      <alignment horizontal="center" vertical="center" wrapText="1"/>
    </xf>
    <xf numFmtId="0" fontId="73" fillId="8" borderId="131" xfId="0" applyFont="1" applyFill="1" applyBorder="1" applyAlignment="1" applyProtection="1">
      <alignment horizontal="center" vertical="center" wrapText="1"/>
    </xf>
    <xf numFmtId="0" fontId="73" fillId="8" borderId="86" xfId="0" applyFont="1" applyFill="1" applyBorder="1" applyAlignment="1" applyProtection="1">
      <alignment horizontal="center" vertical="center" wrapText="1"/>
    </xf>
    <xf numFmtId="0" fontId="66" fillId="8" borderId="116" xfId="0" applyFont="1" applyFill="1" applyBorder="1" applyAlignment="1" applyProtection="1">
      <alignment horizontal="center" vertical="center" wrapText="1" shrinkToFit="1"/>
    </xf>
    <xf numFmtId="0" fontId="66" fillId="8" borderId="113" xfId="0" applyFont="1" applyFill="1" applyBorder="1" applyAlignment="1" applyProtection="1">
      <alignment horizontal="center" vertical="center" wrapText="1" shrinkToFit="1"/>
    </xf>
    <xf numFmtId="0" fontId="66" fillId="8" borderId="148" xfId="0" applyFont="1" applyFill="1" applyBorder="1" applyAlignment="1" applyProtection="1">
      <alignment horizontal="center" vertical="center" wrapText="1" shrinkToFit="1"/>
    </xf>
    <xf numFmtId="38" fontId="69" fillId="8" borderId="116" xfId="2" applyFont="1" applyFill="1" applyBorder="1" applyAlignment="1" applyProtection="1">
      <alignment horizontal="center" vertical="center" wrapText="1"/>
    </xf>
    <xf numFmtId="38" fontId="69" fillId="8" borderId="113" xfId="2" applyFont="1" applyFill="1" applyBorder="1" applyAlignment="1" applyProtection="1">
      <alignment horizontal="center" vertical="center" wrapText="1"/>
    </xf>
    <xf numFmtId="38" fontId="69" fillId="8" borderId="148" xfId="2" applyFont="1" applyFill="1" applyBorder="1" applyAlignment="1" applyProtection="1">
      <alignment horizontal="center" vertical="center" wrapText="1"/>
    </xf>
    <xf numFmtId="176" fontId="66" fillId="0" borderId="0" xfId="0" applyNumberFormat="1" applyFont="1" applyFill="1" applyBorder="1" applyAlignment="1" applyProtection="1">
      <alignment horizontal="center" vertical="center"/>
    </xf>
    <xf numFmtId="0" fontId="97" fillId="8" borderId="111" xfId="0" applyFont="1" applyFill="1" applyBorder="1" applyAlignment="1" applyProtection="1">
      <alignment horizontal="center" vertical="center" shrinkToFit="1"/>
    </xf>
    <xf numFmtId="0" fontId="97" fillId="8" borderId="112" xfId="0" applyFont="1" applyFill="1" applyBorder="1" applyAlignment="1" applyProtection="1">
      <alignment horizontal="center" vertical="center" shrinkToFit="1"/>
    </xf>
    <xf numFmtId="176" fontId="97" fillId="8" borderId="110" xfId="0" applyNumberFormat="1" applyFont="1" applyFill="1" applyBorder="1" applyAlignment="1" applyProtection="1">
      <alignment horizontal="center" vertical="center"/>
    </xf>
    <xf numFmtId="176" fontId="97" fillId="8" borderId="111" xfId="0" applyNumberFormat="1" applyFont="1" applyFill="1" applyBorder="1" applyAlignment="1" applyProtection="1">
      <alignment horizontal="center" vertical="center"/>
    </xf>
    <xf numFmtId="176" fontId="97" fillId="8" borderId="112" xfId="0" applyNumberFormat="1" applyFont="1" applyFill="1" applyBorder="1" applyAlignment="1" applyProtection="1">
      <alignment horizontal="center" vertical="center"/>
    </xf>
    <xf numFmtId="0" fontId="98" fillId="8" borderId="110" xfId="0" applyFont="1" applyFill="1" applyBorder="1" applyAlignment="1" applyProtection="1">
      <alignment horizontal="center" vertical="center" wrapText="1"/>
    </xf>
    <xf numFmtId="0" fontId="98" fillId="8" borderId="111" xfId="0" applyFont="1" applyFill="1" applyBorder="1" applyAlignment="1" applyProtection="1">
      <alignment horizontal="center" vertical="center" wrapText="1"/>
    </xf>
    <xf numFmtId="0" fontId="98" fillId="8" borderId="112" xfId="0" applyFont="1" applyFill="1" applyBorder="1" applyAlignment="1" applyProtection="1">
      <alignment horizontal="center" vertical="center" wrapText="1"/>
    </xf>
    <xf numFmtId="0" fontId="73" fillId="8" borderId="143" xfId="0" applyFont="1" applyFill="1" applyBorder="1" applyAlignment="1" applyProtection="1">
      <alignment horizontal="center" vertical="center" wrapText="1"/>
    </xf>
    <xf numFmtId="0" fontId="73" fillId="8" borderId="151" xfId="0" applyFont="1" applyFill="1" applyBorder="1" applyAlignment="1" applyProtection="1">
      <alignment horizontal="center" vertical="center" wrapText="1"/>
    </xf>
    <xf numFmtId="176" fontId="68" fillId="0" borderId="0" xfId="0" applyNumberFormat="1" applyFont="1" applyFill="1" applyBorder="1" applyAlignment="1" applyProtection="1">
      <alignment horizontal="center" vertical="center"/>
    </xf>
    <xf numFmtId="38" fontId="71" fillId="8" borderId="122" xfId="2" applyFont="1" applyFill="1" applyBorder="1" applyAlignment="1" applyProtection="1">
      <alignment horizontal="center" vertical="center" wrapText="1"/>
    </xf>
    <xf numFmtId="176" fontId="71" fillId="5" borderId="55" xfId="0" applyNumberFormat="1" applyFont="1" applyFill="1" applyBorder="1" applyAlignment="1" applyProtection="1">
      <alignment horizontal="center" vertical="center" wrapText="1"/>
    </xf>
    <xf numFmtId="176" fontId="71" fillId="5" borderId="45" xfId="0" applyNumberFormat="1" applyFont="1" applyFill="1" applyBorder="1" applyAlignment="1" applyProtection="1">
      <alignment horizontal="center" vertical="center" wrapText="1"/>
    </xf>
    <xf numFmtId="176" fontId="71" fillId="5" borderId="20" xfId="0" applyNumberFormat="1" applyFont="1" applyFill="1" applyBorder="1" applyAlignment="1" applyProtection="1">
      <alignment horizontal="center" vertical="center" wrapText="1"/>
    </xf>
    <xf numFmtId="176" fontId="71" fillId="5" borderId="21" xfId="0" applyNumberFormat="1" applyFont="1" applyFill="1" applyBorder="1" applyAlignment="1" applyProtection="1">
      <alignment horizontal="center" vertical="center" wrapText="1"/>
    </xf>
    <xf numFmtId="38" fontId="71" fillId="11" borderId="112" xfId="2" applyFont="1" applyFill="1" applyBorder="1" applyAlignment="1" applyProtection="1">
      <alignment horizontal="center" vertical="center" wrapText="1"/>
    </xf>
    <xf numFmtId="38" fontId="71" fillId="11" borderId="111" xfId="2" applyFont="1" applyFill="1" applyBorder="1" applyAlignment="1" applyProtection="1">
      <alignment horizontal="center" vertical="center" wrapText="1"/>
    </xf>
    <xf numFmtId="176" fontId="71" fillId="8" borderId="141" xfId="0" applyNumberFormat="1" applyFont="1" applyFill="1" applyBorder="1" applyAlignment="1" applyProtection="1">
      <alignment horizontal="center" vertical="center" wrapText="1"/>
    </xf>
    <xf numFmtId="176" fontId="71" fillId="8" borderId="119" xfId="0" applyNumberFormat="1" applyFont="1" applyFill="1" applyBorder="1" applyAlignment="1" applyProtection="1">
      <alignment horizontal="center" vertical="center" wrapText="1"/>
    </xf>
    <xf numFmtId="0" fontId="80" fillId="8" borderId="55" xfId="0" applyFont="1" applyFill="1" applyBorder="1" applyAlignment="1" applyProtection="1">
      <alignment horizontal="left" vertical="center" wrapText="1"/>
    </xf>
    <xf numFmtId="0" fontId="80" fillId="8" borderId="131" xfId="0" applyFont="1" applyFill="1" applyBorder="1" applyAlignment="1" applyProtection="1">
      <alignment horizontal="left" vertical="center" wrapText="1"/>
    </xf>
    <xf numFmtId="0" fontId="80" fillId="8" borderId="56" xfId="0" applyFont="1" applyFill="1" applyBorder="1" applyAlignment="1" applyProtection="1">
      <alignment horizontal="left" vertical="center" wrapText="1"/>
    </xf>
    <xf numFmtId="0" fontId="80" fillId="8" borderId="86" xfId="0" applyFont="1" applyFill="1" applyBorder="1" applyAlignment="1" applyProtection="1">
      <alignment horizontal="left" vertical="center" wrapText="1"/>
    </xf>
    <xf numFmtId="178" fontId="71" fillId="8" borderId="143" xfId="4"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178" fontId="19" fillId="2" borderId="2" xfId="0" applyNumberFormat="1" applyFont="1" applyFill="1" applyBorder="1" applyAlignment="1">
      <alignment horizontal="center" vertical="center"/>
    </xf>
    <xf numFmtId="178" fontId="19" fillId="2" borderId="3" xfId="0" applyNumberFormat="1" applyFont="1" applyFill="1" applyBorder="1" applyAlignment="1">
      <alignment horizontal="center" vertical="center"/>
    </xf>
    <xf numFmtId="178" fontId="19" fillId="2" borderId="66" xfId="0" applyNumberFormat="1" applyFont="1" applyFill="1" applyBorder="1" applyAlignment="1">
      <alignment horizontal="center" vertical="center"/>
    </xf>
    <xf numFmtId="178" fontId="19" fillId="2" borderId="6" xfId="0" applyNumberFormat="1" applyFont="1" applyFill="1" applyBorder="1" applyAlignment="1">
      <alignment horizontal="center" vertical="center"/>
    </xf>
    <xf numFmtId="178" fontId="19" fillId="2" borderId="0" xfId="0" applyNumberFormat="1" applyFont="1" applyFill="1" applyBorder="1" applyAlignment="1">
      <alignment horizontal="center" vertical="center"/>
    </xf>
    <xf numFmtId="178" fontId="19" fillId="2" borderId="67" xfId="0"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2" borderId="62" xfId="0" applyFont="1" applyFill="1" applyBorder="1" applyAlignment="1">
      <alignment horizontal="center" vertical="center"/>
    </xf>
    <xf numFmtId="0" fontId="32" fillId="2" borderId="61" xfId="0" applyFont="1" applyFill="1" applyBorder="1" applyAlignment="1">
      <alignment horizontal="center" vertical="center"/>
    </xf>
    <xf numFmtId="0" fontId="19" fillId="2" borderId="21"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5" borderId="55" xfId="0" applyFont="1" applyFill="1" applyBorder="1" applyAlignment="1">
      <alignment horizontal="center" vertical="center"/>
    </xf>
    <xf numFmtId="0" fontId="19"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19" fillId="5" borderId="56" xfId="0" applyFont="1" applyFill="1" applyBorder="1" applyAlignment="1">
      <alignment horizontal="center" vertical="center"/>
    </xf>
    <xf numFmtId="0" fontId="19" fillId="5" borderId="46" xfId="0" applyFont="1" applyFill="1" applyBorder="1" applyAlignment="1">
      <alignment horizontal="center" vertical="center"/>
    </xf>
    <xf numFmtId="0" fontId="19" fillId="5" borderId="47" xfId="0" applyFont="1" applyFill="1" applyBorder="1" applyAlignment="1">
      <alignment horizontal="center" vertical="center"/>
    </xf>
    <xf numFmtId="0" fontId="45" fillId="2" borderId="18"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22"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12" xfId="0" applyFont="1" applyFill="1" applyBorder="1" applyAlignment="1">
      <alignment horizontal="center" vertical="center"/>
    </xf>
    <xf numFmtId="0" fontId="13" fillId="0" borderId="0" xfId="0" applyFont="1" applyFill="1" applyBorder="1" applyAlignment="1">
      <alignment horizontal="left" shrinkToFit="1"/>
    </xf>
    <xf numFmtId="0" fontId="13" fillId="0" borderId="4" xfId="0" applyFont="1" applyFill="1" applyBorder="1" applyAlignment="1">
      <alignment horizontal="left" shrinkToFit="1"/>
    </xf>
    <xf numFmtId="0" fontId="20" fillId="2" borderId="55" xfId="0" applyFont="1" applyFill="1" applyBorder="1" applyAlignment="1">
      <alignment horizontal="center"/>
    </xf>
    <xf numFmtId="0" fontId="20" fillId="2" borderId="44" xfId="0" applyFont="1" applyFill="1" applyBorder="1" applyAlignment="1">
      <alignment horizontal="center"/>
    </xf>
    <xf numFmtId="0" fontId="20" fillId="2" borderId="45" xfId="0" applyFont="1" applyFill="1" applyBorder="1" applyAlignment="1">
      <alignment horizontal="center"/>
    </xf>
    <xf numFmtId="0" fontId="20" fillId="2" borderId="56" xfId="0" applyFont="1" applyFill="1" applyBorder="1" applyAlignment="1">
      <alignment horizontal="center"/>
    </xf>
    <xf numFmtId="0" fontId="20" fillId="2" borderId="46" xfId="0" applyFont="1" applyFill="1" applyBorder="1" applyAlignment="1">
      <alignment horizontal="center"/>
    </xf>
    <xf numFmtId="0" fontId="20" fillId="2" borderId="47" xfId="0" applyFont="1" applyFill="1" applyBorder="1" applyAlignment="1">
      <alignment horizontal="center"/>
    </xf>
    <xf numFmtId="0" fontId="19" fillId="2" borderId="0" xfId="0" applyFont="1" applyFill="1" applyBorder="1" applyAlignment="1">
      <alignment horizontal="left" vertical="center"/>
    </xf>
    <xf numFmtId="0" fontId="19" fillId="2" borderId="67" xfId="0" applyFont="1" applyFill="1" applyBorder="1" applyAlignment="1">
      <alignment horizontal="left" vertical="center"/>
    </xf>
    <xf numFmtId="0" fontId="19" fillId="2" borderId="60" xfId="0" applyFont="1" applyFill="1" applyBorder="1" applyAlignment="1">
      <alignment horizontal="left" vertical="center"/>
    </xf>
    <xf numFmtId="0" fontId="19" fillId="2" borderId="76" xfId="0" applyFont="1" applyFill="1" applyBorder="1" applyAlignment="1">
      <alignment horizontal="left" vertical="center"/>
    </xf>
    <xf numFmtId="0" fontId="19" fillId="5" borderId="6" xfId="0" applyFont="1" applyFill="1" applyBorder="1" applyAlignment="1">
      <alignment horizontal="left" vertical="center" shrinkToFit="1"/>
    </xf>
    <xf numFmtId="0" fontId="19" fillId="5" borderId="0" xfId="0" applyFont="1" applyFill="1" applyBorder="1" applyAlignment="1">
      <alignment horizontal="left" vertical="center" shrinkToFit="1"/>
    </xf>
    <xf numFmtId="0" fontId="19" fillId="5" borderId="11" xfId="0" applyFont="1" applyFill="1" applyBorder="1" applyAlignment="1">
      <alignment horizontal="left" vertical="center" shrinkToFit="1"/>
    </xf>
    <xf numFmtId="0" fontId="19" fillId="5" borderId="7" xfId="0" applyFont="1" applyFill="1" applyBorder="1" applyAlignment="1">
      <alignment horizontal="left" vertical="center" shrinkToFit="1"/>
    </xf>
    <xf numFmtId="0" fontId="19" fillId="5" borderId="4" xfId="0" applyFont="1" applyFill="1" applyBorder="1" applyAlignment="1">
      <alignment horizontal="left" vertical="center" shrinkToFit="1"/>
    </xf>
    <xf numFmtId="0" fontId="19" fillId="5" borderId="12" xfId="0" applyFont="1" applyFill="1" applyBorder="1" applyAlignment="1">
      <alignment horizontal="left" vertical="center" shrinkToFit="1"/>
    </xf>
    <xf numFmtId="0" fontId="19" fillId="0" borderId="2" xfId="0" applyFont="1" applyFill="1" applyBorder="1" applyAlignment="1">
      <alignment horizontal="center" vertical="center" textRotation="255"/>
    </xf>
    <xf numFmtId="0" fontId="19" fillId="0" borderId="5" xfId="0" applyFont="1" applyFill="1" applyBorder="1" applyAlignment="1">
      <alignment horizontal="center" vertical="center" textRotation="255"/>
    </xf>
    <xf numFmtId="0" fontId="19" fillId="0" borderId="7" xfId="0" applyFont="1" applyFill="1" applyBorder="1" applyAlignment="1">
      <alignment horizontal="center" vertical="center" textRotation="255"/>
    </xf>
    <xf numFmtId="0" fontId="19" fillId="0" borderId="12" xfId="0" applyFont="1" applyFill="1" applyBorder="1" applyAlignment="1">
      <alignment horizontal="center" vertical="center" textRotation="255"/>
    </xf>
    <xf numFmtId="0" fontId="19" fillId="5" borderId="1" xfId="0" applyFont="1" applyFill="1" applyBorder="1" applyAlignment="1">
      <alignment horizontal="center" vertical="center"/>
    </xf>
    <xf numFmtId="0" fontId="19" fillId="5" borderId="8" xfId="0" applyFont="1" applyFill="1" applyBorder="1" applyAlignment="1">
      <alignment horizontal="center" vertical="center"/>
    </xf>
    <xf numFmtId="0" fontId="19" fillId="0" borderId="3"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5" borderId="2" xfId="0" applyFont="1" applyFill="1" applyBorder="1" applyAlignment="1">
      <alignment horizontal="left" vertical="center" shrinkToFit="1"/>
    </xf>
    <xf numFmtId="0" fontId="19" fillId="5" borderId="3" xfId="0" applyFont="1" applyFill="1" applyBorder="1" applyAlignment="1">
      <alignment horizontal="left" vertical="center" shrinkToFit="1"/>
    </xf>
    <xf numFmtId="0" fontId="19" fillId="5" borderId="5" xfId="0" applyFont="1" applyFill="1" applyBorder="1" applyAlignment="1">
      <alignment horizontal="left" vertical="center" shrinkToFit="1"/>
    </xf>
    <xf numFmtId="0" fontId="32" fillId="2" borderId="0" xfId="0" applyFont="1" applyFill="1" applyBorder="1" applyAlignment="1">
      <alignment horizontal="left" vertical="center" shrinkToFit="1"/>
    </xf>
    <xf numFmtId="0" fontId="28" fillId="2" borderId="0" xfId="0" applyFont="1" applyFill="1" applyBorder="1" applyAlignment="1">
      <alignment horizontal="center" vertical="center" shrinkToFit="1"/>
    </xf>
    <xf numFmtId="0" fontId="32" fillId="2" borderId="11" xfId="0" applyFont="1" applyFill="1" applyBorder="1" applyAlignment="1">
      <alignment horizontal="left" vertical="center" shrinkToFit="1"/>
    </xf>
    <xf numFmtId="0" fontId="57" fillId="0" borderId="6" xfId="0" applyFont="1" applyFill="1" applyBorder="1" applyAlignment="1">
      <alignment horizontal="center" vertical="center" wrapText="1" shrinkToFit="1"/>
    </xf>
    <xf numFmtId="0" fontId="57" fillId="0" borderId="0" xfId="0" applyFont="1" applyFill="1" applyBorder="1" applyAlignment="1">
      <alignment horizontal="center" vertical="center" wrapText="1" shrinkToFit="1"/>
    </xf>
    <xf numFmtId="0" fontId="57" fillId="0" borderId="11" xfId="0" applyFont="1" applyFill="1" applyBorder="1" applyAlignment="1">
      <alignment horizontal="center" vertical="center" wrapText="1" shrinkToFit="1"/>
    </xf>
    <xf numFmtId="0" fontId="57" fillId="0" borderId="7" xfId="0" applyFont="1" applyFill="1" applyBorder="1" applyAlignment="1">
      <alignment horizontal="center" vertical="center" wrapText="1" shrinkToFit="1"/>
    </xf>
    <xf numFmtId="0" fontId="57" fillId="0" borderId="4" xfId="0" applyFont="1" applyFill="1" applyBorder="1" applyAlignment="1">
      <alignment horizontal="center" vertical="center" wrapText="1" shrinkToFit="1"/>
    </xf>
    <xf numFmtId="0" fontId="57" fillId="0" borderId="12" xfId="0" applyFont="1" applyFill="1" applyBorder="1" applyAlignment="1">
      <alignment horizontal="center" vertical="center" wrapText="1" shrinkToFit="1"/>
    </xf>
    <xf numFmtId="0" fontId="58" fillId="2" borderId="4" xfId="0" applyFont="1" applyFill="1" applyBorder="1" applyAlignment="1">
      <alignment horizontal="left" vertical="center" shrinkToFit="1"/>
    </xf>
    <xf numFmtId="0" fontId="32" fillId="2" borderId="4" xfId="0" applyFont="1" applyFill="1" applyBorder="1" applyAlignment="1">
      <alignment horizontal="left" vertical="center" shrinkToFit="1"/>
    </xf>
    <xf numFmtId="0" fontId="32" fillId="2" borderId="12" xfId="0" applyFont="1" applyFill="1" applyBorder="1" applyAlignment="1">
      <alignment horizontal="left" vertical="center" shrinkToFit="1"/>
    </xf>
    <xf numFmtId="0" fontId="24" fillId="2" borderId="0" xfId="0" applyFont="1" applyFill="1" applyBorder="1" applyAlignment="1">
      <alignment horizontal="center" vertical="center" shrinkToFit="1"/>
    </xf>
    <xf numFmtId="0" fontId="23" fillId="2" borderId="3" xfId="0" applyFont="1" applyFill="1" applyBorder="1" applyAlignment="1">
      <alignment horizontal="left" vertical="center" shrinkToFit="1"/>
    </xf>
    <xf numFmtId="0" fontId="23" fillId="2" borderId="0" xfId="0" applyFont="1" applyFill="1" applyBorder="1" applyAlignment="1">
      <alignment horizontal="left" vertical="center" shrinkToFit="1"/>
    </xf>
    <xf numFmtId="0" fontId="28" fillId="2" borderId="5" xfId="0" applyFont="1" applyFill="1" applyBorder="1" applyAlignment="1">
      <alignment horizontal="center" vertical="center"/>
    </xf>
    <xf numFmtId="0" fontId="28" fillId="2" borderId="12" xfId="0" applyFont="1" applyFill="1" applyBorder="1" applyAlignment="1">
      <alignment horizontal="center" vertical="center"/>
    </xf>
    <xf numFmtId="0" fontId="64" fillId="2" borderId="2" xfId="0" applyFont="1" applyFill="1" applyBorder="1" applyAlignment="1">
      <alignment horizontal="right" vertical="center"/>
    </xf>
    <xf numFmtId="0" fontId="64" fillId="2" borderId="3" xfId="0" applyFont="1" applyFill="1" applyBorder="1" applyAlignment="1">
      <alignment horizontal="right" vertical="center"/>
    </xf>
    <xf numFmtId="0" fontId="64" fillId="2" borderId="7" xfId="0" applyFont="1" applyFill="1" applyBorder="1" applyAlignment="1">
      <alignment horizontal="right" vertical="center"/>
    </xf>
    <xf numFmtId="0" fontId="64" fillId="2" borderId="4" xfId="0" applyFont="1" applyFill="1" applyBorder="1" applyAlignment="1">
      <alignment horizontal="right" vertical="center"/>
    </xf>
    <xf numFmtId="0" fontId="28" fillId="2" borderId="3" xfId="0" applyFont="1" applyFill="1" applyBorder="1" applyAlignment="1">
      <alignment horizontal="center" vertical="center"/>
    </xf>
    <xf numFmtId="0" fontId="28" fillId="2" borderId="4" xfId="0" applyFont="1" applyFill="1" applyBorder="1" applyAlignment="1">
      <alignment horizontal="center" vertical="center"/>
    </xf>
    <xf numFmtId="0" fontId="61" fillId="2" borderId="3" xfId="0" applyFont="1" applyFill="1" applyBorder="1" applyAlignment="1">
      <alignment horizontal="left" shrinkToFit="1"/>
    </xf>
    <xf numFmtId="0" fontId="61" fillId="2" borderId="0" xfId="0" applyFont="1" applyFill="1" applyAlignment="1">
      <alignment horizontal="left" shrinkToFit="1"/>
    </xf>
    <xf numFmtId="0" fontId="61" fillId="2" borderId="2" xfId="0" applyFont="1" applyFill="1" applyBorder="1" applyAlignment="1">
      <alignment horizontal="center" shrinkToFit="1"/>
    </xf>
    <xf numFmtId="0" fontId="61" fillId="2" borderId="3" xfId="0" applyFont="1" applyFill="1" applyBorder="1" applyAlignment="1">
      <alignment horizontal="center" shrinkToFit="1"/>
    </xf>
    <xf numFmtId="0" fontId="61" fillId="2" borderId="5" xfId="0" applyFont="1" applyFill="1" applyBorder="1" applyAlignment="1">
      <alignment horizontal="center" shrinkToFit="1"/>
    </xf>
    <xf numFmtId="0" fontId="61" fillId="2" borderId="6" xfId="0" applyFont="1" applyFill="1" applyBorder="1" applyAlignment="1">
      <alignment horizontal="center" shrinkToFit="1"/>
    </xf>
    <xf numFmtId="0" fontId="61" fillId="2" borderId="0" xfId="0" applyFont="1" applyFill="1" applyBorder="1" applyAlignment="1">
      <alignment horizontal="center" shrinkToFit="1"/>
    </xf>
    <xf numFmtId="0" fontId="61" fillId="2" borderId="11" xfId="0" applyFont="1" applyFill="1" applyBorder="1" applyAlignment="1">
      <alignment horizontal="center" shrinkToFit="1"/>
    </xf>
    <xf numFmtId="0" fontId="32" fillId="2" borderId="3"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0" fillId="2" borderId="3" xfId="0" applyFont="1" applyFill="1" applyBorder="1" applyAlignment="1">
      <alignment horizontal="center" vertical="center" shrinkToFit="1"/>
    </xf>
    <xf numFmtId="0" fontId="30" fillId="2" borderId="0" xfId="0" applyFont="1" applyFill="1" applyBorder="1" applyAlignment="1">
      <alignment horizontal="center" vertical="center" shrinkToFit="1"/>
    </xf>
    <xf numFmtId="0" fontId="32" fillId="2" borderId="3" xfId="0" applyFont="1" applyFill="1" applyBorder="1" applyAlignment="1">
      <alignment horizontal="left" vertical="center" shrinkToFit="1"/>
    </xf>
    <xf numFmtId="0" fontId="32" fillId="2" borderId="5" xfId="0" applyFont="1" applyFill="1" applyBorder="1" applyAlignment="1">
      <alignment horizontal="left" vertical="center" shrinkToFit="1"/>
    </xf>
    <xf numFmtId="0" fontId="28" fillId="0" borderId="1" xfId="0" applyFont="1" applyFill="1" applyBorder="1" applyAlignment="1">
      <alignment horizontal="center" vertical="center" textRotation="255" shrinkToFit="1"/>
    </xf>
    <xf numFmtId="0" fontId="28" fillId="0" borderId="1" xfId="0" applyFont="1" applyFill="1" applyBorder="1" applyAlignment="1">
      <alignment horizontal="center" vertical="center"/>
    </xf>
    <xf numFmtId="38" fontId="63" fillId="2" borderId="55" xfId="0" applyNumberFormat="1" applyFont="1" applyFill="1" applyBorder="1" applyAlignment="1">
      <alignment horizontal="center" vertical="center"/>
    </xf>
    <xf numFmtId="0" fontId="63" fillId="2" borderId="44" xfId="0" applyFont="1" applyFill="1" applyBorder="1" applyAlignment="1">
      <alignment horizontal="center" vertical="center"/>
    </xf>
    <xf numFmtId="0" fontId="63" fillId="2" borderId="45"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0" xfId="0" applyFont="1" applyFill="1" applyBorder="1" applyAlignment="1">
      <alignment horizontal="center" vertical="center"/>
    </xf>
    <xf numFmtId="0" fontId="63" fillId="2" borderId="85" xfId="0" applyFont="1" applyFill="1" applyBorder="1" applyAlignment="1">
      <alignment horizontal="center" vertical="center"/>
    </xf>
    <xf numFmtId="0" fontId="28" fillId="2" borderId="20" xfId="0" applyFont="1" applyFill="1" applyBorder="1" applyAlignment="1">
      <alignment horizontal="left" vertical="center" wrapText="1"/>
    </xf>
    <xf numFmtId="0" fontId="28" fillId="2" borderId="0" xfId="0" applyFont="1" applyFill="1" applyBorder="1" applyAlignment="1">
      <alignment horizontal="left" vertical="center"/>
    </xf>
    <xf numFmtId="0" fontId="28" fillId="2" borderId="67" xfId="0" applyFont="1" applyFill="1" applyBorder="1" applyAlignment="1">
      <alignment horizontal="left" vertical="center"/>
    </xf>
    <xf numFmtId="0" fontId="28" fillId="2" borderId="20" xfId="0" applyFont="1" applyFill="1" applyBorder="1" applyAlignment="1">
      <alignment horizontal="left" vertical="center"/>
    </xf>
    <xf numFmtId="0" fontId="28" fillId="2" borderId="78" xfId="0" applyFont="1" applyFill="1" applyBorder="1" applyAlignment="1">
      <alignment horizontal="left" vertical="center"/>
    </xf>
    <xf numFmtId="0" fontId="28" fillId="2" borderId="60" xfId="0" applyFont="1" applyFill="1" applyBorder="1" applyAlignment="1">
      <alignment horizontal="left" vertical="center"/>
    </xf>
    <xf numFmtId="0" fontId="28" fillId="2" borderId="76" xfId="0" applyFont="1" applyFill="1" applyBorder="1" applyAlignment="1">
      <alignment horizontal="left" vertical="center"/>
    </xf>
    <xf numFmtId="0" fontId="57" fillId="2" borderId="6" xfId="0" applyFont="1" applyFill="1" applyBorder="1" applyAlignment="1">
      <alignment horizontal="center" vertical="center" wrapText="1" shrinkToFit="1"/>
    </xf>
    <xf numFmtId="0" fontId="57" fillId="2" borderId="0" xfId="0" applyFont="1" applyFill="1" applyBorder="1" applyAlignment="1">
      <alignment horizontal="center" vertical="center" wrapText="1" shrinkToFit="1"/>
    </xf>
    <xf numFmtId="0" fontId="57" fillId="2" borderId="11" xfId="0" applyFont="1" applyFill="1" applyBorder="1" applyAlignment="1">
      <alignment horizontal="center" vertical="center" wrapText="1" shrinkToFit="1"/>
    </xf>
    <xf numFmtId="0" fontId="57" fillId="2" borderId="7" xfId="0" applyFont="1" applyFill="1" applyBorder="1" applyAlignment="1">
      <alignment horizontal="center" vertical="center" wrapText="1" shrinkToFit="1"/>
    </xf>
    <xf numFmtId="0" fontId="57" fillId="2" borderId="4" xfId="0" applyFont="1" applyFill="1" applyBorder="1" applyAlignment="1">
      <alignment horizontal="center" vertical="center" wrapText="1" shrinkToFit="1"/>
    </xf>
    <xf numFmtId="0" fontId="57" fillId="2" borderId="12" xfId="0" applyFont="1" applyFill="1" applyBorder="1" applyAlignment="1">
      <alignment horizontal="center" vertical="center" wrapText="1" shrinkToFit="1"/>
    </xf>
    <xf numFmtId="0" fontId="32" fillId="2" borderId="6" xfId="0" applyFont="1" applyFill="1" applyBorder="1" applyAlignment="1">
      <alignment horizontal="right" vertical="center" shrinkToFit="1"/>
    </xf>
    <xf numFmtId="0" fontId="32" fillId="2" borderId="0" xfId="0" applyFont="1" applyFill="1" applyBorder="1" applyAlignment="1">
      <alignment horizontal="right" vertical="center" shrinkToFit="1"/>
    </xf>
    <xf numFmtId="0" fontId="32" fillId="2" borderId="7" xfId="0" applyFont="1" applyFill="1" applyBorder="1" applyAlignment="1">
      <alignment horizontal="right" vertical="center" shrinkToFit="1"/>
    </xf>
    <xf numFmtId="0" fontId="32" fillId="2" borderId="4" xfId="0" applyFont="1" applyFill="1" applyBorder="1" applyAlignment="1">
      <alignment horizontal="right" vertical="center" shrinkToFit="1"/>
    </xf>
    <xf numFmtId="0" fontId="28" fillId="2" borderId="4" xfId="0" applyFont="1" applyFill="1" applyBorder="1" applyAlignment="1">
      <alignment horizontal="center" vertical="center" shrinkToFit="1"/>
    </xf>
    <xf numFmtId="0" fontId="28" fillId="2" borderId="2" xfId="0" applyFont="1" applyFill="1" applyBorder="1" applyAlignment="1">
      <alignment horizontal="center" vertical="center"/>
    </xf>
    <xf numFmtId="0" fontId="28" fillId="2" borderId="7" xfId="0" applyFont="1" applyFill="1" applyBorder="1" applyAlignment="1">
      <alignment horizontal="center" vertical="center"/>
    </xf>
    <xf numFmtId="0" fontId="61" fillId="2" borderId="2" xfId="0" applyFont="1" applyFill="1" applyBorder="1" applyAlignment="1">
      <alignment horizontal="center" vertical="center" shrinkToFit="1"/>
    </xf>
    <xf numFmtId="0" fontId="61" fillId="2" borderId="3" xfId="0" applyFont="1" applyFill="1" applyBorder="1" applyAlignment="1">
      <alignment horizontal="center" vertical="center" shrinkToFit="1"/>
    </xf>
    <xf numFmtId="0" fontId="61" fillId="2" borderId="5" xfId="0" applyFont="1" applyFill="1" applyBorder="1" applyAlignment="1">
      <alignment horizontal="center" vertical="center" shrinkToFit="1"/>
    </xf>
    <xf numFmtId="0" fontId="61" fillId="2" borderId="6" xfId="0" applyFont="1" applyFill="1" applyBorder="1" applyAlignment="1">
      <alignment horizontal="center" vertical="center" shrinkToFit="1"/>
    </xf>
    <xf numFmtId="0" fontId="61" fillId="2" borderId="0" xfId="0" applyFont="1" applyFill="1" applyBorder="1" applyAlignment="1">
      <alignment horizontal="center" vertical="center" shrinkToFit="1"/>
    </xf>
    <xf numFmtId="0" fontId="61" fillId="2" borderId="11" xfId="0" applyFont="1" applyFill="1" applyBorder="1" applyAlignment="1">
      <alignment horizontal="center" vertical="center" shrinkToFit="1"/>
    </xf>
    <xf numFmtId="0" fontId="32" fillId="2" borderId="2" xfId="0" applyFont="1" applyFill="1" applyBorder="1" applyAlignment="1">
      <alignment horizontal="right" vertical="center" shrinkToFit="1"/>
    </xf>
    <xf numFmtId="0" fontId="32" fillId="2" borderId="3" xfId="0" applyFont="1" applyFill="1" applyBorder="1" applyAlignment="1">
      <alignment horizontal="right" vertical="center" shrinkToFit="1"/>
    </xf>
    <xf numFmtId="0" fontId="28" fillId="2" borderId="1" xfId="0" applyFont="1" applyFill="1" applyBorder="1" applyAlignment="1">
      <alignment horizontal="center" vertical="center"/>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19" fillId="2" borderId="6"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11" xfId="0" applyFont="1" applyFill="1" applyBorder="1" applyAlignment="1">
      <alignment horizontal="center" vertical="center"/>
    </xf>
    <xf numFmtId="0" fontId="19" fillId="0" borderId="2" xfId="0" applyFont="1" applyFill="1" applyBorder="1" applyAlignment="1">
      <alignment horizontal="center" vertical="center" wrapText="1" shrinkToFit="1"/>
    </xf>
    <xf numFmtId="0" fontId="19" fillId="0" borderId="3" xfId="0" applyFont="1" applyFill="1" applyBorder="1" applyAlignment="1">
      <alignment horizontal="center" vertical="center" wrapText="1" shrinkToFit="1"/>
    </xf>
    <xf numFmtId="0" fontId="19" fillId="0" borderId="5" xfId="0" applyFont="1" applyFill="1" applyBorder="1" applyAlignment="1">
      <alignment horizontal="center" vertical="center" wrapText="1" shrinkToFit="1"/>
    </xf>
    <xf numFmtId="0" fontId="19" fillId="0" borderId="6" xfId="0" applyFont="1" applyFill="1" applyBorder="1" applyAlignment="1">
      <alignment horizontal="center" vertical="center" wrapText="1" shrinkToFit="1"/>
    </xf>
    <xf numFmtId="0" fontId="19" fillId="0" borderId="0" xfId="0" applyFont="1" applyFill="1" applyBorder="1" applyAlignment="1">
      <alignment horizontal="center" vertical="center" wrapText="1" shrinkToFit="1"/>
    </xf>
    <xf numFmtId="0" fontId="19" fillId="0" borderId="11" xfId="0" applyFont="1" applyFill="1" applyBorder="1" applyAlignment="1">
      <alignment horizontal="center" vertical="center" wrapText="1" shrinkToFit="1"/>
    </xf>
    <xf numFmtId="0" fontId="19" fillId="0" borderId="7" xfId="0" applyFont="1" applyFill="1" applyBorder="1" applyAlignment="1">
      <alignment horizontal="center" vertical="center" wrapText="1" shrinkToFit="1"/>
    </xf>
    <xf numFmtId="0" fontId="19" fillId="0" borderId="4" xfId="0" applyFont="1" applyFill="1" applyBorder="1" applyAlignment="1">
      <alignment horizontal="center" vertical="center" wrapText="1" shrinkToFit="1"/>
    </xf>
    <xf numFmtId="0" fontId="19" fillId="0" borderId="12" xfId="0" applyFont="1" applyFill="1" applyBorder="1" applyAlignment="1">
      <alignment horizontal="center" vertical="center" wrapText="1" shrinkToFit="1"/>
    </xf>
    <xf numFmtId="0" fontId="19" fillId="5" borderId="10" xfId="0" applyFont="1" applyFill="1" applyBorder="1" applyAlignment="1">
      <alignment horizontal="center" vertical="center"/>
    </xf>
    <xf numFmtId="0" fontId="19" fillId="5" borderId="2" xfId="0" applyFont="1" applyFill="1" applyBorder="1" applyAlignment="1">
      <alignment horizontal="center" vertical="center"/>
    </xf>
    <xf numFmtId="0" fontId="24" fillId="5" borderId="3" xfId="0" applyFont="1" applyFill="1" applyBorder="1" applyAlignment="1">
      <alignment horizontal="left" vertical="center"/>
    </xf>
    <xf numFmtId="0" fontId="19" fillId="0" borderId="2" xfId="0" applyFont="1" applyFill="1" applyBorder="1" applyAlignment="1">
      <alignment horizontal="center" vertical="center" textRotation="255" shrinkToFit="1"/>
    </xf>
    <xf numFmtId="0" fontId="19" fillId="0" borderId="5" xfId="0" applyFont="1" applyFill="1" applyBorder="1" applyAlignment="1">
      <alignment horizontal="center" vertical="center" textRotation="255" shrinkToFit="1"/>
    </xf>
    <xf numFmtId="0" fontId="19" fillId="0" borderId="6" xfId="0" applyFont="1" applyFill="1" applyBorder="1" applyAlignment="1">
      <alignment horizontal="center" vertical="center" textRotation="255" shrinkToFit="1"/>
    </xf>
    <xf numFmtId="0" fontId="19" fillId="0" borderId="11" xfId="0" applyFont="1" applyFill="1" applyBorder="1" applyAlignment="1">
      <alignment horizontal="center" vertical="center" textRotation="255" shrinkToFit="1"/>
    </xf>
    <xf numFmtId="0" fontId="19" fillId="0" borderId="7" xfId="0" applyFont="1" applyFill="1" applyBorder="1" applyAlignment="1">
      <alignment horizontal="center" vertical="center" textRotation="255" shrinkToFit="1"/>
    </xf>
    <xf numFmtId="0" fontId="19" fillId="0" borderId="12" xfId="0" applyFont="1" applyFill="1" applyBorder="1" applyAlignment="1">
      <alignment horizontal="center" vertical="center" textRotation="255" shrinkToFit="1"/>
    </xf>
    <xf numFmtId="0" fontId="19" fillId="0" borderId="51" xfId="0" applyFont="1" applyFill="1" applyBorder="1" applyAlignment="1">
      <alignment horizontal="center" vertical="center" shrinkToFit="1"/>
    </xf>
    <xf numFmtId="0" fontId="19" fillId="0" borderId="52" xfId="0" applyFont="1" applyFill="1" applyBorder="1" applyAlignment="1">
      <alignment horizontal="center" vertical="center" shrinkToFit="1"/>
    </xf>
    <xf numFmtId="0" fontId="19" fillId="0" borderId="53"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19" fillId="0" borderId="12" xfId="0" applyFont="1" applyFill="1" applyBorder="1" applyAlignment="1">
      <alignment horizontal="center" vertical="center" shrinkToFit="1"/>
    </xf>
    <xf numFmtId="0" fontId="19" fillId="5" borderId="51" xfId="0" applyFont="1" applyFill="1" applyBorder="1" applyAlignment="1">
      <alignment horizontal="left" vertical="center" shrinkToFit="1"/>
    </xf>
    <xf numFmtId="0" fontId="19" fillId="5" borderId="52" xfId="0" applyFont="1" applyFill="1" applyBorder="1" applyAlignment="1">
      <alignment horizontal="left" vertical="center" shrinkToFit="1"/>
    </xf>
    <xf numFmtId="0" fontId="19" fillId="5" borderId="53" xfId="0" applyFont="1" applyFill="1" applyBorder="1" applyAlignment="1">
      <alignment horizontal="left" vertical="center" shrinkToFit="1"/>
    </xf>
    <xf numFmtId="0" fontId="19" fillId="5" borderId="3"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25" xfId="0" applyFont="1" applyFill="1" applyBorder="1" applyAlignment="1">
      <alignment horizontal="center" vertical="center"/>
    </xf>
    <xf numFmtId="0" fontId="19" fillId="0" borderId="77" xfId="0" applyFont="1" applyFill="1" applyBorder="1" applyAlignment="1">
      <alignment horizontal="center" vertical="center" shrinkToFit="1"/>
    </xf>
    <xf numFmtId="0" fontId="19" fillId="0" borderId="62" xfId="0" applyFont="1" applyFill="1" applyBorder="1" applyAlignment="1">
      <alignment horizontal="center" vertical="center" shrinkToFit="1"/>
    </xf>
    <xf numFmtId="0" fontId="19" fillId="0" borderId="58" xfId="0" applyFont="1" applyFill="1" applyBorder="1" applyAlignment="1">
      <alignment horizontal="center" vertical="center" shrinkToFit="1"/>
    </xf>
    <xf numFmtId="38" fontId="13" fillId="2" borderId="79" xfId="2" applyFont="1" applyFill="1" applyBorder="1" applyAlignment="1">
      <alignment horizontal="right"/>
    </xf>
    <xf numFmtId="38" fontId="13" fillId="2" borderId="62" xfId="2" applyFont="1" applyFill="1" applyBorder="1" applyAlignment="1">
      <alignment horizontal="right"/>
    </xf>
    <xf numFmtId="38" fontId="13" fillId="2" borderId="80" xfId="2" applyFont="1" applyFill="1" applyBorder="1" applyAlignment="1">
      <alignment horizontal="right"/>
    </xf>
    <xf numFmtId="38" fontId="13" fillId="2" borderId="56" xfId="2" applyFont="1" applyFill="1" applyBorder="1" applyAlignment="1">
      <alignment horizontal="right"/>
    </xf>
    <xf numFmtId="38" fontId="13" fillId="2" borderId="46" xfId="2" applyFont="1" applyFill="1" applyBorder="1" applyAlignment="1">
      <alignment horizontal="right"/>
    </xf>
    <xf numFmtId="38" fontId="13" fillId="2" borderId="47" xfId="2" applyFont="1" applyFill="1" applyBorder="1" applyAlignment="1">
      <alignment horizontal="right"/>
    </xf>
    <xf numFmtId="0" fontId="19" fillId="0" borderId="62" xfId="0" applyFont="1" applyFill="1" applyBorder="1" applyAlignment="1">
      <alignment horizontal="center" vertical="center"/>
    </xf>
    <xf numFmtId="0" fontId="19" fillId="0" borderId="61" xfId="0" applyFont="1" applyFill="1" applyBorder="1" applyAlignment="1">
      <alignment horizontal="center" vertical="center"/>
    </xf>
    <xf numFmtId="0" fontId="19" fillId="0" borderId="67" xfId="0" applyFont="1" applyFill="1" applyBorder="1" applyAlignment="1">
      <alignment horizontal="center" vertical="center"/>
    </xf>
    <xf numFmtId="0" fontId="16" fillId="0" borderId="3" xfId="0" applyFont="1" applyFill="1" applyBorder="1" applyAlignment="1">
      <alignment horizontal="left"/>
    </xf>
    <xf numFmtId="0" fontId="16" fillId="0" borderId="0" xfId="0" applyFont="1" applyFill="1" applyBorder="1" applyAlignment="1">
      <alignment horizontal="left"/>
    </xf>
    <xf numFmtId="0" fontId="23" fillId="0" borderId="1" xfId="0" applyFont="1" applyFill="1" applyBorder="1" applyAlignment="1">
      <alignment horizontal="center" vertical="center" textRotation="255" wrapText="1"/>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2" xfId="0" applyFont="1" applyFill="1" applyBorder="1" applyAlignment="1">
      <alignment horizontal="center" vertical="center"/>
    </xf>
    <xf numFmtId="0" fontId="65" fillId="5" borderId="2" xfId="0" applyFont="1" applyFill="1" applyBorder="1" applyAlignment="1">
      <alignment horizontal="center" vertical="center" wrapText="1"/>
    </xf>
    <xf numFmtId="0" fontId="65" fillId="5" borderId="3" xfId="0" applyFont="1" applyFill="1" applyBorder="1" applyAlignment="1">
      <alignment horizontal="center" vertical="center"/>
    </xf>
    <xf numFmtId="0" fontId="65" fillId="5" borderId="5" xfId="0" applyFont="1" applyFill="1" applyBorder="1" applyAlignment="1">
      <alignment horizontal="center" vertical="center"/>
    </xf>
    <xf numFmtId="0" fontId="65" fillId="5" borderId="7" xfId="0" applyFont="1" applyFill="1" applyBorder="1" applyAlignment="1">
      <alignment horizontal="center" vertical="center"/>
    </xf>
    <xf numFmtId="0" fontId="65" fillId="5" borderId="4" xfId="0" applyFont="1" applyFill="1" applyBorder="1" applyAlignment="1">
      <alignment horizontal="center" vertical="center"/>
    </xf>
    <xf numFmtId="0" fontId="65" fillId="5" borderId="12" xfId="0" applyFont="1" applyFill="1" applyBorder="1" applyAlignment="1">
      <alignment horizontal="center" vertical="center"/>
    </xf>
    <xf numFmtId="0" fontId="19" fillId="0" borderId="2" xfId="0" applyFont="1" applyFill="1" applyBorder="1" applyAlignment="1">
      <alignment horizontal="distributed" vertical="distributed" indent="1"/>
    </xf>
    <xf numFmtId="0" fontId="19" fillId="0" borderId="3" xfId="0" applyFont="1" applyFill="1" applyBorder="1" applyAlignment="1">
      <alignment horizontal="distributed" vertical="distributed" indent="1"/>
    </xf>
    <xf numFmtId="0" fontId="19" fillId="0" borderId="5" xfId="0" applyFont="1" applyFill="1" applyBorder="1" applyAlignment="1">
      <alignment horizontal="distributed" vertical="distributed" indent="1"/>
    </xf>
    <xf numFmtId="0" fontId="19" fillId="0" borderId="7" xfId="0" applyFont="1" applyFill="1" applyBorder="1" applyAlignment="1">
      <alignment horizontal="distributed" vertical="distributed" indent="1"/>
    </xf>
    <xf numFmtId="0" fontId="19" fillId="0" borderId="4" xfId="0" applyFont="1" applyFill="1" applyBorder="1" applyAlignment="1">
      <alignment horizontal="distributed" vertical="distributed" indent="1"/>
    </xf>
    <xf numFmtId="0" fontId="19" fillId="0" borderId="12" xfId="0" applyFont="1" applyFill="1" applyBorder="1" applyAlignment="1">
      <alignment horizontal="distributed" vertical="distributed" indent="1"/>
    </xf>
    <xf numFmtId="182" fontId="14" fillId="2" borderId="3" xfId="2" applyNumberFormat="1" applyFont="1" applyFill="1" applyBorder="1" applyAlignment="1">
      <alignment horizontal="right" vertical="center" shrinkToFit="1"/>
    </xf>
    <xf numFmtId="182" fontId="14" fillId="2" borderId="66" xfId="2" applyNumberFormat="1" applyFont="1" applyFill="1" applyBorder="1" applyAlignment="1">
      <alignment horizontal="right" vertical="center" shrinkToFit="1"/>
    </xf>
    <xf numFmtId="182" fontId="14" fillId="2" borderId="0" xfId="2" applyNumberFormat="1" applyFont="1" applyFill="1" applyBorder="1" applyAlignment="1">
      <alignment horizontal="right" vertical="center" shrinkToFit="1"/>
    </xf>
    <xf numFmtId="182" fontId="14" fillId="2" borderId="67" xfId="2" applyNumberFormat="1" applyFont="1" applyFill="1" applyBorder="1" applyAlignment="1">
      <alignment horizontal="right" vertical="center" shrinkToFit="1"/>
    </xf>
    <xf numFmtId="182" fontId="14" fillId="2" borderId="60" xfId="2" applyNumberFormat="1" applyFont="1" applyFill="1" applyBorder="1" applyAlignment="1">
      <alignment horizontal="right" vertical="center" shrinkToFit="1"/>
    </xf>
    <xf numFmtId="182" fontId="14" fillId="2" borderId="76" xfId="2" applyNumberFormat="1" applyFont="1" applyFill="1" applyBorder="1" applyAlignment="1">
      <alignment horizontal="right" vertical="center" shrinkToFit="1"/>
    </xf>
    <xf numFmtId="181" fontId="14" fillId="2" borderId="64" xfId="0" applyNumberFormat="1" applyFont="1" applyFill="1" applyBorder="1" applyAlignment="1">
      <alignment horizontal="right" vertical="center"/>
    </xf>
    <xf numFmtId="181" fontId="14" fillId="2" borderId="3" xfId="0" applyNumberFormat="1" applyFont="1" applyFill="1" applyBorder="1" applyAlignment="1">
      <alignment horizontal="right" vertical="center"/>
    </xf>
    <xf numFmtId="181" fontId="14" fillId="2" borderId="71" xfId="0" applyNumberFormat="1" applyFont="1" applyFill="1" applyBorder="1" applyAlignment="1">
      <alignment horizontal="right" vertical="center"/>
    </xf>
    <xf numFmtId="181" fontId="14" fillId="2" borderId="58" xfId="0" applyNumberFormat="1" applyFont="1" applyFill="1" applyBorder="1" applyAlignment="1">
      <alignment horizontal="right" vertical="center"/>
    </xf>
    <xf numFmtId="181" fontId="14" fillId="2" borderId="0" xfId="0" applyNumberFormat="1" applyFont="1" applyFill="1" applyBorder="1" applyAlignment="1">
      <alignment horizontal="right" vertical="center"/>
    </xf>
    <xf numFmtId="181" fontId="14" fillId="2" borderId="72" xfId="0" applyNumberFormat="1" applyFont="1" applyFill="1" applyBorder="1" applyAlignment="1">
      <alignment horizontal="right" vertical="center"/>
    </xf>
    <xf numFmtId="181" fontId="14" fillId="2" borderId="73" xfId="0" applyNumberFormat="1" applyFont="1" applyFill="1" applyBorder="1" applyAlignment="1">
      <alignment horizontal="right" vertical="center"/>
    </xf>
    <xf numFmtId="181" fontId="14" fillId="2" borderId="4" xfId="0" applyNumberFormat="1" applyFont="1" applyFill="1" applyBorder="1" applyAlignment="1">
      <alignment horizontal="right" vertical="center"/>
    </xf>
    <xf numFmtId="181" fontId="14" fillId="2" borderId="74" xfId="0" applyNumberFormat="1" applyFont="1" applyFill="1" applyBorder="1" applyAlignment="1">
      <alignment horizontal="right" vertical="center"/>
    </xf>
    <xf numFmtId="183" fontId="23" fillId="2" borderId="3" xfId="0" applyNumberFormat="1" applyFont="1" applyFill="1" applyBorder="1" applyAlignment="1">
      <alignment horizontal="center" vertical="center" wrapText="1"/>
    </xf>
    <xf numFmtId="183" fontId="23" fillId="2" borderId="66" xfId="0" applyNumberFormat="1" applyFont="1" applyFill="1" applyBorder="1" applyAlignment="1">
      <alignment horizontal="center" vertical="center" wrapText="1"/>
    </xf>
    <xf numFmtId="183" fontId="23" fillId="2" borderId="0" xfId="0" applyNumberFormat="1" applyFont="1" applyFill="1" applyBorder="1" applyAlignment="1">
      <alignment horizontal="center" vertical="center" wrapText="1"/>
    </xf>
    <xf numFmtId="183" fontId="23" fillId="2" borderId="67" xfId="0" applyNumberFormat="1" applyFont="1" applyFill="1" applyBorder="1" applyAlignment="1">
      <alignment horizontal="center" vertical="center" wrapText="1"/>
    </xf>
    <xf numFmtId="183" fontId="23" fillId="2" borderId="4" xfId="0" applyNumberFormat="1" applyFont="1" applyFill="1" applyBorder="1" applyAlignment="1">
      <alignment horizontal="center" vertical="center" wrapText="1"/>
    </xf>
    <xf numFmtId="183" fontId="23" fillId="2" borderId="70" xfId="0" applyNumberFormat="1" applyFont="1" applyFill="1" applyBorder="1" applyAlignment="1">
      <alignment horizontal="center" vertical="center" wrapText="1"/>
    </xf>
    <xf numFmtId="179" fontId="14" fillId="2" borderId="3" xfId="0" applyNumberFormat="1" applyFont="1" applyFill="1" applyBorder="1" applyAlignment="1">
      <alignment horizontal="right" vertical="center"/>
    </xf>
    <xf numFmtId="179" fontId="14" fillId="2" borderId="19" xfId="0" applyNumberFormat="1" applyFont="1" applyFill="1" applyBorder="1" applyAlignment="1">
      <alignment horizontal="right" vertical="center"/>
    </xf>
    <xf numFmtId="179" fontId="14" fillId="2" borderId="0" xfId="0" applyNumberFormat="1" applyFont="1" applyFill="1" applyBorder="1" applyAlignment="1">
      <alignment horizontal="right" vertical="center"/>
    </xf>
    <xf numFmtId="179" fontId="14" fillId="2" borderId="21" xfId="0" applyNumberFormat="1" applyFont="1" applyFill="1" applyBorder="1" applyAlignment="1">
      <alignment horizontal="right" vertical="center"/>
    </xf>
    <xf numFmtId="179" fontId="14" fillId="2" borderId="4" xfId="0" applyNumberFormat="1" applyFont="1" applyFill="1" applyBorder="1" applyAlignment="1">
      <alignment horizontal="right" vertical="center"/>
    </xf>
    <xf numFmtId="179" fontId="14" fillId="2" borderId="23" xfId="0" applyNumberFormat="1" applyFont="1" applyFill="1" applyBorder="1" applyAlignment="1">
      <alignment horizontal="right"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47" xfId="0" applyFont="1" applyFill="1" applyBorder="1" applyAlignment="1">
      <alignment horizontal="center" vertical="center"/>
    </xf>
    <xf numFmtId="0" fontId="32" fillId="2" borderId="3" xfId="0" applyFont="1" applyFill="1" applyBorder="1" applyAlignment="1">
      <alignment horizontal="left" vertical="center" wrapText="1"/>
    </xf>
    <xf numFmtId="0" fontId="32" fillId="2" borderId="3" xfId="0" applyFont="1" applyFill="1" applyBorder="1" applyAlignment="1">
      <alignment horizontal="left" vertical="center"/>
    </xf>
    <xf numFmtId="0" fontId="32" fillId="2" borderId="0" xfId="0" applyFont="1" applyFill="1" applyBorder="1" applyAlignment="1">
      <alignment horizontal="left" vertical="center"/>
    </xf>
    <xf numFmtId="0" fontId="13" fillId="2" borderId="82"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83" xfId="0" applyFont="1" applyFill="1" applyBorder="1" applyAlignment="1">
      <alignment horizontal="center" vertical="center"/>
    </xf>
    <xf numFmtId="0" fontId="24" fillId="2" borderId="3" xfId="0" applyFont="1" applyFill="1" applyBorder="1" applyAlignment="1">
      <alignment horizontal="left" vertical="top" wrapText="1"/>
    </xf>
    <xf numFmtId="0" fontId="24" fillId="2" borderId="3" xfId="0" applyFont="1" applyFill="1" applyBorder="1" applyAlignment="1">
      <alignment horizontal="left" vertical="top"/>
    </xf>
    <xf numFmtId="0" fontId="24" fillId="2" borderId="66" xfId="0" applyFont="1" applyFill="1" applyBorder="1" applyAlignment="1">
      <alignment horizontal="left" vertical="top"/>
    </xf>
    <xf numFmtId="0" fontId="24" fillId="2" borderId="0" xfId="0" applyFont="1" applyFill="1" applyBorder="1" applyAlignment="1">
      <alignment horizontal="left" vertical="top"/>
    </xf>
    <xf numFmtId="0" fontId="24" fillId="2" borderId="67" xfId="0" applyFont="1" applyFill="1" applyBorder="1" applyAlignment="1">
      <alignment horizontal="left" vertical="top"/>
    </xf>
    <xf numFmtId="0" fontId="24" fillId="2" borderId="60" xfId="0" applyFont="1" applyFill="1" applyBorder="1" applyAlignment="1">
      <alignment horizontal="left" vertical="top"/>
    </xf>
    <xf numFmtId="0" fontId="24" fillId="2" borderId="76" xfId="0" applyFont="1" applyFill="1" applyBorder="1" applyAlignment="1">
      <alignment horizontal="left" vertical="top"/>
    </xf>
    <xf numFmtId="0" fontId="23" fillId="2" borderId="6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4" fillId="2" borderId="4" xfId="0" applyFont="1" applyFill="1" applyBorder="1" applyAlignment="1">
      <alignment horizontal="left" vertical="center" wrapText="1"/>
    </xf>
    <xf numFmtId="49" fontId="14" fillId="2" borderId="2" xfId="0" applyNumberFormat="1" applyFont="1" applyFill="1" applyBorder="1" applyAlignment="1">
      <alignment horizontal="left" vertical="center"/>
    </xf>
    <xf numFmtId="49" fontId="14" fillId="2" borderId="7" xfId="0" applyNumberFormat="1" applyFont="1" applyFill="1" applyBorder="1" applyAlignment="1">
      <alignment horizontal="left" vertical="center"/>
    </xf>
    <xf numFmtId="38" fontId="20" fillId="2" borderId="64" xfId="2" applyFont="1" applyFill="1" applyBorder="1" applyAlignment="1">
      <alignment horizontal="right" vertical="center" shrinkToFit="1"/>
    </xf>
    <xf numFmtId="38" fontId="20" fillId="2" borderId="3" xfId="2" applyFont="1" applyFill="1" applyBorder="1" applyAlignment="1">
      <alignment horizontal="right" vertical="center" shrinkToFit="1"/>
    </xf>
    <xf numFmtId="38" fontId="20" fillId="2" borderId="5" xfId="2" applyFont="1" applyFill="1" applyBorder="1" applyAlignment="1">
      <alignment horizontal="right" vertical="center" shrinkToFit="1"/>
    </xf>
    <xf numFmtId="38" fontId="20" fillId="2" borderId="58" xfId="2" applyFont="1" applyFill="1" applyBorder="1" applyAlignment="1">
      <alignment horizontal="right" vertical="center" shrinkToFit="1"/>
    </xf>
    <xf numFmtId="38" fontId="20" fillId="2" borderId="0" xfId="2" applyFont="1" applyFill="1" applyBorder="1" applyAlignment="1">
      <alignment horizontal="right" vertical="center" shrinkToFit="1"/>
    </xf>
    <xf numFmtId="38" fontId="20" fillId="2" borderId="11" xfId="2" applyFont="1" applyFill="1" applyBorder="1" applyAlignment="1">
      <alignment horizontal="right" vertical="center" shrinkToFit="1"/>
    </xf>
    <xf numFmtId="38" fontId="20" fillId="2" borderId="59" xfId="2" applyFont="1" applyFill="1" applyBorder="1" applyAlignment="1">
      <alignment horizontal="right" vertical="center" shrinkToFit="1"/>
    </xf>
    <xf numFmtId="38" fontId="20" fillId="2" borderId="60" xfId="2" applyFont="1" applyFill="1" applyBorder="1" applyAlignment="1">
      <alignment horizontal="right" vertical="center" shrinkToFit="1"/>
    </xf>
    <xf numFmtId="38" fontId="20" fillId="2" borderId="65" xfId="2" applyFont="1" applyFill="1" applyBorder="1" applyAlignment="1">
      <alignment horizontal="right" vertical="center" shrinkToFit="1"/>
    </xf>
    <xf numFmtId="0" fontId="14" fillId="2" borderId="2" xfId="0" applyNumberFormat="1" applyFont="1" applyFill="1" applyBorder="1" applyAlignment="1">
      <alignment horizontal="center" vertical="center" shrinkToFit="1"/>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7" xfId="0" applyNumberFormat="1" applyFont="1" applyFill="1" applyBorder="1" applyAlignment="1">
      <alignment horizontal="center" vertical="center" shrinkToFit="1"/>
    </xf>
    <xf numFmtId="183" fontId="23" fillId="2" borderId="5" xfId="0" applyNumberFormat="1" applyFont="1" applyFill="1" applyBorder="1" applyAlignment="1">
      <alignment horizontal="center" vertical="center" wrapText="1"/>
    </xf>
    <xf numFmtId="183" fontId="23" fillId="2" borderId="11" xfId="0" applyNumberFormat="1" applyFont="1" applyFill="1" applyBorder="1" applyAlignment="1">
      <alignment horizontal="center" vertical="center" wrapText="1"/>
    </xf>
    <xf numFmtId="183" fontId="23" fillId="2" borderId="12" xfId="0" applyNumberFormat="1" applyFont="1" applyFill="1" applyBorder="1" applyAlignment="1">
      <alignment horizontal="center" vertical="center" wrapText="1"/>
    </xf>
    <xf numFmtId="38" fontId="14" fillId="2" borderId="3" xfId="0" applyNumberFormat="1" applyFont="1" applyFill="1" applyBorder="1" applyAlignment="1">
      <alignment horizontal="center" vertical="center" shrinkToFi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24" fillId="2" borderId="75" xfId="0" applyFont="1" applyFill="1" applyBorder="1" applyAlignment="1">
      <alignment horizontal="center" vertical="center" wrapText="1"/>
    </xf>
    <xf numFmtId="0" fontId="24" fillId="2" borderId="62" xfId="0" applyFont="1" applyFill="1" applyBorder="1" applyAlignment="1">
      <alignment horizontal="center" vertical="center" wrapText="1"/>
    </xf>
    <xf numFmtId="0" fontId="24" fillId="2" borderId="6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6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70" xfId="0" applyFont="1" applyFill="1" applyBorder="1" applyAlignment="1">
      <alignment horizontal="center" vertical="center" wrapText="1"/>
    </xf>
    <xf numFmtId="0" fontId="19" fillId="2" borderId="3" xfId="0" applyFont="1" applyFill="1" applyBorder="1" applyAlignment="1">
      <alignment horizontal="center" vertical="center" wrapText="1" shrinkToFit="1"/>
    </xf>
    <xf numFmtId="0" fontId="19" fillId="2" borderId="5" xfId="0" applyFont="1" applyFill="1" applyBorder="1" applyAlignment="1">
      <alignment horizontal="center" vertical="center" wrapText="1" shrinkToFit="1"/>
    </xf>
    <xf numFmtId="0" fontId="19" fillId="2" borderId="0" xfId="0" applyFont="1" applyFill="1" applyBorder="1" applyAlignment="1">
      <alignment horizontal="center" vertical="center" wrapText="1" shrinkToFit="1"/>
    </xf>
    <xf numFmtId="0" fontId="19" fillId="2" borderId="11" xfId="0" applyFont="1" applyFill="1" applyBorder="1" applyAlignment="1">
      <alignment horizontal="center" vertical="center" wrapText="1" shrinkToFit="1"/>
    </xf>
    <xf numFmtId="0" fontId="19" fillId="2" borderId="4" xfId="0" applyFont="1" applyFill="1" applyBorder="1" applyAlignment="1">
      <alignment horizontal="center" vertical="center" wrapText="1" shrinkToFit="1"/>
    </xf>
    <xf numFmtId="0" fontId="19" fillId="2" borderId="12" xfId="0" applyFont="1" applyFill="1" applyBorder="1" applyAlignment="1">
      <alignment horizontal="center" vertical="center" wrapText="1" shrinkToFit="1"/>
    </xf>
    <xf numFmtId="0" fontId="19" fillId="2" borderId="77"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58" xfId="0" applyFont="1" applyFill="1" applyBorder="1" applyAlignment="1">
      <alignment horizontal="center" vertical="center" wrapText="1"/>
    </xf>
    <xf numFmtId="0" fontId="19" fillId="2" borderId="51" xfId="0" applyFont="1" applyFill="1" applyBorder="1" applyAlignment="1">
      <alignment horizontal="center" vertical="center"/>
    </xf>
    <xf numFmtId="0" fontId="19" fillId="2" borderId="52" xfId="0" applyFont="1" applyFill="1" applyBorder="1" applyAlignment="1">
      <alignment horizontal="center" vertical="center"/>
    </xf>
    <xf numFmtId="0" fontId="19" fillId="2" borderId="53" xfId="0" applyFont="1" applyFill="1" applyBorder="1" applyAlignment="1">
      <alignment horizontal="center" vertical="center"/>
    </xf>
    <xf numFmtId="178" fontId="14" fillId="2" borderId="2" xfId="0" applyNumberFormat="1" applyFont="1" applyFill="1" applyBorder="1" applyAlignment="1">
      <alignment horizontal="left" vertical="center"/>
    </xf>
    <xf numFmtId="178" fontId="14" fillId="2" borderId="3" xfId="0" applyNumberFormat="1" applyFont="1" applyFill="1" applyBorder="1" applyAlignment="1">
      <alignment horizontal="left" vertical="center"/>
    </xf>
    <xf numFmtId="178" fontId="14" fillId="2" borderId="7" xfId="0" applyNumberFormat="1" applyFont="1" applyFill="1" applyBorder="1" applyAlignment="1">
      <alignment horizontal="left" vertical="center"/>
    </xf>
    <xf numFmtId="178" fontId="14" fillId="2" borderId="4" xfId="0" applyNumberFormat="1" applyFont="1" applyFill="1" applyBorder="1" applyAlignment="1">
      <alignment horizontal="left" vertical="center"/>
    </xf>
    <xf numFmtId="0" fontId="19" fillId="2" borderId="5" xfId="0" applyFont="1" applyFill="1" applyBorder="1" applyAlignment="1">
      <alignment horizontal="left" vertical="center" shrinkToFit="1"/>
    </xf>
    <xf numFmtId="0" fontId="19" fillId="2" borderId="6" xfId="0" applyFont="1" applyFill="1" applyBorder="1" applyAlignment="1">
      <alignment horizontal="left" vertical="center" shrinkToFit="1"/>
    </xf>
    <xf numFmtId="0" fontId="19" fillId="2" borderId="0" xfId="0" applyFont="1" applyFill="1" applyBorder="1" applyAlignment="1">
      <alignment horizontal="left" vertical="center" shrinkToFit="1"/>
    </xf>
    <xf numFmtId="0" fontId="19" fillId="2" borderId="11" xfId="0" applyFont="1" applyFill="1" applyBorder="1" applyAlignment="1">
      <alignment horizontal="left" vertical="center" shrinkToFit="1"/>
    </xf>
    <xf numFmtId="0" fontId="16" fillId="2" borderId="1" xfId="0" applyFont="1" applyFill="1" applyBorder="1" applyAlignment="1">
      <alignment horizontal="distributed" vertical="distributed" textRotation="255" indent="3"/>
    </xf>
    <xf numFmtId="0" fontId="24" fillId="2" borderId="77" xfId="0" applyFont="1" applyFill="1" applyBorder="1" applyAlignment="1">
      <alignment horizontal="center" vertical="center" wrapText="1"/>
    </xf>
    <xf numFmtId="0" fontId="24" fillId="2" borderId="63"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180" fontId="14" fillId="2" borderId="64" xfId="0" applyNumberFormat="1" applyFont="1" applyFill="1" applyBorder="1" applyAlignment="1">
      <alignment horizontal="right" vertical="center"/>
    </xf>
    <xf numFmtId="180" fontId="14" fillId="2" borderId="3" xfId="0" applyNumberFormat="1" applyFont="1" applyFill="1" applyBorder="1" applyAlignment="1">
      <alignment horizontal="right" vertical="center"/>
    </xf>
    <xf numFmtId="180" fontId="14" fillId="2" borderId="71" xfId="0" applyNumberFormat="1" applyFont="1" applyFill="1" applyBorder="1" applyAlignment="1">
      <alignment horizontal="right" vertical="center"/>
    </xf>
    <xf numFmtId="180" fontId="14" fillId="2" borderId="58" xfId="0" applyNumberFormat="1" applyFont="1" applyFill="1" applyBorder="1" applyAlignment="1">
      <alignment horizontal="right" vertical="center"/>
    </xf>
    <xf numFmtId="180" fontId="14" fillId="2" borderId="0" xfId="0" applyNumberFormat="1" applyFont="1" applyFill="1" applyBorder="1" applyAlignment="1">
      <alignment horizontal="right" vertical="center"/>
    </xf>
    <xf numFmtId="180" fontId="14" fillId="2" borderId="72" xfId="0" applyNumberFormat="1" applyFont="1" applyFill="1" applyBorder="1" applyAlignment="1">
      <alignment horizontal="right" vertical="center"/>
    </xf>
    <xf numFmtId="180" fontId="14" fillId="2" borderId="73" xfId="0" applyNumberFormat="1" applyFont="1" applyFill="1" applyBorder="1" applyAlignment="1">
      <alignment horizontal="right" vertical="center"/>
    </xf>
    <xf numFmtId="180" fontId="14" fillId="2" borderId="4" xfId="0" applyNumberFormat="1" applyFont="1" applyFill="1" applyBorder="1" applyAlignment="1">
      <alignment horizontal="right" vertical="center"/>
    </xf>
    <xf numFmtId="180" fontId="14" fillId="2" borderId="74" xfId="0" applyNumberFormat="1" applyFont="1" applyFill="1" applyBorder="1" applyAlignment="1">
      <alignment horizontal="right" vertical="center"/>
    </xf>
    <xf numFmtId="0" fontId="65" fillId="2" borderId="68" xfId="0" applyFont="1" applyFill="1" applyBorder="1" applyAlignment="1">
      <alignment horizontal="center" vertical="center" wrapText="1"/>
    </xf>
    <xf numFmtId="0" fontId="65" fillId="2" borderId="44" xfId="0" applyFont="1" applyFill="1" applyBorder="1" applyAlignment="1">
      <alignment horizontal="center" vertical="center" wrapText="1"/>
    </xf>
    <xf numFmtId="0" fontId="65" fillId="2" borderId="69"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44" xfId="0" applyFont="1" applyFill="1" applyBorder="1" applyAlignment="1">
      <alignment horizontal="center" vertical="center"/>
    </xf>
    <xf numFmtId="0" fontId="65" fillId="2" borderId="58"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59" xfId="0" applyFont="1" applyFill="1" applyBorder="1" applyAlignment="1">
      <alignment horizontal="center" vertical="center"/>
    </xf>
    <xf numFmtId="0" fontId="65" fillId="2" borderId="60" xfId="0" applyFont="1" applyFill="1" applyBorder="1" applyAlignment="1">
      <alignment horizontal="center" vertical="center"/>
    </xf>
    <xf numFmtId="0" fontId="14" fillId="2" borderId="2" xfId="0" applyFont="1" applyFill="1" applyBorder="1" applyAlignment="1">
      <alignment horizontal="left" vertical="center" wrapText="1" shrinkToFit="1"/>
    </xf>
    <xf numFmtId="0" fontId="14" fillId="2" borderId="3" xfId="0" applyFont="1" applyFill="1" applyBorder="1" applyAlignment="1">
      <alignment horizontal="left" vertical="center" wrapText="1" shrinkToFit="1"/>
    </xf>
    <xf numFmtId="0" fontId="14" fillId="2" borderId="6" xfId="0" applyFont="1" applyFill="1" applyBorder="1" applyAlignment="1">
      <alignment horizontal="left" vertical="center" wrapText="1" shrinkToFit="1"/>
    </xf>
    <xf numFmtId="0" fontId="14" fillId="2" borderId="0" xfId="0" applyFont="1" applyFill="1" applyBorder="1" applyAlignment="1">
      <alignment horizontal="left" vertical="center" wrapText="1" shrinkToFit="1"/>
    </xf>
    <xf numFmtId="0" fontId="14" fillId="2" borderId="7" xfId="0" applyFont="1" applyFill="1" applyBorder="1" applyAlignment="1">
      <alignment horizontal="left" vertical="center" wrapText="1" shrinkToFit="1"/>
    </xf>
    <xf numFmtId="0" fontId="14" fillId="2" borderId="4" xfId="0" applyFont="1" applyFill="1" applyBorder="1" applyAlignment="1">
      <alignment horizontal="left" vertical="center" wrapText="1" shrinkToFit="1"/>
    </xf>
    <xf numFmtId="182" fontId="14" fillId="2" borderId="1" xfId="2" applyNumberFormat="1" applyFont="1" applyFill="1" applyBorder="1" applyAlignment="1">
      <alignment horizontal="right" vertical="center" shrinkToFit="1"/>
    </xf>
    <xf numFmtId="182" fontId="14" fillId="2" borderId="84" xfId="2" applyNumberFormat="1" applyFont="1" applyFill="1" applyBorder="1" applyAlignment="1">
      <alignment horizontal="right" vertical="center" shrinkToFit="1"/>
    </xf>
    <xf numFmtId="0" fontId="14" fillId="2" borderId="0" xfId="0" applyFont="1" applyFill="1" applyBorder="1" applyAlignment="1">
      <alignment horizontal="center" vertical="center"/>
    </xf>
    <xf numFmtId="0" fontId="14" fillId="2" borderId="11" xfId="0" applyFont="1" applyFill="1" applyBorder="1" applyAlignment="1">
      <alignment horizontal="center" vertical="center"/>
    </xf>
    <xf numFmtId="49" fontId="24" fillId="2" borderId="2" xfId="0" applyNumberFormat="1" applyFont="1" applyFill="1" applyBorder="1" applyAlignment="1">
      <alignment horizontal="left" shrinkToFit="1"/>
    </xf>
    <xf numFmtId="49" fontId="24" fillId="2" borderId="3" xfId="0" applyNumberFormat="1" applyFont="1" applyFill="1" applyBorder="1" applyAlignment="1">
      <alignment horizontal="left" shrinkToFit="1"/>
    </xf>
    <xf numFmtId="49" fontId="24" fillId="2" borderId="5" xfId="0" applyNumberFormat="1" applyFont="1" applyFill="1" applyBorder="1" applyAlignment="1">
      <alignment horizontal="left" shrinkToFit="1"/>
    </xf>
    <xf numFmtId="49" fontId="24" fillId="2" borderId="7" xfId="0" applyNumberFormat="1" applyFont="1" applyFill="1" applyBorder="1" applyAlignment="1">
      <alignment horizontal="left" shrinkToFit="1"/>
    </xf>
    <xf numFmtId="49" fontId="24" fillId="2" borderId="4" xfId="0" applyNumberFormat="1" applyFont="1" applyFill="1" applyBorder="1" applyAlignment="1">
      <alignment horizontal="left" shrinkToFit="1"/>
    </xf>
    <xf numFmtId="49" fontId="24" fillId="2" borderId="12" xfId="0" applyNumberFormat="1" applyFont="1" applyFill="1" applyBorder="1" applyAlignment="1">
      <alignment horizontal="left" shrinkToFit="1"/>
    </xf>
    <xf numFmtId="0" fontId="23" fillId="2" borderId="1"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6" fillId="2" borderId="3" xfId="0" applyNumberFormat="1" applyFont="1" applyFill="1" applyBorder="1" applyAlignment="1">
      <alignment horizontal="center" vertical="center" shrinkToFit="1"/>
    </xf>
    <xf numFmtId="0" fontId="16" fillId="2" borderId="4" xfId="0" applyNumberFormat="1" applyFont="1" applyFill="1" applyBorder="1" applyAlignment="1">
      <alignment horizontal="center" vertical="center" shrinkToFit="1"/>
    </xf>
    <xf numFmtId="0" fontId="16" fillId="2" borderId="5" xfId="0" applyNumberFormat="1" applyFont="1" applyFill="1" applyBorder="1" applyAlignment="1">
      <alignment horizontal="center" vertical="center" shrinkToFit="1"/>
    </xf>
    <xf numFmtId="0" fontId="16" fillId="2" borderId="12" xfId="0" applyNumberFormat="1" applyFont="1" applyFill="1" applyBorder="1" applyAlignment="1">
      <alignment horizontal="center" vertical="center" shrinkToFit="1"/>
    </xf>
    <xf numFmtId="0" fontId="45" fillId="2" borderId="0" xfId="0" applyFont="1" applyFill="1" applyAlignment="1">
      <alignment horizontal="center" vertical="top" textRotation="255"/>
    </xf>
    <xf numFmtId="0" fontId="19" fillId="2" borderId="3" xfId="0" applyFont="1" applyFill="1" applyBorder="1" applyAlignment="1">
      <alignment horizontal="center" vertical="center" shrinkToFit="1"/>
    </xf>
    <xf numFmtId="0" fontId="19" fillId="2" borderId="5" xfId="0" applyFont="1" applyFill="1" applyBorder="1" applyAlignment="1">
      <alignment horizontal="center" vertical="center" shrinkToFit="1"/>
    </xf>
    <xf numFmtId="0" fontId="19" fillId="2" borderId="4"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7" xfId="0" applyFont="1" applyFill="1" applyBorder="1" applyAlignment="1">
      <alignment horizontal="center" vertical="center" shrinkToFit="1"/>
    </xf>
    <xf numFmtId="0" fontId="45" fillId="2" borderId="3" xfId="0" applyFont="1" applyFill="1" applyBorder="1" applyAlignment="1">
      <alignment horizontal="center" vertical="center" textRotation="255" wrapText="1"/>
    </xf>
    <xf numFmtId="0" fontId="45" fillId="2" borderId="5" xfId="0" applyFont="1" applyFill="1" applyBorder="1" applyAlignment="1">
      <alignment horizontal="center" vertical="center" textRotation="255" wrapText="1"/>
    </xf>
    <xf numFmtId="0" fontId="45" fillId="2" borderId="0" xfId="0" applyFont="1" applyFill="1" applyBorder="1" applyAlignment="1">
      <alignment horizontal="center" vertical="center" textRotation="255" wrapText="1"/>
    </xf>
    <xf numFmtId="0" fontId="45" fillId="2" borderId="11" xfId="0" applyFont="1" applyFill="1" applyBorder="1" applyAlignment="1">
      <alignment horizontal="center" vertical="center" textRotation="255" wrapText="1"/>
    </xf>
    <xf numFmtId="0" fontId="45" fillId="2" borderId="4" xfId="0" applyFont="1" applyFill="1" applyBorder="1" applyAlignment="1">
      <alignment horizontal="center" vertical="center" textRotation="255" wrapText="1"/>
    </xf>
    <xf numFmtId="0" fontId="45" fillId="2" borderId="12" xfId="0" applyFont="1" applyFill="1" applyBorder="1" applyAlignment="1">
      <alignment horizontal="center" vertical="center" textRotation="255"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6" fillId="2" borderId="2" xfId="0" applyNumberFormat="1" applyFont="1" applyFill="1" applyBorder="1" applyAlignment="1">
      <alignment horizontal="center" vertical="center" shrinkToFit="1"/>
    </xf>
    <xf numFmtId="0" fontId="16" fillId="2" borderId="7" xfId="0" applyNumberFormat="1" applyFont="1" applyFill="1" applyBorder="1" applyAlignment="1">
      <alignment horizontal="center" vertical="center" shrinkToFit="1"/>
    </xf>
    <xf numFmtId="0" fontId="96" fillId="2" borderId="0" xfId="0" applyFont="1" applyFill="1" applyAlignment="1">
      <alignment horizontal="center" vertical="top" textRotation="255"/>
    </xf>
    <xf numFmtId="0" fontId="19" fillId="2" borderId="0" xfId="0" applyFont="1" applyFill="1" applyAlignment="1">
      <alignment horizontal="center" vertical="center"/>
    </xf>
    <xf numFmtId="0" fontId="13" fillId="2" borderId="0" xfId="0" applyFont="1" applyFill="1" applyAlignment="1">
      <alignment horizontal="right" vertical="center" wrapText="1"/>
    </xf>
    <xf numFmtId="0" fontId="13" fillId="2" borderId="4" xfId="0" applyFont="1" applyFill="1" applyBorder="1" applyAlignment="1">
      <alignment horizontal="right" vertical="center" wrapText="1"/>
    </xf>
    <xf numFmtId="0" fontId="20" fillId="2" borderId="0" xfId="0" applyFont="1" applyFill="1" applyAlignment="1">
      <alignment horizontal="center" vertical="center"/>
    </xf>
    <xf numFmtId="0" fontId="20" fillId="2" borderId="4" xfId="0" applyFont="1" applyFill="1" applyBorder="1" applyAlignment="1">
      <alignment horizontal="center" vertical="center"/>
    </xf>
    <xf numFmtId="0" fontId="23" fillId="2" borderId="2" xfId="0" applyFont="1" applyFill="1" applyBorder="1" applyAlignment="1">
      <alignment horizontal="center" vertical="center" shrinkToFit="1"/>
    </xf>
    <xf numFmtId="0" fontId="23" fillId="2" borderId="3" xfId="0" applyFont="1" applyFill="1" applyBorder="1" applyAlignment="1">
      <alignment horizontal="center" vertical="center" shrinkToFit="1"/>
    </xf>
    <xf numFmtId="0" fontId="23" fillId="2" borderId="5" xfId="0" applyFont="1" applyFill="1" applyBorder="1" applyAlignment="1">
      <alignment horizontal="center" vertical="center" shrinkToFit="1"/>
    </xf>
    <xf numFmtId="0" fontId="23" fillId="2" borderId="6" xfId="0" applyFont="1" applyFill="1" applyBorder="1" applyAlignment="1">
      <alignment horizontal="center" vertical="center" shrinkToFit="1"/>
    </xf>
    <xf numFmtId="0" fontId="23" fillId="2" borderId="0" xfId="0" applyFont="1" applyFill="1" applyBorder="1" applyAlignment="1">
      <alignment horizontal="center" vertical="center" shrinkToFit="1"/>
    </xf>
    <xf numFmtId="0" fontId="23" fillId="2" borderId="11" xfId="0" applyFont="1" applyFill="1" applyBorder="1" applyAlignment="1">
      <alignment horizontal="center" vertical="center" shrinkToFit="1"/>
    </xf>
    <xf numFmtId="0" fontId="23" fillId="2" borderId="7" xfId="0" applyFont="1" applyFill="1" applyBorder="1" applyAlignment="1">
      <alignment horizontal="center" vertical="center" shrinkToFit="1"/>
    </xf>
    <xf numFmtId="0" fontId="23" fillId="2" borderId="4" xfId="0" applyFont="1" applyFill="1" applyBorder="1" applyAlignment="1">
      <alignment horizontal="center" vertical="center" shrinkToFit="1"/>
    </xf>
    <xf numFmtId="0" fontId="23" fillId="2" borderId="12" xfId="0" applyFont="1" applyFill="1" applyBorder="1" applyAlignment="1">
      <alignment horizontal="center" vertical="center" shrinkToFit="1"/>
    </xf>
    <xf numFmtId="0" fontId="13" fillId="2" borderId="2" xfId="0" applyFont="1" applyFill="1" applyBorder="1" applyAlignment="1">
      <alignment horizontal="center" shrinkToFit="1"/>
    </xf>
    <xf numFmtId="0" fontId="13" fillId="2" borderId="3" xfId="0" applyFont="1" applyFill="1" applyBorder="1" applyAlignment="1">
      <alignment horizontal="center" shrinkToFit="1"/>
    </xf>
    <xf numFmtId="0" fontId="13" fillId="2" borderId="5" xfId="0" applyFont="1" applyFill="1" applyBorder="1" applyAlignment="1">
      <alignment horizontal="center" shrinkToFit="1"/>
    </xf>
    <xf numFmtId="0" fontId="13" fillId="2" borderId="6" xfId="0" applyFont="1" applyFill="1" applyBorder="1" applyAlignment="1">
      <alignment horizontal="center" shrinkToFit="1"/>
    </xf>
    <xf numFmtId="0" fontId="13" fillId="2" borderId="0" xfId="0" applyFont="1" applyFill="1" applyBorder="1" applyAlignment="1">
      <alignment horizontal="center" shrinkToFit="1"/>
    </xf>
    <xf numFmtId="0" fontId="13" fillId="2" borderId="11" xfId="0" applyFont="1" applyFill="1" applyBorder="1" applyAlignment="1">
      <alignment horizontal="center" shrinkToFit="1"/>
    </xf>
    <xf numFmtId="0" fontId="13" fillId="2" borderId="7" xfId="0" applyFont="1" applyFill="1" applyBorder="1" applyAlignment="1">
      <alignment horizontal="center" shrinkToFit="1"/>
    </xf>
    <xf numFmtId="0" fontId="13" fillId="2" borderId="4" xfId="0" applyFont="1" applyFill="1" applyBorder="1" applyAlignment="1">
      <alignment horizontal="center" shrinkToFit="1"/>
    </xf>
    <xf numFmtId="0" fontId="13" fillId="2" borderId="12" xfId="0" applyFont="1" applyFill="1" applyBorder="1" applyAlignment="1">
      <alignment horizontal="center" shrinkToFit="1"/>
    </xf>
    <xf numFmtId="0" fontId="24" fillId="2" borderId="1" xfId="0" applyFont="1" applyFill="1" applyBorder="1" applyAlignment="1">
      <alignment horizontal="center" vertical="center" textRotation="255" shrinkToFit="1"/>
    </xf>
    <xf numFmtId="185" fontId="16" fillId="2" borderId="6" xfId="0" applyNumberFormat="1" applyFont="1" applyFill="1" applyBorder="1" applyAlignment="1">
      <alignment horizontal="center" vertical="center"/>
    </xf>
    <xf numFmtId="185" fontId="16" fillId="2" borderId="0" xfId="0" applyNumberFormat="1" applyFont="1" applyFill="1" applyBorder="1" applyAlignment="1">
      <alignment horizontal="center" vertical="center"/>
    </xf>
    <xf numFmtId="185" fontId="16"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wrapText="1"/>
    </xf>
    <xf numFmtId="0" fontId="16" fillId="2" borderId="25"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5" xfId="0" applyFont="1" applyFill="1" applyBorder="1" applyAlignment="1">
      <alignment horizontal="left" vertical="center" shrinkToFit="1"/>
    </xf>
    <xf numFmtId="0" fontId="16" fillId="2" borderId="12" xfId="0" applyFont="1" applyFill="1" applyBorder="1" applyAlignment="1">
      <alignment horizontal="left" vertical="center" shrinkToFit="1"/>
    </xf>
    <xf numFmtId="0" fontId="28" fillId="2" borderId="1" xfId="0" applyFont="1" applyFill="1" applyBorder="1" applyAlignment="1">
      <alignment horizontal="center" vertical="center" textRotation="255" shrinkToFit="1"/>
    </xf>
    <xf numFmtId="0" fontId="13" fillId="0" borderId="2" xfId="0" applyFont="1" applyFill="1" applyBorder="1" applyAlignment="1">
      <alignment horizontal="center" shrinkToFit="1"/>
    </xf>
    <xf numFmtId="0" fontId="13" fillId="0" borderId="3" xfId="0" applyFont="1" applyFill="1" applyBorder="1" applyAlignment="1">
      <alignment horizontal="center" shrinkToFit="1"/>
    </xf>
    <xf numFmtId="0" fontId="13" fillId="0" borderId="5" xfId="0" applyFont="1" applyFill="1" applyBorder="1" applyAlignment="1">
      <alignment horizontal="center" shrinkToFit="1"/>
    </xf>
    <xf numFmtId="0" fontId="13" fillId="0" borderId="6" xfId="0" applyFont="1" applyFill="1" applyBorder="1" applyAlignment="1">
      <alignment horizontal="center" shrinkToFit="1"/>
    </xf>
    <xf numFmtId="0" fontId="13" fillId="0" borderId="0" xfId="0" applyFont="1" applyFill="1" applyBorder="1" applyAlignment="1">
      <alignment horizontal="center" shrinkToFit="1"/>
    </xf>
    <xf numFmtId="0" fontId="13" fillId="0" borderId="11" xfId="0" applyFont="1" applyFill="1" applyBorder="1" applyAlignment="1">
      <alignment horizontal="center" shrinkToFit="1"/>
    </xf>
    <xf numFmtId="0" fontId="13" fillId="0" borderId="7" xfId="0" applyFont="1" applyFill="1" applyBorder="1" applyAlignment="1">
      <alignment horizontal="center" shrinkToFit="1"/>
    </xf>
    <xf numFmtId="0" fontId="13" fillId="0" borderId="4" xfId="0" applyFont="1" applyFill="1" applyBorder="1" applyAlignment="1">
      <alignment horizontal="center" shrinkToFit="1"/>
    </xf>
    <xf numFmtId="0" fontId="13" fillId="0" borderId="12" xfId="0" applyFont="1" applyFill="1" applyBorder="1" applyAlignment="1">
      <alignment horizontal="center" shrinkToFit="1"/>
    </xf>
    <xf numFmtId="182" fontId="14" fillId="0" borderId="3" xfId="2" applyNumberFormat="1" applyFont="1" applyFill="1" applyBorder="1" applyAlignment="1">
      <alignment horizontal="right" vertical="center" shrinkToFit="1"/>
    </xf>
    <xf numFmtId="182" fontId="14" fillId="0" borderId="66" xfId="2" applyNumberFormat="1" applyFont="1" applyFill="1" applyBorder="1" applyAlignment="1">
      <alignment horizontal="right" vertical="center" shrinkToFit="1"/>
    </xf>
    <xf numFmtId="182" fontId="14" fillId="0" borderId="0" xfId="2" applyNumberFormat="1" applyFont="1" applyFill="1" applyBorder="1" applyAlignment="1">
      <alignment horizontal="right" vertical="center" shrinkToFit="1"/>
    </xf>
    <xf numFmtId="182" fontId="14" fillId="0" borderId="67" xfId="2" applyNumberFormat="1" applyFont="1" applyFill="1" applyBorder="1" applyAlignment="1">
      <alignment horizontal="right" vertical="center" shrinkToFit="1"/>
    </xf>
    <xf numFmtId="182" fontId="14" fillId="0" borderId="60" xfId="2" applyNumberFormat="1" applyFont="1" applyFill="1" applyBorder="1" applyAlignment="1">
      <alignment horizontal="right" vertical="center" shrinkToFit="1"/>
    </xf>
    <xf numFmtId="182" fontId="14" fillId="0" borderId="76" xfId="2" applyNumberFormat="1" applyFont="1" applyFill="1" applyBorder="1" applyAlignment="1">
      <alignment horizontal="right" vertical="center" shrinkToFit="1"/>
    </xf>
    <xf numFmtId="181" fontId="14" fillId="0" borderId="64" xfId="0" applyNumberFormat="1" applyFont="1" applyFill="1" applyBorder="1" applyAlignment="1">
      <alignment horizontal="right" vertical="center"/>
    </xf>
    <xf numFmtId="181" fontId="14" fillId="0" borderId="3" xfId="0" applyNumberFormat="1" applyFont="1" applyFill="1" applyBorder="1" applyAlignment="1">
      <alignment horizontal="right" vertical="center"/>
    </xf>
    <xf numFmtId="181" fontId="14" fillId="0" borderId="71" xfId="0" applyNumberFormat="1" applyFont="1" applyFill="1" applyBorder="1" applyAlignment="1">
      <alignment horizontal="right" vertical="center"/>
    </xf>
    <xf numFmtId="181" fontId="14" fillId="0" borderId="58" xfId="0" applyNumberFormat="1" applyFont="1" applyFill="1" applyBorder="1" applyAlignment="1">
      <alignment horizontal="right" vertical="center"/>
    </xf>
    <xf numFmtId="181" fontId="14" fillId="0" borderId="0" xfId="0" applyNumberFormat="1" applyFont="1" applyFill="1" applyBorder="1" applyAlignment="1">
      <alignment horizontal="right" vertical="center"/>
    </xf>
    <xf numFmtId="181" fontId="14" fillId="0" borderId="72" xfId="0" applyNumberFormat="1" applyFont="1" applyFill="1" applyBorder="1" applyAlignment="1">
      <alignment horizontal="right" vertical="center"/>
    </xf>
    <xf numFmtId="181" fontId="14" fillId="0" borderId="73" xfId="0" applyNumberFormat="1" applyFont="1" applyFill="1" applyBorder="1" applyAlignment="1">
      <alignment horizontal="right" vertical="center"/>
    </xf>
    <xf numFmtId="181" fontId="14" fillId="0" borderId="4" xfId="0" applyNumberFormat="1" applyFont="1" applyFill="1" applyBorder="1" applyAlignment="1">
      <alignment horizontal="right" vertical="center"/>
    </xf>
    <xf numFmtId="181" fontId="14" fillId="0" borderId="74" xfId="0" applyNumberFormat="1" applyFont="1" applyFill="1" applyBorder="1" applyAlignment="1">
      <alignment horizontal="right" vertical="center"/>
    </xf>
    <xf numFmtId="183" fontId="23" fillId="0" borderId="3" xfId="0" applyNumberFormat="1" applyFont="1" applyFill="1" applyBorder="1" applyAlignment="1">
      <alignment horizontal="center" vertical="center" wrapText="1"/>
    </xf>
    <xf numFmtId="183" fontId="23" fillId="0" borderId="66" xfId="0" applyNumberFormat="1" applyFont="1" applyFill="1" applyBorder="1" applyAlignment="1">
      <alignment horizontal="center" vertical="center" wrapText="1"/>
    </xf>
    <xf numFmtId="183" fontId="23" fillId="0" borderId="0" xfId="0" applyNumberFormat="1" applyFont="1" applyFill="1" applyBorder="1" applyAlignment="1">
      <alignment horizontal="center" vertical="center" wrapText="1"/>
    </xf>
    <xf numFmtId="183" fontId="23" fillId="0" borderId="67"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70" xfId="0" applyNumberFormat="1" applyFont="1" applyFill="1" applyBorder="1" applyAlignment="1">
      <alignment horizontal="center" vertical="center" wrapText="1"/>
    </xf>
    <xf numFmtId="179" fontId="14" fillId="0" borderId="3" xfId="0" applyNumberFormat="1" applyFont="1" applyFill="1" applyBorder="1" applyAlignment="1">
      <alignment horizontal="right" vertical="center"/>
    </xf>
    <xf numFmtId="179" fontId="14" fillId="0" borderId="19"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14" fillId="0" borderId="21" xfId="0" applyNumberFormat="1" applyFont="1" applyFill="1" applyBorder="1" applyAlignment="1">
      <alignment horizontal="right" vertical="center"/>
    </xf>
    <xf numFmtId="179" fontId="14" fillId="0" borderId="4" xfId="0" applyNumberFormat="1" applyFont="1" applyFill="1" applyBorder="1" applyAlignment="1">
      <alignment horizontal="right" vertical="center"/>
    </xf>
    <xf numFmtId="179" fontId="14" fillId="0" borderId="23" xfId="0" applyNumberFormat="1" applyFont="1" applyFill="1" applyBorder="1" applyAlignment="1">
      <alignment horizontal="right" vertical="center"/>
    </xf>
    <xf numFmtId="38" fontId="20" fillId="0" borderId="64" xfId="2" applyFont="1" applyFill="1" applyBorder="1" applyAlignment="1">
      <alignment horizontal="right" vertical="center" shrinkToFit="1"/>
    </xf>
    <xf numFmtId="38" fontId="20" fillId="0" borderId="3" xfId="2" applyFont="1" applyFill="1" applyBorder="1" applyAlignment="1">
      <alignment horizontal="right" vertical="center" shrinkToFit="1"/>
    </xf>
    <xf numFmtId="38" fontId="20" fillId="0" borderId="5" xfId="2" applyFont="1" applyFill="1" applyBorder="1" applyAlignment="1">
      <alignment horizontal="right" vertical="center" shrinkToFit="1"/>
    </xf>
    <xf numFmtId="38" fontId="20" fillId="0" borderId="58" xfId="2" applyFont="1" applyFill="1" applyBorder="1" applyAlignment="1">
      <alignment horizontal="right" vertical="center" shrinkToFit="1"/>
    </xf>
    <xf numFmtId="38" fontId="20" fillId="0" borderId="0" xfId="2" applyFont="1" applyFill="1" applyBorder="1" applyAlignment="1">
      <alignment horizontal="right" vertical="center" shrinkToFit="1"/>
    </xf>
    <xf numFmtId="38" fontId="20" fillId="0" borderId="11" xfId="2" applyFont="1" applyFill="1" applyBorder="1" applyAlignment="1">
      <alignment horizontal="right" vertical="center" shrinkToFit="1"/>
    </xf>
    <xf numFmtId="38" fontId="20" fillId="0" borderId="59" xfId="2" applyFont="1" applyFill="1" applyBorder="1" applyAlignment="1">
      <alignment horizontal="right" vertical="center" shrinkToFit="1"/>
    </xf>
    <xf numFmtId="38" fontId="20" fillId="0" borderId="60" xfId="2" applyFont="1" applyFill="1" applyBorder="1" applyAlignment="1">
      <alignment horizontal="right" vertical="center" shrinkToFit="1"/>
    </xf>
    <xf numFmtId="38" fontId="20" fillId="0" borderId="65" xfId="2" applyFont="1" applyFill="1" applyBorder="1" applyAlignment="1">
      <alignment horizontal="right" vertical="center" shrinkToFit="1"/>
    </xf>
    <xf numFmtId="0" fontId="14" fillId="0" borderId="2" xfId="0" applyNumberFormat="1" applyFont="1" applyFill="1" applyBorder="1" applyAlignment="1">
      <alignment horizontal="center" vertical="center" shrinkToFit="1"/>
    </xf>
    <xf numFmtId="0" fontId="14" fillId="0" borderId="3" xfId="0" applyNumberFormat="1" applyFont="1" applyFill="1" applyBorder="1" applyAlignment="1">
      <alignment horizontal="center" vertical="center" shrinkToFit="1"/>
    </xf>
    <xf numFmtId="0" fontId="14" fillId="0" borderId="6" xfId="0" applyNumberFormat="1" applyFont="1" applyFill="1" applyBorder="1" applyAlignment="1">
      <alignment horizontal="center" vertical="center" shrinkToFit="1"/>
    </xf>
    <xf numFmtId="0" fontId="14" fillId="0" borderId="0" xfId="0" applyNumberFormat="1" applyFont="1" applyFill="1" applyBorder="1" applyAlignment="1">
      <alignment horizontal="center" vertical="center" shrinkToFit="1"/>
    </xf>
    <xf numFmtId="0" fontId="14" fillId="0" borderId="7" xfId="0" applyNumberFormat="1" applyFont="1" applyFill="1" applyBorder="1" applyAlignment="1">
      <alignment horizontal="center" vertical="center" shrinkToFit="1"/>
    </xf>
    <xf numFmtId="0" fontId="14" fillId="0" borderId="4" xfId="0" applyNumberFormat="1" applyFont="1" applyFill="1" applyBorder="1" applyAlignment="1">
      <alignment horizontal="center" vertical="center" shrinkToFit="1"/>
    </xf>
    <xf numFmtId="183" fontId="23" fillId="0" borderId="5"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12" xfId="0" applyNumberFormat="1" applyFont="1" applyFill="1" applyBorder="1" applyAlignment="1">
      <alignment horizontal="center" vertical="center" wrapText="1"/>
    </xf>
    <xf numFmtId="38" fontId="14" fillId="0" borderId="3" xfId="0" applyNumberFormat="1" applyFont="1" applyFill="1" applyBorder="1" applyAlignment="1">
      <alignment horizontal="center" vertical="center" shrinkToFi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66"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67"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70" xfId="0" applyFont="1" applyFill="1" applyBorder="1" applyAlignment="1">
      <alignment horizontal="left" vertical="center" wrapText="1"/>
    </xf>
    <xf numFmtId="178" fontId="14" fillId="0" borderId="2" xfId="0" applyNumberFormat="1" applyFont="1" applyFill="1" applyBorder="1" applyAlignment="1">
      <alignment horizontal="left" vertical="center"/>
    </xf>
    <xf numFmtId="178" fontId="14" fillId="0" borderId="3" xfId="0" applyNumberFormat="1" applyFont="1" applyFill="1" applyBorder="1" applyAlignment="1">
      <alignment horizontal="left" vertical="center"/>
    </xf>
    <xf numFmtId="178" fontId="14" fillId="0" borderId="7" xfId="0" applyNumberFormat="1" applyFont="1" applyFill="1" applyBorder="1" applyAlignment="1">
      <alignment horizontal="left" vertical="center"/>
    </xf>
    <xf numFmtId="178" fontId="14" fillId="0" borderId="4" xfId="0" applyNumberFormat="1" applyFont="1" applyFill="1" applyBorder="1" applyAlignment="1">
      <alignment horizontal="left" vertical="center"/>
    </xf>
    <xf numFmtId="0" fontId="23" fillId="0" borderId="48" xfId="0" applyFont="1" applyFill="1" applyBorder="1" applyAlignment="1">
      <alignment horizontal="left" vertical="center" wrapText="1"/>
    </xf>
    <xf numFmtId="0" fontId="23" fillId="0" borderId="49" xfId="0" applyFont="1" applyFill="1" applyBorder="1" applyAlignment="1">
      <alignment horizontal="left" vertical="center" wrapText="1"/>
    </xf>
    <xf numFmtId="180" fontId="14" fillId="0" borderId="64" xfId="0" applyNumberFormat="1" applyFont="1" applyFill="1" applyBorder="1" applyAlignment="1">
      <alignment horizontal="right" vertical="center"/>
    </xf>
    <xf numFmtId="180" fontId="14" fillId="0" borderId="3" xfId="0" applyNumberFormat="1" applyFont="1" applyFill="1" applyBorder="1" applyAlignment="1">
      <alignment horizontal="right" vertical="center"/>
    </xf>
    <xf numFmtId="180" fontId="14" fillId="0" borderId="71" xfId="0" applyNumberFormat="1" applyFont="1" applyFill="1" applyBorder="1" applyAlignment="1">
      <alignment horizontal="right" vertical="center"/>
    </xf>
    <xf numFmtId="180" fontId="14" fillId="0" borderId="58" xfId="0" applyNumberFormat="1" applyFont="1" applyFill="1" applyBorder="1" applyAlignment="1">
      <alignment horizontal="right" vertical="center"/>
    </xf>
    <xf numFmtId="180" fontId="14" fillId="0" borderId="0" xfId="0" applyNumberFormat="1" applyFont="1" applyFill="1" applyBorder="1" applyAlignment="1">
      <alignment horizontal="right" vertical="center"/>
    </xf>
    <xf numFmtId="180" fontId="14" fillId="0" borderId="72" xfId="0" applyNumberFormat="1" applyFont="1" applyFill="1" applyBorder="1" applyAlignment="1">
      <alignment horizontal="right" vertical="center"/>
    </xf>
    <xf numFmtId="180" fontId="14" fillId="0" borderId="73" xfId="0" applyNumberFormat="1" applyFont="1" applyFill="1" applyBorder="1" applyAlignment="1">
      <alignment horizontal="right" vertical="center"/>
    </xf>
    <xf numFmtId="180" fontId="14" fillId="0" borderId="4" xfId="0" applyNumberFormat="1" applyFont="1" applyFill="1" applyBorder="1" applyAlignment="1">
      <alignment horizontal="right" vertical="center"/>
    </xf>
    <xf numFmtId="180" fontId="14" fillId="0" borderId="74" xfId="0" applyNumberFormat="1" applyFont="1" applyFill="1" applyBorder="1" applyAlignment="1">
      <alignment horizontal="right" vertical="center"/>
    </xf>
    <xf numFmtId="0" fontId="14" fillId="0" borderId="2" xfId="0" applyFont="1" applyFill="1" applyBorder="1" applyAlignment="1">
      <alignment horizontal="left" vertical="center" wrapText="1" shrinkToFit="1"/>
    </xf>
    <xf numFmtId="0" fontId="14" fillId="0" borderId="3" xfId="0" applyFont="1" applyFill="1" applyBorder="1" applyAlignment="1">
      <alignment horizontal="left" vertical="center" wrapText="1" shrinkToFit="1"/>
    </xf>
    <xf numFmtId="0" fontId="14" fillId="0" borderId="6" xfId="0" applyFont="1" applyFill="1" applyBorder="1" applyAlignment="1">
      <alignment horizontal="left" vertical="center" wrapText="1" shrinkToFit="1"/>
    </xf>
    <xf numFmtId="0" fontId="14" fillId="0" borderId="0" xfId="0" applyFont="1" applyFill="1" applyBorder="1" applyAlignment="1">
      <alignment horizontal="left" vertical="center" wrapText="1" shrinkToFit="1"/>
    </xf>
    <xf numFmtId="0" fontId="14" fillId="0" borderId="7" xfId="0" applyFont="1" applyFill="1" applyBorder="1" applyAlignment="1">
      <alignment horizontal="left" vertical="center" wrapText="1" shrinkToFit="1"/>
    </xf>
    <xf numFmtId="0" fontId="14" fillId="0" borderId="4" xfId="0" applyFont="1" applyFill="1" applyBorder="1" applyAlignment="1">
      <alignment horizontal="left" vertical="center" wrapText="1" shrinkToFit="1"/>
    </xf>
    <xf numFmtId="182" fontId="14" fillId="0" borderId="1" xfId="2" applyNumberFormat="1" applyFont="1" applyFill="1" applyBorder="1" applyAlignment="1">
      <alignment horizontal="right" vertical="center" shrinkToFit="1"/>
    </xf>
    <xf numFmtId="182" fontId="14" fillId="0" borderId="84" xfId="2" applyNumberFormat="1" applyFont="1" applyFill="1" applyBorder="1" applyAlignment="1">
      <alignment horizontal="right" vertical="center" shrinkToFit="1"/>
    </xf>
    <xf numFmtId="185" fontId="16" fillId="0" borderId="6" xfId="0" applyNumberFormat="1" applyFont="1" applyFill="1" applyBorder="1" applyAlignment="1">
      <alignment horizontal="center" vertical="center"/>
    </xf>
    <xf numFmtId="185" fontId="16" fillId="0" borderId="0" xfId="0" applyNumberFormat="1" applyFont="1" applyFill="1" applyBorder="1" applyAlignment="1">
      <alignment horizontal="center" vertical="center"/>
    </xf>
    <xf numFmtId="185" fontId="16" fillId="0" borderId="11" xfId="0" applyNumberFormat="1" applyFont="1" applyFill="1" applyBorder="1" applyAlignment="1">
      <alignment horizontal="center" vertical="center"/>
    </xf>
    <xf numFmtId="0" fontId="64" fillId="0" borderId="2" xfId="0" applyFont="1" applyFill="1" applyBorder="1" applyAlignment="1">
      <alignment horizontal="right" vertical="center"/>
    </xf>
    <xf numFmtId="0" fontId="64" fillId="0" borderId="3" xfId="0" applyFont="1" applyFill="1" applyBorder="1" applyAlignment="1">
      <alignment horizontal="right" vertical="center"/>
    </xf>
    <xf numFmtId="0" fontId="64" fillId="0" borderId="7" xfId="0" applyFont="1" applyFill="1" applyBorder="1" applyAlignment="1">
      <alignment horizontal="right" vertical="center"/>
    </xf>
    <xf numFmtId="0" fontId="64" fillId="0" borderId="4" xfId="0" applyFont="1" applyFill="1" applyBorder="1" applyAlignment="1">
      <alignment horizontal="right" vertical="center"/>
    </xf>
    <xf numFmtId="0" fontId="30" fillId="0" borderId="3"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38" fontId="63" fillId="0" borderId="55" xfId="0" applyNumberFormat="1" applyFont="1" applyFill="1" applyBorder="1" applyAlignment="1">
      <alignment horizontal="center" vertical="center"/>
    </xf>
    <xf numFmtId="0" fontId="63" fillId="0" borderId="44" xfId="0" applyFont="1" applyFill="1" applyBorder="1" applyAlignment="1">
      <alignment horizontal="center" vertical="center"/>
    </xf>
    <xf numFmtId="0" fontId="63" fillId="0" borderId="45" xfId="0" applyFont="1" applyFill="1" applyBorder="1" applyAlignment="1">
      <alignment horizontal="center" vertical="center"/>
    </xf>
    <xf numFmtId="0" fontId="63" fillId="0" borderId="20" xfId="0" applyFont="1" applyFill="1" applyBorder="1" applyAlignment="1">
      <alignment horizontal="center" vertical="center"/>
    </xf>
    <xf numFmtId="0" fontId="63" fillId="0" borderId="0" xfId="0" applyFont="1" applyFill="1" applyBorder="1" applyAlignment="1">
      <alignment horizontal="center" vertical="center"/>
    </xf>
    <xf numFmtId="0" fontId="63" fillId="0" borderId="21" xfId="0" applyFont="1" applyFill="1" applyBorder="1" applyAlignment="1">
      <alignment horizontal="center" vertical="center"/>
    </xf>
    <xf numFmtId="0" fontId="63" fillId="0" borderId="78" xfId="0" applyFont="1" applyFill="1" applyBorder="1" applyAlignment="1">
      <alignment horizontal="center" vertical="center"/>
    </xf>
    <xf numFmtId="0" fontId="63" fillId="0" borderId="60" xfId="0" applyFont="1" applyFill="1" applyBorder="1" applyAlignment="1">
      <alignment horizontal="center" vertical="center"/>
    </xf>
    <xf numFmtId="0" fontId="63" fillId="0" borderId="85"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4" xfId="0" applyFont="1" applyFill="1" applyBorder="1" applyAlignment="1">
      <alignment horizontal="center" vertical="center"/>
    </xf>
    <xf numFmtId="38" fontId="13" fillId="0" borderId="79" xfId="2" applyFont="1" applyFill="1" applyBorder="1" applyAlignment="1">
      <alignment horizontal="right"/>
    </xf>
    <xf numFmtId="38" fontId="13" fillId="0" borderId="62" xfId="2" applyFont="1" applyFill="1" applyBorder="1" applyAlignment="1">
      <alignment horizontal="right"/>
    </xf>
    <xf numFmtId="38" fontId="13" fillId="0" borderId="80" xfId="2" applyFont="1" applyFill="1" applyBorder="1" applyAlignment="1">
      <alignment horizontal="right"/>
    </xf>
    <xf numFmtId="38" fontId="13" fillId="0" borderId="56" xfId="2" applyFont="1" applyFill="1" applyBorder="1" applyAlignment="1">
      <alignment horizontal="right"/>
    </xf>
    <xf numFmtId="38" fontId="13" fillId="0" borderId="46" xfId="2" applyFont="1" applyFill="1" applyBorder="1" applyAlignment="1">
      <alignment horizontal="right"/>
    </xf>
    <xf numFmtId="38" fontId="13" fillId="0" borderId="47" xfId="2" applyFont="1" applyFill="1" applyBorder="1" applyAlignment="1">
      <alignment horizontal="right"/>
    </xf>
    <xf numFmtId="0" fontId="20" fillId="0" borderId="55" xfId="0" applyFont="1" applyFill="1" applyBorder="1" applyAlignment="1">
      <alignment horizontal="center"/>
    </xf>
    <xf numFmtId="0" fontId="20" fillId="0" borderId="44" xfId="0" applyFont="1" applyFill="1" applyBorder="1" applyAlignment="1">
      <alignment horizontal="center"/>
    </xf>
    <xf numFmtId="0" fontId="20" fillId="0" borderId="45" xfId="0" applyFont="1" applyFill="1" applyBorder="1" applyAlignment="1">
      <alignment horizontal="center"/>
    </xf>
    <xf numFmtId="0" fontId="20" fillId="0" borderId="56" xfId="0" applyFont="1" applyFill="1" applyBorder="1" applyAlignment="1">
      <alignment horizontal="center"/>
    </xf>
    <xf numFmtId="0" fontId="20" fillId="0" borderId="46" xfId="0" applyFont="1" applyFill="1" applyBorder="1" applyAlignment="1">
      <alignment horizontal="center"/>
    </xf>
    <xf numFmtId="0" fontId="20" fillId="0" borderId="47" xfId="0" applyFont="1" applyFill="1" applyBorder="1" applyAlignment="1">
      <alignment horizontal="center"/>
    </xf>
    <xf numFmtId="49" fontId="14" fillId="0" borderId="2"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14" fillId="0" borderId="7" xfId="0" applyNumberFormat="1" applyFont="1" applyFill="1" applyBorder="1" applyAlignment="1">
      <alignment horizontal="left" vertical="center"/>
    </xf>
    <xf numFmtId="49" fontId="14" fillId="0" borderId="4" xfId="0" applyNumberFormat="1" applyFont="1" applyFill="1" applyBorder="1" applyAlignment="1">
      <alignment horizontal="left" vertical="center"/>
    </xf>
    <xf numFmtId="0" fontId="28" fillId="0" borderId="5" xfId="0" applyFont="1" applyFill="1" applyBorder="1" applyAlignment="1">
      <alignment horizontal="center" vertical="center"/>
    </xf>
    <xf numFmtId="0" fontId="28" fillId="0" borderId="12" xfId="0" applyFont="1" applyFill="1" applyBorder="1" applyAlignment="1">
      <alignment horizontal="center" vertical="center"/>
    </xf>
    <xf numFmtId="0" fontId="32" fillId="0" borderId="77" xfId="0" applyFont="1" applyFill="1" applyBorder="1" applyAlignment="1">
      <alignment horizontal="center" vertical="center"/>
    </xf>
    <xf numFmtId="0" fontId="32" fillId="0" borderId="62" xfId="0" applyFont="1" applyFill="1" applyBorder="1" applyAlignment="1">
      <alignment horizontal="center" vertical="center"/>
    </xf>
    <xf numFmtId="0" fontId="32" fillId="0" borderId="61" xfId="0" applyFont="1" applyFill="1" applyBorder="1" applyAlignment="1">
      <alignment horizontal="center" vertical="center"/>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20" xfId="0" applyFont="1" applyFill="1" applyBorder="1" applyAlignment="1">
      <alignment horizontal="left" vertical="center"/>
    </xf>
    <xf numFmtId="0" fontId="28" fillId="0" borderId="78"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76" xfId="0" applyFont="1" applyFill="1" applyBorder="1" applyAlignment="1">
      <alignment horizontal="left" vertical="center"/>
    </xf>
    <xf numFmtId="0" fontId="32" fillId="0" borderId="6" xfId="0" applyFont="1" applyFill="1" applyBorder="1" applyAlignment="1">
      <alignment horizontal="right" vertical="center" shrinkToFit="1"/>
    </xf>
    <xf numFmtId="0" fontId="32" fillId="0" borderId="0" xfId="0" applyFont="1" applyFill="1" applyBorder="1" applyAlignment="1">
      <alignment horizontal="right" vertical="center" shrinkToFit="1"/>
    </xf>
    <xf numFmtId="0" fontId="32" fillId="0" borderId="7" xfId="0" applyFont="1" applyFill="1" applyBorder="1" applyAlignment="1">
      <alignment horizontal="right" vertical="center" shrinkToFit="1"/>
    </xf>
    <xf numFmtId="0" fontId="32" fillId="0" borderId="4" xfId="0" applyFont="1" applyFill="1" applyBorder="1" applyAlignment="1">
      <alignment horizontal="right" vertical="center" shrinkToFit="1"/>
    </xf>
    <xf numFmtId="0" fontId="28" fillId="0" borderId="0"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2" fillId="0" borderId="0" xfId="0" applyFont="1" applyFill="1" applyBorder="1" applyAlignment="1">
      <alignment horizontal="left" vertical="center" shrinkToFit="1"/>
    </xf>
    <xf numFmtId="0" fontId="32" fillId="0" borderId="11"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32" fillId="0" borderId="12" xfId="0" applyFont="1" applyFill="1" applyBorder="1" applyAlignment="1">
      <alignment horizontal="left" vertical="center" shrinkToFit="1"/>
    </xf>
    <xf numFmtId="0" fontId="32" fillId="0" borderId="2" xfId="0" applyFont="1" applyFill="1" applyBorder="1" applyAlignment="1">
      <alignment horizontal="right" vertical="center" shrinkToFit="1"/>
    </xf>
    <xf numFmtId="0" fontId="32" fillId="0" borderId="3" xfId="0" applyFont="1" applyFill="1" applyBorder="1" applyAlignment="1">
      <alignment horizontal="right" vertical="center" shrinkToFit="1"/>
    </xf>
    <xf numFmtId="0" fontId="32" fillId="0" borderId="3" xfId="0" applyFont="1" applyFill="1" applyBorder="1" applyAlignment="1">
      <alignment horizontal="left" vertical="center" shrinkToFit="1"/>
    </xf>
    <xf numFmtId="0" fontId="32" fillId="0" borderId="5" xfId="0" applyFont="1" applyFill="1" applyBorder="1" applyAlignment="1">
      <alignment horizontal="left" vertical="center" shrinkToFi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24" fillId="0" borderId="3" xfId="0" applyFont="1" applyFill="1" applyBorder="1" applyAlignment="1">
      <alignment horizontal="left" vertical="top" wrapText="1"/>
    </xf>
    <xf numFmtId="0" fontId="24" fillId="0" borderId="3" xfId="0" applyFont="1" applyFill="1" applyBorder="1" applyAlignment="1">
      <alignment horizontal="left" vertical="top"/>
    </xf>
    <xf numFmtId="0" fontId="24" fillId="0" borderId="66" xfId="0" applyFont="1" applyFill="1" applyBorder="1" applyAlignment="1">
      <alignment horizontal="left" vertical="top"/>
    </xf>
    <xf numFmtId="0" fontId="24" fillId="0" borderId="0" xfId="0" applyFont="1" applyFill="1" applyBorder="1" applyAlignment="1">
      <alignment horizontal="left" vertical="top"/>
    </xf>
    <xf numFmtId="0" fontId="24" fillId="0" borderId="67" xfId="0" applyFont="1" applyFill="1" applyBorder="1" applyAlignment="1">
      <alignment horizontal="left" vertical="top"/>
    </xf>
    <xf numFmtId="0" fontId="24" fillId="0" borderId="60" xfId="0" applyFont="1" applyFill="1" applyBorder="1" applyAlignment="1">
      <alignment horizontal="left" vertical="top"/>
    </xf>
    <xf numFmtId="0" fontId="24" fillId="0" borderId="76" xfId="0" applyFont="1" applyFill="1" applyBorder="1" applyAlignment="1">
      <alignment horizontal="left" vertical="top"/>
    </xf>
    <xf numFmtId="0" fontId="24" fillId="0" borderId="75" xfId="0" applyFont="1" applyFill="1" applyBorder="1" applyAlignment="1">
      <alignment horizontal="center" vertical="center" wrapText="1"/>
    </xf>
    <xf numFmtId="0" fontId="24" fillId="0" borderId="62"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70" xfId="0" applyFont="1" applyFill="1" applyBorder="1" applyAlignment="1">
      <alignment horizontal="center" vertical="center" wrapText="1"/>
    </xf>
    <xf numFmtId="0" fontId="24" fillId="0" borderId="77"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73"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13" fillId="0" borderId="44" xfId="0" applyFont="1" applyFill="1" applyBorder="1" applyAlignment="1">
      <alignment horizontal="center" vertical="center"/>
    </xf>
    <xf numFmtId="0" fontId="13" fillId="0" borderId="4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1" xfId="0" applyFont="1" applyFill="1" applyBorder="1" applyAlignment="1">
      <alignment horizontal="center" vertical="center"/>
    </xf>
    <xf numFmtId="0" fontId="13" fillId="0" borderId="46"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55" xfId="0" applyFont="1" applyFill="1" applyBorder="1" applyAlignment="1">
      <alignment horizontal="center" vertical="center"/>
    </xf>
    <xf numFmtId="0" fontId="13" fillId="0" borderId="20" xfId="0" applyFont="1" applyFill="1" applyBorder="1" applyAlignment="1">
      <alignment horizontal="center" vertical="center"/>
    </xf>
    <xf numFmtId="0" fontId="13" fillId="0" borderId="56" xfId="0" applyFont="1" applyFill="1" applyBorder="1" applyAlignment="1">
      <alignment horizontal="center" vertical="center"/>
    </xf>
    <xf numFmtId="0" fontId="32" fillId="2" borderId="77" xfId="0" applyFont="1" applyFill="1" applyBorder="1" applyAlignment="1">
      <alignment horizontal="center" vertical="center" shrinkToFit="1"/>
    </xf>
    <xf numFmtId="0" fontId="32" fillId="2" borderId="62" xfId="0" applyFont="1" applyFill="1" applyBorder="1" applyAlignment="1">
      <alignment horizontal="center" vertical="center" shrinkToFit="1"/>
    </xf>
    <xf numFmtId="0" fontId="32" fillId="2" borderId="61" xfId="0" applyFont="1" applyFill="1" applyBorder="1" applyAlignment="1">
      <alignment horizontal="center" vertical="center" shrinkToFit="1"/>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2" fillId="2" borderId="66"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13" fillId="0" borderId="82"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83" xfId="0" applyFont="1" applyFill="1" applyBorder="1" applyAlignment="1">
      <alignment horizontal="center" vertical="center"/>
    </xf>
    <xf numFmtId="38" fontId="13" fillId="2" borderId="44" xfId="0" applyNumberFormat="1" applyFont="1" applyFill="1" applyBorder="1" applyAlignment="1">
      <alignment horizontal="center" vertical="center"/>
    </xf>
    <xf numFmtId="0" fontId="66" fillId="3" borderId="116" xfId="0" applyFont="1" applyFill="1" applyBorder="1" applyAlignment="1" applyProtection="1">
      <alignment horizontal="center" vertical="center" shrinkToFit="1"/>
    </xf>
    <xf numFmtId="0" fontId="66" fillId="3" borderId="113" xfId="0" applyFont="1" applyFill="1" applyBorder="1" applyAlignment="1" applyProtection="1">
      <alignment horizontal="center" vertical="center" shrinkToFit="1"/>
    </xf>
    <xf numFmtId="0" fontId="66" fillId="3" borderId="148" xfId="0" applyFont="1" applyFill="1" applyBorder="1" applyAlignment="1" applyProtection="1">
      <alignment horizontal="center" vertical="center" shrinkToFit="1"/>
    </xf>
    <xf numFmtId="0" fontId="66" fillId="3" borderId="55" xfId="0" applyFont="1" applyFill="1" applyBorder="1" applyAlignment="1" applyProtection="1">
      <alignment horizontal="center" vertical="center" wrapText="1" shrinkToFit="1"/>
    </xf>
    <xf numFmtId="0" fontId="66" fillId="3" borderId="20" xfId="0" applyFont="1" applyFill="1" applyBorder="1" applyAlignment="1" applyProtection="1">
      <alignment horizontal="center" vertical="center" wrapText="1" shrinkToFit="1"/>
    </xf>
    <xf numFmtId="0" fontId="66" fillId="3" borderId="56" xfId="0" applyFont="1" applyFill="1" applyBorder="1" applyAlignment="1" applyProtection="1">
      <alignment horizontal="center" vertical="center" wrapText="1" shrinkToFit="1"/>
    </xf>
    <xf numFmtId="0" fontId="73" fillId="3" borderId="141" xfId="4" applyFont="1" applyFill="1" applyBorder="1" applyAlignment="1" applyProtection="1">
      <alignment horizontal="center" vertical="center" wrapText="1"/>
    </xf>
    <xf numFmtId="0" fontId="73" fillId="3" borderId="42" xfId="4" applyFont="1" applyFill="1" applyBorder="1" applyAlignment="1" applyProtection="1">
      <alignment horizontal="center" vertical="center" wrapText="1"/>
    </xf>
    <xf numFmtId="0" fontId="73" fillId="3" borderId="119" xfId="4" applyFont="1" applyFill="1" applyBorder="1" applyAlignment="1" applyProtection="1">
      <alignment horizontal="center" vertical="center" wrapText="1"/>
    </xf>
    <xf numFmtId="0" fontId="73" fillId="3" borderId="142" xfId="4" applyFont="1" applyFill="1" applyBorder="1" applyAlignment="1" applyProtection="1">
      <alignment horizontal="center" vertical="center" wrapText="1"/>
    </xf>
    <xf numFmtId="0" fontId="73" fillId="3" borderId="1" xfId="4" applyFont="1" applyFill="1" applyBorder="1" applyAlignment="1" applyProtection="1">
      <alignment horizontal="center" vertical="center" wrapText="1"/>
    </xf>
    <xf numFmtId="0" fontId="73" fillId="3" borderId="120" xfId="4" applyFont="1" applyFill="1" applyBorder="1" applyAlignment="1" applyProtection="1">
      <alignment horizontal="center" vertical="center" wrapText="1"/>
    </xf>
    <xf numFmtId="178" fontId="73" fillId="3" borderId="142" xfId="0" applyNumberFormat="1" applyFont="1" applyFill="1" applyBorder="1" applyAlignment="1" applyProtection="1">
      <alignment horizontal="center" vertical="center" wrapText="1"/>
    </xf>
    <xf numFmtId="178" fontId="73" fillId="3" borderId="1" xfId="0" applyNumberFormat="1" applyFont="1" applyFill="1" applyBorder="1" applyAlignment="1" applyProtection="1">
      <alignment horizontal="center" vertical="center" wrapText="1"/>
    </xf>
    <xf numFmtId="178" fontId="73" fillId="3" borderId="120" xfId="0" applyNumberFormat="1" applyFont="1" applyFill="1" applyBorder="1" applyAlignment="1" applyProtection="1">
      <alignment horizontal="center" vertical="center" wrapText="1"/>
    </xf>
    <xf numFmtId="176" fontId="71" fillId="5" borderId="56" xfId="0" applyNumberFormat="1" applyFont="1" applyFill="1" applyBorder="1" applyAlignment="1" applyProtection="1">
      <alignment horizontal="center" vertical="center" wrapText="1"/>
    </xf>
    <xf numFmtId="176" fontId="71" fillId="5" borderId="47" xfId="0" applyNumberFormat="1" applyFont="1" applyFill="1" applyBorder="1" applyAlignment="1" applyProtection="1">
      <alignment horizontal="center" vertical="center" wrapText="1"/>
    </xf>
    <xf numFmtId="0" fontId="73" fillId="3" borderId="149" xfId="4" applyFont="1" applyFill="1" applyBorder="1" applyAlignment="1" applyProtection="1">
      <alignment horizontal="center" vertical="center" wrapText="1"/>
    </xf>
    <xf numFmtId="0" fontId="73" fillId="3" borderId="43" xfId="4" applyFont="1" applyFill="1" applyBorder="1" applyAlignment="1" applyProtection="1">
      <alignment horizontal="center" vertical="center" wrapText="1"/>
    </xf>
    <xf numFmtId="0" fontId="73" fillId="3" borderId="146" xfId="4" applyFont="1" applyFill="1" applyBorder="1" applyAlignment="1" applyProtection="1">
      <alignment horizontal="center" vertical="center" wrapText="1"/>
    </xf>
    <xf numFmtId="0" fontId="73" fillId="3" borderId="145" xfId="0" applyFont="1" applyFill="1" applyBorder="1" applyAlignment="1" applyProtection="1">
      <alignment horizontal="left" vertical="center" wrapText="1"/>
    </xf>
    <xf numFmtId="0" fontId="73" fillId="3" borderId="152" xfId="0" applyFont="1" applyFill="1" applyBorder="1" applyAlignment="1" applyProtection="1">
      <alignment horizontal="left" vertical="center" wrapText="1"/>
    </xf>
    <xf numFmtId="0" fontId="86" fillId="2" borderId="20" xfId="0" applyFont="1" applyFill="1" applyBorder="1" applyAlignment="1" applyProtection="1">
      <alignment horizontal="left" vertical="top" wrapText="1"/>
    </xf>
    <xf numFmtId="0" fontId="86" fillId="2" borderId="56" xfId="0" applyFont="1" applyFill="1" applyBorder="1" applyAlignment="1" applyProtection="1">
      <alignment horizontal="left" vertical="top" wrapText="1"/>
    </xf>
    <xf numFmtId="0" fontId="71" fillId="3" borderId="150" xfId="0" applyFont="1" applyFill="1" applyBorder="1" applyAlignment="1" applyProtection="1">
      <alignment horizontal="center" vertical="center" wrapText="1"/>
    </xf>
    <xf numFmtId="0" fontId="71" fillId="3" borderId="147" xfId="0" applyFont="1" applyFill="1" applyBorder="1" applyAlignment="1" applyProtection="1">
      <alignment horizontal="center" vertical="center" wrapText="1"/>
    </xf>
    <xf numFmtId="0" fontId="71" fillId="3" borderId="132" xfId="0" applyFont="1" applyFill="1" applyBorder="1" applyAlignment="1" applyProtection="1">
      <alignment horizontal="center" vertical="center" wrapText="1"/>
    </xf>
    <xf numFmtId="0" fontId="71" fillId="3" borderId="131" xfId="0" applyFont="1" applyFill="1" applyBorder="1" applyAlignment="1" applyProtection="1">
      <alignment horizontal="center" vertical="center" wrapText="1"/>
    </xf>
    <xf numFmtId="0" fontId="71" fillId="3" borderId="57"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wrapText="1"/>
    </xf>
    <xf numFmtId="0" fontId="71" fillId="3" borderId="154" xfId="0" applyFont="1" applyFill="1" applyBorder="1" applyAlignment="1" applyProtection="1">
      <alignment horizontal="center" vertical="center" wrapText="1"/>
    </xf>
    <xf numFmtId="0" fontId="71" fillId="3" borderId="15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71" fillId="3" borderId="112" xfId="0" applyFont="1" applyFill="1" applyBorder="1" applyAlignment="1" applyProtection="1">
      <alignment horizontal="center" vertical="center" wrapText="1"/>
    </xf>
    <xf numFmtId="182" fontId="14" fillId="2" borderId="44" xfId="2" applyNumberFormat="1" applyFont="1" applyFill="1" applyBorder="1" applyAlignment="1">
      <alignment horizontal="center" vertical="center" shrinkToFit="1"/>
    </xf>
    <xf numFmtId="182" fontId="14" fillId="2" borderId="0" xfId="2" applyNumberFormat="1" applyFont="1" applyFill="1" applyBorder="1" applyAlignment="1">
      <alignment horizontal="center" vertical="center" shrinkToFit="1"/>
    </xf>
    <xf numFmtId="0" fontId="14" fillId="2" borderId="44" xfId="2" applyNumberFormat="1" applyFont="1" applyFill="1" applyBorder="1" applyAlignment="1">
      <alignment horizontal="left" vertical="center" shrinkToFit="1"/>
    </xf>
    <xf numFmtId="0" fontId="14" fillId="2" borderId="0" xfId="2" applyNumberFormat="1" applyFont="1" applyFill="1" applyBorder="1" applyAlignment="1">
      <alignment horizontal="left" vertical="center" shrinkToFit="1"/>
    </xf>
    <xf numFmtId="0" fontId="19" fillId="2" borderId="70" xfId="0" applyFont="1" applyFill="1" applyBorder="1" applyAlignment="1">
      <alignment horizontal="left" vertical="center" wrapText="1"/>
    </xf>
    <xf numFmtId="0" fontId="13" fillId="2" borderId="0" xfId="0" applyNumberFormat="1" applyFont="1" applyFill="1" applyBorder="1" applyAlignment="1">
      <alignment horizontal="center" vertical="center" wrapText="1"/>
    </xf>
    <xf numFmtId="0" fontId="13" fillId="2" borderId="0" xfId="0" applyFont="1" applyFill="1" applyBorder="1" applyAlignment="1"/>
    <xf numFmtId="0" fontId="39" fillId="2" borderId="7" xfId="0" applyFont="1" applyFill="1" applyBorder="1" applyAlignment="1">
      <alignment horizontal="right" vertical="center" wrapText="1"/>
    </xf>
    <xf numFmtId="0" fontId="39" fillId="2" borderId="4" xfId="0" applyFont="1" applyFill="1" applyBorder="1" applyAlignment="1">
      <alignment horizontal="right" vertical="center" wrapText="1"/>
    </xf>
    <xf numFmtId="183" fontId="23" fillId="2" borderId="0" xfId="0" applyNumberFormat="1" applyFont="1" applyFill="1" applyBorder="1" applyAlignment="1">
      <alignment horizontal="left" vertical="center" wrapText="1"/>
    </xf>
    <xf numFmtId="183" fontId="23" fillId="2" borderId="67" xfId="0" applyNumberFormat="1" applyFont="1" applyFill="1" applyBorder="1" applyAlignment="1">
      <alignment horizontal="left" vertical="center" wrapText="1"/>
    </xf>
    <xf numFmtId="183" fontId="23" fillId="2" borderId="60" xfId="0" applyNumberFormat="1" applyFont="1" applyFill="1" applyBorder="1" applyAlignment="1">
      <alignment horizontal="left" vertical="center" wrapText="1"/>
    </xf>
    <xf numFmtId="183" fontId="23" fillId="2" borderId="76" xfId="0" applyNumberFormat="1" applyFont="1" applyFill="1" applyBorder="1" applyAlignment="1">
      <alignment horizontal="left" vertical="center" wrapText="1"/>
    </xf>
    <xf numFmtId="182" fontId="14" fillId="2" borderId="75" xfId="2" applyNumberFormat="1" applyFont="1" applyFill="1" applyBorder="1" applyAlignment="1">
      <alignment horizontal="left" vertical="center" shrinkToFit="1"/>
    </xf>
    <xf numFmtId="182" fontId="14" fillId="2" borderId="62" xfId="2" applyNumberFormat="1" applyFont="1" applyFill="1" applyBorder="1" applyAlignment="1">
      <alignment horizontal="left" vertical="center" shrinkToFit="1"/>
    </xf>
    <xf numFmtId="182" fontId="14" fillId="2" borderId="57" xfId="2" applyNumberFormat="1" applyFont="1" applyFill="1" applyBorder="1" applyAlignment="1">
      <alignment horizontal="left" vertical="center" shrinkToFit="1"/>
    </xf>
    <xf numFmtId="182" fontId="14" fillId="2" borderId="46" xfId="2" applyNumberFormat="1" applyFont="1" applyFill="1" applyBorder="1" applyAlignment="1">
      <alignment horizontal="left" vertical="center" shrinkToFit="1"/>
    </xf>
    <xf numFmtId="182" fontId="14" fillId="2" borderId="80" xfId="2" applyNumberFormat="1" applyFont="1" applyFill="1" applyBorder="1" applyAlignment="1">
      <alignment horizontal="left" vertical="center" shrinkToFit="1"/>
    </xf>
    <xf numFmtId="182" fontId="14" fillId="2" borderId="47" xfId="2" applyNumberFormat="1" applyFont="1" applyFill="1" applyBorder="1" applyAlignment="1">
      <alignment horizontal="left" vertical="center" shrinkToFit="1"/>
    </xf>
    <xf numFmtId="0" fontId="23" fillId="2" borderId="48" xfId="0" applyFont="1" applyFill="1" applyBorder="1" applyAlignment="1">
      <alignment horizontal="left" vertical="center" shrinkToFit="1"/>
    </xf>
    <xf numFmtId="0" fontId="23" fillId="2" borderId="49" xfId="0" applyFont="1" applyFill="1" applyBorder="1" applyAlignment="1">
      <alignment horizontal="left" vertical="center" shrinkToFit="1"/>
    </xf>
    <xf numFmtId="0" fontId="23" fillId="2" borderId="50" xfId="0" applyFont="1" applyFill="1" applyBorder="1" applyAlignment="1">
      <alignment horizontal="left" vertical="center" shrinkToFit="1"/>
    </xf>
    <xf numFmtId="0" fontId="24" fillId="2" borderId="8"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160" xfId="0" applyFont="1" applyFill="1" applyBorder="1" applyAlignment="1">
      <alignment horizontal="center" vertical="center" wrapText="1"/>
    </xf>
    <xf numFmtId="0" fontId="14" fillId="2" borderId="51" xfId="0" applyFont="1" applyFill="1" applyBorder="1" applyAlignment="1">
      <alignment vertical="center" wrapText="1"/>
    </xf>
    <xf numFmtId="0" fontId="14" fillId="2" borderId="52" xfId="0" applyFont="1" applyFill="1" applyBorder="1" applyAlignment="1">
      <alignment vertical="center" wrapText="1"/>
    </xf>
    <xf numFmtId="0" fontId="14" fillId="2" borderId="53" xfId="0" applyFont="1" applyFill="1" applyBorder="1" applyAlignment="1">
      <alignment vertical="center" wrapText="1"/>
    </xf>
    <xf numFmtId="0" fontId="14" fillId="2" borderId="11" xfId="0" applyFont="1" applyFill="1" applyBorder="1" applyAlignment="1">
      <alignment vertical="center" wrapText="1"/>
    </xf>
    <xf numFmtId="0" fontId="14" fillId="2" borderId="12" xfId="0" applyFont="1" applyFill="1" applyBorder="1" applyAlignment="1">
      <alignment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66" xfId="0" applyFont="1" applyFill="1" applyBorder="1" applyAlignment="1">
      <alignment horizontal="center" vertical="center" wrapText="1"/>
    </xf>
    <xf numFmtId="185" fontId="14" fillId="2" borderId="2" xfId="0" applyNumberFormat="1" applyFont="1" applyFill="1" applyBorder="1" applyAlignment="1">
      <alignment horizontal="left" vertical="center"/>
    </xf>
    <xf numFmtId="185" fontId="14" fillId="2" borderId="3" xfId="0" applyNumberFormat="1" applyFont="1" applyFill="1" applyBorder="1" applyAlignment="1">
      <alignment horizontal="left" vertical="center"/>
    </xf>
    <xf numFmtId="185" fontId="14" fillId="2" borderId="66" xfId="0" applyNumberFormat="1" applyFont="1" applyFill="1" applyBorder="1" applyAlignment="1">
      <alignment horizontal="left" vertical="center"/>
    </xf>
    <xf numFmtId="185" fontId="14" fillId="2" borderId="7" xfId="0" applyNumberFormat="1" applyFont="1" applyFill="1" applyBorder="1" applyAlignment="1">
      <alignment horizontal="left" vertical="center"/>
    </xf>
    <xf numFmtId="185" fontId="14" fillId="2" borderId="4" xfId="0" applyNumberFormat="1" applyFont="1" applyFill="1" applyBorder="1" applyAlignment="1">
      <alignment horizontal="left" vertical="center"/>
    </xf>
    <xf numFmtId="185" fontId="14" fillId="2" borderId="70" xfId="0" applyNumberFormat="1" applyFont="1" applyFill="1" applyBorder="1" applyAlignment="1">
      <alignment horizontal="left" vertical="center"/>
    </xf>
    <xf numFmtId="0" fontId="38" fillId="0" borderId="0" xfId="0" applyFont="1" applyFill="1" applyAlignment="1">
      <alignment horizontal="center" vertical="center" shrinkToFit="1"/>
    </xf>
    <xf numFmtId="0" fontId="38" fillId="0" borderId="0"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10" xfId="0" applyFont="1" applyFill="1" applyBorder="1" applyAlignment="1">
      <alignment horizontal="center" vertical="center" shrinkToFit="1"/>
    </xf>
    <xf numFmtId="49" fontId="55" fillId="0" borderId="1" xfId="0" applyNumberFormat="1" applyFont="1" applyFill="1" applyBorder="1" applyAlignment="1">
      <alignment horizontal="center" vertical="top" wrapText="1"/>
    </xf>
    <xf numFmtId="49" fontId="55" fillId="0" borderId="10" xfId="0" applyNumberFormat="1" applyFont="1" applyFill="1" applyBorder="1" applyAlignment="1">
      <alignment horizontal="center" vertical="top" wrapText="1"/>
    </xf>
    <xf numFmtId="185" fontId="16" fillId="2" borderId="141" xfId="0" applyNumberFormat="1" applyFont="1" applyFill="1" applyBorder="1" applyAlignment="1">
      <alignment horizontal="center"/>
    </xf>
    <xf numFmtId="185" fontId="16" fillId="2" borderId="142" xfId="0" applyNumberFormat="1" applyFont="1" applyFill="1" applyBorder="1" applyAlignment="1">
      <alignment horizontal="center"/>
    </xf>
    <xf numFmtId="185" fontId="16" fillId="2" borderId="42" xfId="0" applyNumberFormat="1" applyFont="1" applyFill="1" applyBorder="1" applyAlignment="1">
      <alignment horizontal="center"/>
    </xf>
    <xf numFmtId="185" fontId="16" fillId="2" borderId="1" xfId="0" applyNumberFormat="1" applyFont="1" applyFill="1" applyBorder="1" applyAlignment="1">
      <alignment horizontal="center"/>
    </xf>
    <xf numFmtId="185" fontId="16" fillId="2" borderId="134" xfId="0" applyNumberFormat="1" applyFont="1" applyFill="1" applyBorder="1" applyAlignment="1">
      <alignment horizontal="center"/>
    </xf>
    <xf numFmtId="185" fontId="16" fillId="2" borderId="10" xfId="0" applyNumberFormat="1" applyFont="1" applyFill="1" applyBorder="1" applyAlignment="1">
      <alignment horizontal="center"/>
    </xf>
    <xf numFmtId="0" fontId="24" fillId="2" borderId="44" xfId="0" applyFont="1" applyFill="1" applyBorder="1" applyAlignment="1">
      <alignment horizontal="left" shrinkToFit="1"/>
    </xf>
    <xf numFmtId="0" fontId="13" fillId="2" borderId="3" xfId="0" applyNumberFormat="1" applyFont="1" applyFill="1" applyBorder="1" applyAlignment="1">
      <alignment horizontal="center" vertical="center" wrapText="1"/>
    </xf>
    <xf numFmtId="0" fontId="16" fillId="0" borderId="18" xfId="0" applyFont="1" applyFill="1" applyBorder="1" applyAlignment="1">
      <alignment horizontal="distributed" vertical="distributed" textRotation="255" indent="3"/>
    </xf>
    <xf numFmtId="0" fontId="16" fillId="0" borderId="5" xfId="0" applyFont="1" applyFill="1" applyBorder="1" applyAlignment="1">
      <alignment horizontal="distributed" vertical="distributed" textRotation="255" indent="3"/>
    </xf>
    <xf numFmtId="0" fontId="16" fillId="0" borderId="20" xfId="0" applyFont="1" applyFill="1" applyBorder="1" applyAlignment="1">
      <alignment horizontal="distributed" vertical="distributed" textRotation="255" indent="3"/>
    </xf>
    <xf numFmtId="0" fontId="16" fillId="0" borderId="11" xfId="0" applyFont="1" applyFill="1" applyBorder="1" applyAlignment="1">
      <alignment horizontal="distributed" vertical="distributed" textRotation="255" indent="3"/>
    </xf>
    <xf numFmtId="0" fontId="16" fillId="0" borderId="56" xfId="0" applyFont="1" applyFill="1" applyBorder="1" applyAlignment="1">
      <alignment horizontal="distributed" vertical="distributed" textRotation="255" indent="3"/>
    </xf>
    <xf numFmtId="0" fontId="16" fillId="0" borderId="86" xfId="0" applyFont="1" applyFill="1" applyBorder="1" applyAlignment="1">
      <alignment horizontal="distributed" vertical="distributed" textRotation="255" indent="3"/>
    </xf>
    <xf numFmtId="0" fontId="19" fillId="0" borderId="48" xfId="0" applyFont="1" applyFill="1" applyBorder="1" applyAlignment="1">
      <alignment horizontal="center" vertical="center"/>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4" fillId="0" borderId="75" xfId="0" applyFont="1" applyFill="1" applyBorder="1" applyAlignment="1">
      <alignment horizontal="left" vertical="center" wrapText="1"/>
    </xf>
    <xf numFmtId="0" fontId="13" fillId="2" borderId="6"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9" fillId="2" borderId="66" xfId="0" applyFont="1" applyFill="1" applyBorder="1" applyAlignment="1">
      <alignment horizontal="center" vertical="center" wrapText="1"/>
    </xf>
    <xf numFmtId="183" fontId="23" fillId="0" borderId="2" xfId="0" applyNumberFormat="1" applyFont="1" applyFill="1" applyBorder="1" applyAlignment="1">
      <alignment horizontal="left" vertical="center" wrapText="1"/>
    </xf>
    <xf numFmtId="183" fontId="23" fillId="0" borderId="3" xfId="0" applyNumberFormat="1" applyFont="1" applyFill="1" applyBorder="1" applyAlignment="1">
      <alignment horizontal="left" vertical="center" wrapText="1"/>
    </xf>
    <xf numFmtId="183" fontId="23" fillId="0" borderId="66" xfId="0" applyNumberFormat="1" applyFont="1" applyFill="1" applyBorder="1" applyAlignment="1">
      <alignment horizontal="left" vertical="center" wrapText="1"/>
    </xf>
    <xf numFmtId="183" fontId="23" fillId="0" borderId="6" xfId="0" applyNumberFormat="1" applyFont="1" applyFill="1" applyBorder="1" applyAlignment="1">
      <alignment horizontal="left" vertical="center" wrapText="1"/>
    </xf>
    <xf numFmtId="183" fontId="23" fillId="0" borderId="125" xfId="0" applyNumberFormat="1" applyFont="1" applyFill="1" applyBorder="1" applyAlignment="1">
      <alignment horizontal="left" vertical="center" wrapText="1"/>
    </xf>
    <xf numFmtId="0" fontId="19" fillId="2" borderId="22" xfId="0" applyFont="1" applyFill="1" applyBorder="1" applyAlignment="1">
      <alignment horizontal="center" vertical="center"/>
    </xf>
    <xf numFmtId="0" fontId="14" fillId="2" borderId="4" xfId="0" applyFont="1" applyFill="1" applyBorder="1" applyAlignment="1">
      <alignment horizontal="center" vertical="center"/>
    </xf>
    <xf numFmtId="0" fontId="16" fillId="2" borderId="5" xfId="0" applyNumberFormat="1" applyFont="1" applyFill="1" applyBorder="1" applyAlignment="1">
      <alignment horizontal="center" vertical="distributed"/>
    </xf>
    <xf numFmtId="0" fontId="16" fillId="2" borderId="12" xfId="0" applyNumberFormat="1" applyFont="1" applyFill="1" applyBorder="1" applyAlignment="1">
      <alignment horizontal="center" vertical="distributed"/>
    </xf>
    <xf numFmtId="0" fontId="16" fillId="2" borderId="11" xfId="0" applyNumberFormat="1" applyFont="1" applyFill="1" applyBorder="1" applyAlignment="1">
      <alignment horizontal="center" vertical="distributed"/>
    </xf>
    <xf numFmtId="0" fontId="16" fillId="2" borderId="125" xfId="0" applyNumberFormat="1" applyFont="1" applyFill="1" applyBorder="1" applyAlignment="1">
      <alignment horizontal="center" vertical="distributed"/>
    </xf>
    <xf numFmtId="0" fontId="16" fillId="2" borderId="65" xfId="0" applyNumberFormat="1" applyFont="1" applyFill="1" applyBorder="1" applyAlignment="1">
      <alignment horizontal="center" vertical="distributed"/>
    </xf>
    <xf numFmtId="0" fontId="19" fillId="2" borderId="125"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6" fillId="2" borderId="143" xfId="0" applyNumberFormat="1" applyFont="1" applyFill="1" applyBorder="1" applyAlignment="1">
      <alignment horizontal="center" vertical="center" shrinkToFit="1"/>
    </xf>
    <xf numFmtId="0" fontId="16" fillId="2" borderId="25" xfId="0" applyNumberFormat="1" applyFont="1" applyFill="1" applyBorder="1" applyAlignment="1">
      <alignment horizontal="center" vertical="center" shrinkToFit="1"/>
    </xf>
    <xf numFmtId="0" fontId="19" fillId="0" borderId="6" xfId="0" applyFont="1" applyFill="1" applyBorder="1" applyAlignment="1">
      <alignment horizontal="center" vertical="center" shrinkToFit="1"/>
    </xf>
    <xf numFmtId="49" fontId="55" fillId="0" borderId="6" xfId="0" applyNumberFormat="1" applyFont="1" applyFill="1" applyBorder="1" applyAlignment="1">
      <alignment horizontal="center" vertical="top" wrapText="1"/>
    </xf>
    <xf numFmtId="49" fontId="55" fillId="0" borderId="0" xfId="0" applyNumberFormat="1" applyFont="1" applyFill="1" applyBorder="1" applyAlignment="1">
      <alignment horizontal="center" vertical="top" wrapText="1"/>
    </xf>
    <xf numFmtId="49" fontId="55" fillId="0" borderId="11" xfId="0" applyNumberFormat="1" applyFont="1" applyFill="1" applyBorder="1" applyAlignment="1">
      <alignment horizontal="center" vertical="top" wrapText="1"/>
    </xf>
    <xf numFmtId="185" fontId="16" fillId="2" borderId="55" xfId="0" applyNumberFormat="1" applyFont="1" applyFill="1" applyBorder="1" applyAlignment="1">
      <alignment horizontal="center"/>
    </xf>
    <xf numFmtId="185" fontId="16" fillId="2" borderId="44" xfId="0" applyNumberFormat="1" applyFont="1" applyFill="1" applyBorder="1" applyAlignment="1">
      <alignment horizontal="center"/>
    </xf>
    <xf numFmtId="185" fontId="16" fillId="2" borderId="131" xfId="0" applyNumberFormat="1" applyFont="1" applyFill="1" applyBorder="1" applyAlignment="1">
      <alignment horizontal="center"/>
    </xf>
    <xf numFmtId="185" fontId="16" fillId="2" borderId="20" xfId="0" applyNumberFormat="1" applyFont="1" applyFill="1" applyBorder="1" applyAlignment="1">
      <alignment horizontal="center"/>
    </xf>
    <xf numFmtId="185" fontId="16" fillId="2" borderId="0" xfId="0" applyNumberFormat="1" applyFont="1" applyFill="1" applyBorder="1" applyAlignment="1">
      <alignment horizontal="center"/>
    </xf>
    <xf numFmtId="185" fontId="16" fillId="2" borderId="11" xfId="0" applyNumberFormat="1" applyFont="1" applyFill="1" applyBorder="1" applyAlignment="1">
      <alignment horizontal="center"/>
    </xf>
    <xf numFmtId="0" fontId="23" fillId="2" borderId="132" xfId="0" applyFont="1" applyFill="1" applyBorder="1" applyAlignment="1">
      <alignment horizontal="center" vertical="center" textRotation="255" wrapText="1"/>
    </xf>
    <xf numFmtId="0" fontId="23" fillId="2" borderId="131" xfId="0" applyFont="1" applyFill="1" applyBorder="1" applyAlignment="1">
      <alignment horizontal="center" vertical="center" textRotation="255" wrapText="1"/>
    </xf>
    <xf numFmtId="0" fontId="23" fillId="2" borderId="6" xfId="0" applyFont="1" applyFill="1" applyBorder="1" applyAlignment="1">
      <alignment horizontal="center" vertical="center" textRotation="255" wrapText="1"/>
    </xf>
    <xf numFmtId="0" fontId="23" fillId="2" borderId="11" xfId="0" applyFont="1" applyFill="1" applyBorder="1" applyAlignment="1">
      <alignment horizontal="center" vertical="center" textRotation="255" wrapText="1"/>
    </xf>
    <xf numFmtId="0" fontId="23" fillId="2" borderId="7" xfId="0" applyFont="1" applyFill="1" applyBorder="1" applyAlignment="1">
      <alignment horizontal="center" vertical="center" textRotation="255" wrapText="1"/>
    </xf>
    <xf numFmtId="0" fontId="23" fillId="2" borderId="12" xfId="0" applyFont="1" applyFill="1" applyBorder="1" applyAlignment="1">
      <alignment horizontal="center" vertical="center" textRotation="255" wrapText="1"/>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49" fontId="14" fillId="2" borderId="2" xfId="0" applyNumberFormat="1" applyFont="1" applyFill="1" applyBorder="1" applyAlignment="1">
      <alignment horizontal="center" vertical="center" shrinkToFit="1"/>
    </xf>
    <xf numFmtId="49" fontId="14" fillId="2" borderId="7" xfId="0" applyNumberFormat="1" applyFont="1" applyFill="1" applyBorder="1" applyAlignment="1">
      <alignment horizontal="center" vertical="center" shrinkToFit="1"/>
    </xf>
    <xf numFmtId="0" fontId="16" fillId="2" borderId="0" xfId="0" applyFont="1" applyFill="1" applyBorder="1" applyAlignment="1">
      <alignment horizontal="center" vertical="center"/>
    </xf>
    <xf numFmtId="0" fontId="16" fillId="2" borderId="11" xfId="0" applyFont="1" applyFill="1" applyBorder="1" applyAlignment="1">
      <alignment horizontal="center" vertical="center"/>
    </xf>
    <xf numFmtId="0" fontId="19" fillId="2" borderId="0" xfId="0" applyNumberFormat="1" applyFont="1" applyFill="1" applyBorder="1" applyAlignment="1">
      <alignment horizontal="center" vertical="center" wrapText="1"/>
    </xf>
    <xf numFmtId="185" fontId="14" fillId="2" borderId="6" xfId="0" applyNumberFormat="1" applyFont="1" applyFill="1" applyBorder="1" applyAlignment="1">
      <alignment horizontal="left" vertical="center"/>
    </xf>
    <xf numFmtId="185" fontId="14" fillId="2" borderId="0" xfId="0" applyNumberFormat="1" applyFont="1" applyFill="1" applyBorder="1" applyAlignment="1">
      <alignment horizontal="left" vertical="center"/>
    </xf>
  </cellXfs>
  <cellStyles count="5">
    <cellStyle name="ハイパーリンク" xfId="1" builtinId="8"/>
    <cellStyle name="桁区切り" xfId="2" builtinId="6"/>
    <cellStyle name="標準" xfId="0" builtinId="0"/>
    <cellStyle name="標準 2" xfId="3" xr:uid="{00000000-0005-0000-0000-000003000000}"/>
    <cellStyle name="標準_Sheet1" xfId="4" xr:uid="{00000000-0005-0000-0000-000004000000}"/>
  </cellStyles>
  <dxfs count="28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ont>
        <color rgb="FFFF0000"/>
      </font>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FF00"/>
      </font>
      <fill>
        <patternFill>
          <bgColor rgb="FFFF00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patternType="solid">
          <bgColor theme="5" tint="0.79998168889431442"/>
        </patternFill>
      </fill>
    </dxf>
    <dxf>
      <font>
        <color rgb="FFFFFF00"/>
      </font>
      <fill>
        <patternFill>
          <bgColor rgb="FFFF0000"/>
        </patternFill>
      </fill>
    </dxf>
    <dxf>
      <font>
        <color rgb="FFFFFF00"/>
      </font>
      <fill>
        <patternFill>
          <bgColor rgb="FFFF0000"/>
        </patternFill>
      </fill>
    </dxf>
    <dxf>
      <font>
        <b/>
        <i val="0"/>
        <color rgb="FFFF0000"/>
      </font>
      <fill>
        <patternFill>
          <bgColor theme="9" tint="0.59996337778862885"/>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FFFF99"/>
      <color rgb="FFE5FFE6"/>
      <color rgb="FFFF7C80"/>
      <color rgb="FFFFCCCC"/>
      <color rgb="FFFFFFFF"/>
      <color rgb="FFCCCCFF"/>
      <color rgb="FFFFCC99"/>
      <color rgb="FFCC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CB$8"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CB$28"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BP$44"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fmlaLink="$BE$57" lockText="1" noThreeD="1"/>
</file>

<file path=xl/ctrlProps/ctrlProp31.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firstButton="1" fmlaLink="$BG$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fmlaLink="$BG$10" lockText="1" noThreeD="1"/>
</file>

<file path=xl/ctrlProps/ctrlProp38.xml><?xml version="1.0" encoding="utf-8"?>
<formControlPr xmlns="http://schemas.microsoft.com/office/spreadsheetml/2009/9/main" objectType="CheckBox" fmlaLink="$BG$12" lockText="1" noThreeD="1"/>
</file>

<file path=xl/ctrlProps/ctrlProp39.xml><?xml version="1.0" encoding="utf-8"?>
<formControlPr xmlns="http://schemas.microsoft.com/office/spreadsheetml/2009/9/main" objectType="CheckBox" fmlaLink="$BG$15"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BG$38" lockText="1" noThreeD="1"/>
</file>

<file path=xl/ctrlProps/ctrlProp41.xml><?xml version="1.0" encoding="utf-8"?>
<formControlPr xmlns="http://schemas.microsoft.com/office/spreadsheetml/2009/9/main" objectType="CheckBox" fmlaLink="$BG$40" lockText="1" noThreeD="1"/>
</file>

<file path=xl/ctrlProps/ctrlProp42.xml><?xml version="1.0" encoding="utf-8"?>
<formControlPr xmlns="http://schemas.microsoft.com/office/spreadsheetml/2009/9/main" objectType="CheckBox" fmlaLink="$BG$43" lockText="1" noThreeD="1"/>
</file>

<file path=xl/ctrlProps/ctrlProp43.xml><?xml version="1.0" encoding="utf-8"?>
<formControlPr xmlns="http://schemas.microsoft.com/office/spreadsheetml/2009/9/main" objectType="Radio" checked="Checked" firstButton="1" fmlaLink="$BG$55"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checked="Checked" firstButton="1" fmlaLink="$BG$27"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BG$36"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BG$18" lockText="1" noThreeD="1"/>
</file>

<file path=xl/ctrlProps/ctrlProp51.xml><?xml version="1.0" encoding="utf-8"?>
<formControlPr xmlns="http://schemas.microsoft.com/office/spreadsheetml/2009/9/main" objectType="CheckBox" fmlaLink="$BG$4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9313;&#36984;&#25246;&#30011;&#38754; '!L1"/><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11.xml.rels><?xml version="1.0" encoding="UTF-8" standalone="yes"?>
<Relationships xmlns="http://schemas.openxmlformats.org/package/2006/relationships"><Relationship Id="rId3" Type="http://schemas.openxmlformats.org/officeDocument/2006/relationships/hyperlink" Target="#'&#10121;&#19968;&#35239;&#12363;&#12425;&#12398;&#20316;&#25104;&#29992;&#12487;&#12540;&#12479; (&#20999;&#26367;&#23626;)'!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hyperlink" Target="#&#9312;&#20234;&#21218;&#23822;&#24066;&#12395;&#12362;&#12369;&#12427;&#20107;&#26989;&#25152;&#22522;&#26412;&#24773;&#22577;!I16"/><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4.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5.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6.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7.xml.rels><?xml version="1.0" encoding="UTF-8" standalone="yes"?>
<Relationships xmlns="http://schemas.openxmlformats.org/package/2006/relationships"><Relationship Id="rId3" Type="http://schemas.openxmlformats.org/officeDocument/2006/relationships/hyperlink" Target="#&#9317;&#25152;&#22312;&#22320;&#21517;&#31216;&#22793;&#26356;&#2362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8.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9.xml.rels><?xml version="1.0" encoding="UTF-8" standalone="yes"?>
<Relationships xmlns="http://schemas.openxmlformats.org/package/2006/relationships"><Relationship Id="rId3" Type="http://schemas.openxmlformats.org/officeDocument/2006/relationships/hyperlink" Target="#'&#9319;&#19968;&#35239;&#12363;&#12425;&#12398;&#20316;&#25104;&#29992;&#12487;&#12540;&#12479;&#65288;&#30064;&#21205;&#23626;&#65289;'!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drawing1.xml><?xml version="1.0" encoding="utf-8"?>
<xdr:wsDr xmlns:xdr="http://schemas.openxmlformats.org/drawingml/2006/spreadsheetDrawing" xmlns:a="http://schemas.openxmlformats.org/drawingml/2006/main">
  <xdr:twoCellAnchor>
    <xdr:from>
      <xdr:col>44</xdr:col>
      <xdr:colOff>74469</xdr:colOff>
      <xdr:row>8</xdr:row>
      <xdr:rowOff>85572</xdr:rowOff>
    </xdr:from>
    <xdr:to>
      <xdr:col>79</xdr:col>
      <xdr:colOff>95758</xdr:colOff>
      <xdr:row>26</xdr:row>
      <xdr:rowOff>95759</xdr:rowOff>
    </xdr:to>
    <xdr:grpSp>
      <xdr:nvGrpSpPr>
        <xdr:cNvPr id="248321" name="グループ化 60">
          <a:extLst>
            <a:ext uri="{FF2B5EF4-FFF2-40B4-BE49-F238E27FC236}">
              <a16:creationId xmlns:a16="http://schemas.microsoft.com/office/drawing/2014/main" id="{00000000-0008-0000-0000-000001CA0300}"/>
            </a:ext>
          </a:extLst>
        </xdr:cNvPr>
        <xdr:cNvGrpSpPr>
          <a:grpSpLocks/>
        </xdr:cNvGrpSpPr>
      </xdr:nvGrpSpPr>
      <xdr:grpSpPr bwMode="auto">
        <a:xfrm>
          <a:off x="7776112" y="1518858"/>
          <a:ext cx="5382503" cy="3656901"/>
          <a:chOff x="8955451" y="44823"/>
          <a:chExt cx="6694345" cy="3882174"/>
        </a:xfrm>
      </xdr:grpSpPr>
      <xdr:pic>
        <xdr:nvPicPr>
          <xdr:cNvPr id="248358" name="図 22">
            <a:extLst>
              <a:ext uri="{FF2B5EF4-FFF2-40B4-BE49-F238E27FC236}">
                <a16:creationId xmlns:a16="http://schemas.microsoft.com/office/drawing/2014/main" id="{00000000-0008-0000-0000-000026CA03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t="-3"/>
          <a:stretch>
            <a:fillRect/>
          </a:stretch>
        </xdr:blipFill>
        <xdr:spPr bwMode="auto">
          <a:xfrm>
            <a:off x="8955451" y="378474"/>
            <a:ext cx="3546904" cy="350996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9411257" y="437601"/>
            <a:ext cx="77584"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9731292" y="437601"/>
            <a:ext cx="96980"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8955451" y="44823"/>
            <a:ext cx="2696047" cy="336667"/>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200"/>
              <a:t>総括表（給与支払報告書の表紙）</a:t>
            </a:r>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11641800" y="540472"/>
            <a:ext cx="834029" cy="2992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8" name="四角形吹き出し 37">
            <a:extLst>
              <a:ext uri="{FF2B5EF4-FFF2-40B4-BE49-F238E27FC236}">
                <a16:creationId xmlns:a16="http://schemas.microsoft.com/office/drawing/2014/main" id="{00000000-0008-0000-0000-000026000000}"/>
              </a:ext>
            </a:extLst>
          </xdr:cNvPr>
          <xdr:cNvSpPr/>
        </xdr:nvSpPr>
        <xdr:spPr>
          <a:xfrm>
            <a:off x="12624017" y="468115"/>
            <a:ext cx="3025779" cy="3458882"/>
          </a:xfrm>
          <a:prstGeom prst="wedgeRectCallout">
            <a:avLst>
              <a:gd name="adj1" fmla="val -60187"/>
              <a:gd name="adj2" fmla="val -4181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t>控えがあれば赤枠内の指定番号で確認ができます。</a:t>
            </a: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chemeClr val="dk1"/>
                </a:solidFill>
                <a:effectLst/>
                <a:latin typeface="+mn-lt"/>
                <a:ea typeface="+mn-ea"/>
                <a:cs typeface="+mn-cs"/>
              </a:rPr>
              <a:t>★</a:t>
            </a:r>
            <a:r>
              <a:rPr kumimoji="1" lang="ja-JP" altLang="ja-JP" sz="1600" b="1" u="sng">
                <a:solidFill>
                  <a:schemeClr val="dk1"/>
                </a:solidFill>
                <a:effectLst/>
                <a:latin typeface="+mn-lt"/>
                <a:ea typeface="+mn-ea"/>
                <a:cs typeface="+mn-cs"/>
              </a:rPr>
              <a:t>給与支払報告書を提出する</a:t>
            </a:r>
            <a:r>
              <a:rPr kumimoji="1" lang="ja-JP" altLang="en-US" sz="1600" b="1" u="sng">
                <a:solidFill>
                  <a:schemeClr val="dk1"/>
                </a:solidFill>
                <a:effectLst/>
                <a:latin typeface="+mn-lt"/>
                <a:ea typeface="+mn-ea"/>
                <a:cs typeface="+mn-cs"/>
              </a:rPr>
              <a:t>際</a:t>
            </a:r>
            <a:r>
              <a:rPr kumimoji="1" lang="ja-JP" altLang="ja-JP" sz="1600" b="1" u="sng">
                <a:solidFill>
                  <a:schemeClr val="dk1"/>
                </a:solidFill>
                <a:effectLst/>
                <a:latin typeface="+mn-lt"/>
                <a:ea typeface="+mn-ea"/>
                <a:cs typeface="+mn-cs"/>
              </a:rPr>
              <a:t>は、赤枠に</a:t>
            </a:r>
            <a:r>
              <a:rPr kumimoji="1" lang="ja-JP" altLang="ja-JP" sz="1600" b="1" u="sng">
                <a:solidFill>
                  <a:srgbClr val="FF0000"/>
                </a:solidFill>
                <a:effectLst/>
                <a:latin typeface="+mn-lt"/>
                <a:ea typeface="+mn-ea"/>
                <a:cs typeface="+mn-cs"/>
              </a:rPr>
              <a:t>指定番号</a:t>
            </a:r>
            <a:r>
              <a:rPr kumimoji="1" lang="ja-JP" altLang="ja-JP" sz="1600" b="1" u="sng">
                <a:solidFill>
                  <a:schemeClr val="dk1"/>
                </a:solidFill>
                <a:effectLst/>
                <a:latin typeface="+mn-lt"/>
                <a:ea typeface="+mn-ea"/>
                <a:cs typeface="+mn-cs"/>
              </a:rPr>
              <a:t>を</a:t>
            </a:r>
            <a:r>
              <a:rPr kumimoji="1" lang="ja-JP" altLang="ja-JP" sz="1600" b="1" u="sng">
                <a:solidFill>
                  <a:srgbClr val="FF0000"/>
                </a:solidFill>
                <a:effectLst/>
                <a:latin typeface="+mn-lt"/>
                <a:ea typeface="+mn-ea"/>
                <a:cs typeface="+mn-cs"/>
              </a:rPr>
              <a:t>必ず記入してください。</a:t>
            </a:r>
            <a:endParaRPr lang="ja-JP" altLang="ja-JP" sz="1600" b="1" u="sng">
              <a:solidFill>
                <a:srgbClr val="FF0000"/>
              </a:solidFill>
              <a:effectLst/>
            </a:endParaRPr>
          </a:p>
          <a:p>
            <a:pPr algn="l"/>
            <a:endParaRPr kumimoji="1" lang="en-US" altLang="ja-JP" sz="1100"/>
          </a:p>
          <a:p>
            <a:pPr algn="l"/>
            <a:r>
              <a:rPr kumimoji="1" lang="ja-JP" altLang="en-US" sz="1600"/>
              <a:t>★</a:t>
            </a:r>
            <a:r>
              <a:rPr kumimoji="1" lang="ja-JP" altLang="en-US" sz="1600" b="1"/>
              <a:t>エルタックスで給報提出する場合も、</a:t>
            </a:r>
            <a:r>
              <a:rPr kumimoji="1" lang="ja-JP" altLang="en-US" sz="1600" b="1">
                <a:solidFill>
                  <a:srgbClr val="FF0000"/>
                </a:solidFill>
              </a:rPr>
              <a:t>指定番号</a:t>
            </a:r>
            <a:r>
              <a:rPr kumimoji="1" lang="ja-JP" altLang="en-US" sz="1600" b="1"/>
              <a:t>入力を忘れずに行ってください！</a:t>
            </a:r>
          </a:p>
        </xdr:txBody>
      </xdr:sp>
    </xdr:grpSp>
    <xdr:clientData/>
  </xdr:twoCellAnchor>
  <xdr:twoCellAnchor>
    <xdr:from>
      <xdr:col>41</xdr:col>
      <xdr:colOff>15382</xdr:colOff>
      <xdr:row>27</xdr:row>
      <xdr:rowOff>58065</xdr:rowOff>
    </xdr:from>
    <xdr:to>
      <xdr:col>78</xdr:col>
      <xdr:colOff>92702</xdr:colOff>
      <xdr:row>42</xdr:row>
      <xdr:rowOff>172163</xdr:rowOff>
    </xdr:to>
    <xdr:grpSp>
      <xdr:nvGrpSpPr>
        <xdr:cNvPr id="248322" name="グループ化 46">
          <a:extLst>
            <a:ext uri="{FF2B5EF4-FFF2-40B4-BE49-F238E27FC236}">
              <a16:creationId xmlns:a16="http://schemas.microsoft.com/office/drawing/2014/main" id="{00000000-0008-0000-0000-000002CA0300}"/>
            </a:ext>
          </a:extLst>
        </xdr:cNvPr>
        <xdr:cNvGrpSpPr>
          <a:grpSpLocks/>
        </xdr:cNvGrpSpPr>
      </xdr:nvGrpSpPr>
      <xdr:grpSpPr bwMode="auto">
        <a:xfrm>
          <a:off x="7308811" y="5392065"/>
          <a:ext cx="5656248" cy="3924098"/>
          <a:chOff x="8569478" y="4415117"/>
          <a:chExt cx="5624963" cy="3724822"/>
        </a:xfrm>
      </xdr:grpSpPr>
      <xdr:grpSp>
        <xdr:nvGrpSpPr>
          <xdr:cNvPr id="248341" name="グループ化 35">
            <a:extLst>
              <a:ext uri="{FF2B5EF4-FFF2-40B4-BE49-F238E27FC236}">
                <a16:creationId xmlns:a16="http://schemas.microsoft.com/office/drawing/2014/main" id="{00000000-0008-0000-0000-000015CA0300}"/>
              </a:ext>
            </a:extLst>
          </xdr:cNvPr>
          <xdr:cNvGrpSpPr>
            <a:grpSpLocks/>
          </xdr:cNvGrpSpPr>
        </xdr:nvGrpSpPr>
        <xdr:grpSpPr bwMode="auto">
          <a:xfrm>
            <a:off x="8569478" y="4415117"/>
            <a:ext cx="5624963" cy="3724822"/>
            <a:chOff x="8319051" y="4297545"/>
            <a:chExt cx="5446644" cy="3763574"/>
          </a:xfrm>
        </xdr:grpSpPr>
        <xdr:grpSp>
          <xdr:nvGrpSpPr>
            <xdr:cNvPr id="248347" name="グループ化 26">
              <a:extLst>
                <a:ext uri="{FF2B5EF4-FFF2-40B4-BE49-F238E27FC236}">
                  <a16:creationId xmlns:a16="http://schemas.microsoft.com/office/drawing/2014/main" id="{00000000-0008-0000-0000-00001BCA0300}"/>
                </a:ext>
              </a:extLst>
            </xdr:cNvPr>
            <xdr:cNvGrpSpPr>
              <a:grpSpLocks/>
            </xdr:cNvGrpSpPr>
          </xdr:nvGrpSpPr>
          <xdr:grpSpPr bwMode="auto">
            <a:xfrm>
              <a:off x="8329938" y="4611199"/>
              <a:ext cx="5435757" cy="3449920"/>
              <a:chOff x="8338221" y="4445547"/>
              <a:chExt cx="5435757" cy="3449920"/>
            </a:xfrm>
          </xdr:grpSpPr>
          <xdr:grpSp>
            <xdr:nvGrpSpPr>
              <xdr:cNvPr id="248349" name="グループ化 20">
                <a:extLst>
                  <a:ext uri="{FF2B5EF4-FFF2-40B4-BE49-F238E27FC236}">
                    <a16:creationId xmlns:a16="http://schemas.microsoft.com/office/drawing/2014/main" id="{00000000-0008-0000-0000-00001DCA0300}"/>
                  </a:ext>
                </a:extLst>
              </xdr:cNvPr>
              <xdr:cNvGrpSpPr>
                <a:grpSpLocks/>
              </xdr:cNvGrpSpPr>
            </xdr:nvGrpSpPr>
            <xdr:grpSpPr bwMode="auto">
              <a:xfrm>
                <a:off x="8338221" y="4445547"/>
                <a:ext cx="5435757" cy="3449920"/>
                <a:chOff x="8662517" y="136123"/>
                <a:chExt cx="5493098" cy="2632789"/>
              </a:xfrm>
            </xdr:grpSpPr>
            <xdr:pic>
              <xdr:nvPicPr>
                <xdr:cNvPr id="248351" name="図 6">
                  <a:extLst>
                    <a:ext uri="{FF2B5EF4-FFF2-40B4-BE49-F238E27FC236}">
                      <a16:creationId xmlns:a16="http://schemas.microsoft.com/office/drawing/2014/main" id="{00000000-0008-0000-0000-00001FCA03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667319" y="136123"/>
                  <a:ext cx="5480530" cy="2632789"/>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13517899" y="838338"/>
                  <a:ext cx="637716" cy="230314"/>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10131928" y="350613"/>
                  <a:ext cx="508655"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8666699" y="1136391"/>
                  <a:ext cx="652900" cy="20321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8659107" y="1522506"/>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8674291" y="1935717"/>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8666699" y="2342153"/>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8785604" y="4442565"/>
                <a:ext cx="105177" cy="17752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8319051" y="4297545"/>
              <a:ext cx="2591851" cy="310672"/>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200"/>
                <a:t>特別徴収税額の決定・変更通知書等</a:t>
              </a:r>
            </a:p>
          </xdr:txBody>
        </xdr:sp>
      </xdr:grpSp>
      <xdr:sp macro="" textlink="">
        <xdr:nvSpPr>
          <xdr:cNvPr id="40" name="四角形吹き出し 39">
            <a:extLst>
              <a:ext uri="{FF2B5EF4-FFF2-40B4-BE49-F238E27FC236}">
                <a16:creationId xmlns:a16="http://schemas.microsoft.com/office/drawing/2014/main" id="{00000000-0008-0000-0000-000028000000}"/>
              </a:ext>
            </a:extLst>
          </xdr:cNvPr>
          <xdr:cNvSpPr/>
        </xdr:nvSpPr>
        <xdr:spPr>
          <a:xfrm>
            <a:off x="9989296" y="6400517"/>
            <a:ext cx="1373267" cy="96635"/>
          </a:xfrm>
          <a:prstGeom prst="wedgeRectCallout">
            <a:avLst>
              <a:gd name="adj1" fmla="val -116500"/>
              <a:gd name="adj2" fmla="val -29742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1" name="四角形吹き出し 40">
            <a:extLst>
              <a:ext uri="{FF2B5EF4-FFF2-40B4-BE49-F238E27FC236}">
                <a16:creationId xmlns:a16="http://schemas.microsoft.com/office/drawing/2014/main" id="{00000000-0008-0000-0000-000029000000}"/>
              </a:ext>
            </a:extLst>
          </xdr:cNvPr>
          <xdr:cNvSpPr/>
        </xdr:nvSpPr>
        <xdr:spPr>
          <a:xfrm>
            <a:off x="9989296" y="6251173"/>
            <a:ext cx="1365508" cy="342613"/>
          </a:xfrm>
          <a:prstGeom prst="wedgeRectCallout">
            <a:avLst>
              <a:gd name="adj1" fmla="val -113987"/>
              <a:gd name="adj2" fmla="val 684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2" name="四角形吹き出し 41">
            <a:extLst>
              <a:ext uri="{FF2B5EF4-FFF2-40B4-BE49-F238E27FC236}">
                <a16:creationId xmlns:a16="http://schemas.microsoft.com/office/drawing/2014/main" id="{00000000-0008-0000-0000-00002A000000}"/>
              </a:ext>
            </a:extLst>
          </xdr:cNvPr>
          <xdr:cNvSpPr/>
        </xdr:nvSpPr>
        <xdr:spPr>
          <a:xfrm>
            <a:off x="10035848" y="6303883"/>
            <a:ext cx="1365508" cy="272334"/>
          </a:xfrm>
          <a:prstGeom prst="wedgeRectCallout">
            <a:avLst>
              <a:gd name="adj1" fmla="val -113359"/>
              <a:gd name="adj2" fmla="val 26814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3" name="四角形吹き出し 42">
            <a:extLst>
              <a:ext uri="{FF2B5EF4-FFF2-40B4-BE49-F238E27FC236}">
                <a16:creationId xmlns:a16="http://schemas.microsoft.com/office/drawing/2014/main" id="{00000000-0008-0000-0000-00002B000000}"/>
              </a:ext>
            </a:extLst>
          </xdr:cNvPr>
          <xdr:cNvSpPr/>
        </xdr:nvSpPr>
        <xdr:spPr>
          <a:xfrm>
            <a:off x="10012572" y="6198463"/>
            <a:ext cx="1365508" cy="377753"/>
          </a:xfrm>
          <a:prstGeom prst="wedgeRectCallout">
            <a:avLst>
              <a:gd name="adj1" fmla="val -116500"/>
              <a:gd name="adj2" fmla="val 34452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39" name="四角形吹き出し 38">
            <a:extLst>
              <a:ext uri="{FF2B5EF4-FFF2-40B4-BE49-F238E27FC236}">
                <a16:creationId xmlns:a16="http://schemas.microsoft.com/office/drawing/2014/main" id="{00000000-0008-0000-0000-000027000000}"/>
              </a:ext>
            </a:extLst>
          </xdr:cNvPr>
          <xdr:cNvSpPr/>
        </xdr:nvSpPr>
        <xdr:spPr>
          <a:xfrm>
            <a:off x="9834125" y="6224818"/>
            <a:ext cx="2187917" cy="588592"/>
          </a:xfrm>
          <a:prstGeom prst="wedgeRectCallout">
            <a:avLst>
              <a:gd name="adj1" fmla="val -24928"/>
              <a:gd name="adj2" fmla="val -200628"/>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ja-JP" sz="1100">
                <a:solidFill>
                  <a:schemeClr val="dk1"/>
                </a:solidFill>
                <a:effectLst/>
                <a:latin typeface="+mn-lt"/>
                <a:ea typeface="+mn-ea"/>
                <a:cs typeface="+mn-cs"/>
              </a:rPr>
              <a:t>ここで</a:t>
            </a:r>
            <a:r>
              <a:rPr kumimoji="1" lang="ja-JP" altLang="en-US" sz="1100">
                <a:solidFill>
                  <a:srgbClr val="FF0000"/>
                </a:solidFill>
              </a:rPr>
              <a:t>指定番号</a:t>
            </a:r>
            <a:r>
              <a:rPr kumimoji="1" lang="ja-JP" altLang="en-US" sz="1100"/>
              <a:t>の確認ができます。</a:t>
            </a:r>
          </a:p>
        </xdr:txBody>
      </xdr:sp>
    </xdr:grpSp>
    <xdr:clientData/>
  </xdr:twoCellAnchor>
  <xdr:twoCellAnchor>
    <xdr:from>
      <xdr:col>40</xdr:col>
      <xdr:colOff>139445</xdr:colOff>
      <xdr:row>17</xdr:row>
      <xdr:rowOff>1247</xdr:rowOff>
    </xdr:from>
    <xdr:to>
      <xdr:col>43</xdr:col>
      <xdr:colOff>90847</xdr:colOff>
      <xdr:row>27</xdr:row>
      <xdr:rowOff>48386</xdr:rowOff>
    </xdr:to>
    <xdr:sp macro="" textlink="">
      <xdr:nvSpPr>
        <xdr:cNvPr id="66" name="右矢印 65">
          <a:extLst>
            <a:ext uri="{FF2B5EF4-FFF2-40B4-BE49-F238E27FC236}">
              <a16:creationId xmlns:a16="http://schemas.microsoft.com/office/drawing/2014/main" id="{00000000-0008-0000-0000-000042000000}"/>
            </a:ext>
          </a:extLst>
        </xdr:cNvPr>
        <xdr:cNvSpPr/>
      </xdr:nvSpPr>
      <xdr:spPr>
        <a:xfrm rot="4803020">
          <a:off x="6880304" y="3963024"/>
          <a:ext cx="2437048" cy="43631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22411</xdr:colOff>
      <xdr:row>15</xdr:row>
      <xdr:rowOff>44822</xdr:rowOff>
    </xdr:from>
    <xdr:to>
      <xdr:col>44</xdr:col>
      <xdr:colOff>33618</xdr:colOff>
      <xdr:row>18</xdr:row>
      <xdr:rowOff>123264</xdr:rowOff>
    </xdr:to>
    <xdr:sp macro="" textlink="">
      <xdr:nvSpPr>
        <xdr:cNvPr id="46" name="左右矢印 45">
          <a:extLst>
            <a:ext uri="{FF2B5EF4-FFF2-40B4-BE49-F238E27FC236}">
              <a16:creationId xmlns:a16="http://schemas.microsoft.com/office/drawing/2014/main" id="{00000000-0008-0000-0000-00002E000000}"/>
            </a:ext>
          </a:extLst>
        </xdr:cNvPr>
        <xdr:cNvSpPr/>
      </xdr:nvSpPr>
      <xdr:spPr>
        <a:xfrm>
          <a:off x="4762499" y="2633381"/>
          <a:ext cx="4493560" cy="549089"/>
        </a:xfrm>
        <a:prstGeom prst="lef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lt1"/>
              </a:solidFill>
              <a:effectLst/>
              <a:latin typeface="+mn-lt"/>
              <a:ea typeface="+mn-ea"/>
              <a:cs typeface="+mn-cs"/>
            </a:rPr>
            <a:t>右記資料の</a:t>
          </a:r>
          <a:r>
            <a:rPr kumimoji="1" lang="ja-JP" altLang="en-US" sz="1100">
              <a:solidFill>
                <a:srgbClr val="FF0000"/>
              </a:solidFill>
              <a:effectLst/>
              <a:latin typeface="+mn-lt"/>
              <a:ea typeface="+mn-ea"/>
              <a:cs typeface="+mn-cs"/>
            </a:rPr>
            <a:t>赤枠</a:t>
          </a:r>
          <a:r>
            <a:rPr kumimoji="1" lang="ja-JP" altLang="en-US" sz="1100">
              <a:solidFill>
                <a:schemeClr val="lt1"/>
              </a:solidFill>
              <a:effectLst/>
              <a:latin typeface="+mn-lt"/>
              <a:ea typeface="+mn-ea"/>
              <a:cs typeface="+mn-cs"/>
            </a:rPr>
            <a:t>を参考に</a:t>
          </a:r>
          <a:r>
            <a:rPr kumimoji="1" lang="ja-JP" altLang="ja-JP" sz="1100">
              <a:solidFill>
                <a:srgbClr val="FF0000"/>
              </a:solidFill>
              <a:effectLst/>
              <a:latin typeface="+mn-lt"/>
              <a:ea typeface="+mn-ea"/>
              <a:cs typeface="+mn-cs"/>
            </a:rPr>
            <a:t>指定番号</a:t>
          </a:r>
          <a:r>
            <a:rPr kumimoji="1" lang="ja-JP" altLang="ja-JP" sz="1100">
              <a:solidFill>
                <a:schemeClr val="lt1"/>
              </a:solidFill>
              <a:effectLst/>
              <a:latin typeface="+mn-lt"/>
              <a:ea typeface="+mn-ea"/>
              <a:cs typeface="+mn-cs"/>
            </a:rPr>
            <a:t>を</a:t>
          </a:r>
          <a:r>
            <a:rPr kumimoji="1" lang="ja-JP" altLang="en-US" sz="1100">
              <a:solidFill>
                <a:schemeClr val="lt1"/>
              </a:solidFill>
              <a:effectLst/>
              <a:latin typeface="+mn-lt"/>
              <a:ea typeface="+mn-ea"/>
              <a:cs typeface="+mn-cs"/>
            </a:rPr>
            <a:t>確認し、入力</a:t>
          </a:r>
          <a:r>
            <a:rPr kumimoji="1" lang="ja-JP" altLang="ja-JP" sz="1100">
              <a:solidFill>
                <a:schemeClr val="lt1"/>
              </a:solidFill>
              <a:effectLst/>
              <a:latin typeface="+mn-lt"/>
              <a:ea typeface="+mn-ea"/>
              <a:cs typeface="+mn-cs"/>
            </a:rPr>
            <a:t>してください。</a:t>
          </a:r>
          <a:endParaRPr lang="ja-JP" altLang="ja-JP">
            <a:effectLst/>
          </a:endParaRPr>
        </a:p>
        <a:p>
          <a:pPr algn="l"/>
          <a:endParaRPr kumimoji="1" lang="ja-JP" altLang="en-US" sz="1100"/>
        </a:p>
      </xdr:txBody>
    </xdr:sp>
    <xdr:clientData/>
  </xdr:twoCellAnchor>
  <xdr:twoCellAnchor>
    <xdr:from>
      <xdr:col>44</xdr:col>
      <xdr:colOff>6112</xdr:colOff>
      <xdr:row>0</xdr:row>
      <xdr:rowOff>126321</xdr:rowOff>
    </xdr:from>
    <xdr:to>
      <xdr:col>76</xdr:col>
      <xdr:colOff>207817</xdr:colOff>
      <xdr:row>6</xdr:row>
      <xdr:rowOff>115116</xdr:rowOff>
    </xdr:to>
    <xdr:sp macro="" textlink="">
      <xdr:nvSpPr>
        <xdr:cNvPr id="45" name="額縁 44">
          <a:hlinkClick xmlns:r="http://schemas.openxmlformats.org/officeDocument/2006/relationships" r:id="rId3"/>
          <a:extLst>
            <a:ext uri="{FF2B5EF4-FFF2-40B4-BE49-F238E27FC236}">
              <a16:creationId xmlns:a16="http://schemas.microsoft.com/office/drawing/2014/main" id="{00000000-0008-0000-0000-00002D000000}"/>
            </a:ext>
          </a:extLst>
        </xdr:cNvPr>
        <xdr:cNvSpPr/>
      </xdr:nvSpPr>
      <xdr:spPr>
        <a:xfrm>
          <a:off x="8370794" y="126321"/>
          <a:ext cx="5189341" cy="1079840"/>
        </a:xfrm>
        <a:prstGeom prst="bevel">
          <a:avLst>
            <a:gd name="adj" fmla="val 808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2000"/>
            <a:t>事業所情報入力後</a:t>
          </a:r>
          <a:endParaRPr kumimoji="1" lang="en-US" altLang="ja-JP" sz="2000"/>
        </a:p>
        <a:p>
          <a:pPr algn="ctr"/>
          <a:r>
            <a:rPr kumimoji="1" lang="ja-JP" altLang="en-US" sz="2000"/>
            <a:t>選択画面へ（クリックして下さい）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43309</xdr:colOff>
      <xdr:row>0</xdr:row>
      <xdr:rowOff>39877</xdr:rowOff>
    </xdr:from>
    <xdr:to>
      <xdr:col>3</xdr:col>
      <xdr:colOff>1572504</xdr:colOff>
      <xdr:row>2</xdr:row>
      <xdr:rowOff>182671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3309" y="39877"/>
          <a:ext cx="3851729" cy="638616"/>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1762944</xdr:colOff>
      <xdr:row>0</xdr:row>
      <xdr:rowOff>51541</xdr:rowOff>
    </xdr:from>
    <xdr:to>
      <xdr:col>5</xdr:col>
      <xdr:colOff>2005382</xdr:colOff>
      <xdr:row>2</xdr:row>
      <xdr:rowOff>195719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4085478" y="51541"/>
          <a:ext cx="3556616" cy="640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69</xdr:col>
      <xdr:colOff>88844</xdr:colOff>
      <xdr:row>0</xdr:row>
      <xdr:rowOff>116859</xdr:rowOff>
    </xdr:from>
    <xdr:to>
      <xdr:col>94</xdr:col>
      <xdr:colOff>81640</xdr:colOff>
      <xdr:row>4</xdr:row>
      <xdr:rowOff>137532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941991" y="116859"/>
          <a:ext cx="3914855" cy="63699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69</xdr:col>
      <xdr:colOff>88846</xdr:colOff>
      <xdr:row>5</xdr:row>
      <xdr:rowOff>91247</xdr:rowOff>
    </xdr:from>
    <xdr:to>
      <xdr:col>94</xdr:col>
      <xdr:colOff>48025</xdr:colOff>
      <xdr:row>9</xdr:row>
      <xdr:rowOff>96154</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2941993" y="864453"/>
          <a:ext cx="3881238" cy="666054"/>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69</xdr:col>
      <xdr:colOff>136071</xdr:colOff>
      <xdr:row>13</xdr:row>
      <xdr:rowOff>121663</xdr:rowOff>
    </xdr:from>
    <xdr:to>
      <xdr:col>94</xdr:col>
      <xdr:colOff>47625</xdr:colOff>
      <xdr:row>24</xdr:row>
      <xdr:rowOff>28575</xdr:rowOff>
    </xdr:to>
    <xdr:sp macro="" textlink="">
      <xdr:nvSpPr>
        <xdr:cNvPr id="5" name="正方形/長方形 4">
          <a:extLst>
            <a:ext uri="{FF2B5EF4-FFF2-40B4-BE49-F238E27FC236}">
              <a16:creationId xmlns:a16="http://schemas.microsoft.com/office/drawing/2014/main" id="{00000000-0008-0000-0A00-000005000000}"/>
            </a:ext>
          </a:extLst>
        </xdr:cNvPr>
        <xdr:cNvSpPr/>
      </xdr:nvSpPr>
      <xdr:spPr>
        <a:xfrm>
          <a:off x="13128171" y="2531488"/>
          <a:ext cx="3959679" cy="25358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「➉一覧からの作成用データ（切替届）」で入力が正しいもののみ印刷されます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000">
              <a:solidFill>
                <a:srgbClr val="FF0000"/>
              </a:solidFill>
              <a:effectLst/>
              <a:latin typeface="+mn-lt"/>
              <a:ea typeface="+mn-ea"/>
              <a:cs typeface="+mn-cs"/>
            </a:rPr>
            <a:t>※</a:t>
          </a:r>
          <a:r>
            <a:rPr kumimoji="1" lang="ja-JP" altLang="ja-JP" sz="2000">
              <a:solidFill>
                <a:srgbClr val="FF0000"/>
              </a:solidFill>
              <a:effectLst/>
              <a:latin typeface="+mn-lt"/>
              <a:ea typeface="+mn-ea"/>
              <a:cs typeface="+mn-cs"/>
            </a:rPr>
            <a:t>印刷がずれる場合は、手動で修正をしてください。</a:t>
          </a:r>
          <a:endParaRPr lang="ja-JP" altLang="ja-JP" sz="4000">
            <a:solidFill>
              <a:srgbClr val="FF0000"/>
            </a:solidFill>
            <a:effectLst/>
          </a:endParaRPr>
        </a:p>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twoCellAnchor>
    <xdr:from>
      <xdr:col>69</xdr:col>
      <xdr:colOff>92848</xdr:colOff>
      <xdr:row>10</xdr:row>
      <xdr:rowOff>44823</xdr:rowOff>
    </xdr:from>
    <xdr:to>
      <xdr:col>94</xdr:col>
      <xdr:colOff>56511</xdr:colOff>
      <xdr:row>12</xdr:row>
      <xdr:rowOff>193006</xdr:rowOff>
    </xdr:to>
    <xdr:sp macro="" textlink="">
      <xdr:nvSpPr>
        <xdr:cNvPr id="6" name="額縁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12945995" y="1647264"/>
          <a:ext cx="3885722" cy="663654"/>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➉一覧からの作成用データへもどる</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209550</xdr:colOff>
          <xdr:row>20</xdr:row>
          <xdr:rowOff>171450</xdr:rowOff>
        </xdr:from>
        <xdr:to>
          <xdr:col>24</xdr:col>
          <xdr:colOff>190500</xdr:colOff>
          <xdr:row>21</xdr:row>
          <xdr:rowOff>241300</xdr:rowOff>
        </xdr:to>
        <xdr:sp macro="" textlink="">
          <xdr:nvSpPr>
            <xdr:cNvPr id="117761" name="Option Button 1" hidden="1">
              <a:extLst>
                <a:ext uri="{63B3BB69-23CF-44E3-9099-C40C66FF867C}">
                  <a14:compatExt spid="_x0000_s117761"/>
                </a:ext>
                <a:ext uri="{FF2B5EF4-FFF2-40B4-BE49-F238E27FC236}">
                  <a16:creationId xmlns:a16="http://schemas.microsoft.com/office/drawing/2014/main" id="{00000000-0008-0000-0100-000001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184150</xdr:rowOff>
        </xdr:from>
        <xdr:to>
          <xdr:col>24</xdr:col>
          <xdr:colOff>203200</xdr:colOff>
          <xdr:row>25</xdr:row>
          <xdr:rowOff>228600</xdr:rowOff>
        </xdr:to>
        <xdr:sp macro="" textlink="">
          <xdr:nvSpPr>
            <xdr:cNvPr id="117762" name="Option Button 2" hidden="1">
              <a:extLst>
                <a:ext uri="{63B3BB69-23CF-44E3-9099-C40C66FF867C}">
                  <a14:compatExt spid="_x0000_s117762"/>
                </a:ext>
                <a:ext uri="{FF2B5EF4-FFF2-40B4-BE49-F238E27FC236}">
                  <a16:creationId xmlns:a16="http://schemas.microsoft.com/office/drawing/2014/main" id="{00000000-0008-0000-0100-000002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171450</xdr:rowOff>
        </xdr:from>
        <xdr:to>
          <xdr:col>39</xdr:col>
          <xdr:colOff>184150</xdr:colOff>
          <xdr:row>21</xdr:row>
          <xdr:rowOff>241300</xdr:rowOff>
        </xdr:to>
        <xdr:sp macro="" textlink="">
          <xdr:nvSpPr>
            <xdr:cNvPr id="117763" name="Option Button 3" hidden="1">
              <a:extLst>
                <a:ext uri="{63B3BB69-23CF-44E3-9099-C40C66FF867C}">
                  <a14:compatExt spid="_x0000_s117763"/>
                </a:ext>
                <a:ext uri="{FF2B5EF4-FFF2-40B4-BE49-F238E27FC236}">
                  <a16:creationId xmlns:a16="http://schemas.microsoft.com/office/drawing/2014/main" id="{00000000-0008-0000-0100-000003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171450</xdr:rowOff>
        </xdr:from>
        <xdr:to>
          <xdr:col>39</xdr:col>
          <xdr:colOff>203200</xdr:colOff>
          <xdr:row>25</xdr:row>
          <xdr:rowOff>222250</xdr:rowOff>
        </xdr:to>
        <xdr:sp macro="" textlink="">
          <xdr:nvSpPr>
            <xdr:cNvPr id="117764" name="Option Button 4" hidden="1">
              <a:extLst>
                <a:ext uri="{63B3BB69-23CF-44E3-9099-C40C66FF867C}">
                  <a14:compatExt spid="_x0000_s117764"/>
                </a:ext>
                <a:ext uri="{FF2B5EF4-FFF2-40B4-BE49-F238E27FC236}">
                  <a16:creationId xmlns:a16="http://schemas.microsoft.com/office/drawing/2014/main" id="{00000000-0008-0000-0100-000004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31750</xdr:colOff>
          <xdr:row>20</xdr:row>
          <xdr:rowOff>127000</xdr:rowOff>
        </xdr:from>
        <xdr:to>
          <xdr:col>53</xdr:col>
          <xdr:colOff>146050</xdr:colOff>
          <xdr:row>21</xdr:row>
          <xdr:rowOff>190500</xdr:rowOff>
        </xdr:to>
        <xdr:sp macro="" textlink="">
          <xdr:nvSpPr>
            <xdr:cNvPr id="117929" name="Option Button 169" hidden="1">
              <a:extLst>
                <a:ext uri="{63B3BB69-23CF-44E3-9099-C40C66FF867C}">
                  <a14:compatExt spid="_x0000_s117929"/>
                </a:ext>
                <a:ext uri="{FF2B5EF4-FFF2-40B4-BE49-F238E27FC236}">
                  <a16:creationId xmlns:a16="http://schemas.microsoft.com/office/drawing/2014/main" id="{00000000-0008-0000-0100-0000A9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xdr:colOff>
          <xdr:row>24</xdr:row>
          <xdr:rowOff>152400</xdr:rowOff>
        </xdr:from>
        <xdr:to>
          <xdr:col>53</xdr:col>
          <xdr:colOff>165100</xdr:colOff>
          <xdr:row>25</xdr:row>
          <xdr:rowOff>203200</xdr:rowOff>
        </xdr:to>
        <xdr:sp macro="" textlink="">
          <xdr:nvSpPr>
            <xdr:cNvPr id="117930" name="Option Button 170" hidden="1">
              <a:extLst>
                <a:ext uri="{63B3BB69-23CF-44E3-9099-C40C66FF867C}">
                  <a14:compatExt spid="_x0000_s117930"/>
                </a:ext>
                <a:ext uri="{FF2B5EF4-FFF2-40B4-BE49-F238E27FC236}">
                  <a16:creationId xmlns:a16="http://schemas.microsoft.com/office/drawing/2014/main" id="{00000000-0008-0000-0100-0000AA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50800</xdr:colOff>
          <xdr:row>20</xdr:row>
          <xdr:rowOff>190500</xdr:rowOff>
        </xdr:from>
        <xdr:to>
          <xdr:col>68</xdr:col>
          <xdr:colOff>190500</xdr:colOff>
          <xdr:row>22</xdr:row>
          <xdr:rowOff>0</xdr:rowOff>
        </xdr:to>
        <xdr:sp macro="" textlink="">
          <xdr:nvSpPr>
            <xdr:cNvPr id="117931" name="Option Button 171" hidden="1">
              <a:extLst>
                <a:ext uri="{63B3BB69-23CF-44E3-9099-C40C66FF867C}">
                  <a14:compatExt spid="_x0000_s117931"/>
                </a:ext>
                <a:ext uri="{FF2B5EF4-FFF2-40B4-BE49-F238E27FC236}">
                  <a16:creationId xmlns:a16="http://schemas.microsoft.com/office/drawing/2014/main" id="{00000000-0008-0000-0100-0000AB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24</xdr:row>
          <xdr:rowOff>184150</xdr:rowOff>
        </xdr:from>
        <xdr:to>
          <xdr:col>68</xdr:col>
          <xdr:colOff>190500</xdr:colOff>
          <xdr:row>25</xdr:row>
          <xdr:rowOff>228600</xdr:rowOff>
        </xdr:to>
        <xdr:sp macro="" textlink="">
          <xdr:nvSpPr>
            <xdr:cNvPr id="117932" name="Option Button 172" hidden="1">
              <a:extLst>
                <a:ext uri="{63B3BB69-23CF-44E3-9099-C40C66FF867C}">
                  <a14:compatExt spid="_x0000_s117932"/>
                </a:ext>
                <a:ext uri="{FF2B5EF4-FFF2-40B4-BE49-F238E27FC236}">
                  <a16:creationId xmlns:a16="http://schemas.microsoft.com/office/drawing/2014/main" id="{00000000-0008-0000-0100-0000AC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32</xdr:row>
          <xdr:rowOff>171450</xdr:rowOff>
        </xdr:from>
        <xdr:to>
          <xdr:col>28</xdr:col>
          <xdr:colOff>184150</xdr:colOff>
          <xdr:row>33</xdr:row>
          <xdr:rowOff>228600</xdr:rowOff>
        </xdr:to>
        <xdr:sp macro="" textlink="">
          <xdr:nvSpPr>
            <xdr:cNvPr id="209982" name="Option Button 29758" hidden="1">
              <a:extLst>
                <a:ext uri="{63B3BB69-23CF-44E3-9099-C40C66FF867C}">
                  <a14:compatExt spid="_x0000_s209982"/>
                </a:ext>
                <a:ext uri="{FF2B5EF4-FFF2-40B4-BE49-F238E27FC236}">
                  <a16:creationId xmlns:a16="http://schemas.microsoft.com/office/drawing/2014/main" id="{00000000-0008-0000-0100-00003E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36</xdr:row>
          <xdr:rowOff>146050</xdr:rowOff>
        </xdr:from>
        <xdr:to>
          <xdr:col>28</xdr:col>
          <xdr:colOff>165100</xdr:colOff>
          <xdr:row>37</xdr:row>
          <xdr:rowOff>203200</xdr:rowOff>
        </xdr:to>
        <xdr:sp macro="" textlink="">
          <xdr:nvSpPr>
            <xdr:cNvPr id="209983" name="Option Button 29759" hidden="1">
              <a:extLst>
                <a:ext uri="{63B3BB69-23CF-44E3-9099-C40C66FF867C}">
                  <a14:compatExt spid="_x0000_s209983"/>
                </a:ext>
                <a:ext uri="{FF2B5EF4-FFF2-40B4-BE49-F238E27FC236}">
                  <a16:creationId xmlns:a16="http://schemas.microsoft.com/office/drawing/2014/main" id="{00000000-0008-0000-0100-00003F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40</xdr:row>
          <xdr:rowOff>133350</xdr:rowOff>
        </xdr:from>
        <xdr:to>
          <xdr:col>28</xdr:col>
          <xdr:colOff>171450</xdr:colOff>
          <xdr:row>41</xdr:row>
          <xdr:rowOff>203200</xdr:rowOff>
        </xdr:to>
        <xdr:sp macro="" textlink="">
          <xdr:nvSpPr>
            <xdr:cNvPr id="209984" name="Option Button 29760" hidden="1">
              <a:extLst>
                <a:ext uri="{63B3BB69-23CF-44E3-9099-C40C66FF867C}">
                  <a14:compatExt spid="_x0000_s209984"/>
                </a:ext>
                <a:ext uri="{FF2B5EF4-FFF2-40B4-BE49-F238E27FC236}">
                  <a16:creationId xmlns:a16="http://schemas.microsoft.com/office/drawing/2014/main" id="{00000000-0008-0000-0100-000040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44</xdr:row>
          <xdr:rowOff>146050</xdr:rowOff>
        </xdr:from>
        <xdr:to>
          <xdr:col>28</xdr:col>
          <xdr:colOff>184150</xdr:colOff>
          <xdr:row>45</xdr:row>
          <xdr:rowOff>203200</xdr:rowOff>
        </xdr:to>
        <xdr:sp macro="" textlink="">
          <xdr:nvSpPr>
            <xdr:cNvPr id="209985" name="Option Button 29761" hidden="1">
              <a:extLst>
                <a:ext uri="{63B3BB69-23CF-44E3-9099-C40C66FF867C}">
                  <a14:compatExt spid="_x0000_s209985"/>
                </a:ext>
                <a:ext uri="{FF2B5EF4-FFF2-40B4-BE49-F238E27FC236}">
                  <a16:creationId xmlns:a16="http://schemas.microsoft.com/office/drawing/2014/main" id="{00000000-0008-0000-0100-000041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32</xdr:row>
          <xdr:rowOff>127000</xdr:rowOff>
        </xdr:from>
        <xdr:to>
          <xdr:col>47</xdr:col>
          <xdr:colOff>190500</xdr:colOff>
          <xdr:row>33</xdr:row>
          <xdr:rowOff>184150</xdr:rowOff>
        </xdr:to>
        <xdr:sp macro="" textlink="">
          <xdr:nvSpPr>
            <xdr:cNvPr id="209986" name="Option Button 29762" hidden="1">
              <a:extLst>
                <a:ext uri="{63B3BB69-23CF-44E3-9099-C40C66FF867C}">
                  <a14:compatExt spid="_x0000_s209986"/>
                </a:ext>
                <a:ext uri="{FF2B5EF4-FFF2-40B4-BE49-F238E27FC236}">
                  <a16:creationId xmlns:a16="http://schemas.microsoft.com/office/drawing/2014/main" id="{00000000-0008-0000-0100-000042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12700</xdr:colOff>
          <xdr:row>40</xdr:row>
          <xdr:rowOff>127000</xdr:rowOff>
        </xdr:from>
        <xdr:to>
          <xdr:col>47</xdr:col>
          <xdr:colOff>190500</xdr:colOff>
          <xdr:row>41</xdr:row>
          <xdr:rowOff>190500</xdr:rowOff>
        </xdr:to>
        <xdr:sp macro="" textlink="">
          <xdr:nvSpPr>
            <xdr:cNvPr id="209987" name="Option Button 29763" hidden="1">
              <a:extLst>
                <a:ext uri="{63B3BB69-23CF-44E3-9099-C40C66FF867C}">
                  <a14:compatExt spid="_x0000_s209987"/>
                </a:ext>
                <a:ext uri="{FF2B5EF4-FFF2-40B4-BE49-F238E27FC236}">
                  <a16:creationId xmlns:a16="http://schemas.microsoft.com/office/drawing/2014/main" id="{00000000-0008-0000-0100-000043340300}"/>
                </a:ext>
              </a:extLst>
            </xdr:cNvPr>
            <xdr:cNvSpPr/>
          </xdr:nvSpPr>
          <xdr:spPr bwMode="auto">
            <a:xfrm>
              <a:off x="0" y="0"/>
              <a:ext cx="0" cy="0"/>
            </a:xfrm>
            <a:prstGeom prst="rect">
              <a:avLst/>
            </a:prstGeom>
            <a:solidFill>
              <a:srgbClr val="EBFFFF"/>
            </a:solidFill>
            <a:ln w="25400">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32</xdr:row>
          <xdr:rowOff>114300</xdr:rowOff>
        </xdr:from>
        <xdr:to>
          <xdr:col>68</xdr:col>
          <xdr:colOff>146050</xdr:colOff>
          <xdr:row>33</xdr:row>
          <xdr:rowOff>171450</xdr:rowOff>
        </xdr:to>
        <xdr:sp macro="" textlink="">
          <xdr:nvSpPr>
            <xdr:cNvPr id="209988" name="Option Button 29764" hidden="1">
              <a:extLst>
                <a:ext uri="{63B3BB69-23CF-44E3-9099-C40C66FF867C}">
                  <a14:compatExt spid="_x0000_s209988"/>
                </a:ext>
                <a:ext uri="{FF2B5EF4-FFF2-40B4-BE49-F238E27FC236}">
                  <a16:creationId xmlns:a16="http://schemas.microsoft.com/office/drawing/2014/main" id="{00000000-0008-0000-0100-000044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40</xdr:row>
          <xdr:rowOff>127000</xdr:rowOff>
        </xdr:from>
        <xdr:to>
          <xdr:col>68</xdr:col>
          <xdr:colOff>146050</xdr:colOff>
          <xdr:row>41</xdr:row>
          <xdr:rowOff>190500</xdr:rowOff>
        </xdr:to>
        <xdr:sp macro="" textlink="">
          <xdr:nvSpPr>
            <xdr:cNvPr id="209989" name="Option Button 29765" hidden="1">
              <a:extLst>
                <a:ext uri="{63B3BB69-23CF-44E3-9099-C40C66FF867C}">
                  <a14:compatExt spid="_x0000_s209989"/>
                </a:ext>
                <a:ext uri="{FF2B5EF4-FFF2-40B4-BE49-F238E27FC236}">
                  <a16:creationId xmlns:a16="http://schemas.microsoft.com/office/drawing/2014/main" id="{00000000-0008-0000-0100-000045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19</xdr:row>
          <xdr:rowOff>146050</xdr:rowOff>
        </xdr:from>
        <xdr:to>
          <xdr:col>71</xdr:col>
          <xdr:colOff>127000</xdr:colOff>
          <xdr:row>50</xdr:row>
          <xdr:rowOff>152400</xdr:rowOff>
        </xdr:to>
        <xdr:sp macro="" textlink="">
          <xdr:nvSpPr>
            <xdr:cNvPr id="209991" name="Group Box 29767" hidden="1">
              <a:extLst>
                <a:ext uri="{63B3BB69-23CF-44E3-9099-C40C66FF867C}">
                  <a14:compatExt spid="_x0000_s209991"/>
                </a:ext>
                <a:ext uri="{FF2B5EF4-FFF2-40B4-BE49-F238E27FC236}">
                  <a16:creationId xmlns:a16="http://schemas.microsoft.com/office/drawing/2014/main" id="{00000000-0008-0000-0100-0000473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29767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88900</xdr:rowOff>
        </xdr:from>
        <xdr:to>
          <xdr:col>29</xdr:col>
          <xdr:colOff>184150</xdr:colOff>
          <xdr:row>8</xdr:row>
          <xdr:rowOff>12700</xdr:rowOff>
        </xdr:to>
        <xdr:sp macro="" textlink="">
          <xdr:nvSpPr>
            <xdr:cNvPr id="209999" name="Option Button 29775" hidden="1">
              <a:extLst>
                <a:ext uri="{63B3BB69-23CF-44E3-9099-C40C66FF867C}">
                  <a14:compatExt spid="_x0000_s209999"/>
                </a:ext>
                <a:ext uri="{FF2B5EF4-FFF2-40B4-BE49-F238E27FC236}">
                  <a16:creationId xmlns:a16="http://schemas.microsoft.com/office/drawing/2014/main" id="{00000000-0008-0000-0100-00004F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xdr:row>
          <xdr:rowOff>19050</xdr:rowOff>
        </xdr:from>
        <xdr:to>
          <xdr:col>44</xdr:col>
          <xdr:colOff>165100</xdr:colOff>
          <xdr:row>7</xdr:row>
          <xdr:rowOff>203200</xdr:rowOff>
        </xdr:to>
        <xdr:sp macro="" textlink="">
          <xdr:nvSpPr>
            <xdr:cNvPr id="210003" name="Option Button 29779" hidden="1">
              <a:extLst>
                <a:ext uri="{63B3BB69-23CF-44E3-9099-C40C66FF867C}">
                  <a14:compatExt spid="_x0000_s210003"/>
                </a:ext>
                <a:ext uri="{FF2B5EF4-FFF2-40B4-BE49-F238E27FC236}">
                  <a16:creationId xmlns:a16="http://schemas.microsoft.com/office/drawing/2014/main" id="{00000000-0008-0000-0100-000053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12</xdr:row>
          <xdr:rowOff>31750</xdr:rowOff>
        </xdr:from>
        <xdr:to>
          <xdr:col>44</xdr:col>
          <xdr:colOff>165100</xdr:colOff>
          <xdr:row>13</xdr:row>
          <xdr:rowOff>209550</xdr:rowOff>
        </xdr:to>
        <xdr:sp macro="" textlink="">
          <xdr:nvSpPr>
            <xdr:cNvPr id="210015" name="Option Button 29791" hidden="1">
              <a:extLst>
                <a:ext uri="{63B3BB69-23CF-44E3-9099-C40C66FF867C}">
                  <a14:compatExt spid="_x0000_s210015"/>
                </a:ext>
                <a:ext uri="{FF2B5EF4-FFF2-40B4-BE49-F238E27FC236}">
                  <a16:creationId xmlns:a16="http://schemas.microsoft.com/office/drawing/2014/main" id="{00000000-0008-0000-0100-00005F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31750</xdr:colOff>
          <xdr:row>6</xdr:row>
          <xdr:rowOff>107950</xdr:rowOff>
        </xdr:from>
        <xdr:to>
          <xdr:col>68</xdr:col>
          <xdr:colOff>152400</xdr:colOff>
          <xdr:row>8</xdr:row>
          <xdr:rowOff>50800</xdr:rowOff>
        </xdr:to>
        <xdr:sp macro="" textlink="">
          <xdr:nvSpPr>
            <xdr:cNvPr id="210016" name="Option Button 29792" hidden="1">
              <a:extLst>
                <a:ext uri="{63B3BB69-23CF-44E3-9099-C40C66FF867C}">
                  <a14:compatExt spid="_x0000_s210016"/>
                </a:ext>
                <a:ext uri="{FF2B5EF4-FFF2-40B4-BE49-F238E27FC236}">
                  <a16:creationId xmlns:a16="http://schemas.microsoft.com/office/drawing/2014/main" id="{00000000-0008-0000-0100-000060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xdr:from>
      <xdr:col>69</xdr:col>
      <xdr:colOff>67235</xdr:colOff>
      <xdr:row>0</xdr:row>
      <xdr:rowOff>44823</xdr:rowOff>
    </xdr:from>
    <xdr:to>
      <xdr:col>95</xdr:col>
      <xdr:colOff>56029</xdr:colOff>
      <xdr:row>5</xdr:row>
      <xdr:rowOff>23873</xdr:rowOff>
    </xdr:to>
    <xdr:sp macro="" textlink="">
      <xdr:nvSpPr>
        <xdr:cNvPr id="500" name="額縁 499">
          <a:hlinkClick xmlns:r="http://schemas.openxmlformats.org/officeDocument/2006/relationships" r:id="rId1"/>
          <a:extLst>
            <a:ext uri="{FF2B5EF4-FFF2-40B4-BE49-F238E27FC236}">
              <a16:creationId xmlns:a16="http://schemas.microsoft.com/office/drawing/2014/main" id="{00000000-0008-0000-0100-0000F4010000}"/>
            </a:ext>
          </a:extLst>
        </xdr:cNvPr>
        <xdr:cNvSpPr/>
      </xdr:nvSpPr>
      <xdr:spPr>
        <a:xfrm>
          <a:off x="14993470" y="44823"/>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23</xdr:col>
          <xdr:colOff>57150</xdr:colOff>
          <xdr:row>13</xdr:row>
          <xdr:rowOff>57150</xdr:rowOff>
        </xdr:from>
        <xdr:to>
          <xdr:col>29</xdr:col>
          <xdr:colOff>184150</xdr:colOff>
          <xdr:row>14</xdr:row>
          <xdr:rowOff>203200</xdr:rowOff>
        </xdr:to>
        <xdr:sp macro="" textlink="">
          <xdr:nvSpPr>
            <xdr:cNvPr id="210017" name="Option Button 29793" hidden="1">
              <a:extLst>
                <a:ext uri="{63B3BB69-23CF-44E3-9099-C40C66FF867C}">
                  <a14:compatExt spid="_x0000_s210017"/>
                </a:ext>
                <a:ext uri="{FF2B5EF4-FFF2-40B4-BE49-F238E27FC236}">
                  <a16:creationId xmlns:a16="http://schemas.microsoft.com/office/drawing/2014/main" id="{00000000-0008-0000-0100-000061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editAs="oneCell">
    <xdr:from>
      <xdr:col>10</xdr:col>
      <xdr:colOff>168089</xdr:colOff>
      <xdr:row>6</xdr:row>
      <xdr:rowOff>67235</xdr:rowOff>
    </xdr:from>
    <xdr:to>
      <xdr:col>22</xdr:col>
      <xdr:colOff>121166</xdr:colOff>
      <xdr:row>12</xdr:row>
      <xdr:rowOff>198802</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5724"/>
        <a:stretch/>
      </xdr:blipFill>
      <xdr:spPr>
        <a:xfrm>
          <a:off x="1871383" y="907676"/>
          <a:ext cx="2642488" cy="1476273"/>
        </a:xfrm>
        <a:prstGeom prst="rect">
          <a:avLst/>
        </a:prstGeom>
      </xdr:spPr>
    </xdr:pic>
    <xdr:clientData/>
  </xdr:twoCellAnchor>
  <xdr:twoCellAnchor editAs="oneCell">
    <xdr:from>
      <xdr:col>11</xdr:col>
      <xdr:colOff>179293</xdr:colOff>
      <xdr:row>13</xdr:row>
      <xdr:rowOff>123265</xdr:rowOff>
    </xdr:from>
    <xdr:to>
      <xdr:col>20</xdr:col>
      <xdr:colOff>200869</xdr:colOff>
      <xdr:row>17</xdr:row>
      <xdr:rowOff>109384</xdr:rowOff>
    </xdr:to>
    <xdr:pic>
      <xdr:nvPicPr>
        <xdr:cNvPr id="595" name="図 594">
          <a:extLst>
            <a:ext uri="{FF2B5EF4-FFF2-40B4-BE49-F238E27FC236}">
              <a16:creationId xmlns:a16="http://schemas.microsoft.com/office/drawing/2014/main" id="{00000000-0008-0000-0100-000053020000}"/>
            </a:ext>
          </a:extLst>
        </xdr:cNvPr>
        <xdr:cNvPicPr>
          <a:picLocks noChangeAspect="1"/>
        </xdr:cNvPicPr>
      </xdr:nvPicPr>
      <xdr:blipFill>
        <a:blip xmlns:r="http://schemas.openxmlformats.org/officeDocument/2006/relationships" r:embed="rId3"/>
        <a:stretch>
          <a:fillRect/>
        </a:stretch>
      </xdr:blipFill>
      <xdr:spPr>
        <a:xfrm>
          <a:off x="2106705" y="2532530"/>
          <a:ext cx="2038635" cy="905001"/>
        </a:xfrm>
        <a:prstGeom prst="rect">
          <a:avLst/>
        </a:prstGeom>
      </xdr:spPr>
    </xdr:pic>
    <xdr:clientData/>
  </xdr:twoCellAnchor>
  <xdr:twoCellAnchor editAs="oneCell">
    <xdr:from>
      <xdr:col>30</xdr:col>
      <xdr:colOff>190499</xdr:colOff>
      <xdr:row>6</xdr:row>
      <xdr:rowOff>33618</xdr:rowOff>
    </xdr:from>
    <xdr:to>
      <xdr:col>36</xdr:col>
      <xdr:colOff>195042</xdr:colOff>
      <xdr:row>11</xdr:row>
      <xdr:rowOff>123265</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a:stretch>
          <a:fillRect/>
        </a:stretch>
      </xdr:blipFill>
      <xdr:spPr>
        <a:xfrm>
          <a:off x="6376146" y="874059"/>
          <a:ext cx="1349248" cy="1210235"/>
        </a:xfrm>
        <a:prstGeom prst="rect">
          <a:avLst/>
        </a:prstGeom>
      </xdr:spPr>
    </xdr:pic>
    <xdr:clientData/>
  </xdr:twoCellAnchor>
  <xdr:twoCellAnchor editAs="oneCell">
    <xdr:from>
      <xdr:col>30</xdr:col>
      <xdr:colOff>56029</xdr:colOff>
      <xdr:row>12</xdr:row>
      <xdr:rowOff>44823</xdr:rowOff>
    </xdr:from>
    <xdr:to>
      <xdr:col>37</xdr:col>
      <xdr:colOff>141201</xdr:colOff>
      <xdr:row>17</xdr:row>
      <xdr:rowOff>210867</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241676" y="2229970"/>
          <a:ext cx="1653995" cy="1309044"/>
        </a:xfrm>
        <a:prstGeom prst="rect">
          <a:avLst/>
        </a:prstGeom>
      </xdr:spPr>
    </xdr:pic>
    <xdr:clientData/>
  </xdr:twoCellAnchor>
  <xdr:twoCellAnchor editAs="oneCell">
    <xdr:from>
      <xdr:col>45</xdr:col>
      <xdr:colOff>145677</xdr:colOff>
      <xdr:row>6</xdr:row>
      <xdr:rowOff>44824</xdr:rowOff>
    </xdr:from>
    <xdr:to>
      <xdr:col>61</xdr:col>
      <xdr:colOff>103451</xdr:colOff>
      <xdr:row>17</xdr:row>
      <xdr:rowOff>160062</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693089" y="885265"/>
          <a:ext cx="3543657" cy="2602944"/>
        </a:xfrm>
        <a:prstGeom prst="rect">
          <a:avLst/>
        </a:prstGeom>
      </xdr:spPr>
    </xdr:pic>
    <xdr:clientData/>
  </xdr:twoCellAnchor>
  <xdr:twoCellAnchor editAs="oneCell">
    <xdr:from>
      <xdr:col>10</xdr:col>
      <xdr:colOff>112059</xdr:colOff>
      <xdr:row>21</xdr:row>
      <xdr:rowOff>33618</xdr:rowOff>
    </xdr:from>
    <xdr:to>
      <xdr:col>14</xdr:col>
      <xdr:colOff>111064</xdr:colOff>
      <xdr:row>26</xdr:row>
      <xdr:rowOff>240575</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815353" y="4303059"/>
          <a:ext cx="895475" cy="1495634"/>
        </a:xfrm>
        <a:prstGeom prst="rect">
          <a:avLst/>
        </a:prstGeom>
      </xdr:spPr>
    </xdr:pic>
    <xdr:clientData/>
  </xdr:twoCellAnchor>
  <xdr:twoCellAnchor editAs="oneCell">
    <xdr:from>
      <xdr:col>26</xdr:col>
      <xdr:colOff>1</xdr:colOff>
      <xdr:row>20</xdr:row>
      <xdr:rowOff>67236</xdr:rowOff>
    </xdr:from>
    <xdr:to>
      <xdr:col>29</xdr:col>
      <xdr:colOff>66023</xdr:colOff>
      <xdr:row>28</xdr:row>
      <xdr:rowOff>123265</xdr:rowOff>
    </xdr:to>
    <xdr:pic>
      <xdr:nvPicPr>
        <xdr:cNvPr id="254401" name="図 254400">
          <a:extLst>
            <a:ext uri="{FF2B5EF4-FFF2-40B4-BE49-F238E27FC236}">
              <a16:creationId xmlns:a16="http://schemas.microsoft.com/office/drawing/2014/main" id="{00000000-0008-0000-0100-0000C1E103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5289177" y="4101354"/>
          <a:ext cx="738375" cy="2028264"/>
        </a:xfrm>
        <a:prstGeom prst="rect">
          <a:avLst/>
        </a:prstGeom>
      </xdr:spPr>
    </xdr:pic>
    <xdr:clientData/>
  </xdr:twoCellAnchor>
  <xdr:twoCellAnchor editAs="oneCell">
    <xdr:from>
      <xdr:col>40</xdr:col>
      <xdr:colOff>56029</xdr:colOff>
      <xdr:row>21</xdr:row>
      <xdr:rowOff>89647</xdr:rowOff>
    </xdr:from>
    <xdr:to>
      <xdr:col>43</xdr:col>
      <xdr:colOff>181106</xdr:colOff>
      <xdr:row>26</xdr:row>
      <xdr:rowOff>33617</xdr:rowOff>
    </xdr:to>
    <xdr:pic>
      <xdr:nvPicPr>
        <xdr:cNvPr id="254410" name="図 254409">
          <a:extLst>
            <a:ext uri="{FF2B5EF4-FFF2-40B4-BE49-F238E27FC236}">
              <a16:creationId xmlns:a16="http://schemas.microsoft.com/office/drawing/2014/main" id="{00000000-0008-0000-0100-0000CAE103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8482853" y="4359088"/>
          <a:ext cx="797430" cy="1232647"/>
        </a:xfrm>
        <a:prstGeom prst="rect">
          <a:avLst/>
        </a:prstGeom>
      </xdr:spPr>
    </xdr:pic>
    <xdr:clientData/>
  </xdr:twoCellAnchor>
  <xdr:twoCellAnchor editAs="oneCell">
    <xdr:from>
      <xdr:col>54</xdr:col>
      <xdr:colOff>33619</xdr:colOff>
      <xdr:row>20</xdr:row>
      <xdr:rowOff>212912</xdr:rowOff>
    </xdr:from>
    <xdr:to>
      <xdr:col>59</xdr:col>
      <xdr:colOff>7295</xdr:colOff>
      <xdr:row>27</xdr:row>
      <xdr:rowOff>47321</xdr:rowOff>
    </xdr:to>
    <xdr:pic>
      <xdr:nvPicPr>
        <xdr:cNvPr id="254412" name="図 254411">
          <a:extLst>
            <a:ext uri="{FF2B5EF4-FFF2-40B4-BE49-F238E27FC236}">
              <a16:creationId xmlns:a16="http://schemas.microsoft.com/office/drawing/2014/main" id="{00000000-0008-0000-0100-0000CCE103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598090" y="4247030"/>
          <a:ext cx="1094264" cy="1616144"/>
        </a:xfrm>
        <a:prstGeom prst="rect">
          <a:avLst/>
        </a:prstGeom>
      </xdr:spPr>
    </xdr:pic>
    <xdr:clientData/>
  </xdr:twoCellAnchor>
  <xdr:twoCellAnchor editAs="oneCell">
    <xdr:from>
      <xdr:col>10</xdr:col>
      <xdr:colOff>78442</xdr:colOff>
      <xdr:row>32</xdr:row>
      <xdr:rowOff>123265</xdr:rowOff>
    </xdr:from>
    <xdr:to>
      <xdr:col>18</xdr:col>
      <xdr:colOff>98710</xdr:colOff>
      <xdr:row>39</xdr:row>
      <xdr:rowOff>175649</xdr:rowOff>
    </xdr:to>
    <xdr:pic>
      <xdr:nvPicPr>
        <xdr:cNvPr id="254413" name="図 254412">
          <a:extLst>
            <a:ext uri="{FF2B5EF4-FFF2-40B4-BE49-F238E27FC236}">
              <a16:creationId xmlns:a16="http://schemas.microsoft.com/office/drawing/2014/main" id="{00000000-0008-0000-0100-0000CDE103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781736" y="7003677"/>
          <a:ext cx="1813209" cy="1778090"/>
        </a:xfrm>
        <a:prstGeom prst="rect">
          <a:avLst/>
        </a:prstGeom>
      </xdr:spPr>
    </xdr:pic>
    <xdr:clientData/>
  </xdr:twoCellAnchor>
  <xdr:twoCellAnchor editAs="oneCell">
    <xdr:from>
      <xdr:col>10</xdr:col>
      <xdr:colOff>82236</xdr:colOff>
      <xdr:row>40</xdr:row>
      <xdr:rowOff>100853</xdr:rowOff>
    </xdr:from>
    <xdr:to>
      <xdr:col>18</xdr:col>
      <xdr:colOff>23228</xdr:colOff>
      <xdr:row>47</xdr:row>
      <xdr:rowOff>79809</xdr:rowOff>
    </xdr:to>
    <xdr:pic>
      <xdr:nvPicPr>
        <xdr:cNvPr id="254414" name="図 254413">
          <a:extLst>
            <a:ext uri="{FF2B5EF4-FFF2-40B4-BE49-F238E27FC236}">
              <a16:creationId xmlns:a16="http://schemas.microsoft.com/office/drawing/2014/main" id="{00000000-0008-0000-0100-0000CEE103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85530" y="8953500"/>
          <a:ext cx="1733933" cy="1671044"/>
        </a:xfrm>
        <a:prstGeom prst="rect">
          <a:avLst/>
        </a:prstGeom>
      </xdr:spPr>
    </xdr:pic>
    <xdr:clientData/>
  </xdr:twoCellAnchor>
  <xdr:twoCellAnchor editAs="oneCell">
    <xdr:from>
      <xdr:col>29</xdr:col>
      <xdr:colOff>156883</xdr:colOff>
      <xdr:row>32</xdr:row>
      <xdr:rowOff>190500</xdr:rowOff>
    </xdr:from>
    <xdr:to>
      <xdr:col>37</xdr:col>
      <xdr:colOff>151075</xdr:colOff>
      <xdr:row>38</xdr:row>
      <xdr:rowOff>171110</xdr:rowOff>
    </xdr:to>
    <xdr:pic>
      <xdr:nvPicPr>
        <xdr:cNvPr id="254418" name="図 254417">
          <a:extLst>
            <a:ext uri="{FF2B5EF4-FFF2-40B4-BE49-F238E27FC236}">
              <a16:creationId xmlns:a16="http://schemas.microsoft.com/office/drawing/2014/main" id="{00000000-0008-0000-0100-0000D2E103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118412" y="7070912"/>
          <a:ext cx="1787133" cy="1459786"/>
        </a:xfrm>
        <a:prstGeom prst="rect">
          <a:avLst/>
        </a:prstGeom>
      </xdr:spPr>
    </xdr:pic>
    <xdr:clientData/>
  </xdr:twoCellAnchor>
  <xdr:twoCellAnchor editAs="oneCell">
    <xdr:from>
      <xdr:col>29</xdr:col>
      <xdr:colOff>56029</xdr:colOff>
      <xdr:row>40</xdr:row>
      <xdr:rowOff>67235</xdr:rowOff>
    </xdr:from>
    <xdr:to>
      <xdr:col>37</xdr:col>
      <xdr:colOff>184685</xdr:colOff>
      <xdr:row>47</xdr:row>
      <xdr:rowOff>100853</xdr:rowOff>
    </xdr:to>
    <xdr:pic>
      <xdr:nvPicPr>
        <xdr:cNvPr id="254420" name="図 254419">
          <a:extLst>
            <a:ext uri="{FF2B5EF4-FFF2-40B4-BE49-F238E27FC236}">
              <a16:creationId xmlns:a16="http://schemas.microsoft.com/office/drawing/2014/main" id="{00000000-0008-0000-0100-0000D4E103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017558" y="8919882"/>
          <a:ext cx="1921597" cy="1725706"/>
        </a:xfrm>
        <a:prstGeom prst="rect">
          <a:avLst/>
        </a:prstGeom>
      </xdr:spPr>
    </xdr:pic>
    <xdr:clientData/>
  </xdr:twoCellAnchor>
  <xdr:twoCellAnchor editAs="oneCell">
    <xdr:from>
      <xdr:col>48</xdr:col>
      <xdr:colOff>134469</xdr:colOff>
      <xdr:row>32</xdr:row>
      <xdr:rowOff>100908</xdr:rowOff>
    </xdr:from>
    <xdr:to>
      <xdr:col>56</xdr:col>
      <xdr:colOff>125209</xdr:colOff>
      <xdr:row>40</xdr:row>
      <xdr:rowOff>91618</xdr:rowOff>
    </xdr:to>
    <xdr:pic>
      <xdr:nvPicPr>
        <xdr:cNvPr id="254421" name="図 254420">
          <a:extLst>
            <a:ext uri="{FF2B5EF4-FFF2-40B4-BE49-F238E27FC236}">
              <a16:creationId xmlns:a16="http://schemas.microsoft.com/office/drawing/2014/main" id="{00000000-0008-0000-0100-0000D5E103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354234" y="6981320"/>
          <a:ext cx="1783681" cy="1962945"/>
        </a:xfrm>
        <a:prstGeom prst="rect">
          <a:avLst/>
        </a:prstGeom>
      </xdr:spPr>
    </xdr:pic>
    <xdr:clientData/>
  </xdr:twoCellAnchor>
  <xdr:twoCellAnchor editAs="oneCell">
    <xdr:from>
      <xdr:col>48</xdr:col>
      <xdr:colOff>33617</xdr:colOff>
      <xdr:row>40</xdr:row>
      <xdr:rowOff>67235</xdr:rowOff>
    </xdr:from>
    <xdr:to>
      <xdr:col>58</xdr:col>
      <xdr:colOff>20235</xdr:colOff>
      <xdr:row>47</xdr:row>
      <xdr:rowOff>186856</xdr:rowOff>
    </xdr:to>
    <xdr:pic>
      <xdr:nvPicPr>
        <xdr:cNvPr id="254428" name="図 254427">
          <a:extLst>
            <a:ext uri="{FF2B5EF4-FFF2-40B4-BE49-F238E27FC236}">
              <a16:creationId xmlns:a16="http://schemas.microsoft.com/office/drawing/2014/main" id="{00000000-0008-0000-0100-0000DCE103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253382" y="8919882"/>
          <a:ext cx="2227795" cy="18117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43</xdr:row>
          <xdr:rowOff>127000</xdr:rowOff>
        </xdr:from>
        <xdr:to>
          <xdr:col>11</xdr:col>
          <xdr:colOff>69850</xdr:colOff>
          <xdr:row>44</xdr:row>
          <xdr:rowOff>184150</xdr:rowOff>
        </xdr:to>
        <xdr:sp macro="" textlink="">
          <xdr:nvSpPr>
            <xdr:cNvPr id="184382" name="Option Button 62" hidden="1">
              <a:extLst>
                <a:ext uri="{63B3BB69-23CF-44E3-9099-C40C66FF867C}">
                  <a14:compatExt spid="_x0000_s184382"/>
                </a:ext>
                <a:ext uri="{FF2B5EF4-FFF2-40B4-BE49-F238E27FC236}">
                  <a16:creationId xmlns:a16="http://schemas.microsoft.com/office/drawing/2014/main" id="{00000000-0008-0000-0200-00003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１期（６月末）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43</xdr:row>
          <xdr:rowOff>107950</xdr:rowOff>
        </xdr:from>
        <xdr:to>
          <xdr:col>20</xdr:col>
          <xdr:colOff>0</xdr:colOff>
          <xdr:row>44</xdr:row>
          <xdr:rowOff>152400</xdr:rowOff>
        </xdr:to>
        <xdr:sp macro="" textlink="">
          <xdr:nvSpPr>
            <xdr:cNvPr id="184383" name="Option Button 63" hidden="1">
              <a:extLst>
                <a:ext uri="{63B3BB69-23CF-44E3-9099-C40C66FF867C}">
                  <a14:compatExt spid="_x0000_s184383"/>
                </a:ext>
                <a:ext uri="{FF2B5EF4-FFF2-40B4-BE49-F238E27FC236}">
                  <a16:creationId xmlns:a16="http://schemas.microsoft.com/office/drawing/2014/main" id="{00000000-0008-0000-0200-00003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２期（８月末）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43</xdr:row>
          <xdr:rowOff>88900</xdr:rowOff>
        </xdr:from>
        <xdr:to>
          <xdr:col>27</xdr:col>
          <xdr:colOff>184150</xdr:colOff>
          <xdr:row>44</xdr:row>
          <xdr:rowOff>152400</xdr:rowOff>
        </xdr:to>
        <xdr:sp macro="" textlink="">
          <xdr:nvSpPr>
            <xdr:cNvPr id="184384" name="Option Button 64" hidden="1">
              <a:extLst>
                <a:ext uri="{63B3BB69-23CF-44E3-9099-C40C66FF867C}">
                  <a14:compatExt spid="_x0000_s184384"/>
                </a:ext>
                <a:ext uri="{FF2B5EF4-FFF2-40B4-BE49-F238E27FC236}">
                  <a16:creationId xmlns:a16="http://schemas.microsoft.com/office/drawing/2014/main" id="{00000000-0008-0000-0200-00004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３期（１０月末）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43</xdr:row>
          <xdr:rowOff>107950</xdr:rowOff>
        </xdr:from>
        <xdr:to>
          <xdr:col>36</xdr:col>
          <xdr:colOff>50800</xdr:colOff>
          <xdr:row>44</xdr:row>
          <xdr:rowOff>165100</xdr:rowOff>
        </xdr:to>
        <xdr:sp macro="" textlink="">
          <xdr:nvSpPr>
            <xdr:cNvPr id="184385" name="Option Button 65" hidden="1">
              <a:extLst>
                <a:ext uri="{63B3BB69-23CF-44E3-9099-C40C66FF867C}">
                  <a14:compatExt spid="_x0000_s184385"/>
                </a:ext>
                <a:ext uri="{FF2B5EF4-FFF2-40B4-BE49-F238E27FC236}">
                  <a16:creationId xmlns:a16="http://schemas.microsoft.com/office/drawing/2014/main" id="{00000000-0008-0000-0200-00004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４期（１月末）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165100</xdr:colOff>
          <xdr:row>43</xdr:row>
          <xdr:rowOff>88900</xdr:rowOff>
        </xdr:from>
        <xdr:to>
          <xdr:col>44</xdr:col>
          <xdr:colOff>184150</xdr:colOff>
          <xdr:row>44</xdr:row>
          <xdr:rowOff>146050</xdr:rowOff>
        </xdr:to>
        <xdr:sp macro="" textlink="">
          <xdr:nvSpPr>
            <xdr:cNvPr id="184386" name="Option Button 66" hidden="1">
              <a:extLst>
                <a:ext uri="{63B3BB69-23CF-44E3-9099-C40C66FF867C}">
                  <a14:compatExt spid="_x0000_s184386"/>
                </a:ext>
                <a:ext uri="{FF2B5EF4-FFF2-40B4-BE49-F238E27FC236}">
                  <a16:creationId xmlns:a16="http://schemas.microsoft.com/office/drawing/2014/main" id="{00000000-0008-0000-0200-00004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随時１期（３月末）</a:t>
              </a:r>
            </a:p>
          </xdr:txBody>
        </xdr:sp>
        <xdr:clientData/>
      </xdr:twoCellAnchor>
    </mc:Choice>
    <mc:Fallback/>
  </mc:AlternateContent>
  <xdr:twoCellAnchor>
    <xdr:from>
      <xdr:col>92</xdr:col>
      <xdr:colOff>91108</xdr:colOff>
      <xdr:row>4</xdr:row>
      <xdr:rowOff>24847</xdr:rowOff>
    </xdr:from>
    <xdr:to>
      <xdr:col>106</xdr:col>
      <xdr:colOff>165653</xdr:colOff>
      <xdr:row>5</xdr:row>
      <xdr:rowOff>289891</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12423912" y="836543"/>
          <a:ext cx="2973458" cy="51352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92</xdr:col>
      <xdr:colOff>91110</xdr:colOff>
      <xdr:row>1</xdr:row>
      <xdr:rowOff>82826</xdr:rowOff>
    </xdr:from>
    <xdr:to>
      <xdr:col>106</xdr:col>
      <xdr:colOff>182219</xdr:colOff>
      <xdr:row>3</xdr:row>
      <xdr:rowOff>41414</xdr:rowOff>
    </xdr:to>
    <xdr:sp macro="" textlink="">
      <xdr:nvSpPr>
        <xdr:cNvPr id="12" name="額縁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12423914" y="82826"/>
          <a:ext cx="2990022" cy="496958"/>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46</xdr:col>
          <xdr:colOff>38100</xdr:colOff>
          <xdr:row>43</xdr:row>
          <xdr:rowOff>69850</xdr:rowOff>
        </xdr:from>
        <xdr:to>
          <xdr:col>55</xdr:col>
          <xdr:colOff>165100</xdr:colOff>
          <xdr:row>44</xdr:row>
          <xdr:rowOff>127000</xdr:rowOff>
        </xdr:to>
        <xdr:sp macro="" textlink="">
          <xdr:nvSpPr>
            <xdr:cNvPr id="184397" name="Option Button 77" hidden="1">
              <a:extLst>
                <a:ext uri="{63B3BB69-23CF-44E3-9099-C40C66FF867C}">
                  <a14:compatExt spid="_x0000_s184397"/>
                </a:ext>
                <a:ext uri="{FF2B5EF4-FFF2-40B4-BE49-F238E27FC236}">
                  <a16:creationId xmlns:a16="http://schemas.microsoft.com/office/drawing/2014/main" id="{00000000-0008-0000-0200-00004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翌年度６月から　新規特徴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165100</xdr:colOff>
          <xdr:row>41</xdr:row>
          <xdr:rowOff>190500</xdr:rowOff>
        </xdr:from>
        <xdr:to>
          <xdr:col>55</xdr:col>
          <xdr:colOff>184150</xdr:colOff>
          <xdr:row>47</xdr:row>
          <xdr:rowOff>76200</xdr:rowOff>
        </xdr:to>
        <xdr:sp macro="" textlink="">
          <xdr:nvSpPr>
            <xdr:cNvPr id="184400" name="Group Box 80" hidden="1">
              <a:extLst>
                <a:ext uri="{63B3BB69-23CF-44E3-9099-C40C66FF867C}">
                  <a14:compatExt spid="_x0000_s184400"/>
                </a:ext>
                <a:ext uri="{FF2B5EF4-FFF2-40B4-BE49-F238E27FC236}">
                  <a16:creationId xmlns:a16="http://schemas.microsoft.com/office/drawing/2014/main" id="{00000000-0008-0000-0200-000050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57150</xdr:rowOff>
        </xdr:from>
        <xdr:to>
          <xdr:col>14</xdr:col>
          <xdr:colOff>107950</xdr:colOff>
          <xdr:row>56</xdr:row>
          <xdr:rowOff>152400</xdr:rowOff>
        </xdr:to>
        <xdr:sp macro="" textlink="">
          <xdr:nvSpPr>
            <xdr:cNvPr id="184401" name="Option Button 81" hidden="1">
              <a:extLst>
                <a:ext uri="{63B3BB69-23CF-44E3-9099-C40C66FF867C}">
                  <a14:compatExt spid="_x0000_s184401"/>
                </a:ext>
                <a:ext uri="{FF2B5EF4-FFF2-40B4-BE49-F238E27FC236}">
                  <a16:creationId xmlns:a16="http://schemas.microsoft.com/office/drawing/2014/main" id="{00000000-0008-0000-0200-00005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紙の納入書は不要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55</xdr:row>
          <xdr:rowOff>57150</xdr:rowOff>
        </xdr:from>
        <xdr:to>
          <xdr:col>25</xdr:col>
          <xdr:colOff>0</xdr:colOff>
          <xdr:row>56</xdr:row>
          <xdr:rowOff>152400</xdr:rowOff>
        </xdr:to>
        <xdr:sp macro="" textlink="">
          <xdr:nvSpPr>
            <xdr:cNvPr id="184402" name="Option Button 82" hidden="1">
              <a:extLst>
                <a:ext uri="{63B3BB69-23CF-44E3-9099-C40C66FF867C}">
                  <a14:compatExt spid="_x0000_s184402"/>
                </a:ext>
                <a:ext uri="{FF2B5EF4-FFF2-40B4-BE49-F238E27FC236}">
                  <a16:creationId xmlns:a16="http://schemas.microsoft.com/office/drawing/2014/main" id="{00000000-0008-0000-0200-00005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紙の納入書が必要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53</xdr:row>
          <xdr:rowOff>171450</xdr:rowOff>
        </xdr:from>
        <xdr:to>
          <xdr:col>25</xdr:col>
          <xdr:colOff>133350</xdr:colOff>
          <xdr:row>57</xdr:row>
          <xdr:rowOff>222250</xdr:rowOff>
        </xdr:to>
        <xdr:sp macro="" textlink="">
          <xdr:nvSpPr>
            <xdr:cNvPr id="184403" name="Group Box 83" hidden="1">
              <a:extLst>
                <a:ext uri="{63B3BB69-23CF-44E3-9099-C40C66FF867C}">
                  <a14:compatExt spid="_x0000_s184403"/>
                </a:ext>
                <a:ext uri="{FF2B5EF4-FFF2-40B4-BE49-F238E27FC236}">
                  <a16:creationId xmlns:a16="http://schemas.microsoft.com/office/drawing/2014/main" id="{00000000-0008-0000-0200-000053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83</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rot="16200000">
          <a:off x="756897" y="-1701"/>
          <a:ext cx="197303" cy="1091972"/>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84</xdr:col>
      <xdr:colOff>67234</xdr:colOff>
      <xdr:row>29</xdr:row>
      <xdr:rowOff>156880</xdr:rowOff>
    </xdr:from>
    <xdr:to>
      <xdr:col>115</xdr:col>
      <xdr:colOff>112059</xdr:colOff>
      <xdr:row>49</xdr:row>
      <xdr:rowOff>78441</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13648763" y="4986615"/>
          <a:ext cx="4908178" cy="3563473"/>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endParaRPr kumimoji="1" lang="en-US" altLang="ja-JP" sz="1400">
            <a:solidFill>
              <a:srgbClr val="FF0000"/>
            </a:solidFill>
          </a:endParaRPr>
        </a:p>
        <a:p>
          <a:pPr algn="l"/>
          <a:r>
            <a:rPr kumimoji="1" lang="ja-JP" altLang="en-US" sz="1400">
              <a:solidFill>
                <a:srgbClr val="FF0000"/>
              </a:solidFill>
            </a:rPr>
            <a:t>転勤する</a:t>
          </a:r>
          <a:r>
            <a:rPr kumimoji="1" lang="ja-JP" altLang="en-US" sz="1400" b="1">
              <a:solidFill>
                <a:srgbClr val="FF0000"/>
              </a:solidFill>
            </a:rPr>
            <a:t>本人に異動届出書を渡さず、</a:t>
          </a:r>
          <a:r>
            <a:rPr kumimoji="1" lang="ja-JP" altLang="ja-JP" sz="1400" b="1">
              <a:solidFill>
                <a:srgbClr val="FF0000"/>
              </a:solidFill>
              <a:effectLst/>
              <a:latin typeface="+mn-lt"/>
              <a:ea typeface="+mn-ea"/>
              <a:cs typeface="+mn-cs"/>
            </a:rPr>
            <a:t>必ず事業所間でやり取り</a:t>
          </a:r>
          <a:r>
            <a:rPr kumimoji="1" lang="ja-JP" altLang="en-US" sz="1400" b="1">
              <a:solidFill>
                <a:srgbClr val="FF0000"/>
              </a:solidFill>
              <a:effectLst/>
              <a:latin typeface="+mn-lt"/>
              <a:ea typeface="+mn-ea"/>
              <a:cs typeface="+mn-cs"/>
            </a:rPr>
            <a:t>を</a:t>
          </a:r>
          <a:r>
            <a:rPr kumimoji="1" lang="ja-JP" altLang="ja-JP" sz="1400" b="1">
              <a:solidFill>
                <a:srgbClr val="FF0000"/>
              </a:solidFill>
              <a:effectLst/>
              <a:latin typeface="+mn-lt"/>
              <a:ea typeface="+mn-ea"/>
              <a:cs typeface="+mn-cs"/>
            </a:rPr>
            <a:t>し</a:t>
          </a:r>
          <a:r>
            <a:rPr kumimoji="1" lang="ja-JP" altLang="en-US" sz="1400" b="1">
              <a:solidFill>
                <a:srgbClr val="FF0000"/>
              </a:solidFill>
              <a:effectLst/>
              <a:latin typeface="+mn-lt"/>
              <a:ea typeface="+mn-ea"/>
              <a:cs typeface="+mn-cs"/>
            </a:rPr>
            <a:t>て</a:t>
          </a:r>
          <a:r>
            <a:rPr kumimoji="1" lang="ja-JP" altLang="en-US" sz="1400" b="1">
              <a:solidFill>
                <a:srgbClr val="FF0000"/>
              </a:solidFill>
            </a:rPr>
            <a:t>ください。</a:t>
          </a:r>
          <a:endParaRPr kumimoji="1" lang="en-US" altLang="ja-JP" sz="1400" b="1">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よくある事例として、本人が転勤先の事業所へ提出をせずに、転勤前の事業所へ督促通知が届くことがありますのでご注意ください。</a:t>
          </a:r>
          <a:endParaRPr kumimoji="1" lang="en-US" altLang="ja-JP" sz="1400">
            <a:solidFill>
              <a:srgbClr val="FF0000"/>
            </a:solidFill>
          </a:endParaRP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endParaRPr kumimoji="1" lang="en-US" altLang="ja-JP" sz="1400"/>
        </a:p>
        <a:p>
          <a:pPr algn="l"/>
          <a:r>
            <a:rPr kumimoji="1" lang="ja-JP" altLang="en-US" sz="1400"/>
            <a:t>また、開始月が（イ）徴収済月の</a:t>
          </a:r>
          <a:r>
            <a:rPr kumimoji="1" lang="ja-JP" altLang="en-US" sz="1400">
              <a:solidFill>
                <a:srgbClr val="FF0000"/>
              </a:solidFill>
            </a:rPr>
            <a:t>翌々月以降になる場合は手書きで修正してください。</a:t>
          </a:r>
          <a:endParaRPr kumimoji="1" lang="en-US" altLang="ja-JP" sz="1400">
            <a:solidFill>
              <a:srgbClr val="FF0000"/>
            </a:solidFill>
          </a:endParaRPr>
        </a:p>
      </xdr:txBody>
    </xdr:sp>
    <xdr:clientData fPrintsWithSheet="0"/>
  </xdr:twoCellAnchor>
  <xdr:twoCellAnchor>
    <xdr:from>
      <xdr:col>84</xdr:col>
      <xdr:colOff>6722</xdr:colOff>
      <xdr:row>21</xdr:row>
      <xdr:rowOff>96371</xdr:rowOff>
    </xdr:from>
    <xdr:to>
      <xdr:col>114</xdr:col>
      <xdr:colOff>96371</xdr:colOff>
      <xdr:row>25</xdr:row>
      <xdr:rowOff>156883</xdr:rowOff>
    </xdr:to>
    <xdr:sp macro="" textlink="">
      <xdr:nvSpPr>
        <xdr:cNvPr id="8" name="角丸四角形吹き出し 7">
          <a:extLst>
            <a:ext uri="{FF2B5EF4-FFF2-40B4-BE49-F238E27FC236}">
              <a16:creationId xmlns:a16="http://schemas.microsoft.com/office/drawing/2014/main" id="{00000000-0008-0000-0300-000008000000}"/>
            </a:ext>
          </a:extLst>
        </xdr:cNvPr>
        <xdr:cNvSpPr/>
      </xdr:nvSpPr>
      <xdr:spPr>
        <a:xfrm>
          <a:off x="13745134" y="3413312"/>
          <a:ext cx="4796119" cy="732865"/>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solidFill>
                <a:srgbClr val="FF0000"/>
              </a:solidFill>
            </a:rPr>
            <a:t>選択画面で選んだ事由が選択されますので、新規作成する場合は、選択画面から順番にすすみ作成をしてください。</a:t>
          </a:r>
        </a:p>
      </xdr:txBody>
    </xdr:sp>
    <xdr:clientData fPrintsWithSheet="0"/>
  </xdr:twoCellAnchor>
  <xdr:twoCellAnchor>
    <xdr:from>
      <xdr:col>85</xdr:col>
      <xdr:colOff>78441</xdr:colOff>
      <xdr:row>0</xdr:row>
      <xdr:rowOff>89647</xdr:rowOff>
    </xdr:from>
    <xdr:to>
      <xdr:col>107</xdr:col>
      <xdr:colOff>22412</xdr:colOff>
      <xdr:row>4</xdr:row>
      <xdr:rowOff>124727</xdr:rowOff>
    </xdr:to>
    <xdr:sp macro="" textlink="">
      <xdr:nvSpPr>
        <xdr:cNvPr id="9" name="額縁 8">
          <a:hlinkClick xmlns:r="http://schemas.openxmlformats.org/officeDocument/2006/relationships" r:id="rId1"/>
          <a:extLst>
            <a:ext uri="{FF2B5EF4-FFF2-40B4-BE49-F238E27FC236}">
              <a16:creationId xmlns:a16="http://schemas.microsoft.com/office/drawing/2014/main" id="{00000000-0008-0000-0300-000009000000}"/>
            </a:ext>
          </a:extLst>
        </xdr:cNvPr>
        <xdr:cNvSpPr/>
      </xdr:nvSpPr>
      <xdr:spPr>
        <a:xfrm>
          <a:off x="13973735" y="89647"/>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89646</xdr:colOff>
      <xdr:row>5</xdr:row>
      <xdr:rowOff>89646</xdr:rowOff>
    </xdr:from>
    <xdr:to>
      <xdr:col>107</xdr:col>
      <xdr:colOff>11205</xdr:colOff>
      <xdr:row>9</xdr:row>
      <xdr:rowOff>138577</xdr:rowOff>
    </xdr:to>
    <xdr:sp macro="" textlink="">
      <xdr:nvSpPr>
        <xdr:cNvPr id="10" name="額縁 9">
          <a:hlinkClick xmlns:r="http://schemas.openxmlformats.org/officeDocument/2006/relationships" r:id="rId2"/>
          <a:extLst>
            <a:ext uri="{FF2B5EF4-FFF2-40B4-BE49-F238E27FC236}">
              <a16:creationId xmlns:a16="http://schemas.microsoft.com/office/drawing/2014/main" id="{00000000-0008-0000-0300-00000A000000}"/>
            </a:ext>
          </a:extLst>
        </xdr:cNvPr>
        <xdr:cNvSpPr/>
      </xdr:nvSpPr>
      <xdr:spPr>
        <a:xfrm>
          <a:off x="13828058" y="874058"/>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96369</xdr:colOff>
      <xdr:row>10</xdr:row>
      <xdr:rowOff>118782</xdr:rowOff>
    </xdr:from>
    <xdr:to>
      <xdr:col>106</xdr:col>
      <xdr:colOff>145677</xdr:colOff>
      <xdr:row>14</xdr:row>
      <xdr:rowOff>145301</xdr:rowOff>
    </xdr:to>
    <xdr:sp macro="" textlink="">
      <xdr:nvSpPr>
        <xdr:cNvPr id="11" name="額縁 10">
          <a:hlinkClick xmlns:r="http://schemas.openxmlformats.org/officeDocument/2006/relationships" r:id="rId3"/>
          <a:extLst>
            <a:ext uri="{FF2B5EF4-FFF2-40B4-BE49-F238E27FC236}">
              <a16:creationId xmlns:a16="http://schemas.microsoft.com/office/drawing/2014/main" id="{00000000-0008-0000-0300-00000B000000}"/>
            </a:ext>
          </a:extLst>
        </xdr:cNvPr>
        <xdr:cNvSpPr/>
      </xdr:nvSpPr>
      <xdr:spPr>
        <a:xfrm>
          <a:off x="13834781" y="1721223"/>
          <a:ext cx="3343837" cy="698872"/>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71</xdr:col>
      <xdr:colOff>145676</xdr:colOff>
      <xdr:row>0</xdr:row>
      <xdr:rowOff>22412</xdr:rowOff>
    </xdr:from>
    <xdr:to>
      <xdr:col>93</xdr:col>
      <xdr:colOff>89647</xdr:colOff>
      <xdr:row>4</xdr:row>
      <xdr:rowOff>68697</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13077264" y="22412"/>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71</xdr:col>
      <xdr:colOff>144554</xdr:colOff>
      <xdr:row>5</xdr:row>
      <xdr:rowOff>33617</xdr:rowOff>
    </xdr:from>
    <xdr:to>
      <xdr:col>93</xdr:col>
      <xdr:colOff>61071</xdr:colOff>
      <xdr:row>9</xdr:row>
      <xdr:rowOff>71342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12746129" y="824192"/>
          <a:ext cx="3478867" cy="714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71</xdr:col>
      <xdr:colOff>151277</xdr:colOff>
      <xdr:row>10</xdr:row>
      <xdr:rowOff>51547</xdr:rowOff>
    </xdr:from>
    <xdr:to>
      <xdr:col>93</xdr:col>
      <xdr:colOff>38660</xdr:colOff>
      <xdr:row>12</xdr:row>
      <xdr:rowOff>234948</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12752852" y="1689847"/>
          <a:ext cx="3449733" cy="697751"/>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69</xdr:row>
          <xdr:rowOff>19050</xdr:rowOff>
        </xdr:from>
        <xdr:to>
          <xdr:col>55</xdr:col>
          <xdr:colOff>0</xdr:colOff>
          <xdr:row>71</xdr:row>
          <xdr:rowOff>57150</xdr:rowOff>
        </xdr:to>
        <xdr:sp macro="" textlink="">
          <xdr:nvSpPr>
            <xdr:cNvPr id="221191" name="Group Box 7" hidden="1">
              <a:extLst>
                <a:ext uri="{63B3BB69-23CF-44E3-9099-C40C66FF867C}">
                  <a14:compatExt spid="_x0000_s221191"/>
                </a:ext>
                <a:ext uri="{FF2B5EF4-FFF2-40B4-BE49-F238E27FC236}">
                  <a16:creationId xmlns:a16="http://schemas.microsoft.com/office/drawing/2014/main" id="{00000000-0008-0000-0500-000007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80</xdr:row>
          <xdr:rowOff>209550</xdr:rowOff>
        </xdr:from>
        <xdr:to>
          <xdr:col>23</xdr:col>
          <xdr:colOff>38100</xdr:colOff>
          <xdr:row>82</xdr:row>
          <xdr:rowOff>190500</xdr:rowOff>
        </xdr:to>
        <xdr:sp macro="" textlink="">
          <xdr:nvSpPr>
            <xdr:cNvPr id="221192" name="Group Box 8" hidden="1">
              <a:extLst>
                <a:ext uri="{63B3BB69-23CF-44E3-9099-C40C66FF867C}">
                  <a14:compatExt spid="_x0000_s221192"/>
                </a:ext>
                <a:ext uri="{FF2B5EF4-FFF2-40B4-BE49-F238E27FC236}">
                  <a16:creationId xmlns:a16="http://schemas.microsoft.com/office/drawing/2014/main" id="{00000000-0008-0000-0500-000008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171450</xdr:rowOff>
        </xdr:from>
        <xdr:to>
          <xdr:col>10</xdr:col>
          <xdr:colOff>241300</xdr:colOff>
          <xdr:row>4</xdr:row>
          <xdr:rowOff>514350</xdr:rowOff>
        </xdr:to>
        <xdr:sp macro="" textlink="">
          <xdr:nvSpPr>
            <xdr:cNvPr id="221194" name="Option Button 10" hidden="1">
              <a:extLst>
                <a:ext uri="{63B3BB69-23CF-44E3-9099-C40C66FF867C}">
                  <a14:compatExt spid="_x0000_s221194"/>
                </a:ext>
                <a:ext uri="{FF2B5EF4-FFF2-40B4-BE49-F238E27FC236}">
                  <a16:creationId xmlns:a16="http://schemas.microsoft.com/office/drawing/2014/main" id="{00000000-0008-0000-0500-00000A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最新情報である</a:t>
              </a:r>
            </a:p>
          </xdr:txBody>
        </xdr:sp>
        <xdr:clientData/>
      </xdr:twoCellAnchor>
    </mc:Choice>
    <mc:Fallback/>
  </mc:AlternateContent>
  <xdr:twoCellAnchor editAs="oneCell">
    <xdr:from>
      <xdr:col>5</xdr:col>
      <xdr:colOff>0</xdr:colOff>
      <xdr:row>3</xdr:row>
      <xdr:rowOff>107675</xdr:rowOff>
    </xdr:from>
    <xdr:to>
      <xdr:col>95</xdr:col>
      <xdr:colOff>137905</xdr:colOff>
      <xdr:row>6</xdr:row>
      <xdr:rowOff>28576</xdr:rowOff>
    </xdr:to>
    <xdr:sp macro="" textlink="">
      <xdr:nvSpPr>
        <xdr:cNvPr id="221197" name="Group Box 13" hidden="1">
          <a:extLst>
            <a:ext uri="{63B3BB69-23CF-44E3-9099-C40C66FF867C}">
              <a14:compatExt xmlns:a14="http://schemas.microsoft.com/office/drawing/2010/main" spid="_x0000_s221197"/>
            </a:ext>
            <a:ext uri="{FF2B5EF4-FFF2-40B4-BE49-F238E27FC236}">
              <a16:creationId xmlns:a16="http://schemas.microsoft.com/office/drawing/2014/main" id="{00000000-0008-0000-0500-00000D600300}"/>
            </a:ext>
          </a:extLst>
        </xdr:cNvPr>
        <xdr:cNvSpPr/>
      </xdr:nvSpPr>
      <xdr:spPr bwMode="auto">
        <a:xfrm>
          <a:off x="1562100" y="917300"/>
          <a:ext cx="11725275" cy="997226"/>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AlternateContent xmlns:mc="http://schemas.openxmlformats.org/markup-compatibility/2006">
    <mc:Choice xmlns:a14="http://schemas.microsoft.com/office/drawing/2010/main" Requires="a14">
      <xdr:twoCellAnchor editAs="oneCell">
        <xdr:from>
          <xdr:col>13</xdr:col>
          <xdr:colOff>57150</xdr:colOff>
          <xdr:row>4</xdr:row>
          <xdr:rowOff>152400</xdr:rowOff>
        </xdr:from>
        <xdr:to>
          <xdr:col>26</xdr:col>
          <xdr:colOff>50800</xdr:colOff>
          <xdr:row>4</xdr:row>
          <xdr:rowOff>495300</xdr:rowOff>
        </xdr:to>
        <xdr:sp macro="" textlink="">
          <xdr:nvSpPr>
            <xdr:cNvPr id="221198" name="Option Button 14" hidden="1">
              <a:extLst>
                <a:ext uri="{63B3BB69-23CF-44E3-9099-C40C66FF867C}">
                  <a14:compatExt spid="_x0000_s221198"/>
                </a:ext>
                <a:ext uri="{FF2B5EF4-FFF2-40B4-BE49-F238E27FC236}">
                  <a16:creationId xmlns:a16="http://schemas.microsoft.com/office/drawing/2014/main" id="{00000000-0008-0000-0500-00000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最新情報ではない（これから変更になる予定）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xdr:row>
          <xdr:rowOff>165100</xdr:rowOff>
        </xdr:from>
        <xdr:to>
          <xdr:col>3</xdr:col>
          <xdr:colOff>31750</xdr:colOff>
          <xdr:row>10</xdr:row>
          <xdr:rowOff>222250</xdr:rowOff>
        </xdr:to>
        <xdr:sp macro="" textlink="">
          <xdr:nvSpPr>
            <xdr:cNvPr id="221200" name="Check Box 16" hidden="1">
              <a:extLst>
                <a:ext uri="{63B3BB69-23CF-44E3-9099-C40C66FF867C}">
                  <a14:compatExt spid="_x0000_s221200"/>
                </a:ext>
                <a:ext uri="{FF2B5EF4-FFF2-40B4-BE49-F238E27FC236}">
                  <a16:creationId xmlns:a16="http://schemas.microsoft.com/office/drawing/2014/main" id="{00000000-0008-0000-0500-000010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12</xdr:row>
          <xdr:rowOff>76200</xdr:rowOff>
        </xdr:from>
        <xdr:to>
          <xdr:col>3</xdr:col>
          <xdr:colOff>31750</xdr:colOff>
          <xdr:row>13</xdr:row>
          <xdr:rowOff>50800</xdr:rowOff>
        </xdr:to>
        <xdr:sp macro="" textlink="">
          <xdr:nvSpPr>
            <xdr:cNvPr id="221201" name="Check Box 17" hidden="1">
              <a:extLst>
                <a:ext uri="{63B3BB69-23CF-44E3-9099-C40C66FF867C}">
                  <a14:compatExt spid="_x0000_s221201"/>
                </a:ext>
                <a:ext uri="{FF2B5EF4-FFF2-40B4-BE49-F238E27FC236}">
                  <a16:creationId xmlns:a16="http://schemas.microsoft.com/office/drawing/2014/main" id="{00000000-0008-0000-0500-000011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95250</xdr:rowOff>
        </xdr:from>
        <xdr:to>
          <xdr:col>3</xdr:col>
          <xdr:colOff>0</xdr:colOff>
          <xdr:row>15</xdr:row>
          <xdr:rowOff>171450</xdr:rowOff>
        </xdr:to>
        <xdr:sp macro="" textlink="">
          <xdr:nvSpPr>
            <xdr:cNvPr id="221202" name="Check Box 18" hidden="1">
              <a:extLst>
                <a:ext uri="{63B3BB69-23CF-44E3-9099-C40C66FF867C}">
                  <a14:compatExt spid="_x0000_s221202"/>
                </a:ext>
                <a:ext uri="{FF2B5EF4-FFF2-40B4-BE49-F238E27FC236}">
                  <a16:creationId xmlns:a16="http://schemas.microsoft.com/office/drawing/2014/main" id="{00000000-0008-0000-0500-000012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37</xdr:row>
          <xdr:rowOff>114300</xdr:rowOff>
        </xdr:from>
        <xdr:to>
          <xdr:col>3</xdr:col>
          <xdr:colOff>50800</xdr:colOff>
          <xdr:row>38</xdr:row>
          <xdr:rowOff>171450</xdr:rowOff>
        </xdr:to>
        <xdr:sp macro="" textlink="">
          <xdr:nvSpPr>
            <xdr:cNvPr id="221204" name="Check Box 20" hidden="1">
              <a:extLst>
                <a:ext uri="{63B3BB69-23CF-44E3-9099-C40C66FF867C}">
                  <a14:compatExt spid="_x0000_s221204"/>
                </a:ext>
                <a:ext uri="{FF2B5EF4-FFF2-40B4-BE49-F238E27FC236}">
                  <a16:creationId xmlns:a16="http://schemas.microsoft.com/office/drawing/2014/main" id="{00000000-0008-0000-0500-000014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40</xdr:row>
          <xdr:rowOff>69850</xdr:rowOff>
        </xdr:from>
        <xdr:to>
          <xdr:col>3</xdr:col>
          <xdr:colOff>50800</xdr:colOff>
          <xdr:row>41</xdr:row>
          <xdr:rowOff>38100</xdr:rowOff>
        </xdr:to>
        <xdr:sp macro="" textlink="">
          <xdr:nvSpPr>
            <xdr:cNvPr id="221205" name="Check Box 21" hidden="1">
              <a:extLst>
                <a:ext uri="{63B3BB69-23CF-44E3-9099-C40C66FF867C}">
                  <a14:compatExt spid="_x0000_s221205"/>
                </a:ext>
                <a:ext uri="{FF2B5EF4-FFF2-40B4-BE49-F238E27FC236}">
                  <a16:creationId xmlns:a16="http://schemas.microsoft.com/office/drawing/2014/main" id="{00000000-0008-0000-0500-000015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42</xdr:row>
          <xdr:rowOff>95250</xdr:rowOff>
        </xdr:from>
        <xdr:to>
          <xdr:col>3</xdr:col>
          <xdr:colOff>50800</xdr:colOff>
          <xdr:row>43</xdr:row>
          <xdr:rowOff>146050</xdr:rowOff>
        </xdr:to>
        <xdr:sp macro="" textlink="">
          <xdr:nvSpPr>
            <xdr:cNvPr id="221214" name="Check Box 30" hidden="1">
              <a:extLst>
                <a:ext uri="{63B3BB69-23CF-44E3-9099-C40C66FF867C}">
                  <a14:compatExt spid="_x0000_s221214"/>
                </a:ext>
                <a:ext uri="{FF2B5EF4-FFF2-40B4-BE49-F238E27FC236}">
                  <a16:creationId xmlns:a16="http://schemas.microsoft.com/office/drawing/2014/main" id="{00000000-0008-0000-0500-00001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228600</xdr:rowOff>
        </xdr:from>
        <xdr:to>
          <xdr:col>47</xdr:col>
          <xdr:colOff>171450</xdr:colOff>
          <xdr:row>55</xdr:row>
          <xdr:rowOff>88900</xdr:rowOff>
        </xdr:to>
        <xdr:sp macro="" textlink="">
          <xdr:nvSpPr>
            <xdr:cNvPr id="221216" name="Option Button 32" hidden="1">
              <a:extLst>
                <a:ext uri="{63B3BB69-23CF-44E3-9099-C40C66FF867C}">
                  <a14:compatExt spid="_x0000_s221216"/>
                </a:ext>
                <a:ext uri="{FF2B5EF4-FFF2-40B4-BE49-F238E27FC236}">
                  <a16:creationId xmlns:a16="http://schemas.microsoft.com/office/drawing/2014/main" id="{00000000-0008-0000-0500-000020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新しい事業所の指定番号を使用する又は新規に指定番号を取得する（統合・合併・分割先の事業所で職員、従業員の給報、住民税特別徴収の管理をする）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53</xdr:row>
          <xdr:rowOff>88900</xdr:rowOff>
        </xdr:from>
        <xdr:to>
          <xdr:col>93</xdr:col>
          <xdr:colOff>190500</xdr:colOff>
          <xdr:row>58</xdr:row>
          <xdr:rowOff>190500</xdr:rowOff>
        </xdr:to>
        <xdr:sp macro="" textlink="">
          <xdr:nvSpPr>
            <xdr:cNvPr id="221218" name="Group Box 34" hidden="1">
              <a:extLst>
                <a:ext uri="{63B3BB69-23CF-44E3-9099-C40C66FF867C}">
                  <a14:compatExt spid="_x0000_s221218"/>
                </a:ext>
                <a:ext uri="{FF2B5EF4-FFF2-40B4-BE49-F238E27FC236}">
                  <a16:creationId xmlns:a16="http://schemas.microsoft.com/office/drawing/2014/main" id="{00000000-0008-0000-0500-000022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260350</xdr:colOff>
          <xdr:row>26</xdr:row>
          <xdr:rowOff>285750</xdr:rowOff>
        </xdr:from>
        <xdr:to>
          <xdr:col>48</xdr:col>
          <xdr:colOff>171450</xdr:colOff>
          <xdr:row>27</xdr:row>
          <xdr:rowOff>31750</xdr:rowOff>
        </xdr:to>
        <xdr:sp macro="" textlink="">
          <xdr:nvSpPr>
            <xdr:cNvPr id="221224" name="Option Button 40" hidden="1">
              <a:extLst>
                <a:ext uri="{63B3BB69-23CF-44E3-9099-C40C66FF867C}">
                  <a14:compatExt spid="_x0000_s221224"/>
                </a:ext>
                <a:ext uri="{FF2B5EF4-FFF2-40B4-BE49-F238E27FC236}">
                  <a16:creationId xmlns:a16="http://schemas.microsoft.com/office/drawing/2014/main" id="{00000000-0008-0000-0500-000028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現在の最新事業所の指定番号を使用する又は新規に指定番号を取得する（統合・合併・分割先の事業所で職員、従業員の給報、住民税特別徴収の管理をする）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127000</xdr:rowOff>
        </xdr:from>
        <xdr:to>
          <xdr:col>96</xdr:col>
          <xdr:colOff>31750</xdr:colOff>
          <xdr:row>31</xdr:row>
          <xdr:rowOff>146050</xdr:rowOff>
        </xdr:to>
        <xdr:sp macro="" textlink="">
          <xdr:nvSpPr>
            <xdr:cNvPr id="221226" name="Group Box 42" hidden="1">
              <a:extLst>
                <a:ext uri="{63B3BB69-23CF-44E3-9099-C40C66FF867C}">
                  <a14:compatExt spid="_x0000_s221226"/>
                </a:ext>
                <a:ext uri="{FF2B5EF4-FFF2-40B4-BE49-F238E27FC236}">
                  <a16:creationId xmlns:a16="http://schemas.microsoft.com/office/drawing/2014/main" id="{00000000-0008-0000-0500-00002A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260350</xdr:colOff>
          <xdr:row>27</xdr:row>
          <xdr:rowOff>304800</xdr:rowOff>
        </xdr:from>
        <xdr:to>
          <xdr:col>93</xdr:col>
          <xdr:colOff>69850</xdr:colOff>
          <xdr:row>28</xdr:row>
          <xdr:rowOff>241300</xdr:rowOff>
        </xdr:to>
        <xdr:sp macro="" textlink="">
          <xdr:nvSpPr>
            <xdr:cNvPr id="221227" name="Option Button 43" hidden="1">
              <a:extLst>
                <a:ext uri="{63B3BB69-23CF-44E3-9099-C40C66FF867C}">
                  <a14:compatExt spid="_x0000_s221227"/>
                </a:ext>
                <a:ext uri="{FF2B5EF4-FFF2-40B4-BE49-F238E27FC236}">
                  <a16:creationId xmlns:a16="http://schemas.microsoft.com/office/drawing/2014/main" id="{00000000-0008-0000-0500-00002B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55</xdr:row>
          <xdr:rowOff>222250</xdr:rowOff>
        </xdr:from>
        <xdr:to>
          <xdr:col>93</xdr:col>
          <xdr:colOff>171450</xdr:colOff>
          <xdr:row>56</xdr:row>
          <xdr:rowOff>260350</xdr:rowOff>
        </xdr:to>
        <xdr:sp macro="" textlink="">
          <xdr:nvSpPr>
            <xdr:cNvPr id="221228" name="Option Button 44" hidden="1">
              <a:extLst>
                <a:ext uri="{63B3BB69-23CF-44E3-9099-C40C66FF867C}">
                  <a14:compatExt spid="_x0000_s221228"/>
                </a:ext>
                <a:ext uri="{FF2B5EF4-FFF2-40B4-BE49-F238E27FC236}">
                  <a16:creationId xmlns:a16="http://schemas.microsoft.com/office/drawing/2014/main" id="{00000000-0008-0000-0500-00002C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114300</xdr:rowOff>
        </xdr:from>
        <xdr:to>
          <xdr:col>3</xdr:col>
          <xdr:colOff>38100</xdr:colOff>
          <xdr:row>36</xdr:row>
          <xdr:rowOff>171450</xdr:rowOff>
        </xdr:to>
        <xdr:sp macro="" textlink="">
          <xdr:nvSpPr>
            <xdr:cNvPr id="221229" name="Check Box 45" hidden="1">
              <a:extLst>
                <a:ext uri="{63B3BB69-23CF-44E3-9099-C40C66FF867C}">
                  <a14:compatExt spid="_x0000_s221229"/>
                </a:ext>
                <a:ext uri="{FF2B5EF4-FFF2-40B4-BE49-F238E27FC236}">
                  <a16:creationId xmlns:a16="http://schemas.microsoft.com/office/drawing/2014/main" id="{00000000-0008-0000-0500-00002D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19</xdr:row>
          <xdr:rowOff>69850</xdr:rowOff>
        </xdr:from>
        <xdr:to>
          <xdr:col>3</xdr:col>
          <xdr:colOff>31750</xdr:colOff>
          <xdr:row>20</xdr:row>
          <xdr:rowOff>127000</xdr:rowOff>
        </xdr:to>
        <xdr:sp macro="" textlink="">
          <xdr:nvSpPr>
            <xdr:cNvPr id="221230" name="Check Box 46" hidden="1">
              <a:extLst>
                <a:ext uri="{63B3BB69-23CF-44E3-9099-C40C66FF867C}">
                  <a14:compatExt spid="_x0000_s221230"/>
                </a:ext>
                <a:ext uri="{FF2B5EF4-FFF2-40B4-BE49-F238E27FC236}">
                  <a16:creationId xmlns:a16="http://schemas.microsoft.com/office/drawing/2014/main" id="{00000000-0008-0000-0500-00002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47</xdr:row>
          <xdr:rowOff>69850</xdr:rowOff>
        </xdr:from>
        <xdr:to>
          <xdr:col>3</xdr:col>
          <xdr:colOff>31750</xdr:colOff>
          <xdr:row>48</xdr:row>
          <xdr:rowOff>127000</xdr:rowOff>
        </xdr:to>
        <xdr:sp macro="" textlink="">
          <xdr:nvSpPr>
            <xdr:cNvPr id="221231" name="Check Box 47" hidden="1">
              <a:extLst>
                <a:ext uri="{63B3BB69-23CF-44E3-9099-C40C66FF867C}">
                  <a14:compatExt spid="_x0000_s221231"/>
                </a:ext>
                <a:ext uri="{FF2B5EF4-FFF2-40B4-BE49-F238E27FC236}">
                  <a16:creationId xmlns:a16="http://schemas.microsoft.com/office/drawing/2014/main" id="{00000000-0008-0000-0500-00002F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92</xdr:col>
      <xdr:colOff>66261</xdr:colOff>
      <xdr:row>4</xdr:row>
      <xdr:rowOff>331303</xdr:rowOff>
    </xdr:from>
    <xdr:to>
      <xdr:col>105</xdr:col>
      <xdr:colOff>8281</xdr:colOff>
      <xdr:row>5</xdr:row>
      <xdr:rowOff>207065</xdr:rowOff>
    </xdr:to>
    <xdr:sp macro="" textlink="">
      <xdr:nvSpPr>
        <xdr:cNvPr id="24" name="額縁 23">
          <a:hlinkClick xmlns:r="http://schemas.openxmlformats.org/officeDocument/2006/relationships" r:id="rId1"/>
          <a:extLst>
            <a:ext uri="{FF2B5EF4-FFF2-40B4-BE49-F238E27FC236}">
              <a16:creationId xmlns:a16="http://schemas.microsoft.com/office/drawing/2014/main" id="{00000000-0008-0000-0500-000018000000}"/>
            </a:ext>
          </a:extLst>
        </xdr:cNvPr>
        <xdr:cNvSpPr/>
      </xdr:nvSpPr>
      <xdr:spPr>
        <a:xfrm>
          <a:off x="12655826" y="1391477"/>
          <a:ext cx="2633868" cy="438979"/>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②各種選択画面へもどる</a:t>
          </a:r>
        </a:p>
      </xdr:txBody>
    </xdr:sp>
    <xdr:clientData/>
  </xdr:twoCellAnchor>
  <xdr:twoCellAnchor>
    <xdr:from>
      <xdr:col>92</xdr:col>
      <xdr:colOff>74545</xdr:colOff>
      <xdr:row>2</xdr:row>
      <xdr:rowOff>182216</xdr:rowOff>
    </xdr:from>
    <xdr:to>
      <xdr:col>105</xdr:col>
      <xdr:colOff>7040</xdr:colOff>
      <xdr:row>4</xdr:row>
      <xdr:rowOff>107674</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12664110" y="720586"/>
          <a:ext cx="2624343" cy="447262"/>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①事業所情報画面へもどる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74</xdr:col>
      <xdr:colOff>22412</xdr:colOff>
      <xdr:row>1</xdr:row>
      <xdr:rowOff>44824</xdr:rowOff>
    </xdr:from>
    <xdr:to>
      <xdr:col>95</xdr:col>
      <xdr:colOff>123265</xdr:colOff>
      <xdr:row>5</xdr:row>
      <xdr:rowOff>147139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3917706" y="168089"/>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74</xdr:col>
      <xdr:colOff>44823</xdr:colOff>
      <xdr:row>6</xdr:row>
      <xdr:rowOff>112059</xdr:rowOff>
    </xdr:from>
    <xdr:to>
      <xdr:col>95</xdr:col>
      <xdr:colOff>123264</xdr:colOff>
      <xdr:row>10</xdr:row>
      <xdr:rowOff>127372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13940117" y="952500"/>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74</xdr:col>
      <xdr:colOff>65152</xdr:colOff>
      <xdr:row>24</xdr:row>
      <xdr:rowOff>226840</xdr:rowOff>
    </xdr:from>
    <xdr:to>
      <xdr:col>95</xdr:col>
      <xdr:colOff>114459</xdr:colOff>
      <xdr:row>28</xdr:row>
      <xdr:rowOff>98077</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13577045" y="4649161"/>
          <a:ext cx="3478307" cy="714880"/>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⑥変更届出書質問表へもどる</a:t>
          </a:r>
        </a:p>
      </xdr:txBody>
    </xdr:sp>
    <xdr:clientData/>
  </xdr:twoCellAnchor>
  <xdr:twoCellAnchor>
    <xdr:from>
      <xdr:col>74</xdr:col>
      <xdr:colOff>156881</xdr:colOff>
      <xdr:row>12</xdr:row>
      <xdr:rowOff>78439</xdr:rowOff>
    </xdr:from>
    <xdr:to>
      <xdr:col>119</xdr:col>
      <xdr:colOff>44823</xdr:colOff>
      <xdr:row>24</xdr:row>
      <xdr:rowOff>81642</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13668774" y="1997046"/>
          <a:ext cx="7235799" cy="2506917"/>
        </a:xfrm>
        <a:prstGeom prst="wedgeRoundRectCallout">
          <a:avLst>
            <a:gd name="adj1" fmla="val -23192"/>
            <a:gd name="adj2" fmla="val -6183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ja-JP" altLang="en-US" sz="1600">
              <a:latin typeface="HG丸ｺﾞｼｯｸM-PRO" panose="020F0600000000000000" pitchFamily="50" charset="-128"/>
              <a:ea typeface="HG丸ｺﾞｼｯｸM-PRO" panose="020F0600000000000000" pitchFamily="50" charset="-128"/>
            </a:rPr>
            <a:t>Ｑ１０で指定番号を新規取得とした場合は、印刷後に、このボタンから選択画面へもどり</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現在の事業所から次の事業所へ転勤する場合</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合併・会社解散</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を選び、特別徴収継続の届出書の作成をして一緒に提出をしてください。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61865</xdr:colOff>
      <xdr:row>0</xdr:row>
      <xdr:rowOff>102643</xdr:rowOff>
    </xdr:from>
    <xdr:to>
      <xdr:col>3</xdr:col>
      <xdr:colOff>1573742</xdr:colOff>
      <xdr:row>3</xdr:row>
      <xdr:rowOff>28866</xdr:rowOff>
    </xdr:to>
    <xdr:sp macro="" textlink="">
      <xdr:nvSpPr>
        <xdr:cNvPr id="78" name="額縁 77">
          <a:hlinkClick xmlns:r="http://schemas.openxmlformats.org/officeDocument/2006/relationships" r:id="rId1"/>
          <a:extLst>
            <a:ext uri="{FF2B5EF4-FFF2-40B4-BE49-F238E27FC236}">
              <a16:creationId xmlns:a16="http://schemas.microsoft.com/office/drawing/2014/main" id="{00000000-0008-0000-0700-00004E000000}"/>
            </a:ext>
          </a:extLst>
        </xdr:cNvPr>
        <xdr:cNvSpPr/>
      </xdr:nvSpPr>
      <xdr:spPr>
        <a:xfrm>
          <a:off x="61865" y="102643"/>
          <a:ext cx="3593770" cy="6610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1701094</xdr:colOff>
      <xdr:row>0</xdr:row>
      <xdr:rowOff>93837</xdr:rowOff>
    </xdr:from>
    <xdr:to>
      <xdr:col>5</xdr:col>
      <xdr:colOff>1946006</xdr:colOff>
      <xdr:row>3</xdr:row>
      <xdr:rowOff>57924</xdr:rowOff>
    </xdr:to>
    <xdr:sp macro="" textlink="">
      <xdr:nvSpPr>
        <xdr:cNvPr id="79" name="額縁 78">
          <a:hlinkClick xmlns:r="http://schemas.openxmlformats.org/officeDocument/2006/relationships" r:id="rId2"/>
          <a:extLst>
            <a:ext uri="{FF2B5EF4-FFF2-40B4-BE49-F238E27FC236}">
              <a16:creationId xmlns:a16="http://schemas.microsoft.com/office/drawing/2014/main" id="{00000000-0008-0000-0700-00004F000000}"/>
            </a:ext>
          </a:extLst>
        </xdr:cNvPr>
        <xdr:cNvSpPr/>
      </xdr:nvSpPr>
      <xdr:spPr>
        <a:xfrm>
          <a:off x="3782987" y="93837"/>
          <a:ext cx="3551448" cy="698873"/>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2" name="右中かっこ 1">
          <a:extLst>
            <a:ext uri="{FF2B5EF4-FFF2-40B4-BE49-F238E27FC236}">
              <a16:creationId xmlns:a16="http://schemas.microsoft.com/office/drawing/2014/main" id="{00000000-0008-0000-0800-000002000000}"/>
            </a:ext>
          </a:extLst>
        </xdr:cNvPr>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xdr:row>
      <xdr:rowOff>124164</xdr:rowOff>
    </xdr:from>
    <xdr:to>
      <xdr:col>8</xdr:col>
      <xdr:colOff>68035</xdr:colOff>
      <xdr:row>3</xdr:row>
      <xdr:rowOff>154780</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85</xdr:col>
      <xdr:colOff>0</xdr:colOff>
      <xdr:row>1</xdr:row>
      <xdr:rowOff>0</xdr:rowOff>
    </xdr:from>
    <xdr:to>
      <xdr:col>109</xdr:col>
      <xdr:colOff>108319</xdr:colOff>
      <xdr:row>5</xdr:row>
      <xdr:rowOff>407</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3830300" y="76200"/>
          <a:ext cx="3994519" cy="64810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22411</xdr:colOff>
      <xdr:row>5</xdr:row>
      <xdr:rowOff>98489</xdr:rowOff>
    </xdr:from>
    <xdr:to>
      <xdr:col>109</xdr:col>
      <xdr:colOff>137453</xdr:colOff>
      <xdr:row>9</xdr:row>
      <xdr:rowOff>99932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13852711" y="822389"/>
          <a:ext cx="4001242" cy="658668"/>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29133</xdr:colOff>
      <xdr:row>10</xdr:row>
      <xdr:rowOff>88649</xdr:rowOff>
    </xdr:from>
    <xdr:to>
      <xdr:col>109</xdr:col>
      <xdr:colOff>148659</xdr:colOff>
      <xdr:row>15</xdr:row>
      <xdr:rowOff>45315</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3859433" y="1622174"/>
          <a:ext cx="4005726" cy="737716"/>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⑧一覧からの作成用データへもどる</a:t>
          </a:r>
        </a:p>
      </xdr:txBody>
    </xdr:sp>
    <xdr:clientData/>
  </xdr:twoCellAnchor>
  <xdr:twoCellAnchor>
    <xdr:from>
      <xdr:col>85</xdr:col>
      <xdr:colOff>71500</xdr:colOff>
      <xdr:row>16</xdr:row>
      <xdr:rowOff>147821</xdr:rowOff>
    </xdr:from>
    <xdr:to>
      <xdr:col>109</xdr:col>
      <xdr:colOff>134471</xdr:colOff>
      <xdr:row>29</xdr:row>
      <xdr:rowOff>112059</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13697853" y="2613115"/>
          <a:ext cx="3828147" cy="208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「⑧一覧からの作成用データ（異動届）」で入力が正しいもののみ印刷されます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en-US" altLang="ja-JP" sz="2000">
              <a:solidFill>
                <a:srgbClr val="FF0000"/>
              </a:solidFill>
              <a:latin typeface="HG丸ｺﾞｼｯｸM-PRO" panose="020F0600000000000000" pitchFamily="50" charset="-128"/>
              <a:ea typeface="HG丸ｺﾞｼｯｸM-PRO" panose="020F0600000000000000" pitchFamily="50" charset="-128"/>
            </a:rPr>
            <a:t>※</a:t>
          </a:r>
          <a:r>
            <a:rPr kumimoji="1" lang="ja-JP" altLang="en-US" sz="2000">
              <a:solidFill>
                <a:srgbClr val="FF0000"/>
              </a:solidFill>
              <a:latin typeface="HG丸ｺﾞｼｯｸM-PRO" panose="020F0600000000000000" pitchFamily="50" charset="-128"/>
              <a:ea typeface="HG丸ｺﾞｼｯｸM-PRO" panose="020F0600000000000000" pitchFamily="50" charset="-128"/>
            </a:rPr>
            <a:t>印刷がずれる場合は、手動で修正をしてください。</a:t>
          </a:r>
          <a:endParaRPr kumimoji="1" lang="en-US" altLang="ja-JP" sz="20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87</xdr:col>
      <xdr:colOff>27214</xdr:colOff>
      <xdr:row>32</xdr:row>
      <xdr:rowOff>113257</xdr:rowOff>
    </xdr:from>
    <xdr:to>
      <xdr:col>116</xdr:col>
      <xdr:colOff>91511</xdr:colOff>
      <xdr:row>56</xdr:row>
      <xdr:rowOff>123264</xdr:rowOff>
    </xdr:to>
    <xdr:sp macro="" textlink="">
      <xdr:nvSpPr>
        <xdr:cNvPr id="10" name="角丸四角形吹き出し 9">
          <a:extLst>
            <a:ext uri="{FF2B5EF4-FFF2-40B4-BE49-F238E27FC236}">
              <a16:creationId xmlns:a16="http://schemas.microsoft.com/office/drawing/2014/main" id="{00000000-0008-0000-0800-00000A000000}"/>
            </a:ext>
          </a:extLst>
        </xdr:cNvPr>
        <xdr:cNvSpPr/>
      </xdr:nvSpPr>
      <xdr:spPr>
        <a:xfrm>
          <a:off x="13967332" y="5099875"/>
          <a:ext cx="4613885" cy="4010507"/>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r>
            <a:rPr kumimoji="1" lang="ja-JP" altLang="en-US" sz="1400">
              <a:solidFill>
                <a:srgbClr val="FF0000"/>
              </a:solidFill>
            </a:rPr>
            <a:t>転勤する本人に異動届出書を渡さず、</a:t>
          </a:r>
          <a:r>
            <a:rPr kumimoji="1" lang="ja-JP" altLang="ja-JP" sz="1400">
              <a:solidFill>
                <a:srgbClr val="FF0000"/>
              </a:solidFill>
              <a:effectLst/>
              <a:latin typeface="+mn-lt"/>
              <a:ea typeface="+mn-ea"/>
              <a:cs typeface="+mn-cs"/>
            </a:rPr>
            <a:t>必ず事業所間でやり取りをし</a:t>
          </a:r>
          <a:r>
            <a:rPr kumimoji="1" lang="ja-JP" altLang="en-US" sz="1400">
              <a:solidFill>
                <a:srgbClr val="FF0000"/>
              </a:solidFill>
            </a:rPr>
            <a:t>てください。</a:t>
          </a:r>
          <a:endParaRPr kumimoji="1" lang="en-US" altLang="ja-JP" sz="1400">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よくある事例として、本人が転勤先の事業所へ提出をせずに、転勤前の事業所へ督促状が届くことがありますのでご注意ください。</a:t>
          </a: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p>
        <a:p>
          <a:pPr algn="l"/>
          <a:r>
            <a:rPr kumimoji="1" lang="ja-JP" altLang="en-US" sz="1400"/>
            <a:t>また、開始月が（イ）徴収済月の</a:t>
          </a:r>
          <a:r>
            <a:rPr kumimoji="1" lang="ja-JP" altLang="en-US" sz="1400">
              <a:solidFill>
                <a:srgbClr val="FF0000"/>
              </a:solidFill>
            </a:rPr>
            <a:t>翌々月以降になる場合は手書きで修正してください。</a:t>
          </a:r>
        </a:p>
        <a:p>
          <a:pPr algn="l"/>
          <a:endParaRPr kumimoji="1" lang="en-US" altLang="ja-JP" sz="1400"/>
        </a:p>
      </xdr:txBody>
    </xdr:sp>
    <xdr:clientData fPrintsWithSheet="0"/>
  </xdr:twoCellAnchor>
  <xdr:twoCellAnchor>
    <xdr:from>
      <xdr:col>1</xdr:col>
      <xdr:colOff>142875</xdr:colOff>
      <xdr:row>116</xdr:row>
      <xdr:rowOff>124164</xdr:rowOff>
    </xdr:from>
    <xdr:to>
      <xdr:col>8</xdr:col>
      <xdr:colOff>68035</xdr:colOff>
      <xdr:row>117</xdr:row>
      <xdr:rowOff>154780</xdr:rowOff>
    </xdr:to>
    <xdr:sp macro="" textlink="">
      <xdr:nvSpPr>
        <xdr:cNvPr id="11" name="右中かっこ 10">
          <a:extLst>
            <a:ext uri="{FF2B5EF4-FFF2-40B4-BE49-F238E27FC236}">
              <a16:creationId xmlns:a16="http://schemas.microsoft.com/office/drawing/2014/main" id="{00000000-0008-0000-0800-00000B000000}"/>
            </a:ext>
          </a:extLst>
        </xdr:cNvPr>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116</xdr:row>
      <xdr:rowOff>124164</xdr:rowOff>
    </xdr:from>
    <xdr:to>
      <xdr:col>8</xdr:col>
      <xdr:colOff>68035</xdr:colOff>
      <xdr:row>117</xdr:row>
      <xdr:rowOff>154780</xdr:rowOff>
    </xdr:to>
    <xdr:sp macro="" textlink="">
      <xdr:nvSpPr>
        <xdr:cNvPr id="12" name="右中かっこ 11">
          <a:extLst>
            <a:ext uri="{FF2B5EF4-FFF2-40B4-BE49-F238E27FC236}">
              <a16:creationId xmlns:a16="http://schemas.microsoft.com/office/drawing/2014/main" id="{00000000-0008-0000-0800-00000C000000}"/>
            </a:ext>
          </a:extLst>
        </xdr:cNvPr>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3" name="右中かっこ 12">
          <a:extLst>
            <a:ext uri="{FF2B5EF4-FFF2-40B4-BE49-F238E27FC236}">
              <a16:creationId xmlns:a16="http://schemas.microsoft.com/office/drawing/2014/main" id="{00000000-0008-0000-0800-00000D000000}"/>
            </a:ext>
          </a:extLst>
        </xdr:cNvPr>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4" name="右中かっこ 13">
          <a:extLst>
            <a:ext uri="{FF2B5EF4-FFF2-40B4-BE49-F238E27FC236}">
              <a16:creationId xmlns:a16="http://schemas.microsoft.com/office/drawing/2014/main" id="{00000000-0008-0000-0800-00000E000000}"/>
            </a:ext>
          </a:extLst>
        </xdr:cNvPr>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5" name="右中かっこ 14">
          <a:extLst>
            <a:ext uri="{FF2B5EF4-FFF2-40B4-BE49-F238E27FC236}">
              <a16:creationId xmlns:a16="http://schemas.microsoft.com/office/drawing/2014/main" id="{00000000-0008-0000-0800-00000F000000}"/>
            </a:ext>
          </a:extLst>
        </xdr:cNvPr>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7" name="右中かっこ 16">
          <a:extLst>
            <a:ext uri="{FF2B5EF4-FFF2-40B4-BE49-F238E27FC236}">
              <a16:creationId xmlns:a16="http://schemas.microsoft.com/office/drawing/2014/main" id="{00000000-0008-0000-0800-000011000000}"/>
            </a:ext>
          </a:extLst>
        </xdr:cNvPr>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8" name="右中かっこ 17">
          <a:extLst>
            <a:ext uri="{FF2B5EF4-FFF2-40B4-BE49-F238E27FC236}">
              <a16:creationId xmlns:a16="http://schemas.microsoft.com/office/drawing/2014/main" id="{00000000-0008-0000-0800-000012000000}"/>
            </a:ext>
          </a:extLst>
        </xdr:cNvPr>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19" name="右中かっこ 18">
          <a:extLst>
            <a:ext uri="{FF2B5EF4-FFF2-40B4-BE49-F238E27FC236}">
              <a16:creationId xmlns:a16="http://schemas.microsoft.com/office/drawing/2014/main" id="{00000000-0008-0000-0800-000013000000}"/>
            </a:ext>
          </a:extLst>
        </xdr:cNvPr>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20" name="右中かっこ 19">
          <a:extLst>
            <a:ext uri="{FF2B5EF4-FFF2-40B4-BE49-F238E27FC236}">
              <a16:creationId xmlns:a16="http://schemas.microsoft.com/office/drawing/2014/main" id="{00000000-0008-0000-0800-000014000000}"/>
            </a:ext>
          </a:extLst>
        </xdr:cNvPr>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1" name="右中かっこ 20">
          <a:extLst>
            <a:ext uri="{FF2B5EF4-FFF2-40B4-BE49-F238E27FC236}">
              <a16:creationId xmlns:a16="http://schemas.microsoft.com/office/drawing/2014/main" id="{00000000-0008-0000-0800-000015000000}"/>
            </a:ext>
          </a:extLst>
        </xdr:cNvPr>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3" name="右中かっこ 22">
          <a:extLst>
            <a:ext uri="{FF2B5EF4-FFF2-40B4-BE49-F238E27FC236}">
              <a16:creationId xmlns:a16="http://schemas.microsoft.com/office/drawing/2014/main" id="{00000000-0008-0000-0800-000017000000}"/>
            </a:ext>
          </a:extLst>
        </xdr:cNvPr>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4" name="右中かっこ 23">
          <a:extLst>
            <a:ext uri="{FF2B5EF4-FFF2-40B4-BE49-F238E27FC236}">
              <a16:creationId xmlns:a16="http://schemas.microsoft.com/office/drawing/2014/main" id="{00000000-0008-0000-0800-000018000000}"/>
            </a:ext>
          </a:extLst>
        </xdr:cNvPr>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5" name="右中かっこ 24">
          <a:extLst>
            <a:ext uri="{FF2B5EF4-FFF2-40B4-BE49-F238E27FC236}">
              <a16:creationId xmlns:a16="http://schemas.microsoft.com/office/drawing/2014/main" id="{00000000-0008-0000-0800-000019000000}"/>
            </a:ext>
          </a:extLst>
        </xdr:cNvPr>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6" name="右中かっこ 25">
          <a:extLst>
            <a:ext uri="{FF2B5EF4-FFF2-40B4-BE49-F238E27FC236}">
              <a16:creationId xmlns:a16="http://schemas.microsoft.com/office/drawing/2014/main" id="{00000000-0008-0000-0800-00001A000000}"/>
            </a:ext>
          </a:extLst>
        </xdr:cNvPr>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7" name="右中かっこ 26">
          <a:extLst>
            <a:ext uri="{FF2B5EF4-FFF2-40B4-BE49-F238E27FC236}">
              <a16:creationId xmlns:a16="http://schemas.microsoft.com/office/drawing/2014/main" id="{00000000-0008-0000-0800-00001B000000}"/>
            </a:ext>
          </a:extLst>
        </xdr:cNvPr>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29" name="右中かっこ 28">
          <a:extLst>
            <a:ext uri="{FF2B5EF4-FFF2-40B4-BE49-F238E27FC236}">
              <a16:creationId xmlns:a16="http://schemas.microsoft.com/office/drawing/2014/main" id="{00000000-0008-0000-0800-00001D000000}"/>
            </a:ext>
          </a:extLst>
        </xdr:cNvPr>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30" name="右中かっこ 29">
          <a:extLst>
            <a:ext uri="{FF2B5EF4-FFF2-40B4-BE49-F238E27FC236}">
              <a16:creationId xmlns:a16="http://schemas.microsoft.com/office/drawing/2014/main" id="{00000000-0008-0000-0800-00001E000000}"/>
            </a:ext>
          </a:extLst>
        </xdr:cNvPr>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1" name="右中かっこ 30">
          <a:extLst>
            <a:ext uri="{FF2B5EF4-FFF2-40B4-BE49-F238E27FC236}">
              <a16:creationId xmlns:a16="http://schemas.microsoft.com/office/drawing/2014/main" id="{00000000-0008-0000-0800-00001F000000}"/>
            </a:ext>
          </a:extLst>
        </xdr:cNvPr>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2" name="右中かっこ 31">
          <a:extLst>
            <a:ext uri="{FF2B5EF4-FFF2-40B4-BE49-F238E27FC236}">
              <a16:creationId xmlns:a16="http://schemas.microsoft.com/office/drawing/2014/main" id="{00000000-0008-0000-0800-000020000000}"/>
            </a:ext>
          </a:extLst>
        </xdr:cNvPr>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3" name="右中かっこ 32">
          <a:extLst>
            <a:ext uri="{FF2B5EF4-FFF2-40B4-BE49-F238E27FC236}">
              <a16:creationId xmlns:a16="http://schemas.microsoft.com/office/drawing/2014/main" id="{00000000-0008-0000-0800-000021000000}"/>
            </a:ext>
          </a:extLst>
        </xdr:cNvPr>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5" name="右中かっこ 34">
          <a:extLst>
            <a:ext uri="{FF2B5EF4-FFF2-40B4-BE49-F238E27FC236}">
              <a16:creationId xmlns:a16="http://schemas.microsoft.com/office/drawing/2014/main" id="{00000000-0008-0000-0800-000023000000}"/>
            </a:ext>
          </a:extLst>
        </xdr:cNvPr>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6" name="右中かっこ 35">
          <a:extLst>
            <a:ext uri="{FF2B5EF4-FFF2-40B4-BE49-F238E27FC236}">
              <a16:creationId xmlns:a16="http://schemas.microsoft.com/office/drawing/2014/main" id="{00000000-0008-0000-0800-000024000000}"/>
            </a:ext>
          </a:extLst>
        </xdr:cNvPr>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7" name="右中かっこ 36">
          <a:extLst>
            <a:ext uri="{FF2B5EF4-FFF2-40B4-BE49-F238E27FC236}">
              <a16:creationId xmlns:a16="http://schemas.microsoft.com/office/drawing/2014/main" id="{00000000-0008-0000-0800-000025000000}"/>
            </a:ext>
          </a:extLst>
        </xdr:cNvPr>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8" name="右中かっこ 37">
          <a:extLst>
            <a:ext uri="{FF2B5EF4-FFF2-40B4-BE49-F238E27FC236}">
              <a16:creationId xmlns:a16="http://schemas.microsoft.com/office/drawing/2014/main" id="{00000000-0008-0000-0800-000026000000}"/>
            </a:ext>
          </a:extLst>
        </xdr:cNvPr>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39" name="右中かっこ 38">
          <a:extLst>
            <a:ext uri="{FF2B5EF4-FFF2-40B4-BE49-F238E27FC236}">
              <a16:creationId xmlns:a16="http://schemas.microsoft.com/office/drawing/2014/main" id="{00000000-0008-0000-0800-000027000000}"/>
            </a:ext>
          </a:extLst>
        </xdr:cNvPr>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40" name="右中かっこ 39">
          <a:extLst>
            <a:ext uri="{FF2B5EF4-FFF2-40B4-BE49-F238E27FC236}">
              <a16:creationId xmlns:a16="http://schemas.microsoft.com/office/drawing/2014/main" id="{00000000-0008-0000-0800-000028000000}"/>
            </a:ext>
          </a:extLst>
        </xdr:cNvPr>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1" name="右中かっこ 40">
          <a:extLst>
            <a:ext uri="{FF2B5EF4-FFF2-40B4-BE49-F238E27FC236}">
              <a16:creationId xmlns:a16="http://schemas.microsoft.com/office/drawing/2014/main" id="{00000000-0008-0000-0800-000029000000}"/>
            </a:ext>
          </a:extLst>
        </xdr:cNvPr>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2" name="右中かっこ 41">
          <a:extLst>
            <a:ext uri="{FF2B5EF4-FFF2-40B4-BE49-F238E27FC236}">
              <a16:creationId xmlns:a16="http://schemas.microsoft.com/office/drawing/2014/main" id="{00000000-0008-0000-0800-00002A000000}"/>
            </a:ext>
          </a:extLst>
        </xdr:cNvPr>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3" name="右中かっこ 42">
          <a:extLst>
            <a:ext uri="{FF2B5EF4-FFF2-40B4-BE49-F238E27FC236}">
              <a16:creationId xmlns:a16="http://schemas.microsoft.com/office/drawing/2014/main" id="{00000000-0008-0000-0800-00002B000000}"/>
            </a:ext>
          </a:extLst>
        </xdr:cNvPr>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4" name="右中かっこ 43">
          <a:extLst>
            <a:ext uri="{FF2B5EF4-FFF2-40B4-BE49-F238E27FC236}">
              <a16:creationId xmlns:a16="http://schemas.microsoft.com/office/drawing/2014/main" id="{00000000-0008-0000-0800-00002C000000}"/>
            </a:ext>
          </a:extLst>
        </xdr:cNvPr>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5" name="右中かっこ 44">
          <a:extLst>
            <a:ext uri="{FF2B5EF4-FFF2-40B4-BE49-F238E27FC236}">
              <a16:creationId xmlns:a16="http://schemas.microsoft.com/office/drawing/2014/main" id="{00000000-0008-0000-0800-00002D000000}"/>
            </a:ext>
          </a:extLst>
        </xdr:cNvPr>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6" name="右中かっこ 45">
          <a:extLst>
            <a:ext uri="{FF2B5EF4-FFF2-40B4-BE49-F238E27FC236}">
              <a16:creationId xmlns:a16="http://schemas.microsoft.com/office/drawing/2014/main" id="{00000000-0008-0000-0800-00002E000000}"/>
            </a:ext>
          </a:extLst>
        </xdr:cNvPr>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7" name="右中かっこ 46">
          <a:extLst>
            <a:ext uri="{FF2B5EF4-FFF2-40B4-BE49-F238E27FC236}">
              <a16:creationId xmlns:a16="http://schemas.microsoft.com/office/drawing/2014/main" id="{00000000-0008-0000-0800-00002F000000}"/>
            </a:ext>
          </a:extLst>
        </xdr:cNvPr>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8" name="右中かっこ 47">
          <a:extLst>
            <a:ext uri="{FF2B5EF4-FFF2-40B4-BE49-F238E27FC236}">
              <a16:creationId xmlns:a16="http://schemas.microsoft.com/office/drawing/2014/main" id="{00000000-0008-0000-0800-000030000000}"/>
            </a:ext>
          </a:extLst>
        </xdr:cNvPr>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49" name="右中かっこ 48">
          <a:extLst>
            <a:ext uri="{FF2B5EF4-FFF2-40B4-BE49-F238E27FC236}">
              <a16:creationId xmlns:a16="http://schemas.microsoft.com/office/drawing/2014/main" id="{00000000-0008-0000-0800-000031000000}"/>
            </a:ext>
          </a:extLst>
        </xdr:cNvPr>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50" name="右中かっこ 49">
          <a:extLst>
            <a:ext uri="{FF2B5EF4-FFF2-40B4-BE49-F238E27FC236}">
              <a16:creationId xmlns:a16="http://schemas.microsoft.com/office/drawing/2014/main" id="{00000000-0008-0000-0800-000032000000}"/>
            </a:ext>
          </a:extLst>
        </xdr:cNvPr>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1" name="右中かっこ 50">
          <a:extLst>
            <a:ext uri="{FF2B5EF4-FFF2-40B4-BE49-F238E27FC236}">
              <a16:creationId xmlns:a16="http://schemas.microsoft.com/office/drawing/2014/main" id="{00000000-0008-0000-0800-000033000000}"/>
            </a:ext>
          </a:extLst>
        </xdr:cNvPr>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2" name="右中かっこ 51">
          <a:extLst>
            <a:ext uri="{FF2B5EF4-FFF2-40B4-BE49-F238E27FC236}">
              <a16:creationId xmlns:a16="http://schemas.microsoft.com/office/drawing/2014/main" id="{00000000-0008-0000-0800-000034000000}"/>
            </a:ext>
          </a:extLst>
        </xdr:cNvPr>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3" name="右中かっこ 52">
          <a:extLst>
            <a:ext uri="{FF2B5EF4-FFF2-40B4-BE49-F238E27FC236}">
              <a16:creationId xmlns:a16="http://schemas.microsoft.com/office/drawing/2014/main" id="{00000000-0008-0000-0800-000035000000}"/>
            </a:ext>
          </a:extLst>
        </xdr:cNvPr>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4" name="右中かっこ 53">
          <a:extLst>
            <a:ext uri="{FF2B5EF4-FFF2-40B4-BE49-F238E27FC236}">
              <a16:creationId xmlns:a16="http://schemas.microsoft.com/office/drawing/2014/main" id="{00000000-0008-0000-0800-000036000000}"/>
            </a:ext>
          </a:extLst>
        </xdr:cNvPr>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5" name="右中かっこ 54">
          <a:extLst>
            <a:ext uri="{FF2B5EF4-FFF2-40B4-BE49-F238E27FC236}">
              <a16:creationId xmlns:a16="http://schemas.microsoft.com/office/drawing/2014/main" id="{00000000-0008-0000-0800-000037000000}"/>
            </a:ext>
          </a:extLst>
        </xdr:cNvPr>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6" name="右中かっこ 55">
          <a:extLst>
            <a:ext uri="{FF2B5EF4-FFF2-40B4-BE49-F238E27FC236}">
              <a16:creationId xmlns:a16="http://schemas.microsoft.com/office/drawing/2014/main" id="{00000000-0008-0000-0800-000038000000}"/>
            </a:ext>
          </a:extLst>
        </xdr:cNvPr>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7" name="右中かっこ 56">
          <a:extLst>
            <a:ext uri="{FF2B5EF4-FFF2-40B4-BE49-F238E27FC236}">
              <a16:creationId xmlns:a16="http://schemas.microsoft.com/office/drawing/2014/main" id="{00000000-0008-0000-0800-000039000000}"/>
            </a:ext>
          </a:extLst>
        </xdr:cNvPr>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8" name="右中かっこ 57">
          <a:extLst>
            <a:ext uri="{FF2B5EF4-FFF2-40B4-BE49-F238E27FC236}">
              <a16:creationId xmlns:a16="http://schemas.microsoft.com/office/drawing/2014/main" id="{00000000-0008-0000-0800-00003A000000}"/>
            </a:ext>
          </a:extLst>
        </xdr:cNvPr>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59" name="右中かっこ 58">
          <a:extLst>
            <a:ext uri="{FF2B5EF4-FFF2-40B4-BE49-F238E27FC236}">
              <a16:creationId xmlns:a16="http://schemas.microsoft.com/office/drawing/2014/main" id="{00000000-0008-0000-0800-00003B000000}"/>
            </a:ext>
          </a:extLst>
        </xdr:cNvPr>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60" name="右中かっこ 59">
          <a:extLst>
            <a:ext uri="{FF2B5EF4-FFF2-40B4-BE49-F238E27FC236}">
              <a16:creationId xmlns:a16="http://schemas.microsoft.com/office/drawing/2014/main" id="{00000000-0008-0000-0800-00003C000000}"/>
            </a:ext>
          </a:extLst>
        </xdr:cNvPr>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1" name="右中かっこ 60">
          <a:extLst>
            <a:ext uri="{FF2B5EF4-FFF2-40B4-BE49-F238E27FC236}">
              <a16:creationId xmlns:a16="http://schemas.microsoft.com/office/drawing/2014/main" id="{00000000-0008-0000-0800-00003D000000}"/>
            </a:ext>
          </a:extLst>
        </xdr:cNvPr>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2" name="右中かっこ 61">
          <a:extLst>
            <a:ext uri="{FF2B5EF4-FFF2-40B4-BE49-F238E27FC236}">
              <a16:creationId xmlns:a16="http://schemas.microsoft.com/office/drawing/2014/main" id="{00000000-0008-0000-0800-00003E000000}"/>
            </a:ext>
          </a:extLst>
        </xdr:cNvPr>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3" name="右中かっこ 62">
          <a:extLst>
            <a:ext uri="{FF2B5EF4-FFF2-40B4-BE49-F238E27FC236}">
              <a16:creationId xmlns:a16="http://schemas.microsoft.com/office/drawing/2014/main" id="{00000000-0008-0000-0800-00003F000000}"/>
            </a:ext>
          </a:extLst>
        </xdr:cNvPr>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4" name="右中かっこ 63">
          <a:extLst>
            <a:ext uri="{FF2B5EF4-FFF2-40B4-BE49-F238E27FC236}">
              <a16:creationId xmlns:a16="http://schemas.microsoft.com/office/drawing/2014/main" id="{00000000-0008-0000-0800-000040000000}"/>
            </a:ext>
          </a:extLst>
        </xdr:cNvPr>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5" name="右中かっこ 64">
          <a:extLst>
            <a:ext uri="{FF2B5EF4-FFF2-40B4-BE49-F238E27FC236}">
              <a16:creationId xmlns:a16="http://schemas.microsoft.com/office/drawing/2014/main" id="{00000000-0008-0000-0800-000041000000}"/>
            </a:ext>
          </a:extLst>
        </xdr:cNvPr>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6" name="右中かっこ 65">
          <a:extLst>
            <a:ext uri="{FF2B5EF4-FFF2-40B4-BE49-F238E27FC236}">
              <a16:creationId xmlns:a16="http://schemas.microsoft.com/office/drawing/2014/main" id="{00000000-0008-0000-0800-000042000000}"/>
            </a:ext>
          </a:extLst>
        </xdr:cNvPr>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drawing" Target="../drawings/drawing3.x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vmlDrawing" Target="../drawings/vmlDrawing2.v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3" Type="http://schemas.openxmlformats.org/officeDocument/2006/relationships/drawing" Target="../drawings/drawing6.xml"/><Relationship Id="rId21" Type="http://schemas.openxmlformats.org/officeDocument/2006/relationships/ctrlProp" Target="../ctrlProps/ctrlProp49.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 Type="http://schemas.openxmlformats.org/officeDocument/2006/relationships/printerSettings" Target="../printerSettings/printerSettings12.bin"/><Relationship Id="rId16" Type="http://schemas.openxmlformats.org/officeDocument/2006/relationships/ctrlProp" Target="../ctrlProps/ctrlProp44.xml"/><Relationship Id="rId20" Type="http://schemas.openxmlformats.org/officeDocument/2006/relationships/ctrlProp" Target="../ctrlProps/ctrlProp48.xml"/><Relationship Id="rId1" Type="http://schemas.openxmlformats.org/officeDocument/2006/relationships/printerSettings" Target="../printerSettings/printerSettings11.bin"/><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10" Type="http://schemas.openxmlformats.org/officeDocument/2006/relationships/ctrlProp" Target="../ctrlProps/ctrlProp38.xml"/><Relationship Id="rId19" Type="http://schemas.openxmlformats.org/officeDocument/2006/relationships/ctrlProp" Target="../ctrlProps/ctrlProp47.xml"/><Relationship Id="rId4" Type="http://schemas.openxmlformats.org/officeDocument/2006/relationships/vmlDrawing" Target="../drawings/vmlDrawing3.v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8" tint="0.79998168889431442"/>
  </sheetPr>
  <dimension ref="C1:CT62"/>
  <sheetViews>
    <sheetView showGridLines="0" tabSelected="1" showWhiteSpace="0" view="pageBreakPreview" topLeftCell="D1" zoomScale="70" zoomScaleNormal="40" zoomScaleSheetLayoutView="70" workbookViewId="0">
      <selection activeCell="I16" sqref="I16:V19"/>
    </sheetView>
  </sheetViews>
  <sheetFormatPr defaultColWidth="2.7265625" defaultRowHeight="13" x14ac:dyDescent="0.2"/>
  <cols>
    <col min="1" max="3" width="0" style="1" hidden="1" customWidth="1"/>
    <col min="4" max="4" width="2.7265625" style="1"/>
    <col min="5" max="5" width="3.453125" style="1" customWidth="1"/>
    <col min="6" max="41" width="2.7265625" style="1"/>
    <col min="42" max="68" width="1.90625" style="1" customWidth="1"/>
    <col min="69" max="84" width="2.7265625" style="1"/>
    <col min="85" max="90" width="2.7265625" style="1" hidden="1" customWidth="1"/>
    <col min="91" max="91" width="3.453125" style="1" hidden="1" customWidth="1"/>
    <col min="92" max="92" width="4.453125" style="1" hidden="1" customWidth="1"/>
    <col min="93" max="93" width="5.453125" style="1" hidden="1" customWidth="1"/>
    <col min="94" max="94" width="6.453125" style="1" hidden="1" customWidth="1"/>
    <col min="95" max="95" width="7.453125" style="1" hidden="1" customWidth="1"/>
    <col min="96" max="96" width="8.453125" style="1" hidden="1" customWidth="1"/>
    <col min="97" max="97" width="9.453125" style="1" hidden="1" customWidth="1"/>
    <col min="98" max="98" width="2.7265625" style="1" hidden="1" customWidth="1"/>
    <col min="99" max="99" width="2.7265625" style="1" customWidth="1"/>
    <col min="100" max="16384" width="2.7265625" style="1"/>
  </cols>
  <sheetData>
    <row r="1" spans="3:92" ht="13.5" customHeight="1" x14ac:dyDescent="0.2">
      <c r="D1" s="673" t="s">
        <v>92</v>
      </c>
      <c r="E1" s="674"/>
      <c r="F1" s="674"/>
      <c r="G1" s="674"/>
      <c r="H1" s="674"/>
      <c r="I1" s="674"/>
      <c r="J1" s="674"/>
      <c r="K1" s="674"/>
      <c r="L1" s="674"/>
      <c r="M1" s="674"/>
      <c r="N1" s="674"/>
      <c r="O1" s="674"/>
      <c r="P1" s="674"/>
      <c r="Q1" s="674"/>
      <c r="R1" s="674"/>
      <c r="S1" s="674"/>
      <c r="T1" s="674"/>
      <c r="U1" s="674"/>
      <c r="V1" s="674"/>
      <c r="W1" s="692" t="s">
        <v>418</v>
      </c>
      <c r="X1" s="692"/>
      <c r="Y1" s="692"/>
      <c r="Z1" s="692"/>
      <c r="AA1" s="692"/>
      <c r="AB1" s="692"/>
      <c r="AC1" s="692"/>
      <c r="AD1" s="692"/>
      <c r="AE1" s="692"/>
      <c r="AF1" s="692"/>
      <c r="AG1" s="692"/>
      <c r="AH1" s="692"/>
      <c r="AI1" s="692"/>
      <c r="AJ1" s="692"/>
      <c r="AK1" s="692"/>
      <c r="AL1" s="692"/>
      <c r="AM1" s="692"/>
      <c r="AN1" s="693"/>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row>
    <row r="2" spans="3:92" ht="15" customHeight="1" x14ac:dyDescent="0.2">
      <c r="D2" s="673"/>
      <c r="E2" s="674"/>
      <c r="F2" s="674"/>
      <c r="G2" s="674"/>
      <c r="H2" s="674"/>
      <c r="I2" s="674"/>
      <c r="J2" s="674"/>
      <c r="K2" s="674"/>
      <c r="L2" s="674"/>
      <c r="M2" s="674"/>
      <c r="N2" s="674"/>
      <c r="O2" s="674"/>
      <c r="P2" s="674"/>
      <c r="Q2" s="674"/>
      <c r="R2" s="674"/>
      <c r="S2" s="674"/>
      <c r="T2" s="674"/>
      <c r="U2" s="674"/>
      <c r="V2" s="674"/>
      <c r="W2" s="692"/>
      <c r="X2" s="692"/>
      <c r="Y2" s="692"/>
      <c r="Z2" s="692"/>
      <c r="AA2" s="692"/>
      <c r="AB2" s="692"/>
      <c r="AC2" s="692"/>
      <c r="AD2" s="692"/>
      <c r="AE2" s="692"/>
      <c r="AF2" s="692"/>
      <c r="AG2" s="692"/>
      <c r="AH2" s="692"/>
      <c r="AI2" s="692"/>
      <c r="AJ2" s="692"/>
      <c r="AK2" s="692"/>
      <c r="AL2" s="692"/>
      <c r="AM2" s="692"/>
      <c r="AN2" s="693"/>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5"/>
    </row>
    <row r="3" spans="3:92" ht="15" customHeight="1" x14ac:dyDescent="0.2">
      <c r="D3" s="673"/>
      <c r="E3" s="674"/>
      <c r="F3" s="674"/>
      <c r="G3" s="674"/>
      <c r="H3" s="674"/>
      <c r="I3" s="674"/>
      <c r="J3" s="674"/>
      <c r="K3" s="674"/>
      <c r="L3" s="674"/>
      <c r="M3" s="674"/>
      <c r="N3" s="674"/>
      <c r="O3" s="674"/>
      <c r="P3" s="674"/>
      <c r="Q3" s="674"/>
      <c r="R3" s="674"/>
      <c r="S3" s="674"/>
      <c r="T3" s="674"/>
      <c r="U3" s="674"/>
      <c r="V3" s="674"/>
      <c r="W3" s="692"/>
      <c r="X3" s="692"/>
      <c r="Y3" s="692"/>
      <c r="Z3" s="692"/>
      <c r="AA3" s="692"/>
      <c r="AB3" s="692"/>
      <c r="AC3" s="692"/>
      <c r="AD3" s="692"/>
      <c r="AE3" s="692"/>
      <c r="AF3" s="692"/>
      <c r="AG3" s="692"/>
      <c r="AH3" s="692"/>
      <c r="AI3" s="692"/>
      <c r="AJ3" s="692"/>
      <c r="AK3" s="692"/>
      <c r="AL3" s="692"/>
      <c r="AM3" s="692"/>
      <c r="AN3" s="693"/>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5"/>
    </row>
    <row r="4" spans="3:92" ht="15" customHeight="1" x14ac:dyDescent="0.2">
      <c r="D4" s="675"/>
      <c r="E4" s="676"/>
      <c r="F4" s="676"/>
      <c r="G4" s="676"/>
      <c r="H4" s="676"/>
      <c r="I4" s="676"/>
      <c r="J4" s="676"/>
      <c r="K4" s="676"/>
      <c r="L4" s="676"/>
      <c r="M4" s="676"/>
      <c r="N4" s="676"/>
      <c r="O4" s="676"/>
      <c r="P4" s="676"/>
      <c r="Q4" s="676"/>
      <c r="R4" s="676"/>
      <c r="S4" s="676"/>
      <c r="T4" s="676"/>
      <c r="U4" s="676"/>
      <c r="V4" s="676"/>
      <c r="W4" s="694"/>
      <c r="X4" s="694"/>
      <c r="Y4" s="694"/>
      <c r="Z4" s="694"/>
      <c r="AA4" s="694"/>
      <c r="AB4" s="694"/>
      <c r="AC4" s="694"/>
      <c r="AD4" s="694"/>
      <c r="AE4" s="694"/>
      <c r="AF4" s="694"/>
      <c r="AG4" s="694"/>
      <c r="AH4" s="694"/>
      <c r="AI4" s="694"/>
      <c r="AJ4" s="694"/>
      <c r="AK4" s="694"/>
      <c r="AL4" s="694"/>
      <c r="AM4" s="694"/>
      <c r="AN4" s="695"/>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5"/>
    </row>
    <row r="5" spans="3:92" ht="13.5" customHeight="1" x14ac:dyDescent="0.2">
      <c r="D5" s="715" t="s">
        <v>440</v>
      </c>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715"/>
      <c r="AK5" s="715"/>
      <c r="AL5" s="715"/>
      <c r="AM5" s="715"/>
      <c r="AN5" s="715"/>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4"/>
    </row>
    <row r="6" spans="3:92" ht="13.5" customHeight="1" x14ac:dyDescent="0.2">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c r="AF6" s="715"/>
      <c r="AG6" s="715"/>
      <c r="AH6" s="715"/>
      <c r="AI6" s="715"/>
      <c r="AJ6" s="715"/>
      <c r="AK6" s="715"/>
      <c r="AL6" s="715"/>
      <c r="AM6" s="715"/>
      <c r="AN6" s="715"/>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4"/>
    </row>
    <row r="7" spans="3:92" ht="13.5" customHeight="1" x14ac:dyDescent="0.2">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15"/>
      <c r="AF7" s="715"/>
      <c r="AG7" s="715"/>
      <c r="AH7" s="715"/>
      <c r="AI7" s="715"/>
      <c r="AJ7" s="715"/>
      <c r="AK7" s="715"/>
      <c r="AL7" s="715"/>
      <c r="AM7" s="715"/>
      <c r="AN7" s="715"/>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4"/>
    </row>
    <row r="8" spans="3:92" ht="13.5" customHeight="1" x14ac:dyDescent="0.2">
      <c r="D8" s="715"/>
      <c r="E8" s="715"/>
      <c r="F8" s="715"/>
      <c r="G8" s="715"/>
      <c r="H8" s="715"/>
      <c r="I8" s="715"/>
      <c r="J8" s="715"/>
      <c r="K8" s="715"/>
      <c r="L8" s="715"/>
      <c r="M8" s="715"/>
      <c r="N8" s="715"/>
      <c r="O8" s="715"/>
      <c r="P8" s="715"/>
      <c r="Q8" s="715"/>
      <c r="R8" s="715"/>
      <c r="S8" s="715"/>
      <c r="T8" s="715"/>
      <c r="U8" s="715"/>
      <c r="V8" s="715"/>
      <c r="W8" s="715"/>
      <c r="X8" s="715"/>
      <c r="Y8" s="715"/>
      <c r="Z8" s="715"/>
      <c r="AA8" s="715"/>
      <c r="AB8" s="715"/>
      <c r="AC8" s="715"/>
      <c r="AD8" s="715"/>
      <c r="AE8" s="715"/>
      <c r="AF8" s="715"/>
      <c r="AG8" s="715"/>
      <c r="AH8" s="715"/>
      <c r="AI8" s="715"/>
      <c r="AJ8" s="715"/>
      <c r="AK8" s="715"/>
      <c r="AL8" s="715"/>
      <c r="AM8" s="715"/>
      <c r="AN8" s="715"/>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4"/>
    </row>
    <row r="9" spans="3:92" ht="13.5" customHeight="1" x14ac:dyDescent="0.2">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715"/>
      <c r="AL9" s="715"/>
      <c r="AM9" s="715"/>
      <c r="AN9" s="715"/>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4"/>
    </row>
    <row r="10" spans="3:92" ht="13.5" customHeight="1" x14ac:dyDescent="0.2">
      <c r="D10" s="715"/>
      <c r="E10" s="715"/>
      <c r="F10" s="715"/>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4"/>
    </row>
    <row r="11" spans="3:92" ht="13.5" customHeight="1" x14ac:dyDescent="0.2">
      <c r="D11" s="715"/>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4"/>
    </row>
    <row r="12" spans="3:92" ht="13.5" customHeight="1" x14ac:dyDescent="0.2">
      <c r="D12" s="715"/>
      <c r="E12" s="715"/>
      <c r="F12" s="715"/>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715"/>
      <c r="AN12" s="715"/>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4"/>
    </row>
    <row r="13" spans="3:92" ht="13.5" customHeight="1" x14ac:dyDescent="0.2">
      <c r="D13" s="715"/>
      <c r="E13" s="715"/>
      <c r="F13" s="715"/>
      <c r="G13" s="715"/>
      <c r="H13" s="715"/>
      <c r="I13" s="715"/>
      <c r="J13" s="715"/>
      <c r="K13" s="715"/>
      <c r="L13" s="715"/>
      <c r="M13" s="715"/>
      <c r="N13" s="715"/>
      <c r="O13" s="715"/>
      <c r="P13" s="715"/>
      <c r="Q13" s="715"/>
      <c r="R13" s="715"/>
      <c r="S13" s="715"/>
      <c r="T13" s="715"/>
      <c r="U13" s="715"/>
      <c r="V13" s="715"/>
      <c r="W13" s="715"/>
      <c r="X13" s="715"/>
      <c r="Y13" s="715"/>
      <c r="Z13" s="715"/>
      <c r="AA13" s="715"/>
      <c r="AB13" s="715"/>
      <c r="AC13" s="715"/>
      <c r="AD13" s="715"/>
      <c r="AE13" s="715"/>
      <c r="AF13" s="715"/>
      <c r="AG13" s="715"/>
      <c r="AH13" s="715"/>
      <c r="AI13" s="715"/>
      <c r="AJ13" s="715"/>
      <c r="AK13" s="715"/>
      <c r="AL13" s="715"/>
      <c r="AM13" s="715"/>
      <c r="AN13" s="715"/>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4"/>
    </row>
    <row r="14" spans="3:92" ht="13.5" customHeight="1" x14ac:dyDescent="0.2">
      <c r="D14" s="715"/>
      <c r="E14" s="715"/>
      <c r="F14" s="715"/>
      <c r="G14" s="715"/>
      <c r="H14" s="715"/>
      <c r="I14" s="715"/>
      <c r="J14" s="715"/>
      <c r="K14" s="715"/>
      <c r="L14" s="715"/>
      <c r="M14" s="715"/>
      <c r="N14" s="715"/>
      <c r="O14" s="715"/>
      <c r="P14" s="715"/>
      <c r="Q14" s="715"/>
      <c r="R14" s="715"/>
      <c r="S14" s="715"/>
      <c r="T14" s="715"/>
      <c r="U14" s="715"/>
      <c r="V14" s="715"/>
      <c r="W14" s="715"/>
      <c r="X14" s="715"/>
      <c r="Y14" s="715"/>
      <c r="Z14" s="715"/>
      <c r="AA14" s="715"/>
      <c r="AB14" s="715"/>
      <c r="AC14" s="715"/>
      <c r="AD14" s="715"/>
      <c r="AE14" s="715"/>
      <c r="AF14" s="715"/>
      <c r="AG14" s="715"/>
      <c r="AH14" s="715"/>
      <c r="AI14" s="715"/>
      <c r="AJ14" s="715"/>
      <c r="AK14" s="715"/>
      <c r="AL14" s="715"/>
      <c r="AM14" s="715"/>
      <c r="AN14" s="715"/>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4"/>
    </row>
    <row r="15" spans="3:92" ht="13.5" customHeight="1" thickBot="1" x14ac:dyDescent="0.25">
      <c r="D15" s="716"/>
      <c r="E15" s="716"/>
      <c r="F15" s="716"/>
      <c r="G15" s="716"/>
      <c r="H15" s="716"/>
      <c r="I15" s="716"/>
      <c r="J15" s="716"/>
      <c r="K15" s="716"/>
      <c r="L15" s="716"/>
      <c r="M15" s="716"/>
      <c r="N15" s="716"/>
      <c r="O15" s="716"/>
      <c r="P15" s="716"/>
      <c r="Q15" s="716"/>
      <c r="R15" s="716"/>
      <c r="S15" s="716"/>
      <c r="T15" s="716"/>
      <c r="U15" s="716"/>
      <c r="V15" s="716"/>
      <c r="W15" s="715"/>
      <c r="X15" s="715"/>
      <c r="Y15" s="715"/>
      <c r="Z15" s="715"/>
      <c r="AA15" s="715"/>
      <c r="AB15" s="715"/>
      <c r="AC15" s="715"/>
      <c r="AD15" s="715"/>
      <c r="AE15" s="715"/>
      <c r="AF15" s="715"/>
      <c r="AG15" s="715"/>
      <c r="AH15" s="715"/>
      <c r="AI15" s="715"/>
      <c r="AJ15" s="715"/>
      <c r="AK15" s="715"/>
      <c r="AL15" s="715"/>
      <c r="AM15" s="715"/>
      <c r="AN15" s="715"/>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4"/>
    </row>
    <row r="16" spans="3:92" ht="12.75" customHeight="1" thickTop="1" x14ac:dyDescent="0.2">
      <c r="C16" s="6"/>
      <c r="D16" s="738" t="s">
        <v>83</v>
      </c>
      <c r="E16" s="738"/>
      <c r="F16" s="738"/>
      <c r="G16" s="738"/>
      <c r="H16" s="739"/>
      <c r="I16" s="717"/>
      <c r="J16" s="717"/>
      <c r="K16" s="717"/>
      <c r="L16" s="717"/>
      <c r="M16" s="717"/>
      <c r="N16" s="717"/>
      <c r="O16" s="717"/>
      <c r="P16" s="717"/>
      <c r="Q16" s="717"/>
      <c r="R16" s="717"/>
      <c r="S16" s="717"/>
      <c r="T16" s="717"/>
      <c r="U16" s="717"/>
      <c r="V16" s="718"/>
      <c r="W16" s="16"/>
      <c r="X16" s="16"/>
      <c r="Y16" s="16"/>
      <c r="Z16" s="16"/>
      <c r="AA16" s="16"/>
      <c r="AB16" s="16"/>
      <c r="AC16" s="16"/>
      <c r="AD16" s="16"/>
      <c r="AE16" s="16"/>
      <c r="AF16" s="16"/>
      <c r="AG16" s="16"/>
      <c r="AH16" s="16"/>
      <c r="AI16" s="16"/>
      <c r="AJ16" s="16"/>
      <c r="AK16" s="16"/>
      <c r="AL16" s="16"/>
      <c r="AM16" s="16"/>
      <c r="AN16" s="16"/>
      <c r="AO16" s="10"/>
      <c r="AP16" s="10"/>
      <c r="AQ16" s="10"/>
      <c r="AR16" s="10"/>
      <c r="AS16" s="10"/>
      <c r="AT16" s="10"/>
      <c r="AU16" s="10"/>
      <c r="AV16" s="10"/>
      <c r="AW16" s="10"/>
      <c r="AX16" s="10"/>
      <c r="AY16" s="10"/>
      <c r="AZ16" s="10"/>
      <c r="BA16" s="10"/>
      <c r="BB16" s="10"/>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1">
        <v>10000000</v>
      </c>
      <c r="CH16" s="1">
        <v>1000000</v>
      </c>
      <c r="CI16" s="1">
        <v>100000</v>
      </c>
      <c r="CJ16" s="1">
        <v>10000</v>
      </c>
      <c r="CK16" s="1">
        <v>1000</v>
      </c>
      <c r="CL16" s="1">
        <v>100</v>
      </c>
      <c r="CM16" s="1">
        <v>10</v>
      </c>
      <c r="CN16" s="1">
        <v>1</v>
      </c>
    </row>
    <row r="17" spans="3:98" ht="12.75" customHeight="1" x14ac:dyDescent="0.2">
      <c r="C17" s="6"/>
      <c r="D17" s="740"/>
      <c r="E17" s="740"/>
      <c r="F17" s="740"/>
      <c r="G17" s="740"/>
      <c r="H17" s="741"/>
      <c r="I17" s="719"/>
      <c r="J17" s="719"/>
      <c r="K17" s="719"/>
      <c r="L17" s="719"/>
      <c r="M17" s="719"/>
      <c r="N17" s="719"/>
      <c r="O17" s="719"/>
      <c r="P17" s="719"/>
      <c r="Q17" s="719"/>
      <c r="R17" s="719"/>
      <c r="S17" s="719"/>
      <c r="T17" s="719"/>
      <c r="U17" s="719"/>
      <c r="V17" s="720"/>
      <c r="W17" s="16"/>
      <c r="X17" s="16"/>
      <c r="Y17" s="16"/>
      <c r="Z17" s="16"/>
      <c r="AA17" s="16"/>
      <c r="AB17" s="16"/>
      <c r="AC17" s="16"/>
      <c r="AD17" s="16"/>
      <c r="AE17" s="16"/>
      <c r="AF17" s="16"/>
      <c r="AG17" s="16"/>
      <c r="AH17" s="16"/>
      <c r="AI17" s="16"/>
      <c r="AJ17" s="16"/>
      <c r="AK17" s="16"/>
      <c r="AL17" s="16"/>
      <c r="AM17" s="16"/>
      <c r="AN17" s="16"/>
      <c r="AO17" s="10"/>
      <c r="AP17" s="10"/>
      <c r="AQ17" s="10"/>
      <c r="AR17" s="10"/>
      <c r="AS17" s="10"/>
      <c r="AT17" s="10"/>
      <c r="AU17" s="10"/>
      <c r="AV17" s="10"/>
      <c r="AW17" s="10"/>
      <c r="AX17" s="10"/>
      <c r="AY17" s="10"/>
      <c r="AZ17" s="10"/>
      <c r="BA17" s="10"/>
      <c r="BB17" s="10"/>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2" t="str">
        <f>IF(I16="","",INT($I$16/CG16))</f>
        <v/>
      </c>
      <c r="CH17" s="2" t="str">
        <f>IF(I16="","",INT($I$16/CH16))</f>
        <v/>
      </c>
      <c r="CI17" s="2" t="str">
        <f>IF(I16="","",INT($I$16/CI16))</f>
        <v/>
      </c>
      <c r="CJ17" s="2" t="str">
        <f>IF(I16="","",INT($I$16/CJ16))</f>
        <v/>
      </c>
      <c r="CK17" s="2" t="str">
        <f>IF(I16="","",INT($I$16/CK16))</f>
        <v/>
      </c>
      <c r="CL17" s="2" t="str">
        <f>IF(I16="","",INT($I$16/CL16))</f>
        <v/>
      </c>
      <c r="CM17" s="2" t="str">
        <f>IF(I16="","",INT($I$16/CM16))</f>
        <v/>
      </c>
      <c r="CN17" s="2" t="str">
        <f>IF(I16="","",INT($I$16/CN16))</f>
        <v/>
      </c>
      <c r="CT17" s="2"/>
    </row>
    <row r="18" spans="3:98" ht="12.75" customHeight="1" x14ac:dyDescent="0.2">
      <c r="C18" s="6"/>
      <c r="D18" s="740"/>
      <c r="E18" s="740"/>
      <c r="F18" s="740"/>
      <c r="G18" s="740"/>
      <c r="H18" s="741"/>
      <c r="I18" s="719"/>
      <c r="J18" s="719"/>
      <c r="K18" s="719"/>
      <c r="L18" s="719"/>
      <c r="M18" s="719"/>
      <c r="N18" s="719"/>
      <c r="O18" s="719"/>
      <c r="P18" s="719"/>
      <c r="Q18" s="719"/>
      <c r="R18" s="719"/>
      <c r="S18" s="719"/>
      <c r="T18" s="719"/>
      <c r="U18" s="719"/>
      <c r="V18" s="720"/>
      <c r="W18" s="16"/>
      <c r="X18" s="16"/>
      <c r="Y18" s="16"/>
      <c r="Z18" s="16"/>
      <c r="AA18" s="16"/>
      <c r="AB18" s="16"/>
      <c r="AC18" s="16"/>
      <c r="AD18" s="16"/>
      <c r="AE18" s="16"/>
      <c r="AF18" s="16"/>
      <c r="AG18" s="16"/>
      <c r="AH18" s="16"/>
      <c r="AI18" s="16"/>
      <c r="AJ18" s="16"/>
      <c r="AK18" s="16"/>
      <c r="AL18" s="16"/>
      <c r="AM18" s="16"/>
      <c r="AN18" s="16"/>
      <c r="AO18" s="10"/>
      <c r="AP18" s="10"/>
      <c r="AQ18" s="10"/>
      <c r="AR18" s="10"/>
      <c r="AS18" s="10"/>
      <c r="AT18" s="10"/>
      <c r="AU18" s="10"/>
      <c r="AV18" s="10"/>
      <c r="AW18" s="10"/>
      <c r="AX18" s="10"/>
      <c r="AY18" s="10"/>
      <c r="AZ18" s="10"/>
      <c r="BA18" s="10"/>
      <c r="BB18" s="10"/>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3" t="str">
        <f t="shared" ref="CG18:CN18" si="0">+IF(CG17="","",RIGHT(CG17,1))</f>
        <v/>
      </c>
      <c r="CH18" s="3" t="str">
        <f t="shared" si="0"/>
        <v/>
      </c>
      <c r="CI18" s="3" t="str">
        <f t="shared" si="0"/>
        <v/>
      </c>
      <c r="CJ18" s="3" t="str">
        <f t="shared" si="0"/>
        <v/>
      </c>
      <c r="CK18" s="3" t="str">
        <f t="shared" si="0"/>
        <v/>
      </c>
      <c r="CL18" s="3" t="str">
        <f t="shared" si="0"/>
        <v/>
      </c>
      <c r="CM18" s="3" t="str">
        <f t="shared" si="0"/>
        <v/>
      </c>
      <c r="CN18" s="3" t="str">
        <f t="shared" si="0"/>
        <v/>
      </c>
    </row>
    <row r="19" spans="3:98" ht="12.75" customHeight="1" thickBot="1" x14ac:dyDescent="0.25">
      <c r="C19" s="6"/>
      <c r="D19" s="742"/>
      <c r="E19" s="742"/>
      <c r="F19" s="742"/>
      <c r="G19" s="742"/>
      <c r="H19" s="743"/>
      <c r="I19" s="719"/>
      <c r="J19" s="719"/>
      <c r="K19" s="719"/>
      <c r="L19" s="719"/>
      <c r="M19" s="719"/>
      <c r="N19" s="719"/>
      <c r="O19" s="719"/>
      <c r="P19" s="719"/>
      <c r="Q19" s="719"/>
      <c r="R19" s="719"/>
      <c r="S19" s="719"/>
      <c r="T19" s="719"/>
      <c r="U19" s="719"/>
      <c r="V19" s="720"/>
      <c r="W19" s="17"/>
      <c r="X19" s="17"/>
      <c r="Y19" s="17"/>
      <c r="Z19" s="17"/>
      <c r="AA19" s="17"/>
      <c r="AB19" s="17"/>
      <c r="AC19" s="17"/>
      <c r="AD19" s="17"/>
      <c r="AE19" s="17"/>
      <c r="AF19" s="17"/>
      <c r="AG19" s="17"/>
      <c r="AH19" s="17"/>
      <c r="AI19" s="17"/>
      <c r="AJ19" s="17"/>
      <c r="AK19" s="17"/>
      <c r="AL19" s="17"/>
      <c r="AM19" s="17"/>
      <c r="AN19" s="17"/>
      <c r="AO19" s="10"/>
      <c r="AP19" s="10"/>
      <c r="AQ19" s="10"/>
      <c r="AR19" s="10"/>
      <c r="AS19" s="10"/>
      <c r="AT19" s="10"/>
      <c r="AU19" s="10"/>
      <c r="AV19" s="10"/>
      <c r="AW19" s="10"/>
      <c r="AX19" s="10"/>
      <c r="AY19" s="10"/>
      <c r="AZ19" s="10"/>
      <c r="BA19" s="10"/>
      <c r="BB19" s="10"/>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3:98" ht="18.75" customHeight="1" thickTop="1" x14ac:dyDescent="0.2">
      <c r="C20" s="6"/>
      <c r="D20" s="750" t="s">
        <v>91</v>
      </c>
      <c r="E20" s="750"/>
      <c r="F20" s="750"/>
      <c r="G20" s="750"/>
      <c r="H20" s="751"/>
      <c r="I20" s="681"/>
      <c r="J20" s="681"/>
      <c r="K20" s="681"/>
      <c r="L20" s="681"/>
      <c r="M20" s="681"/>
      <c r="N20" s="681"/>
      <c r="O20" s="681"/>
      <c r="P20" s="681"/>
      <c r="Q20" s="681"/>
      <c r="R20" s="681"/>
      <c r="S20" s="681"/>
      <c r="T20" s="681"/>
      <c r="U20" s="681"/>
      <c r="V20" s="681"/>
      <c r="W20" s="682"/>
      <c r="X20" s="682"/>
      <c r="Y20" s="682"/>
      <c r="Z20" s="682"/>
      <c r="AA20" s="682"/>
      <c r="AB20" s="682"/>
      <c r="AC20" s="682"/>
      <c r="AD20" s="682"/>
      <c r="AE20" s="682"/>
      <c r="AF20" s="682"/>
      <c r="AG20" s="682"/>
      <c r="AH20" s="682"/>
      <c r="AI20" s="682"/>
      <c r="AJ20" s="682"/>
      <c r="AK20" s="682"/>
      <c r="AL20" s="682"/>
      <c r="AM20" s="682"/>
      <c r="AN20" s="683"/>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3:98" ht="18.75" customHeight="1" x14ac:dyDescent="0.2">
      <c r="C21" s="6"/>
      <c r="D21" s="746" t="s">
        <v>89</v>
      </c>
      <c r="E21" s="746"/>
      <c r="F21" s="746"/>
      <c r="G21" s="746"/>
      <c r="H21" s="747"/>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5"/>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row>
    <row r="22" spans="3:98" ht="18" customHeight="1" x14ac:dyDescent="0.2">
      <c r="C22" s="6"/>
      <c r="D22" s="746"/>
      <c r="E22" s="746"/>
      <c r="F22" s="746"/>
      <c r="G22" s="746"/>
      <c r="H22" s="747"/>
      <c r="I22" s="686"/>
      <c r="J22" s="686"/>
      <c r="K22" s="686"/>
      <c r="L22" s="686"/>
      <c r="M22" s="686"/>
      <c r="N22" s="686"/>
      <c r="O22" s="686"/>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row>
    <row r="23" spans="3:98" ht="20.25" customHeight="1" x14ac:dyDescent="0.2">
      <c r="C23" s="6"/>
      <c r="D23" s="746"/>
      <c r="E23" s="746"/>
      <c r="F23" s="746"/>
      <c r="G23" s="746"/>
      <c r="H23" s="747"/>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9"/>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row>
    <row r="24" spans="3:98" ht="20.25" customHeight="1" x14ac:dyDescent="0.2">
      <c r="C24" s="6"/>
      <c r="D24" s="746"/>
      <c r="E24" s="746"/>
      <c r="F24" s="746"/>
      <c r="G24" s="746"/>
      <c r="H24" s="747"/>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9"/>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3:98" ht="20.25" customHeight="1" thickBot="1" x14ac:dyDescent="0.25">
      <c r="C25" s="6"/>
      <c r="D25" s="748"/>
      <c r="E25" s="748"/>
      <c r="F25" s="748"/>
      <c r="G25" s="748"/>
      <c r="H25" s="749"/>
      <c r="I25" s="688"/>
      <c r="J25" s="688"/>
      <c r="K25" s="688"/>
      <c r="L25" s="688"/>
      <c r="M25" s="688"/>
      <c r="N25" s="688"/>
      <c r="O25" s="688"/>
      <c r="P25" s="688"/>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1"/>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3:98" ht="25.5" customHeight="1" thickBot="1" x14ac:dyDescent="0.25">
      <c r="C26" s="6"/>
      <c r="D26" s="677" t="s">
        <v>82</v>
      </c>
      <c r="E26" s="678"/>
      <c r="F26" s="678"/>
      <c r="G26" s="678"/>
      <c r="H26" s="678"/>
      <c r="I26" s="696" t="s">
        <v>9</v>
      </c>
      <c r="J26" s="697"/>
      <c r="K26" s="704"/>
      <c r="L26" s="704"/>
      <c r="M26" s="704"/>
      <c r="N26" s="704"/>
      <c r="O26" s="705" t="s">
        <v>360</v>
      </c>
      <c r="P26" s="705"/>
      <c r="Q26" s="704"/>
      <c r="R26" s="704"/>
      <c r="S26" s="704"/>
      <c r="T26" s="704"/>
      <c r="U26" s="704"/>
      <c r="V26" s="706"/>
      <c r="W26" s="18"/>
      <c r="X26" s="18"/>
      <c r="Y26" s="18"/>
      <c r="Z26" s="18"/>
      <c r="AA26" s="18"/>
      <c r="AB26" s="18"/>
      <c r="AC26" s="18"/>
      <c r="AD26" s="18"/>
      <c r="AE26" s="18"/>
      <c r="AF26" s="18"/>
      <c r="AG26" s="18"/>
      <c r="AH26" s="18"/>
      <c r="AI26" s="18"/>
      <c r="AJ26" s="18"/>
      <c r="AK26" s="18"/>
      <c r="AL26" s="18"/>
      <c r="AM26" s="18"/>
      <c r="AN26" s="18"/>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3:98" ht="20.25" customHeight="1" x14ac:dyDescent="0.2">
      <c r="C27" s="6"/>
      <c r="D27" s="679" t="s">
        <v>90</v>
      </c>
      <c r="E27" s="680"/>
      <c r="F27" s="680"/>
      <c r="G27" s="680"/>
      <c r="H27" s="680"/>
      <c r="I27" s="698"/>
      <c r="J27" s="698"/>
      <c r="K27" s="698"/>
      <c r="L27" s="698"/>
      <c r="M27" s="698"/>
      <c r="N27" s="698"/>
      <c r="O27" s="698"/>
      <c r="P27" s="698"/>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700"/>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3:98" ht="20.25" customHeight="1" x14ac:dyDescent="0.2">
      <c r="C28" s="6"/>
      <c r="D28" s="679"/>
      <c r="E28" s="680"/>
      <c r="F28" s="680"/>
      <c r="G28" s="680"/>
      <c r="H28" s="680"/>
      <c r="I28" s="698"/>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701"/>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3:98" ht="18.75" customHeight="1" x14ac:dyDescent="0.2">
      <c r="C29" s="6"/>
      <c r="D29" s="679"/>
      <c r="E29" s="680"/>
      <c r="F29" s="680"/>
      <c r="G29" s="680"/>
      <c r="H29" s="680"/>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701"/>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3:98" ht="18.75" customHeight="1" x14ac:dyDescent="0.2">
      <c r="C30" s="6"/>
      <c r="D30" s="679"/>
      <c r="E30" s="680"/>
      <c r="F30" s="680"/>
      <c r="G30" s="680"/>
      <c r="H30" s="680"/>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701"/>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row>
    <row r="31" spans="3:98" ht="18.75" customHeight="1" x14ac:dyDescent="0.2">
      <c r="C31" s="6"/>
      <c r="D31" s="679"/>
      <c r="E31" s="680"/>
      <c r="F31" s="680"/>
      <c r="G31" s="680"/>
      <c r="H31" s="680"/>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701"/>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row>
    <row r="32" spans="3:98" ht="18.75" customHeight="1" thickBot="1" x14ac:dyDescent="0.25">
      <c r="C32" s="6"/>
      <c r="D32" s="679"/>
      <c r="E32" s="680"/>
      <c r="F32" s="680"/>
      <c r="G32" s="680"/>
      <c r="H32" s="680"/>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702"/>
      <c r="AI32" s="702"/>
      <c r="AJ32" s="702"/>
      <c r="AK32" s="702"/>
      <c r="AL32" s="702"/>
      <c r="AM32" s="702"/>
      <c r="AN32" s="703"/>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3:98" ht="21" customHeight="1" thickTop="1" x14ac:dyDescent="0.2">
      <c r="C33" s="6"/>
      <c r="D33" s="677" t="s">
        <v>39</v>
      </c>
      <c r="E33" s="678"/>
      <c r="F33" s="678"/>
      <c r="G33" s="678"/>
      <c r="H33" s="678"/>
      <c r="I33" s="744"/>
      <c r="J33" s="744"/>
      <c r="K33" s="744"/>
      <c r="L33" s="744"/>
      <c r="M33" s="744"/>
      <c r="N33" s="744"/>
      <c r="O33" s="744"/>
      <c r="P33" s="744"/>
      <c r="Q33" s="744"/>
      <c r="R33" s="744"/>
      <c r="S33" s="744"/>
      <c r="T33" s="744"/>
      <c r="U33" s="744"/>
      <c r="V33" s="745"/>
      <c r="W33" s="731" t="s">
        <v>363</v>
      </c>
      <c r="X33" s="732"/>
      <c r="Y33" s="732"/>
      <c r="Z33" s="732"/>
      <c r="AA33" s="732"/>
      <c r="AB33" s="732"/>
      <c r="AC33" s="732"/>
      <c r="AD33" s="732"/>
      <c r="AE33" s="732"/>
      <c r="AF33" s="732"/>
      <c r="AG33" s="733"/>
      <c r="AH33" s="11"/>
      <c r="AI33" s="12"/>
      <c r="AJ33" s="12"/>
      <c r="AK33" s="12"/>
      <c r="AL33" s="12"/>
      <c r="AM33" s="12"/>
      <c r="AN33" s="12"/>
      <c r="AO33" s="7"/>
      <c r="AP33" s="7"/>
      <c r="AQ33" s="7"/>
      <c r="AR33" s="7"/>
      <c r="AS33" s="7"/>
      <c r="AT33" s="7"/>
      <c r="AU33" s="7"/>
      <c r="AV33" s="7"/>
      <c r="AW33" s="7"/>
      <c r="AX33" s="7"/>
      <c r="AY33" s="7"/>
      <c r="AZ33" s="7"/>
      <c r="BA33" s="7"/>
      <c r="BB33" s="7"/>
      <c r="BC33" s="7"/>
      <c r="BD33" s="7" t="str">
        <f>+LEFT(AA33,1)</f>
        <v/>
      </c>
      <c r="BE33" s="7" t="str">
        <f>+LEFT(AB33,1)</f>
        <v/>
      </c>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1">
        <v>1000000000000</v>
      </c>
      <c r="CH33" s="1">
        <v>100000000000</v>
      </c>
      <c r="CI33" s="1">
        <v>10000000000</v>
      </c>
      <c r="CJ33" s="1">
        <v>1000000000</v>
      </c>
      <c r="CK33" s="1">
        <v>100000000</v>
      </c>
      <c r="CL33" s="1">
        <v>10000000</v>
      </c>
      <c r="CM33" s="1">
        <v>1000000</v>
      </c>
      <c r="CN33" s="1">
        <v>100000</v>
      </c>
      <c r="CO33" s="1">
        <v>10000</v>
      </c>
      <c r="CP33" s="1">
        <v>1000</v>
      </c>
      <c r="CQ33" s="1">
        <v>100</v>
      </c>
      <c r="CR33" s="1">
        <v>10</v>
      </c>
      <c r="CS33" s="1">
        <v>1</v>
      </c>
    </row>
    <row r="34" spans="3:98" ht="21" customHeight="1" x14ac:dyDescent="0.2">
      <c r="C34" s="6"/>
      <c r="D34" s="677"/>
      <c r="E34" s="678"/>
      <c r="F34" s="678"/>
      <c r="G34" s="678"/>
      <c r="H34" s="678"/>
      <c r="I34" s="744"/>
      <c r="J34" s="744"/>
      <c r="K34" s="744"/>
      <c r="L34" s="744"/>
      <c r="M34" s="744"/>
      <c r="N34" s="744"/>
      <c r="O34" s="744"/>
      <c r="P34" s="744"/>
      <c r="Q34" s="744"/>
      <c r="R34" s="744"/>
      <c r="S34" s="744"/>
      <c r="T34" s="744"/>
      <c r="U34" s="744"/>
      <c r="V34" s="745"/>
      <c r="W34" s="734"/>
      <c r="X34" s="734"/>
      <c r="Y34" s="734"/>
      <c r="Z34" s="734"/>
      <c r="AA34" s="734"/>
      <c r="AB34" s="734"/>
      <c r="AC34" s="734"/>
      <c r="AD34" s="734"/>
      <c r="AE34" s="734"/>
      <c r="AF34" s="734"/>
      <c r="AG34" s="735"/>
      <c r="AH34" s="13"/>
      <c r="AI34" s="13"/>
      <c r="AJ34" s="13"/>
      <c r="AK34" s="13"/>
      <c r="AL34" s="13"/>
      <c r="AM34" s="13"/>
      <c r="AN34" s="13"/>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2" t="str">
        <f>IF(I33="","",INT($I$33/CG33))</f>
        <v/>
      </c>
      <c r="CH34" s="2" t="str">
        <f>IF(I33="","",INT($I$33/CH33))</f>
        <v/>
      </c>
      <c r="CI34" s="2" t="str">
        <f>IF(I33="","",INT($I$33/CI33))</f>
        <v/>
      </c>
      <c r="CJ34" s="2" t="str">
        <f>IF(I33="","",INT($I$33/CJ33))</f>
        <v/>
      </c>
      <c r="CK34" s="2" t="str">
        <f>IF(I33="","",INT($I$33/CK33))</f>
        <v/>
      </c>
      <c r="CL34" s="2" t="str">
        <f>IF(I33="","",INT($I$33/CL33))</f>
        <v/>
      </c>
      <c r="CM34" s="2" t="str">
        <f>IF(I33="","",INT($I$33/CM33))</f>
        <v/>
      </c>
      <c r="CN34" s="2" t="str">
        <f>IF(I33="","",INT($I$33/CN33))</f>
        <v/>
      </c>
      <c r="CO34" s="2" t="str">
        <f>IF(I33="","",INT($I$33/CO33))</f>
        <v/>
      </c>
      <c r="CP34" s="2" t="str">
        <f>IF(I33="","",INT($I$33/CP33))</f>
        <v/>
      </c>
      <c r="CQ34" s="2" t="str">
        <f>IF(I33="","",INT($I$33/CQ33))</f>
        <v/>
      </c>
      <c r="CR34" s="2" t="str">
        <f>IF(I33="","",INT($I$33/CR33))</f>
        <v/>
      </c>
      <c r="CS34" s="2" t="str">
        <f>IF(I33="","",INT($I$33/CS33))</f>
        <v/>
      </c>
      <c r="CT34" s="2"/>
    </row>
    <row r="35" spans="3:98" ht="21" customHeight="1" x14ac:dyDescent="0.2">
      <c r="C35" s="6"/>
      <c r="D35" s="725" t="s">
        <v>87</v>
      </c>
      <c r="E35" s="725"/>
      <c r="F35" s="725"/>
      <c r="G35" s="725"/>
      <c r="H35" s="726"/>
      <c r="I35" s="729"/>
      <c r="J35" s="729"/>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30"/>
      <c r="AH35" s="13"/>
      <c r="AI35" s="13"/>
      <c r="AJ35" s="13"/>
      <c r="AK35" s="13"/>
      <c r="AL35" s="13"/>
      <c r="AM35" s="13"/>
      <c r="AN35" s="13"/>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3" t="str">
        <f t="shared" ref="CG35:CR35" si="1">+IF(CG34="","",RIGHT(CG34,1))</f>
        <v/>
      </c>
      <c r="CH35" s="3" t="str">
        <f t="shared" si="1"/>
        <v/>
      </c>
      <c r="CI35" s="3" t="str">
        <f t="shared" si="1"/>
        <v/>
      </c>
      <c r="CJ35" s="3" t="str">
        <f t="shared" si="1"/>
        <v/>
      </c>
      <c r="CK35" s="3" t="str">
        <f t="shared" si="1"/>
        <v/>
      </c>
      <c r="CL35" s="3" t="str">
        <f t="shared" si="1"/>
        <v/>
      </c>
      <c r="CM35" s="3" t="str">
        <f t="shared" si="1"/>
        <v/>
      </c>
      <c r="CN35" s="3" t="str">
        <f t="shared" si="1"/>
        <v/>
      </c>
      <c r="CO35" s="3" t="str">
        <f t="shared" si="1"/>
        <v/>
      </c>
      <c r="CP35" s="3" t="str">
        <f t="shared" si="1"/>
        <v/>
      </c>
      <c r="CQ35" s="3" t="str">
        <f t="shared" si="1"/>
        <v/>
      </c>
      <c r="CR35" s="3" t="str">
        <f t="shared" si="1"/>
        <v/>
      </c>
      <c r="CS35" s="3" t="str">
        <f>+IF(CS34="","",RIGHT(CS34,1))</f>
        <v/>
      </c>
    </row>
    <row r="36" spans="3:98" ht="21" customHeight="1" x14ac:dyDescent="0.2">
      <c r="C36" s="6"/>
      <c r="D36" s="727"/>
      <c r="E36" s="727"/>
      <c r="F36" s="727"/>
      <c r="G36" s="727"/>
      <c r="H36" s="728"/>
      <c r="I36" s="729"/>
      <c r="J36" s="729"/>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30"/>
      <c r="AH36" s="13"/>
      <c r="AI36" s="13"/>
      <c r="AJ36" s="13"/>
      <c r="AK36" s="13"/>
      <c r="AL36" s="13"/>
      <c r="AM36" s="13"/>
      <c r="AN36" s="13"/>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3:98" ht="21" customHeight="1" x14ac:dyDescent="0.2">
      <c r="C37" s="6"/>
      <c r="D37" s="725" t="s">
        <v>88</v>
      </c>
      <c r="E37" s="725"/>
      <c r="F37" s="725"/>
      <c r="G37" s="725"/>
      <c r="H37" s="726"/>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30"/>
      <c r="AH37" s="13"/>
      <c r="AI37" s="13"/>
      <c r="AJ37" s="13"/>
      <c r="AK37" s="13"/>
      <c r="AL37" s="13"/>
      <c r="AM37" s="13"/>
      <c r="AN37" s="13"/>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row>
    <row r="38" spans="3:98" ht="21" customHeight="1" thickBot="1" x14ac:dyDescent="0.25">
      <c r="C38" s="6"/>
      <c r="D38" s="727"/>
      <c r="E38" s="727"/>
      <c r="F38" s="727"/>
      <c r="G38" s="727"/>
      <c r="H38" s="728"/>
      <c r="I38" s="729"/>
      <c r="J38" s="729"/>
      <c r="K38" s="729"/>
      <c r="L38" s="729"/>
      <c r="M38" s="729"/>
      <c r="N38" s="729"/>
      <c r="O38" s="729"/>
      <c r="P38" s="729"/>
      <c r="Q38" s="729"/>
      <c r="R38" s="729"/>
      <c r="S38" s="729"/>
      <c r="T38" s="729"/>
      <c r="U38" s="729"/>
      <c r="V38" s="729"/>
      <c r="W38" s="736"/>
      <c r="X38" s="736"/>
      <c r="Y38" s="736"/>
      <c r="Z38" s="736"/>
      <c r="AA38" s="736"/>
      <c r="AB38" s="736"/>
      <c r="AC38" s="736"/>
      <c r="AD38" s="736"/>
      <c r="AE38" s="736"/>
      <c r="AF38" s="736"/>
      <c r="AG38" s="737"/>
      <c r="AH38" s="13"/>
      <c r="AI38" s="13"/>
      <c r="AJ38" s="13"/>
      <c r="AK38" s="13"/>
      <c r="AL38" s="13"/>
      <c r="AM38" s="13"/>
      <c r="AN38" s="13"/>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row>
    <row r="39" spans="3:98" ht="21" customHeight="1" thickTop="1" x14ac:dyDescent="0.2">
      <c r="C39" s="6"/>
      <c r="D39" s="721" t="s">
        <v>85</v>
      </c>
      <c r="E39" s="722"/>
      <c r="F39" s="722"/>
      <c r="G39" s="722"/>
      <c r="H39" s="722"/>
      <c r="I39" s="707"/>
      <c r="J39" s="707"/>
      <c r="K39" s="707"/>
      <c r="L39" s="707"/>
      <c r="M39" s="707"/>
      <c r="N39" s="707"/>
      <c r="O39" s="707"/>
      <c r="P39" s="707"/>
      <c r="Q39" s="707"/>
      <c r="R39" s="707"/>
      <c r="S39" s="707"/>
      <c r="T39" s="707"/>
      <c r="U39" s="707"/>
      <c r="V39" s="708"/>
      <c r="W39" s="711"/>
      <c r="X39" s="712"/>
      <c r="Y39" s="712"/>
      <c r="Z39" s="712"/>
      <c r="AA39" s="712"/>
      <c r="AB39" s="712"/>
      <c r="AC39" s="712"/>
      <c r="AD39" s="712"/>
      <c r="AE39" s="712"/>
      <c r="AF39" s="712"/>
      <c r="AG39" s="712"/>
      <c r="AH39" s="14"/>
      <c r="AI39" s="14"/>
      <c r="AJ39" s="14"/>
      <c r="AK39" s="14"/>
      <c r="AL39" s="14"/>
      <c r="AM39" s="14"/>
      <c r="AN39" s="14"/>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3:98" ht="21" customHeight="1" thickBot="1" x14ac:dyDescent="0.25">
      <c r="C40" s="6"/>
      <c r="D40" s="723"/>
      <c r="E40" s="724"/>
      <c r="F40" s="724"/>
      <c r="G40" s="724"/>
      <c r="H40" s="724"/>
      <c r="I40" s="709"/>
      <c r="J40" s="709"/>
      <c r="K40" s="709"/>
      <c r="L40" s="709"/>
      <c r="M40" s="709"/>
      <c r="N40" s="709"/>
      <c r="O40" s="709"/>
      <c r="P40" s="709"/>
      <c r="Q40" s="709"/>
      <c r="R40" s="709"/>
      <c r="S40" s="709"/>
      <c r="T40" s="709"/>
      <c r="U40" s="709"/>
      <c r="V40" s="710"/>
      <c r="W40" s="713"/>
      <c r="X40" s="714"/>
      <c r="Y40" s="714"/>
      <c r="Z40" s="714"/>
      <c r="AA40" s="714"/>
      <c r="AB40" s="714"/>
      <c r="AC40" s="714"/>
      <c r="AD40" s="714"/>
      <c r="AE40" s="714"/>
      <c r="AF40" s="714"/>
      <c r="AG40" s="714"/>
      <c r="AH40" s="14"/>
      <c r="AI40" s="14"/>
      <c r="AJ40" s="14"/>
      <c r="AK40" s="14"/>
      <c r="AL40" s="14"/>
      <c r="AM40" s="14"/>
      <c r="AN40" s="14"/>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3:98" ht="20.25" customHeight="1" thickTop="1" x14ac:dyDescent="0.2">
      <c r="D41" s="15"/>
      <c r="E41" s="15"/>
      <c r="F41" s="15"/>
      <c r="G41" s="15"/>
      <c r="H41" s="15"/>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3:98" ht="20.25" customHeight="1" x14ac:dyDescent="0.2">
      <c r="D42" s="15"/>
      <c r="E42" s="15"/>
      <c r="F42" s="15"/>
      <c r="G42" s="15"/>
      <c r="H42" s="15"/>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row>
    <row r="43" spans="3:98" ht="20.25" customHeight="1" x14ac:dyDescent="0.2">
      <c r="D43" s="15"/>
      <c r="E43" s="15"/>
      <c r="F43" s="15"/>
      <c r="G43" s="15"/>
      <c r="H43" s="15"/>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row>
    <row r="44" spans="3:98" ht="20.25" customHeight="1" x14ac:dyDescent="0.2">
      <c r="D44" s="15"/>
      <c r="E44" s="15"/>
      <c r="F44" s="15"/>
      <c r="G44" s="15"/>
      <c r="H44" s="15"/>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3:98" x14ac:dyDescent="0.2">
      <c r="D45" s="15"/>
      <c r="E45" s="15"/>
      <c r="F45" s="15"/>
      <c r="G45" s="15"/>
      <c r="H45" s="15"/>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3:98" x14ac:dyDescent="0.2">
      <c r="D46" s="15"/>
      <c r="E46" s="15"/>
      <c r="F46" s="15"/>
      <c r="G46" s="15"/>
      <c r="H46" s="15"/>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3:98" x14ac:dyDescent="0.2">
      <c r="D47" s="15"/>
      <c r="E47" s="15"/>
      <c r="F47" s="15"/>
      <c r="G47" s="15"/>
      <c r="H47" s="15"/>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3:98" x14ac:dyDescent="0.2">
      <c r="D48" s="15"/>
      <c r="E48" s="15"/>
      <c r="F48" s="15"/>
      <c r="G48" s="15"/>
      <c r="H48" s="15"/>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row>
    <row r="49" spans="4:84" x14ac:dyDescent="0.2">
      <c r="D49" s="15"/>
      <c r="E49" s="15"/>
      <c r="F49" s="15"/>
      <c r="G49" s="15"/>
      <c r="H49" s="15"/>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row>
    <row r="50" spans="4:84" x14ac:dyDescent="0.2">
      <c r="D50" s="15"/>
      <c r="E50" s="15"/>
      <c r="F50" s="15"/>
      <c r="G50" s="15"/>
      <c r="H50" s="15"/>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4:84" x14ac:dyDescent="0.2">
      <c r="D51" s="75"/>
      <c r="E51" s="75"/>
      <c r="F51" s="75"/>
      <c r="G51" s="75"/>
      <c r="H51" s="75"/>
    </row>
    <row r="52" spans="4:84" x14ac:dyDescent="0.2">
      <c r="D52" s="75"/>
      <c r="E52" s="75"/>
      <c r="F52" s="75"/>
      <c r="G52" s="75"/>
      <c r="H52" s="75"/>
    </row>
    <row r="53" spans="4:84" x14ac:dyDescent="0.2">
      <c r="D53" s="75"/>
      <c r="E53" s="75"/>
      <c r="F53" s="75"/>
      <c r="G53" s="75"/>
      <c r="H53" s="75"/>
    </row>
    <row r="54" spans="4:84" x14ac:dyDescent="0.2">
      <c r="D54" s="75"/>
      <c r="E54" s="75"/>
      <c r="F54" s="75"/>
      <c r="G54" s="75"/>
      <c r="H54" s="75"/>
    </row>
    <row r="55" spans="4:84" x14ac:dyDescent="0.2">
      <c r="D55" s="75"/>
      <c r="E55" s="75"/>
      <c r="F55" s="75"/>
      <c r="G55" s="75"/>
      <c r="H55" s="75"/>
    </row>
    <row r="56" spans="4:84" x14ac:dyDescent="0.2">
      <c r="D56" s="75"/>
      <c r="E56" s="75"/>
      <c r="F56" s="75"/>
      <c r="G56" s="75"/>
      <c r="H56" s="75"/>
    </row>
    <row r="57" spans="4:84" x14ac:dyDescent="0.2">
      <c r="D57" s="75"/>
      <c r="E57" s="75"/>
      <c r="F57" s="75"/>
      <c r="G57" s="75"/>
      <c r="H57" s="75"/>
    </row>
    <row r="58" spans="4:84" x14ac:dyDescent="0.2">
      <c r="D58" s="75"/>
      <c r="E58" s="75"/>
      <c r="F58" s="75"/>
      <c r="G58" s="75"/>
      <c r="H58" s="75"/>
    </row>
    <row r="59" spans="4:84" x14ac:dyDescent="0.2">
      <c r="D59" s="75"/>
      <c r="E59" s="75"/>
      <c r="F59" s="75"/>
      <c r="G59" s="75"/>
      <c r="H59" s="75"/>
    </row>
    <row r="60" spans="4:84" x14ac:dyDescent="0.2">
      <c r="D60" s="75"/>
      <c r="E60" s="75"/>
      <c r="F60" s="75"/>
      <c r="G60" s="75"/>
      <c r="H60" s="75"/>
    </row>
    <row r="61" spans="4:84" x14ac:dyDescent="0.2">
      <c r="D61" s="75"/>
      <c r="E61" s="75"/>
      <c r="F61" s="75"/>
      <c r="G61" s="75"/>
      <c r="H61" s="75"/>
    </row>
    <row r="62" spans="4:84" x14ac:dyDescent="0.2">
      <c r="D62" s="75"/>
      <c r="E62" s="75"/>
      <c r="F62" s="75"/>
      <c r="G62" s="75"/>
      <c r="H62" s="75"/>
    </row>
  </sheetData>
  <sheetProtection algorithmName="SHA-512" hashValue="d5N4agKPIDP8Q6y5xCf0XSlO+CSjtLnh3VlvRCbBrQd4FbfhYpVEtDOI1G6x6gg6yIAWLZZszhwEE+Gslaaplg==" saltValue="+99K22qepnuEH/LYnOa/Zg==" spinCount="100000" sheet="1" objects="1" scenarios="1" selectLockedCells="1"/>
  <customSheetViews>
    <customSheetView guid="{39730EE9-C200-49A1-8CC0-8205A0991BA8}" scale="85" showPageBreaks="1" showGridLines="0" showRowCol="0" printArea="1" hiddenColumns="1" view="pageBreakPreview" topLeftCell="D1">
      <selection activeCell="I16" sqref="I16:V19"/>
      <pageMargins left="0.11811023622047245" right="0.11811023622047245" top="0.19685039370078741" bottom="0.19685039370078741" header="0.31496062992125984" footer="0.31496062992125984"/>
      <pageSetup paperSize="9" scale="74" orientation="landscape" r:id="rId1"/>
    </customSheetView>
  </customSheetViews>
  <mergeCells count="27">
    <mergeCell ref="I39:V40"/>
    <mergeCell ref="W39:Y40"/>
    <mergeCell ref="Z39:AG40"/>
    <mergeCell ref="D5:AN15"/>
    <mergeCell ref="I16:V19"/>
    <mergeCell ref="D39:H40"/>
    <mergeCell ref="D37:H38"/>
    <mergeCell ref="D35:H36"/>
    <mergeCell ref="I35:AG36"/>
    <mergeCell ref="W33:AG34"/>
    <mergeCell ref="I37:AG38"/>
    <mergeCell ref="D16:H19"/>
    <mergeCell ref="I33:V34"/>
    <mergeCell ref="D21:H25"/>
    <mergeCell ref="D20:H20"/>
    <mergeCell ref="D26:H26"/>
    <mergeCell ref="D1:V4"/>
    <mergeCell ref="D33:H34"/>
    <mergeCell ref="D27:H32"/>
    <mergeCell ref="I20:AN21"/>
    <mergeCell ref="I22:AN25"/>
    <mergeCell ref="W1:AN4"/>
    <mergeCell ref="I26:J26"/>
    <mergeCell ref="I27:AN32"/>
    <mergeCell ref="K26:N26"/>
    <mergeCell ref="O26:P26"/>
    <mergeCell ref="Q26:V26"/>
  </mergeCells>
  <phoneticPr fontId="3"/>
  <conditionalFormatting sqref="I16:V19">
    <cfRule type="expression" dxfId="282" priority="11">
      <formula>$I$16&lt;&gt;""</formula>
    </cfRule>
  </conditionalFormatting>
  <conditionalFormatting sqref="I20:AN21">
    <cfRule type="expression" dxfId="281" priority="10">
      <formula>$I$20&lt;&gt;""</formula>
    </cfRule>
  </conditionalFormatting>
  <conditionalFormatting sqref="I22:AN25">
    <cfRule type="expression" dxfId="280" priority="9">
      <formula>$I$22&lt;&gt;""</formula>
    </cfRule>
  </conditionalFormatting>
  <conditionalFormatting sqref="I27:AN32">
    <cfRule type="expression" dxfId="279" priority="7">
      <formula>$I$27&lt;&gt;""</formula>
    </cfRule>
  </conditionalFormatting>
  <conditionalFormatting sqref="I33:V34">
    <cfRule type="expression" dxfId="278" priority="6">
      <formula>$I$33&lt;&gt;""</formula>
    </cfRule>
  </conditionalFormatting>
  <conditionalFormatting sqref="I35:AG36">
    <cfRule type="expression" dxfId="277" priority="5">
      <formula>$I$35&lt;&gt;""</formula>
    </cfRule>
  </conditionalFormatting>
  <conditionalFormatting sqref="I37:AG38">
    <cfRule type="expression" dxfId="276" priority="4">
      <formula>$I$37&lt;&gt;""</formula>
    </cfRule>
  </conditionalFormatting>
  <conditionalFormatting sqref="I39:V40">
    <cfRule type="expression" dxfId="275" priority="3">
      <formula>$I$39&lt;&gt;""</formula>
    </cfRule>
  </conditionalFormatting>
  <conditionalFormatting sqref="K26:N26">
    <cfRule type="expression" dxfId="274" priority="2">
      <formula>$K$26&lt;&gt;""</formula>
    </cfRule>
  </conditionalFormatting>
  <conditionalFormatting sqref="Q26:V26">
    <cfRule type="expression" dxfId="273" priority="1">
      <formula>$Q$26&lt;&gt;""</formula>
    </cfRule>
  </conditionalFormatting>
  <dataValidations count="3">
    <dataValidation type="custom" imeMode="halfKatakana" allowBlank="1" showInputMessage="1" showErrorMessage="1" errorTitle="もう一度入力してください" error="半角カナで入力してください" promptTitle="カタカナ及びひらがなで入力" sqref="I20:AN21" xr:uid="{00000000-0002-0000-0000-000000000000}">
      <formula1>LEN(I20)=LENB(I20)</formula1>
    </dataValidation>
    <dataValidation type="textLength" allowBlank="1" showInputMessage="1" showErrorMessage="1" errorTitle="桁数を確認してください。" error="指定番号は８桁になります。" sqref="I16:V19" xr:uid="{00000000-0002-0000-0000-000001000000}">
      <formula1>8</formula1>
      <formula2>8</formula2>
    </dataValidation>
    <dataValidation type="textLength" allowBlank="1" showInputMessage="1" showErrorMessage="1" errorTitle="桁数を確認してください。" error="法人番号は１３桁になります。" sqref="I33:V34" xr:uid="{00000000-0002-0000-0000-000002000000}">
      <formula1>13</formula1>
      <formula2>13</formula2>
    </dataValidation>
  </dataValidations>
  <pageMargins left="0.39370078740157483" right="0.39370078740157483" top="0.39370078740157483" bottom="0.39370078740157483" header="0.31496062992125984" footer="0.31496062992125984"/>
  <pageSetup paperSize="9" scale="7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FFCC"/>
    <pageSetUpPr autoPageBreaks="0" fitToPage="1"/>
  </sheetPr>
  <dimension ref="A1:Q122"/>
  <sheetViews>
    <sheetView showGridLines="0" topLeftCell="A3" zoomScale="70" zoomScaleNormal="70" workbookViewId="0">
      <selection activeCell="E31" sqref="E31"/>
    </sheetView>
  </sheetViews>
  <sheetFormatPr defaultColWidth="9" defaultRowHeight="19.5" customHeight="1" x14ac:dyDescent="0.25"/>
  <cols>
    <col min="1" max="1" width="6.36328125" style="380" customWidth="1"/>
    <col min="2" max="2" width="21.7265625" style="380" hidden="1" customWidth="1"/>
    <col min="3" max="3" width="24.08984375" style="380" customWidth="1"/>
    <col min="4" max="4" width="26.453125" style="386" customWidth="1"/>
    <col min="5" max="5" width="16.90625" style="393" customWidth="1"/>
    <col min="6" max="6" width="36.6328125" style="393" customWidth="1"/>
    <col min="7" max="7" width="36.6328125" style="394" customWidth="1"/>
    <col min="8" max="8" width="28.36328125" style="555" customWidth="1"/>
    <col min="9" max="9" width="24.26953125" style="380" customWidth="1"/>
    <col min="10" max="10" width="19.7265625" style="380" customWidth="1"/>
    <col min="11" max="11" width="16" style="380" customWidth="1"/>
    <col min="12" max="12" width="15.453125" style="380" customWidth="1"/>
    <col min="13" max="13" width="20.26953125" style="380" customWidth="1"/>
    <col min="14" max="14" width="39.36328125" style="380" customWidth="1"/>
    <col min="15" max="15" width="20.453125" style="380" customWidth="1"/>
    <col min="16" max="16" width="30.90625" style="380" customWidth="1"/>
    <col min="17" max="17" width="19.90625" style="380" customWidth="1"/>
    <col min="18" max="16384" width="9" style="380"/>
  </cols>
  <sheetData>
    <row r="1" spans="1:13" s="119" customFormat="1" ht="19.5" customHeight="1" x14ac:dyDescent="0.25">
      <c r="A1" s="109"/>
      <c r="D1" s="120"/>
      <c r="E1" s="121"/>
      <c r="F1" s="121"/>
      <c r="G1" s="122"/>
      <c r="H1" s="550"/>
      <c r="J1" s="125"/>
    </row>
    <row r="2" spans="1:13" s="119" customFormat="1" ht="19.5" customHeight="1" x14ac:dyDescent="0.25">
      <c r="D2" s="120"/>
      <c r="E2" s="121"/>
      <c r="F2" s="121"/>
      <c r="G2" s="122"/>
      <c r="H2" s="550"/>
      <c r="J2" s="125"/>
    </row>
    <row r="3" spans="1:13" s="119" customFormat="1" ht="19.5" customHeight="1" thickBot="1" x14ac:dyDescent="0.3">
      <c r="D3" s="120"/>
      <c r="E3" s="121"/>
      <c r="F3" s="121"/>
      <c r="G3" s="122"/>
      <c r="H3" s="550"/>
      <c r="J3" s="125"/>
      <c r="L3" s="128"/>
      <c r="M3" s="128"/>
    </row>
    <row r="4" spans="1:13" s="119" customFormat="1" ht="12.75" hidden="1" customHeight="1" thickBot="1" x14ac:dyDescent="0.3">
      <c r="D4" s="120"/>
      <c r="E4" s="121"/>
      <c r="F4" s="121"/>
      <c r="G4" s="122"/>
      <c r="H4" s="550"/>
      <c r="J4" s="125"/>
      <c r="L4" s="128"/>
      <c r="M4" s="128"/>
    </row>
    <row r="5" spans="1:13" s="119" customFormat="1" ht="19.5" hidden="1" customHeight="1" x14ac:dyDescent="0.25">
      <c r="B5" s="465"/>
      <c r="C5" s="455"/>
      <c r="D5" s="466"/>
      <c r="E5" s="467"/>
      <c r="F5" s="467"/>
      <c r="G5" s="457"/>
      <c r="H5" s="551"/>
      <c r="J5" s="125"/>
      <c r="L5" s="128"/>
      <c r="M5" s="128"/>
    </row>
    <row r="6" spans="1:13" s="119" customFormat="1" ht="19.5" hidden="1" customHeight="1" x14ac:dyDescent="0.25">
      <c r="B6" s="469"/>
      <c r="C6" s="127"/>
      <c r="D6" s="470"/>
      <c r="E6" s="471"/>
      <c r="F6" s="471"/>
      <c r="G6" s="125"/>
      <c r="H6" s="552"/>
      <c r="J6" s="125"/>
      <c r="L6" s="128"/>
      <c r="M6" s="128"/>
    </row>
    <row r="7" spans="1:13" s="119" customFormat="1" ht="19.5" hidden="1" customHeight="1" x14ac:dyDescent="0.25">
      <c r="B7" s="469"/>
      <c r="C7" s="127"/>
      <c r="D7" s="470"/>
      <c r="E7" s="471"/>
      <c r="F7" s="471"/>
      <c r="G7" s="125"/>
      <c r="H7" s="552"/>
      <c r="J7" s="125"/>
      <c r="L7" s="128"/>
      <c r="M7" s="128"/>
    </row>
    <row r="8" spans="1:13" s="119" customFormat="1" ht="19.5" hidden="1" customHeight="1" x14ac:dyDescent="0.25">
      <c r="B8" s="469"/>
      <c r="C8" s="127"/>
      <c r="D8" s="470"/>
      <c r="E8" s="471"/>
      <c r="F8" s="471"/>
      <c r="G8" s="125"/>
      <c r="H8" s="552"/>
      <c r="J8" s="125"/>
      <c r="L8" s="128"/>
      <c r="M8" s="128"/>
    </row>
    <row r="9" spans="1:13" s="119" customFormat="1" ht="19.5" hidden="1" customHeight="1" x14ac:dyDescent="0.25">
      <c r="B9" s="469"/>
      <c r="C9" s="127"/>
      <c r="D9" s="470"/>
      <c r="E9" s="471"/>
      <c r="F9" s="471"/>
      <c r="G9" s="125"/>
      <c r="H9" s="552"/>
      <c r="J9" s="125"/>
      <c r="L9" s="128"/>
      <c r="M9" s="128"/>
    </row>
    <row r="10" spans="1:13" s="119" customFormat="1" ht="19.5" hidden="1" customHeight="1" x14ac:dyDescent="0.25">
      <c r="B10" s="469"/>
      <c r="C10" s="127"/>
      <c r="D10" s="470"/>
      <c r="E10" s="471"/>
      <c r="F10" s="471"/>
      <c r="G10" s="125"/>
      <c r="H10" s="552"/>
      <c r="J10" s="125"/>
      <c r="L10" s="128"/>
      <c r="M10" s="128"/>
    </row>
    <row r="11" spans="1:13" s="128" customFormat="1" ht="19.5" hidden="1" customHeight="1" x14ac:dyDescent="0.25">
      <c r="B11" s="474"/>
      <c r="C11" s="129"/>
      <c r="D11" s="475"/>
      <c r="E11" s="476"/>
      <c r="F11" s="476"/>
      <c r="G11" s="439"/>
      <c r="H11" s="553"/>
      <c r="J11" s="439"/>
    </row>
    <row r="12" spans="1:13" s="128" customFormat="1" ht="19.5" hidden="1" customHeight="1" x14ac:dyDescent="0.25">
      <c r="B12" s="474"/>
      <c r="C12" s="129"/>
      <c r="D12" s="475"/>
      <c r="E12" s="476"/>
      <c r="F12" s="476"/>
      <c r="G12" s="439"/>
      <c r="H12" s="553"/>
      <c r="J12" s="439"/>
      <c r="L12" s="119" t="s">
        <v>327</v>
      </c>
    </row>
    <row r="13" spans="1:13" s="128" customFormat="1" ht="19.5" hidden="1" customHeight="1" x14ac:dyDescent="0.25">
      <c r="B13" s="474"/>
      <c r="C13" s="129"/>
      <c r="D13" s="475"/>
      <c r="E13" s="476"/>
      <c r="F13" s="476"/>
      <c r="G13" s="439"/>
      <c r="H13" s="553"/>
      <c r="J13" s="129"/>
    </row>
    <row r="14" spans="1:13" s="119" customFormat="1" ht="19.5" hidden="1" customHeight="1" x14ac:dyDescent="0.25">
      <c r="B14" s="469"/>
      <c r="C14" s="127"/>
      <c r="D14" s="470"/>
      <c r="E14" s="471"/>
      <c r="F14" s="471"/>
      <c r="G14" s="125"/>
      <c r="H14" s="552"/>
      <c r="I14" s="127"/>
      <c r="J14" s="127"/>
      <c r="L14" s="119">
        <v>1</v>
      </c>
    </row>
    <row r="15" spans="1:13" s="119" customFormat="1" ht="19.5" hidden="1" customHeight="1" x14ac:dyDescent="0.25">
      <c r="B15" s="469"/>
      <c r="C15" s="127"/>
      <c r="D15" s="470"/>
      <c r="E15" s="471"/>
      <c r="F15" s="471"/>
      <c r="G15" s="125"/>
      <c r="H15" s="552"/>
      <c r="I15" s="127"/>
      <c r="J15" s="127"/>
      <c r="L15" s="119">
        <v>2</v>
      </c>
    </row>
    <row r="16" spans="1:13" s="119" customFormat="1" ht="19.5" hidden="1" customHeight="1" x14ac:dyDescent="0.25">
      <c r="B16" s="469"/>
      <c r="C16" s="127"/>
      <c r="D16" s="470"/>
      <c r="E16" s="471"/>
      <c r="F16" s="471"/>
      <c r="G16" s="125"/>
      <c r="H16" s="552"/>
      <c r="I16" s="127"/>
      <c r="J16" s="127"/>
      <c r="L16" s="119">
        <v>3</v>
      </c>
    </row>
    <row r="17" spans="1:17" s="119" customFormat="1" ht="19.5" hidden="1" customHeight="1" x14ac:dyDescent="0.25">
      <c r="B17" s="469"/>
      <c r="C17" s="127"/>
      <c r="D17" s="470"/>
      <c r="E17" s="471"/>
      <c r="F17" s="471"/>
      <c r="G17" s="125"/>
      <c r="H17" s="552"/>
      <c r="I17" s="127"/>
      <c r="J17" s="127"/>
      <c r="L17" s="119">
        <v>4</v>
      </c>
    </row>
    <row r="18" spans="1:17" s="119" customFormat="1" ht="19.5" hidden="1" customHeight="1" x14ac:dyDescent="0.25">
      <c r="B18" s="469"/>
      <c r="C18" s="127"/>
      <c r="D18" s="470"/>
      <c r="E18" s="471"/>
      <c r="F18" s="471"/>
      <c r="G18" s="125"/>
      <c r="H18" s="552"/>
      <c r="I18" s="127"/>
      <c r="J18" s="127"/>
      <c r="L18" s="119">
        <v>5</v>
      </c>
    </row>
    <row r="19" spans="1:17" s="119" customFormat="1" ht="19.5" hidden="1" customHeight="1" x14ac:dyDescent="0.25">
      <c r="B19" s="469"/>
      <c r="C19" s="127"/>
      <c r="D19" s="470"/>
      <c r="E19" s="471"/>
      <c r="F19" s="471"/>
      <c r="G19" s="125"/>
      <c r="H19" s="552"/>
      <c r="I19" s="127"/>
      <c r="J19" s="127"/>
      <c r="K19" s="119" t="s">
        <v>327</v>
      </c>
      <c r="L19" s="119">
        <v>6</v>
      </c>
    </row>
    <row r="20" spans="1:17" s="119" customFormat="1" ht="29.25" hidden="1" customHeight="1" x14ac:dyDescent="0.25">
      <c r="B20" s="469"/>
      <c r="C20" s="127"/>
      <c r="D20" s="470"/>
      <c r="E20" s="471"/>
      <c r="F20" s="471"/>
      <c r="G20" s="125"/>
      <c r="H20" s="552"/>
      <c r="I20" s="127"/>
      <c r="J20" s="127"/>
      <c r="L20" s="119">
        <v>7</v>
      </c>
    </row>
    <row r="21" spans="1:17" s="119" customFormat="1" ht="19.5" hidden="1" customHeight="1" x14ac:dyDescent="0.25">
      <c r="B21" s="469"/>
      <c r="C21" s="127"/>
      <c r="D21" s="470"/>
      <c r="E21" s="471"/>
      <c r="F21" s="471"/>
      <c r="G21" s="125"/>
      <c r="H21" s="552"/>
      <c r="J21" s="127"/>
      <c r="K21" s="119" t="s">
        <v>335</v>
      </c>
      <c r="L21" s="119">
        <v>8</v>
      </c>
    </row>
    <row r="22" spans="1:17" s="119" customFormat="1" ht="19.5" hidden="1" customHeight="1" x14ac:dyDescent="0.25">
      <c r="B22" s="469"/>
      <c r="C22" s="127"/>
      <c r="D22" s="470"/>
      <c r="E22" s="471"/>
      <c r="F22" s="471"/>
      <c r="G22" s="125"/>
      <c r="H22" s="552"/>
      <c r="J22" s="127"/>
      <c r="K22" s="119" t="s">
        <v>336</v>
      </c>
      <c r="L22" s="119">
        <v>9</v>
      </c>
      <c r="N22" s="119" t="s">
        <v>327</v>
      </c>
      <c r="O22" s="119" t="s">
        <v>327</v>
      </c>
    </row>
    <row r="23" spans="1:17" s="119" customFormat="1" ht="19.5" hidden="1" customHeight="1" x14ac:dyDescent="0.25">
      <c r="B23" s="469"/>
      <c r="C23" s="127"/>
      <c r="D23" s="470"/>
      <c r="E23" s="471"/>
      <c r="F23" s="471"/>
      <c r="G23" s="125"/>
      <c r="H23" s="552"/>
      <c r="J23" s="127"/>
      <c r="K23" s="119" t="s">
        <v>337</v>
      </c>
      <c r="L23" s="119">
        <v>10</v>
      </c>
    </row>
    <row r="24" spans="1:17" s="119" customFormat="1" ht="19.5" hidden="1" customHeight="1" x14ac:dyDescent="0.25">
      <c r="B24" s="469"/>
      <c r="C24" s="127"/>
      <c r="D24" s="470"/>
      <c r="E24" s="471"/>
      <c r="F24" s="471"/>
      <c r="G24" s="125"/>
      <c r="H24" s="552"/>
      <c r="J24" s="127"/>
      <c r="K24" s="119" t="s">
        <v>338</v>
      </c>
      <c r="L24" s="119">
        <v>11</v>
      </c>
      <c r="N24" s="119" t="s">
        <v>330</v>
      </c>
      <c r="O24" s="119" t="s">
        <v>344</v>
      </c>
    </row>
    <row r="25" spans="1:17" s="119" customFormat="1" ht="19.5" hidden="1" customHeight="1" x14ac:dyDescent="0.25">
      <c r="B25" s="469"/>
      <c r="C25" s="127"/>
      <c r="D25" s="470"/>
      <c r="E25" s="471"/>
      <c r="F25" s="471"/>
      <c r="G25" s="125"/>
      <c r="H25" s="552"/>
      <c r="J25" s="127"/>
      <c r="K25" s="119" t="s">
        <v>339</v>
      </c>
      <c r="L25" s="119">
        <v>12</v>
      </c>
      <c r="N25" s="119" t="s">
        <v>331</v>
      </c>
      <c r="O25" s="119" t="s">
        <v>345</v>
      </c>
    </row>
    <row r="26" spans="1:17" s="450" customFormat="1" ht="55.5" hidden="1" customHeight="1" thickBot="1" x14ac:dyDescent="0.25">
      <c r="B26" s="480"/>
      <c r="C26" s="1988"/>
      <c r="D26" s="1989"/>
      <c r="E26" s="1989"/>
      <c r="F26" s="1989"/>
      <c r="G26" s="1989"/>
      <c r="H26" s="1989"/>
      <c r="J26" s="451"/>
      <c r="K26" s="600" t="s">
        <v>429</v>
      </c>
      <c r="L26" s="599"/>
      <c r="M26" s="599"/>
      <c r="N26" s="599"/>
      <c r="O26" s="599"/>
      <c r="Q26" s="451"/>
    </row>
    <row r="27" spans="1:17" ht="73.5" customHeight="1" thickBot="1" x14ac:dyDescent="0.25">
      <c r="A27" s="2646" t="s">
        <v>315</v>
      </c>
      <c r="B27" s="2649" t="s">
        <v>343</v>
      </c>
      <c r="C27" s="2652" t="s">
        <v>0</v>
      </c>
      <c r="D27" s="2655" t="s">
        <v>1</v>
      </c>
      <c r="E27" s="2658" t="s">
        <v>16</v>
      </c>
      <c r="F27" s="2655" t="s">
        <v>17</v>
      </c>
      <c r="G27" s="2663" t="s">
        <v>2</v>
      </c>
      <c r="H27" s="2663" t="s">
        <v>411</v>
      </c>
      <c r="I27" s="2678" t="s">
        <v>412</v>
      </c>
      <c r="J27" s="2678"/>
      <c r="K27" s="2678"/>
      <c r="L27" s="2678"/>
      <c r="M27" s="2679"/>
      <c r="N27" s="2016" t="s">
        <v>381</v>
      </c>
      <c r="O27" s="2017"/>
    </row>
    <row r="28" spans="1:17" ht="90.75" customHeight="1" x14ac:dyDescent="0.2">
      <c r="A28" s="2647"/>
      <c r="B28" s="2650"/>
      <c r="C28" s="2653"/>
      <c r="D28" s="2656"/>
      <c r="E28" s="2659"/>
      <c r="F28" s="2656"/>
      <c r="G28" s="2664"/>
      <c r="H28" s="2664"/>
      <c r="I28" s="2670" t="s">
        <v>405</v>
      </c>
      <c r="J28" s="2672" t="s">
        <v>385</v>
      </c>
      <c r="K28" s="2673"/>
      <c r="L28" s="2676" t="s">
        <v>316</v>
      </c>
      <c r="M28" s="2666" t="s">
        <v>346</v>
      </c>
      <c r="N28" s="2018"/>
      <c r="O28" s="2019"/>
    </row>
    <row r="29" spans="1:17" s="381" customFormat="1" ht="44.25" customHeight="1" thickBot="1" x14ac:dyDescent="0.25">
      <c r="A29" s="2648"/>
      <c r="B29" s="2651"/>
      <c r="C29" s="2654"/>
      <c r="D29" s="2657"/>
      <c r="E29" s="2660"/>
      <c r="F29" s="2657"/>
      <c r="G29" s="2665"/>
      <c r="H29" s="2665"/>
      <c r="I29" s="2671"/>
      <c r="J29" s="2674"/>
      <c r="K29" s="2675"/>
      <c r="L29" s="2677"/>
      <c r="M29" s="2667"/>
      <c r="N29" s="2661"/>
      <c r="O29" s="2662"/>
    </row>
    <row r="30" spans="1:17" s="382" customFormat="1" ht="82.5" customHeight="1" x14ac:dyDescent="0.2">
      <c r="A30" s="498" t="s">
        <v>334</v>
      </c>
      <c r="B30" s="546">
        <v>44930</v>
      </c>
      <c r="C30" s="578" t="s">
        <v>340</v>
      </c>
      <c r="D30" s="579" t="s">
        <v>341</v>
      </c>
      <c r="E30" s="580">
        <v>36505</v>
      </c>
      <c r="F30" s="580" t="s">
        <v>375</v>
      </c>
      <c r="G30" s="581" t="s">
        <v>352</v>
      </c>
      <c r="H30" s="581">
        <v>85465</v>
      </c>
      <c r="I30" s="601" t="s">
        <v>430</v>
      </c>
      <c r="J30" s="500">
        <v>8</v>
      </c>
      <c r="K30" s="501" t="s">
        <v>441</v>
      </c>
      <c r="L30" s="499" t="s">
        <v>330</v>
      </c>
      <c r="M30" s="543" t="s">
        <v>345</v>
      </c>
      <c r="N30" s="542" t="s">
        <v>359</v>
      </c>
      <c r="O30" s="401" t="s">
        <v>383</v>
      </c>
    </row>
    <row r="31" spans="1:17" s="384" customFormat="1" ht="89.25" customHeight="1" x14ac:dyDescent="0.2">
      <c r="A31" s="383">
        <v>1</v>
      </c>
      <c r="B31" s="547">
        <f ca="1">TODAY()</f>
        <v>45617</v>
      </c>
      <c r="C31" s="556"/>
      <c r="D31" s="557"/>
      <c r="E31" s="558"/>
      <c r="F31" s="559"/>
      <c r="G31" s="560"/>
      <c r="H31" s="561"/>
      <c r="I31" s="602"/>
      <c r="J31" s="141"/>
      <c r="K31" s="142" t="s">
        <v>441</v>
      </c>
      <c r="L31" s="107"/>
      <c r="M31" s="544"/>
      <c r="N31" s="623" t="str">
        <f t="shared" ref="N31:N60" si="0">+IF(AND(I31="",J31&lt;&gt;"",L31&lt;&gt;"",M31&lt;&gt;""),"①にデータを入力し、上から行をあけることなく順番に入力してあることを確認してください",IF(AND(I31&lt;&gt;"",J31="",L31&lt;&gt;"",M31&lt;&gt;""),"①にデータを入力し、上から行をあけることなく順番に入力してあることを確認してください",IF(AND(I31&lt;&gt;"",J31&lt;&gt;"",L31="",M31&lt;&gt;""),"①にデータを入力し、上から行をあけることなく順番に入力してあることを確認してください",IF(AND(I31&lt;&gt;"",J31&lt;&gt;"",L31&lt;&gt;"",M31=""),"①にデータを入力し、上から行をあけることなく順番に入力してあることを確認してください",IF(AND(I31="",J31="",L31="",M31&lt;&gt;""),"①にデータを入力し、上から行をあけることなく順番に入力してあることを確認してください",IF(AND(I31="",J31="",L31&lt;&gt;"",M31=""),"①にデータを入力し、上から行をあけることなく順番に入力してあることを確認してください",IF(AND(I31="",J31&lt;&gt;"",L31="",M31=""),"①にデータを入力し、上から行をあけることなく順番に入力してあることを確認してください",IF(AND(I31&lt;&gt;"",J31="",L31="",M31=""),"①にデータを入力し、上から行をあけることなく順番に入力してあることを確認してください",IF(AND(I31="",J31="",L31="",M31=""),"①にデータを入力し、上から行をあけることなく順番に入力してあることを確認してください",IF(AND(I31="",J31="",L31&lt;&gt;"",M31&lt;&gt;""),"①にデータを入力し、上から行をあけることなく順番に入力してあることを確認してください",IF(AND(I31&lt;&gt;"",J31&lt;&gt;"",L31="",M31=""),"①にデータを入力し、上から行をあけることなく順番に入力してあることを確認してください",IF(AND(I31="",J31&lt;&gt;"",L31&lt;&gt;"",M31=""),"①にデータを入力し、上から行をあけることなく順番に入力してあることを確認してください",IF(AND(I31&lt;&gt;"",J31="",L31="",M31&lt;&gt;""),"①にデータを入力し、上から行をあけることなく順番に入力してあることを確認してください",IF(AND(I31="",J31&lt;&gt;"",L31="",M31&lt;&gt;""),"①にデータを入力し、上から行をあけることなく順番に入力してあることを確認してください",IF(AND(I31&lt;&gt;"",J31="",L31&lt;&gt;"",M31=""),"①にデータを入力し、上から行をあけることなく順番に入力してあることを確認してください",IF(N30="印刷ＯＫ→","印刷ＯＫ→","①にデータを入力し、上から行をあけることなく順番に入力してあることを確認してください"))))))))))))))))&amp;""</f>
        <v>①にデータを入力し、上から行をあけることなく順番に入力してあることを確認してください</v>
      </c>
      <c r="O31" s="400" t="str">
        <f>+IF(N31="印刷ＯＫ→",HYPERLINK("#⑪一覧からの特別徴収切替届出印刷シート!B1","クリックし、印刷ページへ"),"")</f>
        <v/>
      </c>
    </row>
    <row r="32" spans="1:17" s="384" customFormat="1" ht="82.5" customHeight="1" x14ac:dyDescent="0.2">
      <c r="A32" s="383">
        <v>2</v>
      </c>
      <c r="B32" s="2668" t="s">
        <v>347</v>
      </c>
      <c r="C32" s="556"/>
      <c r="D32" s="557"/>
      <c r="E32" s="558"/>
      <c r="F32" s="559"/>
      <c r="G32" s="560"/>
      <c r="H32" s="561"/>
      <c r="I32" s="602"/>
      <c r="J32" s="141"/>
      <c r="K32" s="142" t="s">
        <v>441</v>
      </c>
      <c r="L32" s="107"/>
      <c r="M32" s="544"/>
      <c r="N32" s="623" t="str">
        <f t="shared" si="0"/>
        <v>①にデータを入力し、上から行をあけることなく順番に入力してあることを確認してください</v>
      </c>
      <c r="O32" s="400" t="str">
        <f t="shared" ref="O32:O60" si="1">+IF(N32="印刷ＯＫ→",HYPERLINK("#⑪一覧からの特別徴収切替届出印刷シート!B1","クリックし、印刷ページへ"),"")</f>
        <v/>
      </c>
    </row>
    <row r="33" spans="1:15" s="384" customFormat="1" ht="82.5" customHeight="1" x14ac:dyDescent="0.2">
      <c r="A33" s="383">
        <v>3</v>
      </c>
      <c r="B33" s="2668"/>
      <c r="C33" s="556"/>
      <c r="D33" s="557"/>
      <c r="E33" s="558"/>
      <c r="F33" s="559"/>
      <c r="G33" s="560"/>
      <c r="H33" s="561"/>
      <c r="I33" s="602"/>
      <c r="J33" s="141"/>
      <c r="K33" s="142" t="s">
        <v>441</v>
      </c>
      <c r="L33" s="107"/>
      <c r="M33" s="544"/>
      <c r="N33" s="623" t="str">
        <f t="shared" si="0"/>
        <v>①にデータを入力し、上から行をあけることなく順番に入力してあることを確認してください</v>
      </c>
      <c r="O33" s="400" t="str">
        <f t="shared" si="1"/>
        <v/>
      </c>
    </row>
    <row r="34" spans="1:15" s="384" customFormat="1" ht="82.5" customHeight="1" x14ac:dyDescent="0.2">
      <c r="A34" s="383">
        <v>4</v>
      </c>
      <c r="B34" s="2668"/>
      <c r="C34" s="556"/>
      <c r="D34" s="557"/>
      <c r="E34" s="558"/>
      <c r="F34" s="559"/>
      <c r="G34" s="560"/>
      <c r="H34" s="561"/>
      <c r="I34" s="602"/>
      <c r="J34" s="141"/>
      <c r="K34" s="142" t="s">
        <v>441</v>
      </c>
      <c r="L34" s="107"/>
      <c r="M34" s="544"/>
      <c r="N34" s="623" t="str">
        <f t="shared" si="0"/>
        <v>①にデータを入力し、上から行をあけることなく順番に入力してあることを確認してください</v>
      </c>
      <c r="O34" s="400" t="str">
        <f t="shared" si="1"/>
        <v/>
      </c>
    </row>
    <row r="35" spans="1:15" s="384" customFormat="1" ht="82.5" customHeight="1" x14ac:dyDescent="0.2">
      <c r="A35" s="383">
        <v>5</v>
      </c>
      <c r="B35" s="2668"/>
      <c r="C35" s="556"/>
      <c r="D35" s="557"/>
      <c r="E35" s="558"/>
      <c r="F35" s="559"/>
      <c r="G35" s="560"/>
      <c r="H35" s="561"/>
      <c r="I35" s="602"/>
      <c r="J35" s="141"/>
      <c r="K35" s="142" t="s">
        <v>441</v>
      </c>
      <c r="L35" s="107"/>
      <c r="M35" s="544"/>
      <c r="N35" s="623" t="str">
        <f t="shared" si="0"/>
        <v>①にデータを入力し、上から行をあけることなく順番に入力してあることを確認してください</v>
      </c>
      <c r="O35" s="400" t="str">
        <f t="shared" si="1"/>
        <v/>
      </c>
    </row>
    <row r="36" spans="1:15" s="384" customFormat="1" ht="82.5" customHeight="1" x14ac:dyDescent="0.2">
      <c r="A36" s="383">
        <v>6</v>
      </c>
      <c r="B36" s="2668"/>
      <c r="C36" s="556"/>
      <c r="D36" s="557"/>
      <c r="E36" s="558"/>
      <c r="F36" s="559"/>
      <c r="G36" s="560"/>
      <c r="H36" s="561"/>
      <c r="I36" s="602"/>
      <c r="J36" s="141"/>
      <c r="K36" s="142" t="s">
        <v>441</v>
      </c>
      <c r="L36" s="107"/>
      <c r="M36" s="544"/>
      <c r="N36" s="623" t="str">
        <f t="shared" si="0"/>
        <v>①にデータを入力し、上から行をあけることなく順番に入力してあることを確認してください</v>
      </c>
      <c r="O36" s="400" t="str">
        <f t="shared" si="1"/>
        <v/>
      </c>
    </row>
    <row r="37" spans="1:15" s="384" customFormat="1" ht="82.5" customHeight="1" x14ac:dyDescent="0.2">
      <c r="A37" s="383">
        <v>7</v>
      </c>
      <c r="B37" s="2668"/>
      <c r="C37" s="556"/>
      <c r="D37" s="557"/>
      <c r="E37" s="558"/>
      <c r="F37" s="559"/>
      <c r="G37" s="560"/>
      <c r="H37" s="561"/>
      <c r="I37" s="602"/>
      <c r="J37" s="141"/>
      <c r="K37" s="142" t="s">
        <v>441</v>
      </c>
      <c r="L37" s="107"/>
      <c r="M37" s="544"/>
      <c r="N37" s="623" t="str">
        <f t="shared" si="0"/>
        <v>①にデータを入力し、上から行をあけることなく順番に入力してあることを確認してください</v>
      </c>
      <c r="O37" s="400" t="str">
        <f t="shared" si="1"/>
        <v/>
      </c>
    </row>
    <row r="38" spans="1:15" s="384" customFormat="1" ht="82.5" customHeight="1" x14ac:dyDescent="0.2">
      <c r="A38" s="383">
        <v>8</v>
      </c>
      <c r="B38" s="2668"/>
      <c r="C38" s="556"/>
      <c r="D38" s="557"/>
      <c r="E38" s="558"/>
      <c r="F38" s="559"/>
      <c r="G38" s="560"/>
      <c r="H38" s="561"/>
      <c r="I38" s="602"/>
      <c r="J38" s="141"/>
      <c r="K38" s="142" t="s">
        <v>441</v>
      </c>
      <c r="L38" s="107"/>
      <c r="M38" s="544"/>
      <c r="N38" s="623" t="str">
        <f t="shared" si="0"/>
        <v>①にデータを入力し、上から行をあけることなく順番に入力してあることを確認してください</v>
      </c>
      <c r="O38" s="400" t="str">
        <f t="shared" si="1"/>
        <v/>
      </c>
    </row>
    <row r="39" spans="1:15" s="384" customFormat="1" ht="82.5" customHeight="1" x14ac:dyDescent="0.2">
      <c r="A39" s="383">
        <v>9</v>
      </c>
      <c r="B39" s="2668"/>
      <c r="C39" s="556"/>
      <c r="D39" s="557"/>
      <c r="E39" s="558"/>
      <c r="F39" s="559"/>
      <c r="G39" s="560"/>
      <c r="H39" s="561"/>
      <c r="I39" s="602"/>
      <c r="J39" s="141"/>
      <c r="K39" s="142" t="s">
        <v>441</v>
      </c>
      <c r="L39" s="107"/>
      <c r="M39" s="544"/>
      <c r="N39" s="623" t="str">
        <f t="shared" si="0"/>
        <v>①にデータを入力し、上から行をあけることなく順番に入力してあることを確認してください</v>
      </c>
      <c r="O39" s="400" t="str">
        <f t="shared" si="1"/>
        <v/>
      </c>
    </row>
    <row r="40" spans="1:15" s="384" customFormat="1" ht="82.5" customHeight="1" x14ac:dyDescent="0.2">
      <c r="A40" s="383">
        <v>10</v>
      </c>
      <c r="B40" s="2668"/>
      <c r="C40" s="556"/>
      <c r="D40" s="557"/>
      <c r="E40" s="558"/>
      <c r="F40" s="559"/>
      <c r="G40" s="560"/>
      <c r="H40" s="561"/>
      <c r="I40" s="602"/>
      <c r="J40" s="141"/>
      <c r="K40" s="142" t="s">
        <v>441</v>
      </c>
      <c r="L40" s="107"/>
      <c r="M40" s="544"/>
      <c r="N40" s="623" t="str">
        <f t="shared" si="0"/>
        <v>①にデータを入力し、上から行をあけることなく順番に入力してあることを確認してください</v>
      </c>
      <c r="O40" s="400" t="str">
        <f t="shared" si="1"/>
        <v/>
      </c>
    </row>
    <row r="41" spans="1:15" s="384" customFormat="1" ht="82.5" customHeight="1" x14ac:dyDescent="0.2">
      <c r="A41" s="383">
        <v>11</v>
      </c>
      <c r="B41" s="2668"/>
      <c r="C41" s="556"/>
      <c r="D41" s="557"/>
      <c r="E41" s="558"/>
      <c r="F41" s="559"/>
      <c r="G41" s="560"/>
      <c r="H41" s="561"/>
      <c r="I41" s="602"/>
      <c r="J41" s="141"/>
      <c r="K41" s="142" t="s">
        <v>441</v>
      </c>
      <c r="L41" s="107"/>
      <c r="M41" s="544"/>
      <c r="N41" s="623" t="str">
        <f t="shared" si="0"/>
        <v>①にデータを入力し、上から行をあけることなく順番に入力してあることを確認してください</v>
      </c>
      <c r="O41" s="400" t="str">
        <f t="shared" si="1"/>
        <v/>
      </c>
    </row>
    <row r="42" spans="1:15" s="384" customFormat="1" ht="82.5" customHeight="1" x14ac:dyDescent="0.2">
      <c r="A42" s="383">
        <v>12</v>
      </c>
      <c r="B42" s="2668"/>
      <c r="C42" s="556"/>
      <c r="D42" s="557"/>
      <c r="E42" s="558"/>
      <c r="F42" s="559"/>
      <c r="G42" s="560"/>
      <c r="H42" s="561"/>
      <c r="I42" s="602"/>
      <c r="J42" s="141"/>
      <c r="K42" s="142" t="s">
        <v>441</v>
      </c>
      <c r="L42" s="107"/>
      <c r="M42" s="544"/>
      <c r="N42" s="623" t="str">
        <f t="shared" si="0"/>
        <v>①にデータを入力し、上から行をあけることなく順番に入力してあることを確認してください</v>
      </c>
      <c r="O42" s="400" t="str">
        <f t="shared" si="1"/>
        <v/>
      </c>
    </row>
    <row r="43" spans="1:15" s="384" customFormat="1" ht="82.5" customHeight="1" x14ac:dyDescent="0.2">
      <c r="A43" s="383">
        <v>13</v>
      </c>
      <c r="B43" s="2668"/>
      <c r="C43" s="556"/>
      <c r="D43" s="557"/>
      <c r="E43" s="558"/>
      <c r="F43" s="559"/>
      <c r="G43" s="560"/>
      <c r="H43" s="561"/>
      <c r="I43" s="602"/>
      <c r="J43" s="141"/>
      <c r="K43" s="142" t="s">
        <v>441</v>
      </c>
      <c r="L43" s="107"/>
      <c r="M43" s="544"/>
      <c r="N43" s="623" t="str">
        <f t="shared" si="0"/>
        <v>①にデータを入力し、上から行をあけることなく順番に入力してあることを確認してください</v>
      </c>
      <c r="O43" s="400" t="str">
        <f t="shared" si="1"/>
        <v/>
      </c>
    </row>
    <row r="44" spans="1:15" s="384" customFormat="1" ht="82.5" customHeight="1" x14ac:dyDescent="0.2">
      <c r="A44" s="383">
        <v>14</v>
      </c>
      <c r="B44" s="2668"/>
      <c r="C44" s="556"/>
      <c r="D44" s="557"/>
      <c r="E44" s="558"/>
      <c r="F44" s="559"/>
      <c r="G44" s="560"/>
      <c r="H44" s="561"/>
      <c r="I44" s="602"/>
      <c r="J44" s="141"/>
      <c r="K44" s="142" t="s">
        <v>441</v>
      </c>
      <c r="L44" s="107"/>
      <c r="M44" s="544"/>
      <c r="N44" s="623" t="str">
        <f t="shared" si="0"/>
        <v>①にデータを入力し、上から行をあけることなく順番に入力してあることを確認してください</v>
      </c>
      <c r="O44" s="400" t="str">
        <f t="shared" si="1"/>
        <v/>
      </c>
    </row>
    <row r="45" spans="1:15" s="384" customFormat="1" ht="82.5" customHeight="1" x14ac:dyDescent="0.2">
      <c r="A45" s="383">
        <v>15</v>
      </c>
      <c r="B45" s="2668"/>
      <c r="C45" s="556"/>
      <c r="D45" s="557"/>
      <c r="E45" s="558"/>
      <c r="F45" s="559"/>
      <c r="G45" s="560"/>
      <c r="H45" s="561"/>
      <c r="I45" s="602"/>
      <c r="J45" s="141"/>
      <c r="K45" s="142" t="s">
        <v>441</v>
      </c>
      <c r="L45" s="107"/>
      <c r="M45" s="544"/>
      <c r="N45" s="623" t="str">
        <f t="shared" si="0"/>
        <v>①にデータを入力し、上から行をあけることなく順番に入力してあることを確認してください</v>
      </c>
      <c r="O45" s="400" t="str">
        <f t="shared" si="1"/>
        <v/>
      </c>
    </row>
    <row r="46" spans="1:15" s="384" customFormat="1" ht="82.5" customHeight="1" x14ac:dyDescent="0.2">
      <c r="A46" s="383">
        <v>16</v>
      </c>
      <c r="B46" s="2668"/>
      <c r="C46" s="556"/>
      <c r="D46" s="557"/>
      <c r="E46" s="558"/>
      <c r="F46" s="559"/>
      <c r="G46" s="560"/>
      <c r="H46" s="561"/>
      <c r="I46" s="602"/>
      <c r="J46" s="141"/>
      <c r="K46" s="142" t="s">
        <v>441</v>
      </c>
      <c r="L46" s="107"/>
      <c r="M46" s="544"/>
      <c r="N46" s="623" t="str">
        <f t="shared" si="0"/>
        <v>①にデータを入力し、上から行をあけることなく順番に入力してあることを確認してください</v>
      </c>
      <c r="O46" s="400" t="str">
        <f t="shared" si="1"/>
        <v/>
      </c>
    </row>
    <row r="47" spans="1:15" s="384" customFormat="1" ht="82.5" customHeight="1" x14ac:dyDescent="0.2">
      <c r="A47" s="383">
        <v>17</v>
      </c>
      <c r="B47" s="2668"/>
      <c r="C47" s="556"/>
      <c r="D47" s="557"/>
      <c r="E47" s="558"/>
      <c r="F47" s="559"/>
      <c r="G47" s="560"/>
      <c r="H47" s="561"/>
      <c r="I47" s="602"/>
      <c r="J47" s="141"/>
      <c r="K47" s="142" t="s">
        <v>441</v>
      </c>
      <c r="L47" s="107"/>
      <c r="M47" s="544"/>
      <c r="N47" s="623" t="str">
        <f t="shared" si="0"/>
        <v>①にデータを入力し、上から行をあけることなく順番に入力してあることを確認してください</v>
      </c>
      <c r="O47" s="400" t="str">
        <f t="shared" si="1"/>
        <v/>
      </c>
    </row>
    <row r="48" spans="1:15" s="384" customFormat="1" ht="82.5" customHeight="1" x14ac:dyDescent="0.2">
      <c r="A48" s="383">
        <v>18</v>
      </c>
      <c r="B48" s="2668"/>
      <c r="C48" s="556"/>
      <c r="D48" s="557"/>
      <c r="E48" s="558"/>
      <c r="F48" s="559"/>
      <c r="G48" s="560"/>
      <c r="H48" s="561"/>
      <c r="I48" s="602"/>
      <c r="J48" s="141"/>
      <c r="K48" s="142" t="s">
        <v>441</v>
      </c>
      <c r="L48" s="107"/>
      <c r="M48" s="544"/>
      <c r="N48" s="623" t="str">
        <f t="shared" si="0"/>
        <v>①にデータを入力し、上から行をあけることなく順番に入力してあることを確認してください</v>
      </c>
      <c r="O48" s="400" t="str">
        <f t="shared" si="1"/>
        <v/>
      </c>
    </row>
    <row r="49" spans="1:17" s="384" customFormat="1" ht="82.5" customHeight="1" x14ac:dyDescent="0.2">
      <c r="A49" s="383">
        <v>19</v>
      </c>
      <c r="B49" s="2668"/>
      <c r="C49" s="556"/>
      <c r="D49" s="557"/>
      <c r="E49" s="558"/>
      <c r="F49" s="559"/>
      <c r="G49" s="560"/>
      <c r="H49" s="561"/>
      <c r="I49" s="602"/>
      <c r="J49" s="141"/>
      <c r="K49" s="142" t="s">
        <v>441</v>
      </c>
      <c r="L49" s="107"/>
      <c r="M49" s="544"/>
      <c r="N49" s="623" t="str">
        <f t="shared" si="0"/>
        <v>①にデータを入力し、上から行をあけることなく順番に入力してあることを確認してください</v>
      </c>
      <c r="O49" s="400" t="str">
        <f t="shared" si="1"/>
        <v/>
      </c>
    </row>
    <row r="50" spans="1:17" s="384" customFormat="1" ht="82.5" customHeight="1" x14ac:dyDescent="0.2">
      <c r="A50" s="383">
        <v>20</v>
      </c>
      <c r="B50" s="2668"/>
      <c r="C50" s="556"/>
      <c r="D50" s="557"/>
      <c r="E50" s="558"/>
      <c r="F50" s="559"/>
      <c r="G50" s="560"/>
      <c r="H50" s="561"/>
      <c r="I50" s="602"/>
      <c r="J50" s="141"/>
      <c r="K50" s="142" t="s">
        <v>441</v>
      </c>
      <c r="L50" s="107"/>
      <c r="M50" s="544"/>
      <c r="N50" s="623" t="str">
        <f t="shared" si="0"/>
        <v>①にデータを入力し、上から行をあけることなく順番に入力してあることを確認してください</v>
      </c>
      <c r="O50" s="400" t="str">
        <f t="shared" si="1"/>
        <v/>
      </c>
    </row>
    <row r="51" spans="1:17" s="384" customFormat="1" ht="82.5" customHeight="1" x14ac:dyDescent="0.2">
      <c r="A51" s="383">
        <v>21</v>
      </c>
      <c r="B51" s="2668"/>
      <c r="C51" s="556"/>
      <c r="D51" s="557"/>
      <c r="E51" s="558"/>
      <c r="F51" s="559"/>
      <c r="G51" s="560"/>
      <c r="H51" s="561"/>
      <c r="I51" s="602"/>
      <c r="J51" s="141"/>
      <c r="K51" s="142" t="s">
        <v>441</v>
      </c>
      <c r="L51" s="107"/>
      <c r="M51" s="544"/>
      <c r="N51" s="623" t="str">
        <f t="shared" si="0"/>
        <v>①にデータを入力し、上から行をあけることなく順番に入力してあることを確認してください</v>
      </c>
      <c r="O51" s="400" t="str">
        <f t="shared" si="1"/>
        <v/>
      </c>
    </row>
    <row r="52" spans="1:17" s="384" customFormat="1" ht="82.5" customHeight="1" x14ac:dyDescent="0.2">
      <c r="A52" s="383">
        <v>22</v>
      </c>
      <c r="B52" s="2668"/>
      <c r="C52" s="556"/>
      <c r="D52" s="557"/>
      <c r="E52" s="558"/>
      <c r="F52" s="559"/>
      <c r="G52" s="560"/>
      <c r="H52" s="561"/>
      <c r="I52" s="602"/>
      <c r="J52" s="141"/>
      <c r="K52" s="142" t="s">
        <v>441</v>
      </c>
      <c r="L52" s="107"/>
      <c r="M52" s="544"/>
      <c r="N52" s="623" t="str">
        <f t="shared" si="0"/>
        <v>①にデータを入力し、上から行をあけることなく順番に入力してあることを確認してください</v>
      </c>
      <c r="O52" s="400" t="str">
        <f t="shared" si="1"/>
        <v/>
      </c>
    </row>
    <row r="53" spans="1:17" s="384" customFormat="1" ht="82.5" customHeight="1" x14ac:dyDescent="0.2">
      <c r="A53" s="383">
        <v>23</v>
      </c>
      <c r="B53" s="2668"/>
      <c r="C53" s="556"/>
      <c r="D53" s="557"/>
      <c r="E53" s="558"/>
      <c r="F53" s="559"/>
      <c r="G53" s="560"/>
      <c r="H53" s="561"/>
      <c r="I53" s="602"/>
      <c r="J53" s="141"/>
      <c r="K53" s="142" t="s">
        <v>441</v>
      </c>
      <c r="L53" s="107"/>
      <c r="M53" s="544"/>
      <c r="N53" s="623" t="str">
        <f t="shared" si="0"/>
        <v>①にデータを入力し、上から行をあけることなく順番に入力してあることを確認してください</v>
      </c>
      <c r="O53" s="400" t="str">
        <f t="shared" si="1"/>
        <v/>
      </c>
    </row>
    <row r="54" spans="1:17" s="384" customFormat="1" ht="82.5" customHeight="1" x14ac:dyDescent="0.2">
      <c r="A54" s="383">
        <v>24</v>
      </c>
      <c r="B54" s="2668"/>
      <c r="C54" s="556"/>
      <c r="D54" s="557"/>
      <c r="E54" s="558"/>
      <c r="F54" s="559"/>
      <c r="G54" s="560"/>
      <c r="H54" s="561"/>
      <c r="I54" s="602"/>
      <c r="J54" s="141"/>
      <c r="K54" s="142" t="s">
        <v>441</v>
      </c>
      <c r="L54" s="107"/>
      <c r="M54" s="544"/>
      <c r="N54" s="623" t="str">
        <f t="shared" si="0"/>
        <v>①にデータを入力し、上から行をあけることなく順番に入力してあることを確認してください</v>
      </c>
      <c r="O54" s="400" t="str">
        <f t="shared" si="1"/>
        <v/>
      </c>
    </row>
    <row r="55" spans="1:17" s="384" customFormat="1" ht="82.5" customHeight="1" x14ac:dyDescent="0.2">
      <c r="A55" s="383">
        <v>25</v>
      </c>
      <c r="B55" s="2668"/>
      <c r="C55" s="556"/>
      <c r="D55" s="557"/>
      <c r="E55" s="558"/>
      <c r="F55" s="559"/>
      <c r="G55" s="560"/>
      <c r="H55" s="561"/>
      <c r="I55" s="602"/>
      <c r="J55" s="141"/>
      <c r="K55" s="142" t="s">
        <v>441</v>
      </c>
      <c r="L55" s="107"/>
      <c r="M55" s="544"/>
      <c r="N55" s="623" t="str">
        <f t="shared" si="0"/>
        <v>①にデータを入力し、上から行をあけることなく順番に入力してあることを確認してください</v>
      </c>
      <c r="O55" s="400" t="str">
        <f t="shared" si="1"/>
        <v/>
      </c>
    </row>
    <row r="56" spans="1:17" s="384" customFormat="1" ht="82.5" customHeight="1" x14ac:dyDescent="0.2">
      <c r="A56" s="383">
        <v>26</v>
      </c>
      <c r="B56" s="2668"/>
      <c r="C56" s="556"/>
      <c r="D56" s="557"/>
      <c r="E56" s="558"/>
      <c r="F56" s="559"/>
      <c r="G56" s="560"/>
      <c r="H56" s="561"/>
      <c r="I56" s="602"/>
      <c r="J56" s="141"/>
      <c r="K56" s="142" t="s">
        <v>441</v>
      </c>
      <c r="L56" s="107"/>
      <c r="M56" s="544"/>
      <c r="N56" s="623" t="str">
        <f t="shared" si="0"/>
        <v>①にデータを入力し、上から行をあけることなく順番に入力してあることを確認してください</v>
      </c>
      <c r="O56" s="400" t="str">
        <f t="shared" si="1"/>
        <v/>
      </c>
    </row>
    <row r="57" spans="1:17" s="384" customFormat="1" ht="82.5" customHeight="1" x14ac:dyDescent="0.2">
      <c r="A57" s="383">
        <v>27</v>
      </c>
      <c r="B57" s="2668"/>
      <c r="C57" s="556"/>
      <c r="D57" s="557"/>
      <c r="E57" s="558"/>
      <c r="F57" s="559"/>
      <c r="G57" s="560"/>
      <c r="H57" s="561"/>
      <c r="I57" s="602"/>
      <c r="J57" s="141"/>
      <c r="K57" s="142" t="s">
        <v>441</v>
      </c>
      <c r="L57" s="107"/>
      <c r="M57" s="544"/>
      <c r="N57" s="623" t="str">
        <f t="shared" si="0"/>
        <v>①にデータを入力し、上から行をあけることなく順番に入力してあることを確認してください</v>
      </c>
      <c r="O57" s="400" t="str">
        <f t="shared" si="1"/>
        <v/>
      </c>
    </row>
    <row r="58" spans="1:17" s="384" customFormat="1" ht="82.5" customHeight="1" x14ac:dyDescent="0.2">
      <c r="A58" s="383">
        <v>28</v>
      </c>
      <c r="B58" s="2668"/>
      <c r="C58" s="556"/>
      <c r="D58" s="557"/>
      <c r="E58" s="558"/>
      <c r="F58" s="559"/>
      <c r="G58" s="560"/>
      <c r="H58" s="561"/>
      <c r="I58" s="602"/>
      <c r="J58" s="141"/>
      <c r="K58" s="142" t="s">
        <v>441</v>
      </c>
      <c r="L58" s="107"/>
      <c r="M58" s="544"/>
      <c r="N58" s="623" t="str">
        <f t="shared" si="0"/>
        <v>①にデータを入力し、上から行をあけることなく順番に入力してあることを確認してください</v>
      </c>
      <c r="O58" s="400" t="str">
        <f t="shared" si="1"/>
        <v/>
      </c>
    </row>
    <row r="59" spans="1:17" s="384" customFormat="1" ht="82.5" customHeight="1" x14ac:dyDescent="0.2">
      <c r="A59" s="383">
        <v>29</v>
      </c>
      <c r="B59" s="2668"/>
      <c r="C59" s="556"/>
      <c r="D59" s="557"/>
      <c r="E59" s="558"/>
      <c r="F59" s="559"/>
      <c r="G59" s="560"/>
      <c r="H59" s="561"/>
      <c r="I59" s="602"/>
      <c r="J59" s="141"/>
      <c r="K59" s="142" t="s">
        <v>441</v>
      </c>
      <c r="L59" s="107"/>
      <c r="M59" s="544"/>
      <c r="N59" s="623" t="str">
        <f t="shared" si="0"/>
        <v>①にデータを入力し、上から行をあけることなく順番に入力してあることを確認してください</v>
      </c>
      <c r="O59" s="400" t="str">
        <f t="shared" si="1"/>
        <v/>
      </c>
    </row>
    <row r="60" spans="1:17" s="384" customFormat="1" ht="82.5" customHeight="1" thickBot="1" x14ac:dyDescent="0.25">
      <c r="A60" s="385">
        <v>30</v>
      </c>
      <c r="B60" s="2669"/>
      <c r="C60" s="562"/>
      <c r="D60" s="563"/>
      <c r="E60" s="564"/>
      <c r="F60" s="565"/>
      <c r="G60" s="566"/>
      <c r="H60" s="567"/>
      <c r="I60" s="603"/>
      <c r="J60" s="148"/>
      <c r="K60" s="149" t="s">
        <v>441</v>
      </c>
      <c r="L60" s="108"/>
      <c r="M60" s="545"/>
      <c r="N60" s="623" t="str">
        <f t="shared" si="0"/>
        <v>①にデータを入力し、上から行をあけることなく順番に入力してあることを確認してください</v>
      </c>
      <c r="O60" s="400" t="str">
        <f t="shared" si="1"/>
        <v/>
      </c>
      <c r="Q60" s="513"/>
    </row>
    <row r="61" spans="1:17" s="386" customFormat="1" ht="19.5" customHeight="1" x14ac:dyDescent="0.25">
      <c r="E61" s="387"/>
      <c r="F61" s="387"/>
      <c r="G61" s="388"/>
      <c r="H61" s="554"/>
      <c r="J61" s="399"/>
      <c r="Q61" s="514"/>
    </row>
    <row r="62" spans="1:17" s="386" customFormat="1" ht="19.5" customHeight="1" x14ac:dyDescent="0.25">
      <c r="E62" s="387"/>
      <c r="F62" s="387"/>
      <c r="G62" s="388"/>
      <c r="H62" s="554"/>
      <c r="Q62" s="514"/>
    </row>
    <row r="63" spans="1:17" s="386" customFormat="1" ht="19.5" customHeight="1" x14ac:dyDescent="0.25">
      <c r="E63" s="387"/>
      <c r="F63" s="387"/>
      <c r="G63" s="388"/>
      <c r="H63" s="554"/>
      <c r="Q63" s="514"/>
    </row>
    <row r="64" spans="1:17" s="386" customFormat="1" ht="19.5" customHeight="1" x14ac:dyDescent="0.25">
      <c r="E64" s="387"/>
      <c r="F64" s="387"/>
      <c r="G64" s="388"/>
      <c r="H64" s="554"/>
    </row>
    <row r="65" spans="5:8" s="386" customFormat="1" ht="19.5" customHeight="1" x14ac:dyDescent="0.25">
      <c r="E65" s="387"/>
      <c r="F65" s="387"/>
      <c r="G65" s="388"/>
      <c r="H65" s="554"/>
    </row>
    <row r="66" spans="5:8" s="386" customFormat="1" ht="19.5" customHeight="1" x14ac:dyDescent="0.25">
      <c r="E66" s="387"/>
      <c r="F66" s="387"/>
      <c r="G66" s="388"/>
      <c r="H66" s="554"/>
    </row>
    <row r="67" spans="5:8" s="386" customFormat="1" ht="19.5" customHeight="1" x14ac:dyDescent="0.25">
      <c r="E67" s="387"/>
      <c r="F67" s="387"/>
      <c r="G67" s="388"/>
      <c r="H67" s="554"/>
    </row>
    <row r="68" spans="5:8" s="386" customFormat="1" ht="19.5" customHeight="1" x14ac:dyDescent="0.25">
      <c r="E68" s="387"/>
      <c r="F68" s="387"/>
      <c r="G68" s="388"/>
      <c r="H68" s="554"/>
    </row>
    <row r="69" spans="5:8" s="386" customFormat="1" ht="19.5" customHeight="1" x14ac:dyDescent="0.25">
      <c r="E69" s="387"/>
      <c r="F69" s="387"/>
      <c r="G69" s="388"/>
      <c r="H69" s="554"/>
    </row>
    <row r="70" spans="5:8" s="386" customFormat="1" ht="19.5" customHeight="1" x14ac:dyDescent="0.25">
      <c r="E70" s="387"/>
      <c r="F70" s="387"/>
      <c r="G70" s="388"/>
      <c r="H70" s="554"/>
    </row>
    <row r="71" spans="5:8" s="386" customFormat="1" ht="19.5" customHeight="1" x14ac:dyDescent="0.25">
      <c r="E71" s="387"/>
      <c r="F71" s="387"/>
      <c r="G71" s="388"/>
      <c r="H71" s="554"/>
    </row>
    <row r="72" spans="5:8" s="386" customFormat="1" ht="19.5" customHeight="1" x14ac:dyDescent="0.25">
      <c r="E72" s="387"/>
      <c r="F72" s="387"/>
      <c r="G72" s="388"/>
      <c r="H72" s="554"/>
    </row>
    <row r="73" spans="5:8" s="386" customFormat="1" ht="19.5" customHeight="1" x14ac:dyDescent="0.25">
      <c r="E73" s="387"/>
      <c r="F73" s="387"/>
      <c r="G73" s="388"/>
      <c r="H73" s="554"/>
    </row>
    <row r="74" spans="5:8" s="386" customFormat="1" ht="19.5" customHeight="1" x14ac:dyDescent="0.25">
      <c r="E74" s="387"/>
      <c r="F74" s="387"/>
      <c r="G74" s="388"/>
      <c r="H74" s="554"/>
    </row>
    <row r="75" spans="5:8" s="386" customFormat="1" ht="19.5" customHeight="1" x14ac:dyDescent="0.25">
      <c r="E75" s="387"/>
      <c r="F75" s="387"/>
      <c r="G75" s="388"/>
      <c r="H75" s="554"/>
    </row>
    <row r="76" spans="5:8" s="386" customFormat="1" ht="19.5" customHeight="1" x14ac:dyDescent="0.25">
      <c r="E76" s="387"/>
      <c r="F76" s="387"/>
      <c r="G76" s="388"/>
      <c r="H76" s="554"/>
    </row>
    <row r="77" spans="5:8" s="386" customFormat="1" ht="19.5" customHeight="1" x14ac:dyDescent="0.25">
      <c r="E77" s="387"/>
      <c r="F77" s="387"/>
      <c r="G77" s="388"/>
      <c r="H77" s="554"/>
    </row>
    <row r="78" spans="5:8" s="386" customFormat="1" ht="19.5" customHeight="1" x14ac:dyDescent="0.25">
      <c r="E78" s="387"/>
      <c r="F78" s="387"/>
      <c r="G78" s="388"/>
      <c r="H78" s="554"/>
    </row>
    <row r="79" spans="5:8" s="386" customFormat="1" ht="19.5" customHeight="1" x14ac:dyDescent="0.25">
      <c r="E79" s="387"/>
      <c r="F79" s="387"/>
      <c r="G79" s="388"/>
      <c r="H79" s="554"/>
    </row>
    <row r="80" spans="5:8" s="386" customFormat="1" ht="19.5" customHeight="1" x14ac:dyDescent="0.25">
      <c r="E80" s="387"/>
      <c r="F80" s="387"/>
      <c r="G80" s="388"/>
      <c r="H80" s="554"/>
    </row>
    <row r="81" spans="5:8" s="386" customFormat="1" ht="19.5" customHeight="1" x14ac:dyDescent="0.25">
      <c r="E81" s="387"/>
      <c r="F81" s="387"/>
      <c r="G81" s="388"/>
      <c r="H81" s="554"/>
    </row>
    <row r="82" spans="5:8" s="386" customFormat="1" ht="19.5" customHeight="1" x14ac:dyDescent="0.25">
      <c r="E82" s="387"/>
      <c r="F82" s="387"/>
      <c r="G82" s="388"/>
      <c r="H82" s="554"/>
    </row>
    <row r="83" spans="5:8" s="386" customFormat="1" ht="19.5" customHeight="1" x14ac:dyDescent="0.25">
      <c r="E83" s="387"/>
      <c r="F83" s="387"/>
      <c r="G83" s="388"/>
      <c r="H83" s="554"/>
    </row>
    <row r="84" spans="5:8" s="386" customFormat="1" ht="19.5" customHeight="1" x14ac:dyDescent="0.25">
      <c r="E84" s="387"/>
      <c r="F84" s="387"/>
      <c r="G84" s="388"/>
      <c r="H84" s="554"/>
    </row>
    <row r="85" spans="5:8" s="386" customFormat="1" ht="19.5" customHeight="1" x14ac:dyDescent="0.25">
      <c r="E85" s="387"/>
      <c r="F85" s="387"/>
      <c r="G85" s="388"/>
      <c r="H85" s="554"/>
    </row>
    <row r="86" spans="5:8" s="386" customFormat="1" ht="19.5" customHeight="1" x14ac:dyDescent="0.25">
      <c r="E86" s="387"/>
      <c r="F86" s="387"/>
      <c r="G86" s="388"/>
      <c r="H86" s="554"/>
    </row>
    <row r="87" spans="5:8" s="386" customFormat="1" ht="19.5" customHeight="1" x14ac:dyDescent="0.25">
      <c r="E87" s="387"/>
      <c r="F87" s="387"/>
      <c r="G87" s="388"/>
      <c r="H87" s="554"/>
    </row>
    <row r="88" spans="5:8" s="386" customFormat="1" ht="19.5" customHeight="1" x14ac:dyDescent="0.25">
      <c r="E88" s="387"/>
      <c r="F88" s="387"/>
      <c r="G88" s="388"/>
      <c r="H88" s="554"/>
    </row>
    <row r="89" spans="5:8" s="386" customFormat="1" ht="19.5" customHeight="1" x14ac:dyDescent="0.25">
      <c r="E89" s="387"/>
      <c r="F89" s="387"/>
      <c r="G89" s="388"/>
      <c r="H89" s="554"/>
    </row>
    <row r="90" spans="5:8" s="386" customFormat="1" ht="19.5" customHeight="1" x14ac:dyDescent="0.25">
      <c r="E90" s="387"/>
      <c r="F90" s="387"/>
      <c r="G90" s="388"/>
      <c r="H90" s="554"/>
    </row>
    <row r="91" spans="5:8" s="386" customFormat="1" ht="19.5" customHeight="1" x14ac:dyDescent="0.25">
      <c r="E91" s="387"/>
      <c r="F91" s="387"/>
      <c r="G91" s="388"/>
      <c r="H91" s="554"/>
    </row>
    <row r="92" spans="5:8" s="386" customFormat="1" ht="19.5" customHeight="1" x14ac:dyDescent="0.25">
      <c r="E92" s="387"/>
      <c r="F92" s="387"/>
      <c r="G92" s="388"/>
      <c r="H92" s="554"/>
    </row>
    <row r="93" spans="5:8" s="386" customFormat="1" ht="19.5" customHeight="1" x14ac:dyDescent="0.25">
      <c r="E93" s="387"/>
      <c r="F93" s="387"/>
      <c r="G93" s="388"/>
      <c r="H93" s="554"/>
    </row>
    <row r="94" spans="5:8" s="386" customFormat="1" ht="19.5" customHeight="1" x14ac:dyDescent="0.25">
      <c r="E94" s="387"/>
      <c r="F94" s="387"/>
      <c r="G94" s="388"/>
      <c r="H94" s="554"/>
    </row>
    <row r="95" spans="5:8" s="386" customFormat="1" ht="19.5" customHeight="1" x14ac:dyDescent="0.25">
      <c r="E95" s="387"/>
      <c r="F95" s="387"/>
      <c r="G95" s="388"/>
      <c r="H95" s="554"/>
    </row>
    <row r="96" spans="5:8" s="386" customFormat="1" ht="19.5" customHeight="1" x14ac:dyDescent="0.25">
      <c r="E96" s="387"/>
      <c r="F96" s="387"/>
      <c r="G96" s="388"/>
      <c r="H96" s="554"/>
    </row>
    <row r="97" spans="5:8" s="386" customFormat="1" ht="19.5" customHeight="1" x14ac:dyDescent="0.25">
      <c r="E97" s="387"/>
      <c r="F97" s="387"/>
      <c r="G97" s="388"/>
      <c r="H97" s="554"/>
    </row>
    <row r="98" spans="5:8" s="386" customFormat="1" ht="19.5" customHeight="1" x14ac:dyDescent="0.25">
      <c r="E98" s="387"/>
      <c r="F98" s="387"/>
      <c r="G98" s="388"/>
      <c r="H98" s="554"/>
    </row>
    <row r="99" spans="5:8" s="386" customFormat="1" ht="19.5" customHeight="1" x14ac:dyDescent="0.25">
      <c r="E99" s="387"/>
      <c r="F99" s="387"/>
      <c r="G99" s="388"/>
      <c r="H99" s="554"/>
    </row>
    <row r="100" spans="5:8" s="386" customFormat="1" ht="19.5" customHeight="1" x14ac:dyDescent="0.25">
      <c r="E100" s="387"/>
      <c r="F100" s="387"/>
      <c r="G100" s="388"/>
      <c r="H100" s="554"/>
    </row>
    <row r="101" spans="5:8" s="386" customFormat="1" ht="19.5" customHeight="1" x14ac:dyDescent="0.25">
      <c r="E101" s="387"/>
      <c r="F101" s="387"/>
      <c r="G101" s="388"/>
      <c r="H101" s="554"/>
    </row>
    <row r="102" spans="5:8" s="386" customFormat="1" ht="19.5" customHeight="1" x14ac:dyDescent="0.25">
      <c r="E102" s="387"/>
      <c r="F102" s="387"/>
      <c r="G102" s="388"/>
      <c r="H102" s="554"/>
    </row>
    <row r="103" spans="5:8" s="386" customFormat="1" ht="19.5" customHeight="1" x14ac:dyDescent="0.25">
      <c r="E103" s="387"/>
      <c r="F103" s="387"/>
      <c r="G103" s="388"/>
      <c r="H103" s="554"/>
    </row>
    <row r="104" spans="5:8" s="386" customFormat="1" ht="19.5" customHeight="1" x14ac:dyDescent="0.25">
      <c r="E104" s="387"/>
      <c r="F104" s="387"/>
      <c r="G104" s="388"/>
      <c r="H104" s="554"/>
    </row>
    <row r="105" spans="5:8" s="386" customFormat="1" ht="19.5" customHeight="1" x14ac:dyDescent="0.25">
      <c r="E105" s="387"/>
      <c r="F105" s="387"/>
      <c r="G105" s="388"/>
      <c r="H105" s="554"/>
    </row>
    <row r="106" spans="5:8" s="386" customFormat="1" ht="19.5" customHeight="1" x14ac:dyDescent="0.25">
      <c r="E106" s="387"/>
      <c r="F106" s="387"/>
      <c r="G106" s="388"/>
      <c r="H106" s="554"/>
    </row>
    <row r="107" spans="5:8" s="386" customFormat="1" ht="19.5" customHeight="1" x14ac:dyDescent="0.25">
      <c r="E107" s="387"/>
      <c r="F107" s="387"/>
      <c r="G107" s="388"/>
      <c r="H107" s="554"/>
    </row>
    <row r="108" spans="5:8" s="386" customFormat="1" ht="19.5" customHeight="1" x14ac:dyDescent="0.25">
      <c r="E108" s="387"/>
      <c r="F108" s="387"/>
      <c r="G108" s="388"/>
      <c r="H108" s="554"/>
    </row>
    <row r="109" spans="5:8" s="386" customFormat="1" ht="19.5" customHeight="1" x14ac:dyDescent="0.25">
      <c r="E109" s="387"/>
      <c r="F109" s="387"/>
      <c r="G109" s="388"/>
      <c r="H109" s="554"/>
    </row>
    <row r="110" spans="5:8" s="386" customFormat="1" ht="19.5" customHeight="1" x14ac:dyDescent="0.25">
      <c r="E110" s="387"/>
      <c r="F110" s="387"/>
      <c r="G110" s="388"/>
      <c r="H110" s="554"/>
    </row>
    <row r="111" spans="5:8" s="386" customFormat="1" ht="19.5" customHeight="1" x14ac:dyDescent="0.25">
      <c r="E111" s="387"/>
      <c r="F111" s="387"/>
      <c r="G111" s="388"/>
      <c r="H111" s="554"/>
    </row>
    <row r="112" spans="5:8" s="386" customFormat="1" ht="19.5" customHeight="1" x14ac:dyDescent="0.25">
      <c r="E112" s="387"/>
      <c r="F112" s="387"/>
      <c r="G112" s="388"/>
      <c r="H112" s="554"/>
    </row>
    <row r="113" spans="5:8" s="386" customFormat="1" ht="19.5" customHeight="1" x14ac:dyDescent="0.25">
      <c r="E113" s="387"/>
      <c r="F113" s="387"/>
      <c r="G113" s="388"/>
      <c r="H113" s="554"/>
    </row>
    <row r="114" spans="5:8" s="386" customFormat="1" ht="19.5" customHeight="1" x14ac:dyDescent="0.25">
      <c r="E114" s="387"/>
      <c r="F114" s="387"/>
      <c r="G114" s="388"/>
      <c r="H114" s="554"/>
    </row>
    <row r="115" spans="5:8" s="386" customFormat="1" ht="19.5" customHeight="1" x14ac:dyDescent="0.25">
      <c r="E115" s="387"/>
      <c r="F115" s="387"/>
      <c r="G115" s="388"/>
      <c r="H115" s="554"/>
    </row>
    <row r="116" spans="5:8" s="386" customFormat="1" ht="19.5" customHeight="1" x14ac:dyDescent="0.25">
      <c r="E116" s="387"/>
      <c r="F116" s="387"/>
      <c r="G116" s="388"/>
      <c r="H116" s="554"/>
    </row>
    <row r="117" spans="5:8" s="386" customFormat="1" ht="19.5" customHeight="1" x14ac:dyDescent="0.25">
      <c r="E117" s="387"/>
      <c r="F117" s="387"/>
      <c r="G117" s="388"/>
      <c r="H117" s="554"/>
    </row>
    <row r="118" spans="5:8" s="386" customFormat="1" ht="19.5" customHeight="1" x14ac:dyDescent="0.25">
      <c r="E118" s="387"/>
      <c r="F118" s="387"/>
      <c r="G118" s="388"/>
      <c r="H118" s="554"/>
    </row>
    <row r="119" spans="5:8" s="386" customFormat="1" ht="19.5" customHeight="1" x14ac:dyDescent="0.25">
      <c r="E119" s="387"/>
      <c r="F119" s="387"/>
      <c r="G119" s="388"/>
      <c r="H119" s="554"/>
    </row>
    <row r="120" spans="5:8" s="386" customFormat="1" ht="19.5" customHeight="1" x14ac:dyDescent="0.25">
      <c r="E120" s="387"/>
      <c r="F120" s="387"/>
      <c r="G120" s="388"/>
      <c r="H120" s="554"/>
    </row>
    <row r="121" spans="5:8" s="386" customFormat="1" ht="19.5" customHeight="1" x14ac:dyDescent="0.25">
      <c r="E121" s="387"/>
      <c r="F121" s="387"/>
      <c r="G121" s="388"/>
      <c r="H121" s="554"/>
    </row>
    <row r="122" spans="5:8" s="386" customFormat="1" ht="19.5" customHeight="1" x14ac:dyDescent="0.25">
      <c r="E122" s="387"/>
      <c r="F122" s="387"/>
      <c r="G122" s="388"/>
      <c r="H122" s="554"/>
    </row>
  </sheetData>
  <sheetProtection algorithmName="SHA-512" hashValue="u35RKd1iLbHXrsDDcTZQ/XyLy3VmnfPaQTlm0zlXBesrPXzhk5Hc6MAVdM7PnYYUX0R46Eareowej/9ABQUldA==" saltValue="L4w+BLTNCA03U/XE0+KcDQ==" spinCount="100000" sheet="1" objects="1" scenarios="1" selectLockedCells="1"/>
  <mergeCells count="16">
    <mergeCell ref="B32:B60"/>
    <mergeCell ref="I28:I29"/>
    <mergeCell ref="J28:K29"/>
    <mergeCell ref="L28:L29"/>
    <mergeCell ref="I27:M27"/>
    <mergeCell ref="N27:O29"/>
    <mergeCell ref="F27:F29"/>
    <mergeCell ref="H27:H29"/>
    <mergeCell ref="C26:H26"/>
    <mergeCell ref="G27:G29"/>
    <mergeCell ref="M28:M29"/>
    <mergeCell ref="A27:A29"/>
    <mergeCell ref="B27:B29"/>
    <mergeCell ref="C27:C29"/>
    <mergeCell ref="D27:D29"/>
    <mergeCell ref="E27:E29"/>
  </mergeCells>
  <phoneticPr fontId="3"/>
  <conditionalFormatting sqref="N31">
    <cfRule type="expression" dxfId="92" priority="91">
      <formula>$N$31="①にデータを入力し、上から行をあけることなく順番に入力してあることを確認してください"</formula>
    </cfRule>
  </conditionalFormatting>
  <conditionalFormatting sqref="O31:O60">
    <cfRule type="expression" dxfId="91" priority="60">
      <formula>$O$31="クリックし、印刷ページへ"</formula>
    </cfRule>
  </conditionalFormatting>
  <conditionalFormatting sqref="N32">
    <cfRule type="expression" dxfId="90" priority="29">
      <formula>$N$32="①にデータを入力し、上から行をあけることなく順番に入力してあることを確認してください"</formula>
    </cfRule>
  </conditionalFormatting>
  <conditionalFormatting sqref="N33">
    <cfRule type="expression" dxfId="89" priority="28">
      <formula>$N$33="①にデータを入力し、上から行をあけることなく順番に入力してあることを確認してください"</formula>
    </cfRule>
  </conditionalFormatting>
  <conditionalFormatting sqref="N34">
    <cfRule type="expression" dxfId="88" priority="27">
      <formula>$N$34="①にデータを入力し、上から行をあけることなく順番に入力してあることを確認してください"</formula>
    </cfRule>
  </conditionalFormatting>
  <conditionalFormatting sqref="N35">
    <cfRule type="expression" dxfId="87" priority="26">
      <formula>$N$35="①にデータを入力し、上から行をあけることなく順番に入力してあることを確認してください"</formula>
    </cfRule>
  </conditionalFormatting>
  <conditionalFormatting sqref="N36">
    <cfRule type="expression" dxfId="86" priority="25">
      <formula>$N$36="①にデータを入力し、上から行をあけることなく順番に入力してあることを確認してください"</formula>
    </cfRule>
  </conditionalFormatting>
  <conditionalFormatting sqref="N37">
    <cfRule type="expression" dxfId="85" priority="24">
      <formula>$N$37="①にデータを入力し、上から行をあけることなく順番に入力してあることを確認してください"</formula>
    </cfRule>
  </conditionalFormatting>
  <conditionalFormatting sqref="N38">
    <cfRule type="expression" dxfId="84" priority="23">
      <formula>$N$38="①にデータを入力し、上から行をあけることなく順番に入力してあることを確認してください"</formula>
    </cfRule>
  </conditionalFormatting>
  <conditionalFormatting sqref="N39">
    <cfRule type="expression" dxfId="83" priority="22">
      <formula>$N$39="①にデータを入力し、上から行をあけることなく順番に入力してあることを確認してください"</formula>
    </cfRule>
  </conditionalFormatting>
  <conditionalFormatting sqref="N40">
    <cfRule type="expression" dxfId="82" priority="21">
      <formula>$N$40="①にデータを入力し、上から行をあけることなく順番に入力してあることを確認してください"</formula>
    </cfRule>
  </conditionalFormatting>
  <conditionalFormatting sqref="N41">
    <cfRule type="expression" dxfId="81" priority="20">
      <formula>$N$41="①にデータを入力し、上から行をあけることなく順番に入力してあることを確認してください"</formula>
    </cfRule>
  </conditionalFormatting>
  <conditionalFormatting sqref="N42">
    <cfRule type="expression" dxfId="80" priority="19">
      <formula>$N$42="①にデータを入力し、上から行をあけることなく順番に入力してあることを確認してください"</formula>
    </cfRule>
  </conditionalFormatting>
  <conditionalFormatting sqref="N43">
    <cfRule type="expression" dxfId="79" priority="18">
      <formula>$N$43="①にデータを入力し、上から行をあけることなく順番に入力してあることを確認してください"</formula>
    </cfRule>
  </conditionalFormatting>
  <conditionalFormatting sqref="N44">
    <cfRule type="expression" dxfId="78" priority="17">
      <formula>$N$44="①にデータを入力し、上から行をあけることなく順番に入力してあることを確認してください"</formula>
    </cfRule>
  </conditionalFormatting>
  <conditionalFormatting sqref="N45">
    <cfRule type="expression" dxfId="77" priority="16">
      <formula>$N$45="①にデータを入力し、上から行をあけることなく順番に入力してあることを確認してください"</formula>
    </cfRule>
  </conditionalFormatting>
  <conditionalFormatting sqref="N46">
    <cfRule type="expression" dxfId="76" priority="15">
      <formula>$N$46="①にデータを入力し、上から行をあけることなく順番に入力してあることを確認してください"</formula>
    </cfRule>
  </conditionalFormatting>
  <conditionalFormatting sqref="N47">
    <cfRule type="expression" dxfId="75" priority="14">
      <formula>$N$47="①にデータを入力し、上から行をあけることなく順番に入力してあることを確認してください"</formula>
    </cfRule>
  </conditionalFormatting>
  <conditionalFormatting sqref="N48">
    <cfRule type="expression" dxfId="74" priority="13">
      <formula>$N$48="①にデータを入力し、上から行をあけることなく順番に入力してあることを確認してください"</formula>
    </cfRule>
  </conditionalFormatting>
  <conditionalFormatting sqref="N49">
    <cfRule type="expression" dxfId="73" priority="12">
      <formula>$N$49="①にデータを入力し、上から行をあけることなく順番に入力してあることを確認してください"</formula>
    </cfRule>
  </conditionalFormatting>
  <conditionalFormatting sqref="N50">
    <cfRule type="expression" dxfId="72" priority="11">
      <formula>$N$50="①にデータを入力し、上から行をあけることなく順番に入力してあることを確認してください"</formula>
    </cfRule>
  </conditionalFormatting>
  <conditionalFormatting sqref="N51">
    <cfRule type="expression" dxfId="71" priority="10">
      <formula>$N$51="①にデータを入力し、上から行をあけることなく順番に入力してあることを確認してください"</formula>
    </cfRule>
  </conditionalFormatting>
  <conditionalFormatting sqref="N52">
    <cfRule type="expression" dxfId="70" priority="9">
      <formula>$N$52="①にデータを入力し、上から行をあけることなく順番に入力してあることを確認してください"</formula>
    </cfRule>
  </conditionalFormatting>
  <conditionalFormatting sqref="N53">
    <cfRule type="expression" dxfId="69" priority="8">
      <formula>$N$53="①にデータを入力し、上から行をあけることなく順番に入力してあることを確認してください"</formula>
    </cfRule>
  </conditionalFormatting>
  <conditionalFormatting sqref="N54">
    <cfRule type="expression" dxfId="68" priority="7">
      <formula>$N$54="①にデータを入力し、上から行をあけることなく順番に入力してあることを確認してください"</formula>
    </cfRule>
  </conditionalFormatting>
  <conditionalFormatting sqref="N55">
    <cfRule type="expression" dxfId="67" priority="6">
      <formula>$N$55="①にデータを入力し、上から行をあけることなく順番に入力してあることを確認してください"</formula>
    </cfRule>
  </conditionalFormatting>
  <conditionalFormatting sqref="N56">
    <cfRule type="expression" dxfId="66" priority="5">
      <formula>$N$56="①にデータを入力し、上から行をあけることなく順番に入力してあることを確認してください"</formula>
    </cfRule>
  </conditionalFormatting>
  <conditionalFormatting sqref="N57">
    <cfRule type="expression" dxfId="65" priority="4">
      <formula>$N$57="①にデータを入力し、上から行をあけることなく順番に入力してあることを確認してください"</formula>
    </cfRule>
  </conditionalFormatting>
  <conditionalFormatting sqref="N58">
    <cfRule type="expression" dxfId="64" priority="3">
      <formula>$N$58="①にデータを入力し、上から行をあけることなく順番に入力してあることを確認してください"</formula>
    </cfRule>
  </conditionalFormatting>
  <conditionalFormatting sqref="N59">
    <cfRule type="expression" dxfId="63" priority="2">
      <formula>$N$59="①にデータを入力し、上から行をあけることなく順番に入力してあることを確認してください"</formula>
    </cfRule>
  </conditionalFormatting>
  <conditionalFormatting sqref="N60">
    <cfRule type="expression" dxfId="62" priority="1">
      <formula>$N$60="①にデータを入力し、上から行をあけることなく順番に入力してあることを確認してください"</formula>
    </cfRule>
  </conditionalFormatting>
  <dataValidations count="11">
    <dataValidation type="list" allowBlank="1" showInputMessage="1" showErrorMessage="1" errorTitle="切替届出書の項目入力欄です" error="上から順番に入力してください。" promptTitle="切替届出書の項目入力欄です" prompt="上から順番に入力してください。" sqref="M31:M60" xr:uid="{00000000-0002-0000-0900-000000000000}">
      <formula1>$O$23:$O$25</formula1>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L31:L60" xr:uid="{00000000-0002-0000-0900-000001000000}">
      <formula1>$N$23:$N$25</formula1>
    </dataValidation>
    <dataValidation type="whole" allowBlank="1" showInputMessage="1" showErrorMessage="1" errorTitle="切替届出書の項目入力欄です" error="１～１２の数字を入力してください" promptTitle="切替届出書の項目入力欄です" prompt="上から順番に入力してください。" sqref="J31:J60" xr:uid="{00000000-0002-0000-0900-000002000000}">
      <formula1>1</formula1>
      <formula2>12</formula2>
    </dataValidation>
    <dataValidation type="list" allowBlank="1" showInputMessage="1" showErrorMessage="1" sqref="M30" xr:uid="{00000000-0002-0000-0900-000003000000}">
      <formula1>$O$23:$O$25</formula1>
    </dataValidation>
    <dataValidation type="date" allowBlank="1" showInputMessage="1" showErrorMessage="1" errorTitle="入力エラー" error="和暦又は西暦で入力してください。_x000a_" sqref="E30" xr:uid="{00000000-0002-0000-0900-000004000000}">
      <formula1>1</formula1>
      <formula2>79624</formula2>
    </dataValidation>
    <dataValidation type="list" allowBlank="1" showInputMessage="1" showErrorMessage="1" sqref="J30" xr:uid="{00000000-0002-0000-0900-000005000000}">
      <formula1>$L$13:$L$25</formula1>
    </dataValidation>
    <dataValidation type="list" allowBlank="1" showInputMessage="1" showErrorMessage="1" sqref="I30" xr:uid="{00000000-0002-0000-0900-000006000000}">
      <formula1>$K$20:$K$26</formula1>
    </dataValidation>
    <dataValidation type="list" allowBlank="1" showInputMessage="1" showErrorMessage="1" sqref="L30" xr:uid="{00000000-0002-0000-0900-000007000000}">
      <formula1>$N$23:$N$25</formula1>
    </dataValidation>
    <dataValidation type="date" allowBlank="1" showInputMessage="1" showErrorMessage="1" sqref="E31:E60" xr:uid="{00000000-0002-0000-0900-000008000000}">
      <formula1>1</formula1>
      <formula2>79624</formula2>
    </dataValidation>
    <dataValidation type="date" allowBlank="1" showInputMessage="1" showErrorMessage="1" sqref="B31" xr:uid="{00000000-0002-0000-0900-000009000000}">
      <formula1>43831</formula1>
      <formula2>79624</formula2>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I31:I60" xr:uid="{00000000-0002-0000-0900-00000A000000}">
      <formula1>$K$20:$K$26</formula1>
    </dataValidation>
  </dataValidations>
  <pageMargins left="0.5" right="0.21" top="0" bottom="0" header="0.51181102362204722" footer="0.51181102362204722"/>
  <pageSetup paperSize="8" scale="73" orientation="landscape"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CC"/>
  </sheetPr>
  <dimension ref="A1:CT1260"/>
  <sheetViews>
    <sheetView showGridLines="0" view="pageBreakPreview" zoomScale="70" zoomScaleNormal="100" zoomScaleSheetLayoutView="70" workbookViewId="0">
      <selection activeCell="AH21" sqref="AH21:AR27"/>
    </sheetView>
  </sheetViews>
  <sheetFormatPr defaultColWidth="2.08984375" defaultRowHeight="13" x14ac:dyDescent="0.2"/>
  <cols>
    <col min="1" max="1" width="6.08984375" style="143" customWidth="1"/>
    <col min="2" max="21" width="2.08984375" style="82" customWidth="1"/>
    <col min="22" max="22" width="2.26953125" style="82" customWidth="1"/>
    <col min="23" max="48" width="2.453125" style="82" customWidth="1"/>
    <col min="49" max="49" width="2.08984375" style="82" customWidth="1"/>
    <col min="50" max="51" width="2.453125" style="82" customWidth="1"/>
    <col min="52" max="52" width="2.08984375" style="82" customWidth="1"/>
    <col min="53" max="54" width="2.453125" style="82" customWidth="1"/>
    <col min="55" max="56" width="2.6328125" style="82" customWidth="1"/>
    <col min="57" max="63" width="3.08984375" style="82" customWidth="1"/>
    <col min="64" max="68" width="2.36328125" style="82" customWidth="1"/>
    <col min="69" max="69" width="1.36328125" style="82" customWidth="1"/>
    <col min="70" max="16384" width="2.08984375" style="82"/>
  </cols>
  <sheetData>
    <row r="1" spans="1:85" ht="11.25" customHeight="1" x14ac:dyDescent="0.2">
      <c r="A1" s="143">
        <v>1</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3"/>
      <c r="AI1" s="93"/>
      <c r="AJ1" s="93"/>
      <c r="AK1" s="93"/>
      <c r="AL1" s="94"/>
      <c r="AM1" s="95"/>
      <c r="AN1" s="95"/>
      <c r="AO1" s="95"/>
      <c r="AP1" s="95"/>
      <c r="AQ1" s="96"/>
      <c r="AR1" s="96"/>
      <c r="AS1" s="96"/>
      <c r="AT1" s="96"/>
      <c r="AU1" s="96"/>
      <c r="AV1" s="96"/>
      <c r="AW1" s="96"/>
      <c r="AX1" s="96"/>
      <c r="AY1" s="96"/>
      <c r="AZ1" s="96"/>
      <c r="BA1" s="96"/>
      <c r="BB1" s="96"/>
      <c r="BC1" s="96"/>
      <c r="BD1" s="96"/>
      <c r="BE1" s="96"/>
      <c r="BF1" s="96"/>
      <c r="BG1" s="96"/>
      <c r="BH1" s="96"/>
      <c r="BI1" s="76"/>
      <c r="BJ1" s="76"/>
      <c r="BK1" s="76"/>
      <c r="BL1" s="76"/>
      <c r="BM1" s="76"/>
      <c r="BN1" s="76"/>
      <c r="BO1" s="76"/>
      <c r="BP1" s="76"/>
      <c r="BQ1" s="76"/>
    </row>
    <row r="2" spans="1:85" ht="12.75" customHeight="1" x14ac:dyDescent="0.2">
      <c r="A2" s="143">
        <v>1</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3"/>
      <c r="AI2" s="93"/>
      <c r="AJ2" s="93"/>
      <c r="AK2" s="93"/>
      <c r="AL2" s="94"/>
      <c r="AM2" s="95"/>
      <c r="AN2" s="95"/>
      <c r="AO2" s="95"/>
      <c r="AP2" s="95"/>
      <c r="AQ2" s="97"/>
      <c r="AR2" s="97"/>
      <c r="AS2" s="97"/>
      <c r="AT2" s="97"/>
      <c r="AU2" s="97"/>
      <c r="AV2" s="97"/>
      <c r="AW2" s="98"/>
      <c r="AX2" s="98"/>
      <c r="AY2" s="98"/>
      <c r="AZ2" s="98"/>
      <c r="BA2" s="98"/>
      <c r="BB2" s="99"/>
      <c r="BC2" s="98"/>
      <c r="BD2" s="98"/>
      <c r="BE2" s="98"/>
      <c r="BF2" s="98"/>
      <c r="BG2" s="98"/>
      <c r="BH2" s="99"/>
      <c r="BI2" s="76"/>
      <c r="BJ2" s="76"/>
      <c r="BK2" s="76"/>
      <c r="BL2" s="76"/>
      <c r="BM2" s="76"/>
      <c r="BN2" s="76"/>
      <c r="BO2" s="76"/>
      <c r="BP2" s="76"/>
      <c r="BQ2" s="76"/>
      <c r="BR2" s="83"/>
      <c r="BS2" s="83"/>
    </row>
    <row r="3" spans="1:85" ht="12.75" customHeight="1" x14ac:dyDescent="0.2">
      <c r="A3" s="143">
        <v>1</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3"/>
      <c r="AI3" s="93"/>
      <c r="AJ3" s="93"/>
      <c r="AK3" s="93"/>
      <c r="AL3" s="94"/>
      <c r="AM3" s="95"/>
      <c r="AN3" s="95"/>
      <c r="AO3" s="95"/>
      <c r="AP3" s="95"/>
      <c r="AQ3" s="97"/>
      <c r="AR3" s="97"/>
      <c r="AS3" s="97"/>
      <c r="AT3" s="97"/>
      <c r="AU3" s="97"/>
      <c r="AV3" s="97"/>
      <c r="AW3" s="98"/>
      <c r="AX3" s="98"/>
      <c r="AY3" s="98"/>
      <c r="AZ3" s="98"/>
      <c r="BA3" s="98"/>
      <c r="BB3" s="99"/>
      <c r="BC3" s="98"/>
      <c r="BD3" s="98"/>
      <c r="BE3" s="98"/>
      <c r="BF3" s="98"/>
      <c r="BG3" s="98"/>
      <c r="BH3" s="99"/>
      <c r="BI3" s="76"/>
      <c r="BJ3" s="100"/>
      <c r="BK3" s="101"/>
      <c r="BL3" s="101"/>
      <c r="BM3" s="101"/>
      <c r="BN3" s="101"/>
      <c r="BO3" s="101"/>
      <c r="BP3" s="101"/>
      <c r="BQ3" s="101"/>
      <c r="BR3" s="76"/>
      <c r="BS3" s="76"/>
    </row>
    <row r="4" spans="1:85" ht="12.75" customHeight="1" x14ac:dyDescent="0.2">
      <c r="A4" s="143">
        <v>1</v>
      </c>
      <c r="B4" s="2719" t="s">
        <v>589</v>
      </c>
      <c r="C4" s="2719"/>
      <c r="D4" s="2719"/>
      <c r="E4" s="2719"/>
      <c r="F4" s="2719"/>
      <c r="G4" s="2719"/>
      <c r="H4" s="2719"/>
      <c r="I4" s="2719"/>
      <c r="J4" s="2719"/>
      <c r="K4" s="2719"/>
      <c r="L4" s="2719"/>
      <c r="M4" s="2719"/>
      <c r="N4" s="2719"/>
      <c r="O4" s="2719"/>
      <c r="P4" s="2719"/>
      <c r="Q4" s="2719"/>
      <c r="R4" s="2719"/>
      <c r="S4" s="2719"/>
      <c r="T4" s="2719"/>
      <c r="U4" s="2719"/>
      <c r="V4" s="2719"/>
      <c r="W4" s="2719"/>
      <c r="X4" s="2719"/>
      <c r="Y4" s="2719"/>
      <c r="Z4" s="2719"/>
      <c r="AA4" s="2719"/>
      <c r="AB4" s="2719"/>
      <c r="AC4" s="2719"/>
      <c r="AD4" s="2719"/>
      <c r="AE4" s="2719"/>
      <c r="AF4" s="2719"/>
      <c r="AG4" s="2719"/>
      <c r="AH4" s="2719"/>
      <c r="AI4" s="2719"/>
      <c r="AJ4" s="2719"/>
      <c r="AK4" s="2719"/>
      <c r="AL4" s="2720"/>
      <c r="AM4" s="95"/>
      <c r="AN4" s="95"/>
      <c r="AO4" s="95"/>
      <c r="AP4" s="2721" t="s">
        <v>115</v>
      </c>
      <c r="AQ4" s="2721"/>
      <c r="AR4" s="2721"/>
      <c r="AS4" s="2721"/>
      <c r="AT4" s="2721"/>
      <c r="AU4" s="2721"/>
      <c r="AV4" s="2721"/>
      <c r="AW4" s="2723"/>
      <c r="AX4" s="2723"/>
      <c r="AY4" s="2723"/>
      <c r="AZ4" s="2723"/>
      <c r="BA4" s="2723"/>
      <c r="BB4" s="2723"/>
      <c r="BC4" s="2723"/>
      <c r="BD4" s="2723"/>
      <c r="BE4" s="2723"/>
      <c r="BF4" s="2723"/>
      <c r="BG4" s="2723"/>
      <c r="BH4" s="2723"/>
      <c r="BI4" s="2723"/>
      <c r="BJ4" s="2723"/>
      <c r="BK4" s="2723"/>
      <c r="BL4" s="2723"/>
      <c r="BM4" s="2723"/>
      <c r="BN4" s="2723"/>
      <c r="BO4" s="2723"/>
      <c r="BP4" s="2723"/>
      <c r="BQ4" s="2723"/>
      <c r="BR4" s="76"/>
      <c r="BS4" s="76"/>
    </row>
    <row r="5" spans="1:85" ht="12.75" customHeight="1" x14ac:dyDescent="0.2">
      <c r="A5" s="143">
        <v>1</v>
      </c>
      <c r="B5" s="2719"/>
      <c r="C5" s="2719"/>
      <c r="D5" s="2719"/>
      <c r="E5" s="2719"/>
      <c r="F5" s="2719"/>
      <c r="G5" s="2719"/>
      <c r="H5" s="2719"/>
      <c r="I5" s="2719"/>
      <c r="J5" s="2719"/>
      <c r="K5" s="2719"/>
      <c r="L5" s="2719"/>
      <c r="M5" s="2719"/>
      <c r="N5" s="2719"/>
      <c r="O5" s="2719"/>
      <c r="P5" s="2719"/>
      <c r="Q5" s="2719"/>
      <c r="R5" s="2719"/>
      <c r="S5" s="2719"/>
      <c r="T5" s="2719"/>
      <c r="U5" s="2719"/>
      <c r="V5" s="2719"/>
      <c r="W5" s="2719"/>
      <c r="X5" s="2719"/>
      <c r="Y5" s="2719"/>
      <c r="Z5" s="2719"/>
      <c r="AA5" s="2719"/>
      <c r="AB5" s="2719"/>
      <c r="AC5" s="2719"/>
      <c r="AD5" s="2719"/>
      <c r="AE5" s="2719"/>
      <c r="AF5" s="2719"/>
      <c r="AG5" s="2719"/>
      <c r="AH5" s="2719"/>
      <c r="AI5" s="2719"/>
      <c r="AJ5" s="2719"/>
      <c r="AK5" s="2719"/>
      <c r="AL5" s="2720"/>
      <c r="AM5" s="95"/>
      <c r="AN5" s="95"/>
      <c r="AO5" s="95"/>
      <c r="AP5" s="2721"/>
      <c r="AQ5" s="2721"/>
      <c r="AR5" s="2721"/>
      <c r="AS5" s="2721"/>
      <c r="AT5" s="2721"/>
      <c r="AU5" s="2721"/>
      <c r="AV5" s="2721"/>
      <c r="AW5" s="2723"/>
      <c r="AX5" s="2723"/>
      <c r="AY5" s="2723"/>
      <c r="AZ5" s="2723"/>
      <c r="BA5" s="2723"/>
      <c r="BB5" s="2723"/>
      <c r="BC5" s="2723"/>
      <c r="BD5" s="2723"/>
      <c r="BE5" s="2723"/>
      <c r="BF5" s="2723"/>
      <c r="BG5" s="2723"/>
      <c r="BH5" s="2723"/>
      <c r="BI5" s="2723"/>
      <c r="BJ5" s="2723"/>
      <c r="BK5" s="2723"/>
      <c r="BL5" s="2723"/>
      <c r="BM5" s="2723"/>
      <c r="BN5" s="2723"/>
      <c r="BO5" s="2723"/>
      <c r="BP5" s="2723"/>
      <c r="BQ5" s="2723"/>
      <c r="BR5" s="76"/>
      <c r="BS5" s="76"/>
    </row>
    <row r="6" spans="1:85" ht="12.75" customHeight="1" thickBot="1" x14ac:dyDescent="0.25">
      <c r="A6" s="143">
        <v>1</v>
      </c>
      <c r="B6" s="2720"/>
      <c r="C6" s="2720"/>
      <c r="D6" s="2720"/>
      <c r="E6" s="2720"/>
      <c r="F6" s="2720"/>
      <c r="G6" s="2720"/>
      <c r="H6" s="2720"/>
      <c r="I6" s="2720"/>
      <c r="J6" s="2720"/>
      <c r="K6" s="2720"/>
      <c r="L6" s="2720"/>
      <c r="M6" s="2720"/>
      <c r="N6" s="2720"/>
      <c r="O6" s="2720"/>
      <c r="P6" s="2720"/>
      <c r="Q6" s="2720"/>
      <c r="R6" s="2720"/>
      <c r="S6" s="2720"/>
      <c r="T6" s="2720"/>
      <c r="U6" s="2720"/>
      <c r="V6" s="2720"/>
      <c r="W6" s="2720"/>
      <c r="X6" s="2720"/>
      <c r="Y6" s="2720"/>
      <c r="Z6" s="2720"/>
      <c r="AA6" s="2720"/>
      <c r="AB6" s="2720"/>
      <c r="AC6" s="2720"/>
      <c r="AD6" s="2720"/>
      <c r="AE6" s="2720"/>
      <c r="AF6" s="2720"/>
      <c r="AG6" s="2720"/>
      <c r="AH6" s="2720"/>
      <c r="AI6" s="2720"/>
      <c r="AJ6" s="2720"/>
      <c r="AK6" s="2720"/>
      <c r="AL6" s="2720"/>
      <c r="AM6" s="95"/>
      <c r="AN6" s="95"/>
      <c r="AO6" s="95"/>
      <c r="AP6" s="2722"/>
      <c r="AQ6" s="2722"/>
      <c r="AR6" s="2722"/>
      <c r="AS6" s="2722"/>
      <c r="AT6" s="2722"/>
      <c r="AU6" s="2722"/>
      <c r="AV6" s="2722"/>
      <c r="AW6" s="2724"/>
      <c r="AX6" s="2724"/>
      <c r="AY6" s="2724"/>
      <c r="AZ6" s="2724"/>
      <c r="BA6" s="2724"/>
      <c r="BB6" s="2724"/>
      <c r="BC6" s="2724"/>
      <c r="BD6" s="2724"/>
      <c r="BE6" s="2724"/>
      <c r="BF6" s="2724"/>
      <c r="BG6" s="2724"/>
      <c r="BH6" s="2724"/>
      <c r="BI6" s="2724"/>
      <c r="BJ6" s="2724"/>
      <c r="BK6" s="2724"/>
      <c r="BL6" s="2724"/>
      <c r="BM6" s="2724"/>
      <c r="BN6" s="2724"/>
      <c r="BO6" s="2724"/>
      <c r="BP6" s="2724"/>
      <c r="BQ6" s="2724"/>
      <c r="BR6" s="76"/>
      <c r="BS6" s="76"/>
    </row>
    <row r="7" spans="1:85" ht="13.5" customHeight="1" x14ac:dyDescent="0.2">
      <c r="A7" s="143">
        <v>1</v>
      </c>
      <c r="B7" s="2725">
        <f ca="1">IF('➉一覧からの作成用データ (切替届)'!$B$31="","",'➉一覧からの作成用データ (切替届)'!$B$31)</f>
        <v>45617</v>
      </c>
      <c r="C7" s="2726"/>
      <c r="D7" s="2726"/>
      <c r="E7" s="2726"/>
      <c r="F7" s="2726"/>
      <c r="G7" s="2726"/>
      <c r="H7" s="2726"/>
      <c r="I7" s="2726"/>
      <c r="J7" s="2726"/>
      <c r="K7" s="2726"/>
      <c r="L7" s="2726"/>
      <c r="M7" s="2726"/>
      <c r="N7" s="2726"/>
      <c r="O7" s="2726"/>
      <c r="P7" s="1729" t="s">
        <v>68</v>
      </c>
      <c r="Q7" s="1729"/>
      <c r="R7" s="1731" t="s">
        <v>21</v>
      </c>
      <c r="S7" s="1732"/>
      <c r="T7" s="1732"/>
      <c r="U7" s="1732"/>
      <c r="V7" s="1733"/>
      <c r="W7" s="1734" t="s">
        <v>9</v>
      </c>
      <c r="X7" s="1735"/>
      <c r="Y7" s="2731" t="str">
        <f>①伊勢崎市における事業所基本情報!$K$26&amp;"-"&amp;①伊勢崎市における事業所基本情報!$Q$26&amp;""</f>
        <v>-</v>
      </c>
      <c r="Z7" s="2731"/>
      <c r="AA7" s="2731"/>
      <c r="AB7" s="2731"/>
      <c r="AC7" s="2731"/>
      <c r="AD7" s="2731"/>
      <c r="AE7" s="2731"/>
      <c r="AF7" s="2731"/>
      <c r="AG7" s="81"/>
      <c r="AH7" s="81"/>
      <c r="AI7" s="81"/>
      <c r="AJ7" s="81"/>
      <c r="AK7" s="81"/>
      <c r="AL7" s="81"/>
      <c r="AM7" s="81"/>
      <c r="AN7" s="81"/>
      <c r="AO7" s="81"/>
      <c r="AP7" s="81"/>
      <c r="AQ7" s="81"/>
      <c r="AR7" s="81"/>
      <c r="AS7" s="81"/>
      <c r="AT7" s="81"/>
      <c r="AU7" s="81"/>
      <c r="AV7" s="81"/>
      <c r="AW7" s="1549" t="s">
        <v>132</v>
      </c>
      <c r="AX7" s="1549"/>
      <c r="AY7" s="1549"/>
      <c r="AZ7" s="1549"/>
      <c r="BA7" s="1549"/>
      <c r="BB7" s="1549"/>
      <c r="BC7" s="1549"/>
      <c r="BD7" s="1551" t="str">
        <f>①伊勢崎市における事業所基本情報!$CG$18&amp;""</f>
        <v/>
      </c>
      <c r="BE7" s="1551" t="str">
        <f>①伊勢崎市における事業所基本情報!$CH$18&amp;""</f>
        <v/>
      </c>
      <c r="BF7" s="1551" t="str">
        <f>①伊勢崎市における事業所基本情報!$CI$18&amp;""</f>
        <v/>
      </c>
      <c r="BG7" s="1551" t="str">
        <f>①伊勢崎市における事業所基本情報!$CJ$18&amp;""</f>
        <v/>
      </c>
      <c r="BH7" s="1551" t="str">
        <f>①伊勢崎市における事業所基本情報!$CK$18&amp;""</f>
        <v/>
      </c>
      <c r="BI7" s="1551" t="str">
        <f>①伊勢崎市における事業所基本情報!$CL$18&amp;""</f>
        <v/>
      </c>
      <c r="BJ7" s="1551" t="str">
        <f>①伊勢崎市における事業所基本情報!$CM$18&amp;""</f>
        <v/>
      </c>
      <c r="BK7" s="1551" t="str">
        <f>①伊勢崎市における事業所基本情報!$CN$18&amp;""</f>
        <v/>
      </c>
      <c r="BL7" s="1572" t="s">
        <v>130</v>
      </c>
      <c r="BM7" s="1573"/>
      <c r="BN7" s="1573"/>
      <c r="BO7" s="1573"/>
      <c r="BP7" s="1573"/>
      <c r="BQ7" s="1574"/>
      <c r="BR7" s="86"/>
      <c r="BS7" s="86"/>
      <c r="BT7" s="86"/>
      <c r="BY7" s="145"/>
      <c r="BZ7" s="145"/>
      <c r="CA7" s="145"/>
      <c r="CB7" s="145"/>
      <c r="CC7" s="145"/>
      <c r="CD7" s="145"/>
      <c r="CE7" s="145"/>
      <c r="CF7" s="145"/>
      <c r="CG7" s="145"/>
    </row>
    <row r="8" spans="1:85" ht="13.5" customHeight="1" x14ac:dyDescent="0.2">
      <c r="A8" s="143">
        <v>1</v>
      </c>
      <c r="B8" s="2727"/>
      <c r="C8" s="2728"/>
      <c r="D8" s="2728"/>
      <c r="E8" s="2728"/>
      <c r="F8" s="2728"/>
      <c r="G8" s="2728"/>
      <c r="H8" s="2728"/>
      <c r="I8" s="2728"/>
      <c r="J8" s="2728"/>
      <c r="K8" s="2728"/>
      <c r="L8" s="2728"/>
      <c r="M8" s="2728"/>
      <c r="N8" s="2728"/>
      <c r="O8" s="2728"/>
      <c r="P8" s="1730"/>
      <c r="Q8" s="1730"/>
      <c r="R8" s="1640"/>
      <c r="S8" s="1590"/>
      <c r="T8" s="1590"/>
      <c r="U8" s="1590"/>
      <c r="V8" s="1641"/>
      <c r="W8" s="1568" t="str">
        <f>①伊勢崎市における事業所基本情報!$I$27&amp;""</f>
        <v/>
      </c>
      <c r="X8" s="1569"/>
      <c r="Y8" s="1569"/>
      <c r="Z8" s="1569"/>
      <c r="AA8" s="1569"/>
      <c r="AB8" s="1569"/>
      <c r="AC8" s="1569"/>
      <c r="AD8" s="1569"/>
      <c r="AE8" s="1569"/>
      <c r="AF8" s="1569"/>
      <c r="AG8" s="1569"/>
      <c r="AH8" s="1569"/>
      <c r="AI8" s="1569"/>
      <c r="AJ8" s="1569"/>
      <c r="AK8" s="1569"/>
      <c r="AL8" s="1569"/>
      <c r="AM8" s="1569"/>
      <c r="AN8" s="1569"/>
      <c r="AO8" s="1569"/>
      <c r="AP8" s="1569"/>
      <c r="AQ8" s="1569"/>
      <c r="AR8" s="1569"/>
      <c r="AS8" s="1569"/>
      <c r="AT8" s="1569"/>
      <c r="AU8" s="1569"/>
      <c r="AV8" s="1569"/>
      <c r="AW8" s="1550"/>
      <c r="AX8" s="1550"/>
      <c r="AY8" s="1550"/>
      <c r="AZ8" s="1550"/>
      <c r="BA8" s="1550"/>
      <c r="BB8" s="1550"/>
      <c r="BC8" s="1550"/>
      <c r="BD8" s="1552"/>
      <c r="BE8" s="1552"/>
      <c r="BF8" s="1552"/>
      <c r="BG8" s="1552"/>
      <c r="BH8" s="1552"/>
      <c r="BI8" s="1552"/>
      <c r="BJ8" s="1552"/>
      <c r="BK8" s="1552"/>
      <c r="BL8" s="1575"/>
      <c r="BM8" s="1576"/>
      <c r="BN8" s="1576"/>
      <c r="BO8" s="1576"/>
      <c r="BP8" s="1576"/>
      <c r="BQ8" s="1577"/>
      <c r="BR8" s="86"/>
      <c r="BS8" s="86"/>
      <c r="BT8" s="86"/>
      <c r="BY8" s="145"/>
    </row>
    <row r="9" spans="1:85" ht="13.5" customHeight="1" x14ac:dyDescent="0.2">
      <c r="A9" s="143">
        <v>1</v>
      </c>
      <c r="B9" s="2727"/>
      <c r="C9" s="2728"/>
      <c r="D9" s="2728"/>
      <c r="E9" s="2728"/>
      <c r="F9" s="2728"/>
      <c r="G9" s="2728"/>
      <c r="H9" s="2728"/>
      <c r="I9" s="2728"/>
      <c r="J9" s="2728"/>
      <c r="K9" s="2728"/>
      <c r="L9" s="2728"/>
      <c r="M9" s="2728"/>
      <c r="N9" s="2728"/>
      <c r="O9" s="2728"/>
      <c r="P9" s="1730"/>
      <c r="Q9" s="1730"/>
      <c r="R9" s="1640"/>
      <c r="S9" s="1590"/>
      <c r="T9" s="1590"/>
      <c r="U9" s="1590"/>
      <c r="V9" s="1641"/>
      <c r="W9" s="1568"/>
      <c r="X9" s="1569"/>
      <c r="Y9" s="1569"/>
      <c r="Z9" s="1569"/>
      <c r="AA9" s="1569"/>
      <c r="AB9" s="1569"/>
      <c r="AC9" s="1569"/>
      <c r="AD9" s="1569"/>
      <c r="AE9" s="1569"/>
      <c r="AF9" s="1569"/>
      <c r="AG9" s="1569"/>
      <c r="AH9" s="1569"/>
      <c r="AI9" s="1569"/>
      <c r="AJ9" s="1569"/>
      <c r="AK9" s="1569"/>
      <c r="AL9" s="1569"/>
      <c r="AM9" s="1569"/>
      <c r="AN9" s="1569"/>
      <c r="AO9" s="1569"/>
      <c r="AP9" s="1569"/>
      <c r="AQ9" s="1569"/>
      <c r="AR9" s="1569"/>
      <c r="AS9" s="1569"/>
      <c r="AT9" s="1569"/>
      <c r="AU9" s="1569"/>
      <c r="AV9" s="1569"/>
      <c r="AW9" s="1550"/>
      <c r="AX9" s="1550"/>
      <c r="AY9" s="1550"/>
      <c r="AZ9" s="1550"/>
      <c r="BA9" s="1550"/>
      <c r="BB9" s="1550"/>
      <c r="BC9" s="1550"/>
      <c r="BD9" s="1624" t="s">
        <v>116</v>
      </c>
      <c r="BE9" s="1624"/>
      <c r="BF9" s="1624"/>
      <c r="BG9" s="1624"/>
      <c r="BH9" s="1624"/>
      <c r="BI9" s="1624"/>
      <c r="BJ9" s="1624"/>
      <c r="BK9" s="1624" t="s">
        <v>117</v>
      </c>
      <c r="BL9" s="1566" t="str">
        <f>RIGHT('➉一覧からの作成用データ (切替届)'!$M$31,2)&amp;""</f>
        <v/>
      </c>
      <c r="BM9" s="1566"/>
      <c r="BN9" s="1566"/>
      <c r="BO9" s="1566"/>
      <c r="BP9" s="1566"/>
      <c r="BQ9" s="1626" t="s">
        <v>118</v>
      </c>
      <c r="BR9" s="78"/>
      <c r="BS9" s="78"/>
      <c r="BT9" s="76"/>
      <c r="BY9" s="145"/>
    </row>
    <row r="10" spans="1:85" ht="13.5" customHeight="1" x14ac:dyDescent="0.2">
      <c r="A10" s="143">
        <v>1</v>
      </c>
      <c r="B10" s="2729"/>
      <c r="C10" s="2730"/>
      <c r="D10" s="2730"/>
      <c r="E10" s="2730"/>
      <c r="F10" s="2730"/>
      <c r="G10" s="2730"/>
      <c r="H10" s="2730"/>
      <c r="I10" s="2730"/>
      <c r="J10" s="2730"/>
      <c r="K10" s="2730"/>
      <c r="L10" s="2730"/>
      <c r="M10" s="2730"/>
      <c r="N10" s="2730"/>
      <c r="O10" s="2730"/>
      <c r="P10" s="1730"/>
      <c r="Q10" s="1730"/>
      <c r="R10" s="1637"/>
      <c r="S10" s="1638"/>
      <c r="T10" s="1638"/>
      <c r="U10" s="1638"/>
      <c r="V10" s="1642"/>
      <c r="W10" s="1570"/>
      <c r="X10" s="1571"/>
      <c r="Y10" s="1571"/>
      <c r="Z10" s="1571"/>
      <c r="AA10" s="1571"/>
      <c r="AB10" s="1571"/>
      <c r="AC10" s="1571"/>
      <c r="AD10" s="1571"/>
      <c r="AE10" s="1571"/>
      <c r="AF10" s="1571"/>
      <c r="AG10" s="1571"/>
      <c r="AH10" s="1571"/>
      <c r="AI10" s="1571"/>
      <c r="AJ10" s="1571"/>
      <c r="AK10" s="1571"/>
      <c r="AL10" s="1571"/>
      <c r="AM10" s="1571"/>
      <c r="AN10" s="1571"/>
      <c r="AO10" s="1571"/>
      <c r="AP10" s="1571"/>
      <c r="AQ10" s="1571"/>
      <c r="AR10" s="1571"/>
      <c r="AS10" s="1571"/>
      <c r="AT10" s="1571"/>
      <c r="AU10" s="1571"/>
      <c r="AV10" s="1571"/>
      <c r="AW10" s="1550"/>
      <c r="AX10" s="1550"/>
      <c r="AY10" s="1550"/>
      <c r="AZ10" s="1550"/>
      <c r="BA10" s="1550"/>
      <c r="BB10" s="1550"/>
      <c r="BC10" s="1550"/>
      <c r="BD10" s="1625"/>
      <c r="BE10" s="1625"/>
      <c r="BF10" s="1625"/>
      <c r="BG10" s="1625"/>
      <c r="BH10" s="1625"/>
      <c r="BI10" s="1625"/>
      <c r="BJ10" s="1625"/>
      <c r="BK10" s="1625"/>
      <c r="BL10" s="1567"/>
      <c r="BM10" s="1567"/>
      <c r="BN10" s="1567"/>
      <c r="BO10" s="1567"/>
      <c r="BP10" s="1567"/>
      <c r="BQ10" s="1627"/>
      <c r="BR10" s="78"/>
      <c r="BS10" s="78"/>
      <c r="BT10" s="76"/>
      <c r="BY10" s="145"/>
      <c r="BZ10" s="145"/>
      <c r="CA10" s="145"/>
      <c r="CB10" s="145"/>
      <c r="CC10" s="145"/>
      <c r="CD10" s="145"/>
      <c r="CE10" s="145"/>
      <c r="CF10" s="145"/>
    </row>
    <row r="11" spans="1:85" ht="20.25" customHeight="1" x14ac:dyDescent="0.2">
      <c r="A11" s="143">
        <v>1</v>
      </c>
      <c r="B11" s="1653"/>
      <c r="C11" s="1564"/>
      <c r="D11" s="1564"/>
      <c r="E11" s="1564"/>
      <c r="F11" s="1564"/>
      <c r="G11" s="1564"/>
      <c r="H11" s="1564"/>
      <c r="I11" s="1564"/>
      <c r="J11" s="1564"/>
      <c r="K11" s="1649"/>
      <c r="L11" s="1650"/>
      <c r="M11" s="1650"/>
      <c r="N11" s="1650"/>
      <c r="O11" s="1650"/>
      <c r="P11" s="1730"/>
      <c r="Q11" s="1730"/>
      <c r="R11" s="1634" t="s">
        <v>20</v>
      </c>
      <c r="S11" s="1634"/>
      <c r="T11" s="1634"/>
      <c r="U11" s="1634"/>
      <c r="V11" s="1634"/>
      <c r="W11" s="1610" t="str">
        <f>①伊勢崎市における事業所基本情報!$I$20&amp;""</f>
        <v/>
      </c>
      <c r="X11" s="1611"/>
      <c r="Y11" s="1611"/>
      <c r="Z11" s="1611"/>
      <c r="AA11" s="1611"/>
      <c r="AB11" s="1611"/>
      <c r="AC11" s="1611"/>
      <c r="AD11" s="1611"/>
      <c r="AE11" s="1611"/>
      <c r="AF11" s="1611"/>
      <c r="AG11" s="1611"/>
      <c r="AH11" s="1611"/>
      <c r="AI11" s="1611"/>
      <c r="AJ11" s="1611"/>
      <c r="AK11" s="1611"/>
      <c r="AL11" s="1611"/>
      <c r="AM11" s="1611"/>
      <c r="AN11" s="1611"/>
      <c r="AO11" s="1611"/>
      <c r="AP11" s="1611"/>
      <c r="AQ11" s="1611"/>
      <c r="AR11" s="1611"/>
      <c r="AS11" s="1611"/>
      <c r="AT11" s="1611"/>
      <c r="AU11" s="1611"/>
      <c r="AV11" s="1612"/>
      <c r="AW11" s="1550" t="s">
        <v>131</v>
      </c>
      <c r="AX11" s="1550"/>
      <c r="AY11" s="1550"/>
      <c r="AZ11" s="1550"/>
      <c r="BA11" s="1550" t="s">
        <v>33</v>
      </c>
      <c r="BB11" s="1550"/>
      <c r="BC11" s="1550"/>
      <c r="BD11" s="1614" t="str">
        <f>①伊勢崎市における事業所基本情報!$I$35&amp;""</f>
        <v/>
      </c>
      <c r="BE11" s="1614"/>
      <c r="BF11" s="1614"/>
      <c r="BG11" s="1614"/>
      <c r="BH11" s="1614"/>
      <c r="BI11" s="1614"/>
      <c r="BJ11" s="1614"/>
      <c r="BK11" s="1614"/>
      <c r="BL11" s="1614"/>
      <c r="BM11" s="1614"/>
      <c r="BN11" s="1614"/>
      <c r="BO11" s="1614"/>
      <c r="BP11" s="1614"/>
      <c r="BQ11" s="1615"/>
      <c r="BR11" s="78"/>
      <c r="BS11" s="78"/>
      <c r="BT11" s="76"/>
      <c r="BY11" s="145"/>
      <c r="BZ11" s="145"/>
      <c r="CA11" s="145"/>
      <c r="CB11" s="145"/>
      <c r="CC11" s="145"/>
      <c r="CD11" s="145"/>
      <c r="CE11" s="145"/>
      <c r="CF11" s="145"/>
    </row>
    <row r="12" spans="1:85" ht="20.25" customHeight="1" x14ac:dyDescent="0.2">
      <c r="A12" s="143">
        <v>1</v>
      </c>
      <c r="B12" s="1653"/>
      <c r="C12" s="1564"/>
      <c r="D12" s="1564"/>
      <c r="E12" s="1564"/>
      <c r="F12" s="1564"/>
      <c r="G12" s="1564"/>
      <c r="H12" s="1564"/>
      <c r="I12" s="1564"/>
      <c r="J12" s="1564"/>
      <c r="K12" s="1651"/>
      <c r="L12" s="1652"/>
      <c r="M12" s="1652"/>
      <c r="N12" s="1652"/>
      <c r="O12" s="1652"/>
      <c r="P12" s="1730"/>
      <c r="Q12" s="1730"/>
      <c r="R12" s="1640" t="s">
        <v>24</v>
      </c>
      <c r="S12" s="1590"/>
      <c r="T12" s="1590"/>
      <c r="U12" s="1590"/>
      <c r="V12" s="1641"/>
      <c r="W12" s="1601" t="str">
        <f>①伊勢崎市における事業所基本情報!$I$22&amp;""</f>
        <v/>
      </c>
      <c r="X12" s="1602"/>
      <c r="Y12" s="1602"/>
      <c r="Z12" s="1602"/>
      <c r="AA12" s="1602"/>
      <c r="AB12" s="1602"/>
      <c r="AC12" s="1602"/>
      <c r="AD12" s="1602"/>
      <c r="AE12" s="1602"/>
      <c r="AF12" s="1602"/>
      <c r="AG12" s="1602"/>
      <c r="AH12" s="1602"/>
      <c r="AI12" s="1602"/>
      <c r="AJ12" s="1602"/>
      <c r="AK12" s="1602"/>
      <c r="AL12" s="1602"/>
      <c r="AM12" s="1602"/>
      <c r="AN12" s="1602"/>
      <c r="AO12" s="1602"/>
      <c r="AP12" s="1602"/>
      <c r="AQ12" s="1602"/>
      <c r="AR12" s="1602"/>
      <c r="AS12" s="1602"/>
      <c r="AT12" s="1602"/>
      <c r="AU12" s="1602"/>
      <c r="AV12" s="1603"/>
      <c r="AW12" s="1550"/>
      <c r="AX12" s="1550"/>
      <c r="AY12" s="1550"/>
      <c r="AZ12" s="1550"/>
      <c r="BA12" s="1550"/>
      <c r="BB12" s="1550"/>
      <c r="BC12" s="1550"/>
      <c r="BD12" s="1616"/>
      <c r="BE12" s="1616"/>
      <c r="BF12" s="1616"/>
      <c r="BG12" s="1616"/>
      <c r="BH12" s="1616"/>
      <c r="BI12" s="1616"/>
      <c r="BJ12" s="1616"/>
      <c r="BK12" s="1616"/>
      <c r="BL12" s="1616"/>
      <c r="BM12" s="1616"/>
      <c r="BN12" s="1616"/>
      <c r="BO12" s="1616"/>
      <c r="BP12" s="1616"/>
      <c r="BQ12" s="1617"/>
      <c r="BR12" s="78"/>
      <c r="BS12" s="78"/>
      <c r="BT12" s="76"/>
      <c r="BY12" s="145"/>
      <c r="BZ12" s="145"/>
      <c r="CA12" s="145"/>
      <c r="CB12" s="145"/>
      <c r="CC12" s="145"/>
      <c r="CD12" s="145"/>
      <c r="CE12" s="145"/>
      <c r="CF12" s="145"/>
      <c r="CG12" s="145"/>
    </row>
    <row r="13" spans="1:85" ht="20.25" customHeight="1" x14ac:dyDescent="0.2">
      <c r="A13" s="143">
        <v>1</v>
      </c>
      <c r="B13" s="1653"/>
      <c r="C13" s="1564"/>
      <c r="D13" s="1564"/>
      <c r="E13" s="1564"/>
      <c r="F13" s="1564"/>
      <c r="G13" s="1564"/>
      <c r="H13" s="1564"/>
      <c r="I13" s="1564"/>
      <c r="J13" s="1564"/>
      <c r="K13" s="1564"/>
      <c r="L13" s="1564"/>
      <c r="M13" s="1564"/>
      <c r="N13" s="1564"/>
      <c r="O13" s="1565"/>
      <c r="P13" s="1730"/>
      <c r="Q13" s="1730"/>
      <c r="R13" s="1640"/>
      <c r="S13" s="1590"/>
      <c r="T13" s="1590"/>
      <c r="U13" s="1590"/>
      <c r="V13" s="1641"/>
      <c r="W13" s="1604"/>
      <c r="X13" s="1605"/>
      <c r="Y13" s="1605"/>
      <c r="Z13" s="1605"/>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1605"/>
      <c r="AV13" s="1606"/>
      <c r="AW13" s="1550"/>
      <c r="AX13" s="1550"/>
      <c r="AY13" s="1550"/>
      <c r="AZ13" s="1550"/>
      <c r="BA13" s="1550" t="s">
        <v>3</v>
      </c>
      <c r="BB13" s="1550"/>
      <c r="BC13" s="1550"/>
      <c r="BD13" s="1708" t="str">
        <f>①伊勢崎市における事業所基本情報!$I$37&amp;""</f>
        <v/>
      </c>
      <c r="BE13" s="1709"/>
      <c r="BF13" s="1709"/>
      <c r="BG13" s="1709"/>
      <c r="BH13" s="1709"/>
      <c r="BI13" s="1709"/>
      <c r="BJ13" s="1709"/>
      <c r="BK13" s="1709"/>
      <c r="BL13" s="1709"/>
      <c r="BM13" s="1709"/>
      <c r="BN13" s="1709"/>
      <c r="BO13" s="1709"/>
      <c r="BP13" s="1709"/>
      <c r="BQ13" s="1710"/>
      <c r="BR13" s="78"/>
      <c r="BS13" s="78"/>
      <c r="BT13" s="76"/>
      <c r="BY13" s="145"/>
    </row>
    <row r="14" spans="1:85" ht="20.25" customHeight="1" x14ac:dyDescent="0.2">
      <c r="A14" s="143">
        <v>1</v>
      </c>
      <c r="B14" s="1557" t="s">
        <v>13</v>
      </c>
      <c r="C14" s="1558"/>
      <c r="D14" s="1558"/>
      <c r="E14" s="1558"/>
      <c r="F14" s="1559"/>
      <c r="G14" s="1553" t="s">
        <v>19</v>
      </c>
      <c r="H14" s="1554"/>
      <c r="I14" s="1554"/>
      <c r="J14" s="1554"/>
      <c r="K14" s="1554"/>
      <c r="L14" s="1554"/>
      <c r="M14" s="1554"/>
      <c r="N14" s="1554"/>
      <c r="O14" s="1554"/>
      <c r="P14" s="1730"/>
      <c r="Q14" s="1730"/>
      <c r="R14" s="1637"/>
      <c r="S14" s="1638"/>
      <c r="T14" s="1638"/>
      <c r="U14" s="1638"/>
      <c r="V14" s="1642"/>
      <c r="W14" s="1607"/>
      <c r="X14" s="1608"/>
      <c r="Y14" s="1608"/>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c r="AT14" s="1608"/>
      <c r="AU14" s="1608"/>
      <c r="AV14" s="1609"/>
      <c r="AW14" s="1550"/>
      <c r="AX14" s="1550"/>
      <c r="AY14" s="1550"/>
      <c r="AZ14" s="1550"/>
      <c r="BA14" s="1550"/>
      <c r="BB14" s="1550"/>
      <c r="BC14" s="1550"/>
      <c r="BD14" s="1711"/>
      <c r="BE14" s="1712"/>
      <c r="BF14" s="1712"/>
      <c r="BG14" s="1712"/>
      <c r="BH14" s="1712"/>
      <c r="BI14" s="1712"/>
      <c r="BJ14" s="1712"/>
      <c r="BK14" s="1712"/>
      <c r="BL14" s="1712"/>
      <c r="BM14" s="1712"/>
      <c r="BN14" s="1712"/>
      <c r="BO14" s="1712"/>
      <c r="BP14" s="1712"/>
      <c r="BQ14" s="1713"/>
      <c r="BR14" s="78"/>
      <c r="BS14" s="78"/>
      <c r="BT14" s="76"/>
      <c r="BY14" s="145"/>
      <c r="BZ14" s="145"/>
    </row>
    <row r="15" spans="1:85" ht="20.25" customHeight="1" x14ac:dyDescent="0.2">
      <c r="A15" s="143">
        <v>1</v>
      </c>
      <c r="B15" s="1560"/>
      <c r="C15" s="1561"/>
      <c r="D15" s="1561"/>
      <c r="E15" s="1561"/>
      <c r="F15" s="1562"/>
      <c r="G15" s="1555"/>
      <c r="H15" s="1556"/>
      <c r="I15" s="1556"/>
      <c r="J15" s="1556"/>
      <c r="K15" s="1556"/>
      <c r="L15" s="1556"/>
      <c r="M15" s="1556"/>
      <c r="N15" s="1556"/>
      <c r="O15" s="1556"/>
      <c r="P15" s="1730"/>
      <c r="Q15" s="1730"/>
      <c r="R15" s="1550" t="s">
        <v>25</v>
      </c>
      <c r="S15" s="1550"/>
      <c r="T15" s="1550"/>
      <c r="U15" s="1550"/>
      <c r="V15" s="1550"/>
      <c r="W15" s="1543" t="str">
        <f>①伊勢崎市における事業所基本情報!$CG$35&amp;""</f>
        <v/>
      </c>
      <c r="X15" s="1544"/>
      <c r="Y15" s="1543" t="str">
        <f>①伊勢崎市における事業所基本情報!$CH$35&amp;""</f>
        <v/>
      </c>
      <c r="Z15" s="1544"/>
      <c r="AA15" s="1543" t="str">
        <f>①伊勢崎市における事業所基本情報!$CI$35&amp;""</f>
        <v/>
      </c>
      <c r="AB15" s="1544"/>
      <c r="AC15" s="1543" t="str">
        <f>①伊勢崎市における事業所基本情報!$CJ$35&amp;""</f>
        <v/>
      </c>
      <c r="AD15" s="1544"/>
      <c r="AE15" s="1543" t="str">
        <f>①伊勢崎市における事業所基本情報!$CK$35&amp;""</f>
        <v/>
      </c>
      <c r="AF15" s="1544"/>
      <c r="AG15" s="1543" t="str">
        <f>①伊勢崎市における事業所基本情報!$CL$35&amp;""</f>
        <v/>
      </c>
      <c r="AH15" s="1544"/>
      <c r="AI15" s="1543" t="str">
        <f>①伊勢崎市における事業所基本情報!$CM$35&amp;""</f>
        <v/>
      </c>
      <c r="AJ15" s="1544"/>
      <c r="AK15" s="1543" t="str">
        <f>①伊勢崎市における事業所基本情報!$CN$35&amp;""</f>
        <v/>
      </c>
      <c r="AL15" s="1544"/>
      <c r="AM15" s="1543" t="str">
        <f>①伊勢崎市における事業所基本情報!$CO$35&amp;""</f>
        <v/>
      </c>
      <c r="AN15" s="1544"/>
      <c r="AO15" s="1543" t="str">
        <f>①伊勢崎市における事業所基本情報!$CP$35&amp;""</f>
        <v/>
      </c>
      <c r="AP15" s="1544"/>
      <c r="AQ15" s="1543" t="str">
        <f>①伊勢崎市における事業所基本情報!$CQ$35&amp;""</f>
        <v/>
      </c>
      <c r="AR15" s="1544"/>
      <c r="AS15" s="1543" t="str">
        <f>①伊勢崎市における事業所基本情報!$CR$35&amp;""</f>
        <v/>
      </c>
      <c r="AT15" s="1544"/>
      <c r="AU15" s="1736" t="str">
        <f>①伊勢崎市における事業所基本情報!$CS$35&amp;""</f>
        <v/>
      </c>
      <c r="AV15" s="1737"/>
      <c r="AW15" s="1550"/>
      <c r="AX15" s="1550"/>
      <c r="AY15" s="1550"/>
      <c r="AZ15" s="1550"/>
      <c r="BA15" s="1550" t="s">
        <v>4</v>
      </c>
      <c r="BB15" s="1550"/>
      <c r="BC15" s="1550"/>
      <c r="BD15" s="1714" t="str">
        <f>①伊勢崎市における事業所基本情報!$I$39&amp;""</f>
        <v/>
      </c>
      <c r="BE15" s="1715"/>
      <c r="BF15" s="1715"/>
      <c r="BG15" s="1715"/>
      <c r="BH15" s="1715"/>
      <c r="BI15" s="1715"/>
      <c r="BJ15" s="1715"/>
      <c r="BK15" s="1715"/>
      <c r="BL15" s="1715"/>
      <c r="BM15" s="1715"/>
      <c r="BN15" s="1715"/>
      <c r="BO15" s="1715"/>
      <c r="BP15" s="1715"/>
      <c r="BQ15" s="1716"/>
      <c r="BR15" s="78"/>
      <c r="BS15" s="78"/>
      <c r="BT15" s="76"/>
      <c r="BY15" s="145"/>
      <c r="BZ15" s="145"/>
    </row>
    <row r="16" spans="1:85" ht="20.25" customHeight="1" thickBot="1" x14ac:dyDescent="0.25">
      <c r="A16" s="143">
        <v>1</v>
      </c>
      <c r="B16" s="1560"/>
      <c r="C16" s="1561"/>
      <c r="D16" s="1561"/>
      <c r="E16" s="1561"/>
      <c r="F16" s="1562"/>
      <c r="G16" s="1555"/>
      <c r="H16" s="1556"/>
      <c r="I16" s="1556"/>
      <c r="J16" s="1556"/>
      <c r="K16" s="1556"/>
      <c r="L16" s="1556"/>
      <c r="M16" s="1556"/>
      <c r="N16" s="1556"/>
      <c r="O16" s="1556"/>
      <c r="P16" s="1730"/>
      <c r="Q16" s="1730"/>
      <c r="R16" s="1550"/>
      <c r="S16" s="1550"/>
      <c r="T16" s="1550"/>
      <c r="U16" s="1550"/>
      <c r="V16" s="1550"/>
      <c r="W16" s="1620"/>
      <c r="X16" s="1621"/>
      <c r="Y16" s="1620"/>
      <c r="Z16" s="1621"/>
      <c r="AA16" s="1620"/>
      <c r="AB16" s="1621"/>
      <c r="AC16" s="1545"/>
      <c r="AD16" s="1546"/>
      <c r="AE16" s="1545"/>
      <c r="AF16" s="1546"/>
      <c r="AG16" s="1545"/>
      <c r="AH16" s="1546"/>
      <c r="AI16" s="1545"/>
      <c r="AJ16" s="1546"/>
      <c r="AK16" s="1545"/>
      <c r="AL16" s="1546"/>
      <c r="AM16" s="1545"/>
      <c r="AN16" s="1546"/>
      <c r="AO16" s="1545"/>
      <c r="AP16" s="1546"/>
      <c r="AQ16" s="1545"/>
      <c r="AR16" s="1546"/>
      <c r="AS16" s="1545"/>
      <c r="AT16" s="1546"/>
      <c r="AU16" s="1738"/>
      <c r="AV16" s="1543"/>
      <c r="AW16" s="1634"/>
      <c r="AX16" s="1634"/>
      <c r="AY16" s="1634"/>
      <c r="AZ16" s="1634"/>
      <c r="BA16" s="1618"/>
      <c r="BB16" s="1618"/>
      <c r="BC16" s="1618"/>
      <c r="BD16" s="1717"/>
      <c r="BE16" s="1718"/>
      <c r="BF16" s="1718"/>
      <c r="BG16" s="1718"/>
      <c r="BH16" s="1718"/>
      <c r="BI16" s="1718"/>
      <c r="BJ16" s="1718"/>
      <c r="BK16" s="1718"/>
      <c r="BL16" s="1718"/>
      <c r="BM16" s="1718"/>
      <c r="BN16" s="1718"/>
      <c r="BO16" s="1718"/>
      <c r="BP16" s="1718"/>
      <c r="BQ16" s="1719"/>
      <c r="BR16" s="78"/>
      <c r="BS16" s="78"/>
      <c r="BY16" s="145"/>
      <c r="BZ16" s="145"/>
      <c r="CA16" s="145"/>
      <c r="CB16" s="145"/>
      <c r="CC16" s="145"/>
      <c r="CD16" s="145"/>
      <c r="CE16" s="145"/>
      <c r="CF16" s="145"/>
      <c r="CG16" s="145"/>
    </row>
    <row r="17" spans="1:98" ht="15.75" customHeight="1" x14ac:dyDescent="0.2">
      <c r="A17" s="143">
        <v>1</v>
      </c>
      <c r="B17" s="1676" t="s">
        <v>22</v>
      </c>
      <c r="C17" s="1677"/>
      <c r="D17" s="1595" t="s">
        <v>14</v>
      </c>
      <c r="E17" s="1596"/>
      <c r="F17" s="1596"/>
      <c r="G17" s="1596"/>
      <c r="H17" s="1596"/>
      <c r="I17" s="1597"/>
      <c r="J17" s="2699" t="str">
        <f>'➉一覧からの作成用データ (切替届)'!$D$31&amp;""</f>
        <v/>
      </c>
      <c r="K17" s="2700"/>
      <c r="L17" s="2700"/>
      <c r="M17" s="2700"/>
      <c r="N17" s="2700"/>
      <c r="O17" s="2700"/>
      <c r="P17" s="2700"/>
      <c r="Q17" s="2700"/>
      <c r="R17" s="2700"/>
      <c r="S17" s="2700"/>
      <c r="T17" s="2700"/>
      <c r="U17" s="2700"/>
      <c r="V17" s="2700"/>
      <c r="W17" s="2700"/>
      <c r="X17" s="2700"/>
      <c r="Y17" s="2700"/>
      <c r="Z17" s="2700"/>
      <c r="AA17" s="2700"/>
      <c r="AB17" s="2700"/>
      <c r="AC17" s="1622" t="s">
        <v>119</v>
      </c>
      <c r="AD17" s="1622"/>
      <c r="AE17" s="1622"/>
      <c r="AF17" s="1622"/>
      <c r="AG17" s="1623"/>
      <c r="AH17" s="1643" t="s">
        <v>120</v>
      </c>
      <c r="AI17" s="1643"/>
      <c r="AJ17" s="1643"/>
      <c r="AK17" s="1643"/>
      <c r="AL17" s="1643"/>
      <c r="AM17" s="1643"/>
      <c r="AN17" s="1643"/>
      <c r="AO17" s="1643"/>
      <c r="AP17" s="1643"/>
      <c r="AQ17" s="1643"/>
      <c r="AR17" s="1644"/>
      <c r="AS17" s="1635" t="s">
        <v>123</v>
      </c>
      <c r="AT17" s="1635"/>
      <c r="AU17" s="1635"/>
      <c r="AV17" s="1635"/>
      <c r="AW17" s="1635"/>
      <c r="AX17" s="1635"/>
      <c r="AY17" s="1635"/>
      <c r="AZ17" s="1635"/>
      <c r="BA17" s="1636"/>
      <c r="BB17" s="1636"/>
      <c r="BC17" s="1636"/>
      <c r="BD17" s="1635"/>
      <c r="BE17" s="1635"/>
      <c r="BF17" s="1635"/>
      <c r="BG17" s="1635"/>
      <c r="BH17" s="1635"/>
      <c r="BI17" s="1635"/>
      <c r="BJ17" s="1635"/>
      <c r="BK17" s="1635"/>
      <c r="BL17" s="1635"/>
      <c r="BM17" s="1635"/>
      <c r="BN17" s="1635"/>
      <c r="BO17" s="1635"/>
      <c r="BP17" s="1635"/>
      <c r="BQ17" s="79"/>
      <c r="BR17" s="76"/>
      <c r="BS17" s="76"/>
      <c r="BT17" s="76"/>
      <c r="BU17" s="76"/>
      <c r="CA17" s="145"/>
      <c r="CB17" s="145"/>
      <c r="CC17" s="145"/>
      <c r="CD17" s="145"/>
      <c r="CE17" s="145"/>
      <c r="CF17" s="145"/>
      <c r="CG17" s="145"/>
      <c r="CH17" s="145"/>
      <c r="CI17" s="145"/>
    </row>
    <row r="18" spans="1:98" ht="16.5" customHeight="1" x14ac:dyDescent="0.2">
      <c r="A18" s="143">
        <v>1</v>
      </c>
      <c r="B18" s="1676"/>
      <c r="C18" s="1677"/>
      <c r="D18" s="1628" t="s">
        <v>305</v>
      </c>
      <c r="E18" s="1629"/>
      <c r="F18" s="1629"/>
      <c r="G18" s="1629"/>
      <c r="H18" s="1629"/>
      <c r="I18" s="1630"/>
      <c r="J18" s="1685" t="str">
        <f>'➉一覧からの作成用データ (切替届)'!$C$31&amp;""</f>
        <v/>
      </c>
      <c r="K18" s="1686"/>
      <c r="L18" s="1686"/>
      <c r="M18" s="1686"/>
      <c r="N18" s="1686"/>
      <c r="O18" s="1686"/>
      <c r="P18" s="1686"/>
      <c r="Q18" s="1686"/>
      <c r="R18" s="1686"/>
      <c r="S18" s="1686"/>
      <c r="T18" s="1686"/>
      <c r="U18" s="1686"/>
      <c r="V18" s="1686"/>
      <c r="W18" s="1686"/>
      <c r="X18" s="1686"/>
      <c r="Y18" s="1686"/>
      <c r="Z18" s="1686"/>
      <c r="AA18" s="1686"/>
      <c r="AB18" s="1686"/>
      <c r="AC18" s="1622"/>
      <c r="AD18" s="1622"/>
      <c r="AE18" s="1622"/>
      <c r="AF18" s="1622"/>
      <c r="AG18" s="1623"/>
      <c r="AH18" s="1645"/>
      <c r="AI18" s="1645"/>
      <c r="AJ18" s="1645"/>
      <c r="AK18" s="1645"/>
      <c r="AL18" s="1645"/>
      <c r="AM18" s="1645"/>
      <c r="AN18" s="1645"/>
      <c r="AO18" s="1645"/>
      <c r="AP18" s="1645"/>
      <c r="AQ18" s="1645"/>
      <c r="AR18" s="1646"/>
      <c r="AS18" s="1589" t="s">
        <v>73</v>
      </c>
      <c r="AT18" s="1589"/>
      <c r="AU18" s="1619" t="str">
        <f>'➉一覧からの作成用データ (切替届)'!$I$31&amp;""</f>
        <v/>
      </c>
      <c r="AV18" s="1619"/>
      <c r="AW18" s="1619"/>
      <c r="AX18" s="1619"/>
      <c r="AY18" s="1619"/>
      <c r="AZ18" s="1619"/>
      <c r="BA18" s="1619"/>
      <c r="BB18" s="1619"/>
      <c r="BC18" s="1619"/>
      <c r="BD18" s="1619"/>
      <c r="BE18" s="1619"/>
      <c r="BF18" s="1589" t="s">
        <v>74</v>
      </c>
      <c r="BG18" s="1589"/>
      <c r="BH18" s="740" t="s">
        <v>350</v>
      </c>
      <c r="BI18" s="740"/>
      <c r="BJ18" s="740"/>
      <c r="BK18" s="740"/>
      <c r="BL18" s="740"/>
      <c r="BM18" s="740"/>
      <c r="BN18" s="740"/>
      <c r="BO18" s="740"/>
      <c r="BP18" s="740"/>
      <c r="BQ18" s="1684"/>
      <c r="BR18" s="76"/>
      <c r="BS18" s="76"/>
      <c r="BT18" s="76"/>
      <c r="BU18" s="76"/>
      <c r="CA18" s="145"/>
      <c r="CB18" s="145"/>
      <c r="CC18" s="145"/>
      <c r="CD18" s="145"/>
      <c r="CE18" s="145"/>
      <c r="CF18" s="145"/>
      <c r="CG18" s="145"/>
      <c r="CH18" s="145"/>
      <c r="CI18" s="145"/>
    </row>
    <row r="19" spans="1:98" ht="16.5" customHeight="1" x14ac:dyDescent="0.2">
      <c r="A19" s="143">
        <v>1</v>
      </c>
      <c r="B19" s="1676"/>
      <c r="C19" s="1677"/>
      <c r="D19" s="1631"/>
      <c r="E19" s="1632"/>
      <c r="F19" s="1632"/>
      <c r="G19" s="1632"/>
      <c r="H19" s="1632"/>
      <c r="I19" s="1633"/>
      <c r="J19" s="1685"/>
      <c r="K19" s="1686"/>
      <c r="L19" s="1686"/>
      <c r="M19" s="1686"/>
      <c r="N19" s="1686"/>
      <c r="O19" s="1686"/>
      <c r="P19" s="1686"/>
      <c r="Q19" s="1686"/>
      <c r="R19" s="1686"/>
      <c r="S19" s="1686"/>
      <c r="T19" s="1686"/>
      <c r="U19" s="1686"/>
      <c r="V19" s="1686"/>
      <c r="W19" s="1686"/>
      <c r="X19" s="1686"/>
      <c r="Y19" s="1686"/>
      <c r="Z19" s="1686"/>
      <c r="AA19" s="1686"/>
      <c r="AB19" s="1686"/>
      <c r="AC19" s="1622"/>
      <c r="AD19" s="1622"/>
      <c r="AE19" s="1622"/>
      <c r="AF19" s="1622"/>
      <c r="AG19" s="1623"/>
      <c r="AH19" s="1645"/>
      <c r="AI19" s="1645"/>
      <c r="AJ19" s="1645"/>
      <c r="AK19" s="1645"/>
      <c r="AL19" s="1645"/>
      <c r="AM19" s="1645"/>
      <c r="AN19" s="1645"/>
      <c r="AO19" s="1645"/>
      <c r="AP19" s="1645"/>
      <c r="AQ19" s="1645"/>
      <c r="AR19" s="1646"/>
      <c r="AS19" s="1589"/>
      <c r="AT19" s="1589"/>
      <c r="AU19" s="1619"/>
      <c r="AV19" s="1619"/>
      <c r="AW19" s="1619"/>
      <c r="AX19" s="1619"/>
      <c r="AY19" s="1619"/>
      <c r="AZ19" s="1619"/>
      <c r="BA19" s="1619"/>
      <c r="BB19" s="1619"/>
      <c r="BC19" s="1619"/>
      <c r="BD19" s="1619"/>
      <c r="BE19" s="1619"/>
      <c r="BF19" s="1589"/>
      <c r="BG19" s="1589"/>
      <c r="BH19" s="740"/>
      <c r="BI19" s="740"/>
      <c r="BJ19" s="740"/>
      <c r="BK19" s="740"/>
      <c r="BL19" s="740"/>
      <c r="BM19" s="740"/>
      <c r="BN19" s="740"/>
      <c r="BO19" s="740"/>
      <c r="BP19" s="740"/>
      <c r="BQ19" s="1684"/>
      <c r="BR19" s="76"/>
      <c r="BS19" s="76"/>
      <c r="BT19" s="76"/>
      <c r="BU19" s="76"/>
      <c r="CA19" s="145"/>
      <c r="CS19" s="134"/>
      <c r="CT19" s="134"/>
    </row>
    <row r="20" spans="1:98" ht="16.5" customHeight="1" x14ac:dyDescent="0.2">
      <c r="A20" s="143">
        <v>1</v>
      </c>
      <c r="B20" s="1676"/>
      <c r="C20" s="1677"/>
      <c r="D20" s="1598"/>
      <c r="E20" s="1599"/>
      <c r="F20" s="1599"/>
      <c r="G20" s="1599"/>
      <c r="H20" s="1599"/>
      <c r="I20" s="1600"/>
      <c r="J20" s="1687"/>
      <c r="K20" s="1688"/>
      <c r="L20" s="1688"/>
      <c r="M20" s="1688"/>
      <c r="N20" s="1688"/>
      <c r="O20" s="1688"/>
      <c r="P20" s="1688"/>
      <c r="Q20" s="1688"/>
      <c r="R20" s="1688"/>
      <c r="S20" s="1688"/>
      <c r="T20" s="1688"/>
      <c r="U20" s="1688"/>
      <c r="V20" s="1688"/>
      <c r="W20" s="1688"/>
      <c r="X20" s="1688"/>
      <c r="Y20" s="1688"/>
      <c r="Z20" s="1688"/>
      <c r="AA20" s="1688"/>
      <c r="AB20" s="1688"/>
      <c r="AC20" s="1622"/>
      <c r="AD20" s="1622"/>
      <c r="AE20" s="1622"/>
      <c r="AF20" s="1622"/>
      <c r="AG20" s="1623"/>
      <c r="AH20" s="1647"/>
      <c r="AI20" s="1647"/>
      <c r="AJ20" s="1647"/>
      <c r="AK20" s="1647"/>
      <c r="AL20" s="1647"/>
      <c r="AM20" s="1647"/>
      <c r="AN20" s="1647"/>
      <c r="AO20" s="1647"/>
      <c r="AP20" s="1647"/>
      <c r="AQ20" s="1647"/>
      <c r="AR20" s="1648"/>
      <c r="AS20" s="1637" t="s">
        <v>125</v>
      </c>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9"/>
      <c r="BR20" s="76"/>
      <c r="BS20" s="76"/>
      <c r="BT20" s="76"/>
      <c r="BU20" s="76"/>
      <c r="CA20" s="145"/>
      <c r="CR20" s="134"/>
      <c r="CS20" s="134"/>
      <c r="CT20" s="134"/>
    </row>
    <row r="21" spans="1:98" ht="18" customHeight="1" x14ac:dyDescent="0.2">
      <c r="A21" s="143">
        <v>1</v>
      </c>
      <c r="B21" s="1676"/>
      <c r="C21" s="1677"/>
      <c r="D21" s="1595" t="s">
        <v>307</v>
      </c>
      <c r="E21" s="1596"/>
      <c r="F21" s="1596"/>
      <c r="G21" s="1596"/>
      <c r="H21" s="1596"/>
      <c r="I21" s="1597"/>
      <c r="J21" s="2790" t="str">
        <f>IF('➉一覧からの作成用データ (切替届)'!$E$31="","",'➉一覧からの作成用データ (切替届)'!E31)</f>
        <v/>
      </c>
      <c r="K21" s="2791"/>
      <c r="L21" s="2791"/>
      <c r="M21" s="2791"/>
      <c r="N21" s="2791"/>
      <c r="O21" s="2791"/>
      <c r="P21" s="2791"/>
      <c r="Q21" s="2791"/>
      <c r="R21" s="2791"/>
      <c r="S21" s="2791"/>
      <c r="T21" s="2791"/>
      <c r="U21" s="2791"/>
      <c r="V21" s="2791"/>
      <c r="W21" s="2791"/>
      <c r="X21" s="2791"/>
      <c r="Y21" s="2791"/>
      <c r="Z21" s="2791"/>
      <c r="AA21" s="2791"/>
      <c r="AB21" s="2791"/>
      <c r="AC21" s="2791"/>
      <c r="AD21" s="2791"/>
      <c r="AE21" s="2791"/>
      <c r="AF21" s="2791"/>
      <c r="AG21" s="2791"/>
      <c r="AH21" s="1665" t="s">
        <v>121</v>
      </c>
      <c r="AI21" s="1645"/>
      <c r="AJ21" s="1645"/>
      <c r="AK21" s="1645"/>
      <c r="AL21" s="1645"/>
      <c r="AM21" s="1645"/>
      <c r="AN21" s="1645"/>
      <c r="AO21" s="1645"/>
      <c r="AP21" s="1645"/>
      <c r="AQ21" s="1645"/>
      <c r="AR21" s="1646"/>
      <c r="AS21" s="1669">
        <f>'➉一覧からの作成用データ (切替届)'!$J$31</f>
        <v>0</v>
      </c>
      <c r="AT21" s="1670"/>
      <c r="AU21" s="1670"/>
      <c r="AV21" s="1670"/>
      <c r="AW21" s="1670"/>
      <c r="AX21" s="1590" t="s">
        <v>126</v>
      </c>
      <c r="AY21" s="1590"/>
      <c r="AZ21" s="1590" t="s">
        <v>128</v>
      </c>
      <c r="BA21" s="2789" t="str">
        <f>+IF(AS21="","",IF(AS21=12,1,IF(AND(AS21&gt;=1,AS21&lt;=11),AS21+1,"")))</f>
        <v/>
      </c>
      <c r="BB21" s="2789"/>
      <c r="BC21" s="2789"/>
      <c r="BD21" s="2789"/>
      <c r="BE21" s="1590" t="s">
        <v>127</v>
      </c>
      <c r="BF21" s="1590"/>
      <c r="BG21" s="1614" t="s">
        <v>242</v>
      </c>
      <c r="BH21" s="1614"/>
      <c r="BI21" s="1614"/>
      <c r="BJ21" s="1614"/>
      <c r="BK21" s="1614"/>
      <c r="BL21" s="1614"/>
      <c r="BM21" s="1614"/>
      <c r="BN21" s="1614"/>
      <c r="BO21" s="1590"/>
      <c r="BP21" s="1590"/>
      <c r="BQ21" s="1690"/>
      <c r="BR21" s="76"/>
      <c r="BS21" s="76"/>
      <c r="BT21" s="76"/>
      <c r="BU21" s="76"/>
      <c r="CA21" s="145"/>
      <c r="CB21" s="145"/>
      <c r="CC21" s="145"/>
      <c r="CD21" s="145"/>
      <c r="CE21" s="145"/>
      <c r="CF21" s="145"/>
      <c r="CG21" s="145"/>
      <c r="CH21" s="145"/>
      <c r="CI21" s="145"/>
    </row>
    <row r="22" spans="1:98" ht="18" customHeight="1" thickBot="1" x14ac:dyDescent="0.25">
      <c r="A22" s="143">
        <v>1</v>
      </c>
      <c r="B22" s="1676"/>
      <c r="C22" s="1677"/>
      <c r="D22" s="1598"/>
      <c r="E22" s="1599"/>
      <c r="F22" s="1599"/>
      <c r="G22" s="1599"/>
      <c r="H22" s="1599"/>
      <c r="I22" s="1600"/>
      <c r="J22" s="2716"/>
      <c r="K22" s="2717"/>
      <c r="L22" s="2717"/>
      <c r="M22" s="2717"/>
      <c r="N22" s="2717"/>
      <c r="O22" s="2717"/>
      <c r="P22" s="2717"/>
      <c r="Q22" s="2717"/>
      <c r="R22" s="2717"/>
      <c r="S22" s="2717"/>
      <c r="T22" s="2717"/>
      <c r="U22" s="2717"/>
      <c r="V22" s="2717"/>
      <c r="W22" s="2717"/>
      <c r="X22" s="2717"/>
      <c r="Y22" s="2717"/>
      <c r="Z22" s="2717"/>
      <c r="AA22" s="2717"/>
      <c r="AB22" s="2717"/>
      <c r="AC22" s="2717"/>
      <c r="AD22" s="2717"/>
      <c r="AE22" s="2717"/>
      <c r="AF22" s="2717"/>
      <c r="AG22" s="2717"/>
      <c r="AH22" s="1665"/>
      <c r="AI22" s="1645"/>
      <c r="AJ22" s="1645"/>
      <c r="AK22" s="1645"/>
      <c r="AL22" s="1645"/>
      <c r="AM22" s="1645"/>
      <c r="AN22" s="1645"/>
      <c r="AO22" s="1645"/>
      <c r="AP22" s="1645"/>
      <c r="AQ22" s="1645"/>
      <c r="AR22" s="1646"/>
      <c r="AS22" s="1671"/>
      <c r="AT22" s="1672"/>
      <c r="AU22" s="1672"/>
      <c r="AV22" s="1672"/>
      <c r="AW22" s="1672"/>
      <c r="AX22" s="1590"/>
      <c r="AY22" s="1590"/>
      <c r="AZ22" s="1590"/>
      <c r="BA22" s="2789"/>
      <c r="BB22" s="2789"/>
      <c r="BC22" s="2789"/>
      <c r="BD22" s="2789"/>
      <c r="BE22" s="1590"/>
      <c r="BF22" s="1590"/>
      <c r="BG22" s="1720"/>
      <c r="BH22" s="1720"/>
      <c r="BI22" s="1720"/>
      <c r="BJ22" s="1720"/>
      <c r="BK22" s="1720"/>
      <c r="BL22" s="1720"/>
      <c r="BM22" s="1720"/>
      <c r="BN22" s="1720"/>
      <c r="BO22" s="1590"/>
      <c r="BP22" s="1590"/>
      <c r="BQ22" s="1690"/>
      <c r="BR22" s="76"/>
      <c r="BS22" s="76"/>
      <c r="BT22" s="76"/>
      <c r="BU22" s="76"/>
      <c r="CA22" s="145"/>
      <c r="CB22" s="145"/>
      <c r="CC22" s="145"/>
      <c r="CD22" s="145"/>
      <c r="CE22" s="145"/>
      <c r="CF22" s="145"/>
    </row>
    <row r="23" spans="1:98" ht="22.5" customHeight="1" x14ac:dyDescent="0.2">
      <c r="A23" s="143">
        <v>1</v>
      </c>
      <c r="B23" s="1676"/>
      <c r="C23" s="1677"/>
      <c r="D23" s="1692" t="s">
        <v>15</v>
      </c>
      <c r="E23" s="1693"/>
      <c r="F23" s="1693"/>
      <c r="G23" s="1693"/>
      <c r="H23" s="1693"/>
      <c r="I23" s="1694"/>
      <c r="J23" s="1682"/>
      <c r="K23" s="1683"/>
      <c r="L23" s="1715"/>
      <c r="M23" s="1715"/>
      <c r="N23" s="1715"/>
      <c r="O23" s="1715"/>
      <c r="P23" s="1715"/>
      <c r="Q23" s="1715"/>
      <c r="R23" s="1715"/>
      <c r="S23" s="80"/>
      <c r="T23" s="80"/>
      <c r="U23" s="80"/>
      <c r="V23" s="80"/>
      <c r="W23" s="80"/>
      <c r="X23" s="80"/>
      <c r="Y23" s="80"/>
      <c r="Z23" s="80"/>
      <c r="AA23" s="80"/>
      <c r="AB23" s="80"/>
      <c r="AC23" s="80"/>
      <c r="AD23" s="80"/>
      <c r="AE23" s="80"/>
      <c r="AF23" s="80"/>
      <c r="AG23" s="80"/>
      <c r="AH23" s="1665"/>
      <c r="AI23" s="1645"/>
      <c r="AJ23" s="1645"/>
      <c r="AK23" s="1645"/>
      <c r="AL23" s="1645"/>
      <c r="AM23" s="1645"/>
      <c r="AN23" s="1645"/>
      <c r="AO23" s="1645"/>
      <c r="AP23" s="1645"/>
      <c r="AQ23" s="1645"/>
      <c r="AR23" s="1646"/>
      <c r="AS23" s="1723"/>
      <c r="AT23" s="1724"/>
      <c r="AU23" s="1724"/>
      <c r="AV23" s="1724"/>
      <c r="AW23" s="1724"/>
      <c r="AX23" s="1724"/>
      <c r="AY23" s="1724"/>
      <c r="AZ23" s="1724"/>
      <c r="BA23" s="1724"/>
      <c r="BB23" s="1724"/>
      <c r="BC23" s="1724"/>
      <c r="BD23" s="1724"/>
      <c r="BE23" s="1724"/>
      <c r="BF23" s="1724"/>
      <c r="BG23" s="1721" t="s">
        <v>129</v>
      </c>
      <c r="BH23" s="1721"/>
      <c r="BI23" s="1721"/>
      <c r="BJ23" s="1721"/>
      <c r="BK23" s="1721"/>
      <c r="BL23" s="1721"/>
      <c r="BM23" s="1721"/>
      <c r="BN23" s="1721"/>
      <c r="BO23" s="1721"/>
      <c r="BP23" s="1721"/>
      <c r="BQ23" s="1722"/>
      <c r="BR23" s="76"/>
      <c r="BS23" s="76"/>
      <c r="BT23" s="76"/>
      <c r="BU23" s="76"/>
      <c r="CB23" s="145"/>
      <c r="CC23" s="145"/>
      <c r="CD23" s="145"/>
      <c r="CE23" s="145"/>
      <c r="CF23" s="145"/>
    </row>
    <row r="24" spans="1:98" ht="22.5" customHeight="1" x14ac:dyDescent="0.2">
      <c r="A24" s="143">
        <v>1</v>
      </c>
      <c r="B24" s="1676"/>
      <c r="C24" s="1677"/>
      <c r="D24" s="1695"/>
      <c r="E24" s="1696"/>
      <c r="F24" s="1696"/>
      <c r="G24" s="1696"/>
      <c r="H24" s="1696"/>
      <c r="I24" s="1697"/>
      <c r="J24" s="1568" t="str">
        <f>'➉一覧からの作成用データ (切替届)'!$F$31&amp;""</f>
        <v/>
      </c>
      <c r="K24" s="1569"/>
      <c r="L24" s="1569"/>
      <c r="M24" s="1569"/>
      <c r="N24" s="1569"/>
      <c r="O24" s="1569"/>
      <c r="P24" s="1569"/>
      <c r="Q24" s="1569"/>
      <c r="R24" s="1569"/>
      <c r="S24" s="1569"/>
      <c r="T24" s="1569"/>
      <c r="U24" s="1569"/>
      <c r="V24" s="1569"/>
      <c r="W24" s="1569"/>
      <c r="X24" s="1569"/>
      <c r="Y24" s="1569"/>
      <c r="Z24" s="1569"/>
      <c r="AA24" s="1569"/>
      <c r="AB24" s="1569"/>
      <c r="AC24" s="1569"/>
      <c r="AD24" s="1569"/>
      <c r="AE24" s="1569"/>
      <c r="AF24" s="1569"/>
      <c r="AG24" s="1725"/>
      <c r="AH24" s="1665"/>
      <c r="AI24" s="1645"/>
      <c r="AJ24" s="1645"/>
      <c r="AK24" s="1645"/>
      <c r="AL24" s="1645"/>
      <c r="AM24" s="1645"/>
      <c r="AN24" s="1645"/>
      <c r="AO24" s="1645"/>
      <c r="AP24" s="1645"/>
      <c r="AQ24" s="1645"/>
      <c r="AR24" s="1646"/>
      <c r="AS24" s="1661" t="s">
        <v>349</v>
      </c>
      <c r="AT24" s="1661"/>
      <c r="AU24" s="1661"/>
      <c r="AV24" s="1661"/>
      <c r="AW24" s="1661"/>
      <c r="AX24" s="1661"/>
      <c r="AY24" s="1661"/>
      <c r="AZ24" s="1661"/>
      <c r="BA24" s="1661"/>
      <c r="BB24" s="1661"/>
      <c r="BC24" s="1661"/>
      <c r="BD24" s="1661"/>
      <c r="BE24" s="1661"/>
      <c r="BF24" s="1661"/>
      <c r="BG24" s="1661"/>
      <c r="BH24" s="1661"/>
      <c r="BI24" s="1661"/>
      <c r="BJ24" s="1661"/>
      <c r="BK24" s="1661"/>
      <c r="BL24" s="1661"/>
      <c r="BM24" s="1661"/>
      <c r="BN24" s="1661"/>
      <c r="BO24" s="1661"/>
      <c r="BP24" s="1661"/>
      <c r="BQ24" s="1662"/>
      <c r="BR24" s="76"/>
      <c r="BS24" s="76"/>
      <c r="BT24" s="76"/>
      <c r="BU24" s="76"/>
      <c r="CB24" s="145"/>
      <c r="CC24" s="145"/>
      <c r="CD24" s="145"/>
      <c r="CE24" s="145"/>
      <c r="CF24" s="145"/>
      <c r="CG24" s="145"/>
      <c r="CH24" s="145"/>
      <c r="CI24" s="145"/>
    </row>
    <row r="25" spans="1:98" ht="22.5" customHeight="1" x14ac:dyDescent="0.2">
      <c r="A25" s="143">
        <v>1</v>
      </c>
      <c r="B25" s="1676"/>
      <c r="C25" s="1677"/>
      <c r="D25" s="1698"/>
      <c r="E25" s="1699"/>
      <c r="F25" s="1699"/>
      <c r="G25" s="1699"/>
      <c r="H25" s="1699"/>
      <c r="I25" s="1700"/>
      <c r="J25" s="1570"/>
      <c r="K25" s="1571"/>
      <c r="L25" s="1571"/>
      <c r="M25" s="1571"/>
      <c r="N25" s="1571"/>
      <c r="O25" s="1571"/>
      <c r="P25" s="1571"/>
      <c r="Q25" s="1571"/>
      <c r="R25" s="1571"/>
      <c r="S25" s="1571"/>
      <c r="T25" s="1571"/>
      <c r="U25" s="1571"/>
      <c r="V25" s="1571"/>
      <c r="W25" s="1571"/>
      <c r="X25" s="1571"/>
      <c r="Y25" s="1571"/>
      <c r="Z25" s="1571"/>
      <c r="AA25" s="1571"/>
      <c r="AB25" s="1571"/>
      <c r="AC25" s="1571"/>
      <c r="AD25" s="1571"/>
      <c r="AE25" s="1571"/>
      <c r="AF25" s="1571"/>
      <c r="AG25" s="1726"/>
      <c r="AH25" s="1665"/>
      <c r="AI25" s="1645"/>
      <c r="AJ25" s="1645"/>
      <c r="AK25" s="1645"/>
      <c r="AL25" s="1645"/>
      <c r="AM25" s="1645"/>
      <c r="AN25" s="1645"/>
      <c r="AO25" s="1645"/>
      <c r="AP25" s="1645"/>
      <c r="AQ25" s="1645"/>
      <c r="AR25" s="1646"/>
      <c r="AS25" s="1661"/>
      <c r="AT25" s="1661"/>
      <c r="AU25" s="1661"/>
      <c r="AV25" s="1661"/>
      <c r="AW25" s="1661"/>
      <c r="AX25" s="1661"/>
      <c r="AY25" s="1661"/>
      <c r="AZ25" s="1661"/>
      <c r="BA25" s="1661"/>
      <c r="BB25" s="1661"/>
      <c r="BC25" s="1661"/>
      <c r="BD25" s="1661"/>
      <c r="BE25" s="1661"/>
      <c r="BF25" s="1661"/>
      <c r="BG25" s="1661"/>
      <c r="BH25" s="1661"/>
      <c r="BI25" s="1661"/>
      <c r="BJ25" s="1661"/>
      <c r="BK25" s="1661"/>
      <c r="BL25" s="1661"/>
      <c r="BM25" s="1661"/>
      <c r="BN25" s="1661"/>
      <c r="BO25" s="1661"/>
      <c r="BP25" s="1661"/>
      <c r="BQ25" s="1662"/>
      <c r="BR25" s="76"/>
      <c r="BS25" s="76"/>
      <c r="BT25" s="76"/>
      <c r="BU25" s="76"/>
      <c r="CB25" s="145"/>
      <c r="CC25" s="145"/>
      <c r="CD25" s="145"/>
      <c r="CE25" s="145"/>
      <c r="CF25" s="145"/>
      <c r="CG25" s="145"/>
      <c r="CH25" s="145"/>
      <c r="CI25" s="145"/>
    </row>
    <row r="26" spans="1:98" ht="22.5" customHeight="1" x14ac:dyDescent="0.2">
      <c r="A26" s="143">
        <v>1</v>
      </c>
      <c r="B26" s="1676"/>
      <c r="C26" s="1677"/>
      <c r="D26" s="1595" t="s">
        <v>5</v>
      </c>
      <c r="E26" s="1596"/>
      <c r="F26" s="1596"/>
      <c r="G26" s="1596"/>
      <c r="H26" s="1596"/>
      <c r="I26" s="1597"/>
      <c r="J26" s="1682"/>
      <c r="K26" s="1683"/>
      <c r="L26" s="1715"/>
      <c r="M26" s="1715"/>
      <c r="N26" s="1715"/>
      <c r="O26" s="1715"/>
      <c r="P26" s="1715"/>
      <c r="Q26" s="1715"/>
      <c r="R26" s="1715"/>
      <c r="S26" s="80"/>
      <c r="T26" s="80"/>
      <c r="U26" s="80"/>
      <c r="V26" s="80"/>
      <c r="W26" s="80"/>
      <c r="X26" s="80"/>
      <c r="Y26" s="80"/>
      <c r="Z26" s="80"/>
      <c r="AA26" s="80"/>
      <c r="AB26" s="80"/>
      <c r="AC26" s="80"/>
      <c r="AD26" s="80"/>
      <c r="AE26" s="80"/>
      <c r="AF26" s="80"/>
      <c r="AG26" s="80"/>
      <c r="AH26" s="1665"/>
      <c r="AI26" s="1645"/>
      <c r="AJ26" s="1645"/>
      <c r="AK26" s="1645"/>
      <c r="AL26" s="1645"/>
      <c r="AM26" s="1645"/>
      <c r="AN26" s="1645"/>
      <c r="AO26" s="1645"/>
      <c r="AP26" s="1645"/>
      <c r="AQ26" s="1645"/>
      <c r="AR26" s="1646"/>
      <c r="AS26" s="1661"/>
      <c r="AT26" s="1661"/>
      <c r="AU26" s="1661"/>
      <c r="AV26" s="1661"/>
      <c r="AW26" s="1661"/>
      <c r="AX26" s="1661"/>
      <c r="AY26" s="1661"/>
      <c r="AZ26" s="1661"/>
      <c r="BA26" s="1661"/>
      <c r="BB26" s="1661"/>
      <c r="BC26" s="1661"/>
      <c r="BD26" s="1661"/>
      <c r="BE26" s="1661"/>
      <c r="BF26" s="1661"/>
      <c r="BG26" s="1661"/>
      <c r="BH26" s="1661"/>
      <c r="BI26" s="1661"/>
      <c r="BJ26" s="1661"/>
      <c r="BK26" s="1661"/>
      <c r="BL26" s="1661"/>
      <c r="BM26" s="1661"/>
      <c r="BN26" s="1661"/>
      <c r="BO26" s="1661"/>
      <c r="BP26" s="1661"/>
      <c r="BQ26" s="1662"/>
      <c r="BR26" s="76"/>
      <c r="BS26" s="76"/>
      <c r="BT26" s="76"/>
      <c r="BU26" s="76"/>
      <c r="CA26" s="145"/>
      <c r="CB26" s="145"/>
      <c r="CC26" s="145"/>
      <c r="CD26" s="145"/>
      <c r="CE26" s="145"/>
      <c r="CF26" s="145"/>
      <c r="CG26" s="146"/>
      <c r="CH26" s="145"/>
      <c r="CI26" s="145"/>
    </row>
    <row r="27" spans="1:98" ht="22.5" customHeight="1" thickBot="1" x14ac:dyDescent="0.25">
      <c r="A27" s="143">
        <v>1</v>
      </c>
      <c r="B27" s="1676"/>
      <c r="C27" s="1677"/>
      <c r="D27" s="1631"/>
      <c r="E27" s="1632"/>
      <c r="F27" s="1632"/>
      <c r="G27" s="1632"/>
      <c r="H27" s="1632"/>
      <c r="I27" s="1633"/>
      <c r="J27" s="1568" t="str">
        <f>'➉一覧からの作成用データ (切替届)'!$G$31&amp;""</f>
        <v/>
      </c>
      <c r="K27" s="1569"/>
      <c r="L27" s="1569"/>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666"/>
      <c r="AI27" s="1667"/>
      <c r="AJ27" s="1667"/>
      <c r="AK27" s="1667"/>
      <c r="AL27" s="1667"/>
      <c r="AM27" s="1667"/>
      <c r="AN27" s="1667"/>
      <c r="AO27" s="1667"/>
      <c r="AP27" s="1667"/>
      <c r="AQ27" s="1667"/>
      <c r="AR27" s="1668"/>
      <c r="AS27" s="1663"/>
      <c r="AT27" s="1663"/>
      <c r="AU27" s="1663"/>
      <c r="AV27" s="1663"/>
      <c r="AW27" s="1663"/>
      <c r="AX27" s="1663"/>
      <c r="AY27" s="1663"/>
      <c r="AZ27" s="1663"/>
      <c r="BA27" s="1663"/>
      <c r="BB27" s="1663"/>
      <c r="BC27" s="1663"/>
      <c r="BD27" s="1663"/>
      <c r="BE27" s="1663"/>
      <c r="BF27" s="1663"/>
      <c r="BG27" s="1663"/>
      <c r="BH27" s="1663"/>
      <c r="BI27" s="1663"/>
      <c r="BJ27" s="1663"/>
      <c r="BK27" s="1663"/>
      <c r="BL27" s="1663"/>
      <c r="BM27" s="1663"/>
      <c r="BN27" s="1663"/>
      <c r="BO27" s="1663"/>
      <c r="BP27" s="1663"/>
      <c r="BQ27" s="1664"/>
      <c r="BR27" s="76"/>
      <c r="BS27" s="76"/>
      <c r="BT27" s="76"/>
      <c r="BU27" s="76"/>
      <c r="CA27" s="145"/>
      <c r="CB27" s="145"/>
      <c r="CC27" s="145"/>
      <c r="CD27" s="145"/>
      <c r="CE27" s="145"/>
      <c r="CF27" s="145"/>
      <c r="CG27" s="145"/>
      <c r="CH27" s="145"/>
      <c r="CI27" s="145"/>
    </row>
    <row r="28" spans="1:98" ht="22.5" customHeight="1" x14ac:dyDescent="0.2">
      <c r="A28" s="143">
        <v>1</v>
      </c>
      <c r="B28" s="1676"/>
      <c r="C28" s="1677"/>
      <c r="D28" s="1631"/>
      <c r="E28" s="1632"/>
      <c r="F28" s="1632"/>
      <c r="G28" s="1632"/>
      <c r="H28" s="1632"/>
      <c r="I28" s="1633"/>
      <c r="J28" s="1568"/>
      <c r="K28" s="1569"/>
      <c r="L28" s="1569"/>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655" t="s">
        <v>122</v>
      </c>
      <c r="AI28" s="1656"/>
      <c r="AJ28" s="1656"/>
      <c r="AK28" s="1656"/>
      <c r="AL28" s="1656"/>
      <c r="AM28" s="1656"/>
      <c r="AN28" s="1656"/>
      <c r="AO28" s="1656"/>
      <c r="AP28" s="1656"/>
      <c r="AQ28" s="1656"/>
      <c r="AR28" s="1657"/>
      <c r="AS28" s="2693" t="str">
        <f>'➉一覧からの作成用データ (切替届)'!$L$31&amp;""</f>
        <v/>
      </c>
      <c r="AT28" s="2694"/>
      <c r="AU28" s="2694"/>
      <c r="AV28" s="2694"/>
      <c r="AW28" s="2694"/>
      <c r="AX28" s="2694"/>
      <c r="AY28" s="2694"/>
      <c r="AZ28" s="2694"/>
      <c r="BA28" s="2694"/>
      <c r="BB28" s="1703"/>
      <c r="BC28" s="1703"/>
      <c r="BD28" s="1703"/>
      <c r="BE28" s="1703"/>
      <c r="BF28" s="1703"/>
      <c r="BG28" s="1703"/>
      <c r="BH28" s="1703"/>
      <c r="BI28" s="1703"/>
      <c r="BJ28" s="1703"/>
      <c r="BK28" s="1703"/>
      <c r="BL28" s="1703"/>
      <c r="BM28" s="1703"/>
      <c r="BN28" s="1703"/>
      <c r="BO28" s="1703"/>
      <c r="BP28" s="1703"/>
      <c r="BQ28" s="1706"/>
      <c r="BR28" s="76"/>
      <c r="BS28" s="76"/>
      <c r="BT28" s="76"/>
      <c r="BU28" s="76"/>
      <c r="CA28" s="145"/>
      <c r="CB28" s="145"/>
      <c r="CC28" s="145"/>
      <c r="CD28" s="145"/>
      <c r="CE28" s="145"/>
      <c r="CF28" s="145"/>
      <c r="CG28" s="145"/>
      <c r="CH28" s="145"/>
      <c r="CI28" s="145"/>
    </row>
    <row r="29" spans="1:98" ht="22.5" customHeight="1" thickBot="1" x14ac:dyDescent="0.25">
      <c r="A29" s="143">
        <v>1</v>
      </c>
      <c r="B29" s="1678"/>
      <c r="C29" s="1679"/>
      <c r="D29" s="1673"/>
      <c r="E29" s="1674"/>
      <c r="F29" s="1674"/>
      <c r="G29" s="1674"/>
      <c r="H29" s="1674"/>
      <c r="I29" s="1675"/>
      <c r="J29" s="1727"/>
      <c r="K29" s="1728"/>
      <c r="L29" s="1728"/>
      <c r="M29" s="1728"/>
      <c r="N29" s="1728"/>
      <c r="O29" s="1728"/>
      <c r="P29" s="1728"/>
      <c r="Q29" s="1728"/>
      <c r="R29" s="1728"/>
      <c r="S29" s="1728"/>
      <c r="T29" s="1728"/>
      <c r="U29" s="1728"/>
      <c r="V29" s="1728"/>
      <c r="W29" s="1728"/>
      <c r="X29" s="1728"/>
      <c r="Y29" s="1728"/>
      <c r="Z29" s="1728"/>
      <c r="AA29" s="1728"/>
      <c r="AB29" s="1728"/>
      <c r="AC29" s="1728"/>
      <c r="AD29" s="1728"/>
      <c r="AE29" s="1728"/>
      <c r="AF29" s="1728"/>
      <c r="AG29" s="1728"/>
      <c r="AH29" s="1658"/>
      <c r="AI29" s="1659"/>
      <c r="AJ29" s="1659"/>
      <c r="AK29" s="1659"/>
      <c r="AL29" s="1659"/>
      <c r="AM29" s="1659"/>
      <c r="AN29" s="1659"/>
      <c r="AO29" s="1659"/>
      <c r="AP29" s="1659"/>
      <c r="AQ29" s="1659"/>
      <c r="AR29" s="1660"/>
      <c r="AS29" s="2695"/>
      <c r="AT29" s="2696"/>
      <c r="AU29" s="2696"/>
      <c r="AV29" s="2696"/>
      <c r="AW29" s="2696"/>
      <c r="AX29" s="2696"/>
      <c r="AY29" s="2696"/>
      <c r="AZ29" s="2696"/>
      <c r="BA29" s="2696"/>
      <c r="BB29" s="1705"/>
      <c r="BC29" s="1705"/>
      <c r="BD29" s="1705"/>
      <c r="BE29" s="1705"/>
      <c r="BF29" s="1705"/>
      <c r="BG29" s="1705"/>
      <c r="BH29" s="1705"/>
      <c r="BI29" s="1705"/>
      <c r="BJ29" s="1705"/>
      <c r="BK29" s="1705"/>
      <c r="BL29" s="1705"/>
      <c r="BM29" s="1705"/>
      <c r="BN29" s="1705"/>
      <c r="BO29" s="1705"/>
      <c r="BP29" s="1705"/>
      <c r="BQ29" s="1707"/>
      <c r="BR29" s="89"/>
      <c r="BS29" s="89"/>
      <c r="BT29" s="89"/>
      <c r="BU29" s="89"/>
      <c r="CA29" s="145"/>
      <c r="CB29" s="145"/>
      <c r="CC29" s="145"/>
      <c r="CD29" s="145"/>
      <c r="CE29" s="145"/>
      <c r="CF29" s="145"/>
      <c r="CG29" s="145"/>
      <c r="CH29" s="145"/>
      <c r="CI29" s="145"/>
    </row>
    <row r="30" spans="1:98" ht="9" customHeight="1" x14ac:dyDescent="0.2">
      <c r="A30" s="143">
        <v>1</v>
      </c>
      <c r="B30" s="102"/>
      <c r="C30" s="102"/>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5"/>
      <c r="AI30" s="105"/>
      <c r="AJ30" s="105"/>
      <c r="AK30" s="105"/>
      <c r="AL30" s="105"/>
      <c r="AM30" s="105"/>
      <c r="AN30" s="105"/>
      <c r="AO30" s="105"/>
      <c r="AP30" s="105"/>
      <c r="AQ30" s="105"/>
      <c r="AR30" s="105"/>
      <c r="AS30" s="604"/>
      <c r="AT30" s="604"/>
      <c r="AU30" s="604"/>
      <c r="AV30" s="2680" t="str">
        <f>IF('➉一覧からの作成用データ (切替届)'!H31="","","受給者番号：")</f>
        <v/>
      </c>
      <c r="AW30" s="2680"/>
      <c r="AX30" s="2680"/>
      <c r="AY30" s="2680"/>
      <c r="AZ30" s="2680"/>
      <c r="BA30" s="2680"/>
      <c r="BB30" s="2682" t="str">
        <f>IF('➉一覧からの作成用データ (切替届)'!H31="","",'➉一覧からの作成用データ (切替届)'!H31)</f>
        <v/>
      </c>
      <c r="BC30" s="2682"/>
      <c r="BD30" s="2682"/>
      <c r="BE30" s="2682"/>
      <c r="BF30" s="2682"/>
      <c r="BG30" s="2682"/>
      <c r="BH30" s="2682"/>
      <c r="BI30" s="2682"/>
      <c r="BJ30" s="2682"/>
      <c r="BK30" s="2682"/>
      <c r="BL30" s="2682"/>
      <c r="BM30" s="2682"/>
      <c r="BN30" s="2682"/>
      <c r="BO30" s="2682"/>
      <c r="BP30" s="2682"/>
      <c r="BQ30" s="2682"/>
      <c r="BR30" s="89"/>
      <c r="BS30" s="89"/>
      <c r="BT30" s="89"/>
      <c r="BU30" s="89"/>
      <c r="CA30" s="145"/>
      <c r="CB30" s="145"/>
      <c r="CC30" s="145"/>
      <c r="CD30" s="145"/>
      <c r="CE30" s="145"/>
      <c r="CF30" s="145"/>
      <c r="CG30" s="145"/>
      <c r="CH30" s="145"/>
      <c r="CI30" s="145"/>
    </row>
    <row r="31" spans="1:98" ht="9" customHeight="1" x14ac:dyDescent="0.3">
      <c r="A31" s="143">
        <v>1</v>
      </c>
      <c r="B31" s="1584" t="s">
        <v>133</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605"/>
      <c r="AI31" s="605"/>
      <c r="AJ31" s="605"/>
      <c r="AK31" s="605"/>
      <c r="AL31" s="605"/>
      <c r="AM31" s="605"/>
      <c r="AN31" s="605"/>
      <c r="AO31" s="605"/>
      <c r="AP31" s="605"/>
      <c r="AQ31" s="605"/>
      <c r="AR31" s="605"/>
      <c r="AS31" s="605"/>
      <c r="AT31" s="605"/>
      <c r="AU31" s="605"/>
      <c r="AV31" s="2681"/>
      <c r="AW31" s="2681"/>
      <c r="AX31" s="2681"/>
      <c r="AY31" s="2681"/>
      <c r="AZ31" s="2681"/>
      <c r="BA31" s="2681"/>
      <c r="BB31" s="2683"/>
      <c r="BC31" s="2683"/>
      <c r="BD31" s="2683"/>
      <c r="BE31" s="2683"/>
      <c r="BF31" s="2683"/>
      <c r="BG31" s="2683"/>
      <c r="BH31" s="2683"/>
      <c r="BI31" s="2683"/>
      <c r="BJ31" s="2683"/>
      <c r="BK31" s="2683"/>
      <c r="BL31" s="2683"/>
      <c r="BM31" s="2683"/>
      <c r="BN31" s="2683"/>
      <c r="BO31" s="2683"/>
      <c r="BP31" s="2683"/>
      <c r="BQ31" s="2683"/>
      <c r="BR31" s="89"/>
      <c r="BS31" s="89"/>
      <c r="BT31" s="89"/>
      <c r="BU31" s="89"/>
      <c r="CA31" s="145"/>
      <c r="CB31" s="145"/>
      <c r="CC31" s="145"/>
      <c r="CD31" s="145"/>
      <c r="CE31" s="145"/>
      <c r="CF31" s="145"/>
      <c r="CG31" s="145"/>
      <c r="CH31" s="145"/>
      <c r="CI31" s="145"/>
    </row>
    <row r="32" spans="1:98" ht="9" customHeight="1" x14ac:dyDescent="0.3">
      <c r="A32" s="143">
        <v>1</v>
      </c>
      <c r="B32" s="1584"/>
      <c r="C32" s="1584"/>
      <c r="D32" s="1584"/>
      <c r="E32" s="1584"/>
      <c r="F32" s="1584"/>
      <c r="G32" s="1584"/>
      <c r="H32" s="1584"/>
      <c r="I32" s="1584"/>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605"/>
      <c r="AI32" s="605"/>
      <c r="AJ32" s="605"/>
      <c r="AK32" s="605"/>
      <c r="AL32" s="605"/>
      <c r="AM32" s="605"/>
      <c r="AN32" s="605"/>
      <c r="AO32" s="605"/>
      <c r="AP32" s="605"/>
      <c r="AQ32" s="605"/>
      <c r="AR32" s="605"/>
      <c r="AS32" s="605"/>
      <c r="AT32" s="605"/>
      <c r="AU32" s="605"/>
      <c r="AV32" s="2681"/>
      <c r="AW32" s="2681"/>
      <c r="AX32" s="2681"/>
      <c r="AY32" s="2681"/>
      <c r="AZ32" s="2681"/>
      <c r="BA32" s="2681"/>
      <c r="BB32" s="2683"/>
      <c r="BC32" s="2683"/>
      <c r="BD32" s="2683"/>
      <c r="BE32" s="2683"/>
      <c r="BF32" s="2683"/>
      <c r="BG32" s="2683"/>
      <c r="BH32" s="2683"/>
      <c r="BI32" s="2683"/>
      <c r="BJ32" s="2683"/>
      <c r="BK32" s="2683"/>
      <c r="BL32" s="2683"/>
      <c r="BM32" s="2683"/>
      <c r="BN32" s="2683"/>
      <c r="BO32" s="2683"/>
      <c r="BP32" s="2683"/>
      <c r="BQ32" s="2683"/>
      <c r="BR32" s="89"/>
      <c r="BS32" s="89"/>
      <c r="BT32" s="89"/>
      <c r="BU32" s="89"/>
      <c r="CA32" s="145"/>
      <c r="CB32" s="145"/>
      <c r="CC32" s="145"/>
      <c r="CD32" s="145"/>
      <c r="CE32" s="145"/>
      <c r="CF32" s="145"/>
      <c r="CG32" s="145"/>
      <c r="CH32" s="145"/>
      <c r="CI32" s="145"/>
    </row>
    <row r="33" spans="1:87" s="76" customFormat="1" ht="20.25" customHeight="1" x14ac:dyDescent="0.2">
      <c r="A33" s="143">
        <v>1</v>
      </c>
      <c r="B33" s="1654" t="s">
        <v>306</v>
      </c>
      <c r="C33" s="1654"/>
      <c r="D33" s="1654"/>
      <c r="E33" s="1654"/>
      <c r="F33" s="1654"/>
      <c r="G33" s="1654"/>
      <c r="H33" s="1654"/>
      <c r="I33" s="1654"/>
      <c r="J33" s="1654"/>
      <c r="K33" s="1654"/>
      <c r="L33" s="1654"/>
      <c r="M33" s="1654"/>
      <c r="N33" s="1654"/>
      <c r="O33" s="1654"/>
      <c r="P33" s="1654"/>
      <c r="Q33" s="1654"/>
      <c r="R33" s="1654"/>
      <c r="S33" s="1654"/>
      <c r="T33" s="1654"/>
      <c r="U33" s="1654"/>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4"/>
      <c r="AZ33" s="1654"/>
      <c r="BA33" s="1654"/>
      <c r="BB33" s="1654"/>
      <c r="BC33" s="1654"/>
      <c r="BD33" s="1654"/>
      <c r="BE33" s="1654"/>
      <c r="BF33" s="1654"/>
      <c r="BG33" s="1654"/>
      <c r="BH33" s="1654"/>
      <c r="BI33" s="1654"/>
      <c r="BJ33" s="1654"/>
      <c r="BK33" s="1654"/>
      <c r="BL33" s="1654"/>
      <c r="BM33" s="1654"/>
      <c r="BN33" s="1654"/>
      <c r="BO33" s="1654"/>
      <c r="BP33" s="1654"/>
      <c r="BQ33" s="1654"/>
      <c r="BR33" s="135"/>
      <c r="CA33" s="146"/>
      <c r="CB33" s="146"/>
      <c r="CC33" s="146"/>
      <c r="CD33" s="146"/>
      <c r="CE33" s="146"/>
      <c r="CF33" s="146"/>
      <c r="CG33" s="146"/>
      <c r="CH33" s="146"/>
      <c r="CI33" s="146"/>
    </row>
    <row r="34" spans="1:87" s="76" customFormat="1" ht="20.25" customHeight="1" x14ac:dyDescent="0.2">
      <c r="A34" s="143">
        <v>1</v>
      </c>
      <c r="B34" s="1654"/>
      <c r="C34" s="1654"/>
      <c r="D34" s="1654"/>
      <c r="E34" s="1654"/>
      <c r="F34" s="1654"/>
      <c r="G34" s="1654"/>
      <c r="H34" s="1654"/>
      <c r="I34" s="1654"/>
      <c r="J34" s="1654"/>
      <c r="K34" s="1654"/>
      <c r="L34" s="1654"/>
      <c r="M34" s="1654"/>
      <c r="N34" s="1654"/>
      <c r="O34" s="1654"/>
      <c r="P34" s="1654"/>
      <c r="Q34" s="1654"/>
      <c r="R34" s="1654"/>
      <c r="S34" s="1654"/>
      <c r="T34" s="1654"/>
      <c r="U34" s="1654"/>
      <c r="V34" s="1654"/>
      <c r="W34" s="1654"/>
      <c r="X34" s="1654"/>
      <c r="Y34" s="1654"/>
      <c r="Z34" s="1654"/>
      <c r="AA34" s="1654"/>
      <c r="AB34" s="1654"/>
      <c r="AC34" s="1654"/>
      <c r="AD34" s="1654"/>
      <c r="AE34" s="1654"/>
      <c r="AF34" s="1654"/>
      <c r="AG34" s="1654"/>
      <c r="AH34" s="1654"/>
      <c r="AI34" s="1654"/>
      <c r="AJ34" s="1654"/>
      <c r="AK34" s="1654"/>
      <c r="AL34" s="1654"/>
      <c r="AM34" s="1654"/>
      <c r="AN34" s="1654"/>
      <c r="AO34" s="1654"/>
      <c r="AP34" s="1654"/>
      <c r="AQ34" s="1654"/>
      <c r="AR34" s="1654"/>
      <c r="AS34" s="1654"/>
      <c r="AT34" s="1654"/>
      <c r="AU34" s="1654"/>
      <c r="AV34" s="1654"/>
      <c r="AW34" s="1654"/>
      <c r="AX34" s="1654"/>
      <c r="AY34" s="1654"/>
      <c r="AZ34" s="1654"/>
      <c r="BA34" s="1654"/>
      <c r="BB34" s="1654"/>
      <c r="BC34" s="1654"/>
      <c r="BD34" s="1654"/>
      <c r="BE34" s="1654"/>
      <c r="BF34" s="1654"/>
      <c r="BG34" s="1654"/>
      <c r="BH34" s="1654"/>
      <c r="BI34" s="1654"/>
      <c r="BJ34" s="1654"/>
      <c r="BK34" s="1654"/>
      <c r="BL34" s="1654"/>
      <c r="BM34" s="1654"/>
      <c r="BN34" s="1654"/>
      <c r="BO34" s="1654"/>
      <c r="BP34" s="1654"/>
      <c r="BQ34" s="1654"/>
      <c r="BR34" s="135"/>
      <c r="CA34" s="146"/>
      <c r="CB34" s="146"/>
      <c r="CC34" s="146"/>
      <c r="CD34" s="146"/>
      <c r="CE34" s="146"/>
      <c r="CF34" s="146"/>
      <c r="CG34" s="146"/>
      <c r="CH34" s="146"/>
      <c r="CI34" s="146"/>
    </row>
    <row r="35" spans="1:87" s="76" customFormat="1" ht="16.5" customHeight="1" x14ac:dyDescent="0.25">
      <c r="A35" s="143">
        <v>1</v>
      </c>
      <c r="B35" s="1689" t="s">
        <v>134</v>
      </c>
      <c r="C35" s="1689"/>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D35" s="1689"/>
      <c r="AE35" s="1689"/>
      <c r="AF35" s="1689"/>
      <c r="AG35" s="1689"/>
      <c r="AH35" s="1689"/>
      <c r="AI35" s="1689"/>
      <c r="AJ35" s="1689"/>
      <c r="AK35" s="1689"/>
      <c r="AL35" s="1689"/>
      <c r="AM35" s="1689"/>
      <c r="AN35" s="1689"/>
      <c r="AO35" s="1689"/>
      <c r="AP35" s="1689"/>
      <c r="AQ35" s="1689"/>
      <c r="AR35" s="1689"/>
      <c r="AS35" s="1689"/>
      <c r="AT35" s="1689"/>
      <c r="AU35" s="1689"/>
      <c r="AV35" s="1689"/>
      <c r="AW35" s="1689"/>
      <c r="AX35" s="1689"/>
      <c r="AY35" s="1689"/>
      <c r="AZ35" s="1689"/>
      <c r="BA35" s="1689"/>
      <c r="BB35" s="1689"/>
      <c r="BC35" s="1689"/>
      <c r="BD35" s="1689"/>
      <c r="BE35" s="1689"/>
      <c r="BF35" s="1689"/>
      <c r="BG35" s="1689"/>
      <c r="BH35" s="1689"/>
      <c r="BI35" s="1689"/>
      <c r="BJ35" s="1689"/>
      <c r="BK35" s="1689"/>
      <c r="BL35" s="1689"/>
      <c r="BM35" s="1689"/>
      <c r="BN35" s="1689"/>
      <c r="BO35" s="1689"/>
      <c r="BP35" s="1689"/>
      <c r="BQ35" s="1689"/>
      <c r="BR35" s="147"/>
      <c r="CA35" s="146"/>
      <c r="CB35" s="146"/>
      <c r="CC35" s="146"/>
      <c r="CD35" s="146"/>
      <c r="CE35" s="146"/>
      <c r="CF35" s="146"/>
      <c r="CG35" s="146"/>
      <c r="CH35" s="146"/>
      <c r="CI35" s="146"/>
    </row>
    <row r="36" spans="1:87" s="76" customFormat="1" ht="16.5" customHeight="1" x14ac:dyDescent="0.25">
      <c r="A36" s="143">
        <v>1</v>
      </c>
      <c r="B36" s="1689"/>
      <c r="C36" s="1689"/>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1689"/>
      <c r="AF36" s="1689"/>
      <c r="AG36" s="1689"/>
      <c r="AH36" s="1689"/>
      <c r="AI36" s="1689"/>
      <c r="AJ36" s="1689"/>
      <c r="AK36" s="1689"/>
      <c r="AL36" s="1689"/>
      <c r="AM36" s="1689"/>
      <c r="AN36" s="1689"/>
      <c r="AO36" s="1689"/>
      <c r="AP36" s="1689"/>
      <c r="AQ36" s="1689"/>
      <c r="AR36" s="1689"/>
      <c r="AS36" s="1689"/>
      <c r="AT36" s="1689"/>
      <c r="AU36" s="1689"/>
      <c r="AV36" s="1689"/>
      <c r="AW36" s="1689"/>
      <c r="AX36" s="1689"/>
      <c r="AY36" s="1689"/>
      <c r="AZ36" s="1689"/>
      <c r="BA36" s="1689"/>
      <c r="BB36" s="1689"/>
      <c r="BC36" s="1689"/>
      <c r="BD36" s="1689"/>
      <c r="BE36" s="1689"/>
      <c r="BF36" s="1689"/>
      <c r="BG36" s="1689"/>
      <c r="BH36" s="1689"/>
      <c r="BI36" s="1689"/>
      <c r="BJ36" s="1689"/>
      <c r="BK36" s="1689"/>
      <c r="BL36" s="1689"/>
      <c r="BM36" s="1689"/>
      <c r="BN36" s="1689"/>
      <c r="BO36" s="1689"/>
      <c r="BP36" s="1689"/>
      <c r="BQ36" s="1689"/>
      <c r="BR36" s="147"/>
      <c r="CA36" s="146"/>
      <c r="CB36" s="146"/>
      <c r="CC36" s="146"/>
      <c r="CD36" s="146"/>
      <c r="CE36" s="146"/>
      <c r="CF36" s="146"/>
    </row>
    <row r="37" spans="1:87" s="76" customFormat="1" ht="28.5" customHeight="1" x14ac:dyDescent="0.2">
      <c r="A37" s="143">
        <v>1</v>
      </c>
      <c r="B37" s="1654" t="s">
        <v>135</v>
      </c>
      <c r="C37" s="1654"/>
      <c r="D37" s="1654"/>
      <c r="E37" s="1654"/>
      <c r="F37" s="1654"/>
      <c r="G37" s="1654"/>
      <c r="H37" s="1654"/>
      <c r="I37" s="1654"/>
      <c r="J37" s="1654"/>
      <c r="K37" s="1654"/>
      <c r="L37" s="1654"/>
      <c r="M37" s="1654"/>
      <c r="N37" s="1654"/>
      <c r="O37" s="1654"/>
      <c r="P37" s="1654"/>
      <c r="Q37" s="1654"/>
      <c r="R37" s="1654"/>
      <c r="S37" s="1654"/>
      <c r="T37" s="1654"/>
      <c r="U37" s="1654"/>
      <c r="V37" s="1654"/>
      <c r="W37" s="1654"/>
      <c r="X37" s="1654"/>
      <c r="Y37" s="1654"/>
      <c r="Z37" s="1654"/>
      <c r="AA37" s="1654"/>
      <c r="AB37" s="1654"/>
      <c r="AC37" s="1654"/>
      <c r="AD37" s="1654"/>
      <c r="AE37" s="1654"/>
      <c r="AF37" s="1654"/>
      <c r="AG37" s="1654"/>
      <c r="AH37" s="1654"/>
      <c r="AI37" s="1654"/>
      <c r="AJ37" s="1654"/>
      <c r="AK37" s="1654"/>
      <c r="AL37" s="1654"/>
      <c r="AM37" s="1654"/>
      <c r="AN37" s="1654"/>
      <c r="AO37" s="1654"/>
      <c r="AP37" s="1654"/>
      <c r="AQ37" s="1654"/>
      <c r="AR37" s="1654"/>
      <c r="AS37" s="1654"/>
      <c r="AT37" s="1654"/>
      <c r="AU37" s="1654"/>
      <c r="AV37" s="1654"/>
      <c r="AW37" s="1654"/>
      <c r="AX37" s="1654"/>
      <c r="AY37" s="1654"/>
      <c r="AZ37" s="1654"/>
      <c r="BA37" s="1654"/>
      <c r="BB37" s="1654"/>
      <c r="BC37" s="1654"/>
      <c r="BD37" s="1654"/>
      <c r="BE37" s="1654"/>
      <c r="BF37" s="1654"/>
      <c r="BG37" s="1654"/>
      <c r="BH37" s="1654"/>
      <c r="BI37" s="1654"/>
      <c r="BJ37" s="1654"/>
      <c r="BK37" s="1654"/>
      <c r="BL37" s="1654"/>
      <c r="BM37" s="1654"/>
      <c r="BN37" s="1654"/>
      <c r="BO37" s="1654"/>
      <c r="BP37" s="1654"/>
      <c r="BQ37" s="1654"/>
      <c r="BR37" s="135"/>
      <c r="CA37" s="146"/>
      <c r="CB37" s="146"/>
      <c r="CC37" s="146"/>
      <c r="CD37" s="146"/>
      <c r="CE37" s="146"/>
      <c r="CF37" s="146"/>
    </row>
    <row r="38" spans="1:87" s="76" customFormat="1" ht="28.5" customHeight="1" x14ac:dyDescent="0.2">
      <c r="A38" s="143">
        <v>1</v>
      </c>
      <c r="B38" s="1654"/>
      <c r="C38" s="1654"/>
      <c r="D38" s="1654"/>
      <c r="E38" s="1654"/>
      <c r="F38" s="1654"/>
      <c r="G38" s="1654"/>
      <c r="H38" s="1654"/>
      <c r="I38" s="1654"/>
      <c r="J38" s="1654"/>
      <c r="K38" s="1654"/>
      <c r="L38" s="1654"/>
      <c r="M38" s="1654"/>
      <c r="N38" s="1654"/>
      <c r="O38" s="1654"/>
      <c r="P38" s="1654"/>
      <c r="Q38" s="1654"/>
      <c r="R38" s="1654"/>
      <c r="S38" s="1654"/>
      <c r="T38" s="1654"/>
      <c r="U38" s="1654"/>
      <c r="V38" s="1654"/>
      <c r="W38" s="1654"/>
      <c r="X38" s="1654"/>
      <c r="Y38" s="1654"/>
      <c r="Z38" s="1654"/>
      <c r="AA38" s="1654"/>
      <c r="AB38" s="1654"/>
      <c r="AC38" s="1654"/>
      <c r="AD38" s="1654"/>
      <c r="AE38" s="1654"/>
      <c r="AF38" s="1654"/>
      <c r="AG38" s="1654"/>
      <c r="AH38" s="1654"/>
      <c r="AI38" s="1654"/>
      <c r="AJ38" s="1654"/>
      <c r="AK38" s="1654"/>
      <c r="AL38" s="1654"/>
      <c r="AM38" s="1654"/>
      <c r="AN38" s="1654"/>
      <c r="AO38" s="1654"/>
      <c r="AP38" s="1654"/>
      <c r="AQ38" s="1654"/>
      <c r="AR38" s="1654"/>
      <c r="AS38" s="1654"/>
      <c r="AT38" s="1654"/>
      <c r="AU38" s="1654"/>
      <c r="AV38" s="1654"/>
      <c r="AW38" s="1654"/>
      <c r="AX38" s="1654"/>
      <c r="AY38" s="1654"/>
      <c r="AZ38" s="1654"/>
      <c r="BA38" s="1654"/>
      <c r="BB38" s="1654"/>
      <c r="BC38" s="1654"/>
      <c r="BD38" s="1654"/>
      <c r="BE38" s="1654"/>
      <c r="BF38" s="1654"/>
      <c r="BG38" s="1654"/>
      <c r="BH38" s="1654"/>
      <c r="BI38" s="1654"/>
      <c r="BJ38" s="1654"/>
      <c r="BK38" s="1654"/>
      <c r="BL38" s="1654"/>
      <c r="BM38" s="1654"/>
      <c r="BN38" s="1654"/>
      <c r="BO38" s="1654"/>
      <c r="BP38" s="1654"/>
      <c r="BQ38" s="1654"/>
      <c r="BR38" s="135"/>
      <c r="CA38" s="146"/>
      <c r="CB38" s="146"/>
      <c r="CC38" s="146"/>
      <c r="CD38" s="146"/>
      <c r="CE38" s="146"/>
      <c r="CF38" s="146"/>
      <c r="CG38" s="146"/>
      <c r="CH38" s="146"/>
      <c r="CI38" s="146"/>
    </row>
    <row r="39" spans="1:87" s="76" customFormat="1" ht="16.5" customHeight="1" x14ac:dyDescent="0.2">
      <c r="A39" s="143">
        <v>1</v>
      </c>
      <c r="B39" s="1654" t="s">
        <v>136</v>
      </c>
      <c r="C39" s="1654"/>
      <c r="D39" s="1654"/>
      <c r="E39" s="1654"/>
      <c r="F39" s="1654"/>
      <c r="G39" s="1654"/>
      <c r="H39" s="1654"/>
      <c r="I39" s="1654"/>
      <c r="J39" s="1654"/>
      <c r="K39" s="1654"/>
      <c r="L39" s="1654"/>
      <c r="M39" s="1654"/>
      <c r="N39" s="1654"/>
      <c r="O39" s="1654"/>
      <c r="P39" s="1654"/>
      <c r="Q39" s="1654"/>
      <c r="R39" s="1654"/>
      <c r="S39" s="1654"/>
      <c r="T39" s="1654"/>
      <c r="U39" s="1654"/>
      <c r="V39" s="1654"/>
      <c r="W39" s="1654"/>
      <c r="X39" s="1654"/>
      <c r="Y39" s="1654"/>
      <c r="Z39" s="1654"/>
      <c r="AA39" s="1654"/>
      <c r="AB39" s="1654"/>
      <c r="AC39" s="1654"/>
      <c r="AD39" s="1654"/>
      <c r="AE39" s="1654"/>
      <c r="AF39" s="1654"/>
      <c r="AG39" s="1654"/>
      <c r="AH39" s="1654"/>
      <c r="AI39" s="1654"/>
      <c r="AJ39" s="1654"/>
      <c r="AK39" s="1654"/>
      <c r="AL39" s="1654"/>
      <c r="AM39" s="1654"/>
      <c r="AN39" s="1654"/>
      <c r="AO39" s="1654"/>
      <c r="AP39" s="1654"/>
      <c r="AQ39" s="1654"/>
      <c r="AR39" s="1654"/>
      <c r="AS39" s="1654"/>
      <c r="AT39" s="1654"/>
      <c r="AU39" s="1654"/>
      <c r="AV39" s="1654"/>
      <c r="AW39" s="1654"/>
      <c r="AX39" s="1654"/>
      <c r="AY39" s="1654"/>
      <c r="AZ39" s="1654"/>
      <c r="BA39" s="1654"/>
      <c r="BB39" s="1654"/>
      <c r="BC39" s="1654"/>
      <c r="BD39" s="1654"/>
      <c r="BE39" s="1654"/>
      <c r="BF39" s="1654"/>
      <c r="BG39" s="1654"/>
      <c r="BH39" s="1654"/>
      <c r="BI39" s="1654"/>
      <c r="BJ39" s="1654"/>
      <c r="BK39" s="1654"/>
      <c r="BL39" s="1654"/>
      <c r="BM39" s="1654"/>
      <c r="BN39" s="1654"/>
      <c r="BO39" s="1654"/>
      <c r="BP39" s="1654"/>
      <c r="BQ39" s="1654"/>
      <c r="BR39" s="135"/>
      <c r="CA39" s="146"/>
      <c r="CB39" s="146"/>
      <c r="CC39" s="146"/>
      <c r="CD39" s="146"/>
      <c r="CE39" s="146"/>
      <c r="CF39" s="146"/>
      <c r="CG39" s="146"/>
      <c r="CH39" s="146"/>
      <c r="CI39" s="146"/>
    </row>
    <row r="40" spans="1:87" s="76" customFormat="1" ht="16.5" customHeight="1" x14ac:dyDescent="0.2">
      <c r="A40" s="143">
        <v>1</v>
      </c>
      <c r="B40" s="1654"/>
      <c r="C40" s="1654"/>
      <c r="D40" s="1654"/>
      <c r="E40" s="1654"/>
      <c r="F40" s="1654"/>
      <c r="G40" s="1654"/>
      <c r="H40" s="1654"/>
      <c r="I40" s="1654"/>
      <c r="J40" s="1654"/>
      <c r="K40" s="1654"/>
      <c r="L40" s="1654"/>
      <c r="M40" s="1654"/>
      <c r="N40" s="1654"/>
      <c r="O40" s="1654"/>
      <c r="P40" s="1654"/>
      <c r="Q40" s="1654"/>
      <c r="R40" s="1654"/>
      <c r="S40" s="1654"/>
      <c r="T40" s="1654"/>
      <c r="U40" s="1654"/>
      <c r="V40" s="1654"/>
      <c r="W40" s="1654"/>
      <c r="X40" s="1654"/>
      <c r="Y40" s="1654"/>
      <c r="Z40" s="1654"/>
      <c r="AA40" s="1654"/>
      <c r="AB40" s="1654"/>
      <c r="AC40" s="1654"/>
      <c r="AD40" s="1654"/>
      <c r="AE40" s="1654"/>
      <c r="AF40" s="1654"/>
      <c r="AG40" s="1654"/>
      <c r="AH40" s="1654"/>
      <c r="AI40" s="1654"/>
      <c r="AJ40" s="1654"/>
      <c r="AK40" s="1654"/>
      <c r="AL40" s="1654"/>
      <c r="AM40" s="1654"/>
      <c r="AN40" s="1654"/>
      <c r="AO40" s="1654"/>
      <c r="AP40" s="1654"/>
      <c r="AQ40" s="1654"/>
      <c r="AR40" s="1654"/>
      <c r="AS40" s="1654"/>
      <c r="AT40" s="1654"/>
      <c r="AU40" s="1654"/>
      <c r="AV40" s="1654"/>
      <c r="AW40" s="1654"/>
      <c r="AX40" s="1654"/>
      <c r="AY40" s="1654"/>
      <c r="AZ40" s="1654"/>
      <c r="BA40" s="1654"/>
      <c r="BB40" s="1654"/>
      <c r="BC40" s="1654"/>
      <c r="BD40" s="1654"/>
      <c r="BE40" s="1654"/>
      <c r="BF40" s="1654"/>
      <c r="BG40" s="1654"/>
      <c r="BH40" s="1654"/>
      <c r="BI40" s="1654"/>
      <c r="BJ40" s="1654"/>
      <c r="BK40" s="1654"/>
      <c r="BL40" s="1654"/>
      <c r="BM40" s="1654"/>
      <c r="BN40" s="1654"/>
      <c r="BO40" s="1654"/>
      <c r="BP40" s="1654"/>
      <c r="BQ40" s="1654"/>
      <c r="BR40" s="135"/>
      <c r="CA40" s="146"/>
      <c r="CB40" s="146"/>
      <c r="CC40" s="146"/>
      <c r="CD40" s="146"/>
      <c r="CE40" s="146"/>
      <c r="CF40" s="146"/>
      <c r="CG40" s="146"/>
      <c r="CH40" s="146"/>
      <c r="CI40" s="146"/>
    </row>
    <row r="41" spans="1:87" s="76" customFormat="1" ht="12" customHeight="1" x14ac:dyDescent="0.2">
      <c r="A41" s="144">
        <v>1</v>
      </c>
      <c r="B41" s="8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3"/>
      <c r="AI41" s="93"/>
      <c r="AJ41" s="93"/>
      <c r="AK41" s="93"/>
      <c r="AL41" s="94"/>
      <c r="AM41" s="95"/>
      <c r="AN41" s="95"/>
      <c r="AO41" s="95"/>
      <c r="AP41" s="95"/>
      <c r="AQ41" s="96"/>
      <c r="AR41" s="96"/>
      <c r="AS41" s="96"/>
      <c r="AT41" s="96"/>
      <c r="AU41" s="96"/>
      <c r="AV41" s="96"/>
      <c r="AW41" s="96"/>
      <c r="AX41" s="96"/>
      <c r="AY41" s="96"/>
      <c r="AZ41" s="96"/>
      <c r="BA41" s="96"/>
      <c r="BB41" s="96"/>
      <c r="BC41" s="96"/>
      <c r="BD41" s="96"/>
      <c r="BE41" s="96"/>
      <c r="BF41" s="96"/>
      <c r="BG41" s="96"/>
      <c r="BH41" s="96"/>
      <c r="BR41" s="135"/>
      <c r="CA41" s="146"/>
      <c r="CB41" s="146"/>
      <c r="CC41" s="146"/>
      <c r="CD41" s="146"/>
      <c r="CE41" s="146"/>
      <c r="CF41" s="146"/>
      <c r="CG41" s="146"/>
      <c r="CH41" s="146"/>
      <c r="CI41" s="146"/>
    </row>
    <row r="42" spans="1:87" s="76" customFormat="1" ht="12" customHeight="1" x14ac:dyDescent="0.2">
      <c r="A42" s="143" t="str">
        <f>+IF('➉一覧からの作成用データ (切替届)'!$N$32="印刷ＯＫ→",1,"")</f>
        <v/>
      </c>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3"/>
      <c r="AI42" s="93"/>
      <c r="AJ42" s="93"/>
      <c r="AK42" s="93"/>
      <c r="AL42" s="94"/>
      <c r="AM42" s="95"/>
      <c r="AN42" s="95"/>
      <c r="AO42" s="95"/>
      <c r="AP42" s="95"/>
      <c r="AQ42" s="97"/>
      <c r="AR42" s="97"/>
      <c r="AS42" s="97"/>
      <c r="AT42" s="97"/>
      <c r="AU42" s="97"/>
      <c r="AV42" s="97"/>
      <c r="AW42" s="98"/>
      <c r="AX42" s="98"/>
      <c r="AY42" s="98"/>
      <c r="AZ42" s="98"/>
      <c r="BA42" s="98"/>
      <c r="BB42" s="99"/>
      <c r="BC42" s="98"/>
      <c r="BD42" s="98"/>
      <c r="BE42" s="98"/>
      <c r="BF42" s="98"/>
      <c r="BG42" s="98"/>
      <c r="BH42" s="99"/>
      <c r="BR42" s="135"/>
      <c r="CA42" s="146"/>
      <c r="CB42" s="146"/>
      <c r="CC42" s="146"/>
      <c r="CD42" s="146"/>
      <c r="CE42" s="146"/>
      <c r="CF42" s="146"/>
      <c r="CG42" s="146"/>
      <c r="CH42" s="146"/>
      <c r="CI42" s="146"/>
    </row>
    <row r="43" spans="1:87" ht="11.25" customHeight="1" x14ac:dyDescent="0.2">
      <c r="A43" s="143" t="str">
        <f>+IF('➉一覧からの作成用データ (切替届)'!$N$32="印刷ＯＫ→",1,"")</f>
        <v/>
      </c>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3"/>
      <c r="AI43" s="93"/>
      <c r="AJ43" s="93"/>
      <c r="AK43" s="93"/>
      <c r="AL43" s="94"/>
      <c r="AM43" s="95"/>
      <c r="AN43" s="95"/>
      <c r="AO43" s="95"/>
      <c r="AP43" s="95"/>
      <c r="AQ43" s="96"/>
      <c r="AR43" s="96"/>
      <c r="AS43" s="96"/>
      <c r="AT43" s="96"/>
      <c r="AU43" s="96"/>
      <c r="AV43" s="96"/>
      <c r="AW43" s="96"/>
      <c r="AX43" s="96"/>
      <c r="AY43" s="96"/>
      <c r="AZ43" s="96"/>
      <c r="BA43" s="96"/>
      <c r="BB43" s="96"/>
      <c r="BC43" s="96"/>
      <c r="BD43" s="96"/>
      <c r="BE43" s="96"/>
      <c r="BF43" s="96"/>
      <c r="BG43" s="96"/>
      <c r="BH43" s="96"/>
      <c r="BI43" s="76"/>
      <c r="BJ43" s="76"/>
      <c r="BK43" s="76"/>
      <c r="BL43" s="76"/>
      <c r="BM43" s="76"/>
      <c r="BN43" s="76"/>
      <c r="BO43" s="76"/>
      <c r="BP43" s="76"/>
      <c r="BQ43" s="76"/>
    </row>
    <row r="44" spans="1:87" ht="12.75" customHeight="1" x14ac:dyDescent="0.2">
      <c r="A44" s="143" t="str">
        <f>+IF('➉一覧からの作成用データ (切替届)'!$N$32="印刷ＯＫ→",1,"")</f>
        <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3"/>
      <c r="AI44" s="93"/>
      <c r="AJ44" s="93"/>
      <c r="AK44" s="93"/>
      <c r="AL44" s="94"/>
      <c r="AM44" s="95"/>
      <c r="AN44" s="95"/>
      <c r="AO44" s="95"/>
      <c r="AP44" s="95"/>
      <c r="AQ44" s="97"/>
      <c r="AR44" s="97"/>
      <c r="AS44" s="97"/>
      <c r="AT44" s="97"/>
      <c r="AU44" s="97"/>
      <c r="AV44" s="97"/>
      <c r="AW44" s="98"/>
      <c r="AX44" s="98"/>
      <c r="AY44" s="98"/>
      <c r="AZ44" s="98"/>
      <c r="BA44" s="98"/>
      <c r="BB44" s="99"/>
      <c r="BC44" s="98"/>
      <c r="BD44" s="98"/>
      <c r="BE44" s="98"/>
      <c r="BF44" s="98"/>
      <c r="BG44" s="98"/>
      <c r="BH44" s="99"/>
      <c r="BI44" s="76"/>
      <c r="BJ44" s="76"/>
      <c r="BK44" s="76"/>
      <c r="BL44" s="76"/>
      <c r="BM44" s="76"/>
      <c r="BN44" s="76"/>
      <c r="BO44" s="76"/>
      <c r="BP44" s="76"/>
      <c r="BQ44" s="76"/>
      <c r="BR44" s="83"/>
      <c r="BS44" s="83"/>
    </row>
    <row r="45" spans="1:87" ht="12.75" customHeight="1" x14ac:dyDescent="0.2">
      <c r="A45" s="143" t="str">
        <f>+IF('➉一覧からの作成用データ (切替届)'!$N$32="印刷ＯＫ→",1,"")</f>
        <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3"/>
      <c r="AI45" s="93"/>
      <c r="AJ45" s="93"/>
      <c r="AK45" s="93"/>
      <c r="AL45" s="94"/>
      <c r="AM45" s="95"/>
      <c r="AN45" s="95"/>
      <c r="AO45" s="95"/>
      <c r="AP45" s="95"/>
      <c r="AQ45" s="97"/>
      <c r="AR45" s="97"/>
      <c r="AS45" s="97"/>
      <c r="AT45" s="97"/>
      <c r="AU45" s="97"/>
      <c r="AV45" s="97"/>
      <c r="AW45" s="98"/>
      <c r="AX45" s="98"/>
      <c r="AY45" s="98"/>
      <c r="AZ45" s="98"/>
      <c r="BA45" s="98"/>
      <c r="BB45" s="99"/>
      <c r="BC45" s="98"/>
      <c r="BD45" s="98"/>
      <c r="BE45" s="98"/>
      <c r="BF45" s="98"/>
      <c r="BG45" s="98"/>
      <c r="BH45" s="99"/>
      <c r="BI45" s="76"/>
      <c r="BJ45" s="100"/>
      <c r="BK45" s="101"/>
      <c r="BL45" s="101"/>
      <c r="BM45" s="101"/>
      <c r="BN45" s="101"/>
      <c r="BO45" s="101"/>
      <c r="BP45" s="101"/>
      <c r="BQ45" s="101"/>
      <c r="BR45" s="76"/>
      <c r="BS45" s="76"/>
    </row>
    <row r="46" spans="1:87" ht="12.75" customHeight="1" x14ac:dyDescent="0.2">
      <c r="A46" s="143" t="str">
        <f>+IF('➉一覧からの作成用データ (切替届)'!$N$32="印刷ＯＫ→",1,"")</f>
        <v/>
      </c>
      <c r="B46" s="2719" t="s">
        <v>589</v>
      </c>
      <c r="C46" s="2719"/>
      <c r="D46" s="2719"/>
      <c r="E46" s="2719"/>
      <c r="F46" s="2719"/>
      <c r="G46" s="2719"/>
      <c r="H46" s="2719"/>
      <c r="I46" s="2719"/>
      <c r="J46" s="2719"/>
      <c r="K46" s="2719"/>
      <c r="L46" s="2719"/>
      <c r="M46" s="2719"/>
      <c r="N46" s="2719"/>
      <c r="O46" s="2719"/>
      <c r="P46" s="2719"/>
      <c r="Q46" s="2719"/>
      <c r="R46" s="2719"/>
      <c r="S46" s="2719"/>
      <c r="T46" s="2719"/>
      <c r="U46" s="2719"/>
      <c r="V46" s="2719"/>
      <c r="W46" s="2719"/>
      <c r="X46" s="2719"/>
      <c r="Y46" s="2719"/>
      <c r="Z46" s="2719"/>
      <c r="AA46" s="2719"/>
      <c r="AB46" s="2719"/>
      <c r="AC46" s="2719"/>
      <c r="AD46" s="2719"/>
      <c r="AE46" s="2719"/>
      <c r="AF46" s="2719"/>
      <c r="AG46" s="2719"/>
      <c r="AH46" s="2719"/>
      <c r="AI46" s="2719"/>
      <c r="AJ46" s="2719"/>
      <c r="AK46" s="2719"/>
      <c r="AL46" s="2720"/>
      <c r="AM46" s="95"/>
      <c r="AN46" s="95"/>
      <c r="AO46" s="95"/>
      <c r="AP46" s="1529" t="s">
        <v>115</v>
      </c>
      <c r="AQ46" s="2079"/>
      <c r="AR46" s="2079"/>
      <c r="AS46" s="2079"/>
      <c r="AT46" s="2079"/>
      <c r="AU46" s="2079"/>
      <c r="AV46" s="2080"/>
      <c r="AW46" s="1535"/>
      <c r="AX46" s="1536"/>
      <c r="AY46" s="1536"/>
      <c r="AZ46" s="1536"/>
      <c r="BA46" s="1536"/>
      <c r="BB46" s="1536"/>
      <c r="BC46" s="1536"/>
      <c r="BD46" s="1536"/>
      <c r="BE46" s="1536"/>
      <c r="BF46" s="1536"/>
      <c r="BG46" s="1536"/>
      <c r="BH46" s="1536"/>
      <c r="BI46" s="1536"/>
      <c r="BJ46" s="1536"/>
      <c r="BK46" s="1536"/>
      <c r="BL46" s="1536"/>
      <c r="BM46" s="1536"/>
      <c r="BN46" s="1536"/>
      <c r="BO46" s="1536"/>
      <c r="BP46" s="1536"/>
      <c r="BQ46" s="1537"/>
      <c r="BR46" s="76"/>
      <c r="BS46" s="76"/>
    </row>
    <row r="47" spans="1:87" ht="12.75" customHeight="1" x14ac:dyDescent="0.2">
      <c r="A47" s="143" t="str">
        <f>+IF('➉一覧からの作成用データ (切替届)'!$N$32="印刷ＯＫ→",1,"")</f>
        <v/>
      </c>
      <c r="B47" s="2719"/>
      <c r="C47" s="2719"/>
      <c r="D47" s="2719"/>
      <c r="E47" s="2719"/>
      <c r="F47" s="2719"/>
      <c r="G47" s="2719"/>
      <c r="H47" s="2719"/>
      <c r="I47" s="2719"/>
      <c r="J47" s="2719"/>
      <c r="K47" s="2719"/>
      <c r="L47" s="2719"/>
      <c r="M47" s="2719"/>
      <c r="N47" s="2719"/>
      <c r="O47" s="2719"/>
      <c r="P47" s="2719"/>
      <c r="Q47" s="2719"/>
      <c r="R47" s="2719"/>
      <c r="S47" s="2719"/>
      <c r="T47" s="2719"/>
      <c r="U47" s="2719"/>
      <c r="V47" s="2719"/>
      <c r="W47" s="2719"/>
      <c r="X47" s="2719"/>
      <c r="Y47" s="2719"/>
      <c r="Z47" s="2719"/>
      <c r="AA47" s="2719"/>
      <c r="AB47" s="2719"/>
      <c r="AC47" s="2719"/>
      <c r="AD47" s="2719"/>
      <c r="AE47" s="2719"/>
      <c r="AF47" s="2719"/>
      <c r="AG47" s="2719"/>
      <c r="AH47" s="2719"/>
      <c r="AI47" s="2719"/>
      <c r="AJ47" s="2719"/>
      <c r="AK47" s="2719"/>
      <c r="AL47" s="2720"/>
      <c r="AM47" s="95"/>
      <c r="AN47" s="95"/>
      <c r="AO47" s="95"/>
      <c r="AP47" s="2767"/>
      <c r="AQ47" s="1530"/>
      <c r="AR47" s="1530"/>
      <c r="AS47" s="1530"/>
      <c r="AT47" s="1530"/>
      <c r="AU47" s="1530"/>
      <c r="AV47" s="1531"/>
      <c r="AW47" s="2768"/>
      <c r="AX47" s="2769"/>
      <c r="AY47" s="2769"/>
      <c r="AZ47" s="2769"/>
      <c r="BA47" s="2769"/>
      <c r="BB47" s="2769"/>
      <c r="BC47" s="2769"/>
      <c r="BD47" s="2769"/>
      <c r="BE47" s="2769"/>
      <c r="BF47" s="2769"/>
      <c r="BG47" s="2769"/>
      <c r="BH47" s="2769"/>
      <c r="BI47" s="2769"/>
      <c r="BJ47" s="2769"/>
      <c r="BK47" s="2769"/>
      <c r="BL47" s="2769"/>
      <c r="BM47" s="2769"/>
      <c r="BN47" s="2769"/>
      <c r="BO47" s="2769"/>
      <c r="BP47" s="2769"/>
      <c r="BQ47" s="2770"/>
      <c r="BR47" s="76"/>
      <c r="BS47" s="76"/>
    </row>
    <row r="48" spans="1:87" ht="12.75" customHeight="1" thickBot="1" x14ac:dyDescent="0.25">
      <c r="A48" s="143" t="str">
        <f>+IF('➉一覧からの作成用データ (切替届)'!$N$32="印刷ＯＫ→",1,"")</f>
        <v/>
      </c>
      <c r="B48" s="2720"/>
      <c r="C48" s="2720"/>
      <c r="D48" s="2720"/>
      <c r="E48" s="2720"/>
      <c r="F48" s="2720"/>
      <c r="G48" s="2720"/>
      <c r="H48" s="2720"/>
      <c r="I48" s="2720"/>
      <c r="J48" s="2720"/>
      <c r="K48" s="2720"/>
      <c r="L48" s="2720"/>
      <c r="M48" s="2720"/>
      <c r="N48" s="2720"/>
      <c r="O48" s="2720"/>
      <c r="P48" s="2720"/>
      <c r="Q48" s="2720"/>
      <c r="R48" s="2720"/>
      <c r="S48" s="2720"/>
      <c r="T48" s="2720"/>
      <c r="U48" s="2720"/>
      <c r="V48" s="2720"/>
      <c r="W48" s="2720"/>
      <c r="X48" s="2720"/>
      <c r="Y48" s="2720"/>
      <c r="Z48" s="2720"/>
      <c r="AA48" s="2720"/>
      <c r="AB48" s="2720"/>
      <c r="AC48" s="2720"/>
      <c r="AD48" s="2720"/>
      <c r="AE48" s="2720"/>
      <c r="AF48" s="2720"/>
      <c r="AG48" s="2720"/>
      <c r="AH48" s="2720"/>
      <c r="AI48" s="2720"/>
      <c r="AJ48" s="2720"/>
      <c r="AK48" s="2720"/>
      <c r="AL48" s="2720"/>
      <c r="AM48" s="95"/>
      <c r="AN48" s="95"/>
      <c r="AO48" s="95"/>
      <c r="AP48" s="1532"/>
      <c r="AQ48" s="1533"/>
      <c r="AR48" s="1533"/>
      <c r="AS48" s="1533"/>
      <c r="AT48" s="1533"/>
      <c r="AU48" s="1533"/>
      <c r="AV48" s="1534"/>
      <c r="AW48" s="1538"/>
      <c r="AX48" s="1539"/>
      <c r="AY48" s="1539"/>
      <c r="AZ48" s="1539"/>
      <c r="BA48" s="1539"/>
      <c r="BB48" s="1539"/>
      <c r="BC48" s="1539"/>
      <c r="BD48" s="1539"/>
      <c r="BE48" s="1539"/>
      <c r="BF48" s="1539"/>
      <c r="BG48" s="1539"/>
      <c r="BH48" s="1539"/>
      <c r="BI48" s="1539"/>
      <c r="BJ48" s="1539"/>
      <c r="BK48" s="1539"/>
      <c r="BL48" s="1539"/>
      <c r="BM48" s="1539"/>
      <c r="BN48" s="1539"/>
      <c r="BO48" s="1539"/>
      <c r="BP48" s="1539"/>
      <c r="BQ48" s="1540"/>
      <c r="BR48" s="76"/>
      <c r="BS48" s="76"/>
    </row>
    <row r="49" spans="1:98" ht="13.5" customHeight="1" x14ac:dyDescent="0.2">
      <c r="A49" s="143" t="str">
        <f>+IF('➉一覧からの作成用データ (切替届)'!$N$32="印刷ＯＫ→",1,"")</f>
        <v/>
      </c>
      <c r="B49" s="2771">
        <f ca="1">IF('➉一覧からの作成用データ (切替届)'!$B$31="","",'➉一覧からの作成用データ (切替届)'!$B$31)</f>
        <v>45617</v>
      </c>
      <c r="C49" s="2772"/>
      <c r="D49" s="2772"/>
      <c r="E49" s="2772"/>
      <c r="F49" s="2772"/>
      <c r="G49" s="2772"/>
      <c r="H49" s="2772"/>
      <c r="I49" s="2772"/>
      <c r="J49" s="2772"/>
      <c r="K49" s="2772"/>
      <c r="L49" s="2772"/>
      <c r="M49" s="2772"/>
      <c r="N49" s="2772"/>
      <c r="O49" s="2773"/>
      <c r="P49" s="2777" t="s">
        <v>68</v>
      </c>
      <c r="Q49" s="2778"/>
      <c r="R49" s="1731" t="s">
        <v>21</v>
      </c>
      <c r="S49" s="1732"/>
      <c r="T49" s="1732"/>
      <c r="U49" s="1732"/>
      <c r="V49" s="1733"/>
      <c r="W49" s="1735" t="s">
        <v>9</v>
      </c>
      <c r="X49" s="1563"/>
      <c r="Y49" s="2731" t="str">
        <f>①伊勢崎市における事業所基本情報!$K$26&amp;"-"&amp;①伊勢崎市における事業所基本情報!$Q$26&amp;""</f>
        <v>-</v>
      </c>
      <c r="Z49" s="2731"/>
      <c r="AA49" s="2731"/>
      <c r="AB49" s="2731"/>
      <c r="AC49" s="2731"/>
      <c r="AD49" s="2731"/>
      <c r="AE49" s="2731"/>
      <c r="AF49" s="2731"/>
      <c r="AG49" s="81"/>
      <c r="AH49" s="81"/>
      <c r="AI49" s="81"/>
      <c r="AJ49" s="81"/>
      <c r="AK49" s="81"/>
      <c r="AL49" s="81"/>
      <c r="AM49" s="81"/>
      <c r="AN49" s="81"/>
      <c r="AO49" s="81"/>
      <c r="AP49" s="81"/>
      <c r="AQ49" s="81"/>
      <c r="AR49" s="81"/>
      <c r="AS49" s="81"/>
      <c r="AT49" s="81"/>
      <c r="AU49" s="81"/>
      <c r="AV49" s="81"/>
      <c r="AW49" s="1731" t="s">
        <v>10</v>
      </c>
      <c r="AX49" s="1732"/>
      <c r="AY49" s="1732"/>
      <c r="AZ49" s="1732"/>
      <c r="BA49" s="1732"/>
      <c r="BB49" s="1732"/>
      <c r="BC49" s="1733"/>
      <c r="BD49" s="2765" t="str">
        <f>①伊勢崎市における事業所基本情報!$CG$18&amp;""</f>
        <v/>
      </c>
      <c r="BE49" s="2765" t="str">
        <f>①伊勢崎市における事業所基本情報!$CH$18&amp;""</f>
        <v/>
      </c>
      <c r="BF49" s="2765" t="str">
        <f>①伊勢崎市における事業所基本情報!$CI$18&amp;""</f>
        <v/>
      </c>
      <c r="BG49" s="2765" t="str">
        <f>①伊勢崎市における事業所基本情報!$CJ$18&amp;""</f>
        <v/>
      </c>
      <c r="BH49" s="2765" t="str">
        <f>①伊勢崎市における事業所基本情報!$CK$18&amp;""</f>
        <v/>
      </c>
      <c r="BI49" s="2765" t="str">
        <f>①伊勢崎市における事業所基本情報!$CL$18&amp;""</f>
        <v/>
      </c>
      <c r="BJ49" s="2765" t="str">
        <f>①伊勢崎市における事業所基本情報!$CM$18&amp;""</f>
        <v/>
      </c>
      <c r="BK49" s="2765" t="str">
        <f>①伊勢崎市における事業所基本情報!$CN$18&amp;""</f>
        <v/>
      </c>
      <c r="BL49" s="1572" t="s">
        <v>130</v>
      </c>
      <c r="BM49" s="1573"/>
      <c r="BN49" s="1573"/>
      <c r="BO49" s="1573"/>
      <c r="BP49" s="1573"/>
      <c r="BQ49" s="1574"/>
      <c r="BR49" s="86"/>
      <c r="BS49" s="86"/>
      <c r="BT49" s="86"/>
      <c r="BY49" s="145"/>
      <c r="BZ49" s="145"/>
      <c r="CA49" s="145"/>
      <c r="CB49" s="145"/>
      <c r="CC49" s="145"/>
      <c r="CD49" s="145"/>
      <c r="CE49" s="145"/>
      <c r="CF49" s="145"/>
      <c r="CG49" s="145"/>
    </row>
    <row r="50" spans="1:98" ht="13.5" customHeight="1" x14ac:dyDescent="0.2">
      <c r="A50" s="143" t="str">
        <f>+IF('➉一覧からの作成用データ (切替届)'!$N$32="印刷ＯＫ→",1,"")</f>
        <v/>
      </c>
      <c r="B50" s="2774"/>
      <c r="C50" s="2775"/>
      <c r="D50" s="2775"/>
      <c r="E50" s="2775"/>
      <c r="F50" s="2775"/>
      <c r="G50" s="2775"/>
      <c r="H50" s="2775"/>
      <c r="I50" s="2775"/>
      <c r="J50" s="2775"/>
      <c r="K50" s="2775"/>
      <c r="L50" s="2775"/>
      <c r="M50" s="2775"/>
      <c r="N50" s="2775"/>
      <c r="O50" s="2776"/>
      <c r="P50" s="2779"/>
      <c r="Q50" s="2780"/>
      <c r="R50" s="1640"/>
      <c r="S50" s="1590"/>
      <c r="T50" s="1590"/>
      <c r="U50" s="1590"/>
      <c r="V50" s="1641"/>
      <c r="W50" s="1568" t="str">
        <f>①伊勢崎市における事業所基本情報!$I$27&amp;""</f>
        <v/>
      </c>
      <c r="X50" s="1569"/>
      <c r="Y50" s="1569"/>
      <c r="Z50" s="1569"/>
      <c r="AA50" s="1569"/>
      <c r="AB50" s="1569"/>
      <c r="AC50" s="1569"/>
      <c r="AD50" s="1569"/>
      <c r="AE50" s="1569"/>
      <c r="AF50" s="1569"/>
      <c r="AG50" s="1569"/>
      <c r="AH50" s="1569"/>
      <c r="AI50" s="1569"/>
      <c r="AJ50" s="1569"/>
      <c r="AK50" s="1569"/>
      <c r="AL50" s="1569"/>
      <c r="AM50" s="1569"/>
      <c r="AN50" s="1569"/>
      <c r="AO50" s="1569"/>
      <c r="AP50" s="1569"/>
      <c r="AQ50" s="1569"/>
      <c r="AR50" s="1569"/>
      <c r="AS50" s="1569"/>
      <c r="AT50" s="1569"/>
      <c r="AU50" s="1569"/>
      <c r="AV50" s="2783"/>
      <c r="AW50" s="1640"/>
      <c r="AX50" s="1590"/>
      <c r="AY50" s="1590"/>
      <c r="AZ50" s="1590"/>
      <c r="BA50" s="1590"/>
      <c r="BB50" s="1590"/>
      <c r="BC50" s="1641"/>
      <c r="BD50" s="2766"/>
      <c r="BE50" s="2766"/>
      <c r="BF50" s="2766"/>
      <c r="BG50" s="2766"/>
      <c r="BH50" s="2766"/>
      <c r="BI50" s="2766"/>
      <c r="BJ50" s="2766"/>
      <c r="BK50" s="2766"/>
      <c r="BL50" s="1575"/>
      <c r="BM50" s="1576"/>
      <c r="BN50" s="1576"/>
      <c r="BO50" s="1576"/>
      <c r="BP50" s="1576"/>
      <c r="BQ50" s="1577"/>
      <c r="BR50" s="86"/>
      <c r="BS50" s="86"/>
      <c r="BT50" s="86"/>
      <c r="BY50" s="145"/>
    </row>
    <row r="51" spans="1:98" ht="13.5" customHeight="1" x14ac:dyDescent="0.2">
      <c r="A51" s="143" t="str">
        <f>+IF('➉一覧からの作成用データ (切替届)'!$N$32="印刷ＯＫ→",1,"")</f>
        <v/>
      </c>
      <c r="B51" s="2774"/>
      <c r="C51" s="2775"/>
      <c r="D51" s="2775"/>
      <c r="E51" s="2775"/>
      <c r="F51" s="2775"/>
      <c r="G51" s="2775"/>
      <c r="H51" s="2775"/>
      <c r="I51" s="2775"/>
      <c r="J51" s="2775"/>
      <c r="K51" s="2775"/>
      <c r="L51" s="2775"/>
      <c r="M51" s="2775"/>
      <c r="N51" s="2775"/>
      <c r="O51" s="2776"/>
      <c r="P51" s="2779"/>
      <c r="Q51" s="2780"/>
      <c r="R51" s="1640"/>
      <c r="S51" s="1590"/>
      <c r="T51" s="1590"/>
      <c r="U51" s="1590"/>
      <c r="V51" s="1641"/>
      <c r="W51" s="1568"/>
      <c r="X51" s="1569"/>
      <c r="Y51" s="1569"/>
      <c r="Z51" s="1569"/>
      <c r="AA51" s="1569"/>
      <c r="AB51" s="1569"/>
      <c r="AC51" s="1569"/>
      <c r="AD51" s="1569"/>
      <c r="AE51" s="1569"/>
      <c r="AF51" s="1569"/>
      <c r="AG51" s="1569"/>
      <c r="AH51" s="1569"/>
      <c r="AI51" s="1569"/>
      <c r="AJ51" s="1569"/>
      <c r="AK51" s="1569"/>
      <c r="AL51" s="1569"/>
      <c r="AM51" s="1569"/>
      <c r="AN51" s="1569"/>
      <c r="AO51" s="1569"/>
      <c r="AP51" s="1569"/>
      <c r="AQ51" s="1569"/>
      <c r="AR51" s="1569"/>
      <c r="AS51" s="1569"/>
      <c r="AT51" s="1569"/>
      <c r="AU51" s="1569"/>
      <c r="AV51" s="2783"/>
      <c r="AW51" s="1640"/>
      <c r="AX51" s="1590"/>
      <c r="AY51" s="1590"/>
      <c r="AZ51" s="1590"/>
      <c r="BA51" s="1590"/>
      <c r="BB51" s="1590"/>
      <c r="BC51" s="1641"/>
      <c r="BD51" s="2785" t="s">
        <v>116</v>
      </c>
      <c r="BE51" s="1624"/>
      <c r="BF51" s="1624"/>
      <c r="BG51" s="1624"/>
      <c r="BH51" s="1624"/>
      <c r="BI51" s="1624"/>
      <c r="BJ51" s="1624"/>
      <c r="BK51" s="1624" t="s">
        <v>117</v>
      </c>
      <c r="BL51" s="1566" t="str">
        <f>RIGHT('➉一覧からの作成用データ (切替届)'!$M$32,2)&amp;""</f>
        <v/>
      </c>
      <c r="BM51" s="1566"/>
      <c r="BN51" s="1566"/>
      <c r="BO51" s="1566"/>
      <c r="BP51" s="1566"/>
      <c r="BQ51" s="1626" t="s">
        <v>118</v>
      </c>
      <c r="BR51" s="78"/>
      <c r="BS51" s="78"/>
      <c r="BT51" s="76"/>
      <c r="BY51" s="145"/>
    </row>
    <row r="52" spans="1:98" ht="13.5" customHeight="1" x14ac:dyDescent="0.2">
      <c r="A52" s="143" t="str">
        <f>+IF('➉一覧からの作成用データ (切替届)'!$N$32="印刷ＯＫ→",1,"")</f>
        <v/>
      </c>
      <c r="B52" s="2774"/>
      <c r="C52" s="2775"/>
      <c r="D52" s="2775"/>
      <c r="E52" s="2775"/>
      <c r="F52" s="2775"/>
      <c r="G52" s="2775"/>
      <c r="H52" s="2775"/>
      <c r="I52" s="2775"/>
      <c r="J52" s="2775"/>
      <c r="K52" s="2775"/>
      <c r="L52" s="2775"/>
      <c r="M52" s="2775"/>
      <c r="N52" s="2775"/>
      <c r="O52" s="2776"/>
      <c r="P52" s="2779"/>
      <c r="Q52" s="2780"/>
      <c r="R52" s="1637"/>
      <c r="S52" s="1638"/>
      <c r="T52" s="1638"/>
      <c r="U52" s="1638"/>
      <c r="V52" s="1642"/>
      <c r="W52" s="1570"/>
      <c r="X52" s="1571"/>
      <c r="Y52" s="1571"/>
      <c r="Z52" s="1571"/>
      <c r="AA52" s="1571"/>
      <c r="AB52" s="1571"/>
      <c r="AC52" s="1571"/>
      <c r="AD52" s="1571"/>
      <c r="AE52" s="1571"/>
      <c r="AF52" s="1571"/>
      <c r="AG52" s="1571"/>
      <c r="AH52" s="1571"/>
      <c r="AI52" s="1571"/>
      <c r="AJ52" s="1571"/>
      <c r="AK52" s="1571"/>
      <c r="AL52" s="1571"/>
      <c r="AM52" s="1571"/>
      <c r="AN52" s="1571"/>
      <c r="AO52" s="1571"/>
      <c r="AP52" s="1571"/>
      <c r="AQ52" s="1571"/>
      <c r="AR52" s="1571"/>
      <c r="AS52" s="1571"/>
      <c r="AT52" s="1571"/>
      <c r="AU52" s="1571"/>
      <c r="AV52" s="2784"/>
      <c r="AW52" s="1637"/>
      <c r="AX52" s="1638"/>
      <c r="AY52" s="1638"/>
      <c r="AZ52" s="1638"/>
      <c r="BA52" s="1638"/>
      <c r="BB52" s="1638"/>
      <c r="BC52" s="1642"/>
      <c r="BD52" s="2786"/>
      <c r="BE52" s="1625"/>
      <c r="BF52" s="1625"/>
      <c r="BG52" s="1625"/>
      <c r="BH52" s="1625"/>
      <c r="BI52" s="1625"/>
      <c r="BJ52" s="1625"/>
      <c r="BK52" s="1625"/>
      <c r="BL52" s="1567"/>
      <c r="BM52" s="1567"/>
      <c r="BN52" s="1567"/>
      <c r="BO52" s="1567"/>
      <c r="BP52" s="1567"/>
      <c r="BQ52" s="1627"/>
      <c r="BR52" s="78"/>
      <c r="BS52" s="78"/>
      <c r="BT52" s="76"/>
      <c r="BY52" s="145"/>
      <c r="BZ52" s="145"/>
      <c r="CA52" s="145"/>
      <c r="CB52" s="145"/>
      <c r="CC52" s="145"/>
      <c r="CD52" s="145"/>
      <c r="CE52" s="145"/>
      <c r="CF52" s="145"/>
    </row>
    <row r="53" spans="1:98" ht="20.25" customHeight="1" x14ac:dyDescent="0.2">
      <c r="A53" s="143" t="str">
        <f>+IF('➉一覧からの作成用データ (切替届)'!$N$32="印刷ＯＫ→",1,"")</f>
        <v/>
      </c>
      <c r="B53" s="1653"/>
      <c r="C53" s="1564"/>
      <c r="D53" s="1564"/>
      <c r="E53" s="1564"/>
      <c r="F53" s="1564"/>
      <c r="G53" s="1564"/>
      <c r="H53" s="1564"/>
      <c r="I53" s="1564"/>
      <c r="J53" s="1564"/>
      <c r="K53" s="2787" t="s">
        <v>304</v>
      </c>
      <c r="L53" s="2787"/>
      <c r="M53" s="2787"/>
      <c r="N53" s="2787"/>
      <c r="O53" s="2788"/>
      <c r="P53" s="2779"/>
      <c r="Q53" s="2780"/>
      <c r="R53" s="2408" t="s">
        <v>20</v>
      </c>
      <c r="S53" s="2409"/>
      <c r="T53" s="2409"/>
      <c r="U53" s="2409"/>
      <c r="V53" s="2410"/>
      <c r="W53" s="1610" t="str">
        <f>①伊勢崎市における事業所基本情報!$I$20&amp;""</f>
        <v/>
      </c>
      <c r="X53" s="1611"/>
      <c r="Y53" s="1611"/>
      <c r="Z53" s="1611"/>
      <c r="AA53" s="1611"/>
      <c r="AB53" s="1611"/>
      <c r="AC53" s="1611"/>
      <c r="AD53" s="1611"/>
      <c r="AE53" s="1611"/>
      <c r="AF53" s="1611"/>
      <c r="AG53" s="1611"/>
      <c r="AH53" s="1611"/>
      <c r="AI53" s="1611"/>
      <c r="AJ53" s="1611"/>
      <c r="AK53" s="1611"/>
      <c r="AL53" s="1611"/>
      <c r="AM53" s="1611"/>
      <c r="AN53" s="1611"/>
      <c r="AO53" s="1611"/>
      <c r="AP53" s="1611"/>
      <c r="AQ53" s="1611"/>
      <c r="AR53" s="1611"/>
      <c r="AS53" s="1611"/>
      <c r="AT53" s="1611"/>
      <c r="AU53" s="1611"/>
      <c r="AV53" s="1612"/>
      <c r="AW53" s="2408" t="s">
        <v>131</v>
      </c>
      <c r="AX53" s="2409"/>
      <c r="AY53" s="2409"/>
      <c r="AZ53" s="2410"/>
      <c r="BA53" s="2408" t="s">
        <v>33</v>
      </c>
      <c r="BB53" s="2409"/>
      <c r="BC53" s="2410"/>
      <c r="BD53" s="2388" t="str">
        <f>①伊勢崎市における事業所基本情報!$I$35&amp;""</f>
        <v/>
      </c>
      <c r="BE53" s="1614"/>
      <c r="BF53" s="1614"/>
      <c r="BG53" s="1614"/>
      <c r="BH53" s="1614"/>
      <c r="BI53" s="1614"/>
      <c r="BJ53" s="1614"/>
      <c r="BK53" s="1614"/>
      <c r="BL53" s="1614"/>
      <c r="BM53" s="1614"/>
      <c r="BN53" s="1614"/>
      <c r="BO53" s="1614"/>
      <c r="BP53" s="1614"/>
      <c r="BQ53" s="1615"/>
      <c r="BR53" s="78"/>
      <c r="BS53" s="78"/>
      <c r="BT53" s="76"/>
      <c r="BY53" s="145"/>
      <c r="BZ53" s="145"/>
      <c r="CA53" s="145"/>
      <c r="CB53" s="145"/>
      <c r="CC53" s="145"/>
      <c r="CD53" s="145"/>
      <c r="CE53" s="145"/>
      <c r="CF53" s="145"/>
    </row>
    <row r="54" spans="1:98" ht="20.25" customHeight="1" x14ac:dyDescent="0.2">
      <c r="A54" s="143" t="str">
        <f>+IF('➉一覧からの作成用データ (切替届)'!$N$32="印刷ＯＫ→",1,"")</f>
        <v/>
      </c>
      <c r="B54" s="1653"/>
      <c r="C54" s="1564"/>
      <c r="D54" s="1564"/>
      <c r="E54" s="1564"/>
      <c r="F54" s="1564"/>
      <c r="G54" s="1564"/>
      <c r="H54" s="1564"/>
      <c r="I54" s="1564"/>
      <c r="J54" s="1564"/>
      <c r="K54" s="2787"/>
      <c r="L54" s="2787"/>
      <c r="M54" s="2787"/>
      <c r="N54" s="2787"/>
      <c r="O54" s="2788"/>
      <c r="P54" s="2779"/>
      <c r="Q54" s="2780"/>
      <c r="R54" s="1640" t="s">
        <v>24</v>
      </c>
      <c r="S54" s="1590"/>
      <c r="T54" s="1590"/>
      <c r="U54" s="1590"/>
      <c r="V54" s="1641"/>
      <c r="W54" s="1601" t="str">
        <f>①伊勢崎市における事業所基本情報!$I$22&amp;""</f>
        <v/>
      </c>
      <c r="X54" s="1602"/>
      <c r="Y54" s="1602"/>
      <c r="Z54" s="1602"/>
      <c r="AA54" s="1602"/>
      <c r="AB54" s="1602"/>
      <c r="AC54" s="1602"/>
      <c r="AD54" s="1602"/>
      <c r="AE54" s="1602"/>
      <c r="AF54" s="1602"/>
      <c r="AG54" s="1602"/>
      <c r="AH54" s="1602"/>
      <c r="AI54" s="1602"/>
      <c r="AJ54" s="1602"/>
      <c r="AK54" s="1602"/>
      <c r="AL54" s="1602"/>
      <c r="AM54" s="1602"/>
      <c r="AN54" s="1602"/>
      <c r="AO54" s="1602"/>
      <c r="AP54" s="1602"/>
      <c r="AQ54" s="1602"/>
      <c r="AR54" s="1602"/>
      <c r="AS54" s="1602"/>
      <c r="AT54" s="1602"/>
      <c r="AU54" s="1602"/>
      <c r="AV54" s="1603"/>
      <c r="AW54" s="1640"/>
      <c r="AX54" s="1590"/>
      <c r="AY54" s="1590"/>
      <c r="AZ54" s="1641"/>
      <c r="BA54" s="1637"/>
      <c r="BB54" s="1638"/>
      <c r="BC54" s="1642"/>
      <c r="BD54" s="2390"/>
      <c r="BE54" s="1616"/>
      <c r="BF54" s="1616"/>
      <c r="BG54" s="1616"/>
      <c r="BH54" s="1616"/>
      <c r="BI54" s="1616"/>
      <c r="BJ54" s="1616"/>
      <c r="BK54" s="1616"/>
      <c r="BL54" s="1616"/>
      <c r="BM54" s="1616"/>
      <c r="BN54" s="1616"/>
      <c r="BO54" s="1616"/>
      <c r="BP54" s="1616"/>
      <c r="BQ54" s="1617"/>
      <c r="BR54" s="78"/>
      <c r="BS54" s="78"/>
      <c r="BT54" s="76"/>
      <c r="BY54" s="145"/>
      <c r="BZ54" s="145"/>
      <c r="CA54" s="145"/>
      <c r="CB54" s="145"/>
      <c r="CC54" s="145"/>
      <c r="CD54" s="145"/>
      <c r="CE54" s="145"/>
      <c r="CF54" s="145"/>
      <c r="CG54" s="145"/>
    </row>
    <row r="55" spans="1:98" ht="20.25" customHeight="1" x14ac:dyDescent="0.2">
      <c r="A55" s="143" t="str">
        <f>+IF('➉一覧からの作成用データ (切替届)'!$N$32="印刷ＯＫ→",1,"")</f>
        <v/>
      </c>
      <c r="B55" s="1653"/>
      <c r="C55" s="1564"/>
      <c r="D55" s="1564"/>
      <c r="E55" s="1564"/>
      <c r="F55" s="1564"/>
      <c r="G55" s="1564"/>
      <c r="H55" s="1564"/>
      <c r="I55" s="1564"/>
      <c r="J55" s="1564"/>
      <c r="K55" s="1564"/>
      <c r="L55" s="1564"/>
      <c r="M55" s="1564"/>
      <c r="N55" s="1564"/>
      <c r="O55" s="1565"/>
      <c r="P55" s="2779"/>
      <c r="Q55" s="2780"/>
      <c r="R55" s="1640"/>
      <c r="S55" s="1590"/>
      <c r="T55" s="1590"/>
      <c r="U55" s="1590"/>
      <c r="V55" s="1641"/>
      <c r="W55" s="1604"/>
      <c r="X55" s="1605"/>
      <c r="Y55" s="1605"/>
      <c r="Z55" s="1605"/>
      <c r="AA55" s="1605"/>
      <c r="AB55" s="1605"/>
      <c r="AC55" s="1605"/>
      <c r="AD55" s="1605"/>
      <c r="AE55" s="1605"/>
      <c r="AF55" s="1605"/>
      <c r="AG55" s="1605"/>
      <c r="AH55" s="1605"/>
      <c r="AI55" s="1605"/>
      <c r="AJ55" s="1605"/>
      <c r="AK55" s="1605"/>
      <c r="AL55" s="1605"/>
      <c r="AM55" s="1605"/>
      <c r="AN55" s="1605"/>
      <c r="AO55" s="1605"/>
      <c r="AP55" s="1605"/>
      <c r="AQ55" s="1605"/>
      <c r="AR55" s="1605"/>
      <c r="AS55" s="1605"/>
      <c r="AT55" s="1605"/>
      <c r="AU55" s="1605"/>
      <c r="AV55" s="1606"/>
      <c r="AW55" s="1640"/>
      <c r="AX55" s="1590"/>
      <c r="AY55" s="1590"/>
      <c r="AZ55" s="1641"/>
      <c r="BA55" s="2408" t="s">
        <v>3</v>
      </c>
      <c r="BB55" s="2409"/>
      <c r="BC55" s="2410"/>
      <c r="BD55" s="1708" t="str">
        <f>①伊勢崎市における事業所基本情報!$I$37&amp;""</f>
        <v/>
      </c>
      <c r="BE55" s="1709"/>
      <c r="BF55" s="1709"/>
      <c r="BG55" s="1709"/>
      <c r="BH55" s="1709"/>
      <c r="BI55" s="1709"/>
      <c r="BJ55" s="1709"/>
      <c r="BK55" s="1709"/>
      <c r="BL55" s="1709"/>
      <c r="BM55" s="1709"/>
      <c r="BN55" s="1709"/>
      <c r="BO55" s="1709"/>
      <c r="BP55" s="1709"/>
      <c r="BQ55" s="1710"/>
      <c r="BR55" s="78"/>
      <c r="BS55" s="78"/>
      <c r="BT55" s="76"/>
      <c r="BY55" s="145"/>
    </row>
    <row r="56" spans="1:98" ht="20.25" customHeight="1" x14ac:dyDescent="0.2">
      <c r="A56" s="143" t="str">
        <f>+IF('➉一覧からの作成用データ (切替届)'!$N$32="印刷ＯＫ→",1,"")</f>
        <v/>
      </c>
      <c r="B56" s="1653" t="s">
        <v>13</v>
      </c>
      <c r="C56" s="1564"/>
      <c r="D56" s="1564"/>
      <c r="E56" s="1564"/>
      <c r="F56" s="1564"/>
      <c r="G56" s="2378" t="s">
        <v>19</v>
      </c>
      <c r="H56" s="2378"/>
      <c r="I56" s="2378"/>
      <c r="J56" s="2378"/>
      <c r="K56" s="2378"/>
      <c r="L56" s="2378"/>
      <c r="M56" s="2378"/>
      <c r="N56" s="2378"/>
      <c r="O56" s="2379"/>
      <c r="P56" s="2779"/>
      <c r="Q56" s="2780"/>
      <c r="R56" s="1637"/>
      <c r="S56" s="1638"/>
      <c r="T56" s="1638"/>
      <c r="U56" s="1638"/>
      <c r="V56" s="1642"/>
      <c r="W56" s="1607"/>
      <c r="X56" s="1608"/>
      <c r="Y56" s="1608"/>
      <c r="Z56" s="1608"/>
      <c r="AA56" s="1608"/>
      <c r="AB56" s="1608"/>
      <c r="AC56" s="1608"/>
      <c r="AD56" s="1608"/>
      <c r="AE56" s="1608"/>
      <c r="AF56" s="1608"/>
      <c r="AG56" s="1608"/>
      <c r="AH56" s="1608"/>
      <c r="AI56" s="1608"/>
      <c r="AJ56" s="1608"/>
      <c r="AK56" s="1608"/>
      <c r="AL56" s="1608"/>
      <c r="AM56" s="1608"/>
      <c r="AN56" s="1608"/>
      <c r="AO56" s="1608"/>
      <c r="AP56" s="1608"/>
      <c r="AQ56" s="1608"/>
      <c r="AR56" s="1608"/>
      <c r="AS56" s="1608"/>
      <c r="AT56" s="1608"/>
      <c r="AU56" s="1608"/>
      <c r="AV56" s="1609"/>
      <c r="AW56" s="1640"/>
      <c r="AX56" s="1590"/>
      <c r="AY56" s="1590"/>
      <c r="AZ56" s="1641"/>
      <c r="BA56" s="1637"/>
      <c r="BB56" s="1638"/>
      <c r="BC56" s="1642"/>
      <c r="BD56" s="1711"/>
      <c r="BE56" s="1712"/>
      <c r="BF56" s="1712"/>
      <c r="BG56" s="1712"/>
      <c r="BH56" s="1712"/>
      <c r="BI56" s="1712"/>
      <c r="BJ56" s="1712"/>
      <c r="BK56" s="1712"/>
      <c r="BL56" s="1712"/>
      <c r="BM56" s="1712"/>
      <c r="BN56" s="1712"/>
      <c r="BO56" s="1712"/>
      <c r="BP56" s="1712"/>
      <c r="BQ56" s="1713"/>
      <c r="BR56" s="78"/>
      <c r="BS56" s="78"/>
      <c r="BT56" s="76"/>
      <c r="BY56" s="145"/>
      <c r="BZ56" s="145"/>
    </row>
    <row r="57" spans="1:98" ht="20.25" customHeight="1" x14ac:dyDescent="0.2">
      <c r="A57" s="143" t="str">
        <f>+IF('➉一覧からの作成用データ (切替届)'!$N$32="印刷ＯＫ→",1,"")</f>
        <v/>
      </c>
      <c r="B57" s="1653"/>
      <c r="C57" s="1564"/>
      <c r="D57" s="1564"/>
      <c r="E57" s="1564"/>
      <c r="F57" s="1564"/>
      <c r="G57" s="2378"/>
      <c r="H57" s="2378"/>
      <c r="I57" s="2378"/>
      <c r="J57" s="2378"/>
      <c r="K57" s="2378"/>
      <c r="L57" s="2378"/>
      <c r="M57" s="2378"/>
      <c r="N57" s="2378"/>
      <c r="O57" s="2379"/>
      <c r="P57" s="2779"/>
      <c r="Q57" s="2780"/>
      <c r="R57" s="2408" t="s">
        <v>25</v>
      </c>
      <c r="S57" s="2409"/>
      <c r="T57" s="2409"/>
      <c r="U57" s="2409"/>
      <c r="V57" s="2410"/>
      <c r="W57" s="1543" t="str">
        <f>①伊勢崎市における事業所基本情報!$CG$35&amp;""</f>
        <v/>
      </c>
      <c r="X57" s="2757"/>
      <c r="Y57" s="1543" t="str">
        <f>①伊勢崎市における事業所基本情報!$CH$35&amp;""</f>
        <v/>
      </c>
      <c r="Z57" s="2757"/>
      <c r="AA57" s="1543" t="str">
        <f>①伊勢崎市における事業所基本情報!$CI$35&amp;""</f>
        <v/>
      </c>
      <c r="AB57" s="2757"/>
      <c r="AC57" s="1543" t="str">
        <f>①伊勢崎市における事業所基本情報!$CJ$35&amp;""</f>
        <v/>
      </c>
      <c r="AD57" s="2757"/>
      <c r="AE57" s="1543" t="str">
        <f>①伊勢崎市における事業所基本情報!$CK$35&amp;""</f>
        <v/>
      </c>
      <c r="AF57" s="2757"/>
      <c r="AG57" s="1543" t="str">
        <f>①伊勢崎市における事業所基本情報!$CL$35&amp;""</f>
        <v/>
      </c>
      <c r="AH57" s="2757"/>
      <c r="AI57" s="1543" t="str">
        <f>①伊勢崎市における事業所基本情報!$CM$35&amp;""</f>
        <v/>
      </c>
      <c r="AJ57" s="2757"/>
      <c r="AK57" s="1543" t="str">
        <f>①伊勢崎市における事業所基本情報!$CN$35&amp;""</f>
        <v/>
      </c>
      <c r="AL57" s="2757"/>
      <c r="AM57" s="1543" t="str">
        <f>①伊勢崎市における事業所基本情報!$CO$35&amp;""</f>
        <v/>
      </c>
      <c r="AN57" s="2757"/>
      <c r="AO57" s="1543" t="str">
        <f>①伊勢崎市における事業所基本情報!$CP$35&amp;""</f>
        <v/>
      </c>
      <c r="AP57" s="2757"/>
      <c r="AQ57" s="1543" t="str">
        <f>①伊勢崎市における事業所基本情報!$CQ$35&amp;""</f>
        <v/>
      </c>
      <c r="AR57" s="2757"/>
      <c r="AS57" s="1543" t="str">
        <f>①伊勢崎市における事業所基本情報!$CR$35&amp;""</f>
        <v/>
      </c>
      <c r="AT57" s="2757"/>
      <c r="AU57" s="1543" t="str">
        <f>①伊勢崎市における事業所基本情報!$CS$35&amp;""</f>
        <v/>
      </c>
      <c r="AV57" s="2757"/>
      <c r="AW57" s="1640"/>
      <c r="AX57" s="1590"/>
      <c r="AY57" s="1590"/>
      <c r="AZ57" s="1641"/>
      <c r="BA57" s="2408" t="s">
        <v>4</v>
      </c>
      <c r="BB57" s="2409"/>
      <c r="BC57" s="2410"/>
      <c r="BD57" s="1714" t="str">
        <f>①伊勢崎市における事業所基本情報!$I$39&amp;""</f>
        <v/>
      </c>
      <c r="BE57" s="1715"/>
      <c r="BF57" s="1715"/>
      <c r="BG57" s="1715"/>
      <c r="BH57" s="1715"/>
      <c r="BI57" s="1715"/>
      <c r="BJ57" s="1715"/>
      <c r="BK57" s="1715"/>
      <c r="BL57" s="1715"/>
      <c r="BM57" s="1715"/>
      <c r="BN57" s="1715"/>
      <c r="BO57" s="1715"/>
      <c r="BP57" s="1715"/>
      <c r="BQ57" s="1716"/>
      <c r="BR57" s="78"/>
      <c r="BS57" s="78"/>
      <c r="BT57" s="76"/>
      <c r="BY57" s="145"/>
      <c r="BZ57" s="145"/>
    </row>
    <row r="58" spans="1:98" ht="20.25" customHeight="1" thickBot="1" x14ac:dyDescent="0.25">
      <c r="A58" s="143" t="str">
        <f>+IF('➉一覧からの作成用データ (切替届)'!$N$32="印刷ＯＫ→",1,"")</f>
        <v/>
      </c>
      <c r="B58" s="2755"/>
      <c r="C58" s="2052"/>
      <c r="D58" s="2052"/>
      <c r="E58" s="2052"/>
      <c r="F58" s="2052"/>
      <c r="G58" s="2756"/>
      <c r="H58" s="2756"/>
      <c r="I58" s="2756"/>
      <c r="J58" s="2756"/>
      <c r="K58" s="2756"/>
      <c r="L58" s="2756"/>
      <c r="M58" s="2756"/>
      <c r="N58" s="2756"/>
      <c r="O58" s="1553"/>
      <c r="P58" s="2781"/>
      <c r="Q58" s="2782"/>
      <c r="R58" s="1637"/>
      <c r="S58" s="1638"/>
      <c r="T58" s="1638"/>
      <c r="U58" s="1638"/>
      <c r="V58" s="1642"/>
      <c r="W58" s="1620"/>
      <c r="X58" s="2758"/>
      <c r="Y58" s="1620"/>
      <c r="Z58" s="2758"/>
      <c r="AA58" s="1620"/>
      <c r="AB58" s="2758"/>
      <c r="AC58" s="1620"/>
      <c r="AD58" s="2758"/>
      <c r="AE58" s="1620"/>
      <c r="AF58" s="2758"/>
      <c r="AG58" s="1545"/>
      <c r="AH58" s="2759"/>
      <c r="AI58" s="2760"/>
      <c r="AJ58" s="2761"/>
      <c r="AK58" s="2760"/>
      <c r="AL58" s="2761"/>
      <c r="AM58" s="2760"/>
      <c r="AN58" s="2761"/>
      <c r="AO58" s="2760"/>
      <c r="AP58" s="2761"/>
      <c r="AQ58" s="2760"/>
      <c r="AR58" s="2761"/>
      <c r="AS58" s="2760"/>
      <c r="AT58" s="2761"/>
      <c r="AU58" s="2760"/>
      <c r="AV58" s="2761"/>
      <c r="AW58" s="2762"/>
      <c r="AX58" s="2763"/>
      <c r="AY58" s="2763"/>
      <c r="AZ58" s="2764"/>
      <c r="BA58" s="2762"/>
      <c r="BB58" s="2763"/>
      <c r="BC58" s="2764"/>
      <c r="BD58" s="1717"/>
      <c r="BE58" s="1718"/>
      <c r="BF58" s="1718"/>
      <c r="BG58" s="1718"/>
      <c r="BH58" s="1718"/>
      <c r="BI58" s="1718"/>
      <c r="BJ58" s="1718"/>
      <c r="BK58" s="1718"/>
      <c r="BL58" s="1718"/>
      <c r="BM58" s="1718"/>
      <c r="BN58" s="1718"/>
      <c r="BO58" s="1718"/>
      <c r="BP58" s="1718"/>
      <c r="BQ58" s="1719"/>
      <c r="BR58" s="78"/>
      <c r="BS58" s="78"/>
      <c r="BY58" s="145"/>
      <c r="BZ58" s="145"/>
      <c r="CA58" s="145"/>
      <c r="CB58" s="145"/>
      <c r="CC58" s="145"/>
      <c r="CD58" s="145"/>
      <c r="CE58" s="145"/>
      <c r="CF58" s="145"/>
      <c r="CG58" s="145"/>
    </row>
    <row r="59" spans="1:98" ht="15.75" customHeight="1" x14ac:dyDescent="0.2">
      <c r="A59" s="143" t="str">
        <f>+IF('➉一覧からの作成用データ (切替届)'!$N$32="印刷ＯＫ→",1,"")</f>
        <v/>
      </c>
      <c r="B59" s="2733" t="s">
        <v>22</v>
      </c>
      <c r="C59" s="2734"/>
      <c r="D59" s="2739" t="s">
        <v>14</v>
      </c>
      <c r="E59" s="2740"/>
      <c r="F59" s="2740"/>
      <c r="G59" s="2740"/>
      <c r="H59" s="2740"/>
      <c r="I59" s="2741"/>
      <c r="J59" s="2699" t="str">
        <f>'➉一覧からの作成用データ (切替届)'!$D$32&amp;""</f>
        <v/>
      </c>
      <c r="K59" s="2700"/>
      <c r="L59" s="2700"/>
      <c r="M59" s="2700"/>
      <c r="N59" s="2700"/>
      <c r="O59" s="2700"/>
      <c r="P59" s="2700"/>
      <c r="Q59" s="2700"/>
      <c r="R59" s="2700"/>
      <c r="S59" s="2700"/>
      <c r="T59" s="2700"/>
      <c r="U59" s="2700"/>
      <c r="V59" s="2700"/>
      <c r="W59" s="2700"/>
      <c r="X59" s="2700"/>
      <c r="Y59" s="2700"/>
      <c r="Z59" s="2700"/>
      <c r="AA59" s="2700"/>
      <c r="AB59" s="2701"/>
      <c r="AC59" s="2702" t="s">
        <v>119</v>
      </c>
      <c r="AD59" s="2703"/>
      <c r="AE59" s="2703"/>
      <c r="AF59" s="2703"/>
      <c r="AG59" s="2704"/>
      <c r="AH59" s="2742" t="s">
        <v>120</v>
      </c>
      <c r="AI59" s="1643"/>
      <c r="AJ59" s="1643"/>
      <c r="AK59" s="1643"/>
      <c r="AL59" s="1643"/>
      <c r="AM59" s="1643"/>
      <c r="AN59" s="1643"/>
      <c r="AO59" s="1643"/>
      <c r="AP59" s="1643"/>
      <c r="AQ59" s="1643"/>
      <c r="AR59" s="1644"/>
      <c r="AS59" s="2744" t="s">
        <v>123</v>
      </c>
      <c r="AT59" s="1635"/>
      <c r="AU59" s="1635"/>
      <c r="AV59" s="1635"/>
      <c r="AW59" s="1635"/>
      <c r="AX59" s="1635"/>
      <c r="AY59" s="1635"/>
      <c r="AZ59" s="1635"/>
      <c r="BA59" s="1635"/>
      <c r="BB59" s="1635"/>
      <c r="BC59" s="1635"/>
      <c r="BD59" s="1635"/>
      <c r="BE59" s="1635"/>
      <c r="BF59" s="1635"/>
      <c r="BG59" s="1635"/>
      <c r="BH59" s="1635"/>
      <c r="BI59" s="1635"/>
      <c r="BJ59" s="1635"/>
      <c r="BK59" s="1635"/>
      <c r="BL59" s="1635"/>
      <c r="BM59" s="1635"/>
      <c r="BN59" s="1635"/>
      <c r="BO59" s="1635"/>
      <c r="BP59" s="1635"/>
      <c r="BQ59" s="79"/>
      <c r="BR59" s="76"/>
      <c r="BS59" s="76"/>
      <c r="BT59" s="76"/>
      <c r="BU59" s="76"/>
      <c r="CA59" s="145"/>
      <c r="CB59" s="145"/>
      <c r="CC59" s="145"/>
      <c r="CD59" s="145"/>
      <c r="CE59" s="145"/>
      <c r="CF59" s="145"/>
      <c r="CG59" s="145"/>
      <c r="CH59" s="145"/>
      <c r="CI59" s="145"/>
    </row>
    <row r="60" spans="1:98" ht="16.5" customHeight="1" x14ac:dyDescent="0.2">
      <c r="A60" s="143" t="str">
        <f>+IF('➉一覧からの作成用データ (切替届)'!$N$32="印刷ＯＫ→",1,"")</f>
        <v/>
      </c>
      <c r="B60" s="2735"/>
      <c r="C60" s="2736"/>
      <c r="D60" s="1628" t="s">
        <v>305</v>
      </c>
      <c r="E60" s="1629"/>
      <c r="F60" s="1629"/>
      <c r="G60" s="1629"/>
      <c r="H60" s="1629"/>
      <c r="I60" s="1630"/>
      <c r="J60" s="2705" t="str">
        <f>'➉一覧からの作成用データ (切替届)'!$C$32&amp;""</f>
        <v/>
      </c>
      <c r="K60" s="2706"/>
      <c r="L60" s="2706"/>
      <c r="M60" s="2706"/>
      <c r="N60" s="2706"/>
      <c r="O60" s="2706"/>
      <c r="P60" s="2706"/>
      <c r="Q60" s="2706"/>
      <c r="R60" s="2706"/>
      <c r="S60" s="2706"/>
      <c r="T60" s="2706"/>
      <c r="U60" s="2706"/>
      <c r="V60" s="2706"/>
      <c r="W60" s="2706"/>
      <c r="X60" s="2706"/>
      <c r="Y60" s="2706"/>
      <c r="Z60" s="2706"/>
      <c r="AA60" s="2706"/>
      <c r="AB60" s="2707"/>
      <c r="AC60" s="2710"/>
      <c r="AD60" s="2711"/>
      <c r="AE60" s="2711"/>
      <c r="AF60" s="2711"/>
      <c r="AG60" s="2712"/>
      <c r="AH60" s="1665"/>
      <c r="AI60" s="1645"/>
      <c r="AJ60" s="1645"/>
      <c r="AK60" s="1645"/>
      <c r="AL60" s="1645"/>
      <c r="AM60" s="1645"/>
      <c r="AN60" s="1645"/>
      <c r="AO60" s="1645"/>
      <c r="AP60" s="1645"/>
      <c r="AQ60" s="1645"/>
      <c r="AR60" s="1646"/>
      <c r="AS60" s="2745" t="s">
        <v>73</v>
      </c>
      <c r="AT60" s="1589"/>
      <c r="AU60" s="1619" t="str">
        <f>'➉一覧からの作成用データ (切替届)'!$I$32&amp;""</f>
        <v/>
      </c>
      <c r="AV60" s="1619"/>
      <c r="AW60" s="1619"/>
      <c r="AX60" s="1619"/>
      <c r="AY60" s="1619"/>
      <c r="AZ60" s="1619"/>
      <c r="BA60" s="1619"/>
      <c r="BB60" s="1619"/>
      <c r="BC60" s="1619"/>
      <c r="BD60" s="1619"/>
      <c r="BE60" s="1619"/>
      <c r="BF60" s="1589" t="s">
        <v>74</v>
      </c>
      <c r="BG60" s="1589"/>
      <c r="BH60" s="740" t="s">
        <v>350</v>
      </c>
      <c r="BI60" s="740"/>
      <c r="BJ60" s="740"/>
      <c r="BK60" s="740"/>
      <c r="BL60" s="740"/>
      <c r="BM60" s="740"/>
      <c r="BN60" s="740"/>
      <c r="BO60" s="740"/>
      <c r="BP60" s="740"/>
      <c r="BQ60" s="1684"/>
      <c r="BR60" s="76"/>
      <c r="BS60" s="76"/>
      <c r="BT60" s="76"/>
      <c r="BU60" s="76"/>
      <c r="CA60" s="145"/>
      <c r="CB60" s="145"/>
      <c r="CC60" s="145"/>
      <c r="CD60" s="145"/>
      <c r="CE60" s="145"/>
      <c r="CF60" s="145"/>
      <c r="CG60" s="145"/>
      <c r="CH60" s="145"/>
      <c r="CI60" s="145"/>
    </row>
    <row r="61" spans="1:98" ht="16.5" customHeight="1" x14ac:dyDescent="0.2">
      <c r="A61" s="143" t="str">
        <f>+IF('➉一覧からの作成用データ (切替届)'!$N$32="印刷ＯＫ→",1,"")</f>
        <v/>
      </c>
      <c r="B61" s="2735"/>
      <c r="C61" s="2736"/>
      <c r="D61" s="1631"/>
      <c r="E61" s="1632"/>
      <c r="F61" s="1632"/>
      <c r="G61" s="1632"/>
      <c r="H61" s="1632"/>
      <c r="I61" s="1633"/>
      <c r="J61" s="1685"/>
      <c r="K61" s="1686"/>
      <c r="L61" s="1686"/>
      <c r="M61" s="1686"/>
      <c r="N61" s="1686"/>
      <c r="O61" s="1686"/>
      <c r="P61" s="1686"/>
      <c r="Q61" s="1686"/>
      <c r="R61" s="1686"/>
      <c r="S61" s="1686"/>
      <c r="T61" s="1686"/>
      <c r="U61" s="1686"/>
      <c r="V61" s="1686"/>
      <c r="W61" s="1686"/>
      <c r="X61" s="1686"/>
      <c r="Y61" s="1686"/>
      <c r="Z61" s="1686"/>
      <c r="AA61" s="1686"/>
      <c r="AB61" s="2708"/>
      <c r="AC61" s="2318"/>
      <c r="AD61" s="1613"/>
      <c r="AE61" s="1613"/>
      <c r="AF61" s="1613"/>
      <c r="AG61" s="2319"/>
      <c r="AH61" s="1665"/>
      <c r="AI61" s="1645"/>
      <c r="AJ61" s="1645"/>
      <c r="AK61" s="1645"/>
      <c r="AL61" s="1645"/>
      <c r="AM61" s="1645"/>
      <c r="AN61" s="1645"/>
      <c r="AO61" s="1645"/>
      <c r="AP61" s="1645"/>
      <c r="AQ61" s="1645"/>
      <c r="AR61" s="1646"/>
      <c r="AS61" s="2745"/>
      <c r="AT61" s="1589"/>
      <c r="AU61" s="1619"/>
      <c r="AV61" s="1619"/>
      <c r="AW61" s="1619"/>
      <c r="AX61" s="1619"/>
      <c r="AY61" s="1619"/>
      <c r="AZ61" s="1619"/>
      <c r="BA61" s="1619"/>
      <c r="BB61" s="1619"/>
      <c r="BC61" s="1619"/>
      <c r="BD61" s="1619"/>
      <c r="BE61" s="1619"/>
      <c r="BF61" s="1589"/>
      <c r="BG61" s="1589"/>
      <c r="BH61" s="740"/>
      <c r="BI61" s="740"/>
      <c r="BJ61" s="740"/>
      <c r="BK61" s="740"/>
      <c r="BL61" s="740"/>
      <c r="BM61" s="740"/>
      <c r="BN61" s="740"/>
      <c r="BO61" s="740"/>
      <c r="BP61" s="740"/>
      <c r="BQ61" s="1684"/>
      <c r="BR61" s="76"/>
      <c r="BS61" s="76"/>
      <c r="BT61" s="76"/>
      <c r="BU61" s="76"/>
      <c r="CA61" s="145"/>
      <c r="CS61" s="134"/>
      <c r="CT61" s="134"/>
    </row>
    <row r="62" spans="1:98" ht="16.5" customHeight="1" x14ac:dyDescent="0.2">
      <c r="A62" s="143" t="str">
        <f>+IF('➉一覧からの作成用データ (切替届)'!$N$32="印刷ＯＫ→",1,"")</f>
        <v/>
      </c>
      <c r="B62" s="2735"/>
      <c r="C62" s="2736"/>
      <c r="D62" s="1598"/>
      <c r="E62" s="1599"/>
      <c r="F62" s="1599"/>
      <c r="G62" s="1599"/>
      <c r="H62" s="1599"/>
      <c r="I62" s="1600"/>
      <c r="J62" s="1687"/>
      <c r="K62" s="1688"/>
      <c r="L62" s="1688"/>
      <c r="M62" s="1688"/>
      <c r="N62" s="1688"/>
      <c r="O62" s="1688"/>
      <c r="P62" s="1688"/>
      <c r="Q62" s="1688"/>
      <c r="R62" s="1688"/>
      <c r="S62" s="1688"/>
      <c r="T62" s="1688"/>
      <c r="U62" s="1688"/>
      <c r="V62" s="1688"/>
      <c r="W62" s="1688"/>
      <c r="X62" s="1688"/>
      <c r="Y62" s="1688"/>
      <c r="Z62" s="1688"/>
      <c r="AA62" s="1688"/>
      <c r="AB62" s="2709"/>
      <c r="AC62" s="2320"/>
      <c r="AD62" s="2321"/>
      <c r="AE62" s="2321"/>
      <c r="AF62" s="2321"/>
      <c r="AG62" s="2322"/>
      <c r="AH62" s="2743"/>
      <c r="AI62" s="1647"/>
      <c r="AJ62" s="1647"/>
      <c r="AK62" s="1647"/>
      <c r="AL62" s="1647"/>
      <c r="AM62" s="1647"/>
      <c r="AN62" s="1647"/>
      <c r="AO62" s="1647"/>
      <c r="AP62" s="1647"/>
      <c r="AQ62" s="1647"/>
      <c r="AR62" s="1648"/>
      <c r="AS62" s="1637" t="s">
        <v>125</v>
      </c>
      <c r="AT62" s="1638"/>
      <c r="AU62" s="1638"/>
      <c r="AV62" s="1638"/>
      <c r="AW62" s="1638"/>
      <c r="AX62" s="1638"/>
      <c r="AY62" s="1638"/>
      <c r="AZ62" s="1638"/>
      <c r="BA62" s="1638"/>
      <c r="BB62" s="1638"/>
      <c r="BC62" s="1638"/>
      <c r="BD62" s="1638"/>
      <c r="BE62" s="1638"/>
      <c r="BF62" s="1638"/>
      <c r="BG62" s="1638"/>
      <c r="BH62" s="1638"/>
      <c r="BI62" s="1638"/>
      <c r="BJ62" s="1638"/>
      <c r="BK62" s="1638"/>
      <c r="BL62" s="1638"/>
      <c r="BM62" s="1638"/>
      <c r="BN62" s="1638"/>
      <c r="BO62" s="1638"/>
      <c r="BP62" s="1638"/>
      <c r="BQ62" s="1639"/>
      <c r="BR62" s="76"/>
      <c r="BS62" s="76"/>
      <c r="BT62" s="76"/>
      <c r="BU62" s="76"/>
      <c r="CA62" s="145"/>
      <c r="CR62" s="134"/>
      <c r="CS62" s="134"/>
      <c r="CT62" s="134"/>
    </row>
    <row r="63" spans="1:98" ht="18" customHeight="1" x14ac:dyDescent="0.2">
      <c r="A63" s="143" t="str">
        <f>+IF('➉一覧からの作成用データ (切替届)'!$N$32="印刷ＯＫ→",1,"")</f>
        <v/>
      </c>
      <c r="B63" s="2735"/>
      <c r="C63" s="2736"/>
      <c r="D63" s="1595" t="s">
        <v>307</v>
      </c>
      <c r="E63" s="1596"/>
      <c r="F63" s="1596"/>
      <c r="G63" s="1596"/>
      <c r="H63" s="1596"/>
      <c r="I63" s="1597"/>
      <c r="J63" s="2713" t="str">
        <f>IF('➉一覧からの作成用データ (切替届)'!$E$32="","",'➉一覧からの作成用データ (切替届)'!E32)</f>
        <v/>
      </c>
      <c r="K63" s="2714"/>
      <c r="L63" s="2714"/>
      <c r="M63" s="2714"/>
      <c r="N63" s="2714"/>
      <c r="O63" s="2714"/>
      <c r="P63" s="2714"/>
      <c r="Q63" s="2714"/>
      <c r="R63" s="2714"/>
      <c r="S63" s="2714"/>
      <c r="T63" s="2714"/>
      <c r="U63" s="2714"/>
      <c r="V63" s="2714"/>
      <c r="W63" s="2714"/>
      <c r="X63" s="2714"/>
      <c r="Y63" s="2714"/>
      <c r="Z63" s="2714"/>
      <c r="AA63" s="2714"/>
      <c r="AB63" s="2714"/>
      <c r="AC63" s="2714"/>
      <c r="AD63" s="2714"/>
      <c r="AE63" s="2714"/>
      <c r="AF63" s="2714"/>
      <c r="AG63" s="2715"/>
      <c r="AH63" s="2746" t="s">
        <v>121</v>
      </c>
      <c r="AI63" s="2747"/>
      <c r="AJ63" s="2747"/>
      <c r="AK63" s="2747"/>
      <c r="AL63" s="2747"/>
      <c r="AM63" s="2747"/>
      <c r="AN63" s="2747"/>
      <c r="AO63" s="2747"/>
      <c r="AP63" s="2747"/>
      <c r="AQ63" s="2747"/>
      <c r="AR63" s="2748"/>
      <c r="AS63" s="1669">
        <f>'➉一覧からの作成用データ (切替届)'!$J$32</f>
        <v>0</v>
      </c>
      <c r="AT63" s="1670"/>
      <c r="AU63" s="1670"/>
      <c r="AV63" s="1670"/>
      <c r="AW63" s="1670"/>
      <c r="AX63" s="2409" t="s">
        <v>126</v>
      </c>
      <c r="AY63" s="2409"/>
      <c r="AZ63" s="2409" t="s">
        <v>117</v>
      </c>
      <c r="BA63" s="2732" t="str">
        <f>+IF(AS63="","",IF(AS63=12,1,IF(AND(AS63&gt;=1,AS63&lt;=11),AS63+1,"")))</f>
        <v/>
      </c>
      <c r="BB63" s="2732"/>
      <c r="BC63" s="2732"/>
      <c r="BD63" s="2732"/>
      <c r="BE63" s="2409" t="s">
        <v>127</v>
      </c>
      <c r="BF63" s="2409"/>
      <c r="BG63" s="1614" t="s">
        <v>242</v>
      </c>
      <c r="BH63" s="1614"/>
      <c r="BI63" s="1614"/>
      <c r="BJ63" s="1614"/>
      <c r="BK63" s="1614"/>
      <c r="BL63" s="1614"/>
      <c r="BM63" s="1614"/>
      <c r="BN63" s="1614"/>
      <c r="BO63" s="2409"/>
      <c r="BP63" s="2409"/>
      <c r="BQ63" s="2749"/>
      <c r="BR63" s="76"/>
      <c r="BS63" s="76"/>
      <c r="BT63" s="76"/>
      <c r="BU63" s="76"/>
      <c r="CA63" s="145"/>
      <c r="CB63" s="145"/>
      <c r="CC63" s="145"/>
      <c r="CD63" s="145"/>
      <c r="CE63" s="145"/>
      <c r="CF63" s="145"/>
      <c r="CG63" s="145"/>
      <c r="CH63" s="145"/>
      <c r="CI63" s="145"/>
    </row>
    <row r="64" spans="1:98" ht="18" customHeight="1" thickBot="1" x14ac:dyDescent="0.25">
      <c r="A64" s="143" t="str">
        <f>+IF('➉一覧からの作成用データ (切替届)'!$N$32="印刷ＯＫ→",1,"")</f>
        <v/>
      </c>
      <c r="B64" s="2735"/>
      <c r="C64" s="2736"/>
      <c r="D64" s="1598"/>
      <c r="E64" s="1599"/>
      <c r="F64" s="1599"/>
      <c r="G64" s="1599"/>
      <c r="H64" s="1599"/>
      <c r="I64" s="1600"/>
      <c r="J64" s="2716"/>
      <c r="K64" s="2717"/>
      <c r="L64" s="2717"/>
      <c r="M64" s="2717"/>
      <c r="N64" s="2717"/>
      <c r="O64" s="2717"/>
      <c r="P64" s="2717"/>
      <c r="Q64" s="2717"/>
      <c r="R64" s="2717"/>
      <c r="S64" s="2717"/>
      <c r="T64" s="2717"/>
      <c r="U64" s="2717"/>
      <c r="V64" s="2717"/>
      <c r="W64" s="2717"/>
      <c r="X64" s="2717"/>
      <c r="Y64" s="2717"/>
      <c r="Z64" s="2717"/>
      <c r="AA64" s="2717"/>
      <c r="AB64" s="2717"/>
      <c r="AC64" s="2717"/>
      <c r="AD64" s="2717"/>
      <c r="AE64" s="2717"/>
      <c r="AF64" s="2717"/>
      <c r="AG64" s="2718"/>
      <c r="AH64" s="1665"/>
      <c r="AI64" s="1645"/>
      <c r="AJ64" s="1645"/>
      <c r="AK64" s="1645"/>
      <c r="AL64" s="1645"/>
      <c r="AM64" s="1645"/>
      <c r="AN64" s="1645"/>
      <c r="AO64" s="1645"/>
      <c r="AP64" s="1645"/>
      <c r="AQ64" s="1645"/>
      <c r="AR64" s="1646"/>
      <c r="AS64" s="1671"/>
      <c r="AT64" s="1672"/>
      <c r="AU64" s="1672"/>
      <c r="AV64" s="1672"/>
      <c r="AW64" s="1672"/>
      <c r="AX64" s="1590"/>
      <c r="AY64" s="1590"/>
      <c r="AZ64" s="1590"/>
      <c r="BA64" s="2685"/>
      <c r="BB64" s="2685"/>
      <c r="BC64" s="2685"/>
      <c r="BD64" s="2685"/>
      <c r="BE64" s="1590"/>
      <c r="BF64" s="1590"/>
      <c r="BG64" s="1720"/>
      <c r="BH64" s="1720"/>
      <c r="BI64" s="1720"/>
      <c r="BJ64" s="1720"/>
      <c r="BK64" s="1720"/>
      <c r="BL64" s="1720"/>
      <c r="BM64" s="1720"/>
      <c r="BN64" s="1720"/>
      <c r="BO64" s="1590"/>
      <c r="BP64" s="1590"/>
      <c r="BQ64" s="1690"/>
      <c r="BR64" s="76"/>
      <c r="BS64" s="76"/>
      <c r="BT64" s="76"/>
      <c r="BU64" s="76"/>
      <c r="CA64" s="145"/>
      <c r="CB64" s="145"/>
      <c r="CC64" s="145"/>
      <c r="CD64" s="145"/>
      <c r="CE64" s="145"/>
      <c r="CF64" s="145"/>
    </row>
    <row r="65" spans="1:87" ht="22.5" customHeight="1" x14ac:dyDescent="0.2">
      <c r="A65" s="143" t="str">
        <f>+IF('➉一覧からの作成用データ (切替届)'!$N$32="印刷ＯＫ→",1,"")</f>
        <v/>
      </c>
      <c r="B65" s="2735"/>
      <c r="C65" s="2736"/>
      <c r="D65" s="1692" t="s">
        <v>15</v>
      </c>
      <c r="E65" s="1693"/>
      <c r="F65" s="1693"/>
      <c r="G65" s="1693"/>
      <c r="H65" s="1693"/>
      <c r="I65" s="1694"/>
      <c r="J65" s="1683"/>
      <c r="K65" s="2397"/>
      <c r="L65" s="1715"/>
      <c r="M65" s="1715"/>
      <c r="N65" s="1715"/>
      <c r="O65" s="1715"/>
      <c r="P65" s="1715"/>
      <c r="Q65" s="1715"/>
      <c r="R65" s="1715"/>
      <c r="S65" s="80"/>
      <c r="T65" s="80"/>
      <c r="U65" s="80"/>
      <c r="V65" s="80"/>
      <c r="W65" s="80"/>
      <c r="X65" s="80"/>
      <c r="Y65" s="80"/>
      <c r="Z65" s="80"/>
      <c r="AA65" s="80"/>
      <c r="AB65" s="80"/>
      <c r="AC65" s="80"/>
      <c r="AD65" s="80"/>
      <c r="AE65" s="80"/>
      <c r="AF65" s="80"/>
      <c r="AG65" s="80"/>
      <c r="AH65" s="1665"/>
      <c r="AI65" s="1645"/>
      <c r="AJ65" s="1645"/>
      <c r="AK65" s="1645"/>
      <c r="AL65" s="1645"/>
      <c r="AM65" s="1645"/>
      <c r="AN65" s="1645"/>
      <c r="AO65" s="1645"/>
      <c r="AP65" s="1645"/>
      <c r="AQ65" s="1645"/>
      <c r="AR65" s="1646"/>
      <c r="AS65" s="1723"/>
      <c r="AT65" s="1724"/>
      <c r="AU65" s="1724"/>
      <c r="AV65" s="1724"/>
      <c r="AW65" s="1724"/>
      <c r="AX65" s="1724"/>
      <c r="AY65" s="1724"/>
      <c r="AZ65" s="1724"/>
      <c r="BA65" s="1724"/>
      <c r="BB65" s="1724"/>
      <c r="BC65" s="1724"/>
      <c r="BD65" s="1724"/>
      <c r="BE65" s="1724"/>
      <c r="BF65" s="1724"/>
      <c r="BG65" s="1721" t="s">
        <v>129</v>
      </c>
      <c r="BH65" s="1721"/>
      <c r="BI65" s="1721"/>
      <c r="BJ65" s="1721"/>
      <c r="BK65" s="1721"/>
      <c r="BL65" s="1721"/>
      <c r="BM65" s="1721"/>
      <c r="BN65" s="1721"/>
      <c r="BO65" s="1721"/>
      <c r="BP65" s="1721"/>
      <c r="BQ65" s="1722"/>
      <c r="BR65" s="76"/>
      <c r="BS65" s="76"/>
      <c r="BT65" s="76"/>
      <c r="BU65" s="76"/>
      <c r="CB65" s="145"/>
      <c r="CC65" s="145"/>
      <c r="CD65" s="145"/>
      <c r="CE65" s="145"/>
      <c r="CF65" s="145"/>
    </row>
    <row r="66" spans="1:87" ht="22.5" customHeight="1" x14ac:dyDescent="0.2">
      <c r="A66" s="143" t="str">
        <f>+IF('➉一覧からの作成用データ (切替届)'!$N$32="印刷ＯＫ→",1,"")</f>
        <v/>
      </c>
      <c r="B66" s="2735"/>
      <c r="C66" s="2736"/>
      <c r="D66" s="1695"/>
      <c r="E66" s="1696"/>
      <c r="F66" s="1696"/>
      <c r="G66" s="1696"/>
      <c r="H66" s="1696"/>
      <c r="I66" s="1697"/>
      <c r="J66" s="1568" t="str">
        <f>'➉一覧からの作成用データ (切替届)'!$F$32&amp;""</f>
        <v/>
      </c>
      <c r="K66" s="1569"/>
      <c r="L66" s="1569"/>
      <c r="M66" s="1569"/>
      <c r="N66" s="1569"/>
      <c r="O66" s="1569"/>
      <c r="P66" s="1569"/>
      <c r="Q66" s="1569"/>
      <c r="R66" s="1569"/>
      <c r="S66" s="1569"/>
      <c r="T66" s="1569"/>
      <c r="U66" s="1569"/>
      <c r="V66" s="1569"/>
      <c r="W66" s="1569"/>
      <c r="X66" s="1569"/>
      <c r="Y66" s="1569"/>
      <c r="Z66" s="1569"/>
      <c r="AA66" s="1569"/>
      <c r="AB66" s="1569"/>
      <c r="AC66" s="1569"/>
      <c r="AD66" s="1569"/>
      <c r="AE66" s="1569"/>
      <c r="AF66" s="1569"/>
      <c r="AG66" s="1725"/>
      <c r="AH66" s="1665"/>
      <c r="AI66" s="1645"/>
      <c r="AJ66" s="1645"/>
      <c r="AK66" s="1645"/>
      <c r="AL66" s="1645"/>
      <c r="AM66" s="1645"/>
      <c r="AN66" s="1645"/>
      <c r="AO66" s="1645"/>
      <c r="AP66" s="1645"/>
      <c r="AQ66" s="1645"/>
      <c r="AR66" s="1646"/>
      <c r="AS66" s="2750" t="s">
        <v>349</v>
      </c>
      <c r="AT66" s="2751"/>
      <c r="AU66" s="2751"/>
      <c r="AV66" s="2751"/>
      <c r="AW66" s="2751"/>
      <c r="AX66" s="2751"/>
      <c r="AY66" s="2751"/>
      <c r="AZ66" s="2751"/>
      <c r="BA66" s="2751"/>
      <c r="BB66" s="2751"/>
      <c r="BC66" s="2751"/>
      <c r="BD66" s="2751"/>
      <c r="BE66" s="2751"/>
      <c r="BF66" s="2751"/>
      <c r="BG66" s="2751"/>
      <c r="BH66" s="2751"/>
      <c r="BI66" s="2751"/>
      <c r="BJ66" s="2751"/>
      <c r="BK66" s="2751"/>
      <c r="BL66" s="2751"/>
      <c r="BM66" s="2751"/>
      <c r="BN66" s="2751"/>
      <c r="BO66" s="2751"/>
      <c r="BP66" s="2751"/>
      <c r="BQ66" s="2752"/>
      <c r="BR66" s="76"/>
      <c r="BS66" s="76"/>
      <c r="BT66" s="76"/>
      <c r="BU66" s="76"/>
      <c r="CB66" s="145"/>
      <c r="CC66" s="145"/>
      <c r="CD66" s="145"/>
      <c r="CE66" s="145"/>
      <c r="CF66" s="145"/>
      <c r="CG66" s="145"/>
      <c r="CH66" s="145"/>
      <c r="CI66" s="145"/>
    </row>
    <row r="67" spans="1:87" ht="22.5" customHeight="1" x14ac:dyDescent="0.2">
      <c r="A67" s="143" t="str">
        <f>+IF('➉一覧からの作成用データ (切替届)'!$N$32="印刷ＯＫ→",1,"")</f>
        <v/>
      </c>
      <c r="B67" s="2735"/>
      <c r="C67" s="2736"/>
      <c r="D67" s="1698"/>
      <c r="E67" s="1699"/>
      <c r="F67" s="1699"/>
      <c r="G67" s="1699"/>
      <c r="H67" s="1699"/>
      <c r="I67" s="1700"/>
      <c r="J67" s="1570"/>
      <c r="K67" s="1571"/>
      <c r="L67" s="1571"/>
      <c r="M67" s="1571"/>
      <c r="N67" s="1571"/>
      <c r="O67" s="1571"/>
      <c r="P67" s="1571"/>
      <c r="Q67" s="1571"/>
      <c r="R67" s="1571"/>
      <c r="S67" s="1571"/>
      <c r="T67" s="1571"/>
      <c r="U67" s="1571"/>
      <c r="V67" s="1571"/>
      <c r="W67" s="1571"/>
      <c r="X67" s="1571"/>
      <c r="Y67" s="1571"/>
      <c r="Z67" s="1571"/>
      <c r="AA67" s="1571"/>
      <c r="AB67" s="1571"/>
      <c r="AC67" s="1571"/>
      <c r="AD67" s="1571"/>
      <c r="AE67" s="1571"/>
      <c r="AF67" s="1571"/>
      <c r="AG67" s="1726"/>
      <c r="AH67" s="1665"/>
      <c r="AI67" s="1645"/>
      <c r="AJ67" s="1645"/>
      <c r="AK67" s="1645"/>
      <c r="AL67" s="1645"/>
      <c r="AM67" s="1645"/>
      <c r="AN67" s="1645"/>
      <c r="AO67" s="1645"/>
      <c r="AP67" s="1645"/>
      <c r="AQ67" s="1645"/>
      <c r="AR67" s="1646"/>
      <c r="AS67" s="2753"/>
      <c r="AT67" s="1661"/>
      <c r="AU67" s="1661"/>
      <c r="AV67" s="1661"/>
      <c r="AW67" s="1661"/>
      <c r="AX67" s="1661"/>
      <c r="AY67" s="1661"/>
      <c r="AZ67" s="1661"/>
      <c r="BA67" s="1661"/>
      <c r="BB67" s="1661"/>
      <c r="BC67" s="1661"/>
      <c r="BD67" s="1661"/>
      <c r="BE67" s="1661"/>
      <c r="BF67" s="1661"/>
      <c r="BG67" s="1661"/>
      <c r="BH67" s="1661"/>
      <c r="BI67" s="1661"/>
      <c r="BJ67" s="1661"/>
      <c r="BK67" s="1661"/>
      <c r="BL67" s="1661"/>
      <c r="BM67" s="1661"/>
      <c r="BN67" s="1661"/>
      <c r="BO67" s="1661"/>
      <c r="BP67" s="1661"/>
      <c r="BQ67" s="1662"/>
      <c r="BR67" s="76"/>
      <c r="BS67" s="76"/>
      <c r="BT67" s="76"/>
      <c r="BU67" s="76"/>
      <c r="CB67" s="145"/>
      <c r="CC67" s="145"/>
      <c r="CD67" s="145"/>
      <c r="CE67" s="145"/>
      <c r="CF67" s="145"/>
      <c r="CG67" s="145"/>
      <c r="CH67" s="145"/>
      <c r="CI67" s="145"/>
    </row>
    <row r="68" spans="1:87" ht="22.5" customHeight="1" x14ac:dyDescent="0.2">
      <c r="A68" s="143" t="str">
        <f>+IF('➉一覧からの作成用データ (切替届)'!$N$32="印刷ＯＫ→",1,"")</f>
        <v/>
      </c>
      <c r="B68" s="2735"/>
      <c r="C68" s="2736"/>
      <c r="D68" s="1595" t="s">
        <v>5</v>
      </c>
      <c r="E68" s="1596"/>
      <c r="F68" s="1596"/>
      <c r="G68" s="1596"/>
      <c r="H68" s="1596"/>
      <c r="I68" s="1597"/>
      <c r="J68" s="1683"/>
      <c r="K68" s="2397"/>
      <c r="L68" s="1715"/>
      <c r="M68" s="1715"/>
      <c r="N68" s="1715"/>
      <c r="O68" s="1715"/>
      <c r="P68" s="1715"/>
      <c r="Q68" s="1715"/>
      <c r="R68" s="1715"/>
      <c r="S68" s="80"/>
      <c r="T68" s="80"/>
      <c r="U68" s="80"/>
      <c r="V68" s="80"/>
      <c r="W68" s="80"/>
      <c r="X68" s="80"/>
      <c r="Y68" s="80"/>
      <c r="Z68" s="80"/>
      <c r="AA68" s="80"/>
      <c r="AB68" s="80"/>
      <c r="AC68" s="80"/>
      <c r="AD68" s="80"/>
      <c r="AE68" s="80"/>
      <c r="AF68" s="80"/>
      <c r="AG68" s="80"/>
      <c r="AH68" s="1665"/>
      <c r="AI68" s="1645"/>
      <c r="AJ68" s="1645"/>
      <c r="AK68" s="1645"/>
      <c r="AL68" s="1645"/>
      <c r="AM68" s="1645"/>
      <c r="AN68" s="1645"/>
      <c r="AO68" s="1645"/>
      <c r="AP68" s="1645"/>
      <c r="AQ68" s="1645"/>
      <c r="AR68" s="1646"/>
      <c r="AS68" s="2753"/>
      <c r="AT68" s="1661"/>
      <c r="AU68" s="1661"/>
      <c r="AV68" s="1661"/>
      <c r="AW68" s="1661"/>
      <c r="AX68" s="1661"/>
      <c r="AY68" s="1661"/>
      <c r="AZ68" s="1661"/>
      <c r="BA68" s="1661"/>
      <c r="BB68" s="1661"/>
      <c r="BC68" s="1661"/>
      <c r="BD68" s="1661"/>
      <c r="BE68" s="1661"/>
      <c r="BF68" s="1661"/>
      <c r="BG68" s="1661"/>
      <c r="BH68" s="1661"/>
      <c r="BI68" s="1661"/>
      <c r="BJ68" s="1661"/>
      <c r="BK68" s="1661"/>
      <c r="BL68" s="1661"/>
      <c r="BM68" s="1661"/>
      <c r="BN68" s="1661"/>
      <c r="BO68" s="1661"/>
      <c r="BP68" s="1661"/>
      <c r="BQ68" s="1662"/>
      <c r="BR68" s="76"/>
      <c r="BS68" s="76"/>
      <c r="BT68" s="76"/>
      <c r="BU68" s="76"/>
      <c r="CA68" s="145"/>
      <c r="CB68" s="145"/>
      <c r="CC68" s="145"/>
      <c r="CD68" s="145"/>
      <c r="CE68" s="145"/>
      <c r="CF68" s="145"/>
      <c r="CG68" s="146"/>
      <c r="CH68" s="145"/>
      <c r="CI68" s="145"/>
    </row>
    <row r="69" spans="1:87" ht="22.5" customHeight="1" thickBot="1" x14ac:dyDescent="0.25">
      <c r="A69" s="143" t="str">
        <f>+IF('➉一覧からの作成用データ (切替届)'!$N$32="印刷ＯＫ→",1,"")</f>
        <v/>
      </c>
      <c r="B69" s="2735"/>
      <c r="C69" s="2736"/>
      <c r="D69" s="1631"/>
      <c r="E69" s="1632"/>
      <c r="F69" s="1632"/>
      <c r="G69" s="1632"/>
      <c r="H69" s="1632"/>
      <c r="I69" s="1633"/>
      <c r="J69" s="1568" t="str">
        <f>'➉一覧からの作成用データ (切替届)'!$G$32&amp;""</f>
        <v/>
      </c>
      <c r="K69" s="1569"/>
      <c r="L69" s="1569"/>
      <c r="M69" s="1569"/>
      <c r="N69" s="1569"/>
      <c r="O69" s="1569"/>
      <c r="P69" s="1569"/>
      <c r="Q69" s="1569"/>
      <c r="R69" s="1569"/>
      <c r="S69" s="1569"/>
      <c r="T69" s="1569"/>
      <c r="U69" s="1569"/>
      <c r="V69" s="1569"/>
      <c r="W69" s="1569"/>
      <c r="X69" s="1569"/>
      <c r="Y69" s="1569"/>
      <c r="Z69" s="1569"/>
      <c r="AA69" s="1569"/>
      <c r="AB69" s="1569"/>
      <c r="AC69" s="1569"/>
      <c r="AD69" s="1569"/>
      <c r="AE69" s="1569"/>
      <c r="AF69" s="1569"/>
      <c r="AG69" s="1569"/>
      <c r="AH69" s="1666"/>
      <c r="AI69" s="1667"/>
      <c r="AJ69" s="1667"/>
      <c r="AK69" s="1667"/>
      <c r="AL69" s="1667"/>
      <c r="AM69" s="1667"/>
      <c r="AN69" s="1667"/>
      <c r="AO69" s="1667"/>
      <c r="AP69" s="1667"/>
      <c r="AQ69" s="1667"/>
      <c r="AR69" s="1668"/>
      <c r="AS69" s="2754"/>
      <c r="AT69" s="1663"/>
      <c r="AU69" s="1663"/>
      <c r="AV69" s="1663"/>
      <c r="AW69" s="1663"/>
      <c r="AX69" s="1663"/>
      <c r="AY69" s="1663"/>
      <c r="AZ69" s="1663"/>
      <c r="BA69" s="1663"/>
      <c r="BB69" s="1663"/>
      <c r="BC69" s="1663"/>
      <c r="BD69" s="1663"/>
      <c r="BE69" s="1663"/>
      <c r="BF69" s="1663"/>
      <c r="BG69" s="1663"/>
      <c r="BH69" s="1663"/>
      <c r="BI69" s="1663"/>
      <c r="BJ69" s="1663"/>
      <c r="BK69" s="1663"/>
      <c r="BL69" s="1663"/>
      <c r="BM69" s="1663"/>
      <c r="BN69" s="1663"/>
      <c r="BO69" s="1663"/>
      <c r="BP69" s="1663"/>
      <c r="BQ69" s="1664"/>
      <c r="BR69" s="76"/>
      <c r="BS69" s="76"/>
      <c r="BT69" s="76"/>
      <c r="BU69" s="76"/>
      <c r="CA69" s="145"/>
      <c r="CB69" s="145"/>
      <c r="CC69" s="145"/>
      <c r="CD69" s="145"/>
      <c r="CE69" s="145"/>
      <c r="CF69" s="145"/>
      <c r="CG69" s="145"/>
      <c r="CH69" s="145"/>
      <c r="CI69" s="145"/>
    </row>
    <row r="70" spans="1:87" ht="22.5" customHeight="1" x14ac:dyDescent="0.2">
      <c r="A70" s="143" t="str">
        <f>+IF('➉一覧からの作成用データ (切替届)'!$N$32="印刷ＯＫ→",1,"")</f>
        <v/>
      </c>
      <c r="B70" s="2735"/>
      <c r="C70" s="2736"/>
      <c r="D70" s="1631"/>
      <c r="E70" s="1632"/>
      <c r="F70" s="1632"/>
      <c r="G70" s="1632"/>
      <c r="H70" s="1632"/>
      <c r="I70" s="1633"/>
      <c r="J70" s="1568"/>
      <c r="K70" s="1569"/>
      <c r="L70" s="1569"/>
      <c r="M70" s="1569"/>
      <c r="N70" s="1569"/>
      <c r="O70" s="1569"/>
      <c r="P70" s="1569"/>
      <c r="Q70" s="1569"/>
      <c r="R70" s="1569"/>
      <c r="S70" s="1569"/>
      <c r="T70" s="1569"/>
      <c r="U70" s="1569"/>
      <c r="V70" s="1569"/>
      <c r="W70" s="1569"/>
      <c r="X70" s="1569"/>
      <c r="Y70" s="1569"/>
      <c r="Z70" s="1569"/>
      <c r="AA70" s="1569"/>
      <c r="AB70" s="1569"/>
      <c r="AC70" s="1569"/>
      <c r="AD70" s="1569"/>
      <c r="AE70" s="1569"/>
      <c r="AF70" s="1569"/>
      <c r="AG70" s="1569"/>
      <c r="AH70" s="1655" t="s">
        <v>122</v>
      </c>
      <c r="AI70" s="1656"/>
      <c r="AJ70" s="1656"/>
      <c r="AK70" s="1656"/>
      <c r="AL70" s="1656"/>
      <c r="AM70" s="1656"/>
      <c r="AN70" s="1656"/>
      <c r="AO70" s="1656"/>
      <c r="AP70" s="1656"/>
      <c r="AQ70" s="1656"/>
      <c r="AR70" s="1657"/>
      <c r="AS70" s="2693" t="str">
        <f>'➉一覧からの作成用データ (切替届)'!$L$32&amp;""</f>
        <v/>
      </c>
      <c r="AT70" s="2694"/>
      <c r="AU70" s="2694"/>
      <c r="AV70" s="2694"/>
      <c r="AW70" s="2694"/>
      <c r="AX70" s="2694"/>
      <c r="AY70" s="2694"/>
      <c r="AZ70" s="2694"/>
      <c r="BA70" s="2694"/>
      <c r="BB70" s="1703"/>
      <c r="BC70" s="1703"/>
      <c r="BD70" s="1703"/>
      <c r="BE70" s="1703"/>
      <c r="BF70" s="1703"/>
      <c r="BG70" s="1703"/>
      <c r="BH70" s="1703"/>
      <c r="BI70" s="1703"/>
      <c r="BJ70" s="1703"/>
      <c r="BK70" s="1703"/>
      <c r="BL70" s="1703"/>
      <c r="BM70" s="1703"/>
      <c r="BN70" s="1703"/>
      <c r="BO70" s="1703"/>
      <c r="BP70" s="1703"/>
      <c r="BQ70" s="1706"/>
      <c r="BR70" s="76"/>
      <c r="BS70" s="76"/>
      <c r="BT70" s="76"/>
      <c r="BU70" s="76"/>
      <c r="CA70" s="145"/>
      <c r="CB70" s="145"/>
      <c r="CC70" s="145"/>
      <c r="CD70" s="145"/>
      <c r="CE70" s="145"/>
      <c r="CF70" s="145"/>
      <c r="CG70" s="145"/>
      <c r="CH70" s="145"/>
      <c r="CI70" s="145"/>
    </row>
    <row r="71" spans="1:87" ht="22.5" customHeight="1" thickBot="1" x14ac:dyDescent="0.25">
      <c r="A71" s="143" t="str">
        <f>+IF('➉一覧からの作成用データ (切替届)'!$N$32="印刷ＯＫ→",1,"")</f>
        <v/>
      </c>
      <c r="B71" s="2737"/>
      <c r="C71" s="2738"/>
      <c r="D71" s="1673"/>
      <c r="E71" s="1674"/>
      <c r="F71" s="1674"/>
      <c r="G71" s="1674"/>
      <c r="H71" s="1674"/>
      <c r="I71" s="1675"/>
      <c r="J71" s="1727"/>
      <c r="K71" s="1728"/>
      <c r="L71" s="1728"/>
      <c r="M71" s="1728"/>
      <c r="N71" s="1728"/>
      <c r="O71" s="1728"/>
      <c r="P71" s="1728"/>
      <c r="Q71" s="1728"/>
      <c r="R71" s="1728"/>
      <c r="S71" s="1728"/>
      <c r="T71" s="1728"/>
      <c r="U71" s="1728"/>
      <c r="V71" s="1728"/>
      <c r="W71" s="1728"/>
      <c r="X71" s="1728"/>
      <c r="Y71" s="1728"/>
      <c r="Z71" s="1728"/>
      <c r="AA71" s="1728"/>
      <c r="AB71" s="1728"/>
      <c r="AC71" s="1728"/>
      <c r="AD71" s="1728"/>
      <c r="AE71" s="1728"/>
      <c r="AF71" s="1728"/>
      <c r="AG71" s="1728"/>
      <c r="AH71" s="1658"/>
      <c r="AI71" s="1659"/>
      <c r="AJ71" s="1659"/>
      <c r="AK71" s="1659"/>
      <c r="AL71" s="1659"/>
      <c r="AM71" s="1659"/>
      <c r="AN71" s="1659"/>
      <c r="AO71" s="1659"/>
      <c r="AP71" s="1659"/>
      <c r="AQ71" s="1659"/>
      <c r="AR71" s="1660"/>
      <c r="AS71" s="2695"/>
      <c r="AT71" s="2696"/>
      <c r="AU71" s="2696"/>
      <c r="AV71" s="2696"/>
      <c r="AW71" s="2696"/>
      <c r="AX71" s="2696"/>
      <c r="AY71" s="2696"/>
      <c r="AZ71" s="2696"/>
      <c r="BA71" s="2696"/>
      <c r="BB71" s="1705"/>
      <c r="BC71" s="1705"/>
      <c r="BD71" s="1705"/>
      <c r="BE71" s="1705"/>
      <c r="BF71" s="1705"/>
      <c r="BG71" s="1705"/>
      <c r="BH71" s="1705"/>
      <c r="BI71" s="1705"/>
      <c r="BJ71" s="1705"/>
      <c r="BK71" s="1705"/>
      <c r="BL71" s="1705"/>
      <c r="BM71" s="1705"/>
      <c r="BN71" s="1705"/>
      <c r="BO71" s="1705"/>
      <c r="BP71" s="1705"/>
      <c r="BQ71" s="1707"/>
      <c r="BR71" s="89"/>
      <c r="BS71" s="89"/>
      <c r="BT71" s="89"/>
      <c r="BU71" s="89"/>
      <c r="CA71" s="145"/>
      <c r="CB71" s="145"/>
      <c r="CC71" s="145"/>
      <c r="CD71" s="145"/>
      <c r="CE71" s="145"/>
      <c r="CF71" s="145"/>
      <c r="CG71" s="145"/>
      <c r="CH71" s="145"/>
      <c r="CI71" s="145"/>
    </row>
    <row r="72" spans="1:87" ht="9" customHeight="1" x14ac:dyDescent="0.2">
      <c r="A72" s="143" t="str">
        <f>+IF('➉一覧からの作成用データ (切替届)'!$N$32="印刷ＯＫ→",1,"")</f>
        <v/>
      </c>
      <c r="B72" s="102"/>
      <c r="C72" s="102"/>
      <c r="D72" s="136"/>
      <c r="E72" s="136"/>
      <c r="F72" s="136"/>
      <c r="G72" s="136"/>
      <c r="H72" s="136"/>
      <c r="I72" s="136"/>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05"/>
      <c r="AI72" s="105"/>
      <c r="AJ72" s="105"/>
      <c r="AK72" s="105"/>
      <c r="AL72" s="105"/>
      <c r="AM72" s="105"/>
      <c r="AN72" s="105"/>
      <c r="AO72" s="105"/>
      <c r="AP72" s="105"/>
      <c r="AQ72" s="105"/>
      <c r="AR72" s="105"/>
      <c r="AS72" s="106"/>
      <c r="AT72" s="106"/>
      <c r="AU72" s="106"/>
      <c r="AV72" s="2680" t="str">
        <f>IF('➉一覧からの作成用データ (切替届)'!H32="","","受給者番号：")</f>
        <v/>
      </c>
      <c r="AW72" s="2680"/>
      <c r="AX72" s="2680"/>
      <c r="AY72" s="2680"/>
      <c r="AZ72" s="2680"/>
      <c r="BA72" s="2680"/>
      <c r="BB72" s="2682" t="str">
        <f>IF('➉一覧からの作成用データ (切替届)'!H32="","",'➉一覧からの作成用データ (切替届)'!H32)</f>
        <v/>
      </c>
      <c r="BC72" s="2682"/>
      <c r="BD72" s="2682"/>
      <c r="BE72" s="2682"/>
      <c r="BF72" s="2682"/>
      <c r="BG72" s="2682"/>
      <c r="BH72" s="2682"/>
      <c r="BI72" s="2682"/>
      <c r="BJ72" s="2682"/>
      <c r="BK72" s="2682"/>
      <c r="BL72" s="2682"/>
      <c r="BM72" s="2682"/>
      <c r="BN72" s="2682"/>
      <c r="BO72" s="2682"/>
      <c r="BP72" s="2682"/>
      <c r="BQ72" s="2682"/>
      <c r="BR72" s="89"/>
      <c r="BS72" s="89"/>
      <c r="BT72" s="89"/>
      <c r="BU72" s="89"/>
      <c r="CA72" s="145"/>
      <c r="CB72" s="145"/>
      <c r="CC72" s="145"/>
      <c r="CD72" s="145"/>
      <c r="CE72" s="145"/>
      <c r="CF72" s="145"/>
      <c r="CG72" s="145"/>
      <c r="CH72" s="145"/>
      <c r="CI72" s="145"/>
    </row>
    <row r="73" spans="1:87" ht="9" customHeight="1" x14ac:dyDescent="0.2">
      <c r="A73" s="143" t="str">
        <f>+IF('➉一覧からの作成用データ (切替届)'!$N$32="印刷ＯＫ→",1,"")</f>
        <v/>
      </c>
      <c r="B73" s="2686" t="s">
        <v>133</v>
      </c>
      <c r="C73" s="2686"/>
      <c r="D73" s="2686"/>
      <c r="E73" s="2686"/>
      <c r="F73" s="2686"/>
      <c r="G73" s="2686"/>
      <c r="H73" s="2686"/>
      <c r="I73" s="2686"/>
      <c r="J73" s="2686"/>
      <c r="K73" s="2686"/>
      <c r="L73" s="2686"/>
      <c r="M73" s="2686"/>
      <c r="N73" s="2686"/>
      <c r="O73" s="2686"/>
      <c r="P73" s="2686"/>
      <c r="Q73" s="2686"/>
      <c r="R73" s="2686"/>
      <c r="S73" s="2686"/>
      <c r="T73" s="2686"/>
      <c r="U73" s="2686"/>
      <c r="V73" s="2686"/>
      <c r="W73" s="2686"/>
      <c r="X73" s="2686"/>
      <c r="Y73" s="2686"/>
      <c r="Z73" s="2686"/>
      <c r="AA73" s="2686"/>
      <c r="AB73" s="2686"/>
      <c r="AC73" s="2686"/>
      <c r="AD73" s="2686"/>
      <c r="AE73" s="2686"/>
      <c r="AF73" s="2686"/>
      <c r="AG73" s="2686"/>
      <c r="AH73" s="2686"/>
      <c r="AI73" s="2686"/>
      <c r="AJ73" s="2686"/>
      <c r="AK73" s="2686"/>
      <c r="AL73" s="2686"/>
      <c r="AM73" s="2686"/>
      <c r="AN73" s="2686"/>
      <c r="AO73" s="2686"/>
      <c r="AP73" s="2686"/>
      <c r="AQ73" s="2686"/>
      <c r="AR73" s="2686"/>
      <c r="AS73" s="2686"/>
      <c r="AT73" s="2686"/>
      <c r="AU73" s="2686"/>
      <c r="AV73" s="2681"/>
      <c r="AW73" s="2681"/>
      <c r="AX73" s="2681"/>
      <c r="AY73" s="2681"/>
      <c r="AZ73" s="2681"/>
      <c r="BA73" s="2681"/>
      <c r="BB73" s="2683"/>
      <c r="BC73" s="2683"/>
      <c r="BD73" s="2683"/>
      <c r="BE73" s="2683"/>
      <c r="BF73" s="2683"/>
      <c r="BG73" s="2683"/>
      <c r="BH73" s="2683"/>
      <c r="BI73" s="2683"/>
      <c r="BJ73" s="2683"/>
      <c r="BK73" s="2683"/>
      <c r="BL73" s="2683"/>
      <c r="BM73" s="2683"/>
      <c r="BN73" s="2683"/>
      <c r="BO73" s="2683"/>
      <c r="BP73" s="2683"/>
      <c r="BQ73" s="2683"/>
      <c r="BR73" s="89"/>
      <c r="BS73" s="89"/>
      <c r="BT73" s="89"/>
      <c r="BU73" s="89"/>
      <c r="CA73" s="145"/>
      <c r="CB73" s="145"/>
      <c r="CC73" s="145"/>
      <c r="CD73" s="145"/>
      <c r="CE73" s="145"/>
      <c r="CF73" s="145"/>
      <c r="CG73" s="145"/>
      <c r="CH73" s="145"/>
      <c r="CI73" s="145"/>
    </row>
    <row r="74" spans="1:87" ht="9" customHeight="1" x14ac:dyDescent="0.2">
      <c r="A74" s="143" t="str">
        <f>+IF('➉一覧からの作成用データ (切替届)'!$N$32="印刷ＯＫ→",1,"")</f>
        <v/>
      </c>
      <c r="B74" s="2686"/>
      <c r="C74" s="2686"/>
      <c r="D74" s="2686"/>
      <c r="E74" s="2686"/>
      <c r="F74" s="2686"/>
      <c r="G74" s="2686"/>
      <c r="H74" s="2686"/>
      <c r="I74" s="2686"/>
      <c r="J74" s="2686"/>
      <c r="K74" s="2686"/>
      <c r="L74" s="2686"/>
      <c r="M74" s="2686"/>
      <c r="N74" s="2686"/>
      <c r="O74" s="2686"/>
      <c r="P74" s="2686"/>
      <c r="Q74" s="2686"/>
      <c r="R74" s="2686"/>
      <c r="S74" s="2686"/>
      <c r="T74" s="2686"/>
      <c r="U74" s="2686"/>
      <c r="V74" s="2686"/>
      <c r="W74" s="2686"/>
      <c r="X74" s="2686"/>
      <c r="Y74" s="2686"/>
      <c r="Z74" s="2686"/>
      <c r="AA74" s="2686"/>
      <c r="AB74" s="2686"/>
      <c r="AC74" s="2686"/>
      <c r="AD74" s="2686"/>
      <c r="AE74" s="2686"/>
      <c r="AF74" s="2686"/>
      <c r="AG74" s="2686"/>
      <c r="AH74" s="2686"/>
      <c r="AI74" s="2686"/>
      <c r="AJ74" s="2686"/>
      <c r="AK74" s="2686"/>
      <c r="AL74" s="2686"/>
      <c r="AM74" s="2686"/>
      <c r="AN74" s="2686"/>
      <c r="AO74" s="2686"/>
      <c r="AP74" s="2686"/>
      <c r="AQ74" s="2686"/>
      <c r="AR74" s="2686"/>
      <c r="AS74" s="2686"/>
      <c r="AT74" s="2686"/>
      <c r="AU74" s="2686"/>
      <c r="AV74" s="2681"/>
      <c r="AW74" s="2681"/>
      <c r="AX74" s="2681"/>
      <c r="AY74" s="2681"/>
      <c r="AZ74" s="2681"/>
      <c r="BA74" s="2681"/>
      <c r="BB74" s="2683"/>
      <c r="BC74" s="2683"/>
      <c r="BD74" s="2683"/>
      <c r="BE74" s="2683"/>
      <c r="BF74" s="2683"/>
      <c r="BG74" s="2683"/>
      <c r="BH74" s="2683"/>
      <c r="BI74" s="2683"/>
      <c r="BJ74" s="2683"/>
      <c r="BK74" s="2683"/>
      <c r="BL74" s="2683"/>
      <c r="BM74" s="2683"/>
      <c r="BN74" s="2683"/>
      <c r="BO74" s="2683"/>
      <c r="BP74" s="2683"/>
      <c r="BQ74" s="2683"/>
      <c r="BR74" s="89"/>
      <c r="BS74" s="89"/>
      <c r="BT74" s="89"/>
      <c r="BU74" s="89"/>
      <c r="CA74" s="145"/>
      <c r="CB74" s="145"/>
      <c r="CC74" s="145"/>
      <c r="CD74" s="145"/>
      <c r="CE74" s="145"/>
      <c r="CF74" s="145"/>
      <c r="CG74" s="145"/>
      <c r="CH74" s="145"/>
      <c r="CI74" s="145"/>
    </row>
    <row r="75" spans="1:87" s="76" customFormat="1" ht="20.25" customHeight="1" x14ac:dyDescent="0.2">
      <c r="A75" s="143" t="str">
        <f>+IF('➉一覧からの作成用データ (切替届)'!$N$32="印刷ＯＫ→",1,"")</f>
        <v/>
      </c>
      <c r="B75" s="1654" t="s">
        <v>306</v>
      </c>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4"/>
      <c r="AI75" s="1654"/>
      <c r="AJ75" s="1654"/>
      <c r="AK75" s="1654"/>
      <c r="AL75" s="1654"/>
      <c r="AM75" s="1654"/>
      <c r="AN75" s="1654"/>
      <c r="AO75" s="1654"/>
      <c r="AP75" s="1654"/>
      <c r="AQ75" s="1654"/>
      <c r="AR75" s="1654"/>
      <c r="AS75" s="1654"/>
      <c r="AT75" s="1654"/>
      <c r="AU75" s="1654"/>
      <c r="AV75" s="1654"/>
      <c r="AW75" s="1654"/>
      <c r="AX75" s="1654"/>
      <c r="AY75" s="1654"/>
      <c r="AZ75" s="1654"/>
      <c r="BA75" s="1654"/>
      <c r="BB75" s="1654"/>
      <c r="BC75" s="1654"/>
      <c r="BD75" s="1654"/>
      <c r="BE75" s="1654"/>
      <c r="BF75" s="1654"/>
      <c r="BG75" s="1654"/>
      <c r="BH75" s="1654"/>
      <c r="BI75" s="1654"/>
      <c r="BJ75" s="1654"/>
      <c r="BK75" s="1654"/>
      <c r="BL75" s="1654"/>
      <c r="BM75" s="1654"/>
      <c r="BN75" s="1654"/>
      <c r="BO75" s="1654"/>
      <c r="BP75" s="1654"/>
      <c r="BQ75" s="1654"/>
      <c r="BR75" s="135"/>
      <c r="CA75" s="146"/>
      <c r="CB75" s="146"/>
      <c r="CC75" s="146"/>
      <c r="CD75" s="146"/>
      <c r="CE75" s="146"/>
      <c r="CF75" s="146"/>
      <c r="CG75" s="146"/>
      <c r="CH75" s="146"/>
      <c r="CI75" s="146"/>
    </row>
    <row r="76" spans="1:87" s="76" customFormat="1" ht="20.25" customHeight="1" x14ac:dyDescent="0.2">
      <c r="A76" s="143" t="str">
        <f>+IF('➉一覧からの作成用データ (切替届)'!$N$32="印刷ＯＫ→",1,"")</f>
        <v/>
      </c>
      <c r="B76" s="1654"/>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4"/>
      <c r="AM76" s="1654"/>
      <c r="AN76" s="1654"/>
      <c r="AO76" s="1654"/>
      <c r="AP76" s="1654"/>
      <c r="AQ76" s="1654"/>
      <c r="AR76" s="1654"/>
      <c r="AS76" s="1654"/>
      <c r="AT76" s="1654"/>
      <c r="AU76" s="1654"/>
      <c r="AV76" s="1654"/>
      <c r="AW76" s="1654"/>
      <c r="AX76" s="1654"/>
      <c r="AY76" s="1654"/>
      <c r="AZ76" s="1654"/>
      <c r="BA76" s="1654"/>
      <c r="BB76" s="1654"/>
      <c r="BC76" s="1654"/>
      <c r="BD76" s="1654"/>
      <c r="BE76" s="1654"/>
      <c r="BF76" s="1654"/>
      <c r="BG76" s="1654"/>
      <c r="BH76" s="1654"/>
      <c r="BI76" s="1654"/>
      <c r="BJ76" s="1654"/>
      <c r="BK76" s="1654"/>
      <c r="BL76" s="1654"/>
      <c r="BM76" s="1654"/>
      <c r="BN76" s="1654"/>
      <c r="BO76" s="1654"/>
      <c r="BP76" s="1654"/>
      <c r="BQ76" s="1654"/>
      <c r="BR76" s="135"/>
      <c r="CA76" s="146"/>
      <c r="CB76" s="146"/>
      <c r="CC76" s="146"/>
      <c r="CD76" s="146"/>
      <c r="CE76" s="146"/>
      <c r="CF76" s="146"/>
      <c r="CG76" s="146"/>
      <c r="CH76" s="146"/>
      <c r="CI76" s="146"/>
    </row>
    <row r="77" spans="1:87" s="76" customFormat="1" ht="16.5" customHeight="1" x14ac:dyDescent="0.25">
      <c r="A77" s="143" t="str">
        <f>+IF('➉一覧からの作成用データ (切替届)'!$N$32="印刷ＯＫ→",1,"")</f>
        <v/>
      </c>
      <c r="B77" s="1689" t="s">
        <v>134</v>
      </c>
      <c r="C77" s="1689"/>
      <c r="D77" s="1689"/>
      <c r="E77" s="1689"/>
      <c r="F77" s="1689"/>
      <c r="G77" s="1689"/>
      <c r="H77" s="1689"/>
      <c r="I77" s="1689"/>
      <c r="J77" s="1689"/>
      <c r="K77" s="1689"/>
      <c r="L77" s="1689"/>
      <c r="M77" s="1689"/>
      <c r="N77" s="1689"/>
      <c r="O77" s="1689"/>
      <c r="P77" s="1689"/>
      <c r="Q77" s="1689"/>
      <c r="R77" s="1689"/>
      <c r="S77" s="1689"/>
      <c r="T77" s="1689"/>
      <c r="U77" s="1689"/>
      <c r="V77" s="1689"/>
      <c r="W77" s="1689"/>
      <c r="X77" s="1689"/>
      <c r="Y77" s="1689"/>
      <c r="Z77" s="1689"/>
      <c r="AA77" s="1689"/>
      <c r="AB77" s="1689"/>
      <c r="AC77" s="1689"/>
      <c r="AD77" s="1689"/>
      <c r="AE77" s="1689"/>
      <c r="AF77" s="1689"/>
      <c r="AG77" s="1689"/>
      <c r="AH77" s="1689"/>
      <c r="AI77" s="1689"/>
      <c r="AJ77" s="1689"/>
      <c r="AK77" s="1689"/>
      <c r="AL77" s="1689"/>
      <c r="AM77" s="1689"/>
      <c r="AN77" s="1689"/>
      <c r="AO77" s="1689"/>
      <c r="AP77" s="1689"/>
      <c r="AQ77" s="1689"/>
      <c r="AR77" s="1689"/>
      <c r="AS77" s="1689"/>
      <c r="AT77" s="1689"/>
      <c r="AU77" s="1689"/>
      <c r="AV77" s="1689"/>
      <c r="AW77" s="1689"/>
      <c r="AX77" s="1689"/>
      <c r="AY77" s="1689"/>
      <c r="AZ77" s="1689"/>
      <c r="BA77" s="1689"/>
      <c r="BB77" s="1689"/>
      <c r="BC77" s="1689"/>
      <c r="BD77" s="1689"/>
      <c r="BE77" s="1689"/>
      <c r="BF77" s="1689"/>
      <c r="BG77" s="1689"/>
      <c r="BH77" s="1689"/>
      <c r="BI77" s="1689"/>
      <c r="BJ77" s="1689"/>
      <c r="BK77" s="1689"/>
      <c r="BL77" s="1689"/>
      <c r="BM77" s="1689"/>
      <c r="BN77" s="1689"/>
      <c r="BO77" s="1689"/>
      <c r="BP77" s="1689"/>
      <c r="BQ77" s="1689"/>
      <c r="BR77" s="147"/>
      <c r="CA77" s="146"/>
      <c r="CB77" s="146"/>
      <c r="CC77" s="146"/>
      <c r="CD77" s="146"/>
      <c r="CE77" s="146"/>
      <c r="CF77" s="146"/>
      <c r="CG77" s="146"/>
      <c r="CH77" s="146"/>
      <c r="CI77" s="146"/>
    </row>
    <row r="78" spans="1:87" s="76" customFormat="1" ht="16.5" customHeight="1" x14ac:dyDescent="0.25">
      <c r="A78" s="143" t="str">
        <f>+IF('➉一覧からの作成用データ (切替届)'!$N$32="印刷ＯＫ→",1,"")</f>
        <v/>
      </c>
      <c r="B78" s="1689"/>
      <c r="C78" s="1689"/>
      <c r="D78" s="1689"/>
      <c r="E78" s="1689"/>
      <c r="F78" s="1689"/>
      <c r="G78" s="1689"/>
      <c r="H78" s="1689"/>
      <c r="I78" s="1689"/>
      <c r="J78" s="1689"/>
      <c r="K78" s="1689"/>
      <c r="L78" s="1689"/>
      <c r="M78" s="1689"/>
      <c r="N78" s="1689"/>
      <c r="O78" s="1689"/>
      <c r="P78" s="1689"/>
      <c r="Q78" s="1689"/>
      <c r="R78" s="1689"/>
      <c r="S78" s="1689"/>
      <c r="T78" s="1689"/>
      <c r="U78" s="1689"/>
      <c r="V78" s="1689"/>
      <c r="W78" s="1689"/>
      <c r="X78" s="1689"/>
      <c r="Y78" s="1689"/>
      <c r="Z78" s="1689"/>
      <c r="AA78" s="1689"/>
      <c r="AB78" s="1689"/>
      <c r="AC78" s="1689"/>
      <c r="AD78" s="1689"/>
      <c r="AE78" s="1689"/>
      <c r="AF78" s="1689"/>
      <c r="AG78" s="1689"/>
      <c r="AH78" s="1689"/>
      <c r="AI78" s="1689"/>
      <c r="AJ78" s="1689"/>
      <c r="AK78" s="1689"/>
      <c r="AL78" s="1689"/>
      <c r="AM78" s="1689"/>
      <c r="AN78" s="1689"/>
      <c r="AO78" s="1689"/>
      <c r="AP78" s="1689"/>
      <c r="AQ78" s="1689"/>
      <c r="AR78" s="1689"/>
      <c r="AS78" s="1689"/>
      <c r="AT78" s="1689"/>
      <c r="AU78" s="1689"/>
      <c r="AV78" s="1689"/>
      <c r="AW78" s="1689"/>
      <c r="AX78" s="1689"/>
      <c r="AY78" s="1689"/>
      <c r="AZ78" s="1689"/>
      <c r="BA78" s="1689"/>
      <c r="BB78" s="1689"/>
      <c r="BC78" s="1689"/>
      <c r="BD78" s="1689"/>
      <c r="BE78" s="1689"/>
      <c r="BF78" s="1689"/>
      <c r="BG78" s="1689"/>
      <c r="BH78" s="1689"/>
      <c r="BI78" s="1689"/>
      <c r="BJ78" s="1689"/>
      <c r="BK78" s="1689"/>
      <c r="BL78" s="1689"/>
      <c r="BM78" s="1689"/>
      <c r="BN78" s="1689"/>
      <c r="BO78" s="1689"/>
      <c r="BP78" s="1689"/>
      <c r="BQ78" s="1689"/>
      <c r="BR78" s="147"/>
      <c r="CA78" s="146"/>
      <c r="CB78" s="146"/>
      <c r="CC78" s="146"/>
      <c r="CD78" s="146"/>
      <c r="CE78" s="146"/>
      <c r="CF78" s="146"/>
    </row>
    <row r="79" spans="1:87" s="76" customFormat="1" ht="28.5" customHeight="1" x14ac:dyDescent="0.2">
      <c r="A79" s="143" t="str">
        <f>+IF('➉一覧からの作成用データ (切替届)'!$N$32="印刷ＯＫ→",1,"")</f>
        <v/>
      </c>
      <c r="B79" s="1654" t="s">
        <v>135</v>
      </c>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4"/>
      <c r="AM79" s="1654"/>
      <c r="AN79" s="1654"/>
      <c r="AO79" s="1654"/>
      <c r="AP79" s="1654"/>
      <c r="AQ79" s="1654"/>
      <c r="AR79" s="1654"/>
      <c r="AS79" s="1654"/>
      <c r="AT79" s="1654"/>
      <c r="AU79" s="1654"/>
      <c r="AV79" s="1654"/>
      <c r="AW79" s="1654"/>
      <c r="AX79" s="1654"/>
      <c r="AY79" s="1654"/>
      <c r="AZ79" s="1654"/>
      <c r="BA79" s="1654"/>
      <c r="BB79" s="1654"/>
      <c r="BC79" s="1654"/>
      <c r="BD79" s="1654"/>
      <c r="BE79" s="1654"/>
      <c r="BF79" s="1654"/>
      <c r="BG79" s="1654"/>
      <c r="BH79" s="1654"/>
      <c r="BI79" s="1654"/>
      <c r="BJ79" s="1654"/>
      <c r="BK79" s="1654"/>
      <c r="BL79" s="1654"/>
      <c r="BM79" s="1654"/>
      <c r="BN79" s="1654"/>
      <c r="BO79" s="1654"/>
      <c r="BP79" s="1654"/>
      <c r="BQ79" s="1654"/>
      <c r="BR79" s="135"/>
      <c r="CA79" s="146"/>
      <c r="CB79" s="146"/>
      <c r="CC79" s="146"/>
      <c r="CD79" s="146"/>
      <c r="CE79" s="146"/>
      <c r="CF79" s="146"/>
    </row>
    <row r="80" spans="1:87" s="76" customFormat="1" ht="28.5" customHeight="1" x14ac:dyDescent="0.2">
      <c r="A80" s="143" t="str">
        <f>+IF('➉一覧からの作成用データ (切替届)'!$N$32="印刷ＯＫ→",1,"")</f>
        <v/>
      </c>
      <c r="B80" s="1654"/>
      <c r="C80" s="1654"/>
      <c r="D80" s="1654"/>
      <c r="E80" s="1654"/>
      <c r="F80" s="1654"/>
      <c r="G80" s="1654"/>
      <c r="H80" s="1654"/>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4"/>
      <c r="AI80" s="1654"/>
      <c r="AJ80" s="1654"/>
      <c r="AK80" s="1654"/>
      <c r="AL80" s="1654"/>
      <c r="AM80" s="1654"/>
      <c r="AN80" s="1654"/>
      <c r="AO80" s="1654"/>
      <c r="AP80" s="1654"/>
      <c r="AQ80" s="1654"/>
      <c r="AR80" s="1654"/>
      <c r="AS80" s="1654"/>
      <c r="AT80" s="1654"/>
      <c r="AU80" s="1654"/>
      <c r="AV80" s="1654"/>
      <c r="AW80" s="1654"/>
      <c r="AX80" s="1654"/>
      <c r="AY80" s="1654"/>
      <c r="AZ80" s="1654"/>
      <c r="BA80" s="1654"/>
      <c r="BB80" s="1654"/>
      <c r="BC80" s="1654"/>
      <c r="BD80" s="1654"/>
      <c r="BE80" s="1654"/>
      <c r="BF80" s="1654"/>
      <c r="BG80" s="1654"/>
      <c r="BH80" s="1654"/>
      <c r="BI80" s="1654"/>
      <c r="BJ80" s="1654"/>
      <c r="BK80" s="1654"/>
      <c r="BL80" s="1654"/>
      <c r="BM80" s="1654"/>
      <c r="BN80" s="1654"/>
      <c r="BO80" s="1654"/>
      <c r="BP80" s="1654"/>
      <c r="BQ80" s="1654"/>
      <c r="BR80" s="135"/>
      <c r="CA80" s="146"/>
      <c r="CB80" s="146"/>
      <c r="CC80" s="146"/>
      <c r="CD80" s="146"/>
      <c r="CE80" s="146"/>
      <c r="CF80" s="146"/>
      <c r="CG80" s="146"/>
      <c r="CH80" s="146"/>
      <c r="CI80" s="146"/>
    </row>
    <row r="81" spans="1:87" s="76" customFormat="1" ht="16.5" customHeight="1" x14ac:dyDescent="0.2">
      <c r="A81" s="143" t="str">
        <f>+IF('➉一覧からの作成用データ (切替届)'!$N$32="印刷ＯＫ→",1,"")</f>
        <v/>
      </c>
      <c r="B81" s="1654" t="s">
        <v>136</v>
      </c>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4"/>
      <c r="AI81" s="1654"/>
      <c r="AJ81" s="1654"/>
      <c r="AK81" s="1654"/>
      <c r="AL81" s="1654"/>
      <c r="AM81" s="1654"/>
      <c r="AN81" s="1654"/>
      <c r="AO81" s="1654"/>
      <c r="AP81" s="1654"/>
      <c r="AQ81" s="1654"/>
      <c r="AR81" s="1654"/>
      <c r="AS81" s="1654"/>
      <c r="AT81" s="1654"/>
      <c r="AU81" s="1654"/>
      <c r="AV81" s="1654"/>
      <c r="AW81" s="1654"/>
      <c r="AX81" s="1654"/>
      <c r="AY81" s="1654"/>
      <c r="AZ81" s="1654"/>
      <c r="BA81" s="1654"/>
      <c r="BB81" s="1654"/>
      <c r="BC81" s="1654"/>
      <c r="BD81" s="1654"/>
      <c r="BE81" s="1654"/>
      <c r="BF81" s="1654"/>
      <c r="BG81" s="1654"/>
      <c r="BH81" s="1654"/>
      <c r="BI81" s="1654"/>
      <c r="BJ81" s="1654"/>
      <c r="BK81" s="1654"/>
      <c r="BL81" s="1654"/>
      <c r="BM81" s="1654"/>
      <c r="BN81" s="1654"/>
      <c r="BO81" s="1654"/>
      <c r="BP81" s="1654"/>
      <c r="BQ81" s="1654"/>
      <c r="BR81" s="135"/>
      <c r="CA81" s="146"/>
      <c r="CB81" s="146"/>
      <c r="CC81" s="146"/>
      <c r="CD81" s="146"/>
      <c r="CE81" s="146"/>
      <c r="CF81" s="146"/>
      <c r="CG81" s="146"/>
      <c r="CH81" s="146"/>
      <c r="CI81" s="146"/>
    </row>
    <row r="82" spans="1:87" s="76" customFormat="1" ht="16.5" customHeight="1" x14ac:dyDescent="0.2">
      <c r="A82" s="143" t="str">
        <f>+IF('➉一覧からの作成用データ (切替届)'!$N$32="印刷ＯＫ→",1,"")</f>
        <v/>
      </c>
      <c r="B82" s="1654"/>
      <c r="C82" s="1654"/>
      <c r="D82" s="1654"/>
      <c r="E82" s="1654"/>
      <c r="F82" s="1654"/>
      <c r="G82" s="1654"/>
      <c r="H82" s="1654"/>
      <c r="I82" s="1654"/>
      <c r="J82" s="1654"/>
      <c r="K82" s="1654"/>
      <c r="L82" s="1654"/>
      <c r="M82" s="1654"/>
      <c r="N82" s="1654"/>
      <c r="O82" s="1654"/>
      <c r="P82" s="1654"/>
      <c r="Q82" s="1654"/>
      <c r="R82" s="1654"/>
      <c r="S82" s="1654"/>
      <c r="T82" s="1654"/>
      <c r="U82" s="1654"/>
      <c r="V82" s="1654"/>
      <c r="W82" s="1654"/>
      <c r="X82" s="1654"/>
      <c r="Y82" s="1654"/>
      <c r="Z82" s="1654"/>
      <c r="AA82" s="1654"/>
      <c r="AB82" s="1654"/>
      <c r="AC82" s="1654"/>
      <c r="AD82" s="1654"/>
      <c r="AE82" s="1654"/>
      <c r="AF82" s="1654"/>
      <c r="AG82" s="1654"/>
      <c r="AH82" s="1654"/>
      <c r="AI82" s="1654"/>
      <c r="AJ82" s="1654"/>
      <c r="AK82" s="1654"/>
      <c r="AL82" s="1654"/>
      <c r="AM82" s="1654"/>
      <c r="AN82" s="1654"/>
      <c r="AO82" s="1654"/>
      <c r="AP82" s="1654"/>
      <c r="AQ82" s="1654"/>
      <c r="AR82" s="1654"/>
      <c r="AS82" s="1654"/>
      <c r="AT82" s="1654"/>
      <c r="AU82" s="1654"/>
      <c r="AV82" s="1654"/>
      <c r="AW82" s="1654"/>
      <c r="AX82" s="1654"/>
      <c r="AY82" s="1654"/>
      <c r="AZ82" s="1654"/>
      <c r="BA82" s="1654"/>
      <c r="BB82" s="1654"/>
      <c r="BC82" s="1654"/>
      <c r="BD82" s="1654"/>
      <c r="BE82" s="1654"/>
      <c r="BF82" s="1654"/>
      <c r="BG82" s="1654"/>
      <c r="BH82" s="1654"/>
      <c r="BI82" s="1654"/>
      <c r="BJ82" s="1654"/>
      <c r="BK82" s="1654"/>
      <c r="BL82" s="1654"/>
      <c r="BM82" s="1654"/>
      <c r="BN82" s="1654"/>
      <c r="BO82" s="1654"/>
      <c r="BP82" s="1654"/>
      <c r="BQ82" s="1654"/>
      <c r="BR82" s="135"/>
      <c r="CA82" s="146"/>
      <c r="CB82" s="146"/>
      <c r="CC82" s="146"/>
      <c r="CD82" s="146"/>
      <c r="CE82" s="146"/>
      <c r="CF82" s="146"/>
      <c r="CG82" s="146"/>
      <c r="CH82" s="146"/>
      <c r="CI82" s="146"/>
    </row>
    <row r="83" spans="1:87" s="76" customFormat="1" ht="12" customHeight="1" x14ac:dyDescent="0.2">
      <c r="A83" s="143" t="str">
        <f>+IF('➉一覧からの作成用データ (切替届)'!$N$32="印刷ＯＫ→",1,"")</f>
        <v/>
      </c>
      <c r="B83" s="8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3"/>
      <c r="AI83" s="93"/>
      <c r="AJ83" s="93"/>
      <c r="AK83" s="93"/>
      <c r="AL83" s="94"/>
      <c r="AM83" s="95"/>
      <c r="AN83" s="95"/>
      <c r="AO83" s="95"/>
      <c r="AP83" s="95"/>
      <c r="AQ83" s="96"/>
      <c r="AR83" s="96"/>
      <c r="AS83" s="96"/>
      <c r="AT83" s="96"/>
      <c r="AU83" s="96"/>
      <c r="AV83" s="96"/>
      <c r="AW83" s="96"/>
      <c r="AX83" s="96"/>
      <c r="AY83" s="96"/>
      <c r="AZ83" s="96"/>
      <c r="BA83" s="96"/>
      <c r="BB83" s="96"/>
      <c r="BC83" s="96"/>
      <c r="BD83" s="96"/>
      <c r="BE83" s="96"/>
      <c r="BF83" s="96"/>
      <c r="BG83" s="96"/>
      <c r="BH83" s="96"/>
      <c r="BR83" s="135"/>
      <c r="CA83" s="146"/>
      <c r="CB83" s="146"/>
      <c r="CC83" s="146"/>
      <c r="CD83" s="146"/>
      <c r="CE83" s="146"/>
      <c r="CF83" s="146"/>
      <c r="CG83" s="146"/>
      <c r="CH83" s="146"/>
      <c r="CI83" s="146"/>
    </row>
    <row r="84" spans="1:87" s="76" customFormat="1" ht="12" customHeight="1" x14ac:dyDescent="0.2">
      <c r="A84" s="143" t="str">
        <f>+IF('➉一覧からの作成用データ (切替届)'!$N$32="印刷ＯＫ→",1,"")</f>
        <v/>
      </c>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3"/>
      <c r="AI84" s="93"/>
      <c r="AJ84" s="93"/>
      <c r="AK84" s="93"/>
      <c r="AL84" s="94"/>
      <c r="AM84" s="95"/>
      <c r="AN84" s="95"/>
      <c r="AO84" s="95"/>
      <c r="AP84" s="95"/>
      <c r="AQ84" s="97"/>
      <c r="AR84" s="97"/>
      <c r="AS84" s="97"/>
      <c r="AT84" s="97"/>
      <c r="AU84" s="97"/>
      <c r="AV84" s="97"/>
      <c r="AW84" s="98"/>
      <c r="AX84" s="98"/>
      <c r="AY84" s="98"/>
      <c r="AZ84" s="98"/>
      <c r="BA84" s="98"/>
      <c r="BB84" s="99"/>
      <c r="BC84" s="98"/>
      <c r="BD84" s="98"/>
      <c r="BE84" s="98"/>
      <c r="BF84" s="98"/>
      <c r="BG84" s="98"/>
      <c r="BH84" s="99"/>
      <c r="BR84" s="135"/>
      <c r="CA84" s="146"/>
      <c r="CB84" s="146"/>
      <c r="CC84" s="146"/>
      <c r="CD84" s="146"/>
      <c r="CE84" s="146"/>
      <c r="CF84" s="146"/>
      <c r="CG84" s="146"/>
      <c r="CH84" s="146"/>
      <c r="CI84" s="146"/>
    </row>
    <row r="85" spans="1:87" ht="11.25" customHeight="1" x14ac:dyDescent="0.2">
      <c r="A85" s="143" t="str">
        <f>+IF('➉一覧からの作成用データ (切替届)'!$N$33="印刷ＯＫ→",1,"")</f>
        <v/>
      </c>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3"/>
      <c r="AI85" s="93"/>
      <c r="AJ85" s="93"/>
      <c r="AK85" s="93"/>
      <c r="AL85" s="94"/>
      <c r="AM85" s="95"/>
      <c r="AN85" s="95"/>
      <c r="AO85" s="95"/>
      <c r="AP85" s="95"/>
      <c r="AQ85" s="96"/>
      <c r="AR85" s="96"/>
      <c r="AS85" s="96"/>
      <c r="AT85" s="96"/>
      <c r="AU85" s="96"/>
      <c r="AV85" s="96"/>
      <c r="AW85" s="96"/>
      <c r="AX85" s="96"/>
      <c r="AY85" s="96"/>
      <c r="AZ85" s="96"/>
      <c r="BA85" s="96"/>
      <c r="BB85" s="96"/>
      <c r="BC85" s="96"/>
      <c r="BD85" s="96"/>
      <c r="BE85" s="96"/>
      <c r="BF85" s="96"/>
      <c r="BG85" s="96"/>
      <c r="BH85" s="96"/>
      <c r="BI85" s="76"/>
      <c r="BJ85" s="76"/>
      <c r="BK85" s="76"/>
      <c r="BL85" s="76"/>
      <c r="BM85" s="76"/>
      <c r="BN85" s="76"/>
      <c r="BO85" s="76"/>
      <c r="BP85" s="76"/>
      <c r="BQ85" s="76"/>
    </row>
    <row r="86" spans="1:87" ht="12.75" customHeight="1" x14ac:dyDescent="0.2">
      <c r="A86" s="143" t="str">
        <f>+IF('➉一覧からの作成用データ (切替届)'!$N$33="印刷ＯＫ→",1,"")</f>
        <v/>
      </c>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3"/>
      <c r="AI86" s="93"/>
      <c r="AJ86" s="93"/>
      <c r="AK86" s="93"/>
      <c r="AL86" s="94"/>
      <c r="AM86" s="95"/>
      <c r="AN86" s="95"/>
      <c r="AO86" s="95"/>
      <c r="AP86" s="95"/>
      <c r="AQ86" s="97"/>
      <c r="AR86" s="97"/>
      <c r="AS86" s="97"/>
      <c r="AT86" s="97"/>
      <c r="AU86" s="97"/>
      <c r="AV86" s="97"/>
      <c r="AW86" s="98"/>
      <c r="AX86" s="98"/>
      <c r="AY86" s="98"/>
      <c r="AZ86" s="98"/>
      <c r="BA86" s="98"/>
      <c r="BB86" s="99"/>
      <c r="BC86" s="98"/>
      <c r="BD86" s="98"/>
      <c r="BE86" s="98"/>
      <c r="BF86" s="98"/>
      <c r="BG86" s="98"/>
      <c r="BH86" s="99"/>
      <c r="BI86" s="76"/>
      <c r="BJ86" s="76"/>
      <c r="BK86" s="76"/>
      <c r="BL86" s="76"/>
      <c r="BM86" s="76"/>
      <c r="BN86" s="76"/>
      <c r="BO86" s="76"/>
      <c r="BP86" s="76"/>
      <c r="BQ86" s="76"/>
      <c r="BR86" s="83"/>
      <c r="BS86" s="83"/>
    </row>
    <row r="87" spans="1:87" ht="12.75" customHeight="1" x14ac:dyDescent="0.2">
      <c r="A87" s="143" t="str">
        <f>+IF('➉一覧からの作成用データ (切替届)'!$N$33="印刷ＯＫ→",1,"")</f>
        <v/>
      </c>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3"/>
      <c r="AI87" s="93"/>
      <c r="AJ87" s="93"/>
      <c r="AK87" s="93"/>
      <c r="AL87" s="94"/>
      <c r="AM87" s="95"/>
      <c r="AN87" s="95"/>
      <c r="AO87" s="95"/>
      <c r="AP87" s="95"/>
      <c r="AQ87" s="97"/>
      <c r="AR87" s="97"/>
      <c r="AS87" s="97"/>
      <c r="AT87" s="97"/>
      <c r="AU87" s="97"/>
      <c r="AV87" s="97"/>
      <c r="AW87" s="98"/>
      <c r="AX87" s="98"/>
      <c r="AY87" s="98"/>
      <c r="AZ87" s="98"/>
      <c r="BA87" s="98"/>
      <c r="BB87" s="99"/>
      <c r="BC87" s="98"/>
      <c r="BD87" s="98"/>
      <c r="BE87" s="98"/>
      <c r="BF87" s="98"/>
      <c r="BG87" s="98"/>
      <c r="BH87" s="99"/>
      <c r="BI87" s="76"/>
      <c r="BJ87" s="100"/>
      <c r="BK87" s="101"/>
      <c r="BL87" s="101"/>
      <c r="BM87" s="101"/>
      <c r="BN87" s="101"/>
      <c r="BO87" s="101"/>
      <c r="BP87" s="101"/>
      <c r="BQ87" s="101"/>
      <c r="BR87" s="76"/>
      <c r="BS87" s="76"/>
    </row>
    <row r="88" spans="1:87" ht="12.75" customHeight="1" x14ac:dyDescent="0.2">
      <c r="A88" s="143" t="str">
        <f>+IF('➉一覧からの作成用データ (切替届)'!$N$33="印刷ＯＫ→",1,"")</f>
        <v/>
      </c>
      <c r="B88" s="2719" t="s">
        <v>589</v>
      </c>
      <c r="C88" s="2719"/>
      <c r="D88" s="2719"/>
      <c r="E88" s="2719"/>
      <c r="F88" s="2719"/>
      <c r="G88" s="2719"/>
      <c r="H88" s="2719"/>
      <c r="I88" s="2719"/>
      <c r="J88" s="2719"/>
      <c r="K88" s="2719"/>
      <c r="L88" s="2719"/>
      <c r="M88" s="2719"/>
      <c r="N88" s="2719"/>
      <c r="O88" s="2719"/>
      <c r="P88" s="2719"/>
      <c r="Q88" s="2719"/>
      <c r="R88" s="2719"/>
      <c r="S88" s="2719"/>
      <c r="T88" s="2719"/>
      <c r="U88" s="2719"/>
      <c r="V88" s="2719"/>
      <c r="W88" s="2719"/>
      <c r="X88" s="2719"/>
      <c r="Y88" s="2719"/>
      <c r="Z88" s="2719"/>
      <c r="AA88" s="2719"/>
      <c r="AB88" s="2719"/>
      <c r="AC88" s="2719"/>
      <c r="AD88" s="2719"/>
      <c r="AE88" s="2719"/>
      <c r="AF88" s="2719"/>
      <c r="AG88" s="2719"/>
      <c r="AH88" s="2719"/>
      <c r="AI88" s="2719"/>
      <c r="AJ88" s="2719"/>
      <c r="AK88" s="2719"/>
      <c r="AL88" s="2720"/>
      <c r="AM88" s="95"/>
      <c r="AN88" s="95"/>
      <c r="AO88" s="95"/>
      <c r="AP88" s="2721" t="s">
        <v>115</v>
      </c>
      <c r="AQ88" s="2721"/>
      <c r="AR88" s="2721"/>
      <c r="AS88" s="2721"/>
      <c r="AT88" s="2721"/>
      <c r="AU88" s="2721"/>
      <c r="AV88" s="2721"/>
      <c r="AW88" s="2723"/>
      <c r="AX88" s="2723"/>
      <c r="AY88" s="2723"/>
      <c r="AZ88" s="2723"/>
      <c r="BA88" s="2723"/>
      <c r="BB88" s="2723"/>
      <c r="BC88" s="2723"/>
      <c r="BD88" s="2723"/>
      <c r="BE88" s="2723"/>
      <c r="BF88" s="2723"/>
      <c r="BG88" s="2723"/>
      <c r="BH88" s="2723"/>
      <c r="BI88" s="2723"/>
      <c r="BJ88" s="2723"/>
      <c r="BK88" s="2723"/>
      <c r="BL88" s="2723"/>
      <c r="BM88" s="2723"/>
      <c r="BN88" s="2723"/>
      <c r="BO88" s="2723"/>
      <c r="BP88" s="2723"/>
      <c r="BQ88" s="2723"/>
      <c r="BR88" s="76"/>
      <c r="BS88" s="76"/>
    </row>
    <row r="89" spans="1:87" ht="12.75" customHeight="1" x14ac:dyDescent="0.2">
      <c r="A89" s="143" t="str">
        <f>+IF('➉一覧からの作成用データ (切替届)'!$N$33="印刷ＯＫ→",1,"")</f>
        <v/>
      </c>
      <c r="B89" s="2719"/>
      <c r="C89" s="2719"/>
      <c r="D89" s="2719"/>
      <c r="E89" s="2719"/>
      <c r="F89" s="2719"/>
      <c r="G89" s="2719"/>
      <c r="H89" s="2719"/>
      <c r="I89" s="2719"/>
      <c r="J89" s="2719"/>
      <c r="K89" s="2719"/>
      <c r="L89" s="2719"/>
      <c r="M89" s="2719"/>
      <c r="N89" s="2719"/>
      <c r="O89" s="2719"/>
      <c r="P89" s="2719"/>
      <c r="Q89" s="2719"/>
      <c r="R89" s="2719"/>
      <c r="S89" s="2719"/>
      <c r="T89" s="2719"/>
      <c r="U89" s="2719"/>
      <c r="V89" s="2719"/>
      <c r="W89" s="2719"/>
      <c r="X89" s="2719"/>
      <c r="Y89" s="2719"/>
      <c r="Z89" s="2719"/>
      <c r="AA89" s="2719"/>
      <c r="AB89" s="2719"/>
      <c r="AC89" s="2719"/>
      <c r="AD89" s="2719"/>
      <c r="AE89" s="2719"/>
      <c r="AF89" s="2719"/>
      <c r="AG89" s="2719"/>
      <c r="AH89" s="2719"/>
      <c r="AI89" s="2719"/>
      <c r="AJ89" s="2719"/>
      <c r="AK89" s="2719"/>
      <c r="AL89" s="2720"/>
      <c r="AM89" s="95"/>
      <c r="AN89" s="95"/>
      <c r="AO89" s="95"/>
      <c r="AP89" s="2721"/>
      <c r="AQ89" s="2721"/>
      <c r="AR89" s="2721"/>
      <c r="AS89" s="2721"/>
      <c r="AT89" s="2721"/>
      <c r="AU89" s="2721"/>
      <c r="AV89" s="2721"/>
      <c r="AW89" s="2723"/>
      <c r="AX89" s="2723"/>
      <c r="AY89" s="2723"/>
      <c r="AZ89" s="2723"/>
      <c r="BA89" s="2723"/>
      <c r="BB89" s="2723"/>
      <c r="BC89" s="2723"/>
      <c r="BD89" s="2723"/>
      <c r="BE89" s="2723"/>
      <c r="BF89" s="2723"/>
      <c r="BG89" s="2723"/>
      <c r="BH89" s="2723"/>
      <c r="BI89" s="2723"/>
      <c r="BJ89" s="2723"/>
      <c r="BK89" s="2723"/>
      <c r="BL89" s="2723"/>
      <c r="BM89" s="2723"/>
      <c r="BN89" s="2723"/>
      <c r="BO89" s="2723"/>
      <c r="BP89" s="2723"/>
      <c r="BQ89" s="2723"/>
      <c r="BR89" s="76"/>
      <c r="BS89" s="76"/>
    </row>
    <row r="90" spans="1:87" ht="12.75" customHeight="1" thickBot="1" x14ac:dyDescent="0.25">
      <c r="A90" s="143" t="str">
        <f>+IF('➉一覧からの作成用データ (切替届)'!$N$33="印刷ＯＫ→",1,"")</f>
        <v/>
      </c>
      <c r="B90" s="2720"/>
      <c r="C90" s="2720"/>
      <c r="D90" s="2720"/>
      <c r="E90" s="2720"/>
      <c r="F90" s="2720"/>
      <c r="G90" s="2720"/>
      <c r="H90" s="2720"/>
      <c r="I90" s="2720"/>
      <c r="J90" s="2720"/>
      <c r="K90" s="2720"/>
      <c r="L90" s="2720"/>
      <c r="M90" s="2720"/>
      <c r="N90" s="2720"/>
      <c r="O90" s="2720"/>
      <c r="P90" s="2720"/>
      <c r="Q90" s="2720"/>
      <c r="R90" s="2720"/>
      <c r="S90" s="2720"/>
      <c r="T90" s="2720"/>
      <c r="U90" s="2720"/>
      <c r="V90" s="2720"/>
      <c r="W90" s="2720"/>
      <c r="X90" s="2720"/>
      <c r="Y90" s="2720"/>
      <c r="Z90" s="2720"/>
      <c r="AA90" s="2720"/>
      <c r="AB90" s="2720"/>
      <c r="AC90" s="2720"/>
      <c r="AD90" s="2720"/>
      <c r="AE90" s="2720"/>
      <c r="AF90" s="2720"/>
      <c r="AG90" s="2720"/>
      <c r="AH90" s="2720"/>
      <c r="AI90" s="2720"/>
      <c r="AJ90" s="2720"/>
      <c r="AK90" s="2720"/>
      <c r="AL90" s="2720"/>
      <c r="AM90" s="95"/>
      <c r="AN90" s="95"/>
      <c r="AO90" s="95"/>
      <c r="AP90" s="2722"/>
      <c r="AQ90" s="2722"/>
      <c r="AR90" s="2722"/>
      <c r="AS90" s="2722"/>
      <c r="AT90" s="2722"/>
      <c r="AU90" s="2722"/>
      <c r="AV90" s="2722"/>
      <c r="AW90" s="2724"/>
      <c r="AX90" s="2724"/>
      <c r="AY90" s="2724"/>
      <c r="AZ90" s="2724"/>
      <c r="BA90" s="2724"/>
      <c r="BB90" s="2724"/>
      <c r="BC90" s="2724"/>
      <c r="BD90" s="2724"/>
      <c r="BE90" s="2724"/>
      <c r="BF90" s="2724"/>
      <c r="BG90" s="2724"/>
      <c r="BH90" s="2724"/>
      <c r="BI90" s="2724"/>
      <c r="BJ90" s="2724"/>
      <c r="BK90" s="2724"/>
      <c r="BL90" s="2724"/>
      <c r="BM90" s="2724"/>
      <c r="BN90" s="2724"/>
      <c r="BO90" s="2724"/>
      <c r="BP90" s="2724"/>
      <c r="BQ90" s="2724"/>
      <c r="BR90" s="76"/>
      <c r="BS90" s="76"/>
    </row>
    <row r="91" spans="1:87" ht="13.5" customHeight="1" x14ac:dyDescent="0.2">
      <c r="A91" s="143" t="str">
        <f>+IF('➉一覧からの作成用データ (切替届)'!$N$33="印刷ＯＫ→",1,"")</f>
        <v/>
      </c>
      <c r="B91" s="2725">
        <f ca="1">IF('➉一覧からの作成用データ (切替届)'!$B$31="","",'➉一覧からの作成用データ (切替届)'!$B$31)</f>
        <v>45617</v>
      </c>
      <c r="C91" s="2726"/>
      <c r="D91" s="2726"/>
      <c r="E91" s="2726"/>
      <c r="F91" s="2726"/>
      <c r="G91" s="2726"/>
      <c r="H91" s="2726"/>
      <c r="I91" s="2726"/>
      <c r="J91" s="2726"/>
      <c r="K91" s="2726"/>
      <c r="L91" s="2726"/>
      <c r="M91" s="2726"/>
      <c r="N91" s="2726"/>
      <c r="O91" s="2726"/>
      <c r="P91" s="1729" t="s">
        <v>68</v>
      </c>
      <c r="Q91" s="1729"/>
      <c r="R91" s="1731" t="s">
        <v>21</v>
      </c>
      <c r="S91" s="1732"/>
      <c r="T91" s="1732"/>
      <c r="U91" s="1732"/>
      <c r="V91" s="1733"/>
      <c r="W91" s="1734" t="s">
        <v>9</v>
      </c>
      <c r="X91" s="1735"/>
      <c r="Y91" s="2731" t="str">
        <f>①伊勢崎市における事業所基本情報!$K$26&amp;"-"&amp;①伊勢崎市における事業所基本情報!$Q$26&amp;""</f>
        <v>-</v>
      </c>
      <c r="Z91" s="2731"/>
      <c r="AA91" s="2731"/>
      <c r="AB91" s="2731"/>
      <c r="AC91" s="2731"/>
      <c r="AD91" s="2731"/>
      <c r="AE91" s="2731"/>
      <c r="AF91" s="2731"/>
      <c r="AG91" s="81"/>
      <c r="AH91" s="81"/>
      <c r="AI91" s="81"/>
      <c r="AJ91" s="81"/>
      <c r="AK91" s="81"/>
      <c r="AL91" s="81"/>
      <c r="AM91" s="81"/>
      <c r="AN91" s="81"/>
      <c r="AO91" s="81"/>
      <c r="AP91" s="81"/>
      <c r="AQ91" s="81"/>
      <c r="AR91" s="81"/>
      <c r="AS91" s="81"/>
      <c r="AT91" s="81"/>
      <c r="AU91" s="81"/>
      <c r="AV91" s="81"/>
      <c r="AW91" s="1549" t="s">
        <v>10</v>
      </c>
      <c r="AX91" s="1549"/>
      <c r="AY91" s="1549"/>
      <c r="AZ91" s="1549"/>
      <c r="BA91" s="1549"/>
      <c r="BB91" s="1549"/>
      <c r="BC91" s="1549"/>
      <c r="BD91" s="1551" t="str">
        <f>①伊勢崎市における事業所基本情報!$CG$18&amp;""</f>
        <v/>
      </c>
      <c r="BE91" s="1551" t="str">
        <f>①伊勢崎市における事業所基本情報!$CH$18&amp;""</f>
        <v/>
      </c>
      <c r="BF91" s="1551" t="str">
        <f>①伊勢崎市における事業所基本情報!$CI$18&amp;""</f>
        <v/>
      </c>
      <c r="BG91" s="1551" t="str">
        <f>①伊勢崎市における事業所基本情報!$CJ$18&amp;""</f>
        <v/>
      </c>
      <c r="BH91" s="1551" t="str">
        <f>①伊勢崎市における事業所基本情報!$CK$18&amp;""</f>
        <v/>
      </c>
      <c r="BI91" s="1551" t="str">
        <f>①伊勢崎市における事業所基本情報!$CL$18&amp;""</f>
        <v/>
      </c>
      <c r="BJ91" s="1551" t="str">
        <f>①伊勢崎市における事業所基本情報!$CM$18&amp;""</f>
        <v/>
      </c>
      <c r="BK91" s="1551" t="str">
        <f>①伊勢崎市における事業所基本情報!$CN$18&amp;""</f>
        <v/>
      </c>
      <c r="BL91" s="1572" t="s">
        <v>130</v>
      </c>
      <c r="BM91" s="1573"/>
      <c r="BN91" s="1573"/>
      <c r="BO91" s="1573"/>
      <c r="BP91" s="1573"/>
      <c r="BQ91" s="1574"/>
      <c r="BR91" s="86"/>
      <c r="BS91" s="86"/>
      <c r="BT91" s="86"/>
      <c r="BY91" s="145"/>
      <c r="BZ91" s="145"/>
      <c r="CA91" s="145"/>
      <c r="CB91" s="145"/>
      <c r="CC91" s="145"/>
      <c r="CD91" s="145"/>
      <c r="CE91" s="145"/>
      <c r="CF91" s="145"/>
      <c r="CG91" s="145"/>
    </row>
    <row r="92" spans="1:87" ht="13.5" customHeight="1" x14ac:dyDescent="0.2">
      <c r="A92" s="143" t="str">
        <f>+IF('➉一覧からの作成用データ (切替届)'!$N$33="印刷ＯＫ→",1,"")</f>
        <v/>
      </c>
      <c r="B92" s="2727"/>
      <c r="C92" s="2728"/>
      <c r="D92" s="2728"/>
      <c r="E92" s="2728"/>
      <c r="F92" s="2728"/>
      <c r="G92" s="2728"/>
      <c r="H92" s="2728"/>
      <c r="I92" s="2728"/>
      <c r="J92" s="2728"/>
      <c r="K92" s="2728"/>
      <c r="L92" s="2728"/>
      <c r="M92" s="2728"/>
      <c r="N92" s="2728"/>
      <c r="O92" s="2728"/>
      <c r="P92" s="1730"/>
      <c r="Q92" s="1730"/>
      <c r="R92" s="1640"/>
      <c r="S92" s="1590"/>
      <c r="T92" s="1590"/>
      <c r="U92" s="1590"/>
      <c r="V92" s="1641"/>
      <c r="W92" s="1568" t="str">
        <f>①伊勢崎市における事業所基本情報!$I$27&amp;""</f>
        <v/>
      </c>
      <c r="X92" s="1569"/>
      <c r="Y92" s="1569"/>
      <c r="Z92" s="1569"/>
      <c r="AA92" s="1569"/>
      <c r="AB92" s="1569"/>
      <c r="AC92" s="1569"/>
      <c r="AD92" s="1569"/>
      <c r="AE92" s="1569"/>
      <c r="AF92" s="1569"/>
      <c r="AG92" s="1569"/>
      <c r="AH92" s="1569"/>
      <c r="AI92" s="1569"/>
      <c r="AJ92" s="1569"/>
      <c r="AK92" s="1569"/>
      <c r="AL92" s="1569"/>
      <c r="AM92" s="1569"/>
      <c r="AN92" s="1569"/>
      <c r="AO92" s="1569"/>
      <c r="AP92" s="1569"/>
      <c r="AQ92" s="1569"/>
      <c r="AR92" s="1569"/>
      <c r="AS92" s="1569"/>
      <c r="AT92" s="1569"/>
      <c r="AU92" s="1569"/>
      <c r="AV92" s="1569"/>
      <c r="AW92" s="1550"/>
      <c r="AX92" s="1550"/>
      <c r="AY92" s="1550"/>
      <c r="AZ92" s="1550"/>
      <c r="BA92" s="1550"/>
      <c r="BB92" s="1550"/>
      <c r="BC92" s="1550"/>
      <c r="BD92" s="1552"/>
      <c r="BE92" s="1552"/>
      <c r="BF92" s="1552"/>
      <c r="BG92" s="1552"/>
      <c r="BH92" s="1552"/>
      <c r="BI92" s="1552"/>
      <c r="BJ92" s="1552"/>
      <c r="BK92" s="1552"/>
      <c r="BL92" s="1575"/>
      <c r="BM92" s="1576"/>
      <c r="BN92" s="1576"/>
      <c r="BO92" s="1576"/>
      <c r="BP92" s="1576"/>
      <c r="BQ92" s="1577"/>
      <c r="BR92" s="86"/>
      <c r="BS92" s="86"/>
      <c r="BT92" s="86"/>
      <c r="BY92" s="145"/>
    </row>
    <row r="93" spans="1:87" ht="13.5" customHeight="1" x14ac:dyDescent="0.2">
      <c r="A93" s="143" t="str">
        <f>+IF('➉一覧からの作成用データ (切替届)'!$N$33="印刷ＯＫ→",1,"")</f>
        <v/>
      </c>
      <c r="B93" s="2727"/>
      <c r="C93" s="2728"/>
      <c r="D93" s="2728"/>
      <c r="E93" s="2728"/>
      <c r="F93" s="2728"/>
      <c r="G93" s="2728"/>
      <c r="H93" s="2728"/>
      <c r="I93" s="2728"/>
      <c r="J93" s="2728"/>
      <c r="K93" s="2728"/>
      <c r="L93" s="2728"/>
      <c r="M93" s="2728"/>
      <c r="N93" s="2728"/>
      <c r="O93" s="2728"/>
      <c r="P93" s="1730"/>
      <c r="Q93" s="1730"/>
      <c r="R93" s="1640"/>
      <c r="S93" s="1590"/>
      <c r="T93" s="1590"/>
      <c r="U93" s="1590"/>
      <c r="V93" s="1641"/>
      <c r="W93" s="1568"/>
      <c r="X93" s="1569"/>
      <c r="Y93" s="1569"/>
      <c r="Z93" s="1569"/>
      <c r="AA93" s="1569"/>
      <c r="AB93" s="1569"/>
      <c r="AC93" s="1569"/>
      <c r="AD93" s="1569"/>
      <c r="AE93" s="1569"/>
      <c r="AF93" s="1569"/>
      <c r="AG93" s="1569"/>
      <c r="AH93" s="1569"/>
      <c r="AI93" s="1569"/>
      <c r="AJ93" s="1569"/>
      <c r="AK93" s="1569"/>
      <c r="AL93" s="1569"/>
      <c r="AM93" s="1569"/>
      <c r="AN93" s="1569"/>
      <c r="AO93" s="1569"/>
      <c r="AP93" s="1569"/>
      <c r="AQ93" s="1569"/>
      <c r="AR93" s="1569"/>
      <c r="AS93" s="1569"/>
      <c r="AT93" s="1569"/>
      <c r="AU93" s="1569"/>
      <c r="AV93" s="1569"/>
      <c r="AW93" s="1550"/>
      <c r="AX93" s="1550"/>
      <c r="AY93" s="1550"/>
      <c r="AZ93" s="1550"/>
      <c r="BA93" s="1550"/>
      <c r="BB93" s="1550"/>
      <c r="BC93" s="1550"/>
      <c r="BD93" s="1624" t="s">
        <v>116</v>
      </c>
      <c r="BE93" s="1624"/>
      <c r="BF93" s="1624"/>
      <c r="BG93" s="1624"/>
      <c r="BH93" s="1624"/>
      <c r="BI93" s="1624"/>
      <c r="BJ93" s="1624"/>
      <c r="BK93" s="1624" t="s">
        <v>117</v>
      </c>
      <c r="BL93" s="1566" t="str">
        <f>RIGHT('➉一覧からの作成用データ (切替届)'!$M$33,2)&amp;""</f>
        <v/>
      </c>
      <c r="BM93" s="1566"/>
      <c r="BN93" s="1566"/>
      <c r="BO93" s="1566"/>
      <c r="BP93" s="1566"/>
      <c r="BQ93" s="1626" t="s">
        <v>118</v>
      </c>
      <c r="BR93" s="78"/>
      <c r="BS93" s="78"/>
      <c r="BT93" s="76"/>
      <c r="BY93" s="145"/>
    </row>
    <row r="94" spans="1:87" ht="13.5" customHeight="1" x14ac:dyDescent="0.2">
      <c r="A94" s="143" t="str">
        <f>+IF('➉一覧からの作成用データ (切替届)'!$N$33="印刷ＯＫ→",1,"")</f>
        <v/>
      </c>
      <c r="B94" s="2729"/>
      <c r="C94" s="2730"/>
      <c r="D94" s="2730"/>
      <c r="E94" s="2730"/>
      <c r="F94" s="2730"/>
      <c r="G94" s="2730"/>
      <c r="H94" s="2730"/>
      <c r="I94" s="2730"/>
      <c r="J94" s="2730"/>
      <c r="K94" s="2730"/>
      <c r="L94" s="2730"/>
      <c r="M94" s="2730"/>
      <c r="N94" s="2730"/>
      <c r="O94" s="2730"/>
      <c r="P94" s="1730"/>
      <c r="Q94" s="1730"/>
      <c r="R94" s="1637"/>
      <c r="S94" s="1638"/>
      <c r="T94" s="1638"/>
      <c r="U94" s="1638"/>
      <c r="V94" s="1642"/>
      <c r="W94" s="1570"/>
      <c r="X94" s="1571"/>
      <c r="Y94" s="1571"/>
      <c r="Z94" s="1571"/>
      <c r="AA94" s="1571"/>
      <c r="AB94" s="1571"/>
      <c r="AC94" s="1571"/>
      <c r="AD94" s="1571"/>
      <c r="AE94" s="1571"/>
      <c r="AF94" s="1571"/>
      <c r="AG94" s="1571"/>
      <c r="AH94" s="1571"/>
      <c r="AI94" s="1571"/>
      <c r="AJ94" s="1571"/>
      <c r="AK94" s="1571"/>
      <c r="AL94" s="1571"/>
      <c r="AM94" s="1571"/>
      <c r="AN94" s="1571"/>
      <c r="AO94" s="1571"/>
      <c r="AP94" s="1571"/>
      <c r="AQ94" s="1571"/>
      <c r="AR94" s="1571"/>
      <c r="AS94" s="1571"/>
      <c r="AT94" s="1571"/>
      <c r="AU94" s="1571"/>
      <c r="AV94" s="1571"/>
      <c r="AW94" s="1550"/>
      <c r="AX94" s="1550"/>
      <c r="AY94" s="1550"/>
      <c r="AZ94" s="1550"/>
      <c r="BA94" s="1550"/>
      <c r="BB94" s="1550"/>
      <c r="BC94" s="1550"/>
      <c r="BD94" s="1625"/>
      <c r="BE94" s="1625"/>
      <c r="BF94" s="1625"/>
      <c r="BG94" s="1625"/>
      <c r="BH94" s="1625"/>
      <c r="BI94" s="1625"/>
      <c r="BJ94" s="1625"/>
      <c r="BK94" s="1625"/>
      <c r="BL94" s="1567"/>
      <c r="BM94" s="1567"/>
      <c r="BN94" s="1567"/>
      <c r="BO94" s="1567"/>
      <c r="BP94" s="1567"/>
      <c r="BQ94" s="1627"/>
      <c r="BR94" s="78"/>
      <c r="BS94" s="78"/>
      <c r="BT94" s="76"/>
      <c r="BY94" s="145"/>
      <c r="BZ94" s="145"/>
      <c r="CA94" s="145"/>
      <c r="CB94" s="145"/>
      <c r="CC94" s="145"/>
      <c r="CD94" s="145"/>
      <c r="CE94" s="145"/>
      <c r="CF94" s="145"/>
    </row>
    <row r="95" spans="1:87" ht="20.25" customHeight="1" x14ac:dyDescent="0.2">
      <c r="A95" s="143" t="str">
        <f>+IF('➉一覧からの作成用データ (切替届)'!$N$33="印刷ＯＫ→",1,"")</f>
        <v/>
      </c>
      <c r="B95" s="1653"/>
      <c r="C95" s="1564"/>
      <c r="D95" s="1564"/>
      <c r="E95" s="1564"/>
      <c r="F95" s="1564"/>
      <c r="G95" s="1564"/>
      <c r="H95" s="1564"/>
      <c r="I95" s="1564"/>
      <c r="J95" s="1564"/>
      <c r="K95" s="1649" t="s">
        <v>304</v>
      </c>
      <c r="L95" s="1650"/>
      <c r="M95" s="1650"/>
      <c r="N95" s="1650"/>
      <c r="O95" s="1650"/>
      <c r="P95" s="1730"/>
      <c r="Q95" s="1730"/>
      <c r="R95" s="1634" t="s">
        <v>20</v>
      </c>
      <c r="S95" s="1634"/>
      <c r="T95" s="1634"/>
      <c r="U95" s="1634"/>
      <c r="V95" s="1634"/>
      <c r="W95" s="1610" t="str">
        <f>①伊勢崎市における事業所基本情報!$I$20&amp;""</f>
        <v/>
      </c>
      <c r="X95" s="1611"/>
      <c r="Y95" s="1611"/>
      <c r="Z95" s="1611"/>
      <c r="AA95" s="1611"/>
      <c r="AB95" s="1611"/>
      <c r="AC95" s="1611"/>
      <c r="AD95" s="1611"/>
      <c r="AE95" s="1611"/>
      <c r="AF95" s="1611"/>
      <c r="AG95" s="1611"/>
      <c r="AH95" s="1611"/>
      <c r="AI95" s="1611"/>
      <c r="AJ95" s="1611"/>
      <c r="AK95" s="1611"/>
      <c r="AL95" s="1611"/>
      <c r="AM95" s="1611"/>
      <c r="AN95" s="1611"/>
      <c r="AO95" s="1611"/>
      <c r="AP95" s="1611"/>
      <c r="AQ95" s="1611"/>
      <c r="AR95" s="1611"/>
      <c r="AS95" s="1611"/>
      <c r="AT95" s="1611"/>
      <c r="AU95" s="1611"/>
      <c r="AV95" s="1612"/>
      <c r="AW95" s="1550" t="s">
        <v>131</v>
      </c>
      <c r="AX95" s="1550"/>
      <c r="AY95" s="1550"/>
      <c r="AZ95" s="1550"/>
      <c r="BA95" s="1550" t="s">
        <v>33</v>
      </c>
      <c r="BB95" s="1550"/>
      <c r="BC95" s="1550"/>
      <c r="BD95" s="1614" t="str">
        <f>①伊勢崎市における事業所基本情報!$I$35&amp;""</f>
        <v/>
      </c>
      <c r="BE95" s="1614"/>
      <c r="BF95" s="1614"/>
      <c r="BG95" s="1614"/>
      <c r="BH95" s="1614"/>
      <c r="BI95" s="1614"/>
      <c r="BJ95" s="1614"/>
      <c r="BK95" s="1614"/>
      <c r="BL95" s="1614"/>
      <c r="BM95" s="1614"/>
      <c r="BN95" s="1614"/>
      <c r="BO95" s="1614"/>
      <c r="BP95" s="1614"/>
      <c r="BQ95" s="1615"/>
      <c r="BR95" s="78"/>
      <c r="BS95" s="78"/>
      <c r="BT95" s="76"/>
      <c r="BY95" s="145"/>
      <c r="BZ95" s="145"/>
      <c r="CA95" s="145"/>
      <c r="CB95" s="145"/>
      <c r="CC95" s="145"/>
      <c r="CD95" s="145"/>
      <c r="CE95" s="145"/>
      <c r="CF95" s="145"/>
    </row>
    <row r="96" spans="1:87" ht="20.25" customHeight="1" x14ac:dyDescent="0.2">
      <c r="A96" s="143" t="str">
        <f>+IF('➉一覧からの作成用データ (切替届)'!$N$33="印刷ＯＫ→",1,"")</f>
        <v/>
      </c>
      <c r="B96" s="1653"/>
      <c r="C96" s="1564"/>
      <c r="D96" s="1564"/>
      <c r="E96" s="1564"/>
      <c r="F96" s="1564"/>
      <c r="G96" s="1564"/>
      <c r="H96" s="1564"/>
      <c r="I96" s="1564"/>
      <c r="J96" s="1564"/>
      <c r="K96" s="1651"/>
      <c r="L96" s="1652"/>
      <c r="M96" s="1652"/>
      <c r="N96" s="1652"/>
      <c r="O96" s="1652"/>
      <c r="P96" s="1730"/>
      <c r="Q96" s="1730"/>
      <c r="R96" s="1640" t="s">
        <v>24</v>
      </c>
      <c r="S96" s="1590"/>
      <c r="T96" s="1590"/>
      <c r="U96" s="1590"/>
      <c r="V96" s="1641"/>
      <c r="W96" s="1601" t="str">
        <f>①伊勢崎市における事業所基本情報!$I$22&amp;""</f>
        <v/>
      </c>
      <c r="X96" s="1602"/>
      <c r="Y96" s="1602"/>
      <c r="Z96" s="1602"/>
      <c r="AA96" s="1602"/>
      <c r="AB96" s="1602"/>
      <c r="AC96" s="1602"/>
      <c r="AD96" s="1602"/>
      <c r="AE96" s="1602"/>
      <c r="AF96" s="1602"/>
      <c r="AG96" s="1602"/>
      <c r="AH96" s="1602"/>
      <c r="AI96" s="1602"/>
      <c r="AJ96" s="1602"/>
      <c r="AK96" s="1602"/>
      <c r="AL96" s="1602"/>
      <c r="AM96" s="1602"/>
      <c r="AN96" s="1602"/>
      <c r="AO96" s="1602"/>
      <c r="AP96" s="1602"/>
      <c r="AQ96" s="1602"/>
      <c r="AR96" s="1602"/>
      <c r="AS96" s="1602"/>
      <c r="AT96" s="1602"/>
      <c r="AU96" s="1602"/>
      <c r="AV96" s="1603"/>
      <c r="AW96" s="1550"/>
      <c r="AX96" s="1550"/>
      <c r="AY96" s="1550"/>
      <c r="AZ96" s="1550"/>
      <c r="BA96" s="1550"/>
      <c r="BB96" s="1550"/>
      <c r="BC96" s="1550"/>
      <c r="BD96" s="1616"/>
      <c r="BE96" s="1616"/>
      <c r="BF96" s="1616"/>
      <c r="BG96" s="1616"/>
      <c r="BH96" s="1616"/>
      <c r="BI96" s="1616"/>
      <c r="BJ96" s="1616"/>
      <c r="BK96" s="1616"/>
      <c r="BL96" s="1616"/>
      <c r="BM96" s="1616"/>
      <c r="BN96" s="1616"/>
      <c r="BO96" s="1616"/>
      <c r="BP96" s="1616"/>
      <c r="BQ96" s="1617"/>
      <c r="BR96" s="78"/>
      <c r="BS96" s="78"/>
      <c r="BT96" s="76"/>
      <c r="BY96" s="145"/>
      <c r="BZ96" s="145"/>
      <c r="CA96" s="145"/>
      <c r="CB96" s="145"/>
      <c r="CC96" s="145"/>
      <c r="CD96" s="145"/>
      <c r="CE96" s="145"/>
      <c r="CF96" s="145"/>
      <c r="CG96" s="145"/>
    </row>
    <row r="97" spans="1:98" ht="20.25" customHeight="1" x14ac:dyDescent="0.2">
      <c r="A97" s="143" t="str">
        <f>+IF('➉一覧からの作成用データ (切替届)'!$N$33="印刷ＯＫ→",1,"")</f>
        <v/>
      </c>
      <c r="B97" s="1653"/>
      <c r="C97" s="1564"/>
      <c r="D97" s="1564"/>
      <c r="E97" s="1564"/>
      <c r="F97" s="1564"/>
      <c r="G97" s="1564"/>
      <c r="H97" s="1564"/>
      <c r="I97" s="1564"/>
      <c r="J97" s="1564"/>
      <c r="K97" s="1564"/>
      <c r="L97" s="1564"/>
      <c r="M97" s="1564"/>
      <c r="N97" s="1564"/>
      <c r="O97" s="1565"/>
      <c r="P97" s="1730"/>
      <c r="Q97" s="1730"/>
      <c r="R97" s="1640"/>
      <c r="S97" s="1590"/>
      <c r="T97" s="1590"/>
      <c r="U97" s="1590"/>
      <c r="V97" s="1641"/>
      <c r="W97" s="1604"/>
      <c r="X97" s="1605"/>
      <c r="Y97" s="1605"/>
      <c r="Z97" s="1605"/>
      <c r="AA97" s="1605"/>
      <c r="AB97" s="1605"/>
      <c r="AC97" s="1605"/>
      <c r="AD97" s="1605"/>
      <c r="AE97" s="1605"/>
      <c r="AF97" s="1605"/>
      <c r="AG97" s="1605"/>
      <c r="AH97" s="1605"/>
      <c r="AI97" s="1605"/>
      <c r="AJ97" s="1605"/>
      <c r="AK97" s="1605"/>
      <c r="AL97" s="1605"/>
      <c r="AM97" s="1605"/>
      <c r="AN97" s="1605"/>
      <c r="AO97" s="1605"/>
      <c r="AP97" s="1605"/>
      <c r="AQ97" s="1605"/>
      <c r="AR97" s="1605"/>
      <c r="AS97" s="1605"/>
      <c r="AT97" s="1605"/>
      <c r="AU97" s="1605"/>
      <c r="AV97" s="1606"/>
      <c r="AW97" s="1550"/>
      <c r="AX97" s="1550"/>
      <c r="AY97" s="1550"/>
      <c r="AZ97" s="1550"/>
      <c r="BA97" s="1550" t="s">
        <v>3</v>
      </c>
      <c r="BB97" s="1550"/>
      <c r="BC97" s="1550"/>
      <c r="BD97" s="1708" t="str">
        <f>①伊勢崎市における事業所基本情報!$I$37&amp;""</f>
        <v/>
      </c>
      <c r="BE97" s="1709"/>
      <c r="BF97" s="1709"/>
      <c r="BG97" s="1709"/>
      <c r="BH97" s="1709"/>
      <c r="BI97" s="1709"/>
      <c r="BJ97" s="1709"/>
      <c r="BK97" s="1709"/>
      <c r="BL97" s="1709"/>
      <c r="BM97" s="1709"/>
      <c r="BN97" s="1709"/>
      <c r="BO97" s="1709"/>
      <c r="BP97" s="1709"/>
      <c r="BQ97" s="1710"/>
      <c r="BR97" s="78"/>
      <c r="BS97" s="78"/>
      <c r="BT97" s="76"/>
      <c r="BY97" s="145"/>
    </row>
    <row r="98" spans="1:98" ht="20.25" customHeight="1" x14ac:dyDescent="0.2">
      <c r="A98" s="143" t="str">
        <f>+IF('➉一覧からの作成用データ (切替届)'!$N$33="印刷ＯＫ→",1,"")</f>
        <v/>
      </c>
      <c r="B98" s="1557" t="s">
        <v>13</v>
      </c>
      <c r="C98" s="1558"/>
      <c r="D98" s="1558"/>
      <c r="E98" s="1558"/>
      <c r="F98" s="1559"/>
      <c r="G98" s="1553" t="s">
        <v>19</v>
      </c>
      <c r="H98" s="1554"/>
      <c r="I98" s="1554"/>
      <c r="J98" s="1554"/>
      <c r="K98" s="1554"/>
      <c r="L98" s="1554"/>
      <c r="M98" s="1554"/>
      <c r="N98" s="1554"/>
      <c r="O98" s="1554"/>
      <c r="P98" s="1730"/>
      <c r="Q98" s="1730"/>
      <c r="R98" s="1637"/>
      <c r="S98" s="1638"/>
      <c r="T98" s="1638"/>
      <c r="U98" s="1638"/>
      <c r="V98" s="1642"/>
      <c r="W98" s="1607"/>
      <c r="X98" s="1608"/>
      <c r="Y98" s="1608"/>
      <c r="Z98" s="1608"/>
      <c r="AA98" s="1608"/>
      <c r="AB98" s="1608"/>
      <c r="AC98" s="1608"/>
      <c r="AD98" s="1608"/>
      <c r="AE98" s="1608"/>
      <c r="AF98" s="1608"/>
      <c r="AG98" s="1608"/>
      <c r="AH98" s="1608"/>
      <c r="AI98" s="1608"/>
      <c r="AJ98" s="1608"/>
      <c r="AK98" s="1608"/>
      <c r="AL98" s="1608"/>
      <c r="AM98" s="1608"/>
      <c r="AN98" s="1608"/>
      <c r="AO98" s="1608"/>
      <c r="AP98" s="1608"/>
      <c r="AQ98" s="1608"/>
      <c r="AR98" s="1608"/>
      <c r="AS98" s="1608"/>
      <c r="AT98" s="1608"/>
      <c r="AU98" s="1608"/>
      <c r="AV98" s="1609"/>
      <c r="AW98" s="1550"/>
      <c r="AX98" s="1550"/>
      <c r="AY98" s="1550"/>
      <c r="AZ98" s="1550"/>
      <c r="BA98" s="1550"/>
      <c r="BB98" s="1550"/>
      <c r="BC98" s="1550"/>
      <c r="BD98" s="1711"/>
      <c r="BE98" s="1712"/>
      <c r="BF98" s="1712"/>
      <c r="BG98" s="1712"/>
      <c r="BH98" s="1712"/>
      <c r="BI98" s="1712"/>
      <c r="BJ98" s="1712"/>
      <c r="BK98" s="1712"/>
      <c r="BL98" s="1712"/>
      <c r="BM98" s="1712"/>
      <c r="BN98" s="1712"/>
      <c r="BO98" s="1712"/>
      <c r="BP98" s="1712"/>
      <c r="BQ98" s="1713"/>
      <c r="BR98" s="78"/>
      <c r="BS98" s="78"/>
      <c r="BT98" s="76"/>
      <c r="BY98" s="145"/>
      <c r="BZ98" s="145"/>
    </row>
    <row r="99" spans="1:98" ht="20.25" customHeight="1" x14ac:dyDescent="0.2">
      <c r="A99" s="143" t="str">
        <f>+IF('➉一覧からの作成用データ (切替届)'!$N$33="印刷ＯＫ→",1,"")</f>
        <v/>
      </c>
      <c r="B99" s="1560"/>
      <c r="C99" s="1561"/>
      <c r="D99" s="1561"/>
      <c r="E99" s="1561"/>
      <c r="F99" s="1562"/>
      <c r="G99" s="1555"/>
      <c r="H99" s="1556"/>
      <c r="I99" s="1556"/>
      <c r="J99" s="1556"/>
      <c r="K99" s="1556"/>
      <c r="L99" s="1556"/>
      <c r="M99" s="1556"/>
      <c r="N99" s="1556"/>
      <c r="O99" s="1556"/>
      <c r="P99" s="1730"/>
      <c r="Q99" s="1730"/>
      <c r="R99" s="1550" t="s">
        <v>25</v>
      </c>
      <c r="S99" s="1550"/>
      <c r="T99" s="1550"/>
      <c r="U99" s="1550"/>
      <c r="V99" s="1550"/>
      <c r="W99" s="1543" t="str">
        <f>①伊勢崎市における事業所基本情報!$CG$35&amp;""</f>
        <v/>
      </c>
      <c r="X99" s="1544"/>
      <c r="Y99" s="1543" t="str">
        <f>①伊勢崎市における事業所基本情報!$CH$35&amp;""</f>
        <v/>
      </c>
      <c r="Z99" s="1544"/>
      <c r="AA99" s="1543" t="str">
        <f>①伊勢崎市における事業所基本情報!$CI$35&amp;""</f>
        <v/>
      </c>
      <c r="AB99" s="1544"/>
      <c r="AC99" s="1543" t="str">
        <f>①伊勢崎市における事業所基本情報!$CJ$35&amp;""</f>
        <v/>
      </c>
      <c r="AD99" s="1544"/>
      <c r="AE99" s="1543" t="str">
        <f>①伊勢崎市における事業所基本情報!$CK$35&amp;""</f>
        <v/>
      </c>
      <c r="AF99" s="1544"/>
      <c r="AG99" s="1543" t="str">
        <f>①伊勢崎市における事業所基本情報!$CL$35&amp;""</f>
        <v/>
      </c>
      <c r="AH99" s="1544"/>
      <c r="AI99" s="1543" t="str">
        <f>①伊勢崎市における事業所基本情報!$CM$35&amp;""</f>
        <v/>
      </c>
      <c r="AJ99" s="1544"/>
      <c r="AK99" s="1543" t="str">
        <f>①伊勢崎市における事業所基本情報!$CN$35&amp;""</f>
        <v/>
      </c>
      <c r="AL99" s="1544"/>
      <c r="AM99" s="1543" t="str">
        <f>①伊勢崎市における事業所基本情報!$CO$35&amp;""</f>
        <v/>
      </c>
      <c r="AN99" s="1544"/>
      <c r="AO99" s="1543" t="str">
        <f>①伊勢崎市における事業所基本情報!$CP$35&amp;""</f>
        <v/>
      </c>
      <c r="AP99" s="1544"/>
      <c r="AQ99" s="1543" t="str">
        <f>①伊勢崎市における事業所基本情報!$CQ$35&amp;""</f>
        <v/>
      </c>
      <c r="AR99" s="1544"/>
      <c r="AS99" s="1543" t="str">
        <f>①伊勢崎市における事業所基本情報!$CR$35&amp;""</f>
        <v/>
      </c>
      <c r="AT99" s="1544"/>
      <c r="AU99" s="1736" t="str">
        <f>①伊勢崎市における事業所基本情報!$CS$35&amp;""</f>
        <v/>
      </c>
      <c r="AV99" s="1737"/>
      <c r="AW99" s="1550"/>
      <c r="AX99" s="1550"/>
      <c r="AY99" s="1550"/>
      <c r="AZ99" s="1550"/>
      <c r="BA99" s="1550" t="s">
        <v>4</v>
      </c>
      <c r="BB99" s="1550"/>
      <c r="BC99" s="1550"/>
      <c r="BD99" s="1714" t="str">
        <f>①伊勢崎市における事業所基本情報!$I$39&amp;""</f>
        <v/>
      </c>
      <c r="BE99" s="1715"/>
      <c r="BF99" s="1715"/>
      <c r="BG99" s="1715"/>
      <c r="BH99" s="1715"/>
      <c r="BI99" s="1715"/>
      <c r="BJ99" s="1715"/>
      <c r="BK99" s="1715"/>
      <c r="BL99" s="1715"/>
      <c r="BM99" s="1715"/>
      <c r="BN99" s="1715"/>
      <c r="BO99" s="1715"/>
      <c r="BP99" s="1715"/>
      <c r="BQ99" s="1716"/>
      <c r="BR99" s="78"/>
      <c r="BS99" s="78"/>
      <c r="BT99" s="76"/>
      <c r="BY99" s="145"/>
      <c r="BZ99" s="145"/>
    </row>
    <row r="100" spans="1:98" ht="20.25" customHeight="1" thickBot="1" x14ac:dyDescent="0.25">
      <c r="A100" s="143" t="str">
        <f>+IF('➉一覧からの作成用データ (切替届)'!$N$33="印刷ＯＫ→",1,"")</f>
        <v/>
      </c>
      <c r="B100" s="1560"/>
      <c r="C100" s="1561"/>
      <c r="D100" s="1561"/>
      <c r="E100" s="1561"/>
      <c r="F100" s="1562"/>
      <c r="G100" s="1555"/>
      <c r="H100" s="1556"/>
      <c r="I100" s="1556"/>
      <c r="J100" s="1556"/>
      <c r="K100" s="1556"/>
      <c r="L100" s="1556"/>
      <c r="M100" s="1556"/>
      <c r="N100" s="1556"/>
      <c r="O100" s="1556"/>
      <c r="P100" s="1730"/>
      <c r="Q100" s="1730"/>
      <c r="R100" s="1550"/>
      <c r="S100" s="1550"/>
      <c r="T100" s="1550"/>
      <c r="U100" s="1550"/>
      <c r="V100" s="1550"/>
      <c r="W100" s="1620"/>
      <c r="X100" s="1621"/>
      <c r="Y100" s="1620"/>
      <c r="Z100" s="1621"/>
      <c r="AA100" s="1620"/>
      <c r="AB100" s="1621"/>
      <c r="AC100" s="1545"/>
      <c r="AD100" s="1546"/>
      <c r="AE100" s="1545"/>
      <c r="AF100" s="1546"/>
      <c r="AG100" s="1545"/>
      <c r="AH100" s="1546"/>
      <c r="AI100" s="1545"/>
      <c r="AJ100" s="1546"/>
      <c r="AK100" s="1545"/>
      <c r="AL100" s="1546"/>
      <c r="AM100" s="1545"/>
      <c r="AN100" s="1546"/>
      <c r="AO100" s="1545"/>
      <c r="AP100" s="1546"/>
      <c r="AQ100" s="1545"/>
      <c r="AR100" s="1546"/>
      <c r="AS100" s="1545"/>
      <c r="AT100" s="1546"/>
      <c r="AU100" s="1738"/>
      <c r="AV100" s="1543"/>
      <c r="AW100" s="1634"/>
      <c r="AX100" s="1634"/>
      <c r="AY100" s="1634"/>
      <c r="AZ100" s="1634"/>
      <c r="BA100" s="1618"/>
      <c r="BB100" s="1618"/>
      <c r="BC100" s="1618"/>
      <c r="BD100" s="1717"/>
      <c r="BE100" s="1718"/>
      <c r="BF100" s="1718"/>
      <c r="BG100" s="1718"/>
      <c r="BH100" s="1718"/>
      <c r="BI100" s="1718"/>
      <c r="BJ100" s="1718"/>
      <c r="BK100" s="1718"/>
      <c r="BL100" s="1718"/>
      <c r="BM100" s="1718"/>
      <c r="BN100" s="1718"/>
      <c r="BO100" s="1718"/>
      <c r="BP100" s="1718"/>
      <c r="BQ100" s="1719"/>
      <c r="BR100" s="78"/>
      <c r="BS100" s="78"/>
      <c r="BY100" s="145"/>
      <c r="BZ100" s="145"/>
      <c r="CA100" s="145"/>
      <c r="CB100" s="145"/>
      <c r="CC100" s="145"/>
      <c r="CD100" s="145"/>
      <c r="CE100" s="145"/>
      <c r="CF100" s="145"/>
      <c r="CG100" s="145"/>
    </row>
    <row r="101" spans="1:98" ht="15.75" customHeight="1" x14ac:dyDescent="0.2">
      <c r="A101" s="143" t="str">
        <f>+IF('➉一覧からの作成用データ (切替届)'!$N$33="印刷ＯＫ→",1,"")</f>
        <v/>
      </c>
      <c r="B101" s="1676" t="s">
        <v>22</v>
      </c>
      <c r="C101" s="1677"/>
      <c r="D101" s="1595" t="s">
        <v>14</v>
      </c>
      <c r="E101" s="1596"/>
      <c r="F101" s="1596"/>
      <c r="G101" s="1596"/>
      <c r="H101" s="1596"/>
      <c r="I101" s="1597"/>
      <c r="J101" s="2699" t="str">
        <f>'➉一覧からの作成用データ (切替届)'!$D$33&amp;""</f>
        <v/>
      </c>
      <c r="K101" s="2700"/>
      <c r="L101" s="2700"/>
      <c r="M101" s="2700"/>
      <c r="N101" s="2700"/>
      <c r="O101" s="2700"/>
      <c r="P101" s="2700"/>
      <c r="Q101" s="2700"/>
      <c r="R101" s="2700"/>
      <c r="S101" s="2700"/>
      <c r="T101" s="2700"/>
      <c r="U101" s="2700"/>
      <c r="V101" s="2700"/>
      <c r="W101" s="2700"/>
      <c r="X101" s="2700"/>
      <c r="Y101" s="2700"/>
      <c r="Z101" s="2700"/>
      <c r="AA101" s="2700"/>
      <c r="AB101" s="2701"/>
      <c r="AC101" s="2702" t="s">
        <v>119</v>
      </c>
      <c r="AD101" s="2703"/>
      <c r="AE101" s="2703"/>
      <c r="AF101" s="2703"/>
      <c r="AG101" s="2704"/>
      <c r="AH101" s="1643" t="s">
        <v>120</v>
      </c>
      <c r="AI101" s="1643"/>
      <c r="AJ101" s="1643"/>
      <c r="AK101" s="1643"/>
      <c r="AL101" s="1643"/>
      <c r="AM101" s="1643"/>
      <c r="AN101" s="1643"/>
      <c r="AO101" s="1643"/>
      <c r="AP101" s="1643"/>
      <c r="AQ101" s="1643"/>
      <c r="AR101" s="1644"/>
      <c r="AS101" s="1635" t="s">
        <v>123</v>
      </c>
      <c r="AT101" s="1635"/>
      <c r="AU101" s="1635"/>
      <c r="AV101" s="1635"/>
      <c r="AW101" s="1635"/>
      <c r="AX101" s="1635"/>
      <c r="AY101" s="1635"/>
      <c r="AZ101" s="1635"/>
      <c r="BA101" s="1636"/>
      <c r="BB101" s="1636"/>
      <c r="BC101" s="1636"/>
      <c r="BD101" s="1635"/>
      <c r="BE101" s="1635"/>
      <c r="BF101" s="1635"/>
      <c r="BG101" s="1635"/>
      <c r="BH101" s="1635"/>
      <c r="BI101" s="1635"/>
      <c r="BJ101" s="1635"/>
      <c r="BK101" s="1635"/>
      <c r="BL101" s="1635"/>
      <c r="BM101" s="1635"/>
      <c r="BN101" s="1635"/>
      <c r="BO101" s="1635"/>
      <c r="BP101" s="1635"/>
      <c r="BQ101" s="79"/>
      <c r="BR101" s="76"/>
      <c r="BS101" s="76"/>
      <c r="BT101" s="76"/>
      <c r="BU101" s="76"/>
      <c r="CA101" s="145"/>
      <c r="CB101" s="145"/>
      <c r="CC101" s="145"/>
      <c r="CD101" s="145"/>
      <c r="CE101" s="145"/>
      <c r="CF101" s="145"/>
      <c r="CG101" s="145"/>
      <c r="CH101" s="145"/>
      <c r="CI101" s="145"/>
    </row>
    <row r="102" spans="1:98" ht="16.5" customHeight="1" x14ac:dyDescent="0.2">
      <c r="A102" s="143" t="str">
        <f>+IF('➉一覧からの作成用データ (切替届)'!$N$33="印刷ＯＫ→",1,"")</f>
        <v/>
      </c>
      <c r="B102" s="1676"/>
      <c r="C102" s="1677"/>
      <c r="D102" s="1628" t="s">
        <v>305</v>
      </c>
      <c r="E102" s="1629"/>
      <c r="F102" s="1629"/>
      <c r="G102" s="1629"/>
      <c r="H102" s="1629"/>
      <c r="I102" s="1630"/>
      <c r="J102" s="2705" t="str">
        <f>'➉一覧からの作成用データ (切替届)'!$C$33&amp;""</f>
        <v/>
      </c>
      <c r="K102" s="2706"/>
      <c r="L102" s="2706"/>
      <c r="M102" s="2706"/>
      <c r="N102" s="2706"/>
      <c r="O102" s="2706"/>
      <c r="P102" s="2706"/>
      <c r="Q102" s="2706"/>
      <c r="R102" s="2706"/>
      <c r="S102" s="2706"/>
      <c r="T102" s="2706"/>
      <c r="U102" s="2706"/>
      <c r="V102" s="2706"/>
      <c r="W102" s="2706"/>
      <c r="X102" s="2706"/>
      <c r="Y102" s="2706"/>
      <c r="Z102" s="2706"/>
      <c r="AA102" s="2706"/>
      <c r="AB102" s="2707"/>
      <c r="AC102" s="2710"/>
      <c r="AD102" s="2711"/>
      <c r="AE102" s="2711"/>
      <c r="AF102" s="2711"/>
      <c r="AG102" s="2712"/>
      <c r="AH102" s="1645"/>
      <c r="AI102" s="1645"/>
      <c r="AJ102" s="1645"/>
      <c r="AK102" s="1645"/>
      <c r="AL102" s="1645"/>
      <c r="AM102" s="1645"/>
      <c r="AN102" s="1645"/>
      <c r="AO102" s="1645"/>
      <c r="AP102" s="1645"/>
      <c r="AQ102" s="1645"/>
      <c r="AR102" s="1646"/>
      <c r="AS102" s="1589" t="s">
        <v>73</v>
      </c>
      <c r="AT102" s="1589"/>
      <c r="AU102" s="1619" t="str">
        <f>'➉一覧からの作成用データ (切替届)'!$I$33&amp;""</f>
        <v/>
      </c>
      <c r="AV102" s="1619"/>
      <c r="AW102" s="1619"/>
      <c r="AX102" s="1619"/>
      <c r="AY102" s="1619"/>
      <c r="AZ102" s="1619"/>
      <c r="BA102" s="1619"/>
      <c r="BB102" s="1619"/>
      <c r="BC102" s="1619"/>
      <c r="BD102" s="1619"/>
      <c r="BE102" s="1619"/>
      <c r="BF102" s="1589" t="s">
        <v>74</v>
      </c>
      <c r="BG102" s="1589"/>
      <c r="BH102" s="740" t="s">
        <v>350</v>
      </c>
      <c r="BI102" s="740"/>
      <c r="BJ102" s="740"/>
      <c r="BK102" s="740"/>
      <c r="BL102" s="740"/>
      <c r="BM102" s="740"/>
      <c r="BN102" s="740"/>
      <c r="BO102" s="740"/>
      <c r="BP102" s="740"/>
      <c r="BQ102" s="1684"/>
      <c r="BR102" s="76"/>
      <c r="BS102" s="76"/>
      <c r="BT102" s="76"/>
      <c r="BU102" s="76"/>
      <c r="CA102" s="145"/>
      <c r="CB102" s="145"/>
      <c r="CC102" s="145"/>
      <c r="CD102" s="145"/>
      <c r="CE102" s="145"/>
      <c r="CF102" s="145"/>
      <c r="CG102" s="145"/>
      <c r="CH102" s="145"/>
      <c r="CI102" s="145"/>
    </row>
    <row r="103" spans="1:98" ht="16.5" customHeight="1" x14ac:dyDescent="0.2">
      <c r="A103" s="143" t="str">
        <f>+IF('➉一覧からの作成用データ (切替届)'!$N$33="印刷ＯＫ→",1,"")</f>
        <v/>
      </c>
      <c r="B103" s="1676"/>
      <c r="C103" s="1677"/>
      <c r="D103" s="1631"/>
      <c r="E103" s="1632"/>
      <c r="F103" s="1632"/>
      <c r="G103" s="1632"/>
      <c r="H103" s="1632"/>
      <c r="I103" s="1633"/>
      <c r="J103" s="1685"/>
      <c r="K103" s="1686"/>
      <c r="L103" s="1686"/>
      <c r="M103" s="1686"/>
      <c r="N103" s="1686"/>
      <c r="O103" s="1686"/>
      <c r="P103" s="1686"/>
      <c r="Q103" s="1686"/>
      <c r="R103" s="1686"/>
      <c r="S103" s="1686"/>
      <c r="T103" s="1686"/>
      <c r="U103" s="1686"/>
      <c r="V103" s="1686"/>
      <c r="W103" s="1686"/>
      <c r="X103" s="1686"/>
      <c r="Y103" s="1686"/>
      <c r="Z103" s="1686"/>
      <c r="AA103" s="1686"/>
      <c r="AB103" s="2708"/>
      <c r="AC103" s="2318"/>
      <c r="AD103" s="1613"/>
      <c r="AE103" s="1613"/>
      <c r="AF103" s="1613"/>
      <c r="AG103" s="2319"/>
      <c r="AH103" s="1645"/>
      <c r="AI103" s="1645"/>
      <c r="AJ103" s="1645"/>
      <c r="AK103" s="1645"/>
      <c r="AL103" s="1645"/>
      <c r="AM103" s="1645"/>
      <c r="AN103" s="1645"/>
      <c r="AO103" s="1645"/>
      <c r="AP103" s="1645"/>
      <c r="AQ103" s="1645"/>
      <c r="AR103" s="1646"/>
      <c r="AS103" s="1589"/>
      <c r="AT103" s="1589"/>
      <c r="AU103" s="1619"/>
      <c r="AV103" s="1619"/>
      <c r="AW103" s="1619"/>
      <c r="AX103" s="1619"/>
      <c r="AY103" s="1619"/>
      <c r="AZ103" s="1619"/>
      <c r="BA103" s="1619"/>
      <c r="BB103" s="1619"/>
      <c r="BC103" s="1619"/>
      <c r="BD103" s="1619"/>
      <c r="BE103" s="1619"/>
      <c r="BF103" s="1589"/>
      <c r="BG103" s="1589"/>
      <c r="BH103" s="740"/>
      <c r="BI103" s="740"/>
      <c r="BJ103" s="740"/>
      <c r="BK103" s="740"/>
      <c r="BL103" s="740"/>
      <c r="BM103" s="740"/>
      <c r="BN103" s="740"/>
      <c r="BO103" s="740"/>
      <c r="BP103" s="740"/>
      <c r="BQ103" s="1684"/>
      <c r="BR103" s="76"/>
      <c r="BS103" s="76"/>
      <c r="BT103" s="76"/>
      <c r="BU103" s="76"/>
      <c r="CA103" s="145"/>
      <c r="CS103" s="134"/>
      <c r="CT103" s="134"/>
    </row>
    <row r="104" spans="1:98" ht="16.5" customHeight="1" x14ac:dyDescent="0.2">
      <c r="A104" s="143" t="str">
        <f>+IF('➉一覧からの作成用データ (切替届)'!$N$33="印刷ＯＫ→",1,"")</f>
        <v/>
      </c>
      <c r="B104" s="1676"/>
      <c r="C104" s="1677"/>
      <c r="D104" s="1598"/>
      <c r="E104" s="1599"/>
      <c r="F104" s="1599"/>
      <c r="G104" s="1599"/>
      <c r="H104" s="1599"/>
      <c r="I104" s="1600"/>
      <c r="J104" s="1687"/>
      <c r="K104" s="1688"/>
      <c r="L104" s="1688"/>
      <c r="M104" s="1688"/>
      <c r="N104" s="1688"/>
      <c r="O104" s="1688"/>
      <c r="P104" s="1688"/>
      <c r="Q104" s="1688"/>
      <c r="R104" s="1688"/>
      <c r="S104" s="1688"/>
      <c r="T104" s="1688"/>
      <c r="U104" s="1688"/>
      <c r="V104" s="1688"/>
      <c r="W104" s="1688"/>
      <c r="X104" s="1688"/>
      <c r="Y104" s="1688"/>
      <c r="Z104" s="1688"/>
      <c r="AA104" s="1688"/>
      <c r="AB104" s="2709"/>
      <c r="AC104" s="2320"/>
      <c r="AD104" s="2321"/>
      <c r="AE104" s="2321"/>
      <c r="AF104" s="2321"/>
      <c r="AG104" s="2322"/>
      <c r="AH104" s="1647"/>
      <c r="AI104" s="1647"/>
      <c r="AJ104" s="1647"/>
      <c r="AK104" s="1647"/>
      <c r="AL104" s="1647"/>
      <c r="AM104" s="1647"/>
      <c r="AN104" s="1647"/>
      <c r="AO104" s="1647"/>
      <c r="AP104" s="1647"/>
      <c r="AQ104" s="1647"/>
      <c r="AR104" s="1648"/>
      <c r="AS104" s="1637" t="s">
        <v>125</v>
      </c>
      <c r="AT104" s="1638"/>
      <c r="AU104" s="1638"/>
      <c r="AV104" s="1638"/>
      <c r="AW104" s="1638"/>
      <c r="AX104" s="1638"/>
      <c r="AY104" s="1638"/>
      <c r="AZ104" s="1638"/>
      <c r="BA104" s="1638"/>
      <c r="BB104" s="1638"/>
      <c r="BC104" s="1638"/>
      <c r="BD104" s="1638"/>
      <c r="BE104" s="1638"/>
      <c r="BF104" s="1638"/>
      <c r="BG104" s="1638"/>
      <c r="BH104" s="1638"/>
      <c r="BI104" s="1638"/>
      <c r="BJ104" s="1638"/>
      <c r="BK104" s="1638"/>
      <c r="BL104" s="1638"/>
      <c r="BM104" s="1638"/>
      <c r="BN104" s="1638"/>
      <c r="BO104" s="1638"/>
      <c r="BP104" s="1638"/>
      <c r="BQ104" s="1639"/>
      <c r="BR104" s="76"/>
      <c r="BS104" s="76"/>
      <c r="BT104" s="76"/>
      <c r="BU104" s="76"/>
      <c r="CA104" s="145"/>
      <c r="CR104" s="134"/>
      <c r="CS104" s="134"/>
      <c r="CT104" s="134"/>
    </row>
    <row r="105" spans="1:98" ht="18" customHeight="1" x14ac:dyDescent="0.2">
      <c r="A105" s="143" t="str">
        <f>+IF('➉一覧からの作成用データ (切替届)'!$N$33="印刷ＯＫ→",1,"")</f>
        <v/>
      </c>
      <c r="B105" s="1676"/>
      <c r="C105" s="1677"/>
      <c r="D105" s="1595" t="s">
        <v>307</v>
      </c>
      <c r="E105" s="1596"/>
      <c r="F105" s="1596"/>
      <c r="G105" s="1596"/>
      <c r="H105" s="1596"/>
      <c r="I105" s="1597"/>
      <c r="J105" s="2713" t="str">
        <f>IF('➉一覧からの作成用データ (切替届)'!$E$33="","",'➉一覧からの作成用データ (切替届)'!E33)</f>
        <v/>
      </c>
      <c r="K105" s="2714"/>
      <c r="L105" s="2714"/>
      <c r="M105" s="2714"/>
      <c r="N105" s="2714"/>
      <c r="O105" s="2714"/>
      <c r="P105" s="2714"/>
      <c r="Q105" s="2714"/>
      <c r="R105" s="2714"/>
      <c r="S105" s="2714"/>
      <c r="T105" s="2714"/>
      <c r="U105" s="2714"/>
      <c r="V105" s="2714"/>
      <c r="W105" s="2714"/>
      <c r="X105" s="2714"/>
      <c r="Y105" s="2714"/>
      <c r="Z105" s="2714"/>
      <c r="AA105" s="2714"/>
      <c r="AB105" s="2714"/>
      <c r="AC105" s="2714"/>
      <c r="AD105" s="2714"/>
      <c r="AE105" s="2714"/>
      <c r="AF105" s="2714"/>
      <c r="AG105" s="2715"/>
      <c r="AH105" s="1665" t="s">
        <v>121</v>
      </c>
      <c r="AI105" s="1645"/>
      <c r="AJ105" s="1645"/>
      <c r="AK105" s="1645"/>
      <c r="AL105" s="1645"/>
      <c r="AM105" s="1645"/>
      <c r="AN105" s="1645"/>
      <c r="AO105" s="1645"/>
      <c r="AP105" s="1645"/>
      <c r="AQ105" s="1645"/>
      <c r="AR105" s="1646"/>
      <c r="AS105" s="1669">
        <f>'➉一覧からの作成用データ (切替届)'!$J$33</f>
        <v>0</v>
      </c>
      <c r="AT105" s="1670"/>
      <c r="AU105" s="1670"/>
      <c r="AV105" s="1670"/>
      <c r="AW105" s="1670"/>
      <c r="AX105" s="1590" t="s">
        <v>126</v>
      </c>
      <c r="AY105" s="1590"/>
      <c r="AZ105" s="1590" t="s">
        <v>117</v>
      </c>
      <c r="BA105" s="2685" t="str">
        <f>+IF(AS105="","",IF(AS105=12,1,IF(AND(AS105&gt;=1,AS105&lt;=11),AS105+1,"")))</f>
        <v/>
      </c>
      <c r="BB105" s="2685"/>
      <c r="BC105" s="2685"/>
      <c r="BD105" s="2685"/>
      <c r="BE105" s="1590" t="s">
        <v>127</v>
      </c>
      <c r="BF105" s="1590"/>
      <c r="BG105" s="1614" t="s">
        <v>242</v>
      </c>
      <c r="BH105" s="1614"/>
      <c r="BI105" s="1614"/>
      <c r="BJ105" s="1614"/>
      <c r="BK105" s="1614"/>
      <c r="BL105" s="1614"/>
      <c r="BM105" s="1614"/>
      <c r="BN105" s="1614"/>
      <c r="BO105" s="1590"/>
      <c r="BP105" s="1590"/>
      <c r="BQ105" s="1690"/>
      <c r="BR105" s="76"/>
      <c r="BS105" s="76"/>
      <c r="BT105" s="76"/>
      <c r="BU105" s="76"/>
      <c r="CA105" s="145"/>
      <c r="CB105" s="145"/>
      <c r="CC105" s="145"/>
      <c r="CD105" s="145"/>
      <c r="CE105" s="145"/>
      <c r="CF105" s="145"/>
      <c r="CG105" s="145"/>
      <c r="CH105" s="145"/>
      <c r="CI105" s="145"/>
    </row>
    <row r="106" spans="1:98" ht="18" customHeight="1" thickBot="1" x14ac:dyDescent="0.25">
      <c r="A106" s="143" t="str">
        <f>+IF('➉一覧からの作成用データ (切替届)'!$N$33="印刷ＯＫ→",1,"")</f>
        <v/>
      </c>
      <c r="B106" s="1676"/>
      <c r="C106" s="1677"/>
      <c r="D106" s="1598"/>
      <c r="E106" s="1599"/>
      <c r="F106" s="1599"/>
      <c r="G106" s="1599"/>
      <c r="H106" s="1599"/>
      <c r="I106" s="1600"/>
      <c r="J106" s="2716"/>
      <c r="K106" s="2717"/>
      <c r="L106" s="2717"/>
      <c r="M106" s="2717"/>
      <c r="N106" s="2717"/>
      <c r="O106" s="2717"/>
      <c r="P106" s="2717"/>
      <c r="Q106" s="2717"/>
      <c r="R106" s="2717"/>
      <c r="S106" s="2717"/>
      <c r="T106" s="2717"/>
      <c r="U106" s="2717"/>
      <c r="V106" s="2717"/>
      <c r="W106" s="2717"/>
      <c r="X106" s="2717"/>
      <c r="Y106" s="2717"/>
      <c r="Z106" s="2717"/>
      <c r="AA106" s="2717"/>
      <c r="AB106" s="2717"/>
      <c r="AC106" s="2717"/>
      <c r="AD106" s="2717"/>
      <c r="AE106" s="2717"/>
      <c r="AF106" s="2717"/>
      <c r="AG106" s="2718"/>
      <c r="AH106" s="1665"/>
      <c r="AI106" s="1645"/>
      <c r="AJ106" s="1645"/>
      <c r="AK106" s="1645"/>
      <c r="AL106" s="1645"/>
      <c r="AM106" s="1645"/>
      <c r="AN106" s="1645"/>
      <c r="AO106" s="1645"/>
      <c r="AP106" s="1645"/>
      <c r="AQ106" s="1645"/>
      <c r="AR106" s="1646"/>
      <c r="AS106" s="1671"/>
      <c r="AT106" s="1672"/>
      <c r="AU106" s="1672"/>
      <c r="AV106" s="1672"/>
      <c r="AW106" s="1672"/>
      <c r="AX106" s="1590"/>
      <c r="AY106" s="1590"/>
      <c r="AZ106" s="1590"/>
      <c r="BA106" s="2685"/>
      <c r="BB106" s="2685"/>
      <c r="BC106" s="2685"/>
      <c r="BD106" s="2685"/>
      <c r="BE106" s="1590"/>
      <c r="BF106" s="1590"/>
      <c r="BG106" s="1720"/>
      <c r="BH106" s="1720"/>
      <c r="BI106" s="1720"/>
      <c r="BJ106" s="1720"/>
      <c r="BK106" s="1720"/>
      <c r="BL106" s="1720"/>
      <c r="BM106" s="1720"/>
      <c r="BN106" s="1720"/>
      <c r="BO106" s="1590"/>
      <c r="BP106" s="1590"/>
      <c r="BQ106" s="1690"/>
      <c r="BR106" s="76"/>
      <c r="BS106" s="76"/>
      <c r="BT106" s="76"/>
      <c r="BU106" s="76"/>
      <c r="CA106" s="145"/>
      <c r="CB106" s="145"/>
      <c r="CC106" s="145"/>
      <c r="CD106" s="145"/>
      <c r="CE106" s="145"/>
      <c r="CF106" s="145"/>
    </row>
    <row r="107" spans="1:98" ht="22.5" customHeight="1" x14ac:dyDescent="0.2">
      <c r="A107" s="143" t="str">
        <f>+IF('➉一覧からの作成用データ (切替届)'!$N$33="印刷ＯＫ→",1,"")</f>
        <v/>
      </c>
      <c r="B107" s="1676"/>
      <c r="C107" s="1677"/>
      <c r="D107" s="1692" t="s">
        <v>15</v>
      </c>
      <c r="E107" s="1693"/>
      <c r="F107" s="1693"/>
      <c r="G107" s="1693"/>
      <c r="H107" s="1693"/>
      <c r="I107" s="1694"/>
      <c r="J107" s="1683"/>
      <c r="K107" s="2397"/>
      <c r="L107" s="1715"/>
      <c r="M107" s="1715"/>
      <c r="N107" s="1715"/>
      <c r="O107" s="1715"/>
      <c r="P107" s="1715"/>
      <c r="Q107" s="1715"/>
      <c r="R107" s="1715"/>
      <c r="S107" s="80"/>
      <c r="T107" s="80"/>
      <c r="U107" s="80"/>
      <c r="V107" s="80"/>
      <c r="W107" s="80"/>
      <c r="X107" s="80"/>
      <c r="Y107" s="80"/>
      <c r="Z107" s="80"/>
      <c r="AA107" s="80"/>
      <c r="AB107" s="80"/>
      <c r="AC107" s="80"/>
      <c r="AD107" s="80"/>
      <c r="AE107" s="80"/>
      <c r="AF107" s="80"/>
      <c r="AG107" s="80"/>
      <c r="AH107" s="1665"/>
      <c r="AI107" s="1645"/>
      <c r="AJ107" s="1645"/>
      <c r="AK107" s="1645"/>
      <c r="AL107" s="1645"/>
      <c r="AM107" s="1645"/>
      <c r="AN107" s="1645"/>
      <c r="AO107" s="1645"/>
      <c r="AP107" s="1645"/>
      <c r="AQ107" s="1645"/>
      <c r="AR107" s="1646"/>
      <c r="AS107" s="1723"/>
      <c r="AT107" s="1724"/>
      <c r="AU107" s="1724"/>
      <c r="AV107" s="1724"/>
      <c r="AW107" s="1724"/>
      <c r="AX107" s="1724"/>
      <c r="AY107" s="1724"/>
      <c r="AZ107" s="1724"/>
      <c r="BA107" s="1724"/>
      <c r="BB107" s="1724"/>
      <c r="BC107" s="1724"/>
      <c r="BD107" s="1724"/>
      <c r="BE107" s="1724"/>
      <c r="BF107" s="1724"/>
      <c r="BG107" s="1721" t="s">
        <v>129</v>
      </c>
      <c r="BH107" s="1721"/>
      <c r="BI107" s="1721"/>
      <c r="BJ107" s="1721"/>
      <c r="BK107" s="1721"/>
      <c r="BL107" s="1721"/>
      <c r="BM107" s="1721"/>
      <c r="BN107" s="1721"/>
      <c r="BO107" s="1721"/>
      <c r="BP107" s="1721"/>
      <c r="BQ107" s="1722"/>
      <c r="BR107" s="76"/>
      <c r="BS107" s="76"/>
      <c r="BT107" s="76"/>
      <c r="BU107" s="76"/>
      <c r="CB107" s="145"/>
      <c r="CC107" s="145"/>
      <c r="CD107" s="145"/>
      <c r="CE107" s="145"/>
      <c r="CF107" s="145"/>
    </row>
    <row r="108" spans="1:98" ht="22.5" customHeight="1" x14ac:dyDescent="0.2">
      <c r="A108" s="143" t="str">
        <f>+IF('➉一覧からの作成用データ (切替届)'!$N$33="印刷ＯＫ→",1,"")</f>
        <v/>
      </c>
      <c r="B108" s="1676"/>
      <c r="C108" s="1677"/>
      <c r="D108" s="1695"/>
      <c r="E108" s="1696"/>
      <c r="F108" s="1696"/>
      <c r="G108" s="1696"/>
      <c r="H108" s="1696"/>
      <c r="I108" s="1697"/>
      <c r="J108" s="1568" t="str">
        <f>'➉一覧からの作成用データ (切替届)'!$F$33&amp;""</f>
        <v/>
      </c>
      <c r="K108" s="1569"/>
      <c r="L108" s="1569"/>
      <c r="M108" s="1569"/>
      <c r="N108" s="1569"/>
      <c r="O108" s="1569"/>
      <c r="P108" s="1569"/>
      <c r="Q108" s="1569"/>
      <c r="R108" s="1569"/>
      <c r="S108" s="1569"/>
      <c r="T108" s="1569"/>
      <c r="U108" s="1569"/>
      <c r="V108" s="1569"/>
      <c r="W108" s="1569"/>
      <c r="X108" s="1569"/>
      <c r="Y108" s="1569"/>
      <c r="Z108" s="1569"/>
      <c r="AA108" s="1569"/>
      <c r="AB108" s="1569"/>
      <c r="AC108" s="1569"/>
      <c r="AD108" s="1569"/>
      <c r="AE108" s="1569"/>
      <c r="AF108" s="1569"/>
      <c r="AG108" s="1725"/>
      <c r="AH108" s="1665"/>
      <c r="AI108" s="1645"/>
      <c r="AJ108" s="1645"/>
      <c r="AK108" s="1645"/>
      <c r="AL108" s="1645"/>
      <c r="AM108" s="1645"/>
      <c r="AN108" s="1645"/>
      <c r="AO108" s="1645"/>
      <c r="AP108" s="1645"/>
      <c r="AQ108" s="1645"/>
      <c r="AR108" s="1646"/>
      <c r="AS108" s="1661" t="s">
        <v>349</v>
      </c>
      <c r="AT108" s="1661"/>
      <c r="AU108" s="1661"/>
      <c r="AV108" s="1661"/>
      <c r="AW108" s="1661"/>
      <c r="AX108" s="1661"/>
      <c r="AY108" s="1661"/>
      <c r="AZ108" s="1661"/>
      <c r="BA108" s="1661"/>
      <c r="BB108" s="1661"/>
      <c r="BC108" s="1661"/>
      <c r="BD108" s="1661"/>
      <c r="BE108" s="1661"/>
      <c r="BF108" s="1661"/>
      <c r="BG108" s="1661"/>
      <c r="BH108" s="1661"/>
      <c r="BI108" s="1661"/>
      <c r="BJ108" s="1661"/>
      <c r="BK108" s="1661"/>
      <c r="BL108" s="1661"/>
      <c r="BM108" s="1661"/>
      <c r="BN108" s="1661"/>
      <c r="BO108" s="1661"/>
      <c r="BP108" s="1661"/>
      <c r="BQ108" s="1662"/>
      <c r="BR108" s="76"/>
      <c r="BS108" s="76"/>
      <c r="BT108" s="76"/>
      <c r="BU108" s="76"/>
      <c r="CB108" s="145"/>
      <c r="CC108" s="145"/>
      <c r="CD108" s="145"/>
      <c r="CE108" s="145"/>
      <c r="CF108" s="145"/>
      <c r="CG108" s="145"/>
      <c r="CH108" s="145"/>
      <c r="CI108" s="145"/>
    </row>
    <row r="109" spans="1:98" ht="22.5" customHeight="1" x14ac:dyDescent="0.2">
      <c r="A109" s="143" t="str">
        <f>+IF('➉一覧からの作成用データ (切替届)'!$N$33="印刷ＯＫ→",1,"")</f>
        <v/>
      </c>
      <c r="B109" s="1676"/>
      <c r="C109" s="1677"/>
      <c r="D109" s="1698"/>
      <c r="E109" s="1699"/>
      <c r="F109" s="1699"/>
      <c r="G109" s="1699"/>
      <c r="H109" s="1699"/>
      <c r="I109" s="1700"/>
      <c r="J109" s="1570"/>
      <c r="K109" s="1571"/>
      <c r="L109" s="1571"/>
      <c r="M109" s="1571"/>
      <c r="N109" s="1571"/>
      <c r="O109" s="1571"/>
      <c r="P109" s="1571"/>
      <c r="Q109" s="1571"/>
      <c r="R109" s="1571"/>
      <c r="S109" s="1571"/>
      <c r="T109" s="1571"/>
      <c r="U109" s="1571"/>
      <c r="V109" s="1571"/>
      <c r="W109" s="1571"/>
      <c r="X109" s="1571"/>
      <c r="Y109" s="1571"/>
      <c r="Z109" s="1571"/>
      <c r="AA109" s="1571"/>
      <c r="AB109" s="1571"/>
      <c r="AC109" s="1571"/>
      <c r="AD109" s="1571"/>
      <c r="AE109" s="1571"/>
      <c r="AF109" s="1571"/>
      <c r="AG109" s="1726"/>
      <c r="AH109" s="1665"/>
      <c r="AI109" s="1645"/>
      <c r="AJ109" s="1645"/>
      <c r="AK109" s="1645"/>
      <c r="AL109" s="1645"/>
      <c r="AM109" s="1645"/>
      <c r="AN109" s="1645"/>
      <c r="AO109" s="1645"/>
      <c r="AP109" s="1645"/>
      <c r="AQ109" s="1645"/>
      <c r="AR109" s="1646"/>
      <c r="AS109" s="1661"/>
      <c r="AT109" s="1661"/>
      <c r="AU109" s="1661"/>
      <c r="AV109" s="1661"/>
      <c r="AW109" s="1661"/>
      <c r="AX109" s="1661"/>
      <c r="AY109" s="1661"/>
      <c r="AZ109" s="1661"/>
      <c r="BA109" s="1661"/>
      <c r="BB109" s="1661"/>
      <c r="BC109" s="1661"/>
      <c r="BD109" s="1661"/>
      <c r="BE109" s="1661"/>
      <c r="BF109" s="1661"/>
      <c r="BG109" s="1661"/>
      <c r="BH109" s="1661"/>
      <c r="BI109" s="1661"/>
      <c r="BJ109" s="1661"/>
      <c r="BK109" s="1661"/>
      <c r="BL109" s="1661"/>
      <c r="BM109" s="1661"/>
      <c r="BN109" s="1661"/>
      <c r="BO109" s="1661"/>
      <c r="BP109" s="1661"/>
      <c r="BQ109" s="1662"/>
      <c r="BR109" s="76"/>
      <c r="BS109" s="76"/>
      <c r="BT109" s="76"/>
      <c r="BU109" s="76"/>
      <c r="CB109" s="145"/>
      <c r="CC109" s="145"/>
      <c r="CD109" s="145"/>
      <c r="CE109" s="145"/>
      <c r="CF109" s="145"/>
      <c r="CG109" s="145"/>
      <c r="CH109" s="145"/>
      <c r="CI109" s="145"/>
    </row>
    <row r="110" spans="1:98" ht="22.5" customHeight="1" x14ac:dyDescent="0.2">
      <c r="A110" s="143" t="str">
        <f>+IF('➉一覧からの作成用データ (切替届)'!$N$33="印刷ＯＫ→",1,"")</f>
        <v/>
      </c>
      <c r="B110" s="1676"/>
      <c r="C110" s="1677"/>
      <c r="D110" s="1595" t="s">
        <v>5</v>
      </c>
      <c r="E110" s="1596"/>
      <c r="F110" s="1596"/>
      <c r="G110" s="1596"/>
      <c r="H110" s="1596"/>
      <c r="I110" s="1597"/>
      <c r="J110" s="1683"/>
      <c r="K110" s="2397"/>
      <c r="L110" s="1715"/>
      <c r="M110" s="1715"/>
      <c r="N110" s="1715"/>
      <c r="O110" s="1715"/>
      <c r="P110" s="1715"/>
      <c r="Q110" s="1715"/>
      <c r="R110" s="1715"/>
      <c r="S110" s="80"/>
      <c r="T110" s="80"/>
      <c r="U110" s="80"/>
      <c r="V110" s="80"/>
      <c r="W110" s="80"/>
      <c r="X110" s="80"/>
      <c r="Y110" s="80"/>
      <c r="Z110" s="80"/>
      <c r="AA110" s="80"/>
      <c r="AB110" s="80"/>
      <c r="AC110" s="80"/>
      <c r="AD110" s="80"/>
      <c r="AE110" s="80"/>
      <c r="AF110" s="80"/>
      <c r="AG110" s="80"/>
      <c r="AH110" s="1665"/>
      <c r="AI110" s="1645"/>
      <c r="AJ110" s="1645"/>
      <c r="AK110" s="1645"/>
      <c r="AL110" s="1645"/>
      <c r="AM110" s="1645"/>
      <c r="AN110" s="1645"/>
      <c r="AO110" s="1645"/>
      <c r="AP110" s="1645"/>
      <c r="AQ110" s="1645"/>
      <c r="AR110" s="1646"/>
      <c r="AS110" s="1661"/>
      <c r="AT110" s="1661"/>
      <c r="AU110" s="1661"/>
      <c r="AV110" s="1661"/>
      <c r="AW110" s="1661"/>
      <c r="AX110" s="1661"/>
      <c r="AY110" s="1661"/>
      <c r="AZ110" s="1661"/>
      <c r="BA110" s="1661"/>
      <c r="BB110" s="1661"/>
      <c r="BC110" s="1661"/>
      <c r="BD110" s="1661"/>
      <c r="BE110" s="1661"/>
      <c r="BF110" s="1661"/>
      <c r="BG110" s="1661"/>
      <c r="BH110" s="1661"/>
      <c r="BI110" s="1661"/>
      <c r="BJ110" s="1661"/>
      <c r="BK110" s="1661"/>
      <c r="BL110" s="1661"/>
      <c r="BM110" s="1661"/>
      <c r="BN110" s="1661"/>
      <c r="BO110" s="1661"/>
      <c r="BP110" s="1661"/>
      <c r="BQ110" s="1662"/>
      <c r="BR110" s="76"/>
      <c r="BS110" s="76"/>
      <c r="BT110" s="76"/>
      <c r="BU110" s="76"/>
      <c r="CA110" s="145"/>
      <c r="CB110" s="145"/>
      <c r="CC110" s="145"/>
      <c r="CD110" s="145"/>
      <c r="CE110" s="145"/>
      <c r="CF110" s="145"/>
      <c r="CG110" s="146"/>
      <c r="CH110" s="145"/>
      <c r="CI110" s="145"/>
    </row>
    <row r="111" spans="1:98" ht="22.5" customHeight="1" thickBot="1" x14ac:dyDescent="0.25">
      <c r="A111" s="143" t="str">
        <f>+IF('➉一覧からの作成用データ (切替届)'!$N$33="印刷ＯＫ→",1,"")</f>
        <v/>
      </c>
      <c r="B111" s="1676"/>
      <c r="C111" s="1677"/>
      <c r="D111" s="1631"/>
      <c r="E111" s="1632"/>
      <c r="F111" s="1632"/>
      <c r="G111" s="1632"/>
      <c r="H111" s="1632"/>
      <c r="I111" s="1633"/>
      <c r="J111" s="1568" t="str">
        <f>'➉一覧からの作成用データ (切替届)'!$G$33&amp;""</f>
        <v/>
      </c>
      <c r="K111" s="1569"/>
      <c r="L111" s="1569"/>
      <c r="M111" s="1569"/>
      <c r="N111" s="1569"/>
      <c r="O111" s="1569"/>
      <c r="P111" s="1569"/>
      <c r="Q111" s="1569"/>
      <c r="R111" s="1569"/>
      <c r="S111" s="1569"/>
      <c r="T111" s="1569"/>
      <c r="U111" s="1569"/>
      <c r="V111" s="1569"/>
      <c r="W111" s="1569"/>
      <c r="X111" s="1569"/>
      <c r="Y111" s="1569"/>
      <c r="Z111" s="1569"/>
      <c r="AA111" s="1569"/>
      <c r="AB111" s="1569"/>
      <c r="AC111" s="1569"/>
      <c r="AD111" s="1569"/>
      <c r="AE111" s="1569"/>
      <c r="AF111" s="1569"/>
      <c r="AG111" s="1569"/>
      <c r="AH111" s="1666"/>
      <c r="AI111" s="1667"/>
      <c r="AJ111" s="1667"/>
      <c r="AK111" s="1667"/>
      <c r="AL111" s="1667"/>
      <c r="AM111" s="1667"/>
      <c r="AN111" s="1667"/>
      <c r="AO111" s="1667"/>
      <c r="AP111" s="1667"/>
      <c r="AQ111" s="1667"/>
      <c r="AR111" s="1668"/>
      <c r="AS111" s="1663"/>
      <c r="AT111" s="1663"/>
      <c r="AU111" s="1663"/>
      <c r="AV111" s="1663"/>
      <c r="AW111" s="1663"/>
      <c r="AX111" s="1663"/>
      <c r="AY111" s="1663"/>
      <c r="AZ111" s="1663"/>
      <c r="BA111" s="1663"/>
      <c r="BB111" s="1663"/>
      <c r="BC111" s="1663"/>
      <c r="BD111" s="1663"/>
      <c r="BE111" s="1663"/>
      <c r="BF111" s="1663"/>
      <c r="BG111" s="1663"/>
      <c r="BH111" s="1663"/>
      <c r="BI111" s="1663"/>
      <c r="BJ111" s="1663"/>
      <c r="BK111" s="1663"/>
      <c r="BL111" s="1663"/>
      <c r="BM111" s="1663"/>
      <c r="BN111" s="1663"/>
      <c r="BO111" s="1663"/>
      <c r="BP111" s="1663"/>
      <c r="BQ111" s="1664"/>
      <c r="BR111" s="76"/>
      <c r="BS111" s="76"/>
      <c r="BT111" s="76"/>
      <c r="BU111" s="76"/>
      <c r="CA111" s="145"/>
      <c r="CB111" s="145"/>
      <c r="CC111" s="145"/>
      <c r="CD111" s="145"/>
      <c r="CE111" s="145"/>
      <c r="CF111" s="145"/>
      <c r="CG111" s="145"/>
      <c r="CH111" s="145"/>
      <c r="CI111" s="145"/>
    </row>
    <row r="112" spans="1:98" ht="22.5" customHeight="1" x14ac:dyDescent="0.2">
      <c r="A112" s="143" t="str">
        <f>+IF('➉一覧からの作成用データ (切替届)'!$N$33="印刷ＯＫ→",1,"")</f>
        <v/>
      </c>
      <c r="B112" s="1676"/>
      <c r="C112" s="1677"/>
      <c r="D112" s="1631"/>
      <c r="E112" s="1632"/>
      <c r="F112" s="1632"/>
      <c r="G112" s="1632"/>
      <c r="H112" s="1632"/>
      <c r="I112" s="1633"/>
      <c r="J112" s="1568"/>
      <c r="K112" s="1569"/>
      <c r="L112" s="1569"/>
      <c r="M112" s="1569"/>
      <c r="N112" s="1569"/>
      <c r="O112" s="1569"/>
      <c r="P112" s="1569"/>
      <c r="Q112" s="1569"/>
      <c r="R112" s="1569"/>
      <c r="S112" s="1569"/>
      <c r="T112" s="1569"/>
      <c r="U112" s="1569"/>
      <c r="V112" s="1569"/>
      <c r="W112" s="1569"/>
      <c r="X112" s="1569"/>
      <c r="Y112" s="1569"/>
      <c r="Z112" s="1569"/>
      <c r="AA112" s="1569"/>
      <c r="AB112" s="1569"/>
      <c r="AC112" s="1569"/>
      <c r="AD112" s="1569"/>
      <c r="AE112" s="1569"/>
      <c r="AF112" s="1569"/>
      <c r="AG112" s="1569"/>
      <c r="AH112" s="1655" t="s">
        <v>122</v>
      </c>
      <c r="AI112" s="1656"/>
      <c r="AJ112" s="1656"/>
      <c r="AK112" s="1656"/>
      <c r="AL112" s="1656"/>
      <c r="AM112" s="1656"/>
      <c r="AN112" s="1656"/>
      <c r="AO112" s="1656"/>
      <c r="AP112" s="1656"/>
      <c r="AQ112" s="1656"/>
      <c r="AR112" s="1657"/>
      <c r="AS112" s="2693" t="str">
        <f>'➉一覧からの作成用データ (切替届)'!$L$33&amp;""</f>
        <v/>
      </c>
      <c r="AT112" s="2694"/>
      <c r="AU112" s="2694"/>
      <c r="AV112" s="2694"/>
      <c r="AW112" s="2694"/>
      <c r="AX112" s="2694"/>
      <c r="AY112" s="2694"/>
      <c r="AZ112" s="2694"/>
      <c r="BA112" s="2694"/>
      <c r="BB112" s="1703"/>
      <c r="BC112" s="1703"/>
      <c r="BD112" s="1703"/>
      <c r="BE112" s="1703"/>
      <c r="BF112" s="1703"/>
      <c r="BG112" s="1703"/>
      <c r="BH112" s="1703"/>
      <c r="BI112" s="1703"/>
      <c r="BJ112" s="1703"/>
      <c r="BK112" s="1703"/>
      <c r="BL112" s="1703"/>
      <c r="BM112" s="1703"/>
      <c r="BN112" s="1703"/>
      <c r="BO112" s="1703"/>
      <c r="BP112" s="1703"/>
      <c r="BQ112" s="1706"/>
      <c r="BR112" s="76"/>
      <c r="BS112" s="76"/>
      <c r="BT112" s="76"/>
      <c r="BU112" s="76"/>
      <c r="CA112" s="145"/>
      <c r="CB112" s="145"/>
      <c r="CC112" s="145"/>
      <c r="CD112" s="145"/>
      <c r="CE112" s="145"/>
      <c r="CF112" s="145"/>
      <c r="CG112" s="145"/>
      <c r="CH112" s="145"/>
      <c r="CI112" s="145"/>
    </row>
    <row r="113" spans="1:87" ht="22.5" customHeight="1" thickBot="1" x14ac:dyDescent="0.25">
      <c r="A113" s="143" t="str">
        <f>+IF('➉一覧からの作成用データ (切替届)'!$N$33="印刷ＯＫ→",1,"")</f>
        <v/>
      </c>
      <c r="B113" s="1678"/>
      <c r="C113" s="1679"/>
      <c r="D113" s="1673"/>
      <c r="E113" s="1674"/>
      <c r="F113" s="1674"/>
      <c r="G113" s="1674"/>
      <c r="H113" s="1674"/>
      <c r="I113" s="1675"/>
      <c r="J113" s="1727"/>
      <c r="K113" s="1728"/>
      <c r="L113" s="1728"/>
      <c r="M113" s="1728"/>
      <c r="N113" s="1728"/>
      <c r="O113" s="1728"/>
      <c r="P113" s="1728"/>
      <c r="Q113" s="1728"/>
      <c r="R113" s="1728"/>
      <c r="S113" s="1728"/>
      <c r="T113" s="1728"/>
      <c r="U113" s="1728"/>
      <c r="V113" s="1728"/>
      <c r="W113" s="1728"/>
      <c r="X113" s="1728"/>
      <c r="Y113" s="1728"/>
      <c r="Z113" s="1728"/>
      <c r="AA113" s="1728"/>
      <c r="AB113" s="1728"/>
      <c r="AC113" s="1728"/>
      <c r="AD113" s="1728"/>
      <c r="AE113" s="1728"/>
      <c r="AF113" s="1728"/>
      <c r="AG113" s="1728"/>
      <c r="AH113" s="1658"/>
      <c r="AI113" s="1659"/>
      <c r="AJ113" s="1659"/>
      <c r="AK113" s="1659"/>
      <c r="AL113" s="1659"/>
      <c r="AM113" s="1659"/>
      <c r="AN113" s="1659"/>
      <c r="AO113" s="1659"/>
      <c r="AP113" s="1659"/>
      <c r="AQ113" s="1659"/>
      <c r="AR113" s="1660"/>
      <c r="AS113" s="2695"/>
      <c r="AT113" s="2696"/>
      <c r="AU113" s="2696"/>
      <c r="AV113" s="2696"/>
      <c r="AW113" s="2696"/>
      <c r="AX113" s="2696"/>
      <c r="AY113" s="2696"/>
      <c r="AZ113" s="2696"/>
      <c r="BA113" s="2696"/>
      <c r="BB113" s="1705"/>
      <c r="BC113" s="1705"/>
      <c r="BD113" s="1705"/>
      <c r="BE113" s="1705"/>
      <c r="BF113" s="1705"/>
      <c r="BG113" s="1705"/>
      <c r="BH113" s="1705"/>
      <c r="BI113" s="1705"/>
      <c r="BJ113" s="1705"/>
      <c r="BK113" s="1705"/>
      <c r="BL113" s="1705"/>
      <c r="BM113" s="1705"/>
      <c r="BN113" s="1705"/>
      <c r="BO113" s="1705"/>
      <c r="BP113" s="1705"/>
      <c r="BQ113" s="1707"/>
      <c r="BR113" s="89"/>
      <c r="BS113" s="89"/>
      <c r="BT113" s="89"/>
      <c r="BU113" s="89"/>
      <c r="CA113" s="145"/>
      <c r="CB113" s="145"/>
      <c r="CC113" s="145"/>
      <c r="CD113" s="145"/>
      <c r="CE113" s="145"/>
      <c r="CF113" s="145"/>
      <c r="CG113" s="145"/>
      <c r="CH113" s="145"/>
      <c r="CI113" s="145"/>
    </row>
    <row r="114" spans="1:87" ht="9" customHeight="1" x14ac:dyDescent="0.2">
      <c r="A114" s="143" t="str">
        <f>+IF('➉一覧からの作成用データ (切替届)'!$N$33="印刷ＯＫ→",1,"")</f>
        <v/>
      </c>
      <c r="B114" s="102"/>
      <c r="C114" s="102"/>
      <c r="D114" s="136"/>
      <c r="E114" s="136"/>
      <c r="F114" s="136"/>
      <c r="G114" s="136"/>
      <c r="H114" s="136"/>
      <c r="I114" s="136"/>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05"/>
      <c r="AI114" s="105"/>
      <c r="AJ114" s="105"/>
      <c r="AK114" s="105"/>
      <c r="AL114" s="105"/>
      <c r="AM114" s="105"/>
      <c r="AN114" s="105"/>
      <c r="AO114" s="105"/>
      <c r="AP114" s="105"/>
      <c r="AQ114" s="105"/>
      <c r="AR114" s="105"/>
      <c r="AS114" s="106"/>
      <c r="AT114" s="106"/>
      <c r="AU114" s="106"/>
      <c r="AV114" s="2680" t="str">
        <f>IF('➉一覧からの作成用データ (切替届)'!H33="","","受給者番号：")</f>
        <v/>
      </c>
      <c r="AW114" s="2680"/>
      <c r="AX114" s="2680"/>
      <c r="AY114" s="2680"/>
      <c r="AZ114" s="2680"/>
      <c r="BA114" s="2680"/>
      <c r="BB114" s="2682" t="str">
        <f>IF('➉一覧からの作成用データ (切替届)'!H33="","",'➉一覧からの作成用データ (切替届)'!H33)</f>
        <v/>
      </c>
      <c r="BC114" s="2682"/>
      <c r="BD114" s="2682"/>
      <c r="BE114" s="2682"/>
      <c r="BF114" s="2682"/>
      <c r="BG114" s="2682"/>
      <c r="BH114" s="2682"/>
      <c r="BI114" s="2682"/>
      <c r="BJ114" s="2682"/>
      <c r="BK114" s="2682"/>
      <c r="BL114" s="2682"/>
      <c r="BM114" s="2682"/>
      <c r="BN114" s="2682"/>
      <c r="BO114" s="2682"/>
      <c r="BP114" s="2682"/>
      <c r="BQ114" s="2682"/>
      <c r="BR114" s="89"/>
      <c r="BS114" s="89"/>
      <c r="BT114" s="89"/>
      <c r="BU114" s="89"/>
      <c r="CA114" s="145"/>
      <c r="CB114" s="145"/>
      <c r="CC114" s="145"/>
      <c r="CD114" s="145"/>
      <c r="CE114" s="145"/>
      <c r="CF114" s="145"/>
      <c r="CG114" s="145"/>
      <c r="CH114" s="145"/>
      <c r="CI114" s="145"/>
    </row>
    <row r="115" spans="1:87" ht="9" customHeight="1" x14ac:dyDescent="0.2">
      <c r="A115" s="143" t="str">
        <f>+IF('➉一覧からの作成用データ (切替届)'!$N$33="印刷ＯＫ→",1,"")</f>
        <v/>
      </c>
      <c r="B115" s="2686" t="s">
        <v>133</v>
      </c>
      <c r="C115" s="2686"/>
      <c r="D115" s="2686"/>
      <c r="E115" s="2686"/>
      <c r="F115" s="2686"/>
      <c r="G115" s="2686"/>
      <c r="H115" s="2686"/>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86"/>
      <c r="AD115" s="2686"/>
      <c r="AE115" s="2686"/>
      <c r="AF115" s="2686"/>
      <c r="AG115" s="2686"/>
      <c r="AH115" s="2686"/>
      <c r="AI115" s="2686"/>
      <c r="AJ115" s="2686"/>
      <c r="AK115" s="2686"/>
      <c r="AL115" s="2686"/>
      <c r="AM115" s="2686"/>
      <c r="AN115" s="2686"/>
      <c r="AO115" s="2686"/>
      <c r="AP115" s="2686"/>
      <c r="AQ115" s="2686"/>
      <c r="AR115" s="2686"/>
      <c r="AS115" s="2686"/>
      <c r="AT115" s="2686"/>
      <c r="AU115" s="2686"/>
      <c r="AV115" s="2681"/>
      <c r="AW115" s="2681"/>
      <c r="AX115" s="2681"/>
      <c r="AY115" s="2681"/>
      <c r="AZ115" s="2681"/>
      <c r="BA115" s="2681"/>
      <c r="BB115" s="2683"/>
      <c r="BC115" s="2683"/>
      <c r="BD115" s="2683"/>
      <c r="BE115" s="2683"/>
      <c r="BF115" s="2683"/>
      <c r="BG115" s="2683"/>
      <c r="BH115" s="2683"/>
      <c r="BI115" s="2683"/>
      <c r="BJ115" s="2683"/>
      <c r="BK115" s="2683"/>
      <c r="BL115" s="2683"/>
      <c r="BM115" s="2683"/>
      <c r="BN115" s="2683"/>
      <c r="BO115" s="2683"/>
      <c r="BP115" s="2683"/>
      <c r="BQ115" s="2683"/>
      <c r="BR115" s="89"/>
      <c r="BS115" s="89"/>
      <c r="BT115" s="89"/>
      <c r="BU115" s="89"/>
      <c r="CA115" s="145"/>
      <c r="CB115" s="145"/>
      <c r="CC115" s="145"/>
      <c r="CD115" s="145"/>
      <c r="CE115" s="145"/>
      <c r="CF115" s="145"/>
      <c r="CG115" s="145"/>
      <c r="CH115" s="145"/>
      <c r="CI115" s="145"/>
    </row>
    <row r="116" spans="1:87" ht="9" customHeight="1" x14ac:dyDescent="0.2">
      <c r="A116" s="143" t="str">
        <f>+IF('➉一覧からの作成用データ (切替届)'!$N$33="印刷ＯＫ→",1,"")</f>
        <v/>
      </c>
      <c r="B116" s="2686"/>
      <c r="C116" s="2686"/>
      <c r="D116" s="2686"/>
      <c r="E116" s="2686"/>
      <c r="F116" s="2686"/>
      <c r="G116" s="2686"/>
      <c r="H116" s="2686"/>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86"/>
      <c r="AD116" s="2686"/>
      <c r="AE116" s="2686"/>
      <c r="AF116" s="2686"/>
      <c r="AG116" s="2686"/>
      <c r="AH116" s="2686"/>
      <c r="AI116" s="2686"/>
      <c r="AJ116" s="2686"/>
      <c r="AK116" s="2686"/>
      <c r="AL116" s="2686"/>
      <c r="AM116" s="2686"/>
      <c r="AN116" s="2686"/>
      <c r="AO116" s="2686"/>
      <c r="AP116" s="2686"/>
      <c r="AQ116" s="2686"/>
      <c r="AR116" s="2686"/>
      <c r="AS116" s="2686"/>
      <c r="AT116" s="2686"/>
      <c r="AU116" s="2686"/>
      <c r="AV116" s="2681"/>
      <c r="AW116" s="2681"/>
      <c r="AX116" s="2681"/>
      <c r="AY116" s="2681"/>
      <c r="AZ116" s="2681"/>
      <c r="BA116" s="2681"/>
      <c r="BB116" s="2683"/>
      <c r="BC116" s="2683"/>
      <c r="BD116" s="2683"/>
      <c r="BE116" s="2683"/>
      <c r="BF116" s="2683"/>
      <c r="BG116" s="2683"/>
      <c r="BH116" s="2683"/>
      <c r="BI116" s="2683"/>
      <c r="BJ116" s="2683"/>
      <c r="BK116" s="2683"/>
      <c r="BL116" s="2683"/>
      <c r="BM116" s="2683"/>
      <c r="BN116" s="2683"/>
      <c r="BO116" s="2683"/>
      <c r="BP116" s="2683"/>
      <c r="BQ116" s="2683"/>
      <c r="BR116" s="89"/>
      <c r="BS116" s="89"/>
      <c r="BT116" s="89"/>
      <c r="BU116" s="89"/>
      <c r="CA116" s="145"/>
      <c r="CB116" s="145"/>
      <c r="CC116" s="145"/>
      <c r="CD116" s="145"/>
      <c r="CE116" s="145"/>
      <c r="CF116" s="145"/>
      <c r="CG116" s="145"/>
      <c r="CH116" s="145"/>
      <c r="CI116" s="145"/>
    </row>
    <row r="117" spans="1:87" s="76" customFormat="1" ht="20.25" customHeight="1" x14ac:dyDescent="0.2">
      <c r="A117" s="143" t="str">
        <f>+IF('➉一覧からの作成用データ (切替届)'!$N$33="印刷ＯＫ→",1,"")</f>
        <v/>
      </c>
      <c r="B117" s="1654" t="s">
        <v>306</v>
      </c>
      <c r="C117" s="1654"/>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4"/>
      <c r="AH117" s="1654"/>
      <c r="AI117" s="1654"/>
      <c r="AJ117" s="1654"/>
      <c r="AK117" s="1654"/>
      <c r="AL117" s="1654"/>
      <c r="AM117" s="1654"/>
      <c r="AN117" s="1654"/>
      <c r="AO117" s="1654"/>
      <c r="AP117" s="1654"/>
      <c r="AQ117" s="1654"/>
      <c r="AR117" s="1654"/>
      <c r="AS117" s="1654"/>
      <c r="AT117" s="1654"/>
      <c r="AU117" s="1654"/>
      <c r="AV117" s="1654"/>
      <c r="AW117" s="1654"/>
      <c r="AX117" s="1654"/>
      <c r="AY117" s="1654"/>
      <c r="AZ117" s="1654"/>
      <c r="BA117" s="1654"/>
      <c r="BB117" s="1654"/>
      <c r="BC117" s="1654"/>
      <c r="BD117" s="1654"/>
      <c r="BE117" s="1654"/>
      <c r="BF117" s="1654"/>
      <c r="BG117" s="1654"/>
      <c r="BH117" s="1654"/>
      <c r="BI117" s="1654"/>
      <c r="BJ117" s="1654"/>
      <c r="BK117" s="1654"/>
      <c r="BL117" s="1654"/>
      <c r="BM117" s="1654"/>
      <c r="BN117" s="1654"/>
      <c r="BO117" s="1654"/>
      <c r="BP117" s="1654"/>
      <c r="BQ117" s="1654"/>
      <c r="BR117" s="135"/>
      <c r="CA117" s="146"/>
      <c r="CB117" s="146"/>
      <c r="CC117" s="146"/>
      <c r="CD117" s="146"/>
      <c r="CE117" s="146"/>
      <c r="CF117" s="146"/>
      <c r="CG117" s="146"/>
      <c r="CH117" s="146"/>
      <c r="CI117" s="146"/>
    </row>
    <row r="118" spans="1:87" s="76" customFormat="1" ht="20.25" customHeight="1" x14ac:dyDescent="0.2">
      <c r="A118" s="143" t="str">
        <f>+IF('➉一覧からの作成用データ (切替届)'!$N$33="印刷ＯＫ→",1,"")</f>
        <v/>
      </c>
      <c r="B118" s="1654"/>
      <c r="C118" s="1654"/>
      <c r="D118" s="1654"/>
      <c r="E118" s="1654"/>
      <c r="F118" s="1654"/>
      <c r="G118" s="1654"/>
      <c r="H118" s="1654"/>
      <c r="I118" s="1654"/>
      <c r="J118" s="1654"/>
      <c r="K118" s="1654"/>
      <c r="L118" s="1654"/>
      <c r="M118" s="1654"/>
      <c r="N118" s="1654"/>
      <c r="O118" s="1654"/>
      <c r="P118" s="1654"/>
      <c r="Q118" s="1654"/>
      <c r="R118" s="1654"/>
      <c r="S118" s="1654"/>
      <c r="T118" s="1654"/>
      <c r="U118" s="1654"/>
      <c r="V118" s="1654"/>
      <c r="W118" s="1654"/>
      <c r="X118" s="1654"/>
      <c r="Y118" s="1654"/>
      <c r="Z118" s="1654"/>
      <c r="AA118" s="1654"/>
      <c r="AB118" s="1654"/>
      <c r="AC118" s="1654"/>
      <c r="AD118" s="1654"/>
      <c r="AE118" s="1654"/>
      <c r="AF118" s="1654"/>
      <c r="AG118" s="1654"/>
      <c r="AH118" s="1654"/>
      <c r="AI118" s="1654"/>
      <c r="AJ118" s="1654"/>
      <c r="AK118" s="1654"/>
      <c r="AL118" s="1654"/>
      <c r="AM118" s="1654"/>
      <c r="AN118" s="1654"/>
      <c r="AO118" s="1654"/>
      <c r="AP118" s="1654"/>
      <c r="AQ118" s="1654"/>
      <c r="AR118" s="1654"/>
      <c r="AS118" s="1654"/>
      <c r="AT118" s="1654"/>
      <c r="AU118" s="1654"/>
      <c r="AV118" s="1654"/>
      <c r="AW118" s="1654"/>
      <c r="AX118" s="1654"/>
      <c r="AY118" s="1654"/>
      <c r="AZ118" s="1654"/>
      <c r="BA118" s="1654"/>
      <c r="BB118" s="1654"/>
      <c r="BC118" s="1654"/>
      <c r="BD118" s="1654"/>
      <c r="BE118" s="1654"/>
      <c r="BF118" s="1654"/>
      <c r="BG118" s="1654"/>
      <c r="BH118" s="1654"/>
      <c r="BI118" s="1654"/>
      <c r="BJ118" s="1654"/>
      <c r="BK118" s="1654"/>
      <c r="BL118" s="1654"/>
      <c r="BM118" s="1654"/>
      <c r="BN118" s="1654"/>
      <c r="BO118" s="1654"/>
      <c r="BP118" s="1654"/>
      <c r="BQ118" s="1654"/>
      <c r="BR118" s="135"/>
      <c r="CA118" s="146"/>
      <c r="CB118" s="146"/>
      <c r="CC118" s="146"/>
      <c r="CD118" s="146"/>
      <c r="CE118" s="146"/>
      <c r="CF118" s="146"/>
      <c r="CG118" s="146"/>
      <c r="CH118" s="146"/>
      <c r="CI118" s="146"/>
    </row>
    <row r="119" spans="1:87" s="76" customFormat="1" ht="16.5" customHeight="1" x14ac:dyDescent="0.25">
      <c r="A119" s="143" t="str">
        <f>+IF('➉一覧からの作成用データ (切替届)'!$N$33="印刷ＯＫ→",1,"")</f>
        <v/>
      </c>
      <c r="B119" s="1689" t="s">
        <v>134</v>
      </c>
      <c r="C119" s="1689"/>
      <c r="D119" s="1689"/>
      <c r="E119" s="1689"/>
      <c r="F119" s="1689"/>
      <c r="G119" s="1689"/>
      <c r="H119" s="1689"/>
      <c r="I119" s="1689"/>
      <c r="J119" s="1689"/>
      <c r="K119" s="1689"/>
      <c r="L119" s="1689"/>
      <c r="M119" s="1689"/>
      <c r="N119" s="1689"/>
      <c r="O119" s="1689"/>
      <c r="P119" s="1689"/>
      <c r="Q119" s="1689"/>
      <c r="R119" s="1689"/>
      <c r="S119" s="1689"/>
      <c r="T119" s="1689"/>
      <c r="U119" s="1689"/>
      <c r="V119" s="1689"/>
      <c r="W119" s="1689"/>
      <c r="X119" s="1689"/>
      <c r="Y119" s="1689"/>
      <c r="Z119" s="1689"/>
      <c r="AA119" s="1689"/>
      <c r="AB119" s="1689"/>
      <c r="AC119" s="1689"/>
      <c r="AD119" s="1689"/>
      <c r="AE119" s="1689"/>
      <c r="AF119" s="1689"/>
      <c r="AG119" s="1689"/>
      <c r="AH119" s="1689"/>
      <c r="AI119" s="1689"/>
      <c r="AJ119" s="1689"/>
      <c r="AK119" s="1689"/>
      <c r="AL119" s="1689"/>
      <c r="AM119" s="1689"/>
      <c r="AN119" s="1689"/>
      <c r="AO119" s="1689"/>
      <c r="AP119" s="1689"/>
      <c r="AQ119" s="1689"/>
      <c r="AR119" s="1689"/>
      <c r="AS119" s="1689"/>
      <c r="AT119" s="1689"/>
      <c r="AU119" s="1689"/>
      <c r="AV119" s="1689"/>
      <c r="AW119" s="1689"/>
      <c r="AX119" s="1689"/>
      <c r="AY119" s="1689"/>
      <c r="AZ119" s="1689"/>
      <c r="BA119" s="1689"/>
      <c r="BB119" s="1689"/>
      <c r="BC119" s="1689"/>
      <c r="BD119" s="1689"/>
      <c r="BE119" s="1689"/>
      <c r="BF119" s="1689"/>
      <c r="BG119" s="1689"/>
      <c r="BH119" s="1689"/>
      <c r="BI119" s="1689"/>
      <c r="BJ119" s="1689"/>
      <c r="BK119" s="1689"/>
      <c r="BL119" s="1689"/>
      <c r="BM119" s="1689"/>
      <c r="BN119" s="1689"/>
      <c r="BO119" s="1689"/>
      <c r="BP119" s="1689"/>
      <c r="BQ119" s="1689"/>
      <c r="BR119" s="147"/>
      <c r="CA119" s="146"/>
      <c r="CB119" s="146"/>
      <c r="CC119" s="146"/>
      <c r="CD119" s="146"/>
      <c r="CE119" s="146"/>
      <c r="CF119" s="146"/>
      <c r="CG119" s="146"/>
      <c r="CH119" s="146"/>
      <c r="CI119" s="146"/>
    </row>
    <row r="120" spans="1:87" s="76" customFormat="1" ht="16.5" customHeight="1" x14ac:dyDescent="0.25">
      <c r="A120" s="143" t="str">
        <f>+IF('➉一覧からの作成用データ (切替届)'!$N$33="印刷ＯＫ→",1,"")</f>
        <v/>
      </c>
      <c r="B120" s="1689"/>
      <c r="C120" s="1689"/>
      <c r="D120" s="1689"/>
      <c r="E120" s="1689"/>
      <c r="F120" s="1689"/>
      <c r="G120" s="1689"/>
      <c r="H120" s="1689"/>
      <c r="I120" s="1689"/>
      <c r="J120" s="1689"/>
      <c r="K120" s="1689"/>
      <c r="L120" s="1689"/>
      <c r="M120" s="1689"/>
      <c r="N120" s="1689"/>
      <c r="O120" s="1689"/>
      <c r="P120" s="1689"/>
      <c r="Q120" s="1689"/>
      <c r="R120" s="1689"/>
      <c r="S120" s="1689"/>
      <c r="T120" s="1689"/>
      <c r="U120" s="1689"/>
      <c r="V120" s="1689"/>
      <c r="W120" s="1689"/>
      <c r="X120" s="1689"/>
      <c r="Y120" s="1689"/>
      <c r="Z120" s="1689"/>
      <c r="AA120" s="1689"/>
      <c r="AB120" s="1689"/>
      <c r="AC120" s="1689"/>
      <c r="AD120" s="1689"/>
      <c r="AE120" s="1689"/>
      <c r="AF120" s="1689"/>
      <c r="AG120" s="1689"/>
      <c r="AH120" s="1689"/>
      <c r="AI120" s="1689"/>
      <c r="AJ120" s="1689"/>
      <c r="AK120" s="1689"/>
      <c r="AL120" s="1689"/>
      <c r="AM120" s="1689"/>
      <c r="AN120" s="1689"/>
      <c r="AO120" s="1689"/>
      <c r="AP120" s="1689"/>
      <c r="AQ120" s="1689"/>
      <c r="AR120" s="1689"/>
      <c r="AS120" s="1689"/>
      <c r="AT120" s="1689"/>
      <c r="AU120" s="1689"/>
      <c r="AV120" s="1689"/>
      <c r="AW120" s="1689"/>
      <c r="AX120" s="1689"/>
      <c r="AY120" s="1689"/>
      <c r="AZ120" s="1689"/>
      <c r="BA120" s="1689"/>
      <c r="BB120" s="1689"/>
      <c r="BC120" s="1689"/>
      <c r="BD120" s="1689"/>
      <c r="BE120" s="1689"/>
      <c r="BF120" s="1689"/>
      <c r="BG120" s="1689"/>
      <c r="BH120" s="1689"/>
      <c r="BI120" s="1689"/>
      <c r="BJ120" s="1689"/>
      <c r="BK120" s="1689"/>
      <c r="BL120" s="1689"/>
      <c r="BM120" s="1689"/>
      <c r="BN120" s="1689"/>
      <c r="BO120" s="1689"/>
      <c r="BP120" s="1689"/>
      <c r="BQ120" s="1689"/>
      <c r="BR120" s="147"/>
      <c r="CA120" s="146"/>
      <c r="CB120" s="146"/>
      <c r="CC120" s="146"/>
      <c r="CD120" s="146"/>
      <c r="CE120" s="146"/>
      <c r="CF120" s="146"/>
    </row>
    <row r="121" spans="1:87" s="76" customFormat="1" ht="28.5" customHeight="1" x14ac:dyDescent="0.2">
      <c r="A121" s="143" t="str">
        <f>+IF('➉一覧からの作成用データ (切替届)'!$N$33="印刷ＯＫ→",1,"")</f>
        <v/>
      </c>
      <c r="B121" s="1654" t="s">
        <v>135</v>
      </c>
      <c r="C121" s="1654"/>
      <c r="D121" s="1654"/>
      <c r="E121" s="1654"/>
      <c r="F121" s="1654"/>
      <c r="G121" s="1654"/>
      <c r="H121" s="1654"/>
      <c r="I121" s="1654"/>
      <c r="J121" s="1654"/>
      <c r="K121" s="1654"/>
      <c r="L121" s="1654"/>
      <c r="M121" s="1654"/>
      <c r="N121" s="1654"/>
      <c r="O121" s="1654"/>
      <c r="P121" s="1654"/>
      <c r="Q121" s="1654"/>
      <c r="R121" s="1654"/>
      <c r="S121" s="1654"/>
      <c r="T121" s="1654"/>
      <c r="U121" s="1654"/>
      <c r="V121" s="1654"/>
      <c r="W121" s="1654"/>
      <c r="X121" s="1654"/>
      <c r="Y121" s="1654"/>
      <c r="Z121" s="1654"/>
      <c r="AA121" s="1654"/>
      <c r="AB121" s="1654"/>
      <c r="AC121" s="1654"/>
      <c r="AD121" s="1654"/>
      <c r="AE121" s="1654"/>
      <c r="AF121" s="1654"/>
      <c r="AG121" s="1654"/>
      <c r="AH121" s="1654"/>
      <c r="AI121" s="1654"/>
      <c r="AJ121" s="1654"/>
      <c r="AK121" s="1654"/>
      <c r="AL121" s="1654"/>
      <c r="AM121" s="1654"/>
      <c r="AN121" s="1654"/>
      <c r="AO121" s="1654"/>
      <c r="AP121" s="1654"/>
      <c r="AQ121" s="1654"/>
      <c r="AR121" s="1654"/>
      <c r="AS121" s="1654"/>
      <c r="AT121" s="1654"/>
      <c r="AU121" s="1654"/>
      <c r="AV121" s="1654"/>
      <c r="AW121" s="1654"/>
      <c r="AX121" s="1654"/>
      <c r="AY121" s="1654"/>
      <c r="AZ121" s="1654"/>
      <c r="BA121" s="1654"/>
      <c r="BB121" s="1654"/>
      <c r="BC121" s="1654"/>
      <c r="BD121" s="1654"/>
      <c r="BE121" s="1654"/>
      <c r="BF121" s="1654"/>
      <c r="BG121" s="1654"/>
      <c r="BH121" s="1654"/>
      <c r="BI121" s="1654"/>
      <c r="BJ121" s="1654"/>
      <c r="BK121" s="1654"/>
      <c r="BL121" s="1654"/>
      <c r="BM121" s="1654"/>
      <c r="BN121" s="1654"/>
      <c r="BO121" s="1654"/>
      <c r="BP121" s="1654"/>
      <c r="BQ121" s="1654"/>
      <c r="BR121" s="135"/>
      <c r="CA121" s="146"/>
      <c r="CB121" s="146"/>
      <c r="CC121" s="146"/>
      <c r="CD121" s="146"/>
      <c r="CE121" s="146"/>
      <c r="CF121" s="146"/>
    </row>
    <row r="122" spans="1:87" s="76" customFormat="1" ht="28.5" customHeight="1" x14ac:dyDescent="0.2">
      <c r="A122" s="143" t="str">
        <f>+IF('➉一覧からの作成用データ (切替届)'!$N$33="印刷ＯＫ→",1,"")</f>
        <v/>
      </c>
      <c r="B122" s="1654"/>
      <c r="C122" s="1654"/>
      <c r="D122" s="1654"/>
      <c r="E122" s="1654"/>
      <c r="F122" s="1654"/>
      <c r="G122" s="1654"/>
      <c r="H122" s="1654"/>
      <c r="I122" s="1654"/>
      <c r="J122" s="1654"/>
      <c r="K122" s="1654"/>
      <c r="L122" s="1654"/>
      <c r="M122" s="1654"/>
      <c r="N122" s="1654"/>
      <c r="O122" s="1654"/>
      <c r="P122" s="1654"/>
      <c r="Q122" s="1654"/>
      <c r="R122" s="1654"/>
      <c r="S122" s="1654"/>
      <c r="T122" s="1654"/>
      <c r="U122" s="1654"/>
      <c r="V122" s="1654"/>
      <c r="W122" s="1654"/>
      <c r="X122" s="1654"/>
      <c r="Y122" s="1654"/>
      <c r="Z122" s="1654"/>
      <c r="AA122" s="1654"/>
      <c r="AB122" s="1654"/>
      <c r="AC122" s="1654"/>
      <c r="AD122" s="1654"/>
      <c r="AE122" s="1654"/>
      <c r="AF122" s="1654"/>
      <c r="AG122" s="1654"/>
      <c r="AH122" s="1654"/>
      <c r="AI122" s="1654"/>
      <c r="AJ122" s="1654"/>
      <c r="AK122" s="1654"/>
      <c r="AL122" s="1654"/>
      <c r="AM122" s="1654"/>
      <c r="AN122" s="1654"/>
      <c r="AO122" s="1654"/>
      <c r="AP122" s="1654"/>
      <c r="AQ122" s="1654"/>
      <c r="AR122" s="1654"/>
      <c r="AS122" s="1654"/>
      <c r="AT122" s="1654"/>
      <c r="AU122" s="1654"/>
      <c r="AV122" s="1654"/>
      <c r="AW122" s="1654"/>
      <c r="AX122" s="1654"/>
      <c r="AY122" s="1654"/>
      <c r="AZ122" s="1654"/>
      <c r="BA122" s="1654"/>
      <c r="BB122" s="1654"/>
      <c r="BC122" s="1654"/>
      <c r="BD122" s="1654"/>
      <c r="BE122" s="1654"/>
      <c r="BF122" s="1654"/>
      <c r="BG122" s="1654"/>
      <c r="BH122" s="1654"/>
      <c r="BI122" s="1654"/>
      <c r="BJ122" s="1654"/>
      <c r="BK122" s="1654"/>
      <c r="BL122" s="1654"/>
      <c r="BM122" s="1654"/>
      <c r="BN122" s="1654"/>
      <c r="BO122" s="1654"/>
      <c r="BP122" s="1654"/>
      <c r="BQ122" s="1654"/>
      <c r="BR122" s="135"/>
      <c r="CA122" s="146"/>
      <c r="CB122" s="146"/>
      <c r="CC122" s="146"/>
      <c r="CD122" s="146"/>
      <c r="CE122" s="146"/>
      <c r="CF122" s="146"/>
      <c r="CG122" s="146"/>
      <c r="CH122" s="146"/>
      <c r="CI122" s="146"/>
    </row>
    <row r="123" spans="1:87" s="76" customFormat="1" ht="16.5" customHeight="1" x14ac:dyDescent="0.2">
      <c r="A123" s="143" t="str">
        <f>+IF('➉一覧からの作成用データ (切替届)'!$N$33="印刷ＯＫ→",1,"")</f>
        <v/>
      </c>
      <c r="B123" s="1654" t="s">
        <v>136</v>
      </c>
      <c r="C123" s="1654"/>
      <c r="D123" s="1654"/>
      <c r="E123" s="1654"/>
      <c r="F123" s="1654"/>
      <c r="G123" s="1654"/>
      <c r="H123" s="1654"/>
      <c r="I123" s="1654"/>
      <c r="J123" s="1654"/>
      <c r="K123" s="1654"/>
      <c r="L123" s="1654"/>
      <c r="M123" s="1654"/>
      <c r="N123" s="1654"/>
      <c r="O123" s="1654"/>
      <c r="P123" s="1654"/>
      <c r="Q123" s="1654"/>
      <c r="R123" s="1654"/>
      <c r="S123" s="1654"/>
      <c r="T123" s="1654"/>
      <c r="U123" s="1654"/>
      <c r="V123" s="1654"/>
      <c r="W123" s="1654"/>
      <c r="X123" s="1654"/>
      <c r="Y123" s="1654"/>
      <c r="Z123" s="1654"/>
      <c r="AA123" s="1654"/>
      <c r="AB123" s="1654"/>
      <c r="AC123" s="1654"/>
      <c r="AD123" s="1654"/>
      <c r="AE123" s="1654"/>
      <c r="AF123" s="1654"/>
      <c r="AG123" s="1654"/>
      <c r="AH123" s="1654"/>
      <c r="AI123" s="1654"/>
      <c r="AJ123" s="1654"/>
      <c r="AK123" s="1654"/>
      <c r="AL123" s="1654"/>
      <c r="AM123" s="1654"/>
      <c r="AN123" s="1654"/>
      <c r="AO123" s="1654"/>
      <c r="AP123" s="1654"/>
      <c r="AQ123" s="1654"/>
      <c r="AR123" s="1654"/>
      <c r="AS123" s="1654"/>
      <c r="AT123" s="1654"/>
      <c r="AU123" s="1654"/>
      <c r="AV123" s="1654"/>
      <c r="AW123" s="1654"/>
      <c r="AX123" s="1654"/>
      <c r="AY123" s="1654"/>
      <c r="AZ123" s="1654"/>
      <c r="BA123" s="1654"/>
      <c r="BB123" s="1654"/>
      <c r="BC123" s="1654"/>
      <c r="BD123" s="1654"/>
      <c r="BE123" s="1654"/>
      <c r="BF123" s="1654"/>
      <c r="BG123" s="1654"/>
      <c r="BH123" s="1654"/>
      <c r="BI123" s="1654"/>
      <c r="BJ123" s="1654"/>
      <c r="BK123" s="1654"/>
      <c r="BL123" s="1654"/>
      <c r="BM123" s="1654"/>
      <c r="BN123" s="1654"/>
      <c r="BO123" s="1654"/>
      <c r="BP123" s="1654"/>
      <c r="BQ123" s="1654"/>
      <c r="BR123" s="135"/>
      <c r="CA123" s="146"/>
      <c r="CB123" s="146"/>
      <c r="CC123" s="146"/>
      <c r="CD123" s="146"/>
      <c r="CE123" s="146"/>
      <c r="CF123" s="146"/>
      <c r="CG123" s="146"/>
      <c r="CH123" s="146"/>
      <c r="CI123" s="146"/>
    </row>
    <row r="124" spans="1:87" s="76" customFormat="1" ht="16.5" customHeight="1" x14ac:dyDescent="0.2">
      <c r="A124" s="143" t="str">
        <f>+IF('➉一覧からの作成用データ (切替届)'!$N$33="印刷ＯＫ→",1,"")</f>
        <v/>
      </c>
      <c r="B124" s="1654"/>
      <c r="C124" s="1654"/>
      <c r="D124" s="1654"/>
      <c r="E124" s="1654"/>
      <c r="F124" s="1654"/>
      <c r="G124" s="1654"/>
      <c r="H124" s="1654"/>
      <c r="I124" s="1654"/>
      <c r="J124" s="1654"/>
      <c r="K124" s="1654"/>
      <c r="L124" s="1654"/>
      <c r="M124" s="1654"/>
      <c r="N124" s="1654"/>
      <c r="O124" s="1654"/>
      <c r="P124" s="1654"/>
      <c r="Q124" s="1654"/>
      <c r="R124" s="1654"/>
      <c r="S124" s="1654"/>
      <c r="T124" s="1654"/>
      <c r="U124" s="1654"/>
      <c r="V124" s="1654"/>
      <c r="W124" s="1654"/>
      <c r="X124" s="1654"/>
      <c r="Y124" s="1654"/>
      <c r="Z124" s="1654"/>
      <c r="AA124" s="1654"/>
      <c r="AB124" s="1654"/>
      <c r="AC124" s="1654"/>
      <c r="AD124" s="1654"/>
      <c r="AE124" s="1654"/>
      <c r="AF124" s="1654"/>
      <c r="AG124" s="1654"/>
      <c r="AH124" s="1654"/>
      <c r="AI124" s="1654"/>
      <c r="AJ124" s="1654"/>
      <c r="AK124" s="1654"/>
      <c r="AL124" s="1654"/>
      <c r="AM124" s="1654"/>
      <c r="AN124" s="1654"/>
      <c r="AO124" s="1654"/>
      <c r="AP124" s="1654"/>
      <c r="AQ124" s="1654"/>
      <c r="AR124" s="1654"/>
      <c r="AS124" s="1654"/>
      <c r="AT124" s="1654"/>
      <c r="AU124" s="1654"/>
      <c r="AV124" s="1654"/>
      <c r="AW124" s="1654"/>
      <c r="AX124" s="1654"/>
      <c r="AY124" s="1654"/>
      <c r="AZ124" s="1654"/>
      <c r="BA124" s="1654"/>
      <c r="BB124" s="1654"/>
      <c r="BC124" s="1654"/>
      <c r="BD124" s="1654"/>
      <c r="BE124" s="1654"/>
      <c r="BF124" s="1654"/>
      <c r="BG124" s="1654"/>
      <c r="BH124" s="1654"/>
      <c r="BI124" s="1654"/>
      <c r="BJ124" s="1654"/>
      <c r="BK124" s="1654"/>
      <c r="BL124" s="1654"/>
      <c r="BM124" s="1654"/>
      <c r="BN124" s="1654"/>
      <c r="BO124" s="1654"/>
      <c r="BP124" s="1654"/>
      <c r="BQ124" s="1654"/>
      <c r="BR124" s="135"/>
      <c r="CA124" s="146"/>
      <c r="CB124" s="146"/>
      <c r="CC124" s="146"/>
      <c r="CD124" s="146"/>
      <c r="CE124" s="146"/>
      <c r="CF124" s="146"/>
      <c r="CG124" s="146"/>
      <c r="CH124" s="146"/>
      <c r="CI124" s="146"/>
    </row>
    <row r="125" spans="1:87" s="76" customFormat="1" ht="12" customHeight="1" x14ac:dyDescent="0.2">
      <c r="A125" s="143" t="str">
        <f>+IF('➉一覧からの作成用データ (切替届)'!$N$33="印刷ＯＫ→",1,"")</f>
        <v/>
      </c>
      <c r="B125" s="8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3"/>
      <c r="AI125" s="93"/>
      <c r="AJ125" s="93"/>
      <c r="AK125" s="93"/>
      <c r="AL125" s="94"/>
      <c r="AM125" s="95"/>
      <c r="AN125" s="95"/>
      <c r="AO125" s="95"/>
      <c r="AP125" s="95"/>
      <c r="AQ125" s="96"/>
      <c r="AR125" s="96"/>
      <c r="AS125" s="96"/>
      <c r="AT125" s="96"/>
      <c r="AU125" s="96"/>
      <c r="AV125" s="96"/>
      <c r="AW125" s="96"/>
      <c r="AX125" s="96"/>
      <c r="AY125" s="96"/>
      <c r="AZ125" s="96"/>
      <c r="BA125" s="96"/>
      <c r="BB125" s="96"/>
      <c r="BC125" s="96"/>
      <c r="BD125" s="96"/>
      <c r="BE125" s="96"/>
      <c r="BF125" s="96"/>
      <c r="BG125" s="96"/>
      <c r="BH125" s="96"/>
      <c r="BR125" s="135"/>
      <c r="CA125" s="146"/>
      <c r="CB125" s="146"/>
      <c r="CC125" s="146"/>
      <c r="CD125" s="146"/>
      <c r="CE125" s="146"/>
      <c r="CF125" s="146"/>
      <c r="CG125" s="146"/>
      <c r="CH125" s="146"/>
      <c r="CI125" s="146"/>
    </row>
    <row r="126" spans="1:87" s="76" customFormat="1" ht="12" customHeight="1" x14ac:dyDescent="0.2">
      <c r="A126" s="143" t="str">
        <f>+IF('➉一覧からの作成用データ (切替届)'!$N$33="印刷ＯＫ→",1,"")</f>
        <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3"/>
      <c r="AI126" s="93"/>
      <c r="AJ126" s="93"/>
      <c r="AK126" s="93"/>
      <c r="AL126" s="94"/>
      <c r="AM126" s="95"/>
      <c r="AN126" s="95"/>
      <c r="AO126" s="95"/>
      <c r="AP126" s="95"/>
      <c r="AQ126" s="97"/>
      <c r="AR126" s="97"/>
      <c r="AS126" s="97"/>
      <c r="AT126" s="97"/>
      <c r="AU126" s="97"/>
      <c r="AV126" s="97"/>
      <c r="AW126" s="98"/>
      <c r="AX126" s="98"/>
      <c r="AY126" s="98"/>
      <c r="AZ126" s="98"/>
      <c r="BA126" s="98"/>
      <c r="BB126" s="99"/>
      <c r="BC126" s="98"/>
      <c r="BD126" s="98"/>
      <c r="BE126" s="98"/>
      <c r="BF126" s="98"/>
      <c r="BG126" s="98"/>
      <c r="BH126" s="99"/>
      <c r="BR126" s="135"/>
      <c r="CA126" s="146"/>
      <c r="CB126" s="146"/>
      <c r="CC126" s="146"/>
      <c r="CD126" s="146"/>
      <c r="CE126" s="146"/>
      <c r="CF126" s="146"/>
      <c r="CG126" s="146"/>
      <c r="CH126" s="146"/>
      <c r="CI126" s="146"/>
    </row>
    <row r="127" spans="1:87" ht="11.25" customHeight="1" x14ac:dyDescent="0.2">
      <c r="A127" s="143" t="str">
        <f>+IF('➉一覧からの作成用データ (切替届)'!$N$34="印刷ＯＫ→",1,"")</f>
        <v/>
      </c>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3"/>
      <c r="AI127" s="93"/>
      <c r="AJ127" s="93"/>
      <c r="AK127" s="93"/>
      <c r="AL127" s="94"/>
      <c r="AM127" s="95"/>
      <c r="AN127" s="95"/>
      <c r="AO127" s="95"/>
      <c r="AP127" s="95"/>
      <c r="AQ127" s="96"/>
      <c r="AR127" s="96"/>
      <c r="AS127" s="96"/>
      <c r="AT127" s="96"/>
      <c r="AU127" s="96"/>
      <c r="AV127" s="96"/>
      <c r="AW127" s="96"/>
      <c r="AX127" s="96"/>
      <c r="AY127" s="96"/>
      <c r="AZ127" s="96"/>
      <c r="BA127" s="96"/>
      <c r="BB127" s="96"/>
      <c r="BC127" s="96"/>
      <c r="BD127" s="96"/>
      <c r="BE127" s="96"/>
      <c r="BF127" s="96"/>
      <c r="BG127" s="96"/>
      <c r="BH127" s="96"/>
      <c r="BI127" s="76"/>
      <c r="BJ127" s="76"/>
      <c r="BK127" s="76"/>
      <c r="BL127" s="76"/>
      <c r="BM127" s="76"/>
      <c r="BN127" s="76"/>
      <c r="BO127" s="76"/>
      <c r="BP127" s="76"/>
      <c r="BQ127" s="76"/>
    </row>
    <row r="128" spans="1:87" ht="12.75" customHeight="1" x14ac:dyDescent="0.2">
      <c r="A128" s="143" t="str">
        <f>+IF('➉一覧からの作成用データ (切替届)'!$N$34="印刷ＯＫ→",1,"")</f>
        <v/>
      </c>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3"/>
      <c r="AI128" s="93"/>
      <c r="AJ128" s="93"/>
      <c r="AK128" s="93"/>
      <c r="AL128" s="94"/>
      <c r="AM128" s="95"/>
      <c r="AN128" s="95"/>
      <c r="AO128" s="95"/>
      <c r="AP128" s="95"/>
      <c r="AQ128" s="97"/>
      <c r="AR128" s="97"/>
      <c r="AS128" s="97"/>
      <c r="AT128" s="97"/>
      <c r="AU128" s="97"/>
      <c r="AV128" s="97"/>
      <c r="AW128" s="98"/>
      <c r="AX128" s="98"/>
      <c r="AY128" s="98"/>
      <c r="AZ128" s="98"/>
      <c r="BA128" s="98"/>
      <c r="BB128" s="99"/>
      <c r="BC128" s="98"/>
      <c r="BD128" s="98"/>
      <c r="BE128" s="98"/>
      <c r="BF128" s="98"/>
      <c r="BG128" s="98"/>
      <c r="BH128" s="99"/>
      <c r="BI128" s="76"/>
      <c r="BJ128" s="76"/>
      <c r="BK128" s="76"/>
      <c r="BL128" s="76"/>
      <c r="BM128" s="76"/>
      <c r="BN128" s="76"/>
      <c r="BO128" s="76"/>
      <c r="BP128" s="76"/>
      <c r="BQ128" s="76"/>
      <c r="BR128" s="83"/>
      <c r="BS128" s="83"/>
    </row>
    <row r="129" spans="1:87" ht="12.75" customHeight="1" x14ac:dyDescent="0.2">
      <c r="A129" s="143" t="str">
        <f>+IF('➉一覧からの作成用データ (切替届)'!$N$34="印刷ＯＫ→",1,"")</f>
        <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3"/>
      <c r="AI129" s="93"/>
      <c r="AJ129" s="93"/>
      <c r="AK129" s="93"/>
      <c r="AL129" s="94"/>
      <c r="AM129" s="95"/>
      <c r="AN129" s="95"/>
      <c r="AO129" s="95"/>
      <c r="AP129" s="95"/>
      <c r="AQ129" s="97"/>
      <c r="AR129" s="97"/>
      <c r="AS129" s="97"/>
      <c r="AT129" s="97"/>
      <c r="AU129" s="97"/>
      <c r="AV129" s="97"/>
      <c r="AW129" s="98"/>
      <c r="AX129" s="98"/>
      <c r="AY129" s="98"/>
      <c r="AZ129" s="98"/>
      <c r="BA129" s="98"/>
      <c r="BB129" s="99"/>
      <c r="BC129" s="98"/>
      <c r="BD129" s="98"/>
      <c r="BE129" s="98"/>
      <c r="BF129" s="98"/>
      <c r="BG129" s="98"/>
      <c r="BH129" s="99"/>
      <c r="BI129" s="76"/>
      <c r="BJ129" s="100"/>
      <c r="BK129" s="101"/>
      <c r="BL129" s="101"/>
      <c r="BM129" s="101"/>
      <c r="BN129" s="101"/>
      <c r="BO129" s="101"/>
      <c r="BP129" s="101"/>
      <c r="BQ129" s="101"/>
      <c r="BR129" s="76"/>
      <c r="BS129" s="76"/>
    </row>
    <row r="130" spans="1:87" ht="12.75" customHeight="1" x14ac:dyDescent="0.2">
      <c r="A130" s="143" t="str">
        <f>+IF('➉一覧からの作成用データ (切替届)'!$N$34="印刷ＯＫ→",1,"")</f>
        <v/>
      </c>
      <c r="B130" s="2719" t="s">
        <v>589</v>
      </c>
      <c r="C130" s="2719"/>
      <c r="D130" s="2719"/>
      <c r="E130" s="2719"/>
      <c r="F130" s="2719"/>
      <c r="G130" s="2719"/>
      <c r="H130" s="2719"/>
      <c r="I130" s="2719"/>
      <c r="J130" s="2719"/>
      <c r="K130" s="2719"/>
      <c r="L130" s="2719"/>
      <c r="M130" s="2719"/>
      <c r="N130" s="2719"/>
      <c r="O130" s="2719"/>
      <c r="P130" s="2719"/>
      <c r="Q130" s="2719"/>
      <c r="R130" s="2719"/>
      <c r="S130" s="2719"/>
      <c r="T130" s="2719"/>
      <c r="U130" s="2719"/>
      <c r="V130" s="2719"/>
      <c r="W130" s="2719"/>
      <c r="X130" s="2719"/>
      <c r="Y130" s="2719"/>
      <c r="Z130" s="2719"/>
      <c r="AA130" s="2719"/>
      <c r="AB130" s="2719"/>
      <c r="AC130" s="2719"/>
      <c r="AD130" s="2719"/>
      <c r="AE130" s="2719"/>
      <c r="AF130" s="2719"/>
      <c r="AG130" s="2719"/>
      <c r="AH130" s="2719"/>
      <c r="AI130" s="2719"/>
      <c r="AJ130" s="2719"/>
      <c r="AK130" s="2719"/>
      <c r="AL130" s="2720"/>
      <c r="AM130" s="95"/>
      <c r="AN130" s="95"/>
      <c r="AO130" s="95"/>
      <c r="AP130" s="2721" t="s">
        <v>115</v>
      </c>
      <c r="AQ130" s="2721"/>
      <c r="AR130" s="2721"/>
      <c r="AS130" s="2721"/>
      <c r="AT130" s="2721"/>
      <c r="AU130" s="2721"/>
      <c r="AV130" s="2721"/>
      <c r="AW130" s="2723"/>
      <c r="AX130" s="2723"/>
      <c r="AY130" s="2723"/>
      <c r="AZ130" s="2723"/>
      <c r="BA130" s="2723"/>
      <c r="BB130" s="2723"/>
      <c r="BC130" s="2723"/>
      <c r="BD130" s="2723"/>
      <c r="BE130" s="2723"/>
      <c r="BF130" s="2723"/>
      <c r="BG130" s="2723"/>
      <c r="BH130" s="2723"/>
      <c r="BI130" s="2723"/>
      <c r="BJ130" s="2723"/>
      <c r="BK130" s="2723"/>
      <c r="BL130" s="2723"/>
      <c r="BM130" s="2723"/>
      <c r="BN130" s="2723"/>
      <c r="BO130" s="2723"/>
      <c r="BP130" s="2723"/>
      <c r="BQ130" s="2723"/>
      <c r="BR130" s="76"/>
      <c r="BS130" s="76"/>
    </row>
    <row r="131" spans="1:87" ht="12.75" customHeight="1" x14ac:dyDescent="0.2">
      <c r="A131" s="143" t="str">
        <f>+IF('➉一覧からの作成用データ (切替届)'!$N$34="印刷ＯＫ→",1,"")</f>
        <v/>
      </c>
      <c r="B131" s="2719"/>
      <c r="C131" s="2719"/>
      <c r="D131" s="2719"/>
      <c r="E131" s="2719"/>
      <c r="F131" s="2719"/>
      <c r="G131" s="2719"/>
      <c r="H131" s="2719"/>
      <c r="I131" s="2719"/>
      <c r="J131" s="2719"/>
      <c r="K131" s="2719"/>
      <c r="L131" s="2719"/>
      <c r="M131" s="2719"/>
      <c r="N131" s="2719"/>
      <c r="O131" s="2719"/>
      <c r="P131" s="2719"/>
      <c r="Q131" s="2719"/>
      <c r="R131" s="2719"/>
      <c r="S131" s="2719"/>
      <c r="T131" s="2719"/>
      <c r="U131" s="2719"/>
      <c r="V131" s="2719"/>
      <c r="W131" s="2719"/>
      <c r="X131" s="2719"/>
      <c r="Y131" s="2719"/>
      <c r="Z131" s="2719"/>
      <c r="AA131" s="2719"/>
      <c r="AB131" s="2719"/>
      <c r="AC131" s="2719"/>
      <c r="AD131" s="2719"/>
      <c r="AE131" s="2719"/>
      <c r="AF131" s="2719"/>
      <c r="AG131" s="2719"/>
      <c r="AH131" s="2719"/>
      <c r="AI131" s="2719"/>
      <c r="AJ131" s="2719"/>
      <c r="AK131" s="2719"/>
      <c r="AL131" s="2720"/>
      <c r="AM131" s="95"/>
      <c r="AN131" s="95"/>
      <c r="AO131" s="95"/>
      <c r="AP131" s="2721"/>
      <c r="AQ131" s="2721"/>
      <c r="AR131" s="2721"/>
      <c r="AS131" s="2721"/>
      <c r="AT131" s="2721"/>
      <c r="AU131" s="2721"/>
      <c r="AV131" s="2721"/>
      <c r="AW131" s="2723"/>
      <c r="AX131" s="2723"/>
      <c r="AY131" s="2723"/>
      <c r="AZ131" s="2723"/>
      <c r="BA131" s="2723"/>
      <c r="BB131" s="2723"/>
      <c r="BC131" s="2723"/>
      <c r="BD131" s="2723"/>
      <c r="BE131" s="2723"/>
      <c r="BF131" s="2723"/>
      <c r="BG131" s="2723"/>
      <c r="BH131" s="2723"/>
      <c r="BI131" s="2723"/>
      <c r="BJ131" s="2723"/>
      <c r="BK131" s="2723"/>
      <c r="BL131" s="2723"/>
      <c r="BM131" s="2723"/>
      <c r="BN131" s="2723"/>
      <c r="BO131" s="2723"/>
      <c r="BP131" s="2723"/>
      <c r="BQ131" s="2723"/>
      <c r="BR131" s="76"/>
      <c r="BS131" s="76"/>
    </row>
    <row r="132" spans="1:87" ht="12.75" customHeight="1" thickBot="1" x14ac:dyDescent="0.25">
      <c r="A132" s="143" t="str">
        <f>+IF('➉一覧からの作成用データ (切替届)'!$N$34="印刷ＯＫ→",1,"")</f>
        <v/>
      </c>
      <c r="B132" s="2720"/>
      <c r="C132" s="2720"/>
      <c r="D132" s="2720"/>
      <c r="E132" s="2720"/>
      <c r="F132" s="2720"/>
      <c r="G132" s="2720"/>
      <c r="H132" s="2720"/>
      <c r="I132" s="2720"/>
      <c r="J132" s="2720"/>
      <c r="K132" s="2720"/>
      <c r="L132" s="2720"/>
      <c r="M132" s="2720"/>
      <c r="N132" s="2720"/>
      <c r="O132" s="2720"/>
      <c r="P132" s="2720"/>
      <c r="Q132" s="2720"/>
      <c r="R132" s="2720"/>
      <c r="S132" s="2720"/>
      <c r="T132" s="2720"/>
      <c r="U132" s="2720"/>
      <c r="V132" s="2720"/>
      <c r="W132" s="2720"/>
      <c r="X132" s="2720"/>
      <c r="Y132" s="2720"/>
      <c r="Z132" s="2720"/>
      <c r="AA132" s="2720"/>
      <c r="AB132" s="2720"/>
      <c r="AC132" s="2720"/>
      <c r="AD132" s="2720"/>
      <c r="AE132" s="2720"/>
      <c r="AF132" s="2720"/>
      <c r="AG132" s="2720"/>
      <c r="AH132" s="2720"/>
      <c r="AI132" s="2720"/>
      <c r="AJ132" s="2720"/>
      <c r="AK132" s="2720"/>
      <c r="AL132" s="2720"/>
      <c r="AM132" s="95"/>
      <c r="AN132" s="95"/>
      <c r="AO132" s="95"/>
      <c r="AP132" s="2722"/>
      <c r="AQ132" s="2722"/>
      <c r="AR132" s="2722"/>
      <c r="AS132" s="2722"/>
      <c r="AT132" s="2722"/>
      <c r="AU132" s="2722"/>
      <c r="AV132" s="2722"/>
      <c r="AW132" s="2724"/>
      <c r="AX132" s="2724"/>
      <c r="AY132" s="2724"/>
      <c r="AZ132" s="2724"/>
      <c r="BA132" s="2724"/>
      <c r="BB132" s="2724"/>
      <c r="BC132" s="2724"/>
      <c r="BD132" s="2724"/>
      <c r="BE132" s="2724"/>
      <c r="BF132" s="2724"/>
      <c r="BG132" s="2724"/>
      <c r="BH132" s="2724"/>
      <c r="BI132" s="2724"/>
      <c r="BJ132" s="2724"/>
      <c r="BK132" s="2724"/>
      <c r="BL132" s="2724"/>
      <c r="BM132" s="2724"/>
      <c r="BN132" s="2724"/>
      <c r="BO132" s="2724"/>
      <c r="BP132" s="2724"/>
      <c r="BQ132" s="2724"/>
      <c r="BR132" s="76"/>
      <c r="BS132" s="76"/>
    </row>
    <row r="133" spans="1:87" ht="13.5" customHeight="1" x14ac:dyDescent="0.2">
      <c r="A133" s="143" t="str">
        <f>+IF('➉一覧からの作成用データ (切替届)'!$N$34="印刷ＯＫ→",1,"")</f>
        <v/>
      </c>
      <c r="B133" s="2725">
        <f ca="1">IF('➉一覧からの作成用データ (切替届)'!$B$31="","",'➉一覧からの作成用データ (切替届)'!$B$31)</f>
        <v>45617</v>
      </c>
      <c r="C133" s="2726"/>
      <c r="D133" s="2726"/>
      <c r="E133" s="2726"/>
      <c r="F133" s="2726"/>
      <c r="G133" s="2726"/>
      <c r="H133" s="2726"/>
      <c r="I133" s="2726"/>
      <c r="J133" s="2726"/>
      <c r="K133" s="2726"/>
      <c r="L133" s="2726"/>
      <c r="M133" s="2726"/>
      <c r="N133" s="2726"/>
      <c r="O133" s="2726"/>
      <c r="P133" s="1729" t="s">
        <v>68</v>
      </c>
      <c r="Q133" s="1729"/>
      <c r="R133" s="1731" t="s">
        <v>21</v>
      </c>
      <c r="S133" s="1732"/>
      <c r="T133" s="1732"/>
      <c r="U133" s="1732"/>
      <c r="V133" s="1733"/>
      <c r="W133" s="1734" t="s">
        <v>9</v>
      </c>
      <c r="X133" s="1735"/>
      <c r="Y133" s="2731" t="str">
        <f>①伊勢崎市における事業所基本情報!$K$26&amp;"-"&amp;①伊勢崎市における事業所基本情報!$Q$26&amp;""</f>
        <v>-</v>
      </c>
      <c r="Z133" s="2731"/>
      <c r="AA133" s="2731"/>
      <c r="AB133" s="2731"/>
      <c r="AC133" s="2731"/>
      <c r="AD133" s="2731"/>
      <c r="AE133" s="2731"/>
      <c r="AF133" s="2731"/>
      <c r="AG133" s="81"/>
      <c r="AH133" s="81"/>
      <c r="AI133" s="81"/>
      <c r="AJ133" s="81"/>
      <c r="AK133" s="81"/>
      <c r="AL133" s="81"/>
      <c r="AM133" s="81"/>
      <c r="AN133" s="81"/>
      <c r="AO133" s="81"/>
      <c r="AP133" s="81"/>
      <c r="AQ133" s="81"/>
      <c r="AR133" s="81"/>
      <c r="AS133" s="81"/>
      <c r="AT133" s="81"/>
      <c r="AU133" s="81"/>
      <c r="AV133" s="81"/>
      <c r="AW133" s="1549" t="s">
        <v>10</v>
      </c>
      <c r="AX133" s="1549"/>
      <c r="AY133" s="1549"/>
      <c r="AZ133" s="1549"/>
      <c r="BA133" s="1549"/>
      <c r="BB133" s="1549"/>
      <c r="BC133" s="1549"/>
      <c r="BD133" s="1551" t="str">
        <f>①伊勢崎市における事業所基本情報!$CG$18&amp;""</f>
        <v/>
      </c>
      <c r="BE133" s="1551" t="str">
        <f>①伊勢崎市における事業所基本情報!$CH$18&amp;""</f>
        <v/>
      </c>
      <c r="BF133" s="1551" t="str">
        <f>①伊勢崎市における事業所基本情報!$CI$18&amp;""</f>
        <v/>
      </c>
      <c r="BG133" s="1551" t="str">
        <f>①伊勢崎市における事業所基本情報!$CJ$18&amp;""</f>
        <v/>
      </c>
      <c r="BH133" s="1551" t="str">
        <f>①伊勢崎市における事業所基本情報!$CK$18&amp;""</f>
        <v/>
      </c>
      <c r="BI133" s="1551" t="str">
        <f>①伊勢崎市における事業所基本情報!$CL$18&amp;""</f>
        <v/>
      </c>
      <c r="BJ133" s="1551" t="str">
        <f>①伊勢崎市における事業所基本情報!$CM$18&amp;""</f>
        <v/>
      </c>
      <c r="BK133" s="1551" t="str">
        <f>①伊勢崎市における事業所基本情報!$CN$18&amp;""</f>
        <v/>
      </c>
      <c r="BL133" s="1572" t="s">
        <v>130</v>
      </c>
      <c r="BM133" s="1573"/>
      <c r="BN133" s="1573"/>
      <c r="BO133" s="1573"/>
      <c r="BP133" s="1573"/>
      <c r="BQ133" s="1574"/>
      <c r="BR133" s="86"/>
      <c r="BS133" s="86"/>
      <c r="BT133" s="86"/>
      <c r="BY133" s="145"/>
      <c r="BZ133" s="145"/>
      <c r="CA133" s="145"/>
      <c r="CB133" s="145"/>
      <c r="CC133" s="145"/>
      <c r="CD133" s="145"/>
      <c r="CE133" s="145"/>
      <c r="CF133" s="145"/>
      <c r="CG133" s="145"/>
    </row>
    <row r="134" spans="1:87" ht="13.5" customHeight="1" x14ac:dyDescent="0.2">
      <c r="A134" s="143" t="str">
        <f>+IF('➉一覧からの作成用データ (切替届)'!$N$34="印刷ＯＫ→",1,"")</f>
        <v/>
      </c>
      <c r="B134" s="2727"/>
      <c r="C134" s="2728"/>
      <c r="D134" s="2728"/>
      <c r="E134" s="2728"/>
      <c r="F134" s="2728"/>
      <c r="G134" s="2728"/>
      <c r="H134" s="2728"/>
      <c r="I134" s="2728"/>
      <c r="J134" s="2728"/>
      <c r="K134" s="2728"/>
      <c r="L134" s="2728"/>
      <c r="M134" s="2728"/>
      <c r="N134" s="2728"/>
      <c r="O134" s="2728"/>
      <c r="P134" s="1730"/>
      <c r="Q134" s="1730"/>
      <c r="R134" s="1640"/>
      <c r="S134" s="1590"/>
      <c r="T134" s="1590"/>
      <c r="U134" s="1590"/>
      <c r="V134" s="1641"/>
      <c r="W134" s="1568" t="str">
        <f>①伊勢崎市における事業所基本情報!$I$27&amp;""</f>
        <v/>
      </c>
      <c r="X134" s="1569"/>
      <c r="Y134" s="1569"/>
      <c r="Z134" s="1569"/>
      <c r="AA134" s="1569"/>
      <c r="AB134" s="1569"/>
      <c r="AC134" s="1569"/>
      <c r="AD134" s="1569"/>
      <c r="AE134" s="1569"/>
      <c r="AF134" s="1569"/>
      <c r="AG134" s="1569"/>
      <c r="AH134" s="1569"/>
      <c r="AI134" s="1569"/>
      <c r="AJ134" s="1569"/>
      <c r="AK134" s="1569"/>
      <c r="AL134" s="1569"/>
      <c r="AM134" s="1569"/>
      <c r="AN134" s="1569"/>
      <c r="AO134" s="1569"/>
      <c r="AP134" s="1569"/>
      <c r="AQ134" s="1569"/>
      <c r="AR134" s="1569"/>
      <c r="AS134" s="1569"/>
      <c r="AT134" s="1569"/>
      <c r="AU134" s="1569"/>
      <c r="AV134" s="1569"/>
      <c r="AW134" s="1550"/>
      <c r="AX134" s="1550"/>
      <c r="AY134" s="1550"/>
      <c r="AZ134" s="1550"/>
      <c r="BA134" s="1550"/>
      <c r="BB134" s="1550"/>
      <c r="BC134" s="1550"/>
      <c r="BD134" s="1552"/>
      <c r="BE134" s="1552"/>
      <c r="BF134" s="1552"/>
      <c r="BG134" s="1552"/>
      <c r="BH134" s="1552"/>
      <c r="BI134" s="1552"/>
      <c r="BJ134" s="1552"/>
      <c r="BK134" s="1552"/>
      <c r="BL134" s="1575"/>
      <c r="BM134" s="1576"/>
      <c r="BN134" s="1576"/>
      <c r="BO134" s="1576"/>
      <c r="BP134" s="1576"/>
      <c r="BQ134" s="1577"/>
      <c r="BR134" s="86"/>
      <c r="BS134" s="86"/>
      <c r="BT134" s="86"/>
      <c r="BY134" s="145"/>
    </row>
    <row r="135" spans="1:87" ht="13.5" customHeight="1" x14ac:dyDescent="0.2">
      <c r="A135" s="143" t="str">
        <f>+IF('➉一覧からの作成用データ (切替届)'!$N$34="印刷ＯＫ→",1,"")</f>
        <v/>
      </c>
      <c r="B135" s="2727"/>
      <c r="C135" s="2728"/>
      <c r="D135" s="2728"/>
      <c r="E135" s="2728"/>
      <c r="F135" s="2728"/>
      <c r="G135" s="2728"/>
      <c r="H135" s="2728"/>
      <c r="I135" s="2728"/>
      <c r="J135" s="2728"/>
      <c r="K135" s="2728"/>
      <c r="L135" s="2728"/>
      <c r="M135" s="2728"/>
      <c r="N135" s="2728"/>
      <c r="O135" s="2728"/>
      <c r="P135" s="1730"/>
      <c r="Q135" s="1730"/>
      <c r="R135" s="1640"/>
      <c r="S135" s="1590"/>
      <c r="T135" s="1590"/>
      <c r="U135" s="1590"/>
      <c r="V135" s="1641"/>
      <c r="W135" s="1568"/>
      <c r="X135" s="1569"/>
      <c r="Y135" s="1569"/>
      <c r="Z135" s="1569"/>
      <c r="AA135" s="1569"/>
      <c r="AB135" s="1569"/>
      <c r="AC135" s="1569"/>
      <c r="AD135" s="1569"/>
      <c r="AE135" s="1569"/>
      <c r="AF135" s="1569"/>
      <c r="AG135" s="1569"/>
      <c r="AH135" s="1569"/>
      <c r="AI135" s="1569"/>
      <c r="AJ135" s="1569"/>
      <c r="AK135" s="1569"/>
      <c r="AL135" s="1569"/>
      <c r="AM135" s="1569"/>
      <c r="AN135" s="1569"/>
      <c r="AO135" s="1569"/>
      <c r="AP135" s="1569"/>
      <c r="AQ135" s="1569"/>
      <c r="AR135" s="1569"/>
      <c r="AS135" s="1569"/>
      <c r="AT135" s="1569"/>
      <c r="AU135" s="1569"/>
      <c r="AV135" s="1569"/>
      <c r="AW135" s="1550"/>
      <c r="AX135" s="1550"/>
      <c r="AY135" s="1550"/>
      <c r="AZ135" s="1550"/>
      <c r="BA135" s="1550"/>
      <c r="BB135" s="1550"/>
      <c r="BC135" s="1550"/>
      <c r="BD135" s="1624" t="s">
        <v>116</v>
      </c>
      <c r="BE135" s="1624"/>
      <c r="BF135" s="1624"/>
      <c r="BG135" s="1624"/>
      <c r="BH135" s="1624"/>
      <c r="BI135" s="1624"/>
      <c r="BJ135" s="1624"/>
      <c r="BK135" s="1624" t="s">
        <v>117</v>
      </c>
      <c r="BL135" s="1566" t="str">
        <f>RIGHT('➉一覧からの作成用データ (切替届)'!$M$34,2)&amp;""</f>
        <v/>
      </c>
      <c r="BM135" s="1566"/>
      <c r="BN135" s="1566"/>
      <c r="BO135" s="1566"/>
      <c r="BP135" s="1566"/>
      <c r="BQ135" s="1626" t="s">
        <v>118</v>
      </c>
      <c r="BR135" s="78"/>
      <c r="BS135" s="78"/>
      <c r="BT135" s="76"/>
      <c r="BY135" s="145"/>
    </row>
    <row r="136" spans="1:87" ht="13.5" customHeight="1" x14ac:dyDescent="0.2">
      <c r="A136" s="143" t="str">
        <f>+IF('➉一覧からの作成用データ (切替届)'!$N$34="印刷ＯＫ→",1,"")</f>
        <v/>
      </c>
      <c r="B136" s="2729"/>
      <c r="C136" s="2730"/>
      <c r="D136" s="2730"/>
      <c r="E136" s="2730"/>
      <c r="F136" s="2730"/>
      <c r="G136" s="2730"/>
      <c r="H136" s="2730"/>
      <c r="I136" s="2730"/>
      <c r="J136" s="2730"/>
      <c r="K136" s="2730"/>
      <c r="L136" s="2730"/>
      <c r="M136" s="2730"/>
      <c r="N136" s="2730"/>
      <c r="O136" s="2730"/>
      <c r="P136" s="1730"/>
      <c r="Q136" s="1730"/>
      <c r="R136" s="1637"/>
      <c r="S136" s="1638"/>
      <c r="T136" s="1638"/>
      <c r="U136" s="1638"/>
      <c r="V136" s="1642"/>
      <c r="W136" s="1570"/>
      <c r="X136" s="1571"/>
      <c r="Y136" s="1571"/>
      <c r="Z136" s="1571"/>
      <c r="AA136" s="1571"/>
      <c r="AB136" s="1571"/>
      <c r="AC136" s="1571"/>
      <c r="AD136" s="1571"/>
      <c r="AE136" s="1571"/>
      <c r="AF136" s="1571"/>
      <c r="AG136" s="1571"/>
      <c r="AH136" s="1571"/>
      <c r="AI136" s="1571"/>
      <c r="AJ136" s="1571"/>
      <c r="AK136" s="1571"/>
      <c r="AL136" s="1571"/>
      <c r="AM136" s="1571"/>
      <c r="AN136" s="1571"/>
      <c r="AO136" s="1571"/>
      <c r="AP136" s="1571"/>
      <c r="AQ136" s="1571"/>
      <c r="AR136" s="1571"/>
      <c r="AS136" s="1571"/>
      <c r="AT136" s="1571"/>
      <c r="AU136" s="1571"/>
      <c r="AV136" s="1571"/>
      <c r="AW136" s="1550"/>
      <c r="AX136" s="1550"/>
      <c r="AY136" s="1550"/>
      <c r="AZ136" s="1550"/>
      <c r="BA136" s="1550"/>
      <c r="BB136" s="1550"/>
      <c r="BC136" s="1550"/>
      <c r="BD136" s="1625"/>
      <c r="BE136" s="1625"/>
      <c r="BF136" s="1625"/>
      <c r="BG136" s="1625"/>
      <c r="BH136" s="1625"/>
      <c r="BI136" s="1625"/>
      <c r="BJ136" s="1625"/>
      <c r="BK136" s="1625"/>
      <c r="BL136" s="1567"/>
      <c r="BM136" s="1567"/>
      <c r="BN136" s="1567"/>
      <c r="BO136" s="1567"/>
      <c r="BP136" s="1567"/>
      <c r="BQ136" s="1627"/>
      <c r="BR136" s="78"/>
      <c r="BS136" s="78"/>
      <c r="BT136" s="76"/>
      <c r="BY136" s="145"/>
      <c r="BZ136" s="145"/>
      <c r="CA136" s="145"/>
      <c r="CB136" s="145"/>
      <c r="CC136" s="145"/>
      <c r="CD136" s="145"/>
      <c r="CE136" s="145"/>
      <c r="CF136" s="145"/>
    </row>
    <row r="137" spans="1:87" ht="20.25" customHeight="1" x14ac:dyDescent="0.2">
      <c r="A137" s="143" t="str">
        <f>+IF('➉一覧からの作成用データ (切替届)'!$N$34="印刷ＯＫ→",1,"")</f>
        <v/>
      </c>
      <c r="B137" s="1653"/>
      <c r="C137" s="1564"/>
      <c r="D137" s="1564"/>
      <c r="E137" s="1564"/>
      <c r="F137" s="1564"/>
      <c r="G137" s="1564"/>
      <c r="H137" s="1564"/>
      <c r="I137" s="1564"/>
      <c r="J137" s="1564"/>
      <c r="K137" s="1649" t="s">
        <v>304</v>
      </c>
      <c r="L137" s="1650"/>
      <c r="M137" s="1650"/>
      <c r="N137" s="1650"/>
      <c r="O137" s="1650"/>
      <c r="P137" s="1730"/>
      <c r="Q137" s="1730"/>
      <c r="R137" s="1634" t="s">
        <v>20</v>
      </c>
      <c r="S137" s="1634"/>
      <c r="T137" s="1634"/>
      <c r="U137" s="1634"/>
      <c r="V137" s="1634"/>
      <c r="W137" s="1610" t="str">
        <f>①伊勢崎市における事業所基本情報!$I$20&amp;""</f>
        <v/>
      </c>
      <c r="X137" s="1611"/>
      <c r="Y137" s="1611"/>
      <c r="Z137" s="1611"/>
      <c r="AA137" s="1611"/>
      <c r="AB137" s="1611"/>
      <c r="AC137" s="1611"/>
      <c r="AD137" s="1611"/>
      <c r="AE137" s="1611"/>
      <c r="AF137" s="1611"/>
      <c r="AG137" s="1611"/>
      <c r="AH137" s="1611"/>
      <c r="AI137" s="1611"/>
      <c r="AJ137" s="1611"/>
      <c r="AK137" s="1611"/>
      <c r="AL137" s="1611"/>
      <c r="AM137" s="1611"/>
      <c r="AN137" s="1611"/>
      <c r="AO137" s="1611"/>
      <c r="AP137" s="1611"/>
      <c r="AQ137" s="1611"/>
      <c r="AR137" s="1611"/>
      <c r="AS137" s="1611"/>
      <c r="AT137" s="1611"/>
      <c r="AU137" s="1611"/>
      <c r="AV137" s="1612"/>
      <c r="AW137" s="1550" t="s">
        <v>131</v>
      </c>
      <c r="AX137" s="1550"/>
      <c r="AY137" s="1550"/>
      <c r="AZ137" s="1550"/>
      <c r="BA137" s="1550" t="s">
        <v>33</v>
      </c>
      <c r="BB137" s="1550"/>
      <c r="BC137" s="1550"/>
      <c r="BD137" s="1614" t="str">
        <f>①伊勢崎市における事業所基本情報!$I$35&amp;""</f>
        <v/>
      </c>
      <c r="BE137" s="1614"/>
      <c r="BF137" s="1614"/>
      <c r="BG137" s="1614"/>
      <c r="BH137" s="1614"/>
      <c r="BI137" s="1614"/>
      <c r="BJ137" s="1614"/>
      <c r="BK137" s="1614"/>
      <c r="BL137" s="1614"/>
      <c r="BM137" s="1614"/>
      <c r="BN137" s="1614"/>
      <c r="BO137" s="1614"/>
      <c r="BP137" s="1614"/>
      <c r="BQ137" s="1615"/>
      <c r="BR137" s="78"/>
      <c r="BS137" s="78"/>
      <c r="BT137" s="76"/>
      <c r="BY137" s="145"/>
      <c r="BZ137" s="145"/>
      <c r="CA137" s="145"/>
      <c r="CB137" s="145"/>
      <c r="CC137" s="145"/>
      <c r="CD137" s="145"/>
      <c r="CE137" s="145"/>
      <c r="CF137" s="145"/>
    </row>
    <row r="138" spans="1:87" ht="20.25" customHeight="1" x14ac:dyDescent="0.2">
      <c r="A138" s="143" t="str">
        <f>+IF('➉一覧からの作成用データ (切替届)'!$N$34="印刷ＯＫ→",1,"")</f>
        <v/>
      </c>
      <c r="B138" s="1653"/>
      <c r="C138" s="1564"/>
      <c r="D138" s="1564"/>
      <c r="E138" s="1564"/>
      <c r="F138" s="1564"/>
      <c r="G138" s="1564"/>
      <c r="H138" s="1564"/>
      <c r="I138" s="1564"/>
      <c r="J138" s="1564"/>
      <c r="K138" s="1651"/>
      <c r="L138" s="1652"/>
      <c r="M138" s="1652"/>
      <c r="N138" s="1652"/>
      <c r="O138" s="1652"/>
      <c r="P138" s="1730"/>
      <c r="Q138" s="1730"/>
      <c r="R138" s="1640" t="s">
        <v>24</v>
      </c>
      <c r="S138" s="1590"/>
      <c r="T138" s="1590"/>
      <c r="U138" s="1590"/>
      <c r="V138" s="1641"/>
      <c r="W138" s="1601" t="str">
        <f>①伊勢崎市における事業所基本情報!$I$22&amp;""</f>
        <v/>
      </c>
      <c r="X138" s="1602"/>
      <c r="Y138" s="1602"/>
      <c r="Z138" s="1602"/>
      <c r="AA138" s="1602"/>
      <c r="AB138" s="1602"/>
      <c r="AC138" s="1602"/>
      <c r="AD138" s="1602"/>
      <c r="AE138" s="1602"/>
      <c r="AF138" s="1602"/>
      <c r="AG138" s="1602"/>
      <c r="AH138" s="1602"/>
      <c r="AI138" s="1602"/>
      <c r="AJ138" s="1602"/>
      <c r="AK138" s="1602"/>
      <c r="AL138" s="1602"/>
      <c r="AM138" s="1602"/>
      <c r="AN138" s="1602"/>
      <c r="AO138" s="1602"/>
      <c r="AP138" s="1602"/>
      <c r="AQ138" s="1602"/>
      <c r="AR138" s="1602"/>
      <c r="AS138" s="1602"/>
      <c r="AT138" s="1602"/>
      <c r="AU138" s="1602"/>
      <c r="AV138" s="1603"/>
      <c r="AW138" s="1550"/>
      <c r="AX138" s="1550"/>
      <c r="AY138" s="1550"/>
      <c r="AZ138" s="1550"/>
      <c r="BA138" s="1550"/>
      <c r="BB138" s="1550"/>
      <c r="BC138" s="1550"/>
      <c r="BD138" s="1616"/>
      <c r="BE138" s="1616"/>
      <c r="BF138" s="1616"/>
      <c r="BG138" s="1616"/>
      <c r="BH138" s="1616"/>
      <c r="BI138" s="1616"/>
      <c r="BJ138" s="1616"/>
      <c r="BK138" s="1616"/>
      <c r="BL138" s="1616"/>
      <c r="BM138" s="1616"/>
      <c r="BN138" s="1616"/>
      <c r="BO138" s="1616"/>
      <c r="BP138" s="1616"/>
      <c r="BQ138" s="1617"/>
      <c r="BR138" s="78"/>
      <c r="BS138" s="78"/>
      <c r="BT138" s="76"/>
      <c r="BY138" s="145"/>
      <c r="BZ138" s="145"/>
      <c r="CA138" s="145"/>
      <c r="CB138" s="145"/>
      <c r="CC138" s="145"/>
      <c r="CD138" s="145"/>
      <c r="CE138" s="145"/>
      <c r="CF138" s="145"/>
      <c r="CG138" s="145"/>
    </row>
    <row r="139" spans="1:87" ht="20.25" customHeight="1" x14ac:dyDescent="0.2">
      <c r="A139" s="143" t="str">
        <f>+IF('➉一覧からの作成用データ (切替届)'!$N$34="印刷ＯＫ→",1,"")</f>
        <v/>
      </c>
      <c r="B139" s="1653"/>
      <c r="C139" s="1564"/>
      <c r="D139" s="1564"/>
      <c r="E139" s="1564"/>
      <c r="F139" s="1564"/>
      <c r="G139" s="1564"/>
      <c r="H139" s="1564"/>
      <c r="I139" s="1564"/>
      <c r="J139" s="1564"/>
      <c r="K139" s="1564"/>
      <c r="L139" s="1564"/>
      <c r="M139" s="1564"/>
      <c r="N139" s="1564"/>
      <c r="O139" s="1565"/>
      <c r="P139" s="1730"/>
      <c r="Q139" s="1730"/>
      <c r="R139" s="1640"/>
      <c r="S139" s="1590"/>
      <c r="T139" s="1590"/>
      <c r="U139" s="1590"/>
      <c r="V139" s="1641"/>
      <c r="W139" s="1604"/>
      <c r="X139" s="1605"/>
      <c r="Y139" s="1605"/>
      <c r="Z139" s="1605"/>
      <c r="AA139" s="1605"/>
      <c r="AB139" s="1605"/>
      <c r="AC139" s="1605"/>
      <c r="AD139" s="1605"/>
      <c r="AE139" s="1605"/>
      <c r="AF139" s="1605"/>
      <c r="AG139" s="1605"/>
      <c r="AH139" s="1605"/>
      <c r="AI139" s="1605"/>
      <c r="AJ139" s="1605"/>
      <c r="AK139" s="1605"/>
      <c r="AL139" s="1605"/>
      <c r="AM139" s="1605"/>
      <c r="AN139" s="1605"/>
      <c r="AO139" s="1605"/>
      <c r="AP139" s="1605"/>
      <c r="AQ139" s="1605"/>
      <c r="AR139" s="1605"/>
      <c r="AS139" s="1605"/>
      <c r="AT139" s="1605"/>
      <c r="AU139" s="1605"/>
      <c r="AV139" s="1606"/>
      <c r="AW139" s="1550"/>
      <c r="AX139" s="1550"/>
      <c r="AY139" s="1550"/>
      <c r="AZ139" s="1550"/>
      <c r="BA139" s="1550" t="s">
        <v>3</v>
      </c>
      <c r="BB139" s="1550"/>
      <c r="BC139" s="1550"/>
      <c r="BD139" s="1708" t="str">
        <f>①伊勢崎市における事業所基本情報!$I$37&amp;""</f>
        <v/>
      </c>
      <c r="BE139" s="1709"/>
      <c r="BF139" s="1709"/>
      <c r="BG139" s="1709"/>
      <c r="BH139" s="1709"/>
      <c r="BI139" s="1709"/>
      <c r="BJ139" s="1709"/>
      <c r="BK139" s="1709"/>
      <c r="BL139" s="1709"/>
      <c r="BM139" s="1709"/>
      <c r="BN139" s="1709"/>
      <c r="BO139" s="1709"/>
      <c r="BP139" s="1709"/>
      <c r="BQ139" s="1710"/>
      <c r="BR139" s="78"/>
      <c r="BS139" s="78"/>
      <c r="BT139" s="76"/>
      <c r="BY139" s="145"/>
    </row>
    <row r="140" spans="1:87" ht="20.25" customHeight="1" x14ac:dyDescent="0.2">
      <c r="A140" s="143" t="str">
        <f>+IF('➉一覧からの作成用データ (切替届)'!$N$34="印刷ＯＫ→",1,"")</f>
        <v/>
      </c>
      <c r="B140" s="1557" t="s">
        <v>13</v>
      </c>
      <c r="C140" s="1558"/>
      <c r="D140" s="1558"/>
      <c r="E140" s="1558"/>
      <c r="F140" s="1559"/>
      <c r="G140" s="1553" t="s">
        <v>19</v>
      </c>
      <c r="H140" s="1554"/>
      <c r="I140" s="1554"/>
      <c r="J140" s="1554"/>
      <c r="K140" s="1554"/>
      <c r="L140" s="1554"/>
      <c r="M140" s="1554"/>
      <c r="N140" s="1554"/>
      <c r="O140" s="1554"/>
      <c r="P140" s="1730"/>
      <c r="Q140" s="1730"/>
      <c r="R140" s="1637"/>
      <c r="S140" s="1638"/>
      <c r="T140" s="1638"/>
      <c r="U140" s="1638"/>
      <c r="V140" s="1642"/>
      <c r="W140" s="1607"/>
      <c r="X140" s="1608"/>
      <c r="Y140" s="1608"/>
      <c r="Z140" s="1608"/>
      <c r="AA140" s="1608"/>
      <c r="AB140" s="1608"/>
      <c r="AC140" s="1608"/>
      <c r="AD140" s="1608"/>
      <c r="AE140" s="1608"/>
      <c r="AF140" s="1608"/>
      <c r="AG140" s="1608"/>
      <c r="AH140" s="1608"/>
      <c r="AI140" s="1608"/>
      <c r="AJ140" s="1608"/>
      <c r="AK140" s="1608"/>
      <c r="AL140" s="1608"/>
      <c r="AM140" s="1608"/>
      <c r="AN140" s="1608"/>
      <c r="AO140" s="1608"/>
      <c r="AP140" s="1608"/>
      <c r="AQ140" s="1608"/>
      <c r="AR140" s="1608"/>
      <c r="AS140" s="1608"/>
      <c r="AT140" s="1608"/>
      <c r="AU140" s="1608"/>
      <c r="AV140" s="1609"/>
      <c r="AW140" s="1550"/>
      <c r="AX140" s="1550"/>
      <c r="AY140" s="1550"/>
      <c r="AZ140" s="1550"/>
      <c r="BA140" s="1550"/>
      <c r="BB140" s="1550"/>
      <c r="BC140" s="1550"/>
      <c r="BD140" s="1711"/>
      <c r="BE140" s="1712"/>
      <c r="BF140" s="1712"/>
      <c r="BG140" s="1712"/>
      <c r="BH140" s="1712"/>
      <c r="BI140" s="1712"/>
      <c r="BJ140" s="1712"/>
      <c r="BK140" s="1712"/>
      <c r="BL140" s="1712"/>
      <c r="BM140" s="1712"/>
      <c r="BN140" s="1712"/>
      <c r="BO140" s="1712"/>
      <c r="BP140" s="1712"/>
      <c r="BQ140" s="1713"/>
      <c r="BR140" s="78"/>
      <c r="BS140" s="78"/>
      <c r="BT140" s="76"/>
      <c r="BY140" s="145"/>
      <c r="BZ140" s="145"/>
    </row>
    <row r="141" spans="1:87" ht="20.25" customHeight="1" x14ac:dyDescent="0.2">
      <c r="A141" s="143" t="str">
        <f>+IF('➉一覧からの作成用データ (切替届)'!$N$34="印刷ＯＫ→",1,"")</f>
        <v/>
      </c>
      <c r="B141" s="1560"/>
      <c r="C141" s="1561"/>
      <c r="D141" s="1561"/>
      <c r="E141" s="1561"/>
      <c r="F141" s="1562"/>
      <c r="G141" s="1555"/>
      <c r="H141" s="1556"/>
      <c r="I141" s="1556"/>
      <c r="J141" s="1556"/>
      <c r="K141" s="1556"/>
      <c r="L141" s="1556"/>
      <c r="M141" s="1556"/>
      <c r="N141" s="1556"/>
      <c r="O141" s="1556"/>
      <c r="P141" s="1730"/>
      <c r="Q141" s="1730"/>
      <c r="R141" s="1550" t="s">
        <v>25</v>
      </c>
      <c r="S141" s="1550"/>
      <c r="T141" s="1550"/>
      <c r="U141" s="1550"/>
      <c r="V141" s="1550"/>
      <c r="W141" s="1543" t="str">
        <f>①伊勢崎市における事業所基本情報!$CG$35&amp;""</f>
        <v/>
      </c>
      <c r="X141" s="1544"/>
      <c r="Y141" s="1543" t="str">
        <f>①伊勢崎市における事業所基本情報!$CH$35&amp;""</f>
        <v/>
      </c>
      <c r="Z141" s="1544"/>
      <c r="AA141" s="1543" t="str">
        <f>①伊勢崎市における事業所基本情報!$CI$35&amp;""</f>
        <v/>
      </c>
      <c r="AB141" s="1544"/>
      <c r="AC141" s="1543" t="str">
        <f>①伊勢崎市における事業所基本情報!$CJ$35&amp;""</f>
        <v/>
      </c>
      <c r="AD141" s="1544"/>
      <c r="AE141" s="1543" t="str">
        <f>①伊勢崎市における事業所基本情報!$CK$35&amp;""</f>
        <v/>
      </c>
      <c r="AF141" s="1544"/>
      <c r="AG141" s="1543" t="str">
        <f>①伊勢崎市における事業所基本情報!$CL$35&amp;""</f>
        <v/>
      </c>
      <c r="AH141" s="1544"/>
      <c r="AI141" s="1543" t="str">
        <f>①伊勢崎市における事業所基本情報!$CM$35&amp;""</f>
        <v/>
      </c>
      <c r="AJ141" s="1544"/>
      <c r="AK141" s="1543" t="str">
        <f>①伊勢崎市における事業所基本情報!$CN$35&amp;""</f>
        <v/>
      </c>
      <c r="AL141" s="1544"/>
      <c r="AM141" s="1543" t="str">
        <f>①伊勢崎市における事業所基本情報!$CO$35&amp;""</f>
        <v/>
      </c>
      <c r="AN141" s="1544"/>
      <c r="AO141" s="1543" t="str">
        <f>①伊勢崎市における事業所基本情報!$CP$35&amp;""</f>
        <v/>
      </c>
      <c r="AP141" s="1544"/>
      <c r="AQ141" s="1543" t="str">
        <f>①伊勢崎市における事業所基本情報!$CQ$35&amp;""</f>
        <v/>
      </c>
      <c r="AR141" s="1544"/>
      <c r="AS141" s="1543" t="str">
        <f>①伊勢崎市における事業所基本情報!$CR$35&amp;""</f>
        <v/>
      </c>
      <c r="AT141" s="1544"/>
      <c r="AU141" s="1736" t="str">
        <f>①伊勢崎市における事業所基本情報!$CS$35&amp;""</f>
        <v/>
      </c>
      <c r="AV141" s="1737"/>
      <c r="AW141" s="1550"/>
      <c r="AX141" s="1550"/>
      <c r="AY141" s="1550"/>
      <c r="AZ141" s="1550"/>
      <c r="BA141" s="1550" t="s">
        <v>4</v>
      </c>
      <c r="BB141" s="1550"/>
      <c r="BC141" s="1550"/>
      <c r="BD141" s="1714" t="str">
        <f>①伊勢崎市における事業所基本情報!$I$39&amp;""</f>
        <v/>
      </c>
      <c r="BE141" s="1715"/>
      <c r="BF141" s="1715"/>
      <c r="BG141" s="1715"/>
      <c r="BH141" s="1715"/>
      <c r="BI141" s="1715"/>
      <c r="BJ141" s="1715"/>
      <c r="BK141" s="1715"/>
      <c r="BL141" s="1715"/>
      <c r="BM141" s="1715"/>
      <c r="BN141" s="1715"/>
      <c r="BO141" s="1715"/>
      <c r="BP141" s="1715"/>
      <c r="BQ141" s="1716"/>
      <c r="BR141" s="78"/>
      <c r="BS141" s="78"/>
      <c r="BT141" s="76"/>
      <c r="BY141" s="145"/>
      <c r="BZ141" s="145"/>
    </row>
    <row r="142" spans="1:87" ht="20.25" customHeight="1" thickBot="1" x14ac:dyDescent="0.25">
      <c r="A142" s="143" t="str">
        <f>+IF('➉一覧からの作成用データ (切替届)'!$N$34="印刷ＯＫ→",1,"")</f>
        <v/>
      </c>
      <c r="B142" s="1560"/>
      <c r="C142" s="1561"/>
      <c r="D142" s="1561"/>
      <c r="E142" s="1561"/>
      <c r="F142" s="1562"/>
      <c r="G142" s="1555"/>
      <c r="H142" s="1556"/>
      <c r="I142" s="1556"/>
      <c r="J142" s="1556"/>
      <c r="K142" s="1556"/>
      <c r="L142" s="1556"/>
      <c r="M142" s="1556"/>
      <c r="N142" s="1556"/>
      <c r="O142" s="1556"/>
      <c r="P142" s="1730"/>
      <c r="Q142" s="1730"/>
      <c r="R142" s="1550"/>
      <c r="S142" s="1550"/>
      <c r="T142" s="1550"/>
      <c r="U142" s="1550"/>
      <c r="V142" s="1550"/>
      <c r="W142" s="1620"/>
      <c r="X142" s="1621"/>
      <c r="Y142" s="1620"/>
      <c r="Z142" s="1621"/>
      <c r="AA142" s="1620"/>
      <c r="AB142" s="1621"/>
      <c r="AC142" s="1545"/>
      <c r="AD142" s="1546"/>
      <c r="AE142" s="1545"/>
      <c r="AF142" s="1546"/>
      <c r="AG142" s="1545"/>
      <c r="AH142" s="1546"/>
      <c r="AI142" s="1545"/>
      <c r="AJ142" s="1546"/>
      <c r="AK142" s="1545"/>
      <c r="AL142" s="1546"/>
      <c r="AM142" s="1545"/>
      <c r="AN142" s="1546"/>
      <c r="AO142" s="1545"/>
      <c r="AP142" s="1546"/>
      <c r="AQ142" s="1545"/>
      <c r="AR142" s="1546"/>
      <c r="AS142" s="1545"/>
      <c r="AT142" s="1546"/>
      <c r="AU142" s="1738"/>
      <c r="AV142" s="1543"/>
      <c r="AW142" s="1634"/>
      <c r="AX142" s="1634"/>
      <c r="AY142" s="1634"/>
      <c r="AZ142" s="1634"/>
      <c r="BA142" s="1618"/>
      <c r="BB142" s="1618"/>
      <c r="BC142" s="1618"/>
      <c r="BD142" s="1717"/>
      <c r="BE142" s="1718"/>
      <c r="BF142" s="1718"/>
      <c r="BG142" s="1718"/>
      <c r="BH142" s="1718"/>
      <c r="BI142" s="1718"/>
      <c r="BJ142" s="1718"/>
      <c r="BK142" s="1718"/>
      <c r="BL142" s="1718"/>
      <c r="BM142" s="1718"/>
      <c r="BN142" s="1718"/>
      <c r="BO142" s="1718"/>
      <c r="BP142" s="1718"/>
      <c r="BQ142" s="1719"/>
      <c r="BR142" s="78"/>
      <c r="BS142" s="78"/>
      <c r="BY142" s="145"/>
      <c r="BZ142" s="145"/>
      <c r="CA142" s="145"/>
      <c r="CB142" s="145"/>
      <c r="CC142" s="145"/>
      <c r="CD142" s="145"/>
      <c r="CE142" s="145"/>
      <c r="CF142" s="145"/>
      <c r="CG142" s="145"/>
    </row>
    <row r="143" spans="1:87" ht="15.75" customHeight="1" x14ac:dyDescent="0.2">
      <c r="A143" s="143" t="str">
        <f>+IF('➉一覧からの作成用データ (切替届)'!$N$34="印刷ＯＫ→",1,"")</f>
        <v/>
      </c>
      <c r="B143" s="1676" t="s">
        <v>22</v>
      </c>
      <c r="C143" s="1677"/>
      <c r="D143" s="1595" t="s">
        <v>14</v>
      </c>
      <c r="E143" s="1596"/>
      <c r="F143" s="1596"/>
      <c r="G143" s="1596"/>
      <c r="H143" s="1596"/>
      <c r="I143" s="1597"/>
      <c r="J143" s="2699" t="str">
        <f>'➉一覧からの作成用データ (切替届)'!$D$34&amp;""</f>
        <v/>
      </c>
      <c r="K143" s="2700"/>
      <c r="L143" s="2700"/>
      <c r="M143" s="2700"/>
      <c r="N143" s="2700"/>
      <c r="O143" s="2700"/>
      <c r="P143" s="2700"/>
      <c r="Q143" s="2700"/>
      <c r="R143" s="2700"/>
      <c r="S143" s="2700"/>
      <c r="T143" s="2700"/>
      <c r="U143" s="2700"/>
      <c r="V143" s="2700"/>
      <c r="W143" s="2700"/>
      <c r="X143" s="2700"/>
      <c r="Y143" s="2700"/>
      <c r="Z143" s="2700"/>
      <c r="AA143" s="2700"/>
      <c r="AB143" s="2701"/>
      <c r="AC143" s="2702" t="s">
        <v>119</v>
      </c>
      <c r="AD143" s="2703"/>
      <c r="AE143" s="2703"/>
      <c r="AF143" s="2703"/>
      <c r="AG143" s="2704"/>
      <c r="AH143" s="1643" t="s">
        <v>120</v>
      </c>
      <c r="AI143" s="1643"/>
      <c r="AJ143" s="1643"/>
      <c r="AK143" s="1643"/>
      <c r="AL143" s="1643"/>
      <c r="AM143" s="1643"/>
      <c r="AN143" s="1643"/>
      <c r="AO143" s="1643"/>
      <c r="AP143" s="1643"/>
      <c r="AQ143" s="1643"/>
      <c r="AR143" s="1644"/>
      <c r="AS143" s="1635" t="s">
        <v>123</v>
      </c>
      <c r="AT143" s="1635"/>
      <c r="AU143" s="1635"/>
      <c r="AV143" s="1635"/>
      <c r="AW143" s="1635"/>
      <c r="AX143" s="1635"/>
      <c r="AY143" s="1635"/>
      <c r="AZ143" s="1635"/>
      <c r="BA143" s="1636"/>
      <c r="BB143" s="1636"/>
      <c r="BC143" s="1636"/>
      <c r="BD143" s="1635"/>
      <c r="BE143" s="1635"/>
      <c r="BF143" s="1635"/>
      <c r="BG143" s="1635"/>
      <c r="BH143" s="1635"/>
      <c r="BI143" s="1635"/>
      <c r="BJ143" s="1635"/>
      <c r="BK143" s="1635"/>
      <c r="BL143" s="1635"/>
      <c r="BM143" s="1635"/>
      <c r="BN143" s="1635"/>
      <c r="BO143" s="1635"/>
      <c r="BP143" s="1635"/>
      <c r="BQ143" s="79"/>
      <c r="BR143" s="76"/>
      <c r="BS143" s="76"/>
      <c r="BT143" s="76"/>
      <c r="BU143" s="76"/>
      <c r="CA143" s="145"/>
      <c r="CB143" s="145"/>
      <c r="CC143" s="145"/>
      <c r="CD143" s="145"/>
      <c r="CE143" s="145"/>
      <c r="CF143" s="145"/>
      <c r="CG143" s="145"/>
      <c r="CH143" s="145"/>
      <c r="CI143" s="145"/>
    </row>
    <row r="144" spans="1:87" ht="16.5" customHeight="1" x14ac:dyDescent="0.2">
      <c r="A144" s="143" t="str">
        <f>+IF('➉一覧からの作成用データ (切替届)'!$N$34="印刷ＯＫ→",1,"")</f>
        <v/>
      </c>
      <c r="B144" s="1676"/>
      <c r="C144" s="1677"/>
      <c r="D144" s="1628" t="s">
        <v>305</v>
      </c>
      <c r="E144" s="1629"/>
      <c r="F144" s="1629"/>
      <c r="G144" s="1629"/>
      <c r="H144" s="1629"/>
      <c r="I144" s="1630"/>
      <c r="J144" s="2705" t="str">
        <f>'➉一覧からの作成用データ (切替届)'!$C$34&amp;""</f>
        <v/>
      </c>
      <c r="K144" s="2706"/>
      <c r="L144" s="2706"/>
      <c r="M144" s="2706"/>
      <c r="N144" s="2706"/>
      <c r="O144" s="2706"/>
      <c r="P144" s="2706"/>
      <c r="Q144" s="2706"/>
      <c r="R144" s="2706"/>
      <c r="S144" s="2706"/>
      <c r="T144" s="2706"/>
      <c r="U144" s="2706"/>
      <c r="V144" s="2706"/>
      <c r="W144" s="2706"/>
      <c r="X144" s="2706"/>
      <c r="Y144" s="2706"/>
      <c r="Z144" s="2706"/>
      <c r="AA144" s="2706"/>
      <c r="AB144" s="2707"/>
      <c r="AC144" s="2710"/>
      <c r="AD144" s="2711"/>
      <c r="AE144" s="2711"/>
      <c r="AF144" s="2711"/>
      <c r="AG144" s="2712"/>
      <c r="AH144" s="1645"/>
      <c r="AI144" s="1645"/>
      <c r="AJ144" s="1645"/>
      <c r="AK144" s="1645"/>
      <c r="AL144" s="1645"/>
      <c r="AM144" s="1645"/>
      <c r="AN144" s="1645"/>
      <c r="AO144" s="1645"/>
      <c r="AP144" s="1645"/>
      <c r="AQ144" s="1645"/>
      <c r="AR144" s="1646"/>
      <c r="AS144" s="1589" t="s">
        <v>73</v>
      </c>
      <c r="AT144" s="1589"/>
      <c r="AU144" s="1619" t="str">
        <f>'➉一覧からの作成用データ (切替届)'!$I$34&amp;""</f>
        <v/>
      </c>
      <c r="AV144" s="1619"/>
      <c r="AW144" s="1619"/>
      <c r="AX144" s="1619"/>
      <c r="AY144" s="1619"/>
      <c r="AZ144" s="1619"/>
      <c r="BA144" s="1619"/>
      <c r="BB144" s="1619"/>
      <c r="BC144" s="1619"/>
      <c r="BD144" s="1619"/>
      <c r="BE144" s="1619"/>
      <c r="BF144" s="1589" t="s">
        <v>74</v>
      </c>
      <c r="BG144" s="1589"/>
      <c r="BH144" s="740" t="s">
        <v>350</v>
      </c>
      <c r="BI144" s="740"/>
      <c r="BJ144" s="740"/>
      <c r="BK144" s="740"/>
      <c r="BL144" s="740"/>
      <c r="BM144" s="740"/>
      <c r="BN144" s="740"/>
      <c r="BO144" s="740"/>
      <c r="BP144" s="740"/>
      <c r="BQ144" s="1684"/>
      <c r="BR144" s="76"/>
      <c r="BS144" s="76"/>
      <c r="BT144" s="76"/>
      <c r="BU144" s="76"/>
      <c r="CA144" s="145"/>
      <c r="CB144" s="145"/>
      <c r="CC144" s="145"/>
      <c r="CD144" s="145"/>
      <c r="CE144" s="145"/>
      <c r="CF144" s="145"/>
      <c r="CG144" s="145"/>
      <c r="CH144" s="145"/>
      <c r="CI144" s="145"/>
    </row>
    <row r="145" spans="1:98" ht="16.5" customHeight="1" x14ac:dyDescent="0.2">
      <c r="A145" s="143" t="str">
        <f>+IF('➉一覧からの作成用データ (切替届)'!$N$34="印刷ＯＫ→",1,"")</f>
        <v/>
      </c>
      <c r="B145" s="1676"/>
      <c r="C145" s="1677"/>
      <c r="D145" s="1631"/>
      <c r="E145" s="1632"/>
      <c r="F145" s="1632"/>
      <c r="G145" s="1632"/>
      <c r="H145" s="1632"/>
      <c r="I145" s="1633"/>
      <c r="J145" s="1685"/>
      <c r="K145" s="1686"/>
      <c r="L145" s="1686"/>
      <c r="M145" s="1686"/>
      <c r="N145" s="1686"/>
      <c r="O145" s="1686"/>
      <c r="P145" s="1686"/>
      <c r="Q145" s="1686"/>
      <c r="R145" s="1686"/>
      <c r="S145" s="1686"/>
      <c r="T145" s="1686"/>
      <c r="U145" s="1686"/>
      <c r="V145" s="1686"/>
      <c r="W145" s="1686"/>
      <c r="X145" s="1686"/>
      <c r="Y145" s="1686"/>
      <c r="Z145" s="1686"/>
      <c r="AA145" s="1686"/>
      <c r="AB145" s="2708"/>
      <c r="AC145" s="2318"/>
      <c r="AD145" s="1613"/>
      <c r="AE145" s="1613"/>
      <c r="AF145" s="1613"/>
      <c r="AG145" s="2319"/>
      <c r="AH145" s="1645"/>
      <c r="AI145" s="1645"/>
      <c r="AJ145" s="1645"/>
      <c r="AK145" s="1645"/>
      <c r="AL145" s="1645"/>
      <c r="AM145" s="1645"/>
      <c r="AN145" s="1645"/>
      <c r="AO145" s="1645"/>
      <c r="AP145" s="1645"/>
      <c r="AQ145" s="1645"/>
      <c r="AR145" s="1646"/>
      <c r="AS145" s="1589"/>
      <c r="AT145" s="1589"/>
      <c r="AU145" s="1619"/>
      <c r="AV145" s="1619"/>
      <c r="AW145" s="1619"/>
      <c r="AX145" s="1619"/>
      <c r="AY145" s="1619"/>
      <c r="AZ145" s="1619"/>
      <c r="BA145" s="1619"/>
      <c r="BB145" s="1619"/>
      <c r="BC145" s="1619"/>
      <c r="BD145" s="1619"/>
      <c r="BE145" s="1619"/>
      <c r="BF145" s="1589"/>
      <c r="BG145" s="1589"/>
      <c r="BH145" s="740"/>
      <c r="BI145" s="740"/>
      <c r="BJ145" s="740"/>
      <c r="BK145" s="740"/>
      <c r="BL145" s="740"/>
      <c r="BM145" s="740"/>
      <c r="BN145" s="740"/>
      <c r="BO145" s="740"/>
      <c r="BP145" s="740"/>
      <c r="BQ145" s="1684"/>
      <c r="BR145" s="76"/>
      <c r="BS145" s="76"/>
      <c r="BT145" s="76"/>
      <c r="BU145" s="76"/>
      <c r="CA145" s="145"/>
      <c r="CS145" s="134"/>
      <c r="CT145" s="134"/>
    </row>
    <row r="146" spans="1:98" ht="16.5" customHeight="1" x14ac:dyDescent="0.2">
      <c r="A146" s="143" t="str">
        <f>+IF('➉一覧からの作成用データ (切替届)'!$N$34="印刷ＯＫ→",1,"")</f>
        <v/>
      </c>
      <c r="B146" s="1676"/>
      <c r="C146" s="1677"/>
      <c r="D146" s="1598"/>
      <c r="E146" s="1599"/>
      <c r="F146" s="1599"/>
      <c r="G146" s="1599"/>
      <c r="H146" s="1599"/>
      <c r="I146" s="1600"/>
      <c r="J146" s="1687"/>
      <c r="K146" s="1688"/>
      <c r="L146" s="1688"/>
      <c r="M146" s="1688"/>
      <c r="N146" s="1688"/>
      <c r="O146" s="1688"/>
      <c r="P146" s="1688"/>
      <c r="Q146" s="1688"/>
      <c r="R146" s="1688"/>
      <c r="S146" s="1688"/>
      <c r="T146" s="1688"/>
      <c r="U146" s="1688"/>
      <c r="V146" s="1688"/>
      <c r="W146" s="1688"/>
      <c r="X146" s="1688"/>
      <c r="Y146" s="1688"/>
      <c r="Z146" s="1688"/>
      <c r="AA146" s="1688"/>
      <c r="AB146" s="2709"/>
      <c r="AC146" s="2320"/>
      <c r="AD146" s="2321"/>
      <c r="AE146" s="2321"/>
      <c r="AF146" s="2321"/>
      <c r="AG146" s="2322"/>
      <c r="AH146" s="1647"/>
      <c r="AI146" s="1647"/>
      <c r="AJ146" s="1647"/>
      <c r="AK146" s="1647"/>
      <c r="AL146" s="1647"/>
      <c r="AM146" s="1647"/>
      <c r="AN146" s="1647"/>
      <c r="AO146" s="1647"/>
      <c r="AP146" s="1647"/>
      <c r="AQ146" s="1647"/>
      <c r="AR146" s="1648"/>
      <c r="AS146" s="1637" t="s">
        <v>125</v>
      </c>
      <c r="AT146" s="1638"/>
      <c r="AU146" s="1638"/>
      <c r="AV146" s="1638"/>
      <c r="AW146" s="1638"/>
      <c r="AX146" s="1638"/>
      <c r="AY146" s="1638"/>
      <c r="AZ146" s="1638"/>
      <c r="BA146" s="1638"/>
      <c r="BB146" s="1638"/>
      <c r="BC146" s="1638"/>
      <c r="BD146" s="1638"/>
      <c r="BE146" s="1638"/>
      <c r="BF146" s="1638"/>
      <c r="BG146" s="1638"/>
      <c r="BH146" s="1638"/>
      <c r="BI146" s="1638"/>
      <c r="BJ146" s="1638"/>
      <c r="BK146" s="1638"/>
      <c r="BL146" s="1638"/>
      <c r="BM146" s="1638"/>
      <c r="BN146" s="1638"/>
      <c r="BO146" s="1638"/>
      <c r="BP146" s="1638"/>
      <c r="BQ146" s="1639"/>
      <c r="BR146" s="76"/>
      <c r="BS146" s="76"/>
      <c r="BT146" s="76"/>
      <c r="BU146" s="76"/>
      <c r="CA146" s="145"/>
      <c r="CR146" s="134"/>
      <c r="CS146" s="134"/>
      <c r="CT146" s="134"/>
    </row>
    <row r="147" spans="1:98" ht="18" customHeight="1" x14ac:dyDescent="0.2">
      <c r="A147" s="143" t="str">
        <f>+IF('➉一覧からの作成用データ (切替届)'!$N$34="印刷ＯＫ→",1,"")</f>
        <v/>
      </c>
      <c r="B147" s="1676"/>
      <c r="C147" s="1677"/>
      <c r="D147" s="1595" t="s">
        <v>307</v>
      </c>
      <c r="E147" s="1596"/>
      <c r="F147" s="1596"/>
      <c r="G147" s="1596"/>
      <c r="H147" s="1596"/>
      <c r="I147" s="1597"/>
      <c r="J147" s="2713" t="str">
        <f>IF('➉一覧からの作成用データ (切替届)'!$E$34="","",'➉一覧からの作成用データ (切替届)'!E34)</f>
        <v/>
      </c>
      <c r="K147" s="2714"/>
      <c r="L147" s="2714"/>
      <c r="M147" s="2714"/>
      <c r="N147" s="2714"/>
      <c r="O147" s="2714"/>
      <c r="P147" s="2714"/>
      <c r="Q147" s="2714"/>
      <c r="R147" s="2714"/>
      <c r="S147" s="2714"/>
      <c r="T147" s="2714"/>
      <c r="U147" s="2714"/>
      <c r="V147" s="2714"/>
      <c r="W147" s="2714"/>
      <c r="X147" s="2714"/>
      <c r="Y147" s="2714"/>
      <c r="Z147" s="2714"/>
      <c r="AA147" s="2714"/>
      <c r="AB147" s="2714"/>
      <c r="AC147" s="2714"/>
      <c r="AD147" s="2714"/>
      <c r="AE147" s="2714"/>
      <c r="AF147" s="2714"/>
      <c r="AG147" s="2715"/>
      <c r="AH147" s="1665" t="s">
        <v>121</v>
      </c>
      <c r="AI147" s="1645"/>
      <c r="AJ147" s="1645"/>
      <c r="AK147" s="1645"/>
      <c r="AL147" s="1645"/>
      <c r="AM147" s="1645"/>
      <c r="AN147" s="1645"/>
      <c r="AO147" s="1645"/>
      <c r="AP147" s="1645"/>
      <c r="AQ147" s="1645"/>
      <c r="AR147" s="1646"/>
      <c r="AS147" s="1669">
        <f>'➉一覧からの作成用データ (切替届)'!$J$34</f>
        <v>0</v>
      </c>
      <c r="AT147" s="1670"/>
      <c r="AU147" s="1670"/>
      <c r="AV147" s="1670"/>
      <c r="AW147" s="1670"/>
      <c r="AX147" s="1590" t="s">
        <v>126</v>
      </c>
      <c r="AY147" s="1590"/>
      <c r="AZ147" s="1590" t="s">
        <v>117</v>
      </c>
      <c r="BA147" s="2685" t="str">
        <f>+IF(AS147="","",IF(AS147=12,1,IF(AND(AS147&gt;=1,AS147&lt;=11),AS147+1,"")))</f>
        <v/>
      </c>
      <c r="BB147" s="2685"/>
      <c r="BC147" s="2685"/>
      <c r="BD147" s="2685"/>
      <c r="BE147" s="1590" t="s">
        <v>127</v>
      </c>
      <c r="BF147" s="1590"/>
      <c r="BG147" s="1614" t="s">
        <v>242</v>
      </c>
      <c r="BH147" s="1614"/>
      <c r="BI147" s="1614"/>
      <c r="BJ147" s="1614"/>
      <c r="BK147" s="1614"/>
      <c r="BL147" s="1614"/>
      <c r="BM147" s="1614"/>
      <c r="BN147" s="1614"/>
      <c r="BO147" s="1590"/>
      <c r="BP147" s="1590"/>
      <c r="BQ147" s="1690"/>
      <c r="BR147" s="76"/>
      <c r="BS147" s="76"/>
      <c r="BT147" s="76"/>
      <c r="BU147" s="76"/>
      <c r="CA147" s="145"/>
      <c r="CB147" s="145"/>
      <c r="CC147" s="145"/>
      <c r="CD147" s="145"/>
      <c r="CE147" s="145"/>
      <c r="CF147" s="145"/>
      <c r="CG147" s="145"/>
      <c r="CH147" s="145"/>
      <c r="CI147" s="145"/>
    </row>
    <row r="148" spans="1:98" ht="18" customHeight="1" thickBot="1" x14ac:dyDescent="0.25">
      <c r="A148" s="143" t="str">
        <f>+IF('➉一覧からの作成用データ (切替届)'!$N$34="印刷ＯＫ→",1,"")</f>
        <v/>
      </c>
      <c r="B148" s="1676"/>
      <c r="C148" s="1677"/>
      <c r="D148" s="1598"/>
      <c r="E148" s="1599"/>
      <c r="F148" s="1599"/>
      <c r="G148" s="1599"/>
      <c r="H148" s="1599"/>
      <c r="I148" s="1600"/>
      <c r="J148" s="2716"/>
      <c r="K148" s="2717"/>
      <c r="L148" s="2717"/>
      <c r="M148" s="2717"/>
      <c r="N148" s="2717"/>
      <c r="O148" s="2717"/>
      <c r="P148" s="2717"/>
      <c r="Q148" s="2717"/>
      <c r="R148" s="2717"/>
      <c r="S148" s="2717"/>
      <c r="T148" s="2717"/>
      <c r="U148" s="2717"/>
      <c r="V148" s="2717"/>
      <c r="W148" s="2717"/>
      <c r="X148" s="2717"/>
      <c r="Y148" s="2717"/>
      <c r="Z148" s="2717"/>
      <c r="AA148" s="2717"/>
      <c r="AB148" s="2717"/>
      <c r="AC148" s="2717"/>
      <c r="AD148" s="2717"/>
      <c r="AE148" s="2717"/>
      <c r="AF148" s="2717"/>
      <c r="AG148" s="2718"/>
      <c r="AH148" s="1665"/>
      <c r="AI148" s="1645"/>
      <c r="AJ148" s="1645"/>
      <c r="AK148" s="1645"/>
      <c r="AL148" s="1645"/>
      <c r="AM148" s="1645"/>
      <c r="AN148" s="1645"/>
      <c r="AO148" s="1645"/>
      <c r="AP148" s="1645"/>
      <c r="AQ148" s="1645"/>
      <c r="AR148" s="1646"/>
      <c r="AS148" s="1671"/>
      <c r="AT148" s="1672"/>
      <c r="AU148" s="1672"/>
      <c r="AV148" s="1672"/>
      <c r="AW148" s="1672"/>
      <c r="AX148" s="1590"/>
      <c r="AY148" s="1590"/>
      <c r="AZ148" s="1590"/>
      <c r="BA148" s="2685"/>
      <c r="BB148" s="2685"/>
      <c r="BC148" s="2685"/>
      <c r="BD148" s="2685"/>
      <c r="BE148" s="1590"/>
      <c r="BF148" s="1590"/>
      <c r="BG148" s="1720"/>
      <c r="BH148" s="1720"/>
      <c r="BI148" s="1720"/>
      <c r="BJ148" s="1720"/>
      <c r="BK148" s="1720"/>
      <c r="BL148" s="1720"/>
      <c r="BM148" s="1720"/>
      <c r="BN148" s="1720"/>
      <c r="BO148" s="1590"/>
      <c r="BP148" s="1590"/>
      <c r="BQ148" s="1690"/>
      <c r="BR148" s="76"/>
      <c r="BS148" s="76"/>
      <c r="BT148" s="76"/>
      <c r="BU148" s="76"/>
      <c r="CA148" s="145"/>
      <c r="CB148" s="145"/>
      <c r="CC148" s="145"/>
      <c r="CD148" s="145"/>
      <c r="CE148" s="145"/>
      <c r="CF148" s="145"/>
    </row>
    <row r="149" spans="1:98" ht="22.5" customHeight="1" x14ac:dyDescent="0.2">
      <c r="A149" s="143" t="str">
        <f>+IF('➉一覧からの作成用データ (切替届)'!$N$34="印刷ＯＫ→",1,"")</f>
        <v/>
      </c>
      <c r="B149" s="1676"/>
      <c r="C149" s="1677"/>
      <c r="D149" s="1692" t="s">
        <v>15</v>
      </c>
      <c r="E149" s="1693"/>
      <c r="F149" s="1693"/>
      <c r="G149" s="1693"/>
      <c r="H149" s="1693"/>
      <c r="I149" s="1694"/>
      <c r="J149" s="1683"/>
      <c r="K149" s="2397"/>
      <c r="L149" s="1715"/>
      <c r="M149" s="1715"/>
      <c r="N149" s="1715"/>
      <c r="O149" s="1715"/>
      <c r="P149" s="1715"/>
      <c r="Q149" s="1715"/>
      <c r="R149" s="1715"/>
      <c r="S149" s="80"/>
      <c r="T149" s="80"/>
      <c r="U149" s="80"/>
      <c r="V149" s="80"/>
      <c r="W149" s="80"/>
      <c r="X149" s="80"/>
      <c r="Y149" s="80"/>
      <c r="Z149" s="80"/>
      <c r="AA149" s="80"/>
      <c r="AB149" s="80"/>
      <c r="AC149" s="80"/>
      <c r="AD149" s="80"/>
      <c r="AE149" s="80"/>
      <c r="AF149" s="80"/>
      <c r="AG149" s="80"/>
      <c r="AH149" s="1665"/>
      <c r="AI149" s="1645"/>
      <c r="AJ149" s="1645"/>
      <c r="AK149" s="1645"/>
      <c r="AL149" s="1645"/>
      <c r="AM149" s="1645"/>
      <c r="AN149" s="1645"/>
      <c r="AO149" s="1645"/>
      <c r="AP149" s="1645"/>
      <c r="AQ149" s="1645"/>
      <c r="AR149" s="1646"/>
      <c r="AS149" s="1723"/>
      <c r="AT149" s="1724"/>
      <c r="AU149" s="1724"/>
      <c r="AV149" s="1724"/>
      <c r="AW149" s="1724"/>
      <c r="AX149" s="1724"/>
      <c r="AY149" s="1724"/>
      <c r="AZ149" s="1724"/>
      <c r="BA149" s="1724"/>
      <c r="BB149" s="1724"/>
      <c r="BC149" s="1724"/>
      <c r="BD149" s="1724"/>
      <c r="BE149" s="1724"/>
      <c r="BF149" s="1724"/>
      <c r="BG149" s="1721" t="s">
        <v>129</v>
      </c>
      <c r="BH149" s="1721"/>
      <c r="BI149" s="1721"/>
      <c r="BJ149" s="1721"/>
      <c r="BK149" s="1721"/>
      <c r="BL149" s="1721"/>
      <c r="BM149" s="1721"/>
      <c r="BN149" s="1721"/>
      <c r="BO149" s="1721"/>
      <c r="BP149" s="1721"/>
      <c r="BQ149" s="1722"/>
      <c r="BR149" s="76"/>
      <c r="BS149" s="76"/>
      <c r="BT149" s="76"/>
      <c r="BU149" s="76"/>
      <c r="CB149" s="145"/>
      <c r="CC149" s="145"/>
      <c r="CD149" s="145"/>
      <c r="CE149" s="145"/>
      <c r="CF149" s="145"/>
    </row>
    <row r="150" spans="1:98" ht="22.5" customHeight="1" x14ac:dyDescent="0.2">
      <c r="A150" s="143" t="str">
        <f>+IF('➉一覧からの作成用データ (切替届)'!$N$34="印刷ＯＫ→",1,"")</f>
        <v/>
      </c>
      <c r="B150" s="1676"/>
      <c r="C150" s="1677"/>
      <c r="D150" s="1695"/>
      <c r="E150" s="1696"/>
      <c r="F150" s="1696"/>
      <c r="G150" s="1696"/>
      <c r="H150" s="1696"/>
      <c r="I150" s="1697"/>
      <c r="J150" s="1568" t="str">
        <f>'➉一覧からの作成用データ (切替届)'!$F$34&amp;""</f>
        <v/>
      </c>
      <c r="K150" s="1569"/>
      <c r="L150" s="1569"/>
      <c r="M150" s="1569"/>
      <c r="N150" s="1569"/>
      <c r="O150" s="1569"/>
      <c r="P150" s="1569"/>
      <c r="Q150" s="1569"/>
      <c r="R150" s="1569"/>
      <c r="S150" s="1569"/>
      <c r="T150" s="1569"/>
      <c r="U150" s="1569"/>
      <c r="V150" s="1569"/>
      <c r="W150" s="1569"/>
      <c r="X150" s="1569"/>
      <c r="Y150" s="1569"/>
      <c r="Z150" s="1569"/>
      <c r="AA150" s="1569"/>
      <c r="AB150" s="1569"/>
      <c r="AC150" s="1569"/>
      <c r="AD150" s="1569"/>
      <c r="AE150" s="1569"/>
      <c r="AF150" s="1569"/>
      <c r="AG150" s="1725"/>
      <c r="AH150" s="1665"/>
      <c r="AI150" s="1645"/>
      <c r="AJ150" s="1645"/>
      <c r="AK150" s="1645"/>
      <c r="AL150" s="1645"/>
      <c r="AM150" s="1645"/>
      <c r="AN150" s="1645"/>
      <c r="AO150" s="1645"/>
      <c r="AP150" s="1645"/>
      <c r="AQ150" s="1645"/>
      <c r="AR150" s="1646"/>
      <c r="AS150" s="1661" t="s">
        <v>349</v>
      </c>
      <c r="AT150" s="1661"/>
      <c r="AU150" s="1661"/>
      <c r="AV150" s="1661"/>
      <c r="AW150" s="1661"/>
      <c r="AX150" s="1661"/>
      <c r="AY150" s="1661"/>
      <c r="AZ150" s="1661"/>
      <c r="BA150" s="1661"/>
      <c r="BB150" s="1661"/>
      <c r="BC150" s="1661"/>
      <c r="BD150" s="1661"/>
      <c r="BE150" s="1661"/>
      <c r="BF150" s="1661"/>
      <c r="BG150" s="1661"/>
      <c r="BH150" s="1661"/>
      <c r="BI150" s="1661"/>
      <c r="BJ150" s="1661"/>
      <c r="BK150" s="1661"/>
      <c r="BL150" s="1661"/>
      <c r="BM150" s="1661"/>
      <c r="BN150" s="1661"/>
      <c r="BO150" s="1661"/>
      <c r="BP150" s="1661"/>
      <c r="BQ150" s="1662"/>
      <c r="BR150" s="76"/>
      <c r="BS150" s="76"/>
      <c r="BT150" s="76"/>
      <c r="BU150" s="76"/>
      <c r="CB150" s="145"/>
      <c r="CC150" s="145"/>
      <c r="CD150" s="145"/>
      <c r="CE150" s="145"/>
      <c r="CF150" s="145"/>
      <c r="CG150" s="145"/>
      <c r="CH150" s="145"/>
      <c r="CI150" s="145"/>
    </row>
    <row r="151" spans="1:98" ht="22.5" customHeight="1" x14ac:dyDescent="0.2">
      <c r="A151" s="143" t="str">
        <f>+IF('➉一覧からの作成用データ (切替届)'!$N$34="印刷ＯＫ→",1,"")</f>
        <v/>
      </c>
      <c r="B151" s="1676"/>
      <c r="C151" s="1677"/>
      <c r="D151" s="1698"/>
      <c r="E151" s="1699"/>
      <c r="F151" s="1699"/>
      <c r="G151" s="1699"/>
      <c r="H151" s="1699"/>
      <c r="I151" s="1700"/>
      <c r="J151" s="1570"/>
      <c r="K151" s="1571"/>
      <c r="L151" s="1571"/>
      <c r="M151" s="1571"/>
      <c r="N151" s="1571"/>
      <c r="O151" s="1571"/>
      <c r="P151" s="1571"/>
      <c r="Q151" s="1571"/>
      <c r="R151" s="1571"/>
      <c r="S151" s="1571"/>
      <c r="T151" s="1571"/>
      <c r="U151" s="1571"/>
      <c r="V151" s="1571"/>
      <c r="W151" s="1571"/>
      <c r="X151" s="1571"/>
      <c r="Y151" s="1571"/>
      <c r="Z151" s="1571"/>
      <c r="AA151" s="1571"/>
      <c r="AB151" s="1571"/>
      <c r="AC151" s="1571"/>
      <c r="AD151" s="1571"/>
      <c r="AE151" s="1571"/>
      <c r="AF151" s="1571"/>
      <c r="AG151" s="1726"/>
      <c r="AH151" s="1665"/>
      <c r="AI151" s="1645"/>
      <c r="AJ151" s="1645"/>
      <c r="AK151" s="1645"/>
      <c r="AL151" s="1645"/>
      <c r="AM151" s="1645"/>
      <c r="AN151" s="1645"/>
      <c r="AO151" s="1645"/>
      <c r="AP151" s="1645"/>
      <c r="AQ151" s="1645"/>
      <c r="AR151" s="1646"/>
      <c r="AS151" s="1661"/>
      <c r="AT151" s="1661"/>
      <c r="AU151" s="1661"/>
      <c r="AV151" s="1661"/>
      <c r="AW151" s="1661"/>
      <c r="AX151" s="1661"/>
      <c r="AY151" s="1661"/>
      <c r="AZ151" s="1661"/>
      <c r="BA151" s="1661"/>
      <c r="BB151" s="1661"/>
      <c r="BC151" s="1661"/>
      <c r="BD151" s="1661"/>
      <c r="BE151" s="1661"/>
      <c r="BF151" s="1661"/>
      <c r="BG151" s="1661"/>
      <c r="BH151" s="1661"/>
      <c r="BI151" s="1661"/>
      <c r="BJ151" s="1661"/>
      <c r="BK151" s="1661"/>
      <c r="BL151" s="1661"/>
      <c r="BM151" s="1661"/>
      <c r="BN151" s="1661"/>
      <c r="BO151" s="1661"/>
      <c r="BP151" s="1661"/>
      <c r="BQ151" s="1662"/>
      <c r="BR151" s="76"/>
      <c r="BS151" s="76"/>
      <c r="BT151" s="76"/>
      <c r="BU151" s="76"/>
      <c r="CB151" s="145"/>
      <c r="CC151" s="145"/>
      <c r="CD151" s="145"/>
      <c r="CE151" s="145"/>
      <c r="CF151" s="145"/>
      <c r="CG151" s="145"/>
      <c r="CH151" s="145"/>
      <c r="CI151" s="145"/>
    </row>
    <row r="152" spans="1:98" ht="22.5" customHeight="1" x14ac:dyDescent="0.2">
      <c r="A152" s="143" t="str">
        <f>+IF('➉一覧からの作成用データ (切替届)'!$N$34="印刷ＯＫ→",1,"")</f>
        <v/>
      </c>
      <c r="B152" s="1676"/>
      <c r="C152" s="1677"/>
      <c r="D152" s="1595" t="s">
        <v>5</v>
      </c>
      <c r="E152" s="1596"/>
      <c r="F152" s="1596"/>
      <c r="G152" s="1596"/>
      <c r="H152" s="1596"/>
      <c r="I152" s="1597"/>
      <c r="J152" s="1683"/>
      <c r="K152" s="2397"/>
      <c r="L152" s="1715"/>
      <c r="M152" s="1715"/>
      <c r="N152" s="1715"/>
      <c r="O152" s="1715"/>
      <c r="P152" s="1715"/>
      <c r="Q152" s="1715"/>
      <c r="R152" s="1715"/>
      <c r="S152" s="80"/>
      <c r="T152" s="80"/>
      <c r="U152" s="80"/>
      <c r="V152" s="80"/>
      <c r="W152" s="80"/>
      <c r="X152" s="80"/>
      <c r="Y152" s="80"/>
      <c r="Z152" s="80"/>
      <c r="AA152" s="80"/>
      <c r="AB152" s="80"/>
      <c r="AC152" s="80"/>
      <c r="AD152" s="80"/>
      <c r="AE152" s="80"/>
      <c r="AF152" s="80"/>
      <c r="AG152" s="80"/>
      <c r="AH152" s="1665"/>
      <c r="AI152" s="1645"/>
      <c r="AJ152" s="1645"/>
      <c r="AK152" s="1645"/>
      <c r="AL152" s="1645"/>
      <c r="AM152" s="1645"/>
      <c r="AN152" s="1645"/>
      <c r="AO152" s="1645"/>
      <c r="AP152" s="1645"/>
      <c r="AQ152" s="1645"/>
      <c r="AR152" s="1646"/>
      <c r="AS152" s="1661"/>
      <c r="AT152" s="1661"/>
      <c r="AU152" s="1661"/>
      <c r="AV152" s="1661"/>
      <c r="AW152" s="1661"/>
      <c r="AX152" s="1661"/>
      <c r="AY152" s="1661"/>
      <c r="AZ152" s="1661"/>
      <c r="BA152" s="1661"/>
      <c r="BB152" s="1661"/>
      <c r="BC152" s="1661"/>
      <c r="BD152" s="1661"/>
      <c r="BE152" s="1661"/>
      <c r="BF152" s="1661"/>
      <c r="BG152" s="1661"/>
      <c r="BH152" s="1661"/>
      <c r="BI152" s="1661"/>
      <c r="BJ152" s="1661"/>
      <c r="BK152" s="1661"/>
      <c r="BL152" s="1661"/>
      <c r="BM152" s="1661"/>
      <c r="BN152" s="1661"/>
      <c r="BO152" s="1661"/>
      <c r="BP152" s="1661"/>
      <c r="BQ152" s="1662"/>
      <c r="BR152" s="76"/>
      <c r="BS152" s="76"/>
      <c r="BT152" s="76"/>
      <c r="BU152" s="76"/>
      <c r="CA152" s="145"/>
      <c r="CB152" s="145"/>
      <c r="CC152" s="145"/>
      <c r="CD152" s="145"/>
      <c r="CE152" s="145"/>
      <c r="CF152" s="145"/>
      <c r="CG152" s="146"/>
      <c r="CH152" s="145"/>
      <c r="CI152" s="145"/>
    </row>
    <row r="153" spans="1:98" ht="22.5" customHeight="1" thickBot="1" x14ac:dyDescent="0.25">
      <c r="A153" s="143" t="str">
        <f>+IF('➉一覧からの作成用データ (切替届)'!$N$34="印刷ＯＫ→",1,"")</f>
        <v/>
      </c>
      <c r="B153" s="1676"/>
      <c r="C153" s="1677"/>
      <c r="D153" s="1631"/>
      <c r="E153" s="1632"/>
      <c r="F153" s="1632"/>
      <c r="G153" s="1632"/>
      <c r="H153" s="1632"/>
      <c r="I153" s="1633"/>
      <c r="J153" s="1568" t="str">
        <f>'➉一覧からの作成用データ (切替届)'!$G$34&amp;""</f>
        <v/>
      </c>
      <c r="K153" s="1569"/>
      <c r="L153" s="1569"/>
      <c r="M153" s="1569"/>
      <c r="N153" s="1569"/>
      <c r="O153" s="1569"/>
      <c r="P153" s="1569"/>
      <c r="Q153" s="1569"/>
      <c r="R153" s="1569"/>
      <c r="S153" s="1569"/>
      <c r="T153" s="1569"/>
      <c r="U153" s="1569"/>
      <c r="V153" s="1569"/>
      <c r="W153" s="1569"/>
      <c r="X153" s="1569"/>
      <c r="Y153" s="1569"/>
      <c r="Z153" s="1569"/>
      <c r="AA153" s="1569"/>
      <c r="AB153" s="1569"/>
      <c r="AC153" s="1569"/>
      <c r="AD153" s="1569"/>
      <c r="AE153" s="1569"/>
      <c r="AF153" s="1569"/>
      <c r="AG153" s="1569"/>
      <c r="AH153" s="1666"/>
      <c r="AI153" s="1667"/>
      <c r="AJ153" s="1667"/>
      <c r="AK153" s="1667"/>
      <c r="AL153" s="1667"/>
      <c r="AM153" s="1667"/>
      <c r="AN153" s="1667"/>
      <c r="AO153" s="1667"/>
      <c r="AP153" s="1667"/>
      <c r="AQ153" s="1667"/>
      <c r="AR153" s="1668"/>
      <c r="AS153" s="1663"/>
      <c r="AT153" s="1663"/>
      <c r="AU153" s="1663"/>
      <c r="AV153" s="1663"/>
      <c r="AW153" s="1663"/>
      <c r="AX153" s="1663"/>
      <c r="AY153" s="1663"/>
      <c r="AZ153" s="1663"/>
      <c r="BA153" s="1663"/>
      <c r="BB153" s="1663"/>
      <c r="BC153" s="1663"/>
      <c r="BD153" s="1663"/>
      <c r="BE153" s="1663"/>
      <c r="BF153" s="1663"/>
      <c r="BG153" s="1663"/>
      <c r="BH153" s="1663"/>
      <c r="BI153" s="1663"/>
      <c r="BJ153" s="1663"/>
      <c r="BK153" s="1663"/>
      <c r="BL153" s="1663"/>
      <c r="BM153" s="1663"/>
      <c r="BN153" s="1663"/>
      <c r="BO153" s="1663"/>
      <c r="BP153" s="1663"/>
      <c r="BQ153" s="1664"/>
      <c r="BR153" s="76"/>
      <c r="BS153" s="76"/>
      <c r="BT153" s="76"/>
      <c r="BU153" s="76"/>
      <c r="CA153" s="145"/>
      <c r="CB153" s="145"/>
      <c r="CC153" s="145"/>
      <c r="CD153" s="145"/>
      <c r="CE153" s="145"/>
      <c r="CF153" s="145"/>
      <c r="CG153" s="145"/>
      <c r="CH153" s="145"/>
      <c r="CI153" s="145"/>
    </row>
    <row r="154" spans="1:98" ht="22.5" customHeight="1" x14ac:dyDescent="0.2">
      <c r="A154" s="143" t="str">
        <f>+IF('➉一覧からの作成用データ (切替届)'!$N$34="印刷ＯＫ→",1,"")</f>
        <v/>
      </c>
      <c r="B154" s="1676"/>
      <c r="C154" s="1677"/>
      <c r="D154" s="1631"/>
      <c r="E154" s="1632"/>
      <c r="F154" s="1632"/>
      <c r="G154" s="1632"/>
      <c r="H154" s="1632"/>
      <c r="I154" s="1633"/>
      <c r="J154" s="1568"/>
      <c r="K154" s="1569"/>
      <c r="L154" s="1569"/>
      <c r="M154" s="1569"/>
      <c r="N154" s="1569"/>
      <c r="O154" s="1569"/>
      <c r="P154" s="1569"/>
      <c r="Q154" s="1569"/>
      <c r="R154" s="1569"/>
      <c r="S154" s="1569"/>
      <c r="T154" s="1569"/>
      <c r="U154" s="1569"/>
      <c r="V154" s="1569"/>
      <c r="W154" s="1569"/>
      <c r="X154" s="1569"/>
      <c r="Y154" s="1569"/>
      <c r="Z154" s="1569"/>
      <c r="AA154" s="1569"/>
      <c r="AB154" s="1569"/>
      <c r="AC154" s="1569"/>
      <c r="AD154" s="1569"/>
      <c r="AE154" s="1569"/>
      <c r="AF154" s="1569"/>
      <c r="AG154" s="1569"/>
      <c r="AH154" s="1655" t="s">
        <v>122</v>
      </c>
      <c r="AI154" s="1656"/>
      <c r="AJ154" s="1656"/>
      <c r="AK154" s="1656"/>
      <c r="AL154" s="1656"/>
      <c r="AM154" s="1656"/>
      <c r="AN154" s="1656"/>
      <c r="AO154" s="1656"/>
      <c r="AP154" s="1656"/>
      <c r="AQ154" s="1656"/>
      <c r="AR154" s="1657"/>
      <c r="AS154" s="2693" t="str">
        <f>'➉一覧からの作成用データ (切替届)'!$L$34&amp;""</f>
        <v/>
      </c>
      <c r="AT154" s="2694"/>
      <c r="AU154" s="2694"/>
      <c r="AV154" s="2694"/>
      <c r="AW154" s="2694"/>
      <c r="AX154" s="2694"/>
      <c r="AY154" s="2694"/>
      <c r="AZ154" s="2694"/>
      <c r="BA154" s="2694"/>
      <c r="BB154" s="1703"/>
      <c r="BC154" s="1703"/>
      <c r="BD154" s="1703"/>
      <c r="BE154" s="1703"/>
      <c r="BF154" s="1703"/>
      <c r="BG154" s="1703"/>
      <c r="BH154" s="1703"/>
      <c r="BI154" s="1703"/>
      <c r="BJ154" s="1703"/>
      <c r="BK154" s="1703"/>
      <c r="BL154" s="1703"/>
      <c r="BM154" s="1703"/>
      <c r="BN154" s="1703"/>
      <c r="BO154" s="1703"/>
      <c r="BP154" s="1703"/>
      <c r="BQ154" s="1706"/>
      <c r="BR154" s="76"/>
      <c r="BS154" s="76"/>
      <c r="BT154" s="76"/>
      <c r="BU154" s="76"/>
      <c r="CA154" s="145"/>
      <c r="CB154" s="145"/>
      <c r="CC154" s="145"/>
      <c r="CD154" s="145"/>
      <c r="CE154" s="145"/>
      <c r="CF154" s="145"/>
      <c r="CG154" s="145"/>
      <c r="CH154" s="145"/>
      <c r="CI154" s="145"/>
    </row>
    <row r="155" spans="1:98" ht="22.5" customHeight="1" thickBot="1" x14ac:dyDescent="0.25">
      <c r="A155" s="143" t="str">
        <f>+IF('➉一覧からの作成用データ (切替届)'!$N$34="印刷ＯＫ→",1,"")</f>
        <v/>
      </c>
      <c r="B155" s="1678"/>
      <c r="C155" s="1679"/>
      <c r="D155" s="1673"/>
      <c r="E155" s="1674"/>
      <c r="F155" s="1674"/>
      <c r="G155" s="1674"/>
      <c r="H155" s="1674"/>
      <c r="I155" s="1675"/>
      <c r="J155" s="1727"/>
      <c r="K155" s="1728"/>
      <c r="L155" s="1728"/>
      <c r="M155" s="1728"/>
      <c r="N155" s="1728"/>
      <c r="O155" s="1728"/>
      <c r="P155" s="1728"/>
      <c r="Q155" s="1728"/>
      <c r="R155" s="1728"/>
      <c r="S155" s="1728"/>
      <c r="T155" s="1728"/>
      <c r="U155" s="1728"/>
      <c r="V155" s="1728"/>
      <c r="W155" s="1728"/>
      <c r="X155" s="1728"/>
      <c r="Y155" s="1728"/>
      <c r="Z155" s="1728"/>
      <c r="AA155" s="1728"/>
      <c r="AB155" s="1728"/>
      <c r="AC155" s="1728"/>
      <c r="AD155" s="1728"/>
      <c r="AE155" s="1728"/>
      <c r="AF155" s="1728"/>
      <c r="AG155" s="1728"/>
      <c r="AH155" s="1658"/>
      <c r="AI155" s="1659"/>
      <c r="AJ155" s="1659"/>
      <c r="AK155" s="1659"/>
      <c r="AL155" s="1659"/>
      <c r="AM155" s="1659"/>
      <c r="AN155" s="1659"/>
      <c r="AO155" s="1659"/>
      <c r="AP155" s="1659"/>
      <c r="AQ155" s="1659"/>
      <c r="AR155" s="1660"/>
      <c r="AS155" s="2695"/>
      <c r="AT155" s="2696"/>
      <c r="AU155" s="2696"/>
      <c r="AV155" s="2696"/>
      <c r="AW155" s="2696"/>
      <c r="AX155" s="2696"/>
      <c r="AY155" s="2696"/>
      <c r="AZ155" s="2696"/>
      <c r="BA155" s="2696"/>
      <c r="BB155" s="1705"/>
      <c r="BC155" s="1705"/>
      <c r="BD155" s="1705"/>
      <c r="BE155" s="1705"/>
      <c r="BF155" s="1705"/>
      <c r="BG155" s="1705"/>
      <c r="BH155" s="1705"/>
      <c r="BI155" s="1705"/>
      <c r="BJ155" s="1705"/>
      <c r="BK155" s="1705"/>
      <c r="BL155" s="1705"/>
      <c r="BM155" s="1705"/>
      <c r="BN155" s="1705"/>
      <c r="BO155" s="1705"/>
      <c r="BP155" s="1705"/>
      <c r="BQ155" s="1707"/>
      <c r="BR155" s="89"/>
      <c r="BS155" s="89"/>
      <c r="BT155" s="89"/>
      <c r="BU155" s="89"/>
      <c r="CA155" s="145"/>
      <c r="CB155" s="145"/>
      <c r="CC155" s="145"/>
      <c r="CD155" s="145"/>
      <c r="CE155" s="145"/>
      <c r="CF155" s="145"/>
      <c r="CG155" s="145"/>
      <c r="CH155" s="145"/>
      <c r="CI155" s="145"/>
    </row>
    <row r="156" spans="1:98" ht="9" customHeight="1" x14ac:dyDescent="0.2">
      <c r="A156" s="143" t="str">
        <f>+IF('➉一覧からの作成用データ (切替届)'!$N$34="印刷ＯＫ→",1,"")</f>
        <v/>
      </c>
      <c r="B156" s="102"/>
      <c r="C156" s="102"/>
      <c r="D156" s="136"/>
      <c r="E156" s="136"/>
      <c r="F156" s="136"/>
      <c r="G156" s="136"/>
      <c r="H156" s="136"/>
      <c r="I156" s="136"/>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05"/>
      <c r="AI156" s="105"/>
      <c r="AJ156" s="105"/>
      <c r="AK156" s="105"/>
      <c r="AL156" s="105"/>
      <c r="AM156" s="105"/>
      <c r="AN156" s="105"/>
      <c r="AO156" s="105"/>
      <c r="AP156" s="105"/>
      <c r="AQ156" s="105"/>
      <c r="AR156" s="105"/>
      <c r="AS156" s="106"/>
      <c r="AT156" s="106"/>
      <c r="AU156" s="106"/>
      <c r="AV156" s="2680" t="str">
        <f>IF('➉一覧からの作成用データ (切替届)'!H157="","","受給者番号：")</f>
        <v/>
      </c>
      <c r="AW156" s="2680"/>
      <c r="AX156" s="2680"/>
      <c r="AY156" s="2680"/>
      <c r="AZ156" s="2680"/>
      <c r="BA156" s="2680"/>
      <c r="BB156" s="2682" t="str">
        <f>IF('➉一覧からの作成用データ (切替届)'!H157="","",'➉一覧からの作成用データ (切替届)'!H157)</f>
        <v/>
      </c>
      <c r="BC156" s="2682"/>
      <c r="BD156" s="2682"/>
      <c r="BE156" s="2682"/>
      <c r="BF156" s="2682"/>
      <c r="BG156" s="2682"/>
      <c r="BH156" s="2682"/>
      <c r="BI156" s="2682"/>
      <c r="BJ156" s="2682"/>
      <c r="BK156" s="2682"/>
      <c r="BL156" s="2682"/>
      <c r="BM156" s="2682"/>
      <c r="BN156" s="2682"/>
      <c r="BO156" s="2682"/>
      <c r="BP156" s="2682"/>
      <c r="BQ156" s="2682"/>
      <c r="BR156" s="89"/>
      <c r="BS156" s="89"/>
      <c r="BT156" s="89"/>
      <c r="BU156" s="89"/>
      <c r="CA156" s="145"/>
      <c r="CB156" s="145"/>
      <c r="CC156" s="145"/>
      <c r="CD156" s="145"/>
      <c r="CE156" s="145"/>
      <c r="CF156" s="145"/>
      <c r="CG156" s="145"/>
      <c r="CH156" s="145"/>
      <c r="CI156" s="145"/>
    </row>
    <row r="157" spans="1:98" ht="9" customHeight="1" x14ac:dyDescent="0.2">
      <c r="A157" s="143" t="str">
        <f>+IF('➉一覧からの作成用データ (切替届)'!$N$34="印刷ＯＫ→",1,"")</f>
        <v/>
      </c>
      <c r="B157" s="2686" t="s">
        <v>133</v>
      </c>
      <c r="C157" s="2686"/>
      <c r="D157" s="2686"/>
      <c r="E157" s="2686"/>
      <c r="F157" s="2686"/>
      <c r="G157" s="2686"/>
      <c r="H157" s="2686"/>
      <c r="I157" s="2686"/>
      <c r="J157" s="2686"/>
      <c r="K157" s="2686"/>
      <c r="L157" s="2686"/>
      <c r="M157" s="2686"/>
      <c r="N157" s="2686"/>
      <c r="O157" s="2686"/>
      <c r="P157" s="2686"/>
      <c r="Q157" s="2686"/>
      <c r="R157" s="2686"/>
      <c r="S157" s="2686"/>
      <c r="T157" s="2686"/>
      <c r="U157" s="2686"/>
      <c r="V157" s="2686"/>
      <c r="W157" s="2686"/>
      <c r="X157" s="2686"/>
      <c r="Y157" s="2686"/>
      <c r="Z157" s="2686"/>
      <c r="AA157" s="2686"/>
      <c r="AB157" s="2686"/>
      <c r="AC157" s="2686"/>
      <c r="AD157" s="2686"/>
      <c r="AE157" s="2686"/>
      <c r="AF157" s="2686"/>
      <c r="AG157" s="2686"/>
      <c r="AH157" s="2686"/>
      <c r="AI157" s="2686"/>
      <c r="AJ157" s="2686"/>
      <c r="AK157" s="2686"/>
      <c r="AL157" s="2686"/>
      <c r="AM157" s="2686"/>
      <c r="AN157" s="2686"/>
      <c r="AO157" s="2686"/>
      <c r="AP157" s="2686"/>
      <c r="AQ157" s="2686"/>
      <c r="AR157" s="2686"/>
      <c r="AS157" s="2686"/>
      <c r="AT157" s="2686"/>
      <c r="AU157" s="2686"/>
      <c r="AV157" s="2681"/>
      <c r="AW157" s="2681"/>
      <c r="AX157" s="2681"/>
      <c r="AY157" s="2681"/>
      <c r="AZ157" s="2681"/>
      <c r="BA157" s="2681"/>
      <c r="BB157" s="2683"/>
      <c r="BC157" s="2683"/>
      <c r="BD157" s="2683"/>
      <c r="BE157" s="2683"/>
      <c r="BF157" s="2683"/>
      <c r="BG157" s="2683"/>
      <c r="BH157" s="2683"/>
      <c r="BI157" s="2683"/>
      <c r="BJ157" s="2683"/>
      <c r="BK157" s="2683"/>
      <c r="BL157" s="2683"/>
      <c r="BM157" s="2683"/>
      <c r="BN157" s="2683"/>
      <c r="BO157" s="2683"/>
      <c r="BP157" s="2683"/>
      <c r="BQ157" s="2683"/>
      <c r="BR157" s="89"/>
      <c r="BS157" s="89"/>
      <c r="BT157" s="89"/>
      <c r="BU157" s="89"/>
      <c r="CA157" s="145"/>
      <c r="CB157" s="145"/>
      <c r="CC157" s="145"/>
      <c r="CD157" s="145"/>
      <c r="CE157" s="145"/>
      <c r="CF157" s="145"/>
      <c r="CG157" s="145"/>
      <c r="CH157" s="145"/>
      <c r="CI157" s="145"/>
    </row>
    <row r="158" spans="1:98" ht="9" customHeight="1" x14ac:dyDescent="0.2">
      <c r="A158" s="143" t="str">
        <f>+IF('➉一覧からの作成用データ (切替届)'!$N$34="印刷ＯＫ→",1,"")</f>
        <v/>
      </c>
      <c r="B158" s="2686"/>
      <c r="C158" s="2686"/>
      <c r="D158" s="2686"/>
      <c r="E158" s="2686"/>
      <c r="F158" s="2686"/>
      <c r="G158" s="2686"/>
      <c r="H158" s="2686"/>
      <c r="I158" s="2686"/>
      <c r="J158" s="2686"/>
      <c r="K158" s="2686"/>
      <c r="L158" s="2686"/>
      <c r="M158" s="2686"/>
      <c r="N158" s="2686"/>
      <c r="O158" s="2686"/>
      <c r="P158" s="2686"/>
      <c r="Q158" s="2686"/>
      <c r="R158" s="2686"/>
      <c r="S158" s="2686"/>
      <c r="T158" s="2686"/>
      <c r="U158" s="2686"/>
      <c r="V158" s="2686"/>
      <c r="W158" s="2686"/>
      <c r="X158" s="2686"/>
      <c r="Y158" s="2686"/>
      <c r="Z158" s="2686"/>
      <c r="AA158" s="2686"/>
      <c r="AB158" s="2686"/>
      <c r="AC158" s="2686"/>
      <c r="AD158" s="2686"/>
      <c r="AE158" s="2686"/>
      <c r="AF158" s="2686"/>
      <c r="AG158" s="2686"/>
      <c r="AH158" s="2686"/>
      <c r="AI158" s="2686"/>
      <c r="AJ158" s="2686"/>
      <c r="AK158" s="2686"/>
      <c r="AL158" s="2686"/>
      <c r="AM158" s="2686"/>
      <c r="AN158" s="2686"/>
      <c r="AO158" s="2686"/>
      <c r="AP158" s="2686"/>
      <c r="AQ158" s="2686"/>
      <c r="AR158" s="2686"/>
      <c r="AS158" s="2686"/>
      <c r="AT158" s="2686"/>
      <c r="AU158" s="2686"/>
      <c r="AV158" s="2681"/>
      <c r="AW158" s="2681"/>
      <c r="AX158" s="2681"/>
      <c r="AY158" s="2681"/>
      <c r="AZ158" s="2681"/>
      <c r="BA158" s="2681"/>
      <c r="BB158" s="2683"/>
      <c r="BC158" s="2683"/>
      <c r="BD158" s="2683"/>
      <c r="BE158" s="2683"/>
      <c r="BF158" s="2683"/>
      <c r="BG158" s="2683"/>
      <c r="BH158" s="2683"/>
      <c r="BI158" s="2683"/>
      <c r="BJ158" s="2683"/>
      <c r="BK158" s="2683"/>
      <c r="BL158" s="2683"/>
      <c r="BM158" s="2683"/>
      <c r="BN158" s="2683"/>
      <c r="BO158" s="2683"/>
      <c r="BP158" s="2683"/>
      <c r="BQ158" s="2683"/>
      <c r="BR158" s="89"/>
      <c r="BS158" s="89"/>
      <c r="BT158" s="89"/>
      <c r="BU158" s="89"/>
      <c r="CA158" s="145"/>
      <c r="CB158" s="145"/>
      <c r="CC158" s="145"/>
      <c r="CD158" s="145"/>
      <c r="CE158" s="145"/>
      <c r="CF158" s="145"/>
      <c r="CG158" s="145"/>
      <c r="CH158" s="145"/>
      <c r="CI158" s="145"/>
    </row>
    <row r="159" spans="1:98" s="76" customFormat="1" ht="20.25" customHeight="1" x14ac:dyDescent="0.2">
      <c r="A159" s="143" t="str">
        <f>+IF('➉一覧からの作成用データ (切替届)'!$N$34="印刷ＯＫ→",1,"")</f>
        <v/>
      </c>
      <c r="B159" s="1654" t="s">
        <v>306</v>
      </c>
      <c r="C159" s="1654"/>
      <c r="D159" s="1654"/>
      <c r="E159" s="1654"/>
      <c r="F159" s="1654"/>
      <c r="G159" s="1654"/>
      <c r="H159" s="1654"/>
      <c r="I159" s="1654"/>
      <c r="J159" s="1654"/>
      <c r="K159" s="1654"/>
      <c r="L159" s="1654"/>
      <c r="M159" s="1654"/>
      <c r="N159" s="1654"/>
      <c r="O159" s="1654"/>
      <c r="P159" s="1654"/>
      <c r="Q159" s="1654"/>
      <c r="R159" s="1654"/>
      <c r="S159" s="1654"/>
      <c r="T159" s="1654"/>
      <c r="U159" s="1654"/>
      <c r="V159" s="1654"/>
      <c r="W159" s="1654"/>
      <c r="X159" s="1654"/>
      <c r="Y159" s="1654"/>
      <c r="Z159" s="1654"/>
      <c r="AA159" s="1654"/>
      <c r="AB159" s="1654"/>
      <c r="AC159" s="1654"/>
      <c r="AD159" s="1654"/>
      <c r="AE159" s="1654"/>
      <c r="AF159" s="1654"/>
      <c r="AG159" s="1654"/>
      <c r="AH159" s="1654"/>
      <c r="AI159" s="1654"/>
      <c r="AJ159" s="1654"/>
      <c r="AK159" s="1654"/>
      <c r="AL159" s="1654"/>
      <c r="AM159" s="1654"/>
      <c r="AN159" s="1654"/>
      <c r="AO159" s="1654"/>
      <c r="AP159" s="1654"/>
      <c r="AQ159" s="1654"/>
      <c r="AR159" s="1654"/>
      <c r="AS159" s="1654"/>
      <c r="AT159" s="1654"/>
      <c r="AU159" s="1654"/>
      <c r="AV159" s="1654"/>
      <c r="AW159" s="1654"/>
      <c r="AX159" s="1654"/>
      <c r="AY159" s="1654"/>
      <c r="AZ159" s="1654"/>
      <c r="BA159" s="1654"/>
      <c r="BB159" s="1654"/>
      <c r="BC159" s="1654"/>
      <c r="BD159" s="1654"/>
      <c r="BE159" s="1654"/>
      <c r="BF159" s="1654"/>
      <c r="BG159" s="1654"/>
      <c r="BH159" s="1654"/>
      <c r="BI159" s="1654"/>
      <c r="BJ159" s="1654"/>
      <c r="BK159" s="1654"/>
      <c r="BL159" s="1654"/>
      <c r="BM159" s="1654"/>
      <c r="BN159" s="1654"/>
      <c r="BO159" s="1654"/>
      <c r="BP159" s="1654"/>
      <c r="BQ159" s="1654"/>
      <c r="BR159" s="135"/>
      <c r="CA159" s="146"/>
      <c r="CB159" s="146"/>
      <c r="CC159" s="146"/>
      <c r="CD159" s="146"/>
      <c r="CE159" s="146"/>
      <c r="CF159" s="146"/>
      <c r="CG159" s="146"/>
      <c r="CH159" s="146"/>
      <c r="CI159" s="146"/>
    </row>
    <row r="160" spans="1:98" s="76" customFormat="1" ht="20.25" customHeight="1" x14ac:dyDescent="0.2">
      <c r="A160" s="143" t="str">
        <f>+IF('➉一覧からの作成用データ (切替届)'!$N$34="印刷ＯＫ→",1,"")</f>
        <v/>
      </c>
      <c r="B160" s="1654"/>
      <c r="C160" s="1654"/>
      <c r="D160" s="1654"/>
      <c r="E160" s="1654"/>
      <c r="F160" s="1654"/>
      <c r="G160" s="1654"/>
      <c r="H160" s="1654"/>
      <c r="I160" s="1654"/>
      <c r="J160" s="1654"/>
      <c r="K160" s="1654"/>
      <c r="L160" s="1654"/>
      <c r="M160" s="1654"/>
      <c r="N160" s="1654"/>
      <c r="O160" s="1654"/>
      <c r="P160" s="1654"/>
      <c r="Q160" s="1654"/>
      <c r="R160" s="1654"/>
      <c r="S160" s="1654"/>
      <c r="T160" s="1654"/>
      <c r="U160" s="1654"/>
      <c r="V160" s="1654"/>
      <c r="W160" s="1654"/>
      <c r="X160" s="1654"/>
      <c r="Y160" s="1654"/>
      <c r="Z160" s="1654"/>
      <c r="AA160" s="1654"/>
      <c r="AB160" s="1654"/>
      <c r="AC160" s="1654"/>
      <c r="AD160" s="1654"/>
      <c r="AE160" s="1654"/>
      <c r="AF160" s="1654"/>
      <c r="AG160" s="1654"/>
      <c r="AH160" s="1654"/>
      <c r="AI160" s="1654"/>
      <c r="AJ160" s="1654"/>
      <c r="AK160" s="1654"/>
      <c r="AL160" s="1654"/>
      <c r="AM160" s="1654"/>
      <c r="AN160" s="1654"/>
      <c r="AO160" s="1654"/>
      <c r="AP160" s="1654"/>
      <c r="AQ160" s="1654"/>
      <c r="AR160" s="1654"/>
      <c r="AS160" s="1654"/>
      <c r="AT160" s="1654"/>
      <c r="AU160" s="1654"/>
      <c r="AV160" s="1654"/>
      <c r="AW160" s="1654"/>
      <c r="AX160" s="1654"/>
      <c r="AY160" s="1654"/>
      <c r="AZ160" s="1654"/>
      <c r="BA160" s="1654"/>
      <c r="BB160" s="1654"/>
      <c r="BC160" s="1654"/>
      <c r="BD160" s="1654"/>
      <c r="BE160" s="1654"/>
      <c r="BF160" s="1654"/>
      <c r="BG160" s="1654"/>
      <c r="BH160" s="1654"/>
      <c r="BI160" s="1654"/>
      <c r="BJ160" s="1654"/>
      <c r="BK160" s="1654"/>
      <c r="BL160" s="1654"/>
      <c r="BM160" s="1654"/>
      <c r="BN160" s="1654"/>
      <c r="BO160" s="1654"/>
      <c r="BP160" s="1654"/>
      <c r="BQ160" s="1654"/>
      <c r="BR160" s="135"/>
      <c r="CA160" s="146"/>
      <c r="CB160" s="146"/>
      <c r="CC160" s="146"/>
      <c r="CD160" s="146"/>
      <c r="CE160" s="146"/>
      <c r="CF160" s="146"/>
      <c r="CG160" s="146"/>
      <c r="CH160" s="146"/>
      <c r="CI160" s="146"/>
    </row>
    <row r="161" spans="1:87" s="76" customFormat="1" ht="16.5" customHeight="1" x14ac:dyDescent="0.25">
      <c r="A161" s="143" t="str">
        <f>+IF('➉一覧からの作成用データ (切替届)'!$N$34="印刷ＯＫ→",1,"")</f>
        <v/>
      </c>
      <c r="B161" s="1689" t="s">
        <v>134</v>
      </c>
      <c r="C161" s="1689"/>
      <c r="D161" s="1689"/>
      <c r="E161" s="1689"/>
      <c r="F161" s="1689"/>
      <c r="G161" s="1689"/>
      <c r="H161" s="1689"/>
      <c r="I161" s="1689"/>
      <c r="J161" s="1689"/>
      <c r="K161" s="1689"/>
      <c r="L161" s="1689"/>
      <c r="M161" s="1689"/>
      <c r="N161" s="1689"/>
      <c r="O161" s="1689"/>
      <c r="P161" s="1689"/>
      <c r="Q161" s="1689"/>
      <c r="R161" s="1689"/>
      <c r="S161" s="1689"/>
      <c r="T161" s="1689"/>
      <c r="U161" s="1689"/>
      <c r="V161" s="1689"/>
      <c r="W161" s="1689"/>
      <c r="X161" s="1689"/>
      <c r="Y161" s="1689"/>
      <c r="Z161" s="1689"/>
      <c r="AA161" s="1689"/>
      <c r="AB161" s="1689"/>
      <c r="AC161" s="1689"/>
      <c r="AD161" s="1689"/>
      <c r="AE161" s="1689"/>
      <c r="AF161" s="1689"/>
      <c r="AG161" s="1689"/>
      <c r="AH161" s="1689"/>
      <c r="AI161" s="1689"/>
      <c r="AJ161" s="1689"/>
      <c r="AK161" s="1689"/>
      <c r="AL161" s="1689"/>
      <c r="AM161" s="1689"/>
      <c r="AN161" s="1689"/>
      <c r="AO161" s="1689"/>
      <c r="AP161" s="1689"/>
      <c r="AQ161" s="1689"/>
      <c r="AR161" s="1689"/>
      <c r="AS161" s="1689"/>
      <c r="AT161" s="1689"/>
      <c r="AU161" s="1689"/>
      <c r="AV161" s="1689"/>
      <c r="AW161" s="1689"/>
      <c r="AX161" s="1689"/>
      <c r="AY161" s="1689"/>
      <c r="AZ161" s="1689"/>
      <c r="BA161" s="1689"/>
      <c r="BB161" s="1689"/>
      <c r="BC161" s="1689"/>
      <c r="BD161" s="1689"/>
      <c r="BE161" s="1689"/>
      <c r="BF161" s="1689"/>
      <c r="BG161" s="1689"/>
      <c r="BH161" s="1689"/>
      <c r="BI161" s="1689"/>
      <c r="BJ161" s="1689"/>
      <c r="BK161" s="1689"/>
      <c r="BL161" s="1689"/>
      <c r="BM161" s="1689"/>
      <c r="BN161" s="1689"/>
      <c r="BO161" s="1689"/>
      <c r="BP161" s="1689"/>
      <c r="BQ161" s="1689"/>
      <c r="BR161" s="147"/>
      <c r="CA161" s="146"/>
      <c r="CB161" s="146"/>
      <c r="CC161" s="146"/>
      <c r="CD161" s="146"/>
      <c r="CE161" s="146"/>
      <c r="CF161" s="146"/>
      <c r="CG161" s="146"/>
      <c r="CH161" s="146"/>
      <c r="CI161" s="146"/>
    </row>
    <row r="162" spans="1:87" s="76" customFormat="1" ht="16.5" customHeight="1" x14ac:dyDescent="0.25">
      <c r="A162" s="143" t="str">
        <f>+IF('➉一覧からの作成用データ (切替届)'!$N$34="印刷ＯＫ→",1,"")</f>
        <v/>
      </c>
      <c r="B162" s="1689"/>
      <c r="C162" s="1689"/>
      <c r="D162" s="1689"/>
      <c r="E162" s="1689"/>
      <c r="F162" s="1689"/>
      <c r="G162" s="1689"/>
      <c r="H162" s="1689"/>
      <c r="I162" s="1689"/>
      <c r="J162" s="1689"/>
      <c r="K162" s="1689"/>
      <c r="L162" s="1689"/>
      <c r="M162" s="1689"/>
      <c r="N162" s="1689"/>
      <c r="O162" s="1689"/>
      <c r="P162" s="1689"/>
      <c r="Q162" s="1689"/>
      <c r="R162" s="1689"/>
      <c r="S162" s="1689"/>
      <c r="T162" s="1689"/>
      <c r="U162" s="1689"/>
      <c r="V162" s="1689"/>
      <c r="W162" s="1689"/>
      <c r="X162" s="1689"/>
      <c r="Y162" s="1689"/>
      <c r="Z162" s="1689"/>
      <c r="AA162" s="1689"/>
      <c r="AB162" s="1689"/>
      <c r="AC162" s="1689"/>
      <c r="AD162" s="1689"/>
      <c r="AE162" s="1689"/>
      <c r="AF162" s="1689"/>
      <c r="AG162" s="1689"/>
      <c r="AH162" s="1689"/>
      <c r="AI162" s="1689"/>
      <c r="AJ162" s="1689"/>
      <c r="AK162" s="1689"/>
      <c r="AL162" s="1689"/>
      <c r="AM162" s="1689"/>
      <c r="AN162" s="1689"/>
      <c r="AO162" s="1689"/>
      <c r="AP162" s="1689"/>
      <c r="AQ162" s="1689"/>
      <c r="AR162" s="1689"/>
      <c r="AS162" s="1689"/>
      <c r="AT162" s="1689"/>
      <c r="AU162" s="1689"/>
      <c r="AV162" s="1689"/>
      <c r="AW162" s="1689"/>
      <c r="AX162" s="1689"/>
      <c r="AY162" s="1689"/>
      <c r="AZ162" s="1689"/>
      <c r="BA162" s="1689"/>
      <c r="BB162" s="1689"/>
      <c r="BC162" s="1689"/>
      <c r="BD162" s="1689"/>
      <c r="BE162" s="1689"/>
      <c r="BF162" s="1689"/>
      <c r="BG162" s="1689"/>
      <c r="BH162" s="1689"/>
      <c r="BI162" s="1689"/>
      <c r="BJ162" s="1689"/>
      <c r="BK162" s="1689"/>
      <c r="BL162" s="1689"/>
      <c r="BM162" s="1689"/>
      <c r="BN162" s="1689"/>
      <c r="BO162" s="1689"/>
      <c r="BP162" s="1689"/>
      <c r="BQ162" s="1689"/>
      <c r="BR162" s="147"/>
      <c r="CA162" s="146"/>
      <c r="CB162" s="146"/>
      <c r="CC162" s="146"/>
      <c r="CD162" s="146"/>
      <c r="CE162" s="146"/>
      <c r="CF162" s="146"/>
    </row>
    <row r="163" spans="1:87" s="76" customFormat="1" ht="28.5" customHeight="1" x14ac:dyDescent="0.2">
      <c r="A163" s="143" t="str">
        <f>+IF('➉一覧からの作成用データ (切替届)'!$N$34="印刷ＯＫ→",1,"")</f>
        <v/>
      </c>
      <c r="B163" s="1654" t="s">
        <v>135</v>
      </c>
      <c r="C163" s="1654"/>
      <c r="D163" s="1654"/>
      <c r="E163" s="1654"/>
      <c r="F163" s="1654"/>
      <c r="G163" s="1654"/>
      <c r="H163" s="1654"/>
      <c r="I163" s="1654"/>
      <c r="J163" s="1654"/>
      <c r="K163" s="1654"/>
      <c r="L163" s="1654"/>
      <c r="M163" s="1654"/>
      <c r="N163" s="1654"/>
      <c r="O163" s="1654"/>
      <c r="P163" s="1654"/>
      <c r="Q163" s="1654"/>
      <c r="R163" s="1654"/>
      <c r="S163" s="1654"/>
      <c r="T163" s="1654"/>
      <c r="U163" s="1654"/>
      <c r="V163" s="1654"/>
      <c r="W163" s="1654"/>
      <c r="X163" s="1654"/>
      <c r="Y163" s="1654"/>
      <c r="Z163" s="1654"/>
      <c r="AA163" s="1654"/>
      <c r="AB163" s="1654"/>
      <c r="AC163" s="1654"/>
      <c r="AD163" s="1654"/>
      <c r="AE163" s="1654"/>
      <c r="AF163" s="1654"/>
      <c r="AG163" s="1654"/>
      <c r="AH163" s="1654"/>
      <c r="AI163" s="1654"/>
      <c r="AJ163" s="1654"/>
      <c r="AK163" s="1654"/>
      <c r="AL163" s="1654"/>
      <c r="AM163" s="1654"/>
      <c r="AN163" s="1654"/>
      <c r="AO163" s="1654"/>
      <c r="AP163" s="1654"/>
      <c r="AQ163" s="1654"/>
      <c r="AR163" s="1654"/>
      <c r="AS163" s="1654"/>
      <c r="AT163" s="1654"/>
      <c r="AU163" s="1654"/>
      <c r="AV163" s="1654"/>
      <c r="AW163" s="1654"/>
      <c r="AX163" s="1654"/>
      <c r="AY163" s="1654"/>
      <c r="AZ163" s="1654"/>
      <c r="BA163" s="1654"/>
      <c r="BB163" s="1654"/>
      <c r="BC163" s="1654"/>
      <c r="BD163" s="1654"/>
      <c r="BE163" s="1654"/>
      <c r="BF163" s="1654"/>
      <c r="BG163" s="1654"/>
      <c r="BH163" s="1654"/>
      <c r="BI163" s="1654"/>
      <c r="BJ163" s="1654"/>
      <c r="BK163" s="1654"/>
      <c r="BL163" s="1654"/>
      <c r="BM163" s="1654"/>
      <c r="BN163" s="1654"/>
      <c r="BO163" s="1654"/>
      <c r="BP163" s="1654"/>
      <c r="BQ163" s="1654"/>
      <c r="BR163" s="135"/>
      <c r="CA163" s="146"/>
      <c r="CB163" s="146"/>
      <c r="CC163" s="146"/>
      <c r="CD163" s="146"/>
      <c r="CE163" s="146"/>
      <c r="CF163" s="146"/>
    </row>
    <row r="164" spans="1:87" s="76" customFormat="1" ht="28.5" customHeight="1" x14ac:dyDescent="0.2">
      <c r="A164" s="143" t="str">
        <f>+IF('➉一覧からの作成用データ (切替届)'!$N$34="印刷ＯＫ→",1,"")</f>
        <v/>
      </c>
      <c r="B164" s="1654"/>
      <c r="C164" s="1654"/>
      <c r="D164" s="1654"/>
      <c r="E164" s="1654"/>
      <c r="F164" s="1654"/>
      <c r="G164" s="1654"/>
      <c r="H164" s="1654"/>
      <c r="I164" s="1654"/>
      <c r="J164" s="1654"/>
      <c r="K164" s="1654"/>
      <c r="L164" s="1654"/>
      <c r="M164" s="1654"/>
      <c r="N164" s="1654"/>
      <c r="O164" s="1654"/>
      <c r="P164" s="1654"/>
      <c r="Q164" s="1654"/>
      <c r="R164" s="1654"/>
      <c r="S164" s="1654"/>
      <c r="T164" s="1654"/>
      <c r="U164" s="1654"/>
      <c r="V164" s="1654"/>
      <c r="W164" s="1654"/>
      <c r="X164" s="1654"/>
      <c r="Y164" s="1654"/>
      <c r="Z164" s="1654"/>
      <c r="AA164" s="1654"/>
      <c r="AB164" s="1654"/>
      <c r="AC164" s="1654"/>
      <c r="AD164" s="1654"/>
      <c r="AE164" s="1654"/>
      <c r="AF164" s="1654"/>
      <c r="AG164" s="1654"/>
      <c r="AH164" s="1654"/>
      <c r="AI164" s="1654"/>
      <c r="AJ164" s="1654"/>
      <c r="AK164" s="1654"/>
      <c r="AL164" s="1654"/>
      <c r="AM164" s="1654"/>
      <c r="AN164" s="1654"/>
      <c r="AO164" s="1654"/>
      <c r="AP164" s="1654"/>
      <c r="AQ164" s="1654"/>
      <c r="AR164" s="1654"/>
      <c r="AS164" s="1654"/>
      <c r="AT164" s="1654"/>
      <c r="AU164" s="1654"/>
      <c r="AV164" s="1654"/>
      <c r="AW164" s="1654"/>
      <c r="AX164" s="1654"/>
      <c r="AY164" s="1654"/>
      <c r="AZ164" s="1654"/>
      <c r="BA164" s="1654"/>
      <c r="BB164" s="1654"/>
      <c r="BC164" s="1654"/>
      <c r="BD164" s="1654"/>
      <c r="BE164" s="1654"/>
      <c r="BF164" s="1654"/>
      <c r="BG164" s="1654"/>
      <c r="BH164" s="1654"/>
      <c r="BI164" s="1654"/>
      <c r="BJ164" s="1654"/>
      <c r="BK164" s="1654"/>
      <c r="BL164" s="1654"/>
      <c r="BM164" s="1654"/>
      <c r="BN164" s="1654"/>
      <c r="BO164" s="1654"/>
      <c r="BP164" s="1654"/>
      <c r="BQ164" s="1654"/>
      <c r="BR164" s="135"/>
      <c r="CA164" s="146"/>
      <c r="CB164" s="146"/>
      <c r="CC164" s="146"/>
      <c r="CD164" s="146"/>
      <c r="CE164" s="146"/>
      <c r="CF164" s="146"/>
      <c r="CG164" s="146"/>
      <c r="CH164" s="146"/>
      <c r="CI164" s="146"/>
    </row>
    <row r="165" spans="1:87" s="76" customFormat="1" ht="16.5" customHeight="1" x14ac:dyDescent="0.2">
      <c r="A165" s="143" t="str">
        <f>+IF('➉一覧からの作成用データ (切替届)'!$N$34="印刷ＯＫ→",1,"")</f>
        <v/>
      </c>
      <c r="B165" s="1654" t="s">
        <v>136</v>
      </c>
      <c r="C165" s="1654"/>
      <c r="D165" s="1654"/>
      <c r="E165" s="1654"/>
      <c r="F165" s="1654"/>
      <c r="G165" s="1654"/>
      <c r="H165" s="1654"/>
      <c r="I165" s="1654"/>
      <c r="J165" s="1654"/>
      <c r="K165" s="1654"/>
      <c r="L165" s="1654"/>
      <c r="M165" s="1654"/>
      <c r="N165" s="1654"/>
      <c r="O165" s="1654"/>
      <c r="P165" s="1654"/>
      <c r="Q165" s="1654"/>
      <c r="R165" s="1654"/>
      <c r="S165" s="1654"/>
      <c r="T165" s="1654"/>
      <c r="U165" s="1654"/>
      <c r="V165" s="1654"/>
      <c r="W165" s="1654"/>
      <c r="X165" s="1654"/>
      <c r="Y165" s="1654"/>
      <c r="Z165" s="1654"/>
      <c r="AA165" s="1654"/>
      <c r="AB165" s="1654"/>
      <c r="AC165" s="1654"/>
      <c r="AD165" s="1654"/>
      <c r="AE165" s="1654"/>
      <c r="AF165" s="1654"/>
      <c r="AG165" s="1654"/>
      <c r="AH165" s="1654"/>
      <c r="AI165" s="1654"/>
      <c r="AJ165" s="1654"/>
      <c r="AK165" s="1654"/>
      <c r="AL165" s="1654"/>
      <c r="AM165" s="1654"/>
      <c r="AN165" s="1654"/>
      <c r="AO165" s="1654"/>
      <c r="AP165" s="1654"/>
      <c r="AQ165" s="1654"/>
      <c r="AR165" s="1654"/>
      <c r="AS165" s="1654"/>
      <c r="AT165" s="1654"/>
      <c r="AU165" s="1654"/>
      <c r="AV165" s="1654"/>
      <c r="AW165" s="1654"/>
      <c r="AX165" s="1654"/>
      <c r="AY165" s="1654"/>
      <c r="AZ165" s="1654"/>
      <c r="BA165" s="1654"/>
      <c r="BB165" s="1654"/>
      <c r="BC165" s="1654"/>
      <c r="BD165" s="1654"/>
      <c r="BE165" s="1654"/>
      <c r="BF165" s="1654"/>
      <c r="BG165" s="1654"/>
      <c r="BH165" s="1654"/>
      <c r="BI165" s="1654"/>
      <c r="BJ165" s="1654"/>
      <c r="BK165" s="1654"/>
      <c r="BL165" s="1654"/>
      <c r="BM165" s="1654"/>
      <c r="BN165" s="1654"/>
      <c r="BO165" s="1654"/>
      <c r="BP165" s="1654"/>
      <c r="BQ165" s="1654"/>
      <c r="BR165" s="135"/>
      <c r="CA165" s="146"/>
      <c r="CB165" s="146"/>
      <c r="CC165" s="146"/>
      <c r="CD165" s="146"/>
      <c r="CE165" s="146"/>
      <c r="CF165" s="146"/>
      <c r="CG165" s="146"/>
      <c r="CH165" s="146"/>
      <c r="CI165" s="146"/>
    </row>
    <row r="166" spans="1:87" s="76" customFormat="1" ht="16.5" customHeight="1" x14ac:dyDescent="0.2">
      <c r="A166" s="143" t="str">
        <f>+IF('➉一覧からの作成用データ (切替届)'!$N$34="印刷ＯＫ→",1,"")</f>
        <v/>
      </c>
      <c r="B166" s="1654"/>
      <c r="C166" s="1654"/>
      <c r="D166" s="1654"/>
      <c r="E166" s="1654"/>
      <c r="F166" s="1654"/>
      <c r="G166" s="1654"/>
      <c r="H166" s="1654"/>
      <c r="I166" s="1654"/>
      <c r="J166" s="1654"/>
      <c r="K166" s="1654"/>
      <c r="L166" s="1654"/>
      <c r="M166" s="1654"/>
      <c r="N166" s="1654"/>
      <c r="O166" s="1654"/>
      <c r="P166" s="1654"/>
      <c r="Q166" s="1654"/>
      <c r="R166" s="1654"/>
      <c r="S166" s="1654"/>
      <c r="T166" s="1654"/>
      <c r="U166" s="1654"/>
      <c r="V166" s="1654"/>
      <c r="W166" s="1654"/>
      <c r="X166" s="1654"/>
      <c r="Y166" s="1654"/>
      <c r="Z166" s="1654"/>
      <c r="AA166" s="1654"/>
      <c r="AB166" s="1654"/>
      <c r="AC166" s="1654"/>
      <c r="AD166" s="1654"/>
      <c r="AE166" s="1654"/>
      <c r="AF166" s="1654"/>
      <c r="AG166" s="1654"/>
      <c r="AH166" s="1654"/>
      <c r="AI166" s="1654"/>
      <c r="AJ166" s="1654"/>
      <c r="AK166" s="1654"/>
      <c r="AL166" s="1654"/>
      <c r="AM166" s="1654"/>
      <c r="AN166" s="1654"/>
      <c r="AO166" s="1654"/>
      <c r="AP166" s="1654"/>
      <c r="AQ166" s="1654"/>
      <c r="AR166" s="1654"/>
      <c r="AS166" s="1654"/>
      <c r="AT166" s="1654"/>
      <c r="AU166" s="1654"/>
      <c r="AV166" s="1654"/>
      <c r="AW166" s="1654"/>
      <c r="AX166" s="1654"/>
      <c r="AY166" s="1654"/>
      <c r="AZ166" s="1654"/>
      <c r="BA166" s="1654"/>
      <c r="BB166" s="1654"/>
      <c r="BC166" s="1654"/>
      <c r="BD166" s="1654"/>
      <c r="BE166" s="1654"/>
      <c r="BF166" s="1654"/>
      <c r="BG166" s="1654"/>
      <c r="BH166" s="1654"/>
      <c r="BI166" s="1654"/>
      <c r="BJ166" s="1654"/>
      <c r="BK166" s="1654"/>
      <c r="BL166" s="1654"/>
      <c r="BM166" s="1654"/>
      <c r="BN166" s="1654"/>
      <c r="BO166" s="1654"/>
      <c r="BP166" s="1654"/>
      <c r="BQ166" s="1654"/>
      <c r="BR166" s="135"/>
      <c r="CA166" s="146"/>
      <c r="CB166" s="146"/>
      <c r="CC166" s="146"/>
      <c r="CD166" s="146"/>
      <c r="CE166" s="146"/>
      <c r="CF166" s="146"/>
      <c r="CG166" s="146"/>
      <c r="CH166" s="146"/>
      <c r="CI166" s="146"/>
    </row>
    <row r="167" spans="1:87" s="76" customFormat="1" ht="12" customHeight="1" x14ac:dyDescent="0.2">
      <c r="A167" s="143" t="str">
        <f>+IF('➉一覧からの作成用データ (切替届)'!$N$34="印刷ＯＫ→",1,"")</f>
        <v/>
      </c>
      <c r="B167" s="8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3"/>
      <c r="AI167" s="93"/>
      <c r="AJ167" s="93"/>
      <c r="AK167" s="93"/>
      <c r="AL167" s="94"/>
      <c r="AM167" s="95"/>
      <c r="AN167" s="95"/>
      <c r="AO167" s="95"/>
      <c r="AP167" s="95"/>
      <c r="AQ167" s="96"/>
      <c r="AR167" s="96"/>
      <c r="AS167" s="96"/>
      <c r="AT167" s="96"/>
      <c r="AU167" s="96"/>
      <c r="AV167" s="96"/>
      <c r="AW167" s="96"/>
      <c r="AX167" s="96"/>
      <c r="AY167" s="96"/>
      <c r="AZ167" s="96"/>
      <c r="BA167" s="96"/>
      <c r="BB167" s="96"/>
      <c r="BC167" s="96"/>
      <c r="BD167" s="96"/>
      <c r="BE167" s="96"/>
      <c r="BF167" s="96"/>
      <c r="BG167" s="96"/>
      <c r="BH167" s="96"/>
      <c r="BR167" s="135"/>
      <c r="CA167" s="146"/>
      <c r="CB167" s="146"/>
      <c r="CC167" s="146"/>
      <c r="CD167" s="146"/>
      <c r="CE167" s="146"/>
      <c r="CF167" s="146"/>
      <c r="CG167" s="146"/>
      <c r="CH167" s="146"/>
      <c r="CI167" s="146"/>
    </row>
    <row r="168" spans="1:87" s="76" customFormat="1" ht="12" customHeight="1" x14ac:dyDescent="0.2">
      <c r="A168" s="143" t="str">
        <f>+IF('➉一覧からの作成用データ (切替届)'!$N$34="印刷ＯＫ→",1,"")</f>
        <v/>
      </c>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3"/>
      <c r="AI168" s="93"/>
      <c r="AJ168" s="93"/>
      <c r="AK168" s="93"/>
      <c r="AL168" s="94"/>
      <c r="AM168" s="95"/>
      <c r="AN168" s="95"/>
      <c r="AO168" s="95"/>
      <c r="AP168" s="95"/>
      <c r="AQ168" s="97"/>
      <c r="AR168" s="97"/>
      <c r="AS168" s="97"/>
      <c r="AT168" s="97"/>
      <c r="AU168" s="97"/>
      <c r="AV168" s="97"/>
      <c r="AW168" s="98"/>
      <c r="AX168" s="98"/>
      <c r="AY168" s="98"/>
      <c r="AZ168" s="98"/>
      <c r="BA168" s="98"/>
      <c r="BB168" s="99"/>
      <c r="BC168" s="98"/>
      <c r="BD168" s="98"/>
      <c r="BE168" s="98"/>
      <c r="BF168" s="98"/>
      <c r="BG168" s="98"/>
      <c r="BH168" s="99"/>
      <c r="BR168" s="135"/>
      <c r="CA168" s="146"/>
      <c r="CB168" s="146"/>
      <c r="CC168" s="146"/>
      <c r="CD168" s="146"/>
      <c r="CE168" s="146"/>
      <c r="CF168" s="146"/>
      <c r="CG168" s="146"/>
      <c r="CH168" s="146"/>
      <c r="CI168" s="146"/>
    </row>
    <row r="169" spans="1:87" ht="11.25" customHeight="1" x14ac:dyDescent="0.2">
      <c r="A169" s="143" t="str">
        <f>+IF('➉一覧からの作成用データ (切替届)'!$N$35="印刷ＯＫ→",1,"")</f>
        <v/>
      </c>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3"/>
      <c r="AI169" s="93"/>
      <c r="AJ169" s="93"/>
      <c r="AK169" s="93"/>
      <c r="AL169" s="94"/>
      <c r="AM169" s="95"/>
      <c r="AN169" s="95"/>
      <c r="AO169" s="95"/>
      <c r="AP169" s="95"/>
      <c r="AQ169" s="96"/>
      <c r="AR169" s="96"/>
      <c r="AS169" s="96"/>
      <c r="AT169" s="96"/>
      <c r="AU169" s="96"/>
      <c r="AV169" s="96"/>
      <c r="AW169" s="96"/>
      <c r="AX169" s="96"/>
      <c r="AY169" s="96"/>
      <c r="AZ169" s="96"/>
      <c r="BA169" s="96"/>
      <c r="BB169" s="96"/>
      <c r="BC169" s="96"/>
      <c r="BD169" s="96"/>
      <c r="BE169" s="96"/>
      <c r="BF169" s="96"/>
      <c r="BG169" s="96"/>
      <c r="BH169" s="96"/>
      <c r="BI169" s="76"/>
      <c r="BJ169" s="76"/>
      <c r="BK169" s="76"/>
      <c r="BL169" s="76"/>
      <c r="BM169" s="76"/>
      <c r="BN169" s="76"/>
      <c r="BO169" s="76"/>
      <c r="BP169" s="76"/>
      <c r="BQ169" s="76"/>
    </row>
    <row r="170" spans="1:87" ht="12.75" customHeight="1" x14ac:dyDescent="0.2">
      <c r="A170" s="143" t="str">
        <f>+IF('➉一覧からの作成用データ (切替届)'!$N$35="印刷ＯＫ→",1,"")</f>
        <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3"/>
      <c r="AI170" s="93"/>
      <c r="AJ170" s="93"/>
      <c r="AK170" s="93"/>
      <c r="AL170" s="94"/>
      <c r="AM170" s="95"/>
      <c r="AN170" s="95"/>
      <c r="AO170" s="95"/>
      <c r="AP170" s="95"/>
      <c r="AQ170" s="97"/>
      <c r="AR170" s="97"/>
      <c r="AS170" s="97"/>
      <c r="AT170" s="97"/>
      <c r="AU170" s="97"/>
      <c r="AV170" s="97"/>
      <c r="AW170" s="98"/>
      <c r="AX170" s="98"/>
      <c r="AY170" s="98"/>
      <c r="AZ170" s="98"/>
      <c r="BA170" s="98"/>
      <c r="BB170" s="99"/>
      <c r="BC170" s="98"/>
      <c r="BD170" s="98"/>
      <c r="BE170" s="98"/>
      <c r="BF170" s="98"/>
      <c r="BG170" s="98"/>
      <c r="BH170" s="99"/>
      <c r="BI170" s="76"/>
      <c r="BJ170" s="76"/>
      <c r="BK170" s="76"/>
      <c r="BL170" s="76"/>
      <c r="BM170" s="76"/>
      <c r="BN170" s="76"/>
      <c r="BO170" s="76"/>
      <c r="BP170" s="76"/>
      <c r="BQ170" s="76"/>
      <c r="BR170" s="83"/>
      <c r="BS170" s="83"/>
    </row>
    <row r="171" spans="1:87" ht="12.75" customHeight="1" x14ac:dyDescent="0.2">
      <c r="A171" s="143" t="str">
        <f>+IF('➉一覧からの作成用データ (切替届)'!$N$35="印刷ＯＫ→",1,"")</f>
        <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3"/>
      <c r="AI171" s="93"/>
      <c r="AJ171" s="93"/>
      <c r="AK171" s="93"/>
      <c r="AL171" s="94"/>
      <c r="AM171" s="95"/>
      <c r="AN171" s="95"/>
      <c r="AO171" s="95"/>
      <c r="AP171" s="95"/>
      <c r="AQ171" s="97"/>
      <c r="AR171" s="97"/>
      <c r="AS171" s="97"/>
      <c r="AT171" s="97"/>
      <c r="AU171" s="97"/>
      <c r="AV171" s="97"/>
      <c r="AW171" s="98"/>
      <c r="AX171" s="98"/>
      <c r="AY171" s="98"/>
      <c r="AZ171" s="98"/>
      <c r="BA171" s="98"/>
      <c r="BB171" s="99"/>
      <c r="BC171" s="98"/>
      <c r="BD171" s="98"/>
      <c r="BE171" s="98"/>
      <c r="BF171" s="98"/>
      <c r="BG171" s="98"/>
      <c r="BH171" s="99"/>
      <c r="BI171" s="76"/>
      <c r="BJ171" s="100"/>
      <c r="BK171" s="101"/>
      <c r="BL171" s="101"/>
      <c r="BM171" s="101"/>
      <c r="BN171" s="101"/>
      <c r="BO171" s="101"/>
      <c r="BP171" s="101"/>
      <c r="BQ171" s="101"/>
      <c r="BR171" s="76"/>
      <c r="BS171" s="76"/>
    </row>
    <row r="172" spans="1:87" ht="12.75" customHeight="1" x14ac:dyDescent="0.2">
      <c r="A172" s="143" t="str">
        <f>+IF('➉一覧からの作成用データ (切替届)'!$N$35="印刷ＯＫ→",1,"")</f>
        <v/>
      </c>
      <c r="B172" s="2719" t="s">
        <v>589</v>
      </c>
      <c r="C172" s="2719"/>
      <c r="D172" s="2719"/>
      <c r="E172" s="2719"/>
      <c r="F172" s="2719"/>
      <c r="G172" s="2719"/>
      <c r="H172" s="2719"/>
      <c r="I172" s="2719"/>
      <c r="J172" s="2719"/>
      <c r="K172" s="2719"/>
      <c r="L172" s="2719"/>
      <c r="M172" s="2719"/>
      <c r="N172" s="2719"/>
      <c r="O172" s="2719"/>
      <c r="P172" s="2719"/>
      <c r="Q172" s="2719"/>
      <c r="R172" s="2719"/>
      <c r="S172" s="2719"/>
      <c r="T172" s="2719"/>
      <c r="U172" s="2719"/>
      <c r="V172" s="2719"/>
      <c r="W172" s="2719"/>
      <c r="X172" s="2719"/>
      <c r="Y172" s="2719"/>
      <c r="Z172" s="2719"/>
      <c r="AA172" s="2719"/>
      <c r="AB172" s="2719"/>
      <c r="AC172" s="2719"/>
      <c r="AD172" s="2719"/>
      <c r="AE172" s="2719"/>
      <c r="AF172" s="2719"/>
      <c r="AG172" s="2719"/>
      <c r="AH172" s="2719"/>
      <c r="AI172" s="2719"/>
      <c r="AJ172" s="2719"/>
      <c r="AK172" s="2719"/>
      <c r="AL172" s="2720"/>
      <c r="AM172" s="95"/>
      <c r="AN172" s="95"/>
      <c r="AO172" s="95"/>
      <c r="AP172" s="2721" t="s">
        <v>115</v>
      </c>
      <c r="AQ172" s="2721"/>
      <c r="AR172" s="2721"/>
      <c r="AS172" s="2721"/>
      <c r="AT172" s="2721"/>
      <c r="AU172" s="2721"/>
      <c r="AV172" s="2721"/>
      <c r="AW172" s="2723"/>
      <c r="AX172" s="2723"/>
      <c r="AY172" s="2723"/>
      <c r="AZ172" s="2723"/>
      <c r="BA172" s="2723"/>
      <c r="BB172" s="2723"/>
      <c r="BC172" s="2723"/>
      <c r="BD172" s="2723"/>
      <c r="BE172" s="2723"/>
      <c r="BF172" s="2723"/>
      <c r="BG172" s="2723"/>
      <c r="BH172" s="2723"/>
      <c r="BI172" s="2723"/>
      <c r="BJ172" s="2723"/>
      <c r="BK172" s="2723"/>
      <c r="BL172" s="2723"/>
      <c r="BM172" s="2723"/>
      <c r="BN172" s="2723"/>
      <c r="BO172" s="2723"/>
      <c r="BP172" s="2723"/>
      <c r="BQ172" s="2723"/>
      <c r="BR172" s="76"/>
      <c r="BS172" s="76"/>
    </row>
    <row r="173" spans="1:87" ht="12.75" customHeight="1" x14ac:dyDescent="0.2">
      <c r="A173" s="143" t="str">
        <f>+IF('➉一覧からの作成用データ (切替届)'!$N$35="印刷ＯＫ→",1,"")</f>
        <v/>
      </c>
      <c r="B173" s="2719"/>
      <c r="C173" s="2719"/>
      <c r="D173" s="2719"/>
      <c r="E173" s="2719"/>
      <c r="F173" s="2719"/>
      <c r="G173" s="2719"/>
      <c r="H173" s="2719"/>
      <c r="I173" s="2719"/>
      <c r="J173" s="2719"/>
      <c r="K173" s="2719"/>
      <c r="L173" s="2719"/>
      <c r="M173" s="2719"/>
      <c r="N173" s="2719"/>
      <c r="O173" s="2719"/>
      <c r="P173" s="2719"/>
      <c r="Q173" s="2719"/>
      <c r="R173" s="2719"/>
      <c r="S173" s="2719"/>
      <c r="T173" s="2719"/>
      <c r="U173" s="2719"/>
      <c r="V173" s="2719"/>
      <c r="W173" s="2719"/>
      <c r="X173" s="2719"/>
      <c r="Y173" s="2719"/>
      <c r="Z173" s="2719"/>
      <c r="AA173" s="2719"/>
      <c r="AB173" s="2719"/>
      <c r="AC173" s="2719"/>
      <c r="AD173" s="2719"/>
      <c r="AE173" s="2719"/>
      <c r="AF173" s="2719"/>
      <c r="AG173" s="2719"/>
      <c r="AH173" s="2719"/>
      <c r="AI173" s="2719"/>
      <c r="AJ173" s="2719"/>
      <c r="AK173" s="2719"/>
      <c r="AL173" s="2720"/>
      <c r="AM173" s="95"/>
      <c r="AN173" s="95"/>
      <c r="AO173" s="95"/>
      <c r="AP173" s="2721"/>
      <c r="AQ173" s="2721"/>
      <c r="AR173" s="2721"/>
      <c r="AS173" s="2721"/>
      <c r="AT173" s="2721"/>
      <c r="AU173" s="2721"/>
      <c r="AV173" s="2721"/>
      <c r="AW173" s="2723"/>
      <c r="AX173" s="2723"/>
      <c r="AY173" s="2723"/>
      <c r="AZ173" s="2723"/>
      <c r="BA173" s="2723"/>
      <c r="BB173" s="2723"/>
      <c r="BC173" s="2723"/>
      <c r="BD173" s="2723"/>
      <c r="BE173" s="2723"/>
      <c r="BF173" s="2723"/>
      <c r="BG173" s="2723"/>
      <c r="BH173" s="2723"/>
      <c r="BI173" s="2723"/>
      <c r="BJ173" s="2723"/>
      <c r="BK173" s="2723"/>
      <c r="BL173" s="2723"/>
      <c r="BM173" s="2723"/>
      <c r="BN173" s="2723"/>
      <c r="BO173" s="2723"/>
      <c r="BP173" s="2723"/>
      <c r="BQ173" s="2723"/>
      <c r="BR173" s="76"/>
      <c r="BS173" s="76"/>
    </row>
    <row r="174" spans="1:87" ht="12.75" customHeight="1" thickBot="1" x14ac:dyDescent="0.25">
      <c r="A174" s="143" t="str">
        <f>+IF('➉一覧からの作成用データ (切替届)'!$N$35="印刷ＯＫ→",1,"")</f>
        <v/>
      </c>
      <c r="B174" s="2720"/>
      <c r="C174" s="2720"/>
      <c r="D174" s="2720"/>
      <c r="E174" s="2720"/>
      <c r="F174" s="2720"/>
      <c r="G174" s="2720"/>
      <c r="H174" s="2720"/>
      <c r="I174" s="2720"/>
      <c r="J174" s="2720"/>
      <c r="K174" s="2720"/>
      <c r="L174" s="2720"/>
      <c r="M174" s="2720"/>
      <c r="N174" s="2720"/>
      <c r="O174" s="2720"/>
      <c r="P174" s="2720"/>
      <c r="Q174" s="2720"/>
      <c r="R174" s="2720"/>
      <c r="S174" s="2720"/>
      <c r="T174" s="2720"/>
      <c r="U174" s="2720"/>
      <c r="V174" s="2720"/>
      <c r="W174" s="2720"/>
      <c r="X174" s="2720"/>
      <c r="Y174" s="2720"/>
      <c r="Z174" s="2720"/>
      <c r="AA174" s="2720"/>
      <c r="AB174" s="2720"/>
      <c r="AC174" s="2720"/>
      <c r="AD174" s="2720"/>
      <c r="AE174" s="2720"/>
      <c r="AF174" s="2720"/>
      <c r="AG174" s="2720"/>
      <c r="AH174" s="2720"/>
      <c r="AI174" s="2720"/>
      <c r="AJ174" s="2720"/>
      <c r="AK174" s="2720"/>
      <c r="AL174" s="2720"/>
      <c r="AM174" s="95"/>
      <c r="AN174" s="95"/>
      <c r="AO174" s="95"/>
      <c r="AP174" s="2722"/>
      <c r="AQ174" s="2722"/>
      <c r="AR174" s="2722"/>
      <c r="AS174" s="2722"/>
      <c r="AT174" s="2722"/>
      <c r="AU174" s="2722"/>
      <c r="AV174" s="2722"/>
      <c r="AW174" s="2724"/>
      <c r="AX174" s="2724"/>
      <c r="AY174" s="2724"/>
      <c r="AZ174" s="2724"/>
      <c r="BA174" s="2724"/>
      <c r="BB174" s="2724"/>
      <c r="BC174" s="2724"/>
      <c r="BD174" s="2724"/>
      <c r="BE174" s="2724"/>
      <c r="BF174" s="2724"/>
      <c r="BG174" s="2724"/>
      <c r="BH174" s="2724"/>
      <c r="BI174" s="2724"/>
      <c r="BJ174" s="2724"/>
      <c r="BK174" s="2724"/>
      <c r="BL174" s="2724"/>
      <c r="BM174" s="2724"/>
      <c r="BN174" s="2724"/>
      <c r="BO174" s="2724"/>
      <c r="BP174" s="2724"/>
      <c r="BQ174" s="2724"/>
      <c r="BR174" s="76"/>
      <c r="BS174" s="76"/>
    </row>
    <row r="175" spans="1:87" ht="13.5" customHeight="1" x14ac:dyDescent="0.2">
      <c r="A175" s="143" t="str">
        <f>+IF('➉一覧からの作成用データ (切替届)'!$N$35="印刷ＯＫ→",1,"")</f>
        <v/>
      </c>
      <c r="B175" s="2725">
        <f ca="1">IF('➉一覧からの作成用データ (切替届)'!$B$31="","",'➉一覧からの作成用データ (切替届)'!$B$31)</f>
        <v>45617</v>
      </c>
      <c r="C175" s="2726"/>
      <c r="D175" s="2726"/>
      <c r="E175" s="2726"/>
      <c r="F175" s="2726"/>
      <c r="G175" s="2726"/>
      <c r="H175" s="2726"/>
      <c r="I175" s="2726"/>
      <c r="J175" s="2726"/>
      <c r="K175" s="2726"/>
      <c r="L175" s="2726"/>
      <c r="M175" s="2726"/>
      <c r="N175" s="2726"/>
      <c r="O175" s="2726"/>
      <c r="P175" s="1729" t="s">
        <v>68</v>
      </c>
      <c r="Q175" s="1729"/>
      <c r="R175" s="1731" t="s">
        <v>21</v>
      </c>
      <c r="S175" s="1732"/>
      <c r="T175" s="1732"/>
      <c r="U175" s="1732"/>
      <c r="V175" s="1733"/>
      <c r="W175" s="1734" t="s">
        <v>9</v>
      </c>
      <c r="X175" s="1735"/>
      <c r="Y175" s="2731" t="str">
        <f>①伊勢崎市における事業所基本情報!$K$26&amp;"-"&amp;①伊勢崎市における事業所基本情報!$Q$26&amp;""</f>
        <v>-</v>
      </c>
      <c r="Z175" s="2731"/>
      <c r="AA175" s="2731"/>
      <c r="AB175" s="2731"/>
      <c r="AC175" s="2731"/>
      <c r="AD175" s="2731"/>
      <c r="AE175" s="2731"/>
      <c r="AF175" s="2731"/>
      <c r="AG175" s="81"/>
      <c r="AH175" s="81"/>
      <c r="AI175" s="81"/>
      <c r="AJ175" s="81"/>
      <c r="AK175" s="81"/>
      <c r="AL175" s="81"/>
      <c r="AM175" s="81"/>
      <c r="AN175" s="81"/>
      <c r="AO175" s="81"/>
      <c r="AP175" s="81"/>
      <c r="AQ175" s="81"/>
      <c r="AR175" s="81"/>
      <c r="AS175" s="81"/>
      <c r="AT175" s="81"/>
      <c r="AU175" s="81"/>
      <c r="AV175" s="81"/>
      <c r="AW175" s="1549" t="s">
        <v>10</v>
      </c>
      <c r="AX175" s="1549"/>
      <c r="AY175" s="1549"/>
      <c r="AZ175" s="1549"/>
      <c r="BA175" s="1549"/>
      <c r="BB175" s="1549"/>
      <c r="BC175" s="1549"/>
      <c r="BD175" s="1551" t="str">
        <f>①伊勢崎市における事業所基本情報!$CG$18&amp;""</f>
        <v/>
      </c>
      <c r="BE175" s="1551" t="str">
        <f>①伊勢崎市における事業所基本情報!$CH$18&amp;""</f>
        <v/>
      </c>
      <c r="BF175" s="1551" t="str">
        <f>①伊勢崎市における事業所基本情報!$CI$18&amp;""</f>
        <v/>
      </c>
      <c r="BG175" s="1551" t="str">
        <f>①伊勢崎市における事業所基本情報!$CJ$18&amp;""</f>
        <v/>
      </c>
      <c r="BH175" s="1551" t="str">
        <f>①伊勢崎市における事業所基本情報!$CK$18&amp;""</f>
        <v/>
      </c>
      <c r="BI175" s="1551" t="str">
        <f>①伊勢崎市における事業所基本情報!$CL$18&amp;""</f>
        <v/>
      </c>
      <c r="BJ175" s="1551" t="str">
        <f>①伊勢崎市における事業所基本情報!$CM$18&amp;""</f>
        <v/>
      </c>
      <c r="BK175" s="1551" t="str">
        <f>①伊勢崎市における事業所基本情報!$CN$18&amp;""</f>
        <v/>
      </c>
      <c r="BL175" s="1572" t="s">
        <v>130</v>
      </c>
      <c r="BM175" s="1573"/>
      <c r="BN175" s="1573"/>
      <c r="BO175" s="1573"/>
      <c r="BP175" s="1573"/>
      <c r="BQ175" s="1574"/>
      <c r="BR175" s="86"/>
      <c r="BS175" s="86"/>
      <c r="BT175" s="86"/>
      <c r="BY175" s="145"/>
      <c r="BZ175" s="145"/>
      <c r="CA175" s="145"/>
      <c r="CB175" s="145"/>
      <c r="CC175" s="145"/>
      <c r="CD175" s="145"/>
      <c r="CE175" s="145"/>
      <c r="CF175" s="145"/>
      <c r="CG175" s="145"/>
    </row>
    <row r="176" spans="1:87" ht="13.5" customHeight="1" x14ac:dyDescent="0.2">
      <c r="A176" s="143" t="str">
        <f>+IF('➉一覧からの作成用データ (切替届)'!$N$35="印刷ＯＫ→",1,"")</f>
        <v/>
      </c>
      <c r="B176" s="2727"/>
      <c r="C176" s="2728"/>
      <c r="D176" s="2728"/>
      <c r="E176" s="2728"/>
      <c r="F176" s="2728"/>
      <c r="G176" s="2728"/>
      <c r="H176" s="2728"/>
      <c r="I176" s="2728"/>
      <c r="J176" s="2728"/>
      <c r="K176" s="2728"/>
      <c r="L176" s="2728"/>
      <c r="M176" s="2728"/>
      <c r="N176" s="2728"/>
      <c r="O176" s="2728"/>
      <c r="P176" s="1730"/>
      <c r="Q176" s="1730"/>
      <c r="R176" s="1640"/>
      <c r="S176" s="1590"/>
      <c r="T176" s="1590"/>
      <c r="U176" s="1590"/>
      <c r="V176" s="1641"/>
      <c r="W176" s="1568" t="str">
        <f>①伊勢崎市における事業所基本情報!$I$27&amp;""</f>
        <v/>
      </c>
      <c r="X176" s="1569"/>
      <c r="Y176" s="1569"/>
      <c r="Z176" s="1569"/>
      <c r="AA176" s="1569"/>
      <c r="AB176" s="1569"/>
      <c r="AC176" s="1569"/>
      <c r="AD176" s="1569"/>
      <c r="AE176" s="1569"/>
      <c r="AF176" s="1569"/>
      <c r="AG176" s="1569"/>
      <c r="AH176" s="1569"/>
      <c r="AI176" s="1569"/>
      <c r="AJ176" s="1569"/>
      <c r="AK176" s="1569"/>
      <c r="AL176" s="1569"/>
      <c r="AM176" s="1569"/>
      <c r="AN176" s="1569"/>
      <c r="AO176" s="1569"/>
      <c r="AP176" s="1569"/>
      <c r="AQ176" s="1569"/>
      <c r="AR176" s="1569"/>
      <c r="AS176" s="1569"/>
      <c r="AT176" s="1569"/>
      <c r="AU176" s="1569"/>
      <c r="AV176" s="1569"/>
      <c r="AW176" s="1550"/>
      <c r="AX176" s="1550"/>
      <c r="AY176" s="1550"/>
      <c r="AZ176" s="1550"/>
      <c r="BA176" s="1550"/>
      <c r="BB176" s="1550"/>
      <c r="BC176" s="1550"/>
      <c r="BD176" s="1552"/>
      <c r="BE176" s="1552"/>
      <c r="BF176" s="1552"/>
      <c r="BG176" s="1552"/>
      <c r="BH176" s="1552"/>
      <c r="BI176" s="1552"/>
      <c r="BJ176" s="1552"/>
      <c r="BK176" s="1552"/>
      <c r="BL176" s="1575"/>
      <c r="BM176" s="1576"/>
      <c r="BN176" s="1576"/>
      <c r="BO176" s="1576"/>
      <c r="BP176" s="1576"/>
      <c r="BQ176" s="1577"/>
      <c r="BR176" s="86"/>
      <c r="BS176" s="86"/>
      <c r="BT176" s="86"/>
      <c r="BY176" s="145"/>
    </row>
    <row r="177" spans="1:98" ht="13.5" customHeight="1" x14ac:dyDescent="0.2">
      <c r="A177" s="143" t="str">
        <f>+IF('➉一覧からの作成用データ (切替届)'!$N$35="印刷ＯＫ→",1,"")</f>
        <v/>
      </c>
      <c r="B177" s="2727"/>
      <c r="C177" s="2728"/>
      <c r="D177" s="2728"/>
      <c r="E177" s="2728"/>
      <c r="F177" s="2728"/>
      <c r="G177" s="2728"/>
      <c r="H177" s="2728"/>
      <c r="I177" s="2728"/>
      <c r="J177" s="2728"/>
      <c r="K177" s="2728"/>
      <c r="L177" s="2728"/>
      <c r="M177" s="2728"/>
      <c r="N177" s="2728"/>
      <c r="O177" s="2728"/>
      <c r="P177" s="1730"/>
      <c r="Q177" s="1730"/>
      <c r="R177" s="1640"/>
      <c r="S177" s="1590"/>
      <c r="T177" s="1590"/>
      <c r="U177" s="1590"/>
      <c r="V177" s="1641"/>
      <c r="W177" s="1568"/>
      <c r="X177" s="1569"/>
      <c r="Y177" s="1569"/>
      <c r="Z177" s="1569"/>
      <c r="AA177" s="1569"/>
      <c r="AB177" s="1569"/>
      <c r="AC177" s="1569"/>
      <c r="AD177" s="1569"/>
      <c r="AE177" s="1569"/>
      <c r="AF177" s="1569"/>
      <c r="AG177" s="1569"/>
      <c r="AH177" s="1569"/>
      <c r="AI177" s="1569"/>
      <c r="AJ177" s="1569"/>
      <c r="AK177" s="1569"/>
      <c r="AL177" s="1569"/>
      <c r="AM177" s="1569"/>
      <c r="AN177" s="1569"/>
      <c r="AO177" s="1569"/>
      <c r="AP177" s="1569"/>
      <c r="AQ177" s="1569"/>
      <c r="AR177" s="1569"/>
      <c r="AS177" s="1569"/>
      <c r="AT177" s="1569"/>
      <c r="AU177" s="1569"/>
      <c r="AV177" s="1569"/>
      <c r="AW177" s="1550"/>
      <c r="AX177" s="1550"/>
      <c r="AY177" s="1550"/>
      <c r="AZ177" s="1550"/>
      <c r="BA177" s="1550"/>
      <c r="BB177" s="1550"/>
      <c r="BC177" s="1550"/>
      <c r="BD177" s="1624" t="s">
        <v>116</v>
      </c>
      <c r="BE177" s="1624"/>
      <c r="BF177" s="1624"/>
      <c r="BG177" s="1624"/>
      <c r="BH177" s="1624"/>
      <c r="BI177" s="1624"/>
      <c r="BJ177" s="1624"/>
      <c r="BK177" s="1624" t="s">
        <v>117</v>
      </c>
      <c r="BL177" s="1566" t="str">
        <f>RIGHT('➉一覧からの作成用データ (切替届)'!$M$35,2)&amp;""</f>
        <v/>
      </c>
      <c r="BM177" s="1566"/>
      <c r="BN177" s="1566"/>
      <c r="BO177" s="1566"/>
      <c r="BP177" s="1566"/>
      <c r="BQ177" s="1626" t="s">
        <v>118</v>
      </c>
      <c r="BR177" s="78"/>
      <c r="BS177" s="78"/>
      <c r="BT177" s="76"/>
      <c r="BY177" s="145"/>
    </row>
    <row r="178" spans="1:98" ht="13.5" customHeight="1" x14ac:dyDescent="0.2">
      <c r="A178" s="143" t="str">
        <f>+IF('➉一覧からの作成用データ (切替届)'!$N$35="印刷ＯＫ→",1,"")</f>
        <v/>
      </c>
      <c r="B178" s="2729"/>
      <c r="C178" s="2730"/>
      <c r="D178" s="2730"/>
      <c r="E178" s="2730"/>
      <c r="F178" s="2730"/>
      <c r="G178" s="2730"/>
      <c r="H178" s="2730"/>
      <c r="I178" s="2730"/>
      <c r="J178" s="2730"/>
      <c r="K178" s="2730"/>
      <c r="L178" s="2730"/>
      <c r="M178" s="2730"/>
      <c r="N178" s="2730"/>
      <c r="O178" s="2730"/>
      <c r="P178" s="1730"/>
      <c r="Q178" s="1730"/>
      <c r="R178" s="1637"/>
      <c r="S178" s="1638"/>
      <c r="T178" s="1638"/>
      <c r="U178" s="1638"/>
      <c r="V178" s="1642"/>
      <c r="W178" s="1570"/>
      <c r="X178" s="1571"/>
      <c r="Y178" s="1571"/>
      <c r="Z178" s="1571"/>
      <c r="AA178" s="1571"/>
      <c r="AB178" s="1571"/>
      <c r="AC178" s="1571"/>
      <c r="AD178" s="1571"/>
      <c r="AE178" s="1571"/>
      <c r="AF178" s="1571"/>
      <c r="AG178" s="1571"/>
      <c r="AH178" s="1571"/>
      <c r="AI178" s="1571"/>
      <c r="AJ178" s="1571"/>
      <c r="AK178" s="1571"/>
      <c r="AL178" s="1571"/>
      <c r="AM178" s="1571"/>
      <c r="AN178" s="1571"/>
      <c r="AO178" s="1571"/>
      <c r="AP178" s="1571"/>
      <c r="AQ178" s="1571"/>
      <c r="AR178" s="1571"/>
      <c r="AS178" s="1571"/>
      <c r="AT178" s="1571"/>
      <c r="AU178" s="1571"/>
      <c r="AV178" s="1571"/>
      <c r="AW178" s="1550"/>
      <c r="AX178" s="1550"/>
      <c r="AY178" s="1550"/>
      <c r="AZ178" s="1550"/>
      <c r="BA178" s="1550"/>
      <c r="BB178" s="1550"/>
      <c r="BC178" s="1550"/>
      <c r="BD178" s="1625"/>
      <c r="BE178" s="1625"/>
      <c r="BF178" s="1625"/>
      <c r="BG178" s="1625"/>
      <c r="BH178" s="1625"/>
      <c r="BI178" s="1625"/>
      <c r="BJ178" s="1625"/>
      <c r="BK178" s="1625"/>
      <c r="BL178" s="1567"/>
      <c r="BM178" s="1567"/>
      <c r="BN178" s="1567"/>
      <c r="BO178" s="1567"/>
      <c r="BP178" s="1567"/>
      <c r="BQ178" s="1627"/>
      <c r="BR178" s="78"/>
      <c r="BS178" s="78"/>
      <c r="BT178" s="76"/>
      <c r="BY178" s="145"/>
      <c r="BZ178" s="145"/>
      <c r="CA178" s="145"/>
      <c r="CB178" s="145"/>
      <c r="CC178" s="145"/>
      <c r="CD178" s="145"/>
      <c r="CE178" s="145"/>
      <c r="CF178" s="145"/>
    </row>
    <row r="179" spans="1:98" ht="20.25" customHeight="1" x14ac:dyDescent="0.2">
      <c r="A179" s="143" t="str">
        <f>+IF('➉一覧からの作成用データ (切替届)'!$N$35="印刷ＯＫ→",1,"")</f>
        <v/>
      </c>
      <c r="B179" s="1653"/>
      <c r="C179" s="1564"/>
      <c r="D179" s="1564"/>
      <c r="E179" s="1564"/>
      <c r="F179" s="1564"/>
      <c r="G179" s="1564"/>
      <c r="H179" s="1564"/>
      <c r="I179" s="1564"/>
      <c r="J179" s="1564"/>
      <c r="K179" s="1649" t="s">
        <v>304</v>
      </c>
      <c r="L179" s="1650"/>
      <c r="M179" s="1650"/>
      <c r="N179" s="1650"/>
      <c r="O179" s="1650"/>
      <c r="P179" s="1730"/>
      <c r="Q179" s="1730"/>
      <c r="R179" s="1634" t="s">
        <v>20</v>
      </c>
      <c r="S179" s="1634"/>
      <c r="T179" s="1634"/>
      <c r="U179" s="1634"/>
      <c r="V179" s="1634"/>
      <c r="W179" s="1610" t="str">
        <f>①伊勢崎市における事業所基本情報!$I$20&amp;""</f>
        <v/>
      </c>
      <c r="X179" s="1611"/>
      <c r="Y179" s="1611"/>
      <c r="Z179" s="1611"/>
      <c r="AA179" s="1611"/>
      <c r="AB179" s="1611"/>
      <c r="AC179" s="1611"/>
      <c r="AD179" s="1611"/>
      <c r="AE179" s="1611"/>
      <c r="AF179" s="1611"/>
      <c r="AG179" s="1611"/>
      <c r="AH179" s="1611"/>
      <c r="AI179" s="1611"/>
      <c r="AJ179" s="1611"/>
      <c r="AK179" s="1611"/>
      <c r="AL179" s="1611"/>
      <c r="AM179" s="1611"/>
      <c r="AN179" s="1611"/>
      <c r="AO179" s="1611"/>
      <c r="AP179" s="1611"/>
      <c r="AQ179" s="1611"/>
      <c r="AR179" s="1611"/>
      <c r="AS179" s="1611"/>
      <c r="AT179" s="1611"/>
      <c r="AU179" s="1611"/>
      <c r="AV179" s="1612"/>
      <c r="AW179" s="1550" t="s">
        <v>131</v>
      </c>
      <c r="AX179" s="1550"/>
      <c r="AY179" s="1550"/>
      <c r="AZ179" s="1550"/>
      <c r="BA179" s="1550" t="s">
        <v>33</v>
      </c>
      <c r="BB179" s="1550"/>
      <c r="BC179" s="1550"/>
      <c r="BD179" s="1614" t="str">
        <f>①伊勢崎市における事業所基本情報!$I$35&amp;""</f>
        <v/>
      </c>
      <c r="BE179" s="1614"/>
      <c r="BF179" s="1614"/>
      <c r="BG179" s="1614"/>
      <c r="BH179" s="1614"/>
      <c r="BI179" s="1614"/>
      <c r="BJ179" s="1614"/>
      <c r="BK179" s="1614"/>
      <c r="BL179" s="1614"/>
      <c r="BM179" s="1614"/>
      <c r="BN179" s="1614"/>
      <c r="BO179" s="1614"/>
      <c r="BP179" s="1614"/>
      <c r="BQ179" s="1615"/>
      <c r="BR179" s="78"/>
      <c r="BS179" s="78"/>
      <c r="BT179" s="76"/>
      <c r="BY179" s="145"/>
      <c r="BZ179" s="145"/>
      <c r="CA179" s="145"/>
      <c r="CB179" s="145"/>
      <c r="CC179" s="145"/>
      <c r="CD179" s="145"/>
      <c r="CE179" s="145"/>
      <c r="CF179" s="145"/>
    </row>
    <row r="180" spans="1:98" ht="20.25" customHeight="1" x14ac:dyDescent="0.2">
      <c r="A180" s="143" t="str">
        <f>+IF('➉一覧からの作成用データ (切替届)'!$N$35="印刷ＯＫ→",1,"")</f>
        <v/>
      </c>
      <c r="B180" s="1653"/>
      <c r="C180" s="1564"/>
      <c r="D180" s="1564"/>
      <c r="E180" s="1564"/>
      <c r="F180" s="1564"/>
      <c r="G180" s="1564"/>
      <c r="H180" s="1564"/>
      <c r="I180" s="1564"/>
      <c r="J180" s="1564"/>
      <c r="K180" s="1651"/>
      <c r="L180" s="1652"/>
      <c r="M180" s="1652"/>
      <c r="N180" s="1652"/>
      <c r="O180" s="1652"/>
      <c r="P180" s="1730"/>
      <c r="Q180" s="1730"/>
      <c r="R180" s="1640" t="s">
        <v>24</v>
      </c>
      <c r="S180" s="1590"/>
      <c r="T180" s="1590"/>
      <c r="U180" s="1590"/>
      <c r="V180" s="1641"/>
      <c r="W180" s="1601" t="str">
        <f>①伊勢崎市における事業所基本情報!$I$22&amp;""</f>
        <v/>
      </c>
      <c r="X180" s="1602"/>
      <c r="Y180" s="1602"/>
      <c r="Z180" s="1602"/>
      <c r="AA180" s="1602"/>
      <c r="AB180" s="1602"/>
      <c r="AC180" s="1602"/>
      <c r="AD180" s="1602"/>
      <c r="AE180" s="1602"/>
      <c r="AF180" s="1602"/>
      <c r="AG180" s="1602"/>
      <c r="AH180" s="1602"/>
      <c r="AI180" s="1602"/>
      <c r="AJ180" s="1602"/>
      <c r="AK180" s="1602"/>
      <c r="AL180" s="1602"/>
      <c r="AM180" s="1602"/>
      <c r="AN180" s="1602"/>
      <c r="AO180" s="1602"/>
      <c r="AP180" s="1602"/>
      <c r="AQ180" s="1602"/>
      <c r="AR180" s="1602"/>
      <c r="AS180" s="1602"/>
      <c r="AT180" s="1602"/>
      <c r="AU180" s="1602"/>
      <c r="AV180" s="1603"/>
      <c r="AW180" s="1550"/>
      <c r="AX180" s="1550"/>
      <c r="AY180" s="1550"/>
      <c r="AZ180" s="1550"/>
      <c r="BA180" s="1550"/>
      <c r="BB180" s="1550"/>
      <c r="BC180" s="1550"/>
      <c r="BD180" s="1616"/>
      <c r="BE180" s="1616"/>
      <c r="BF180" s="1616"/>
      <c r="BG180" s="1616"/>
      <c r="BH180" s="1616"/>
      <c r="BI180" s="1616"/>
      <c r="BJ180" s="1616"/>
      <c r="BK180" s="1616"/>
      <c r="BL180" s="1616"/>
      <c r="BM180" s="1616"/>
      <c r="BN180" s="1616"/>
      <c r="BO180" s="1616"/>
      <c r="BP180" s="1616"/>
      <c r="BQ180" s="1617"/>
      <c r="BR180" s="78"/>
      <c r="BS180" s="78"/>
      <c r="BT180" s="76"/>
      <c r="BY180" s="145"/>
      <c r="BZ180" s="145"/>
      <c r="CA180" s="145"/>
      <c r="CB180" s="145"/>
      <c r="CC180" s="145"/>
      <c r="CD180" s="145"/>
      <c r="CE180" s="145"/>
      <c r="CF180" s="145"/>
      <c r="CG180" s="145"/>
    </row>
    <row r="181" spans="1:98" ht="20.25" customHeight="1" x14ac:dyDescent="0.2">
      <c r="A181" s="143" t="str">
        <f>+IF('➉一覧からの作成用データ (切替届)'!$N$35="印刷ＯＫ→",1,"")</f>
        <v/>
      </c>
      <c r="B181" s="1653"/>
      <c r="C181" s="1564"/>
      <c r="D181" s="1564"/>
      <c r="E181" s="1564"/>
      <c r="F181" s="1564"/>
      <c r="G181" s="1564"/>
      <c r="H181" s="1564"/>
      <c r="I181" s="1564"/>
      <c r="J181" s="1564"/>
      <c r="K181" s="1564"/>
      <c r="L181" s="1564"/>
      <c r="M181" s="1564"/>
      <c r="N181" s="1564"/>
      <c r="O181" s="1565"/>
      <c r="P181" s="1730"/>
      <c r="Q181" s="1730"/>
      <c r="R181" s="1640"/>
      <c r="S181" s="1590"/>
      <c r="T181" s="1590"/>
      <c r="U181" s="1590"/>
      <c r="V181" s="1641"/>
      <c r="W181" s="1604"/>
      <c r="X181" s="1605"/>
      <c r="Y181" s="1605"/>
      <c r="Z181" s="1605"/>
      <c r="AA181" s="1605"/>
      <c r="AB181" s="1605"/>
      <c r="AC181" s="1605"/>
      <c r="AD181" s="1605"/>
      <c r="AE181" s="1605"/>
      <c r="AF181" s="1605"/>
      <c r="AG181" s="1605"/>
      <c r="AH181" s="1605"/>
      <c r="AI181" s="1605"/>
      <c r="AJ181" s="1605"/>
      <c r="AK181" s="1605"/>
      <c r="AL181" s="1605"/>
      <c r="AM181" s="1605"/>
      <c r="AN181" s="1605"/>
      <c r="AO181" s="1605"/>
      <c r="AP181" s="1605"/>
      <c r="AQ181" s="1605"/>
      <c r="AR181" s="1605"/>
      <c r="AS181" s="1605"/>
      <c r="AT181" s="1605"/>
      <c r="AU181" s="1605"/>
      <c r="AV181" s="1606"/>
      <c r="AW181" s="1550"/>
      <c r="AX181" s="1550"/>
      <c r="AY181" s="1550"/>
      <c r="AZ181" s="1550"/>
      <c r="BA181" s="1550" t="s">
        <v>3</v>
      </c>
      <c r="BB181" s="1550"/>
      <c r="BC181" s="1550"/>
      <c r="BD181" s="1708" t="str">
        <f>①伊勢崎市における事業所基本情報!$I$37&amp;""</f>
        <v/>
      </c>
      <c r="BE181" s="1709"/>
      <c r="BF181" s="1709"/>
      <c r="BG181" s="1709"/>
      <c r="BH181" s="1709"/>
      <c r="BI181" s="1709"/>
      <c r="BJ181" s="1709"/>
      <c r="BK181" s="1709"/>
      <c r="BL181" s="1709"/>
      <c r="BM181" s="1709"/>
      <c r="BN181" s="1709"/>
      <c r="BO181" s="1709"/>
      <c r="BP181" s="1709"/>
      <c r="BQ181" s="1710"/>
      <c r="BR181" s="78"/>
      <c r="BS181" s="78"/>
      <c r="BT181" s="76"/>
      <c r="BY181" s="145"/>
    </row>
    <row r="182" spans="1:98" ht="20.25" customHeight="1" x14ac:dyDescent="0.2">
      <c r="A182" s="143" t="str">
        <f>+IF('➉一覧からの作成用データ (切替届)'!$N$35="印刷ＯＫ→",1,"")</f>
        <v/>
      </c>
      <c r="B182" s="1557" t="s">
        <v>13</v>
      </c>
      <c r="C182" s="1558"/>
      <c r="D182" s="1558"/>
      <c r="E182" s="1558"/>
      <c r="F182" s="1559"/>
      <c r="G182" s="1553" t="s">
        <v>19</v>
      </c>
      <c r="H182" s="1554"/>
      <c r="I182" s="1554"/>
      <c r="J182" s="1554"/>
      <c r="K182" s="1554"/>
      <c r="L182" s="1554"/>
      <c r="M182" s="1554"/>
      <c r="N182" s="1554"/>
      <c r="O182" s="1554"/>
      <c r="P182" s="1730"/>
      <c r="Q182" s="1730"/>
      <c r="R182" s="1637"/>
      <c r="S182" s="1638"/>
      <c r="T182" s="1638"/>
      <c r="U182" s="1638"/>
      <c r="V182" s="1642"/>
      <c r="W182" s="1607"/>
      <c r="X182" s="1608"/>
      <c r="Y182" s="1608"/>
      <c r="Z182" s="1608"/>
      <c r="AA182" s="1608"/>
      <c r="AB182" s="1608"/>
      <c r="AC182" s="1608"/>
      <c r="AD182" s="1608"/>
      <c r="AE182" s="1608"/>
      <c r="AF182" s="1608"/>
      <c r="AG182" s="1608"/>
      <c r="AH182" s="1608"/>
      <c r="AI182" s="1608"/>
      <c r="AJ182" s="1608"/>
      <c r="AK182" s="1608"/>
      <c r="AL182" s="1608"/>
      <c r="AM182" s="1608"/>
      <c r="AN182" s="1608"/>
      <c r="AO182" s="1608"/>
      <c r="AP182" s="1608"/>
      <c r="AQ182" s="1608"/>
      <c r="AR182" s="1608"/>
      <c r="AS182" s="1608"/>
      <c r="AT182" s="1608"/>
      <c r="AU182" s="1608"/>
      <c r="AV182" s="1609"/>
      <c r="AW182" s="1550"/>
      <c r="AX182" s="1550"/>
      <c r="AY182" s="1550"/>
      <c r="AZ182" s="1550"/>
      <c r="BA182" s="1550"/>
      <c r="BB182" s="1550"/>
      <c r="BC182" s="1550"/>
      <c r="BD182" s="1711"/>
      <c r="BE182" s="1712"/>
      <c r="BF182" s="1712"/>
      <c r="BG182" s="1712"/>
      <c r="BH182" s="1712"/>
      <c r="BI182" s="1712"/>
      <c r="BJ182" s="1712"/>
      <c r="BK182" s="1712"/>
      <c r="BL182" s="1712"/>
      <c r="BM182" s="1712"/>
      <c r="BN182" s="1712"/>
      <c r="BO182" s="1712"/>
      <c r="BP182" s="1712"/>
      <c r="BQ182" s="1713"/>
      <c r="BR182" s="78"/>
      <c r="BS182" s="78"/>
      <c r="BT182" s="76"/>
      <c r="BY182" s="145"/>
      <c r="BZ182" s="145"/>
    </row>
    <row r="183" spans="1:98" ht="20.25" customHeight="1" x14ac:dyDescent="0.2">
      <c r="A183" s="143" t="str">
        <f>+IF('➉一覧からの作成用データ (切替届)'!$N$35="印刷ＯＫ→",1,"")</f>
        <v/>
      </c>
      <c r="B183" s="1560"/>
      <c r="C183" s="1561"/>
      <c r="D183" s="1561"/>
      <c r="E183" s="1561"/>
      <c r="F183" s="1562"/>
      <c r="G183" s="1555"/>
      <c r="H183" s="1556"/>
      <c r="I183" s="1556"/>
      <c r="J183" s="1556"/>
      <c r="K183" s="1556"/>
      <c r="L183" s="1556"/>
      <c r="M183" s="1556"/>
      <c r="N183" s="1556"/>
      <c r="O183" s="1556"/>
      <c r="P183" s="1730"/>
      <c r="Q183" s="1730"/>
      <c r="R183" s="1550" t="s">
        <v>25</v>
      </c>
      <c r="S183" s="1550"/>
      <c r="T183" s="1550"/>
      <c r="U183" s="1550"/>
      <c r="V183" s="1550"/>
      <c r="W183" s="1543" t="str">
        <f>①伊勢崎市における事業所基本情報!$CG$35&amp;""</f>
        <v/>
      </c>
      <c r="X183" s="1544"/>
      <c r="Y183" s="1543" t="str">
        <f>①伊勢崎市における事業所基本情報!$CH$35&amp;""</f>
        <v/>
      </c>
      <c r="Z183" s="1544"/>
      <c r="AA183" s="1543" t="str">
        <f>①伊勢崎市における事業所基本情報!$CI$35&amp;""</f>
        <v/>
      </c>
      <c r="AB183" s="1544"/>
      <c r="AC183" s="1543" t="str">
        <f>①伊勢崎市における事業所基本情報!$CJ$35&amp;""</f>
        <v/>
      </c>
      <c r="AD183" s="1544"/>
      <c r="AE183" s="1543" t="str">
        <f>①伊勢崎市における事業所基本情報!$CK$35&amp;""</f>
        <v/>
      </c>
      <c r="AF183" s="1544"/>
      <c r="AG183" s="1543" t="str">
        <f>①伊勢崎市における事業所基本情報!$CL$35&amp;""</f>
        <v/>
      </c>
      <c r="AH183" s="1544"/>
      <c r="AI183" s="1543" t="str">
        <f>①伊勢崎市における事業所基本情報!$CM$35&amp;""</f>
        <v/>
      </c>
      <c r="AJ183" s="1544"/>
      <c r="AK183" s="1543" t="str">
        <f>①伊勢崎市における事業所基本情報!$CN$35&amp;""</f>
        <v/>
      </c>
      <c r="AL183" s="1544"/>
      <c r="AM183" s="1543" t="str">
        <f>①伊勢崎市における事業所基本情報!$CO$35&amp;""</f>
        <v/>
      </c>
      <c r="AN183" s="1544"/>
      <c r="AO183" s="1543" t="str">
        <f>①伊勢崎市における事業所基本情報!$CP$35&amp;""</f>
        <v/>
      </c>
      <c r="AP183" s="1544"/>
      <c r="AQ183" s="1543" t="str">
        <f>①伊勢崎市における事業所基本情報!$CQ$35&amp;""</f>
        <v/>
      </c>
      <c r="AR183" s="1544"/>
      <c r="AS183" s="1543" t="str">
        <f>①伊勢崎市における事業所基本情報!$CR$35&amp;""</f>
        <v/>
      </c>
      <c r="AT183" s="1544"/>
      <c r="AU183" s="1736" t="str">
        <f>①伊勢崎市における事業所基本情報!$CS$35&amp;""</f>
        <v/>
      </c>
      <c r="AV183" s="1737"/>
      <c r="AW183" s="1550"/>
      <c r="AX183" s="1550"/>
      <c r="AY183" s="1550"/>
      <c r="AZ183" s="1550"/>
      <c r="BA183" s="1550" t="s">
        <v>4</v>
      </c>
      <c r="BB183" s="1550"/>
      <c r="BC183" s="1550"/>
      <c r="BD183" s="1714" t="str">
        <f>①伊勢崎市における事業所基本情報!$I$39&amp;""</f>
        <v/>
      </c>
      <c r="BE183" s="1715"/>
      <c r="BF183" s="1715"/>
      <c r="BG183" s="1715"/>
      <c r="BH183" s="1715"/>
      <c r="BI183" s="1715"/>
      <c r="BJ183" s="1715"/>
      <c r="BK183" s="1715"/>
      <c r="BL183" s="1715"/>
      <c r="BM183" s="1715"/>
      <c r="BN183" s="1715"/>
      <c r="BO183" s="1715"/>
      <c r="BP183" s="1715"/>
      <c r="BQ183" s="1716"/>
      <c r="BR183" s="78"/>
      <c r="BS183" s="78"/>
      <c r="BT183" s="76"/>
      <c r="BY183" s="145"/>
      <c r="BZ183" s="145"/>
    </row>
    <row r="184" spans="1:98" ht="20.25" customHeight="1" thickBot="1" x14ac:dyDescent="0.25">
      <c r="A184" s="143" t="str">
        <f>+IF('➉一覧からの作成用データ (切替届)'!$N$35="印刷ＯＫ→",1,"")</f>
        <v/>
      </c>
      <c r="B184" s="1560"/>
      <c r="C184" s="1561"/>
      <c r="D184" s="1561"/>
      <c r="E184" s="1561"/>
      <c r="F184" s="1562"/>
      <c r="G184" s="1555"/>
      <c r="H184" s="1556"/>
      <c r="I184" s="1556"/>
      <c r="J184" s="1556"/>
      <c r="K184" s="1556"/>
      <c r="L184" s="1556"/>
      <c r="M184" s="1556"/>
      <c r="N184" s="1556"/>
      <c r="O184" s="1556"/>
      <c r="P184" s="1730"/>
      <c r="Q184" s="1730"/>
      <c r="R184" s="1550"/>
      <c r="S184" s="1550"/>
      <c r="T184" s="1550"/>
      <c r="U184" s="1550"/>
      <c r="V184" s="1550"/>
      <c r="W184" s="1620"/>
      <c r="X184" s="1621"/>
      <c r="Y184" s="1620"/>
      <c r="Z184" s="1621"/>
      <c r="AA184" s="1620"/>
      <c r="AB184" s="1621"/>
      <c r="AC184" s="1545"/>
      <c r="AD184" s="1546"/>
      <c r="AE184" s="1545"/>
      <c r="AF184" s="1546"/>
      <c r="AG184" s="1545"/>
      <c r="AH184" s="1546"/>
      <c r="AI184" s="1545"/>
      <c r="AJ184" s="1546"/>
      <c r="AK184" s="1545"/>
      <c r="AL184" s="1546"/>
      <c r="AM184" s="1545"/>
      <c r="AN184" s="1546"/>
      <c r="AO184" s="1545"/>
      <c r="AP184" s="1546"/>
      <c r="AQ184" s="1545"/>
      <c r="AR184" s="1546"/>
      <c r="AS184" s="1545"/>
      <c r="AT184" s="1546"/>
      <c r="AU184" s="1738"/>
      <c r="AV184" s="1543"/>
      <c r="AW184" s="1634"/>
      <c r="AX184" s="1634"/>
      <c r="AY184" s="1634"/>
      <c r="AZ184" s="1634"/>
      <c r="BA184" s="1618"/>
      <c r="BB184" s="1618"/>
      <c r="BC184" s="1618"/>
      <c r="BD184" s="1717"/>
      <c r="BE184" s="1718"/>
      <c r="BF184" s="1718"/>
      <c r="BG184" s="1718"/>
      <c r="BH184" s="1718"/>
      <c r="BI184" s="1718"/>
      <c r="BJ184" s="1718"/>
      <c r="BK184" s="1718"/>
      <c r="BL184" s="1718"/>
      <c r="BM184" s="1718"/>
      <c r="BN184" s="1718"/>
      <c r="BO184" s="1718"/>
      <c r="BP184" s="1718"/>
      <c r="BQ184" s="1719"/>
      <c r="BR184" s="78"/>
      <c r="BS184" s="78"/>
      <c r="BY184" s="145"/>
      <c r="BZ184" s="145"/>
      <c r="CA184" s="145"/>
      <c r="CB184" s="145"/>
      <c r="CC184" s="145"/>
      <c r="CD184" s="145"/>
      <c r="CE184" s="145"/>
      <c r="CF184" s="145"/>
      <c r="CG184" s="145"/>
    </row>
    <row r="185" spans="1:98" ht="15.75" customHeight="1" x14ac:dyDescent="0.2">
      <c r="A185" s="143" t="str">
        <f>+IF('➉一覧からの作成用データ (切替届)'!$N$35="印刷ＯＫ→",1,"")</f>
        <v/>
      </c>
      <c r="B185" s="1676" t="s">
        <v>22</v>
      </c>
      <c r="C185" s="1677"/>
      <c r="D185" s="1595" t="s">
        <v>14</v>
      </c>
      <c r="E185" s="1596"/>
      <c r="F185" s="1596"/>
      <c r="G185" s="1596"/>
      <c r="H185" s="1596"/>
      <c r="I185" s="1597"/>
      <c r="J185" s="2699" t="str">
        <f>'➉一覧からの作成用データ (切替届)'!$D$35&amp;""</f>
        <v/>
      </c>
      <c r="K185" s="2700"/>
      <c r="L185" s="2700"/>
      <c r="M185" s="2700"/>
      <c r="N185" s="2700"/>
      <c r="O185" s="2700"/>
      <c r="P185" s="2700"/>
      <c r="Q185" s="2700"/>
      <c r="R185" s="2700"/>
      <c r="S185" s="2700"/>
      <c r="T185" s="2700"/>
      <c r="U185" s="2700"/>
      <c r="V185" s="2700"/>
      <c r="W185" s="2700"/>
      <c r="X185" s="2700"/>
      <c r="Y185" s="2700"/>
      <c r="Z185" s="2700"/>
      <c r="AA185" s="2700"/>
      <c r="AB185" s="2701"/>
      <c r="AC185" s="2702" t="s">
        <v>119</v>
      </c>
      <c r="AD185" s="2703"/>
      <c r="AE185" s="2703"/>
      <c r="AF185" s="2703"/>
      <c r="AG185" s="2704"/>
      <c r="AH185" s="1643" t="s">
        <v>120</v>
      </c>
      <c r="AI185" s="1643"/>
      <c r="AJ185" s="1643"/>
      <c r="AK185" s="1643"/>
      <c r="AL185" s="1643"/>
      <c r="AM185" s="1643"/>
      <c r="AN185" s="1643"/>
      <c r="AO185" s="1643"/>
      <c r="AP185" s="1643"/>
      <c r="AQ185" s="1643"/>
      <c r="AR185" s="1644"/>
      <c r="AS185" s="1635" t="s">
        <v>123</v>
      </c>
      <c r="AT185" s="1635"/>
      <c r="AU185" s="1635"/>
      <c r="AV185" s="1635"/>
      <c r="AW185" s="1635"/>
      <c r="AX185" s="1635"/>
      <c r="AY185" s="1635"/>
      <c r="AZ185" s="1635"/>
      <c r="BA185" s="1636"/>
      <c r="BB185" s="1636"/>
      <c r="BC185" s="1636"/>
      <c r="BD185" s="1635"/>
      <c r="BE185" s="1635"/>
      <c r="BF185" s="1635"/>
      <c r="BG185" s="1635"/>
      <c r="BH185" s="1635"/>
      <c r="BI185" s="1635"/>
      <c r="BJ185" s="1635"/>
      <c r="BK185" s="1635"/>
      <c r="BL185" s="1635"/>
      <c r="BM185" s="1635"/>
      <c r="BN185" s="1635"/>
      <c r="BO185" s="1635"/>
      <c r="BP185" s="1635"/>
      <c r="BQ185" s="79"/>
      <c r="BR185" s="76"/>
      <c r="BS185" s="76"/>
      <c r="BT185" s="76"/>
      <c r="BU185" s="76"/>
      <c r="CA185" s="145"/>
      <c r="CB185" s="145"/>
      <c r="CC185" s="145"/>
      <c r="CD185" s="145"/>
      <c r="CE185" s="145"/>
      <c r="CF185" s="145"/>
      <c r="CG185" s="145"/>
      <c r="CH185" s="145"/>
      <c r="CI185" s="145"/>
    </row>
    <row r="186" spans="1:98" ht="16.5" customHeight="1" x14ac:dyDescent="0.2">
      <c r="A186" s="143" t="str">
        <f>+IF('➉一覧からの作成用データ (切替届)'!$N$35="印刷ＯＫ→",1,"")</f>
        <v/>
      </c>
      <c r="B186" s="1676"/>
      <c r="C186" s="1677"/>
      <c r="D186" s="1628" t="s">
        <v>305</v>
      </c>
      <c r="E186" s="1629"/>
      <c r="F186" s="1629"/>
      <c r="G186" s="1629"/>
      <c r="H186" s="1629"/>
      <c r="I186" s="1630"/>
      <c r="J186" s="2705" t="str">
        <f>'➉一覧からの作成用データ (切替届)'!$C$35&amp;""</f>
        <v/>
      </c>
      <c r="K186" s="2706"/>
      <c r="L186" s="2706"/>
      <c r="M186" s="2706"/>
      <c r="N186" s="2706"/>
      <c r="O186" s="2706"/>
      <c r="P186" s="2706"/>
      <c r="Q186" s="2706"/>
      <c r="R186" s="2706"/>
      <c r="S186" s="2706"/>
      <c r="T186" s="2706"/>
      <c r="U186" s="2706"/>
      <c r="V186" s="2706"/>
      <c r="W186" s="2706"/>
      <c r="X186" s="2706"/>
      <c r="Y186" s="2706"/>
      <c r="Z186" s="2706"/>
      <c r="AA186" s="2706"/>
      <c r="AB186" s="2707"/>
      <c r="AC186" s="2710"/>
      <c r="AD186" s="2711"/>
      <c r="AE186" s="2711"/>
      <c r="AF186" s="2711"/>
      <c r="AG186" s="2712"/>
      <c r="AH186" s="1645"/>
      <c r="AI186" s="1645"/>
      <c r="AJ186" s="1645"/>
      <c r="AK186" s="1645"/>
      <c r="AL186" s="1645"/>
      <c r="AM186" s="1645"/>
      <c r="AN186" s="1645"/>
      <c r="AO186" s="1645"/>
      <c r="AP186" s="1645"/>
      <c r="AQ186" s="1645"/>
      <c r="AR186" s="1646"/>
      <c r="AS186" s="1589" t="s">
        <v>73</v>
      </c>
      <c r="AT186" s="1589"/>
      <c r="AU186" s="1619" t="str">
        <f>'➉一覧からの作成用データ (切替届)'!$I$35&amp;""</f>
        <v/>
      </c>
      <c r="AV186" s="1619"/>
      <c r="AW186" s="1619"/>
      <c r="AX186" s="1619"/>
      <c r="AY186" s="1619"/>
      <c r="AZ186" s="1619"/>
      <c r="BA186" s="1619"/>
      <c r="BB186" s="1619"/>
      <c r="BC186" s="1619"/>
      <c r="BD186" s="1619"/>
      <c r="BE186" s="1619"/>
      <c r="BF186" s="1589" t="s">
        <v>74</v>
      </c>
      <c r="BG186" s="1589"/>
      <c r="BH186" s="740" t="s">
        <v>350</v>
      </c>
      <c r="BI186" s="740"/>
      <c r="BJ186" s="740"/>
      <c r="BK186" s="740"/>
      <c r="BL186" s="740"/>
      <c r="BM186" s="740"/>
      <c r="BN186" s="740"/>
      <c r="BO186" s="740"/>
      <c r="BP186" s="740"/>
      <c r="BQ186" s="1684"/>
      <c r="BR186" s="76"/>
      <c r="BS186" s="76"/>
      <c r="BT186" s="76"/>
      <c r="BU186" s="76"/>
      <c r="CA186" s="145"/>
      <c r="CB186" s="145"/>
      <c r="CC186" s="145"/>
      <c r="CD186" s="145"/>
      <c r="CE186" s="145"/>
      <c r="CF186" s="145"/>
      <c r="CG186" s="145"/>
      <c r="CH186" s="145"/>
      <c r="CI186" s="145"/>
    </row>
    <row r="187" spans="1:98" ht="16.5" customHeight="1" x14ac:dyDescent="0.2">
      <c r="A187" s="143" t="str">
        <f>+IF('➉一覧からの作成用データ (切替届)'!$N$35="印刷ＯＫ→",1,"")</f>
        <v/>
      </c>
      <c r="B187" s="1676"/>
      <c r="C187" s="1677"/>
      <c r="D187" s="1631"/>
      <c r="E187" s="1632"/>
      <c r="F187" s="1632"/>
      <c r="G187" s="1632"/>
      <c r="H187" s="1632"/>
      <c r="I187" s="1633"/>
      <c r="J187" s="1685"/>
      <c r="K187" s="1686"/>
      <c r="L187" s="1686"/>
      <c r="M187" s="1686"/>
      <c r="N187" s="1686"/>
      <c r="O187" s="1686"/>
      <c r="P187" s="1686"/>
      <c r="Q187" s="1686"/>
      <c r="R187" s="1686"/>
      <c r="S187" s="1686"/>
      <c r="T187" s="1686"/>
      <c r="U187" s="1686"/>
      <c r="V187" s="1686"/>
      <c r="W187" s="1686"/>
      <c r="X187" s="1686"/>
      <c r="Y187" s="1686"/>
      <c r="Z187" s="1686"/>
      <c r="AA187" s="1686"/>
      <c r="AB187" s="2708"/>
      <c r="AC187" s="2318"/>
      <c r="AD187" s="1613"/>
      <c r="AE187" s="1613"/>
      <c r="AF187" s="1613"/>
      <c r="AG187" s="2319"/>
      <c r="AH187" s="1645"/>
      <c r="AI187" s="1645"/>
      <c r="AJ187" s="1645"/>
      <c r="AK187" s="1645"/>
      <c r="AL187" s="1645"/>
      <c r="AM187" s="1645"/>
      <c r="AN187" s="1645"/>
      <c r="AO187" s="1645"/>
      <c r="AP187" s="1645"/>
      <c r="AQ187" s="1645"/>
      <c r="AR187" s="1646"/>
      <c r="AS187" s="1589"/>
      <c r="AT187" s="1589"/>
      <c r="AU187" s="1619"/>
      <c r="AV187" s="1619"/>
      <c r="AW187" s="1619"/>
      <c r="AX187" s="1619"/>
      <c r="AY187" s="1619"/>
      <c r="AZ187" s="1619"/>
      <c r="BA187" s="1619"/>
      <c r="BB187" s="1619"/>
      <c r="BC187" s="1619"/>
      <c r="BD187" s="1619"/>
      <c r="BE187" s="1619"/>
      <c r="BF187" s="1589"/>
      <c r="BG187" s="1589"/>
      <c r="BH187" s="740"/>
      <c r="BI187" s="740"/>
      <c r="BJ187" s="740"/>
      <c r="BK187" s="740"/>
      <c r="BL187" s="740"/>
      <c r="BM187" s="740"/>
      <c r="BN187" s="740"/>
      <c r="BO187" s="740"/>
      <c r="BP187" s="740"/>
      <c r="BQ187" s="1684"/>
      <c r="BR187" s="76"/>
      <c r="BS187" s="76"/>
      <c r="BT187" s="76"/>
      <c r="BU187" s="76"/>
      <c r="CA187" s="145"/>
      <c r="CS187" s="134"/>
      <c r="CT187" s="134"/>
    </row>
    <row r="188" spans="1:98" ht="16.5" customHeight="1" x14ac:dyDescent="0.2">
      <c r="A188" s="143" t="str">
        <f>+IF('➉一覧からの作成用データ (切替届)'!$N$35="印刷ＯＫ→",1,"")</f>
        <v/>
      </c>
      <c r="B188" s="1676"/>
      <c r="C188" s="1677"/>
      <c r="D188" s="1598"/>
      <c r="E188" s="1599"/>
      <c r="F188" s="1599"/>
      <c r="G188" s="1599"/>
      <c r="H188" s="1599"/>
      <c r="I188" s="1600"/>
      <c r="J188" s="1687"/>
      <c r="K188" s="1688"/>
      <c r="L188" s="1688"/>
      <c r="M188" s="1688"/>
      <c r="N188" s="1688"/>
      <c r="O188" s="1688"/>
      <c r="P188" s="1688"/>
      <c r="Q188" s="1688"/>
      <c r="R188" s="1688"/>
      <c r="S188" s="1688"/>
      <c r="T188" s="1688"/>
      <c r="U188" s="1688"/>
      <c r="V188" s="1688"/>
      <c r="W188" s="1688"/>
      <c r="X188" s="1688"/>
      <c r="Y188" s="1688"/>
      <c r="Z188" s="1688"/>
      <c r="AA188" s="1688"/>
      <c r="AB188" s="2709"/>
      <c r="AC188" s="2320"/>
      <c r="AD188" s="2321"/>
      <c r="AE188" s="2321"/>
      <c r="AF188" s="2321"/>
      <c r="AG188" s="2322"/>
      <c r="AH188" s="1647"/>
      <c r="AI188" s="1647"/>
      <c r="AJ188" s="1647"/>
      <c r="AK188" s="1647"/>
      <c r="AL188" s="1647"/>
      <c r="AM188" s="1647"/>
      <c r="AN188" s="1647"/>
      <c r="AO188" s="1647"/>
      <c r="AP188" s="1647"/>
      <c r="AQ188" s="1647"/>
      <c r="AR188" s="1648"/>
      <c r="AS188" s="1637" t="s">
        <v>125</v>
      </c>
      <c r="AT188" s="1638"/>
      <c r="AU188" s="1638"/>
      <c r="AV188" s="1638"/>
      <c r="AW188" s="1638"/>
      <c r="AX188" s="1638"/>
      <c r="AY188" s="1638"/>
      <c r="AZ188" s="1638"/>
      <c r="BA188" s="1638"/>
      <c r="BB188" s="1638"/>
      <c r="BC188" s="1638"/>
      <c r="BD188" s="1638"/>
      <c r="BE188" s="1638"/>
      <c r="BF188" s="1638"/>
      <c r="BG188" s="1638"/>
      <c r="BH188" s="1638"/>
      <c r="BI188" s="1638"/>
      <c r="BJ188" s="1638"/>
      <c r="BK188" s="1638"/>
      <c r="BL188" s="1638"/>
      <c r="BM188" s="1638"/>
      <c r="BN188" s="1638"/>
      <c r="BO188" s="1638"/>
      <c r="BP188" s="1638"/>
      <c r="BQ188" s="1639"/>
      <c r="BR188" s="76"/>
      <c r="BS188" s="76"/>
      <c r="BT188" s="76"/>
      <c r="BU188" s="76"/>
      <c r="CA188" s="145"/>
      <c r="CR188" s="134"/>
      <c r="CS188" s="134"/>
      <c r="CT188" s="134"/>
    </row>
    <row r="189" spans="1:98" ht="18" customHeight="1" x14ac:dyDescent="0.2">
      <c r="A189" s="143" t="str">
        <f>+IF('➉一覧からの作成用データ (切替届)'!$N$35="印刷ＯＫ→",1,"")</f>
        <v/>
      </c>
      <c r="B189" s="1676"/>
      <c r="C189" s="1677"/>
      <c r="D189" s="1595" t="s">
        <v>307</v>
      </c>
      <c r="E189" s="1596"/>
      <c r="F189" s="1596"/>
      <c r="G189" s="1596"/>
      <c r="H189" s="1596"/>
      <c r="I189" s="1597"/>
      <c r="J189" s="2713" t="str">
        <f>IF('➉一覧からの作成用データ (切替届)'!$E$35="","",'➉一覧からの作成用データ (切替届)'!E35)</f>
        <v/>
      </c>
      <c r="K189" s="2714"/>
      <c r="L189" s="2714"/>
      <c r="M189" s="2714"/>
      <c r="N189" s="2714"/>
      <c r="O189" s="2714"/>
      <c r="P189" s="2714"/>
      <c r="Q189" s="2714"/>
      <c r="R189" s="2714"/>
      <c r="S189" s="2714"/>
      <c r="T189" s="2714"/>
      <c r="U189" s="2714"/>
      <c r="V189" s="2714"/>
      <c r="W189" s="2714"/>
      <c r="X189" s="2714"/>
      <c r="Y189" s="2714"/>
      <c r="Z189" s="2714"/>
      <c r="AA189" s="2714"/>
      <c r="AB189" s="2714"/>
      <c r="AC189" s="2714"/>
      <c r="AD189" s="2714"/>
      <c r="AE189" s="2714"/>
      <c r="AF189" s="2714"/>
      <c r="AG189" s="2715"/>
      <c r="AH189" s="1665" t="s">
        <v>121</v>
      </c>
      <c r="AI189" s="1645"/>
      <c r="AJ189" s="1645"/>
      <c r="AK189" s="1645"/>
      <c r="AL189" s="1645"/>
      <c r="AM189" s="1645"/>
      <c r="AN189" s="1645"/>
      <c r="AO189" s="1645"/>
      <c r="AP189" s="1645"/>
      <c r="AQ189" s="1645"/>
      <c r="AR189" s="1646"/>
      <c r="AS189" s="1669">
        <f>'➉一覧からの作成用データ (切替届)'!$J$35</f>
        <v>0</v>
      </c>
      <c r="AT189" s="1670"/>
      <c r="AU189" s="1670"/>
      <c r="AV189" s="1670"/>
      <c r="AW189" s="1670"/>
      <c r="AX189" s="1590" t="s">
        <v>126</v>
      </c>
      <c r="AY189" s="1590"/>
      <c r="AZ189" s="1590" t="s">
        <v>117</v>
      </c>
      <c r="BA189" s="2685" t="str">
        <f>+IF(AS189="","",IF(AS189=12,1,IF(AND(AS189&gt;=1,AS189&lt;=11),AS189+1,"")))</f>
        <v/>
      </c>
      <c r="BB189" s="2685"/>
      <c r="BC189" s="2685"/>
      <c r="BD189" s="2685"/>
      <c r="BE189" s="1590" t="s">
        <v>127</v>
      </c>
      <c r="BF189" s="1590"/>
      <c r="BG189" s="1614" t="s">
        <v>242</v>
      </c>
      <c r="BH189" s="1614"/>
      <c r="BI189" s="1614"/>
      <c r="BJ189" s="1614"/>
      <c r="BK189" s="1614"/>
      <c r="BL189" s="1614"/>
      <c r="BM189" s="1614"/>
      <c r="BN189" s="1614"/>
      <c r="BO189" s="1590"/>
      <c r="BP189" s="1590"/>
      <c r="BQ189" s="1690"/>
      <c r="BR189" s="76"/>
      <c r="BS189" s="76"/>
      <c r="BT189" s="76"/>
      <c r="BU189" s="76"/>
      <c r="CA189" s="145"/>
      <c r="CB189" s="145"/>
      <c r="CC189" s="145"/>
      <c r="CD189" s="145"/>
      <c r="CE189" s="145"/>
      <c r="CF189" s="145"/>
      <c r="CG189" s="145"/>
      <c r="CH189" s="145"/>
      <c r="CI189" s="145"/>
    </row>
    <row r="190" spans="1:98" ht="18" customHeight="1" thickBot="1" x14ac:dyDescent="0.25">
      <c r="A190" s="143" t="str">
        <f>+IF('➉一覧からの作成用データ (切替届)'!$N$35="印刷ＯＫ→",1,"")</f>
        <v/>
      </c>
      <c r="B190" s="1676"/>
      <c r="C190" s="1677"/>
      <c r="D190" s="1598"/>
      <c r="E190" s="1599"/>
      <c r="F190" s="1599"/>
      <c r="G190" s="1599"/>
      <c r="H190" s="1599"/>
      <c r="I190" s="1600"/>
      <c r="J190" s="2716"/>
      <c r="K190" s="2717"/>
      <c r="L190" s="2717"/>
      <c r="M190" s="2717"/>
      <c r="N190" s="2717"/>
      <c r="O190" s="2717"/>
      <c r="P190" s="2717"/>
      <c r="Q190" s="2717"/>
      <c r="R190" s="2717"/>
      <c r="S190" s="2717"/>
      <c r="T190" s="2717"/>
      <c r="U190" s="2717"/>
      <c r="V190" s="2717"/>
      <c r="W190" s="2717"/>
      <c r="X190" s="2717"/>
      <c r="Y190" s="2717"/>
      <c r="Z190" s="2717"/>
      <c r="AA190" s="2717"/>
      <c r="AB190" s="2717"/>
      <c r="AC190" s="2717"/>
      <c r="AD190" s="2717"/>
      <c r="AE190" s="2717"/>
      <c r="AF190" s="2717"/>
      <c r="AG190" s="2718"/>
      <c r="AH190" s="1665"/>
      <c r="AI190" s="1645"/>
      <c r="AJ190" s="1645"/>
      <c r="AK190" s="1645"/>
      <c r="AL190" s="1645"/>
      <c r="AM190" s="1645"/>
      <c r="AN190" s="1645"/>
      <c r="AO190" s="1645"/>
      <c r="AP190" s="1645"/>
      <c r="AQ190" s="1645"/>
      <c r="AR190" s="1646"/>
      <c r="AS190" s="1671"/>
      <c r="AT190" s="1672"/>
      <c r="AU190" s="1672"/>
      <c r="AV190" s="1672"/>
      <c r="AW190" s="1672"/>
      <c r="AX190" s="1590"/>
      <c r="AY190" s="1590"/>
      <c r="AZ190" s="1590"/>
      <c r="BA190" s="2685"/>
      <c r="BB190" s="2685"/>
      <c r="BC190" s="2685"/>
      <c r="BD190" s="2685"/>
      <c r="BE190" s="1590"/>
      <c r="BF190" s="1590"/>
      <c r="BG190" s="1720"/>
      <c r="BH190" s="1720"/>
      <c r="BI190" s="1720"/>
      <c r="BJ190" s="1720"/>
      <c r="BK190" s="1720"/>
      <c r="BL190" s="1720"/>
      <c r="BM190" s="1720"/>
      <c r="BN190" s="1720"/>
      <c r="BO190" s="1590"/>
      <c r="BP190" s="1590"/>
      <c r="BQ190" s="1690"/>
      <c r="BR190" s="76"/>
      <c r="BS190" s="76"/>
      <c r="BT190" s="76"/>
      <c r="BU190" s="76"/>
      <c r="CA190" s="145"/>
      <c r="CB190" s="145"/>
      <c r="CC190" s="145"/>
      <c r="CD190" s="145"/>
      <c r="CE190" s="145"/>
      <c r="CF190" s="145"/>
    </row>
    <row r="191" spans="1:98" ht="22.5" customHeight="1" x14ac:dyDescent="0.2">
      <c r="A191" s="143" t="str">
        <f>+IF('➉一覧からの作成用データ (切替届)'!$N$35="印刷ＯＫ→",1,"")</f>
        <v/>
      </c>
      <c r="B191" s="1676"/>
      <c r="C191" s="1677"/>
      <c r="D191" s="1692" t="s">
        <v>15</v>
      </c>
      <c r="E191" s="1693"/>
      <c r="F191" s="1693"/>
      <c r="G191" s="1693"/>
      <c r="H191" s="1693"/>
      <c r="I191" s="1694"/>
      <c r="J191" s="1683"/>
      <c r="K191" s="2397"/>
      <c r="L191" s="1715"/>
      <c r="M191" s="1715"/>
      <c r="N191" s="1715"/>
      <c r="O191" s="1715"/>
      <c r="P191" s="1715"/>
      <c r="Q191" s="1715"/>
      <c r="R191" s="1715"/>
      <c r="S191" s="80"/>
      <c r="T191" s="80"/>
      <c r="U191" s="80"/>
      <c r="V191" s="80"/>
      <c r="W191" s="80"/>
      <c r="X191" s="80"/>
      <c r="Y191" s="80"/>
      <c r="Z191" s="80"/>
      <c r="AA191" s="80"/>
      <c r="AB191" s="80"/>
      <c r="AC191" s="80"/>
      <c r="AD191" s="80"/>
      <c r="AE191" s="80"/>
      <c r="AF191" s="80"/>
      <c r="AG191" s="80"/>
      <c r="AH191" s="1665"/>
      <c r="AI191" s="1645"/>
      <c r="AJ191" s="1645"/>
      <c r="AK191" s="1645"/>
      <c r="AL191" s="1645"/>
      <c r="AM191" s="1645"/>
      <c r="AN191" s="1645"/>
      <c r="AO191" s="1645"/>
      <c r="AP191" s="1645"/>
      <c r="AQ191" s="1645"/>
      <c r="AR191" s="1646"/>
      <c r="AS191" s="1723"/>
      <c r="AT191" s="1724"/>
      <c r="AU191" s="1724"/>
      <c r="AV191" s="1724"/>
      <c r="AW191" s="1724"/>
      <c r="AX191" s="1724"/>
      <c r="AY191" s="1724"/>
      <c r="AZ191" s="1724"/>
      <c r="BA191" s="1724"/>
      <c r="BB191" s="1724"/>
      <c r="BC191" s="1724"/>
      <c r="BD191" s="1724"/>
      <c r="BE191" s="1724"/>
      <c r="BF191" s="1724"/>
      <c r="BG191" s="1721" t="s">
        <v>129</v>
      </c>
      <c r="BH191" s="1721"/>
      <c r="BI191" s="1721"/>
      <c r="BJ191" s="1721"/>
      <c r="BK191" s="1721"/>
      <c r="BL191" s="1721"/>
      <c r="BM191" s="1721"/>
      <c r="BN191" s="1721"/>
      <c r="BO191" s="1721"/>
      <c r="BP191" s="1721"/>
      <c r="BQ191" s="1722"/>
      <c r="BR191" s="76"/>
      <c r="BS191" s="76"/>
      <c r="BT191" s="76"/>
      <c r="BU191" s="76"/>
      <c r="CB191" s="145"/>
      <c r="CC191" s="145"/>
      <c r="CD191" s="145"/>
      <c r="CE191" s="145"/>
      <c r="CF191" s="145"/>
    </row>
    <row r="192" spans="1:98" ht="22.5" customHeight="1" x14ac:dyDescent="0.2">
      <c r="A192" s="143" t="str">
        <f>+IF('➉一覧からの作成用データ (切替届)'!$N$35="印刷ＯＫ→",1,"")</f>
        <v/>
      </c>
      <c r="B192" s="1676"/>
      <c r="C192" s="1677"/>
      <c r="D192" s="1695"/>
      <c r="E192" s="1696"/>
      <c r="F192" s="1696"/>
      <c r="G192" s="1696"/>
      <c r="H192" s="1696"/>
      <c r="I192" s="1697"/>
      <c r="J192" s="1568" t="str">
        <f>'➉一覧からの作成用データ (切替届)'!$F$35&amp;""</f>
        <v/>
      </c>
      <c r="K192" s="1569"/>
      <c r="L192" s="1569"/>
      <c r="M192" s="1569"/>
      <c r="N192" s="1569"/>
      <c r="O192" s="1569"/>
      <c r="P192" s="1569"/>
      <c r="Q192" s="1569"/>
      <c r="R192" s="1569"/>
      <c r="S192" s="1569"/>
      <c r="T192" s="1569"/>
      <c r="U192" s="1569"/>
      <c r="V192" s="1569"/>
      <c r="W192" s="1569"/>
      <c r="X192" s="1569"/>
      <c r="Y192" s="1569"/>
      <c r="Z192" s="1569"/>
      <c r="AA192" s="1569"/>
      <c r="AB192" s="1569"/>
      <c r="AC192" s="1569"/>
      <c r="AD192" s="1569"/>
      <c r="AE192" s="1569"/>
      <c r="AF192" s="1569"/>
      <c r="AG192" s="1725"/>
      <c r="AH192" s="1665"/>
      <c r="AI192" s="1645"/>
      <c r="AJ192" s="1645"/>
      <c r="AK192" s="1645"/>
      <c r="AL192" s="1645"/>
      <c r="AM192" s="1645"/>
      <c r="AN192" s="1645"/>
      <c r="AO192" s="1645"/>
      <c r="AP192" s="1645"/>
      <c r="AQ192" s="1645"/>
      <c r="AR192" s="1646"/>
      <c r="AS192" s="1661" t="s">
        <v>349</v>
      </c>
      <c r="AT192" s="1661"/>
      <c r="AU192" s="1661"/>
      <c r="AV192" s="1661"/>
      <c r="AW192" s="1661"/>
      <c r="AX192" s="1661"/>
      <c r="AY192" s="1661"/>
      <c r="AZ192" s="1661"/>
      <c r="BA192" s="1661"/>
      <c r="BB192" s="1661"/>
      <c r="BC192" s="1661"/>
      <c r="BD192" s="1661"/>
      <c r="BE192" s="1661"/>
      <c r="BF192" s="1661"/>
      <c r="BG192" s="1661"/>
      <c r="BH192" s="1661"/>
      <c r="BI192" s="1661"/>
      <c r="BJ192" s="1661"/>
      <c r="BK192" s="1661"/>
      <c r="BL192" s="1661"/>
      <c r="BM192" s="1661"/>
      <c r="BN192" s="1661"/>
      <c r="BO192" s="1661"/>
      <c r="BP192" s="1661"/>
      <c r="BQ192" s="1662"/>
      <c r="BR192" s="76"/>
      <c r="BS192" s="76"/>
      <c r="BT192" s="76"/>
      <c r="BU192" s="76"/>
      <c r="CB192" s="145"/>
      <c r="CC192" s="145"/>
      <c r="CD192" s="145"/>
      <c r="CE192" s="145"/>
      <c r="CF192" s="145"/>
      <c r="CG192" s="145"/>
      <c r="CH192" s="145"/>
      <c r="CI192" s="145"/>
    </row>
    <row r="193" spans="1:87" ht="22.5" customHeight="1" x14ac:dyDescent="0.2">
      <c r="A193" s="143" t="str">
        <f>+IF('➉一覧からの作成用データ (切替届)'!$N$35="印刷ＯＫ→",1,"")</f>
        <v/>
      </c>
      <c r="B193" s="1676"/>
      <c r="C193" s="1677"/>
      <c r="D193" s="1698"/>
      <c r="E193" s="1699"/>
      <c r="F193" s="1699"/>
      <c r="G193" s="1699"/>
      <c r="H193" s="1699"/>
      <c r="I193" s="1700"/>
      <c r="J193" s="1570"/>
      <c r="K193" s="1571"/>
      <c r="L193" s="1571"/>
      <c r="M193" s="1571"/>
      <c r="N193" s="1571"/>
      <c r="O193" s="1571"/>
      <c r="P193" s="1571"/>
      <c r="Q193" s="1571"/>
      <c r="R193" s="1571"/>
      <c r="S193" s="1571"/>
      <c r="T193" s="1571"/>
      <c r="U193" s="1571"/>
      <c r="V193" s="1571"/>
      <c r="W193" s="1571"/>
      <c r="X193" s="1571"/>
      <c r="Y193" s="1571"/>
      <c r="Z193" s="1571"/>
      <c r="AA193" s="1571"/>
      <c r="AB193" s="1571"/>
      <c r="AC193" s="1571"/>
      <c r="AD193" s="1571"/>
      <c r="AE193" s="1571"/>
      <c r="AF193" s="1571"/>
      <c r="AG193" s="1726"/>
      <c r="AH193" s="1665"/>
      <c r="AI193" s="1645"/>
      <c r="AJ193" s="1645"/>
      <c r="AK193" s="1645"/>
      <c r="AL193" s="1645"/>
      <c r="AM193" s="1645"/>
      <c r="AN193" s="1645"/>
      <c r="AO193" s="1645"/>
      <c r="AP193" s="1645"/>
      <c r="AQ193" s="1645"/>
      <c r="AR193" s="1646"/>
      <c r="AS193" s="1661"/>
      <c r="AT193" s="1661"/>
      <c r="AU193" s="1661"/>
      <c r="AV193" s="1661"/>
      <c r="AW193" s="1661"/>
      <c r="AX193" s="1661"/>
      <c r="AY193" s="1661"/>
      <c r="AZ193" s="1661"/>
      <c r="BA193" s="1661"/>
      <c r="BB193" s="1661"/>
      <c r="BC193" s="1661"/>
      <c r="BD193" s="1661"/>
      <c r="BE193" s="1661"/>
      <c r="BF193" s="1661"/>
      <c r="BG193" s="1661"/>
      <c r="BH193" s="1661"/>
      <c r="BI193" s="1661"/>
      <c r="BJ193" s="1661"/>
      <c r="BK193" s="1661"/>
      <c r="BL193" s="1661"/>
      <c r="BM193" s="1661"/>
      <c r="BN193" s="1661"/>
      <c r="BO193" s="1661"/>
      <c r="BP193" s="1661"/>
      <c r="BQ193" s="1662"/>
      <c r="BR193" s="76"/>
      <c r="BS193" s="76"/>
      <c r="BT193" s="76"/>
      <c r="BU193" s="76"/>
      <c r="CB193" s="145"/>
      <c r="CC193" s="145"/>
      <c r="CD193" s="145"/>
      <c r="CE193" s="145"/>
      <c r="CF193" s="145"/>
      <c r="CG193" s="145"/>
      <c r="CH193" s="145"/>
      <c r="CI193" s="145"/>
    </row>
    <row r="194" spans="1:87" ht="22.5" customHeight="1" x14ac:dyDescent="0.2">
      <c r="A194" s="143" t="str">
        <f>+IF('➉一覧からの作成用データ (切替届)'!$N$35="印刷ＯＫ→",1,"")</f>
        <v/>
      </c>
      <c r="B194" s="1676"/>
      <c r="C194" s="1677"/>
      <c r="D194" s="1595" t="s">
        <v>5</v>
      </c>
      <c r="E194" s="1596"/>
      <c r="F194" s="1596"/>
      <c r="G194" s="1596"/>
      <c r="H194" s="1596"/>
      <c r="I194" s="1597"/>
      <c r="J194" s="1683"/>
      <c r="K194" s="2397"/>
      <c r="L194" s="1715"/>
      <c r="M194" s="1715"/>
      <c r="N194" s="1715"/>
      <c r="O194" s="1715"/>
      <c r="P194" s="1715"/>
      <c r="Q194" s="1715"/>
      <c r="R194" s="1715"/>
      <c r="S194" s="80"/>
      <c r="T194" s="80"/>
      <c r="U194" s="80"/>
      <c r="V194" s="80"/>
      <c r="W194" s="80"/>
      <c r="X194" s="80"/>
      <c r="Y194" s="80"/>
      <c r="Z194" s="80"/>
      <c r="AA194" s="80"/>
      <c r="AB194" s="80"/>
      <c r="AC194" s="80"/>
      <c r="AD194" s="80"/>
      <c r="AE194" s="80"/>
      <c r="AF194" s="80"/>
      <c r="AG194" s="80"/>
      <c r="AH194" s="1665"/>
      <c r="AI194" s="1645"/>
      <c r="AJ194" s="1645"/>
      <c r="AK194" s="1645"/>
      <c r="AL194" s="1645"/>
      <c r="AM194" s="1645"/>
      <c r="AN194" s="1645"/>
      <c r="AO194" s="1645"/>
      <c r="AP194" s="1645"/>
      <c r="AQ194" s="1645"/>
      <c r="AR194" s="1646"/>
      <c r="AS194" s="1661"/>
      <c r="AT194" s="1661"/>
      <c r="AU194" s="1661"/>
      <c r="AV194" s="1661"/>
      <c r="AW194" s="1661"/>
      <c r="AX194" s="1661"/>
      <c r="AY194" s="1661"/>
      <c r="AZ194" s="1661"/>
      <c r="BA194" s="1661"/>
      <c r="BB194" s="1661"/>
      <c r="BC194" s="1661"/>
      <c r="BD194" s="1661"/>
      <c r="BE194" s="1661"/>
      <c r="BF194" s="1661"/>
      <c r="BG194" s="1661"/>
      <c r="BH194" s="1661"/>
      <c r="BI194" s="1661"/>
      <c r="BJ194" s="1661"/>
      <c r="BK194" s="1661"/>
      <c r="BL194" s="1661"/>
      <c r="BM194" s="1661"/>
      <c r="BN194" s="1661"/>
      <c r="BO194" s="1661"/>
      <c r="BP194" s="1661"/>
      <c r="BQ194" s="1662"/>
      <c r="BR194" s="76"/>
      <c r="BS194" s="76"/>
      <c r="BT194" s="76"/>
      <c r="BU194" s="76"/>
      <c r="CA194" s="145"/>
      <c r="CB194" s="145"/>
      <c r="CC194" s="145"/>
      <c r="CD194" s="145"/>
      <c r="CE194" s="145"/>
      <c r="CF194" s="145"/>
      <c r="CG194" s="146"/>
      <c r="CH194" s="145"/>
      <c r="CI194" s="145"/>
    </row>
    <row r="195" spans="1:87" ht="22.5" customHeight="1" thickBot="1" x14ac:dyDescent="0.25">
      <c r="A195" s="143" t="str">
        <f>+IF('➉一覧からの作成用データ (切替届)'!$N$35="印刷ＯＫ→",1,"")</f>
        <v/>
      </c>
      <c r="B195" s="1676"/>
      <c r="C195" s="1677"/>
      <c r="D195" s="1631"/>
      <c r="E195" s="1632"/>
      <c r="F195" s="1632"/>
      <c r="G195" s="1632"/>
      <c r="H195" s="1632"/>
      <c r="I195" s="1633"/>
      <c r="J195" s="1568" t="str">
        <f>'➉一覧からの作成用データ (切替届)'!$G$35&amp;""</f>
        <v/>
      </c>
      <c r="K195" s="1569"/>
      <c r="L195" s="1569"/>
      <c r="M195" s="1569"/>
      <c r="N195" s="1569"/>
      <c r="O195" s="1569"/>
      <c r="P195" s="1569"/>
      <c r="Q195" s="1569"/>
      <c r="R195" s="1569"/>
      <c r="S195" s="1569"/>
      <c r="T195" s="1569"/>
      <c r="U195" s="1569"/>
      <c r="V195" s="1569"/>
      <c r="W195" s="1569"/>
      <c r="X195" s="1569"/>
      <c r="Y195" s="1569"/>
      <c r="Z195" s="1569"/>
      <c r="AA195" s="1569"/>
      <c r="AB195" s="1569"/>
      <c r="AC195" s="1569"/>
      <c r="AD195" s="1569"/>
      <c r="AE195" s="1569"/>
      <c r="AF195" s="1569"/>
      <c r="AG195" s="1569"/>
      <c r="AH195" s="1666"/>
      <c r="AI195" s="1667"/>
      <c r="AJ195" s="1667"/>
      <c r="AK195" s="1667"/>
      <c r="AL195" s="1667"/>
      <c r="AM195" s="1667"/>
      <c r="AN195" s="1667"/>
      <c r="AO195" s="1667"/>
      <c r="AP195" s="1667"/>
      <c r="AQ195" s="1667"/>
      <c r="AR195" s="1668"/>
      <c r="AS195" s="1663"/>
      <c r="AT195" s="1663"/>
      <c r="AU195" s="1663"/>
      <c r="AV195" s="1663"/>
      <c r="AW195" s="1663"/>
      <c r="AX195" s="1663"/>
      <c r="AY195" s="1663"/>
      <c r="AZ195" s="1663"/>
      <c r="BA195" s="1663"/>
      <c r="BB195" s="1663"/>
      <c r="BC195" s="1663"/>
      <c r="BD195" s="1663"/>
      <c r="BE195" s="1663"/>
      <c r="BF195" s="1663"/>
      <c r="BG195" s="1663"/>
      <c r="BH195" s="1663"/>
      <c r="BI195" s="1663"/>
      <c r="BJ195" s="1663"/>
      <c r="BK195" s="1663"/>
      <c r="BL195" s="1663"/>
      <c r="BM195" s="1663"/>
      <c r="BN195" s="1663"/>
      <c r="BO195" s="1663"/>
      <c r="BP195" s="1663"/>
      <c r="BQ195" s="1664"/>
      <c r="BR195" s="76"/>
      <c r="BS195" s="76"/>
      <c r="BT195" s="76"/>
      <c r="BU195" s="76"/>
      <c r="CA195" s="145"/>
      <c r="CB195" s="145"/>
      <c r="CC195" s="145"/>
      <c r="CD195" s="145"/>
      <c r="CE195" s="145"/>
      <c r="CF195" s="145"/>
      <c r="CG195" s="145"/>
      <c r="CH195" s="145"/>
      <c r="CI195" s="145"/>
    </row>
    <row r="196" spans="1:87" ht="22.5" customHeight="1" x14ac:dyDescent="0.2">
      <c r="A196" s="143" t="str">
        <f>+IF('➉一覧からの作成用データ (切替届)'!$N$35="印刷ＯＫ→",1,"")</f>
        <v/>
      </c>
      <c r="B196" s="1676"/>
      <c r="C196" s="1677"/>
      <c r="D196" s="1631"/>
      <c r="E196" s="1632"/>
      <c r="F196" s="1632"/>
      <c r="G196" s="1632"/>
      <c r="H196" s="1632"/>
      <c r="I196" s="1633"/>
      <c r="J196" s="1568"/>
      <c r="K196" s="1569"/>
      <c r="L196" s="1569"/>
      <c r="M196" s="1569"/>
      <c r="N196" s="1569"/>
      <c r="O196" s="1569"/>
      <c r="P196" s="1569"/>
      <c r="Q196" s="1569"/>
      <c r="R196" s="1569"/>
      <c r="S196" s="1569"/>
      <c r="T196" s="1569"/>
      <c r="U196" s="1569"/>
      <c r="V196" s="1569"/>
      <c r="W196" s="1569"/>
      <c r="X196" s="1569"/>
      <c r="Y196" s="1569"/>
      <c r="Z196" s="1569"/>
      <c r="AA196" s="1569"/>
      <c r="AB196" s="1569"/>
      <c r="AC196" s="1569"/>
      <c r="AD196" s="1569"/>
      <c r="AE196" s="1569"/>
      <c r="AF196" s="1569"/>
      <c r="AG196" s="1569"/>
      <c r="AH196" s="1655" t="s">
        <v>122</v>
      </c>
      <c r="AI196" s="1656"/>
      <c r="AJ196" s="1656"/>
      <c r="AK196" s="1656"/>
      <c r="AL196" s="1656"/>
      <c r="AM196" s="1656"/>
      <c r="AN196" s="1656"/>
      <c r="AO196" s="1656"/>
      <c r="AP196" s="1656"/>
      <c r="AQ196" s="1656"/>
      <c r="AR196" s="1657"/>
      <c r="AS196" s="2693" t="str">
        <f>'➉一覧からの作成用データ (切替届)'!$L$35&amp;""</f>
        <v/>
      </c>
      <c r="AT196" s="2694"/>
      <c r="AU196" s="2694"/>
      <c r="AV196" s="2694"/>
      <c r="AW196" s="2694"/>
      <c r="AX196" s="2694"/>
      <c r="AY196" s="2694"/>
      <c r="AZ196" s="2694"/>
      <c r="BA196" s="2694"/>
      <c r="BB196" s="1703"/>
      <c r="BC196" s="1703"/>
      <c r="BD196" s="1703"/>
      <c r="BE196" s="1703"/>
      <c r="BF196" s="1703"/>
      <c r="BG196" s="1703"/>
      <c r="BH196" s="1703"/>
      <c r="BI196" s="1703"/>
      <c r="BJ196" s="1703"/>
      <c r="BK196" s="1703"/>
      <c r="BL196" s="1703"/>
      <c r="BM196" s="1703"/>
      <c r="BN196" s="1703"/>
      <c r="BO196" s="1703"/>
      <c r="BP196" s="1703"/>
      <c r="BQ196" s="1706"/>
      <c r="BR196" s="76"/>
      <c r="BS196" s="76"/>
      <c r="BT196" s="76"/>
      <c r="BU196" s="76"/>
      <c r="CA196" s="145"/>
      <c r="CB196" s="145"/>
      <c r="CC196" s="145"/>
      <c r="CD196" s="145"/>
      <c r="CE196" s="145"/>
      <c r="CF196" s="145"/>
      <c r="CG196" s="145"/>
      <c r="CH196" s="145"/>
      <c r="CI196" s="145"/>
    </row>
    <row r="197" spans="1:87" ht="22.5" customHeight="1" thickBot="1" x14ac:dyDescent="0.25">
      <c r="A197" s="143" t="str">
        <f>+IF('➉一覧からの作成用データ (切替届)'!$N$35="印刷ＯＫ→",1,"")</f>
        <v/>
      </c>
      <c r="B197" s="1678"/>
      <c r="C197" s="1679"/>
      <c r="D197" s="1673"/>
      <c r="E197" s="1674"/>
      <c r="F197" s="1674"/>
      <c r="G197" s="1674"/>
      <c r="H197" s="1674"/>
      <c r="I197" s="1675"/>
      <c r="J197" s="1727"/>
      <c r="K197" s="1728"/>
      <c r="L197" s="1728"/>
      <c r="M197" s="1728"/>
      <c r="N197" s="1728"/>
      <c r="O197" s="1728"/>
      <c r="P197" s="1728"/>
      <c r="Q197" s="1728"/>
      <c r="R197" s="1728"/>
      <c r="S197" s="1728"/>
      <c r="T197" s="1728"/>
      <c r="U197" s="1728"/>
      <c r="V197" s="1728"/>
      <c r="W197" s="1728"/>
      <c r="X197" s="1728"/>
      <c r="Y197" s="1728"/>
      <c r="Z197" s="1728"/>
      <c r="AA197" s="1728"/>
      <c r="AB197" s="1728"/>
      <c r="AC197" s="1728"/>
      <c r="AD197" s="1728"/>
      <c r="AE197" s="1728"/>
      <c r="AF197" s="1728"/>
      <c r="AG197" s="1728"/>
      <c r="AH197" s="1658"/>
      <c r="AI197" s="1659"/>
      <c r="AJ197" s="1659"/>
      <c r="AK197" s="1659"/>
      <c r="AL197" s="1659"/>
      <c r="AM197" s="1659"/>
      <c r="AN197" s="1659"/>
      <c r="AO197" s="1659"/>
      <c r="AP197" s="1659"/>
      <c r="AQ197" s="1659"/>
      <c r="AR197" s="1660"/>
      <c r="AS197" s="2695"/>
      <c r="AT197" s="2696"/>
      <c r="AU197" s="2696"/>
      <c r="AV197" s="2696"/>
      <c r="AW197" s="2696"/>
      <c r="AX197" s="2696"/>
      <c r="AY197" s="2696"/>
      <c r="AZ197" s="2696"/>
      <c r="BA197" s="2696"/>
      <c r="BB197" s="1705"/>
      <c r="BC197" s="1705"/>
      <c r="BD197" s="1705"/>
      <c r="BE197" s="1705"/>
      <c r="BF197" s="1705"/>
      <c r="BG197" s="1705"/>
      <c r="BH197" s="1705"/>
      <c r="BI197" s="1705"/>
      <c r="BJ197" s="1705"/>
      <c r="BK197" s="1705"/>
      <c r="BL197" s="1705"/>
      <c r="BM197" s="1705"/>
      <c r="BN197" s="1705"/>
      <c r="BO197" s="1705"/>
      <c r="BP197" s="1705"/>
      <c r="BQ197" s="1707"/>
      <c r="BR197" s="89"/>
      <c r="BS197" s="89"/>
      <c r="BT197" s="89"/>
      <c r="BU197" s="89"/>
      <c r="CA197" s="145"/>
      <c r="CB197" s="145"/>
      <c r="CC197" s="145"/>
      <c r="CD197" s="145"/>
      <c r="CE197" s="145"/>
      <c r="CF197" s="145"/>
      <c r="CG197" s="145"/>
      <c r="CH197" s="145"/>
      <c r="CI197" s="145"/>
    </row>
    <row r="198" spans="1:87" ht="9" customHeight="1" x14ac:dyDescent="0.2">
      <c r="A198" s="143" t="str">
        <f>+IF('➉一覧からの作成用データ (切替届)'!$N$35="印刷ＯＫ→",1,"")</f>
        <v/>
      </c>
      <c r="B198" s="102"/>
      <c r="C198" s="102"/>
      <c r="D198" s="136"/>
      <c r="E198" s="136"/>
      <c r="F198" s="136"/>
      <c r="G198" s="136"/>
      <c r="H198" s="136"/>
      <c r="I198" s="136"/>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05"/>
      <c r="AI198" s="105"/>
      <c r="AJ198" s="105"/>
      <c r="AK198" s="105"/>
      <c r="AL198" s="105"/>
      <c r="AM198" s="105"/>
      <c r="AN198" s="105"/>
      <c r="AO198" s="105"/>
      <c r="AP198" s="105"/>
      <c r="AQ198" s="105"/>
      <c r="AR198" s="105"/>
      <c r="AS198" s="106"/>
      <c r="AT198" s="106"/>
      <c r="AU198" s="106"/>
      <c r="AV198" s="2680" t="str">
        <f>IF('➉一覧からの作成用データ (切替届)'!H199="","","受給者番号：")</f>
        <v/>
      </c>
      <c r="AW198" s="2680"/>
      <c r="AX198" s="2680"/>
      <c r="AY198" s="2680"/>
      <c r="AZ198" s="2680"/>
      <c r="BA198" s="2680"/>
      <c r="BB198" s="2682" t="str">
        <f>IF('➉一覧からの作成用データ (切替届)'!H199="","",'➉一覧からの作成用データ (切替届)'!H199)</f>
        <v/>
      </c>
      <c r="BC198" s="2682"/>
      <c r="BD198" s="2682"/>
      <c r="BE198" s="2682"/>
      <c r="BF198" s="2682"/>
      <c r="BG198" s="2682"/>
      <c r="BH198" s="2682"/>
      <c r="BI198" s="2682"/>
      <c r="BJ198" s="2682"/>
      <c r="BK198" s="2682"/>
      <c r="BL198" s="2682"/>
      <c r="BM198" s="2682"/>
      <c r="BN198" s="2682"/>
      <c r="BO198" s="2682"/>
      <c r="BP198" s="2682"/>
      <c r="BQ198" s="2682"/>
      <c r="BR198" s="89"/>
      <c r="BS198" s="89"/>
      <c r="BT198" s="89"/>
      <c r="BU198" s="89"/>
      <c r="CA198" s="145"/>
      <c r="CB198" s="145"/>
      <c r="CC198" s="145"/>
      <c r="CD198" s="145"/>
      <c r="CE198" s="145"/>
      <c r="CF198" s="145"/>
      <c r="CG198" s="145"/>
      <c r="CH198" s="145"/>
      <c r="CI198" s="145"/>
    </row>
    <row r="199" spans="1:87" ht="9" customHeight="1" x14ac:dyDescent="0.2">
      <c r="A199" s="143" t="str">
        <f>+IF('➉一覧からの作成用データ (切替届)'!$N$35="印刷ＯＫ→",1,"")</f>
        <v/>
      </c>
      <c r="B199" s="2686" t="s">
        <v>133</v>
      </c>
      <c r="C199" s="2686"/>
      <c r="D199" s="2686"/>
      <c r="E199" s="2686"/>
      <c r="F199" s="2686"/>
      <c r="G199" s="2686"/>
      <c r="H199" s="2686"/>
      <c r="I199" s="2686"/>
      <c r="J199" s="2686"/>
      <c r="K199" s="2686"/>
      <c r="L199" s="2686"/>
      <c r="M199" s="2686"/>
      <c r="N199" s="2686"/>
      <c r="O199" s="2686"/>
      <c r="P199" s="2686"/>
      <c r="Q199" s="2686"/>
      <c r="R199" s="2686"/>
      <c r="S199" s="2686"/>
      <c r="T199" s="2686"/>
      <c r="U199" s="2686"/>
      <c r="V199" s="2686"/>
      <c r="W199" s="2686"/>
      <c r="X199" s="2686"/>
      <c r="Y199" s="2686"/>
      <c r="Z199" s="2686"/>
      <c r="AA199" s="2686"/>
      <c r="AB199" s="2686"/>
      <c r="AC199" s="2686"/>
      <c r="AD199" s="2686"/>
      <c r="AE199" s="2686"/>
      <c r="AF199" s="2686"/>
      <c r="AG199" s="2686"/>
      <c r="AH199" s="2686"/>
      <c r="AI199" s="2686"/>
      <c r="AJ199" s="2686"/>
      <c r="AK199" s="2686"/>
      <c r="AL199" s="2686"/>
      <c r="AM199" s="2686"/>
      <c r="AN199" s="2686"/>
      <c r="AO199" s="2686"/>
      <c r="AP199" s="2686"/>
      <c r="AQ199" s="2686"/>
      <c r="AR199" s="2686"/>
      <c r="AS199" s="2686"/>
      <c r="AT199" s="2686"/>
      <c r="AU199" s="2686"/>
      <c r="AV199" s="2681"/>
      <c r="AW199" s="2681"/>
      <c r="AX199" s="2681"/>
      <c r="AY199" s="2681"/>
      <c r="AZ199" s="2681"/>
      <c r="BA199" s="2681"/>
      <c r="BB199" s="2683"/>
      <c r="BC199" s="2683"/>
      <c r="BD199" s="2683"/>
      <c r="BE199" s="2683"/>
      <c r="BF199" s="2683"/>
      <c r="BG199" s="2683"/>
      <c r="BH199" s="2683"/>
      <c r="BI199" s="2683"/>
      <c r="BJ199" s="2683"/>
      <c r="BK199" s="2683"/>
      <c r="BL199" s="2683"/>
      <c r="BM199" s="2683"/>
      <c r="BN199" s="2683"/>
      <c r="BO199" s="2683"/>
      <c r="BP199" s="2683"/>
      <c r="BQ199" s="2683"/>
      <c r="BR199" s="89"/>
      <c r="BS199" s="89"/>
      <c r="BT199" s="89"/>
      <c r="BU199" s="89"/>
      <c r="CA199" s="145"/>
      <c r="CB199" s="145"/>
      <c r="CC199" s="145"/>
      <c r="CD199" s="145"/>
      <c r="CE199" s="145"/>
      <c r="CF199" s="145"/>
      <c r="CG199" s="145"/>
      <c r="CH199" s="145"/>
      <c r="CI199" s="145"/>
    </row>
    <row r="200" spans="1:87" ht="9" customHeight="1" x14ac:dyDescent="0.2">
      <c r="A200" s="143" t="str">
        <f>+IF('➉一覧からの作成用データ (切替届)'!$N$35="印刷ＯＫ→",1,"")</f>
        <v/>
      </c>
      <c r="B200" s="2686"/>
      <c r="C200" s="2686"/>
      <c r="D200" s="2686"/>
      <c r="E200" s="2686"/>
      <c r="F200" s="2686"/>
      <c r="G200" s="2686"/>
      <c r="H200" s="2686"/>
      <c r="I200" s="2686"/>
      <c r="J200" s="2686"/>
      <c r="K200" s="2686"/>
      <c r="L200" s="2686"/>
      <c r="M200" s="2686"/>
      <c r="N200" s="2686"/>
      <c r="O200" s="2686"/>
      <c r="P200" s="2686"/>
      <c r="Q200" s="2686"/>
      <c r="R200" s="2686"/>
      <c r="S200" s="2686"/>
      <c r="T200" s="2686"/>
      <c r="U200" s="2686"/>
      <c r="V200" s="2686"/>
      <c r="W200" s="2686"/>
      <c r="X200" s="2686"/>
      <c r="Y200" s="2686"/>
      <c r="Z200" s="2686"/>
      <c r="AA200" s="2686"/>
      <c r="AB200" s="2686"/>
      <c r="AC200" s="2686"/>
      <c r="AD200" s="2686"/>
      <c r="AE200" s="2686"/>
      <c r="AF200" s="2686"/>
      <c r="AG200" s="2686"/>
      <c r="AH200" s="2686"/>
      <c r="AI200" s="2686"/>
      <c r="AJ200" s="2686"/>
      <c r="AK200" s="2686"/>
      <c r="AL200" s="2686"/>
      <c r="AM200" s="2686"/>
      <c r="AN200" s="2686"/>
      <c r="AO200" s="2686"/>
      <c r="AP200" s="2686"/>
      <c r="AQ200" s="2686"/>
      <c r="AR200" s="2686"/>
      <c r="AS200" s="2686"/>
      <c r="AT200" s="2686"/>
      <c r="AU200" s="2686"/>
      <c r="AV200" s="2681"/>
      <c r="AW200" s="2681"/>
      <c r="AX200" s="2681"/>
      <c r="AY200" s="2681"/>
      <c r="AZ200" s="2681"/>
      <c r="BA200" s="2681"/>
      <c r="BB200" s="2683"/>
      <c r="BC200" s="2683"/>
      <c r="BD200" s="2683"/>
      <c r="BE200" s="2683"/>
      <c r="BF200" s="2683"/>
      <c r="BG200" s="2683"/>
      <c r="BH200" s="2683"/>
      <c r="BI200" s="2683"/>
      <c r="BJ200" s="2683"/>
      <c r="BK200" s="2683"/>
      <c r="BL200" s="2683"/>
      <c r="BM200" s="2683"/>
      <c r="BN200" s="2683"/>
      <c r="BO200" s="2683"/>
      <c r="BP200" s="2683"/>
      <c r="BQ200" s="2683"/>
      <c r="BR200" s="89"/>
      <c r="BS200" s="89"/>
      <c r="BT200" s="89"/>
      <c r="BU200" s="89"/>
      <c r="CA200" s="145"/>
      <c r="CB200" s="145"/>
      <c r="CC200" s="145"/>
      <c r="CD200" s="145"/>
      <c r="CE200" s="145"/>
      <c r="CF200" s="145"/>
      <c r="CG200" s="145"/>
      <c r="CH200" s="145"/>
      <c r="CI200" s="145"/>
    </row>
    <row r="201" spans="1:87" s="76" customFormat="1" ht="20.25" customHeight="1" x14ac:dyDescent="0.2">
      <c r="A201" s="143" t="str">
        <f>+IF('➉一覧からの作成用データ (切替届)'!$N$35="印刷ＯＫ→",1,"")</f>
        <v/>
      </c>
      <c r="B201" s="1654" t="s">
        <v>306</v>
      </c>
      <c r="C201" s="1654"/>
      <c r="D201" s="1654"/>
      <c r="E201" s="1654"/>
      <c r="F201" s="1654"/>
      <c r="G201" s="1654"/>
      <c r="H201" s="1654"/>
      <c r="I201" s="1654"/>
      <c r="J201" s="1654"/>
      <c r="K201" s="1654"/>
      <c r="L201" s="1654"/>
      <c r="M201" s="1654"/>
      <c r="N201" s="1654"/>
      <c r="O201" s="1654"/>
      <c r="P201" s="1654"/>
      <c r="Q201" s="1654"/>
      <c r="R201" s="1654"/>
      <c r="S201" s="1654"/>
      <c r="T201" s="1654"/>
      <c r="U201" s="1654"/>
      <c r="V201" s="1654"/>
      <c r="W201" s="1654"/>
      <c r="X201" s="1654"/>
      <c r="Y201" s="1654"/>
      <c r="Z201" s="1654"/>
      <c r="AA201" s="1654"/>
      <c r="AB201" s="1654"/>
      <c r="AC201" s="1654"/>
      <c r="AD201" s="1654"/>
      <c r="AE201" s="1654"/>
      <c r="AF201" s="1654"/>
      <c r="AG201" s="1654"/>
      <c r="AH201" s="1654"/>
      <c r="AI201" s="1654"/>
      <c r="AJ201" s="1654"/>
      <c r="AK201" s="1654"/>
      <c r="AL201" s="1654"/>
      <c r="AM201" s="1654"/>
      <c r="AN201" s="1654"/>
      <c r="AO201" s="1654"/>
      <c r="AP201" s="1654"/>
      <c r="AQ201" s="1654"/>
      <c r="AR201" s="1654"/>
      <c r="AS201" s="1654"/>
      <c r="AT201" s="1654"/>
      <c r="AU201" s="1654"/>
      <c r="AV201" s="1654"/>
      <c r="AW201" s="1654"/>
      <c r="AX201" s="1654"/>
      <c r="AY201" s="1654"/>
      <c r="AZ201" s="1654"/>
      <c r="BA201" s="1654"/>
      <c r="BB201" s="1654"/>
      <c r="BC201" s="1654"/>
      <c r="BD201" s="1654"/>
      <c r="BE201" s="1654"/>
      <c r="BF201" s="1654"/>
      <c r="BG201" s="1654"/>
      <c r="BH201" s="1654"/>
      <c r="BI201" s="1654"/>
      <c r="BJ201" s="1654"/>
      <c r="BK201" s="1654"/>
      <c r="BL201" s="1654"/>
      <c r="BM201" s="1654"/>
      <c r="BN201" s="1654"/>
      <c r="BO201" s="1654"/>
      <c r="BP201" s="1654"/>
      <c r="BQ201" s="1654"/>
      <c r="BR201" s="135"/>
      <c r="CA201" s="146"/>
      <c r="CB201" s="146"/>
      <c r="CC201" s="146"/>
      <c r="CD201" s="146"/>
      <c r="CE201" s="146"/>
      <c r="CF201" s="146"/>
      <c r="CG201" s="146"/>
      <c r="CH201" s="146"/>
      <c r="CI201" s="146"/>
    </row>
    <row r="202" spans="1:87" s="76" customFormat="1" ht="20.25" customHeight="1" x14ac:dyDescent="0.2">
      <c r="A202" s="143" t="str">
        <f>+IF('➉一覧からの作成用データ (切替届)'!$N$35="印刷ＯＫ→",1,"")</f>
        <v/>
      </c>
      <c r="B202" s="1654"/>
      <c r="C202" s="1654"/>
      <c r="D202" s="1654"/>
      <c r="E202" s="1654"/>
      <c r="F202" s="1654"/>
      <c r="G202" s="1654"/>
      <c r="H202" s="1654"/>
      <c r="I202" s="1654"/>
      <c r="J202" s="1654"/>
      <c r="K202" s="1654"/>
      <c r="L202" s="1654"/>
      <c r="M202" s="1654"/>
      <c r="N202" s="1654"/>
      <c r="O202" s="1654"/>
      <c r="P202" s="1654"/>
      <c r="Q202" s="1654"/>
      <c r="R202" s="1654"/>
      <c r="S202" s="1654"/>
      <c r="T202" s="1654"/>
      <c r="U202" s="1654"/>
      <c r="V202" s="1654"/>
      <c r="W202" s="1654"/>
      <c r="X202" s="1654"/>
      <c r="Y202" s="1654"/>
      <c r="Z202" s="1654"/>
      <c r="AA202" s="1654"/>
      <c r="AB202" s="1654"/>
      <c r="AC202" s="1654"/>
      <c r="AD202" s="1654"/>
      <c r="AE202" s="1654"/>
      <c r="AF202" s="1654"/>
      <c r="AG202" s="1654"/>
      <c r="AH202" s="1654"/>
      <c r="AI202" s="1654"/>
      <c r="AJ202" s="1654"/>
      <c r="AK202" s="1654"/>
      <c r="AL202" s="1654"/>
      <c r="AM202" s="1654"/>
      <c r="AN202" s="1654"/>
      <c r="AO202" s="1654"/>
      <c r="AP202" s="1654"/>
      <c r="AQ202" s="1654"/>
      <c r="AR202" s="1654"/>
      <c r="AS202" s="1654"/>
      <c r="AT202" s="1654"/>
      <c r="AU202" s="1654"/>
      <c r="AV202" s="1654"/>
      <c r="AW202" s="1654"/>
      <c r="AX202" s="1654"/>
      <c r="AY202" s="1654"/>
      <c r="AZ202" s="1654"/>
      <c r="BA202" s="1654"/>
      <c r="BB202" s="1654"/>
      <c r="BC202" s="1654"/>
      <c r="BD202" s="1654"/>
      <c r="BE202" s="1654"/>
      <c r="BF202" s="1654"/>
      <c r="BG202" s="1654"/>
      <c r="BH202" s="1654"/>
      <c r="BI202" s="1654"/>
      <c r="BJ202" s="1654"/>
      <c r="BK202" s="1654"/>
      <c r="BL202" s="1654"/>
      <c r="BM202" s="1654"/>
      <c r="BN202" s="1654"/>
      <c r="BO202" s="1654"/>
      <c r="BP202" s="1654"/>
      <c r="BQ202" s="1654"/>
      <c r="BR202" s="135"/>
      <c r="CA202" s="146"/>
      <c r="CB202" s="146"/>
      <c r="CC202" s="146"/>
      <c r="CD202" s="146"/>
      <c r="CE202" s="146"/>
      <c r="CF202" s="146"/>
      <c r="CG202" s="146"/>
      <c r="CH202" s="146"/>
      <c r="CI202" s="146"/>
    </row>
    <row r="203" spans="1:87" s="76" customFormat="1" ht="16.5" customHeight="1" x14ac:dyDescent="0.25">
      <c r="A203" s="143" t="str">
        <f>+IF('➉一覧からの作成用データ (切替届)'!$N$35="印刷ＯＫ→",1,"")</f>
        <v/>
      </c>
      <c r="B203" s="1689" t="s">
        <v>134</v>
      </c>
      <c r="C203" s="1689"/>
      <c r="D203" s="1689"/>
      <c r="E203" s="1689"/>
      <c r="F203" s="1689"/>
      <c r="G203" s="1689"/>
      <c r="H203" s="1689"/>
      <c r="I203" s="1689"/>
      <c r="J203" s="1689"/>
      <c r="K203" s="1689"/>
      <c r="L203" s="1689"/>
      <c r="M203" s="1689"/>
      <c r="N203" s="1689"/>
      <c r="O203" s="1689"/>
      <c r="P203" s="1689"/>
      <c r="Q203" s="1689"/>
      <c r="R203" s="1689"/>
      <c r="S203" s="1689"/>
      <c r="T203" s="1689"/>
      <c r="U203" s="1689"/>
      <c r="V203" s="1689"/>
      <c r="W203" s="1689"/>
      <c r="X203" s="1689"/>
      <c r="Y203" s="1689"/>
      <c r="Z203" s="1689"/>
      <c r="AA203" s="1689"/>
      <c r="AB203" s="1689"/>
      <c r="AC203" s="1689"/>
      <c r="AD203" s="1689"/>
      <c r="AE203" s="1689"/>
      <c r="AF203" s="1689"/>
      <c r="AG203" s="1689"/>
      <c r="AH203" s="1689"/>
      <c r="AI203" s="1689"/>
      <c r="AJ203" s="1689"/>
      <c r="AK203" s="1689"/>
      <c r="AL203" s="1689"/>
      <c r="AM203" s="1689"/>
      <c r="AN203" s="1689"/>
      <c r="AO203" s="1689"/>
      <c r="AP203" s="1689"/>
      <c r="AQ203" s="1689"/>
      <c r="AR203" s="1689"/>
      <c r="AS203" s="1689"/>
      <c r="AT203" s="1689"/>
      <c r="AU203" s="1689"/>
      <c r="AV203" s="1689"/>
      <c r="AW203" s="1689"/>
      <c r="AX203" s="1689"/>
      <c r="AY203" s="1689"/>
      <c r="AZ203" s="1689"/>
      <c r="BA203" s="1689"/>
      <c r="BB203" s="1689"/>
      <c r="BC203" s="1689"/>
      <c r="BD203" s="1689"/>
      <c r="BE203" s="1689"/>
      <c r="BF203" s="1689"/>
      <c r="BG203" s="1689"/>
      <c r="BH203" s="1689"/>
      <c r="BI203" s="1689"/>
      <c r="BJ203" s="1689"/>
      <c r="BK203" s="1689"/>
      <c r="BL203" s="1689"/>
      <c r="BM203" s="1689"/>
      <c r="BN203" s="1689"/>
      <c r="BO203" s="1689"/>
      <c r="BP203" s="1689"/>
      <c r="BQ203" s="1689"/>
      <c r="BR203" s="147"/>
      <c r="CA203" s="146"/>
      <c r="CB203" s="146"/>
      <c r="CC203" s="146"/>
      <c r="CD203" s="146"/>
      <c r="CE203" s="146"/>
      <c r="CF203" s="146"/>
      <c r="CG203" s="146"/>
      <c r="CH203" s="146"/>
      <c r="CI203" s="146"/>
    </row>
    <row r="204" spans="1:87" s="76" customFormat="1" ht="16.5" customHeight="1" x14ac:dyDescent="0.25">
      <c r="A204" s="143" t="str">
        <f>+IF('➉一覧からの作成用データ (切替届)'!$N$35="印刷ＯＫ→",1,"")</f>
        <v/>
      </c>
      <c r="B204" s="1689"/>
      <c r="C204" s="1689"/>
      <c r="D204" s="1689"/>
      <c r="E204" s="1689"/>
      <c r="F204" s="1689"/>
      <c r="G204" s="1689"/>
      <c r="H204" s="1689"/>
      <c r="I204" s="1689"/>
      <c r="J204" s="1689"/>
      <c r="K204" s="1689"/>
      <c r="L204" s="1689"/>
      <c r="M204" s="1689"/>
      <c r="N204" s="1689"/>
      <c r="O204" s="1689"/>
      <c r="P204" s="1689"/>
      <c r="Q204" s="1689"/>
      <c r="R204" s="1689"/>
      <c r="S204" s="1689"/>
      <c r="T204" s="1689"/>
      <c r="U204" s="1689"/>
      <c r="V204" s="1689"/>
      <c r="W204" s="1689"/>
      <c r="X204" s="1689"/>
      <c r="Y204" s="1689"/>
      <c r="Z204" s="1689"/>
      <c r="AA204" s="1689"/>
      <c r="AB204" s="1689"/>
      <c r="AC204" s="1689"/>
      <c r="AD204" s="1689"/>
      <c r="AE204" s="1689"/>
      <c r="AF204" s="1689"/>
      <c r="AG204" s="1689"/>
      <c r="AH204" s="1689"/>
      <c r="AI204" s="1689"/>
      <c r="AJ204" s="1689"/>
      <c r="AK204" s="1689"/>
      <c r="AL204" s="1689"/>
      <c r="AM204" s="1689"/>
      <c r="AN204" s="1689"/>
      <c r="AO204" s="1689"/>
      <c r="AP204" s="1689"/>
      <c r="AQ204" s="1689"/>
      <c r="AR204" s="1689"/>
      <c r="AS204" s="1689"/>
      <c r="AT204" s="1689"/>
      <c r="AU204" s="1689"/>
      <c r="AV204" s="1689"/>
      <c r="AW204" s="1689"/>
      <c r="AX204" s="1689"/>
      <c r="AY204" s="1689"/>
      <c r="AZ204" s="1689"/>
      <c r="BA204" s="1689"/>
      <c r="BB204" s="1689"/>
      <c r="BC204" s="1689"/>
      <c r="BD204" s="1689"/>
      <c r="BE204" s="1689"/>
      <c r="BF204" s="1689"/>
      <c r="BG204" s="1689"/>
      <c r="BH204" s="1689"/>
      <c r="BI204" s="1689"/>
      <c r="BJ204" s="1689"/>
      <c r="BK204" s="1689"/>
      <c r="BL204" s="1689"/>
      <c r="BM204" s="1689"/>
      <c r="BN204" s="1689"/>
      <c r="BO204" s="1689"/>
      <c r="BP204" s="1689"/>
      <c r="BQ204" s="1689"/>
      <c r="BR204" s="147"/>
      <c r="CA204" s="146"/>
      <c r="CB204" s="146"/>
      <c r="CC204" s="146"/>
      <c r="CD204" s="146"/>
      <c r="CE204" s="146"/>
      <c r="CF204" s="146"/>
    </row>
    <row r="205" spans="1:87" s="76" customFormat="1" ht="28.5" customHeight="1" x14ac:dyDescent="0.2">
      <c r="A205" s="143" t="str">
        <f>+IF('➉一覧からの作成用データ (切替届)'!$N$35="印刷ＯＫ→",1,"")</f>
        <v/>
      </c>
      <c r="B205" s="1654" t="s">
        <v>135</v>
      </c>
      <c r="C205" s="1654"/>
      <c r="D205" s="1654"/>
      <c r="E205" s="1654"/>
      <c r="F205" s="1654"/>
      <c r="G205" s="1654"/>
      <c r="H205" s="1654"/>
      <c r="I205" s="1654"/>
      <c r="J205" s="1654"/>
      <c r="K205" s="1654"/>
      <c r="L205" s="1654"/>
      <c r="M205" s="1654"/>
      <c r="N205" s="1654"/>
      <c r="O205" s="1654"/>
      <c r="P205" s="1654"/>
      <c r="Q205" s="1654"/>
      <c r="R205" s="1654"/>
      <c r="S205" s="1654"/>
      <c r="T205" s="1654"/>
      <c r="U205" s="1654"/>
      <c r="V205" s="1654"/>
      <c r="W205" s="1654"/>
      <c r="X205" s="1654"/>
      <c r="Y205" s="1654"/>
      <c r="Z205" s="1654"/>
      <c r="AA205" s="1654"/>
      <c r="AB205" s="1654"/>
      <c r="AC205" s="1654"/>
      <c r="AD205" s="1654"/>
      <c r="AE205" s="1654"/>
      <c r="AF205" s="1654"/>
      <c r="AG205" s="1654"/>
      <c r="AH205" s="1654"/>
      <c r="AI205" s="1654"/>
      <c r="AJ205" s="1654"/>
      <c r="AK205" s="1654"/>
      <c r="AL205" s="1654"/>
      <c r="AM205" s="1654"/>
      <c r="AN205" s="1654"/>
      <c r="AO205" s="1654"/>
      <c r="AP205" s="1654"/>
      <c r="AQ205" s="1654"/>
      <c r="AR205" s="1654"/>
      <c r="AS205" s="1654"/>
      <c r="AT205" s="1654"/>
      <c r="AU205" s="1654"/>
      <c r="AV205" s="1654"/>
      <c r="AW205" s="1654"/>
      <c r="AX205" s="1654"/>
      <c r="AY205" s="1654"/>
      <c r="AZ205" s="1654"/>
      <c r="BA205" s="1654"/>
      <c r="BB205" s="1654"/>
      <c r="BC205" s="1654"/>
      <c r="BD205" s="1654"/>
      <c r="BE205" s="1654"/>
      <c r="BF205" s="1654"/>
      <c r="BG205" s="1654"/>
      <c r="BH205" s="1654"/>
      <c r="BI205" s="1654"/>
      <c r="BJ205" s="1654"/>
      <c r="BK205" s="1654"/>
      <c r="BL205" s="1654"/>
      <c r="BM205" s="1654"/>
      <c r="BN205" s="1654"/>
      <c r="BO205" s="1654"/>
      <c r="BP205" s="1654"/>
      <c r="BQ205" s="1654"/>
      <c r="BR205" s="135"/>
      <c r="CA205" s="146"/>
      <c r="CB205" s="146"/>
      <c r="CC205" s="146"/>
      <c r="CD205" s="146"/>
      <c r="CE205" s="146"/>
      <c r="CF205" s="146"/>
    </row>
    <row r="206" spans="1:87" s="76" customFormat="1" ht="28.5" customHeight="1" x14ac:dyDescent="0.2">
      <c r="A206" s="143" t="str">
        <f>+IF('➉一覧からの作成用データ (切替届)'!$N$35="印刷ＯＫ→",1,"")</f>
        <v/>
      </c>
      <c r="B206" s="1654"/>
      <c r="C206" s="1654"/>
      <c r="D206" s="1654"/>
      <c r="E206" s="1654"/>
      <c r="F206" s="1654"/>
      <c r="G206" s="1654"/>
      <c r="H206" s="1654"/>
      <c r="I206" s="1654"/>
      <c r="J206" s="1654"/>
      <c r="K206" s="1654"/>
      <c r="L206" s="1654"/>
      <c r="M206" s="1654"/>
      <c r="N206" s="1654"/>
      <c r="O206" s="1654"/>
      <c r="P206" s="1654"/>
      <c r="Q206" s="1654"/>
      <c r="R206" s="1654"/>
      <c r="S206" s="1654"/>
      <c r="T206" s="1654"/>
      <c r="U206" s="1654"/>
      <c r="V206" s="1654"/>
      <c r="W206" s="1654"/>
      <c r="X206" s="1654"/>
      <c r="Y206" s="1654"/>
      <c r="Z206" s="1654"/>
      <c r="AA206" s="1654"/>
      <c r="AB206" s="1654"/>
      <c r="AC206" s="1654"/>
      <c r="AD206" s="1654"/>
      <c r="AE206" s="1654"/>
      <c r="AF206" s="1654"/>
      <c r="AG206" s="1654"/>
      <c r="AH206" s="1654"/>
      <c r="AI206" s="1654"/>
      <c r="AJ206" s="1654"/>
      <c r="AK206" s="1654"/>
      <c r="AL206" s="1654"/>
      <c r="AM206" s="1654"/>
      <c r="AN206" s="1654"/>
      <c r="AO206" s="1654"/>
      <c r="AP206" s="1654"/>
      <c r="AQ206" s="1654"/>
      <c r="AR206" s="1654"/>
      <c r="AS206" s="1654"/>
      <c r="AT206" s="1654"/>
      <c r="AU206" s="1654"/>
      <c r="AV206" s="1654"/>
      <c r="AW206" s="1654"/>
      <c r="AX206" s="1654"/>
      <c r="AY206" s="1654"/>
      <c r="AZ206" s="1654"/>
      <c r="BA206" s="1654"/>
      <c r="BB206" s="1654"/>
      <c r="BC206" s="1654"/>
      <c r="BD206" s="1654"/>
      <c r="BE206" s="1654"/>
      <c r="BF206" s="1654"/>
      <c r="BG206" s="1654"/>
      <c r="BH206" s="1654"/>
      <c r="BI206" s="1654"/>
      <c r="BJ206" s="1654"/>
      <c r="BK206" s="1654"/>
      <c r="BL206" s="1654"/>
      <c r="BM206" s="1654"/>
      <c r="BN206" s="1654"/>
      <c r="BO206" s="1654"/>
      <c r="BP206" s="1654"/>
      <c r="BQ206" s="1654"/>
      <c r="BR206" s="135"/>
      <c r="CA206" s="146"/>
      <c r="CB206" s="146"/>
      <c r="CC206" s="146"/>
      <c r="CD206" s="146"/>
      <c r="CE206" s="146"/>
      <c r="CF206" s="146"/>
      <c r="CG206" s="146"/>
      <c r="CH206" s="146"/>
      <c r="CI206" s="146"/>
    </row>
    <row r="207" spans="1:87" s="76" customFormat="1" ht="16.5" customHeight="1" x14ac:dyDescent="0.2">
      <c r="A207" s="143" t="str">
        <f>+IF('➉一覧からの作成用データ (切替届)'!$N$35="印刷ＯＫ→",1,"")</f>
        <v/>
      </c>
      <c r="B207" s="1654" t="s">
        <v>136</v>
      </c>
      <c r="C207" s="1654"/>
      <c r="D207" s="1654"/>
      <c r="E207" s="1654"/>
      <c r="F207" s="1654"/>
      <c r="G207" s="1654"/>
      <c r="H207" s="1654"/>
      <c r="I207" s="1654"/>
      <c r="J207" s="1654"/>
      <c r="K207" s="1654"/>
      <c r="L207" s="1654"/>
      <c r="M207" s="1654"/>
      <c r="N207" s="1654"/>
      <c r="O207" s="1654"/>
      <c r="P207" s="1654"/>
      <c r="Q207" s="1654"/>
      <c r="R207" s="1654"/>
      <c r="S207" s="1654"/>
      <c r="T207" s="1654"/>
      <c r="U207" s="1654"/>
      <c r="V207" s="1654"/>
      <c r="W207" s="1654"/>
      <c r="X207" s="1654"/>
      <c r="Y207" s="1654"/>
      <c r="Z207" s="1654"/>
      <c r="AA207" s="1654"/>
      <c r="AB207" s="1654"/>
      <c r="AC207" s="1654"/>
      <c r="AD207" s="1654"/>
      <c r="AE207" s="1654"/>
      <c r="AF207" s="1654"/>
      <c r="AG207" s="1654"/>
      <c r="AH207" s="1654"/>
      <c r="AI207" s="1654"/>
      <c r="AJ207" s="1654"/>
      <c r="AK207" s="1654"/>
      <c r="AL207" s="1654"/>
      <c r="AM207" s="1654"/>
      <c r="AN207" s="1654"/>
      <c r="AO207" s="1654"/>
      <c r="AP207" s="1654"/>
      <c r="AQ207" s="1654"/>
      <c r="AR207" s="1654"/>
      <c r="AS207" s="1654"/>
      <c r="AT207" s="1654"/>
      <c r="AU207" s="1654"/>
      <c r="AV207" s="1654"/>
      <c r="AW207" s="1654"/>
      <c r="AX207" s="1654"/>
      <c r="AY207" s="1654"/>
      <c r="AZ207" s="1654"/>
      <c r="BA207" s="1654"/>
      <c r="BB207" s="1654"/>
      <c r="BC207" s="1654"/>
      <c r="BD207" s="1654"/>
      <c r="BE207" s="1654"/>
      <c r="BF207" s="1654"/>
      <c r="BG207" s="1654"/>
      <c r="BH207" s="1654"/>
      <c r="BI207" s="1654"/>
      <c r="BJ207" s="1654"/>
      <c r="BK207" s="1654"/>
      <c r="BL207" s="1654"/>
      <c r="BM207" s="1654"/>
      <c r="BN207" s="1654"/>
      <c r="BO207" s="1654"/>
      <c r="BP207" s="1654"/>
      <c r="BQ207" s="1654"/>
      <c r="BR207" s="135"/>
      <c r="CA207" s="146"/>
      <c r="CB207" s="146"/>
      <c r="CC207" s="146"/>
      <c r="CD207" s="146"/>
      <c r="CE207" s="146"/>
      <c r="CF207" s="146"/>
      <c r="CG207" s="146"/>
      <c r="CH207" s="146"/>
      <c r="CI207" s="146"/>
    </row>
    <row r="208" spans="1:87" s="76" customFormat="1" ht="16.5" customHeight="1" x14ac:dyDescent="0.2">
      <c r="A208" s="143" t="str">
        <f>+IF('➉一覧からの作成用データ (切替届)'!$N$35="印刷ＯＫ→",1,"")</f>
        <v/>
      </c>
      <c r="B208" s="1654"/>
      <c r="C208" s="1654"/>
      <c r="D208" s="1654"/>
      <c r="E208" s="1654"/>
      <c r="F208" s="1654"/>
      <c r="G208" s="1654"/>
      <c r="H208" s="1654"/>
      <c r="I208" s="1654"/>
      <c r="J208" s="1654"/>
      <c r="K208" s="1654"/>
      <c r="L208" s="1654"/>
      <c r="M208" s="1654"/>
      <c r="N208" s="1654"/>
      <c r="O208" s="1654"/>
      <c r="P208" s="1654"/>
      <c r="Q208" s="1654"/>
      <c r="R208" s="1654"/>
      <c r="S208" s="1654"/>
      <c r="T208" s="1654"/>
      <c r="U208" s="1654"/>
      <c r="V208" s="1654"/>
      <c r="W208" s="1654"/>
      <c r="X208" s="1654"/>
      <c r="Y208" s="1654"/>
      <c r="Z208" s="1654"/>
      <c r="AA208" s="1654"/>
      <c r="AB208" s="1654"/>
      <c r="AC208" s="1654"/>
      <c r="AD208" s="1654"/>
      <c r="AE208" s="1654"/>
      <c r="AF208" s="1654"/>
      <c r="AG208" s="1654"/>
      <c r="AH208" s="1654"/>
      <c r="AI208" s="1654"/>
      <c r="AJ208" s="1654"/>
      <c r="AK208" s="1654"/>
      <c r="AL208" s="1654"/>
      <c r="AM208" s="1654"/>
      <c r="AN208" s="1654"/>
      <c r="AO208" s="1654"/>
      <c r="AP208" s="1654"/>
      <c r="AQ208" s="1654"/>
      <c r="AR208" s="1654"/>
      <c r="AS208" s="1654"/>
      <c r="AT208" s="1654"/>
      <c r="AU208" s="1654"/>
      <c r="AV208" s="1654"/>
      <c r="AW208" s="1654"/>
      <c r="AX208" s="1654"/>
      <c r="AY208" s="1654"/>
      <c r="AZ208" s="1654"/>
      <c r="BA208" s="1654"/>
      <c r="BB208" s="1654"/>
      <c r="BC208" s="1654"/>
      <c r="BD208" s="1654"/>
      <c r="BE208" s="1654"/>
      <c r="BF208" s="1654"/>
      <c r="BG208" s="1654"/>
      <c r="BH208" s="1654"/>
      <c r="BI208" s="1654"/>
      <c r="BJ208" s="1654"/>
      <c r="BK208" s="1654"/>
      <c r="BL208" s="1654"/>
      <c r="BM208" s="1654"/>
      <c r="BN208" s="1654"/>
      <c r="BO208" s="1654"/>
      <c r="BP208" s="1654"/>
      <c r="BQ208" s="1654"/>
      <c r="BR208" s="135"/>
      <c r="CA208" s="146"/>
      <c r="CB208" s="146"/>
      <c r="CC208" s="146"/>
      <c r="CD208" s="146"/>
      <c r="CE208" s="146"/>
      <c r="CF208" s="146"/>
      <c r="CG208" s="146"/>
      <c r="CH208" s="146"/>
      <c r="CI208" s="146"/>
    </row>
    <row r="209" spans="1:87" s="76" customFormat="1" ht="12" customHeight="1" x14ac:dyDescent="0.2">
      <c r="A209" s="143" t="str">
        <f>+IF('➉一覧からの作成用データ (切替届)'!$N$35="印刷ＯＫ→",1,"")</f>
        <v/>
      </c>
      <c r="B209" s="8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3"/>
      <c r="AI209" s="93"/>
      <c r="AJ209" s="93"/>
      <c r="AK209" s="93"/>
      <c r="AL209" s="94"/>
      <c r="AM209" s="95"/>
      <c r="AN209" s="95"/>
      <c r="AO209" s="95"/>
      <c r="AP209" s="95"/>
      <c r="AQ209" s="96"/>
      <c r="AR209" s="96"/>
      <c r="AS209" s="96"/>
      <c r="AT209" s="96"/>
      <c r="AU209" s="96"/>
      <c r="AV209" s="96"/>
      <c r="AW209" s="96"/>
      <c r="AX209" s="96"/>
      <c r="AY209" s="96"/>
      <c r="AZ209" s="96"/>
      <c r="BA209" s="96"/>
      <c r="BB209" s="96"/>
      <c r="BC209" s="96"/>
      <c r="BD209" s="96"/>
      <c r="BE209" s="96"/>
      <c r="BF209" s="96"/>
      <c r="BG209" s="96"/>
      <c r="BH209" s="96"/>
      <c r="BR209" s="135"/>
      <c r="CA209" s="146"/>
      <c r="CB209" s="146"/>
      <c r="CC209" s="146"/>
      <c r="CD209" s="146"/>
      <c r="CE209" s="146"/>
      <c r="CF209" s="146"/>
      <c r="CG209" s="146"/>
      <c r="CH209" s="146"/>
      <c r="CI209" s="146"/>
    </row>
    <row r="210" spans="1:87" s="76" customFormat="1" ht="12" customHeight="1" x14ac:dyDescent="0.2">
      <c r="A210" s="143" t="str">
        <f>+IF('➉一覧からの作成用データ (切替届)'!$N$35="印刷ＯＫ→",1,"")</f>
        <v/>
      </c>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3"/>
      <c r="AI210" s="93"/>
      <c r="AJ210" s="93"/>
      <c r="AK210" s="93"/>
      <c r="AL210" s="94"/>
      <c r="AM210" s="95"/>
      <c r="AN210" s="95"/>
      <c r="AO210" s="95"/>
      <c r="AP210" s="95"/>
      <c r="AQ210" s="97"/>
      <c r="AR210" s="97"/>
      <c r="AS210" s="97"/>
      <c r="AT210" s="97"/>
      <c r="AU210" s="97"/>
      <c r="AV210" s="97"/>
      <c r="AW210" s="98"/>
      <c r="AX210" s="98"/>
      <c r="AY210" s="98"/>
      <c r="AZ210" s="98"/>
      <c r="BA210" s="98"/>
      <c r="BB210" s="99"/>
      <c r="BC210" s="98"/>
      <c r="BD210" s="98"/>
      <c r="BE210" s="98"/>
      <c r="BF210" s="98"/>
      <c r="BG210" s="98"/>
      <c r="BH210" s="99"/>
      <c r="BR210" s="135"/>
      <c r="CA210" s="146"/>
      <c r="CB210" s="146"/>
      <c r="CC210" s="146"/>
      <c r="CD210" s="146"/>
      <c r="CE210" s="146"/>
      <c r="CF210" s="146"/>
      <c r="CG210" s="146"/>
      <c r="CH210" s="146"/>
      <c r="CI210" s="146"/>
    </row>
    <row r="211" spans="1:87" ht="11.25" customHeight="1" x14ac:dyDescent="0.2">
      <c r="A211" s="143" t="str">
        <f>+IF('➉一覧からの作成用データ (切替届)'!$N$36="印刷ＯＫ→",1,"")</f>
        <v/>
      </c>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3"/>
      <c r="AI211" s="93"/>
      <c r="AJ211" s="93"/>
      <c r="AK211" s="93"/>
      <c r="AL211" s="94"/>
      <c r="AM211" s="95"/>
      <c r="AN211" s="95"/>
      <c r="AO211" s="95"/>
      <c r="AP211" s="95"/>
      <c r="AQ211" s="96"/>
      <c r="AR211" s="96"/>
      <c r="AS211" s="96"/>
      <c r="AT211" s="96"/>
      <c r="AU211" s="96"/>
      <c r="AV211" s="96"/>
      <c r="AW211" s="96"/>
      <c r="AX211" s="96"/>
      <c r="AY211" s="96"/>
      <c r="AZ211" s="96"/>
      <c r="BA211" s="96"/>
      <c r="BB211" s="96"/>
      <c r="BC211" s="96"/>
      <c r="BD211" s="96"/>
      <c r="BE211" s="96"/>
      <c r="BF211" s="96"/>
      <c r="BG211" s="96"/>
      <c r="BH211" s="96"/>
      <c r="BI211" s="76"/>
      <c r="BJ211" s="76"/>
      <c r="BK211" s="76"/>
      <c r="BL211" s="76"/>
      <c r="BM211" s="76"/>
      <c r="BN211" s="76"/>
      <c r="BO211" s="76"/>
      <c r="BP211" s="76"/>
      <c r="BQ211" s="76"/>
    </row>
    <row r="212" spans="1:87" ht="12.75" customHeight="1" x14ac:dyDescent="0.2">
      <c r="A212" s="143" t="str">
        <f>+IF('➉一覧からの作成用データ (切替届)'!$N$36="印刷ＯＫ→",1,"")</f>
        <v/>
      </c>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3"/>
      <c r="AI212" s="93"/>
      <c r="AJ212" s="93"/>
      <c r="AK212" s="93"/>
      <c r="AL212" s="94"/>
      <c r="AM212" s="95"/>
      <c r="AN212" s="95"/>
      <c r="AO212" s="95"/>
      <c r="AP212" s="95"/>
      <c r="AQ212" s="97"/>
      <c r="AR212" s="97"/>
      <c r="AS212" s="97"/>
      <c r="AT212" s="97"/>
      <c r="AU212" s="97"/>
      <c r="AV212" s="97"/>
      <c r="AW212" s="98"/>
      <c r="AX212" s="98"/>
      <c r="AY212" s="98"/>
      <c r="AZ212" s="98"/>
      <c r="BA212" s="98"/>
      <c r="BB212" s="99"/>
      <c r="BC212" s="98"/>
      <c r="BD212" s="98"/>
      <c r="BE212" s="98"/>
      <c r="BF212" s="98"/>
      <c r="BG212" s="98"/>
      <c r="BH212" s="99"/>
      <c r="BI212" s="76"/>
      <c r="BJ212" s="76"/>
      <c r="BK212" s="76"/>
      <c r="BL212" s="76"/>
      <c r="BM212" s="76"/>
      <c r="BN212" s="76"/>
      <c r="BO212" s="76"/>
      <c r="BP212" s="76"/>
      <c r="BQ212" s="76"/>
      <c r="BR212" s="83"/>
      <c r="BS212" s="83"/>
    </row>
    <row r="213" spans="1:87" ht="12.75" customHeight="1" x14ac:dyDescent="0.2">
      <c r="A213" s="143" t="str">
        <f>+IF('➉一覧からの作成用データ (切替届)'!$N$36="印刷ＯＫ→",1,"")</f>
        <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3"/>
      <c r="AI213" s="93"/>
      <c r="AJ213" s="93"/>
      <c r="AK213" s="93"/>
      <c r="AL213" s="94"/>
      <c r="AM213" s="95"/>
      <c r="AN213" s="95"/>
      <c r="AO213" s="95"/>
      <c r="AP213" s="95"/>
      <c r="AQ213" s="97"/>
      <c r="AR213" s="97"/>
      <c r="AS213" s="97"/>
      <c r="AT213" s="97"/>
      <c r="AU213" s="97"/>
      <c r="AV213" s="97"/>
      <c r="AW213" s="98"/>
      <c r="AX213" s="98"/>
      <c r="AY213" s="98"/>
      <c r="AZ213" s="98"/>
      <c r="BA213" s="98"/>
      <c r="BB213" s="99"/>
      <c r="BC213" s="98"/>
      <c r="BD213" s="98"/>
      <c r="BE213" s="98"/>
      <c r="BF213" s="98"/>
      <c r="BG213" s="98"/>
      <c r="BH213" s="99"/>
      <c r="BI213" s="76"/>
      <c r="BJ213" s="100"/>
      <c r="BK213" s="101"/>
      <c r="BL213" s="101"/>
      <c r="BM213" s="101"/>
      <c r="BN213" s="101"/>
      <c r="BO213" s="101"/>
      <c r="BP213" s="101"/>
      <c r="BQ213" s="101"/>
      <c r="BR213" s="76"/>
      <c r="BS213" s="76"/>
    </row>
    <row r="214" spans="1:87" ht="12.75" customHeight="1" x14ac:dyDescent="0.2">
      <c r="A214" s="143" t="str">
        <f>+IF('➉一覧からの作成用データ (切替届)'!$N$36="印刷ＯＫ→",1,"")</f>
        <v/>
      </c>
      <c r="B214" s="2719" t="s">
        <v>589</v>
      </c>
      <c r="C214" s="2719"/>
      <c r="D214" s="2719"/>
      <c r="E214" s="2719"/>
      <c r="F214" s="2719"/>
      <c r="G214" s="2719"/>
      <c r="H214" s="2719"/>
      <c r="I214" s="2719"/>
      <c r="J214" s="2719"/>
      <c r="K214" s="2719"/>
      <c r="L214" s="2719"/>
      <c r="M214" s="2719"/>
      <c r="N214" s="2719"/>
      <c r="O214" s="2719"/>
      <c r="P214" s="2719"/>
      <c r="Q214" s="2719"/>
      <c r="R214" s="2719"/>
      <c r="S214" s="2719"/>
      <c r="T214" s="2719"/>
      <c r="U214" s="2719"/>
      <c r="V214" s="2719"/>
      <c r="W214" s="2719"/>
      <c r="X214" s="2719"/>
      <c r="Y214" s="2719"/>
      <c r="Z214" s="2719"/>
      <c r="AA214" s="2719"/>
      <c r="AB214" s="2719"/>
      <c r="AC214" s="2719"/>
      <c r="AD214" s="2719"/>
      <c r="AE214" s="2719"/>
      <c r="AF214" s="2719"/>
      <c r="AG214" s="2719"/>
      <c r="AH214" s="2719"/>
      <c r="AI214" s="2719"/>
      <c r="AJ214" s="2719"/>
      <c r="AK214" s="2719"/>
      <c r="AL214" s="2720"/>
      <c r="AM214" s="95"/>
      <c r="AN214" s="95"/>
      <c r="AO214" s="95"/>
      <c r="AP214" s="2721" t="s">
        <v>115</v>
      </c>
      <c r="AQ214" s="2721"/>
      <c r="AR214" s="2721"/>
      <c r="AS214" s="2721"/>
      <c r="AT214" s="2721"/>
      <c r="AU214" s="2721"/>
      <c r="AV214" s="2721"/>
      <c r="AW214" s="2723"/>
      <c r="AX214" s="2723"/>
      <c r="AY214" s="2723"/>
      <c r="AZ214" s="2723"/>
      <c r="BA214" s="2723"/>
      <c r="BB214" s="2723"/>
      <c r="BC214" s="2723"/>
      <c r="BD214" s="2723"/>
      <c r="BE214" s="2723"/>
      <c r="BF214" s="2723"/>
      <c r="BG214" s="2723"/>
      <c r="BH214" s="2723"/>
      <c r="BI214" s="2723"/>
      <c r="BJ214" s="2723"/>
      <c r="BK214" s="2723"/>
      <c r="BL214" s="2723"/>
      <c r="BM214" s="2723"/>
      <c r="BN214" s="2723"/>
      <c r="BO214" s="2723"/>
      <c r="BP214" s="2723"/>
      <c r="BQ214" s="2723"/>
      <c r="BR214" s="76"/>
      <c r="BS214" s="76"/>
    </row>
    <row r="215" spans="1:87" ht="12.75" customHeight="1" x14ac:dyDescent="0.2">
      <c r="A215" s="143" t="str">
        <f>+IF('➉一覧からの作成用データ (切替届)'!$N$36="印刷ＯＫ→",1,"")</f>
        <v/>
      </c>
      <c r="B215" s="2719"/>
      <c r="C215" s="2719"/>
      <c r="D215" s="2719"/>
      <c r="E215" s="2719"/>
      <c r="F215" s="2719"/>
      <c r="G215" s="2719"/>
      <c r="H215" s="2719"/>
      <c r="I215" s="2719"/>
      <c r="J215" s="2719"/>
      <c r="K215" s="2719"/>
      <c r="L215" s="2719"/>
      <c r="M215" s="2719"/>
      <c r="N215" s="2719"/>
      <c r="O215" s="2719"/>
      <c r="P215" s="2719"/>
      <c r="Q215" s="2719"/>
      <c r="R215" s="2719"/>
      <c r="S215" s="2719"/>
      <c r="T215" s="2719"/>
      <c r="U215" s="2719"/>
      <c r="V215" s="2719"/>
      <c r="W215" s="2719"/>
      <c r="X215" s="2719"/>
      <c r="Y215" s="2719"/>
      <c r="Z215" s="2719"/>
      <c r="AA215" s="2719"/>
      <c r="AB215" s="2719"/>
      <c r="AC215" s="2719"/>
      <c r="AD215" s="2719"/>
      <c r="AE215" s="2719"/>
      <c r="AF215" s="2719"/>
      <c r="AG215" s="2719"/>
      <c r="AH215" s="2719"/>
      <c r="AI215" s="2719"/>
      <c r="AJ215" s="2719"/>
      <c r="AK215" s="2719"/>
      <c r="AL215" s="2720"/>
      <c r="AM215" s="95"/>
      <c r="AN215" s="95"/>
      <c r="AO215" s="95"/>
      <c r="AP215" s="2721"/>
      <c r="AQ215" s="2721"/>
      <c r="AR215" s="2721"/>
      <c r="AS215" s="2721"/>
      <c r="AT215" s="2721"/>
      <c r="AU215" s="2721"/>
      <c r="AV215" s="2721"/>
      <c r="AW215" s="2723"/>
      <c r="AX215" s="2723"/>
      <c r="AY215" s="2723"/>
      <c r="AZ215" s="2723"/>
      <c r="BA215" s="2723"/>
      <c r="BB215" s="2723"/>
      <c r="BC215" s="2723"/>
      <c r="BD215" s="2723"/>
      <c r="BE215" s="2723"/>
      <c r="BF215" s="2723"/>
      <c r="BG215" s="2723"/>
      <c r="BH215" s="2723"/>
      <c r="BI215" s="2723"/>
      <c r="BJ215" s="2723"/>
      <c r="BK215" s="2723"/>
      <c r="BL215" s="2723"/>
      <c r="BM215" s="2723"/>
      <c r="BN215" s="2723"/>
      <c r="BO215" s="2723"/>
      <c r="BP215" s="2723"/>
      <c r="BQ215" s="2723"/>
      <c r="BR215" s="76"/>
      <c r="BS215" s="76"/>
    </row>
    <row r="216" spans="1:87" ht="12.75" customHeight="1" thickBot="1" x14ac:dyDescent="0.25">
      <c r="A216" s="143" t="str">
        <f>+IF('➉一覧からの作成用データ (切替届)'!$N$36="印刷ＯＫ→",1,"")</f>
        <v/>
      </c>
      <c r="B216" s="2720"/>
      <c r="C216" s="2720"/>
      <c r="D216" s="2720"/>
      <c r="E216" s="2720"/>
      <c r="F216" s="2720"/>
      <c r="G216" s="2720"/>
      <c r="H216" s="2720"/>
      <c r="I216" s="2720"/>
      <c r="J216" s="2720"/>
      <c r="K216" s="2720"/>
      <c r="L216" s="2720"/>
      <c r="M216" s="2720"/>
      <c r="N216" s="2720"/>
      <c r="O216" s="2720"/>
      <c r="P216" s="2720"/>
      <c r="Q216" s="2720"/>
      <c r="R216" s="2720"/>
      <c r="S216" s="2720"/>
      <c r="T216" s="2720"/>
      <c r="U216" s="2720"/>
      <c r="V216" s="2720"/>
      <c r="W216" s="2720"/>
      <c r="X216" s="2720"/>
      <c r="Y216" s="2720"/>
      <c r="Z216" s="2720"/>
      <c r="AA216" s="2720"/>
      <c r="AB216" s="2720"/>
      <c r="AC216" s="2720"/>
      <c r="AD216" s="2720"/>
      <c r="AE216" s="2720"/>
      <c r="AF216" s="2720"/>
      <c r="AG216" s="2720"/>
      <c r="AH216" s="2720"/>
      <c r="AI216" s="2720"/>
      <c r="AJ216" s="2720"/>
      <c r="AK216" s="2720"/>
      <c r="AL216" s="2720"/>
      <c r="AM216" s="95"/>
      <c r="AN216" s="95"/>
      <c r="AO216" s="95"/>
      <c r="AP216" s="2722"/>
      <c r="AQ216" s="2722"/>
      <c r="AR216" s="2722"/>
      <c r="AS216" s="2722"/>
      <c r="AT216" s="2722"/>
      <c r="AU216" s="2722"/>
      <c r="AV216" s="2722"/>
      <c r="AW216" s="2724"/>
      <c r="AX216" s="2724"/>
      <c r="AY216" s="2724"/>
      <c r="AZ216" s="2724"/>
      <c r="BA216" s="2724"/>
      <c r="BB216" s="2724"/>
      <c r="BC216" s="2724"/>
      <c r="BD216" s="2724"/>
      <c r="BE216" s="2724"/>
      <c r="BF216" s="2724"/>
      <c r="BG216" s="2724"/>
      <c r="BH216" s="2724"/>
      <c r="BI216" s="2724"/>
      <c r="BJ216" s="2724"/>
      <c r="BK216" s="2724"/>
      <c r="BL216" s="2724"/>
      <c r="BM216" s="2724"/>
      <c r="BN216" s="2724"/>
      <c r="BO216" s="2724"/>
      <c r="BP216" s="2724"/>
      <c r="BQ216" s="2724"/>
      <c r="BR216" s="76"/>
      <c r="BS216" s="76"/>
    </row>
    <row r="217" spans="1:87" ht="13.5" customHeight="1" x14ac:dyDescent="0.2">
      <c r="A217" s="143" t="str">
        <f>+IF('➉一覧からの作成用データ (切替届)'!$N$36="印刷ＯＫ→",1,"")</f>
        <v/>
      </c>
      <c r="B217" s="2725">
        <f ca="1">IF('➉一覧からの作成用データ (切替届)'!$B$31="","",'➉一覧からの作成用データ (切替届)'!$B$31)</f>
        <v>45617</v>
      </c>
      <c r="C217" s="2726"/>
      <c r="D217" s="2726"/>
      <c r="E217" s="2726"/>
      <c r="F217" s="2726"/>
      <c r="G217" s="2726"/>
      <c r="H217" s="2726"/>
      <c r="I217" s="2726"/>
      <c r="J217" s="2726"/>
      <c r="K217" s="2726"/>
      <c r="L217" s="2726"/>
      <c r="M217" s="2726"/>
      <c r="N217" s="2726"/>
      <c r="O217" s="2726"/>
      <c r="P217" s="1729" t="s">
        <v>68</v>
      </c>
      <c r="Q217" s="1729"/>
      <c r="R217" s="1731" t="s">
        <v>21</v>
      </c>
      <c r="S217" s="1732"/>
      <c r="T217" s="1732"/>
      <c r="U217" s="1732"/>
      <c r="V217" s="1733"/>
      <c r="W217" s="1734" t="s">
        <v>9</v>
      </c>
      <c r="X217" s="1735"/>
      <c r="Y217" s="2731" t="str">
        <f>①伊勢崎市における事業所基本情報!$K$26&amp;"-"&amp;①伊勢崎市における事業所基本情報!$Q$26&amp;""</f>
        <v>-</v>
      </c>
      <c r="Z217" s="2731"/>
      <c r="AA217" s="2731"/>
      <c r="AB217" s="2731"/>
      <c r="AC217" s="2731"/>
      <c r="AD217" s="2731"/>
      <c r="AE217" s="2731"/>
      <c r="AF217" s="2731"/>
      <c r="AG217" s="81"/>
      <c r="AH217" s="81"/>
      <c r="AI217" s="81"/>
      <c r="AJ217" s="81"/>
      <c r="AK217" s="81"/>
      <c r="AL217" s="81"/>
      <c r="AM217" s="81"/>
      <c r="AN217" s="81"/>
      <c r="AO217" s="81"/>
      <c r="AP217" s="81"/>
      <c r="AQ217" s="81"/>
      <c r="AR217" s="81"/>
      <c r="AS217" s="81"/>
      <c r="AT217" s="81"/>
      <c r="AU217" s="81"/>
      <c r="AV217" s="81"/>
      <c r="AW217" s="1549" t="s">
        <v>10</v>
      </c>
      <c r="AX217" s="1549"/>
      <c r="AY217" s="1549"/>
      <c r="AZ217" s="1549"/>
      <c r="BA217" s="1549"/>
      <c r="BB217" s="1549"/>
      <c r="BC217" s="1549"/>
      <c r="BD217" s="1551" t="str">
        <f>①伊勢崎市における事業所基本情報!$CG$18&amp;""</f>
        <v/>
      </c>
      <c r="BE217" s="1551" t="str">
        <f>①伊勢崎市における事業所基本情報!$CH$18&amp;""</f>
        <v/>
      </c>
      <c r="BF217" s="1551" t="str">
        <f>①伊勢崎市における事業所基本情報!$CI$18&amp;""</f>
        <v/>
      </c>
      <c r="BG217" s="1551" t="str">
        <f>①伊勢崎市における事業所基本情報!$CJ$18&amp;""</f>
        <v/>
      </c>
      <c r="BH217" s="1551" t="str">
        <f>①伊勢崎市における事業所基本情報!$CK$18&amp;""</f>
        <v/>
      </c>
      <c r="BI217" s="1551" t="str">
        <f>①伊勢崎市における事業所基本情報!$CL$18&amp;""</f>
        <v/>
      </c>
      <c r="BJ217" s="1551" t="str">
        <f>①伊勢崎市における事業所基本情報!$CM$18&amp;""</f>
        <v/>
      </c>
      <c r="BK217" s="1551" t="str">
        <f>①伊勢崎市における事業所基本情報!$CN$18&amp;""</f>
        <v/>
      </c>
      <c r="BL217" s="1572" t="s">
        <v>130</v>
      </c>
      <c r="BM217" s="1573"/>
      <c r="BN217" s="1573"/>
      <c r="BO217" s="1573"/>
      <c r="BP217" s="1573"/>
      <c r="BQ217" s="1574"/>
      <c r="BR217" s="86"/>
      <c r="BS217" s="86"/>
      <c r="BT217" s="86"/>
      <c r="BY217" s="145"/>
      <c r="BZ217" s="145"/>
      <c r="CA217" s="145"/>
      <c r="CB217" s="145"/>
      <c r="CC217" s="145"/>
      <c r="CD217" s="145"/>
      <c r="CE217" s="145"/>
      <c r="CF217" s="145"/>
      <c r="CG217" s="145"/>
    </row>
    <row r="218" spans="1:87" ht="13.5" customHeight="1" x14ac:dyDescent="0.2">
      <c r="A218" s="143" t="str">
        <f>+IF('➉一覧からの作成用データ (切替届)'!$N$36="印刷ＯＫ→",1,"")</f>
        <v/>
      </c>
      <c r="B218" s="2727"/>
      <c r="C218" s="2728"/>
      <c r="D218" s="2728"/>
      <c r="E218" s="2728"/>
      <c r="F218" s="2728"/>
      <c r="G218" s="2728"/>
      <c r="H218" s="2728"/>
      <c r="I218" s="2728"/>
      <c r="J218" s="2728"/>
      <c r="K218" s="2728"/>
      <c r="L218" s="2728"/>
      <c r="M218" s="2728"/>
      <c r="N218" s="2728"/>
      <c r="O218" s="2728"/>
      <c r="P218" s="1730"/>
      <c r="Q218" s="1730"/>
      <c r="R218" s="1640"/>
      <c r="S218" s="1590"/>
      <c r="T218" s="1590"/>
      <c r="U218" s="1590"/>
      <c r="V218" s="1641"/>
      <c r="W218" s="1568" t="str">
        <f>①伊勢崎市における事業所基本情報!$I$27&amp;""</f>
        <v/>
      </c>
      <c r="X218" s="1569"/>
      <c r="Y218" s="1569"/>
      <c r="Z218" s="1569"/>
      <c r="AA218" s="1569"/>
      <c r="AB218" s="1569"/>
      <c r="AC218" s="1569"/>
      <c r="AD218" s="1569"/>
      <c r="AE218" s="1569"/>
      <c r="AF218" s="1569"/>
      <c r="AG218" s="1569"/>
      <c r="AH218" s="1569"/>
      <c r="AI218" s="1569"/>
      <c r="AJ218" s="1569"/>
      <c r="AK218" s="1569"/>
      <c r="AL218" s="1569"/>
      <c r="AM218" s="1569"/>
      <c r="AN218" s="1569"/>
      <c r="AO218" s="1569"/>
      <c r="AP218" s="1569"/>
      <c r="AQ218" s="1569"/>
      <c r="AR218" s="1569"/>
      <c r="AS218" s="1569"/>
      <c r="AT218" s="1569"/>
      <c r="AU218" s="1569"/>
      <c r="AV218" s="1569"/>
      <c r="AW218" s="1550"/>
      <c r="AX218" s="1550"/>
      <c r="AY218" s="1550"/>
      <c r="AZ218" s="1550"/>
      <c r="BA218" s="1550"/>
      <c r="BB218" s="1550"/>
      <c r="BC218" s="1550"/>
      <c r="BD218" s="1552"/>
      <c r="BE218" s="1552"/>
      <c r="BF218" s="1552"/>
      <c r="BG218" s="1552"/>
      <c r="BH218" s="1552"/>
      <c r="BI218" s="1552"/>
      <c r="BJ218" s="1552"/>
      <c r="BK218" s="1552"/>
      <c r="BL218" s="1575"/>
      <c r="BM218" s="1576"/>
      <c r="BN218" s="1576"/>
      <c r="BO218" s="1576"/>
      <c r="BP218" s="1576"/>
      <c r="BQ218" s="1577"/>
      <c r="BR218" s="86"/>
      <c r="BS218" s="86"/>
      <c r="BT218" s="86"/>
      <c r="BY218" s="145"/>
    </row>
    <row r="219" spans="1:87" ht="13.5" customHeight="1" x14ac:dyDescent="0.2">
      <c r="A219" s="143" t="str">
        <f>+IF('➉一覧からの作成用データ (切替届)'!$N$36="印刷ＯＫ→",1,"")</f>
        <v/>
      </c>
      <c r="B219" s="2727"/>
      <c r="C219" s="2728"/>
      <c r="D219" s="2728"/>
      <c r="E219" s="2728"/>
      <c r="F219" s="2728"/>
      <c r="G219" s="2728"/>
      <c r="H219" s="2728"/>
      <c r="I219" s="2728"/>
      <c r="J219" s="2728"/>
      <c r="K219" s="2728"/>
      <c r="L219" s="2728"/>
      <c r="M219" s="2728"/>
      <c r="N219" s="2728"/>
      <c r="O219" s="2728"/>
      <c r="P219" s="1730"/>
      <c r="Q219" s="1730"/>
      <c r="R219" s="1640"/>
      <c r="S219" s="1590"/>
      <c r="T219" s="1590"/>
      <c r="U219" s="1590"/>
      <c r="V219" s="1641"/>
      <c r="W219" s="1568"/>
      <c r="X219" s="1569"/>
      <c r="Y219" s="1569"/>
      <c r="Z219" s="1569"/>
      <c r="AA219" s="1569"/>
      <c r="AB219" s="1569"/>
      <c r="AC219" s="1569"/>
      <c r="AD219" s="1569"/>
      <c r="AE219" s="1569"/>
      <c r="AF219" s="1569"/>
      <c r="AG219" s="1569"/>
      <c r="AH219" s="1569"/>
      <c r="AI219" s="1569"/>
      <c r="AJ219" s="1569"/>
      <c r="AK219" s="1569"/>
      <c r="AL219" s="1569"/>
      <c r="AM219" s="1569"/>
      <c r="AN219" s="1569"/>
      <c r="AO219" s="1569"/>
      <c r="AP219" s="1569"/>
      <c r="AQ219" s="1569"/>
      <c r="AR219" s="1569"/>
      <c r="AS219" s="1569"/>
      <c r="AT219" s="1569"/>
      <c r="AU219" s="1569"/>
      <c r="AV219" s="1569"/>
      <c r="AW219" s="1550"/>
      <c r="AX219" s="1550"/>
      <c r="AY219" s="1550"/>
      <c r="AZ219" s="1550"/>
      <c r="BA219" s="1550"/>
      <c r="BB219" s="1550"/>
      <c r="BC219" s="1550"/>
      <c r="BD219" s="1624" t="s">
        <v>116</v>
      </c>
      <c r="BE219" s="1624"/>
      <c r="BF219" s="1624"/>
      <c r="BG219" s="1624"/>
      <c r="BH219" s="1624"/>
      <c r="BI219" s="1624"/>
      <c r="BJ219" s="1624"/>
      <c r="BK219" s="1624" t="s">
        <v>117</v>
      </c>
      <c r="BL219" s="1566" t="str">
        <f>RIGHT('➉一覧からの作成用データ (切替届)'!$M$36,2)&amp;""</f>
        <v/>
      </c>
      <c r="BM219" s="1566"/>
      <c r="BN219" s="1566"/>
      <c r="BO219" s="1566"/>
      <c r="BP219" s="1566"/>
      <c r="BQ219" s="1626" t="s">
        <v>118</v>
      </c>
      <c r="BR219" s="78"/>
      <c r="BS219" s="78"/>
      <c r="BT219" s="76"/>
      <c r="BY219" s="145"/>
    </row>
    <row r="220" spans="1:87" ht="13.5" customHeight="1" x14ac:dyDescent="0.2">
      <c r="A220" s="143" t="str">
        <f>+IF('➉一覧からの作成用データ (切替届)'!$N$36="印刷ＯＫ→",1,"")</f>
        <v/>
      </c>
      <c r="B220" s="2729"/>
      <c r="C220" s="2730"/>
      <c r="D220" s="2730"/>
      <c r="E220" s="2730"/>
      <c r="F220" s="2730"/>
      <c r="G220" s="2730"/>
      <c r="H220" s="2730"/>
      <c r="I220" s="2730"/>
      <c r="J220" s="2730"/>
      <c r="K220" s="2730"/>
      <c r="L220" s="2730"/>
      <c r="M220" s="2730"/>
      <c r="N220" s="2730"/>
      <c r="O220" s="2730"/>
      <c r="P220" s="1730"/>
      <c r="Q220" s="1730"/>
      <c r="R220" s="1637"/>
      <c r="S220" s="1638"/>
      <c r="T220" s="1638"/>
      <c r="U220" s="1638"/>
      <c r="V220" s="1642"/>
      <c r="W220" s="1570"/>
      <c r="X220" s="1571"/>
      <c r="Y220" s="1571"/>
      <c r="Z220" s="1571"/>
      <c r="AA220" s="1571"/>
      <c r="AB220" s="1571"/>
      <c r="AC220" s="1571"/>
      <c r="AD220" s="1571"/>
      <c r="AE220" s="1571"/>
      <c r="AF220" s="1571"/>
      <c r="AG220" s="1571"/>
      <c r="AH220" s="1571"/>
      <c r="AI220" s="1571"/>
      <c r="AJ220" s="1571"/>
      <c r="AK220" s="1571"/>
      <c r="AL220" s="1571"/>
      <c r="AM220" s="1571"/>
      <c r="AN220" s="1571"/>
      <c r="AO220" s="1571"/>
      <c r="AP220" s="1571"/>
      <c r="AQ220" s="1571"/>
      <c r="AR220" s="1571"/>
      <c r="AS220" s="1571"/>
      <c r="AT220" s="1571"/>
      <c r="AU220" s="1571"/>
      <c r="AV220" s="1571"/>
      <c r="AW220" s="1550"/>
      <c r="AX220" s="1550"/>
      <c r="AY220" s="1550"/>
      <c r="AZ220" s="1550"/>
      <c r="BA220" s="1550"/>
      <c r="BB220" s="1550"/>
      <c r="BC220" s="1550"/>
      <c r="BD220" s="1625"/>
      <c r="BE220" s="1625"/>
      <c r="BF220" s="1625"/>
      <c r="BG220" s="1625"/>
      <c r="BH220" s="1625"/>
      <c r="BI220" s="1625"/>
      <c r="BJ220" s="1625"/>
      <c r="BK220" s="1625"/>
      <c r="BL220" s="1567"/>
      <c r="BM220" s="1567"/>
      <c r="BN220" s="1567"/>
      <c r="BO220" s="1567"/>
      <c r="BP220" s="1567"/>
      <c r="BQ220" s="1627"/>
      <c r="BR220" s="78"/>
      <c r="BS220" s="78"/>
      <c r="BT220" s="76"/>
      <c r="BY220" s="145"/>
      <c r="BZ220" s="145"/>
      <c r="CA220" s="145"/>
      <c r="CB220" s="145"/>
      <c r="CC220" s="145"/>
      <c r="CD220" s="145"/>
      <c r="CE220" s="145"/>
      <c r="CF220" s="145"/>
    </row>
    <row r="221" spans="1:87" ht="20.25" customHeight="1" x14ac:dyDescent="0.2">
      <c r="A221" s="143" t="str">
        <f>+IF('➉一覧からの作成用データ (切替届)'!$N$36="印刷ＯＫ→",1,"")</f>
        <v/>
      </c>
      <c r="B221" s="1653"/>
      <c r="C221" s="1564"/>
      <c r="D221" s="1564"/>
      <c r="E221" s="1564"/>
      <c r="F221" s="1564"/>
      <c r="G221" s="1564"/>
      <c r="H221" s="1564"/>
      <c r="I221" s="1564"/>
      <c r="J221" s="1564"/>
      <c r="K221" s="1649" t="s">
        <v>304</v>
      </c>
      <c r="L221" s="1650"/>
      <c r="M221" s="1650"/>
      <c r="N221" s="1650"/>
      <c r="O221" s="1650"/>
      <c r="P221" s="1730"/>
      <c r="Q221" s="1730"/>
      <c r="R221" s="1634" t="s">
        <v>20</v>
      </c>
      <c r="S221" s="1634"/>
      <c r="T221" s="1634"/>
      <c r="U221" s="1634"/>
      <c r="V221" s="1634"/>
      <c r="W221" s="1610" t="str">
        <f>①伊勢崎市における事業所基本情報!$I$20&amp;""</f>
        <v/>
      </c>
      <c r="X221" s="1611"/>
      <c r="Y221" s="1611"/>
      <c r="Z221" s="1611"/>
      <c r="AA221" s="1611"/>
      <c r="AB221" s="1611"/>
      <c r="AC221" s="1611"/>
      <c r="AD221" s="1611"/>
      <c r="AE221" s="1611"/>
      <c r="AF221" s="1611"/>
      <c r="AG221" s="1611"/>
      <c r="AH221" s="1611"/>
      <c r="AI221" s="1611"/>
      <c r="AJ221" s="1611"/>
      <c r="AK221" s="1611"/>
      <c r="AL221" s="1611"/>
      <c r="AM221" s="1611"/>
      <c r="AN221" s="1611"/>
      <c r="AO221" s="1611"/>
      <c r="AP221" s="1611"/>
      <c r="AQ221" s="1611"/>
      <c r="AR221" s="1611"/>
      <c r="AS221" s="1611"/>
      <c r="AT221" s="1611"/>
      <c r="AU221" s="1611"/>
      <c r="AV221" s="1612"/>
      <c r="AW221" s="1550" t="s">
        <v>131</v>
      </c>
      <c r="AX221" s="1550"/>
      <c r="AY221" s="1550"/>
      <c r="AZ221" s="1550"/>
      <c r="BA221" s="1550" t="s">
        <v>33</v>
      </c>
      <c r="BB221" s="1550"/>
      <c r="BC221" s="1550"/>
      <c r="BD221" s="1614" t="str">
        <f>①伊勢崎市における事業所基本情報!$I$35&amp;""</f>
        <v/>
      </c>
      <c r="BE221" s="1614"/>
      <c r="BF221" s="1614"/>
      <c r="BG221" s="1614"/>
      <c r="BH221" s="1614"/>
      <c r="BI221" s="1614"/>
      <c r="BJ221" s="1614"/>
      <c r="BK221" s="1614"/>
      <c r="BL221" s="1614"/>
      <c r="BM221" s="1614"/>
      <c r="BN221" s="1614"/>
      <c r="BO221" s="1614"/>
      <c r="BP221" s="1614"/>
      <c r="BQ221" s="1615"/>
      <c r="BR221" s="78"/>
      <c r="BS221" s="78"/>
      <c r="BT221" s="76"/>
      <c r="BY221" s="145"/>
      <c r="BZ221" s="145"/>
      <c r="CA221" s="145"/>
      <c r="CB221" s="145"/>
      <c r="CC221" s="145"/>
      <c r="CD221" s="145"/>
      <c r="CE221" s="145"/>
      <c r="CF221" s="145"/>
    </row>
    <row r="222" spans="1:87" ht="20.25" customHeight="1" x14ac:dyDescent="0.2">
      <c r="A222" s="143" t="str">
        <f>+IF('➉一覧からの作成用データ (切替届)'!$N$36="印刷ＯＫ→",1,"")</f>
        <v/>
      </c>
      <c r="B222" s="1653"/>
      <c r="C222" s="1564"/>
      <c r="D222" s="1564"/>
      <c r="E222" s="1564"/>
      <c r="F222" s="1564"/>
      <c r="G222" s="1564"/>
      <c r="H222" s="1564"/>
      <c r="I222" s="1564"/>
      <c r="J222" s="1564"/>
      <c r="K222" s="1651"/>
      <c r="L222" s="1652"/>
      <c r="M222" s="1652"/>
      <c r="N222" s="1652"/>
      <c r="O222" s="1652"/>
      <c r="P222" s="1730"/>
      <c r="Q222" s="1730"/>
      <c r="R222" s="1640" t="s">
        <v>24</v>
      </c>
      <c r="S222" s="1590"/>
      <c r="T222" s="1590"/>
      <c r="U222" s="1590"/>
      <c r="V222" s="1641"/>
      <c r="W222" s="1601" t="str">
        <f>①伊勢崎市における事業所基本情報!$I$22&amp;""</f>
        <v/>
      </c>
      <c r="X222" s="1602"/>
      <c r="Y222" s="1602"/>
      <c r="Z222" s="1602"/>
      <c r="AA222" s="1602"/>
      <c r="AB222" s="1602"/>
      <c r="AC222" s="1602"/>
      <c r="AD222" s="1602"/>
      <c r="AE222" s="1602"/>
      <c r="AF222" s="1602"/>
      <c r="AG222" s="1602"/>
      <c r="AH222" s="1602"/>
      <c r="AI222" s="1602"/>
      <c r="AJ222" s="1602"/>
      <c r="AK222" s="1602"/>
      <c r="AL222" s="1602"/>
      <c r="AM222" s="1602"/>
      <c r="AN222" s="1602"/>
      <c r="AO222" s="1602"/>
      <c r="AP222" s="1602"/>
      <c r="AQ222" s="1602"/>
      <c r="AR222" s="1602"/>
      <c r="AS222" s="1602"/>
      <c r="AT222" s="1602"/>
      <c r="AU222" s="1602"/>
      <c r="AV222" s="1603"/>
      <c r="AW222" s="1550"/>
      <c r="AX222" s="1550"/>
      <c r="AY222" s="1550"/>
      <c r="AZ222" s="1550"/>
      <c r="BA222" s="1550"/>
      <c r="BB222" s="1550"/>
      <c r="BC222" s="1550"/>
      <c r="BD222" s="1616"/>
      <c r="BE222" s="1616"/>
      <c r="BF222" s="1616"/>
      <c r="BG222" s="1616"/>
      <c r="BH222" s="1616"/>
      <c r="BI222" s="1616"/>
      <c r="BJ222" s="1616"/>
      <c r="BK222" s="1616"/>
      <c r="BL222" s="1616"/>
      <c r="BM222" s="1616"/>
      <c r="BN222" s="1616"/>
      <c r="BO222" s="1616"/>
      <c r="BP222" s="1616"/>
      <c r="BQ222" s="1617"/>
      <c r="BR222" s="78"/>
      <c r="BS222" s="78"/>
      <c r="BT222" s="76"/>
      <c r="BY222" s="145"/>
      <c r="BZ222" s="145"/>
      <c r="CA222" s="145"/>
      <c r="CB222" s="145"/>
      <c r="CC222" s="145"/>
      <c r="CD222" s="145"/>
      <c r="CE222" s="145"/>
      <c r="CF222" s="145"/>
      <c r="CG222" s="145"/>
    </row>
    <row r="223" spans="1:87" ht="20.25" customHeight="1" x14ac:dyDescent="0.2">
      <c r="A223" s="143" t="str">
        <f>+IF('➉一覧からの作成用データ (切替届)'!$N$36="印刷ＯＫ→",1,"")</f>
        <v/>
      </c>
      <c r="B223" s="1653"/>
      <c r="C223" s="1564"/>
      <c r="D223" s="1564"/>
      <c r="E223" s="1564"/>
      <c r="F223" s="1564"/>
      <c r="G223" s="1564"/>
      <c r="H223" s="1564"/>
      <c r="I223" s="1564"/>
      <c r="J223" s="1564"/>
      <c r="K223" s="1564"/>
      <c r="L223" s="1564"/>
      <c r="M223" s="1564"/>
      <c r="N223" s="1564"/>
      <c r="O223" s="1565"/>
      <c r="P223" s="1730"/>
      <c r="Q223" s="1730"/>
      <c r="R223" s="1640"/>
      <c r="S223" s="1590"/>
      <c r="T223" s="1590"/>
      <c r="U223" s="1590"/>
      <c r="V223" s="1641"/>
      <c r="W223" s="1604"/>
      <c r="X223" s="1605"/>
      <c r="Y223" s="1605"/>
      <c r="Z223" s="1605"/>
      <c r="AA223" s="1605"/>
      <c r="AB223" s="1605"/>
      <c r="AC223" s="1605"/>
      <c r="AD223" s="1605"/>
      <c r="AE223" s="1605"/>
      <c r="AF223" s="1605"/>
      <c r="AG223" s="1605"/>
      <c r="AH223" s="1605"/>
      <c r="AI223" s="1605"/>
      <c r="AJ223" s="1605"/>
      <c r="AK223" s="1605"/>
      <c r="AL223" s="1605"/>
      <c r="AM223" s="1605"/>
      <c r="AN223" s="1605"/>
      <c r="AO223" s="1605"/>
      <c r="AP223" s="1605"/>
      <c r="AQ223" s="1605"/>
      <c r="AR223" s="1605"/>
      <c r="AS223" s="1605"/>
      <c r="AT223" s="1605"/>
      <c r="AU223" s="1605"/>
      <c r="AV223" s="1606"/>
      <c r="AW223" s="1550"/>
      <c r="AX223" s="1550"/>
      <c r="AY223" s="1550"/>
      <c r="AZ223" s="1550"/>
      <c r="BA223" s="1550" t="s">
        <v>3</v>
      </c>
      <c r="BB223" s="1550"/>
      <c r="BC223" s="1550"/>
      <c r="BD223" s="1708" t="str">
        <f>①伊勢崎市における事業所基本情報!$I$37&amp;""</f>
        <v/>
      </c>
      <c r="BE223" s="1709"/>
      <c r="BF223" s="1709"/>
      <c r="BG223" s="1709"/>
      <c r="BH223" s="1709"/>
      <c r="BI223" s="1709"/>
      <c r="BJ223" s="1709"/>
      <c r="BK223" s="1709"/>
      <c r="BL223" s="1709"/>
      <c r="BM223" s="1709"/>
      <c r="BN223" s="1709"/>
      <c r="BO223" s="1709"/>
      <c r="BP223" s="1709"/>
      <c r="BQ223" s="1710"/>
      <c r="BR223" s="78"/>
      <c r="BS223" s="78"/>
      <c r="BT223" s="76"/>
      <c r="BY223" s="145"/>
    </row>
    <row r="224" spans="1:87" ht="20.25" customHeight="1" x14ac:dyDescent="0.2">
      <c r="A224" s="143" t="str">
        <f>+IF('➉一覧からの作成用データ (切替届)'!$N$36="印刷ＯＫ→",1,"")</f>
        <v/>
      </c>
      <c r="B224" s="1557" t="s">
        <v>13</v>
      </c>
      <c r="C224" s="1558"/>
      <c r="D224" s="1558"/>
      <c r="E224" s="1558"/>
      <c r="F224" s="1559"/>
      <c r="G224" s="1553" t="s">
        <v>19</v>
      </c>
      <c r="H224" s="1554"/>
      <c r="I224" s="1554"/>
      <c r="J224" s="1554"/>
      <c r="K224" s="1554"/>
      <c r="L224" s="1554"/>
      <c r="M224" s="1554"/>
      <c r="N224" s="1554"/>
      <c r="O224" s="1554"/>
      <c r="P224" s="1730"/>
      <c r="Q224" s="1730"/>
      <c r="R224" s="1637"/>
      <c r="S224" s="1638"/>
      <c r="T224" s="1638"/>
      <c r="U224" s="1638"/>
      <c r="V224" s="1642"/>
      <c r="W224" s="1607"/>
      <c r="X224" s="1608"/>
      <c r="Y224" s="1608"/>
      <c r="Z224" s="1608"/>
      <c r="AA224" s="1608"/>
      <c r="AB224" s="1608"/>
      <c r="AC224" s="1608"/>
      <c r="AD224" s="1608"/>
      <c r="AE224" s="1608"/>
      <c r="AF224" s="1608"/>
      <c r="AG224" s="1608"/>
      <c r="AH224" s="1608"/>
      <c r="AI224" s="1608"/>
      <c r="AJ224" s="1608"/>
      <c r="AK224" s="1608"/>
      <c r="AL224" s="1608"/>
      <c r="AM224" s="1608"/>
      <c r="AN224" s="1608"/>
      <c r="AO224" s="1608"/>
      <c r="AP224" s="1608"/>
      <c r="AQ224" s="1608"/>
      <c r="AR224" s="1608"/>
      <c r="AS224" s="1608"/>
      <c r="AT224" s="1608"/>
      <c r="AU224" s="1608"/>
      <c r="AV224" s="1609"/>
      <c r="AW224" s="1550"/>
      <c r="AX224" s="1550"/>
      <c r="AY224" s="1550"/>
      <c r="AZ224" s="1550"/>
      <c r="BA224" s="1550"/>
      <c r="BB224" s="1550"/>
      <c r="BC224" s="1550"/>
      <c r="BD224" s="1711"/>
      <c r="BE224" s="1712"/>
      <c r="BF224" s="1712"/>
      <c r="BG224" s="1712"/>
      <c r="BH224" s="1712"/>
      <c r="BI224" s="1712"/>
      <c r="BJ224" s="1712"/>
      <c r="BK224" s="1712"/>
      <c r="BL224" s="1712"/>
      <c r="BM224" s="1712"/>
      <c r="BN224" s="1712"/>
      <c r="BO224" s="1712"/>
      <c r="BP224" s="1712"/>
      <c r="BQ224" s="1713"/>
      <c r="BR224" s="78"/>
      <c r="BS224" s="78"/>
      <c r="BT224" s="76"/>
      <c r="BY224" s="145"/>
      <c r="BZ224" s="145"/>
    </row>
    <row r="225" spans="1:98" ht="20.25" customHeight="1" x14ac:dyDescent="0.2">
      <c r="A225" s="143" t="str">
        <f>+IF('➉一覧からの作成用データ (切替届)'!$N$36="印刷ＯＫ→",1,"")</f>
        <v/>
      </c>
      <c r="B225" s="1560"/>
      <c r="C225" s="1561"/>
      <c r="D225" s="1561"/>
      <c r="E225" s="1561"/>
      <c r="F225" s="1562"/>
      <c r="G225" s="1555"/>
      <c r="H225" s="1556"/>
      <c r="I225" s="1556"/>
      <c r="J225" s="1556"/>
      <c r="K225" s="1556"/>
      <c r="L225" s="1556"/>
      <c r="M225" s="1556"/>
      <c r="N225" s="1556"/>
      <c r="O225" s="1556"/>
      <c r="P225" s="1730"/>
      <c r="Q225" s="1730"/>
      <c r="R225" s="1550" t="s">
        <v>25</v>
      </c>
      <c r="S225" s="1550"/>
      <c r="T225" s="1550"/>
      <c r="U225" s="1550"/>
      <c r="V225" s="1550"/>
      <c r="W225" s="1543" t="str">
        <f>①伊勢崎市における事業所基本情報!$CG$35&amp;""</f>
        <v/>
      </c>
      <c r="X225" s="1544"/>
      <c r="Y225" s="1543" t="str">
        <f>①伊勢崎市における事業所基本情報!$CH$35&amp;""</f>
        <v/>
      </c>
      <c r="Z225" s="1544"/>
      <c r="AA225" s="1543" t="str">
        <f>①伊勢崎市における事業所基本情報!$CI$35&amp;""</f>
        <v/>
      </c>
      <c r="AB225" s="1544"/>
      <c r="AC225" s="1543" t="str">
        <f>①伊勢崎市における事業所基本情報!$CJ$35&amp;""</f>
        <v/>
      </c>
      <c r="AD225" s="1544"/>
      <c r="AE225" s="1543" t="str">
        <f>①伊勢崎市における事業所基本情報!$CK$35&amp;""</f>
        <v/>
      </c>
      <c r="AF225" s="1544"/>
      <c r="AG225" s="1543" t="str">
        <f>①伊勢崎市における事業所基本情報!$CL$35&amp;""</f>
        <v/>
      </c>
      <c r="AH225" s="1544"/>
      <c r="AI225" s="1543" t="str">
        <f>①伊勢崎市における事業所基本情報!$CM$35&amp;""</f>
        <v/>
      </c>
      <c r="AJ225" s="1544"/>
      <c r="AK225" s="1543" t="str">
        <f>①伊勢崎市における事業所基本情報!$CN$35&amp;""</f>
        <v/>
      </c>
      <c r="AL225" s="1544"/>
      <c r="AM225" s="1543" t="str">
        <f>①伊勢崎市における事業所基本情報!$CO$35&amp;""</f>
        <v/>
      </c>
      <c r="AN225" s="1544"/>
      <c r="AO225" s="1543" t="str">
        <f>①伊勢崎市における事業所基本情報!$CP$35&amp;""</f>
        <v/>
      </c>
      <c r="AP225" s="1544"/>
      <c r="AQ225" s="1543" t="str">
        <f>①伊勢崎市における事業所基本情報!$CQ$35&amp;""</f>
        <v/>
      </c>
      <c r="AR225" s="1544"/>
      <c r="AS225" s="1543" t="str">
        <f>①伊勢崎市における事業所基本情報!$CR$35&amp;""</f>
        <v/>
      </c>
      <c r="AT225" s="1544"/>
      <c r="AU225" s="1736" t="str">
        <f>①伊勢崎市における事業所基本情報!$CS$35&amp;""</f>
        <v/>
      </c>
      <c r="AV225" s="1737"/>
      <c r="AW225" s="1550"/>
      <c r="AX225" s="1550"/>
      <c r="AY225" s="1550"/>
      <c r="AZ225" s="1550"/>
      <c r="BA225" s="1550" t="s">
        <v>4</v>
      </c>
      <c r="BB225" s="1550"/>
      <c r="BC225" s="1550"/>
      <c r="BD225" s="1714" t="str">
        <f>①伊勢崎市における事業所基本情報!$I$39&amp;""</f>
        <v/>
      </c>
      <c r="BE225" s="1715"/>
      <c r="BF225" s="1715"/>
      <c r="BG225" s="1715"/>
      <c r="BH225" s="1715"/>
      <c r="BI225" s="1715"/>
      <c r="BJ225" s="1715"/>
      <c r="BK225" s="1715"/>
      <c r="BL225" s="1715"/>
      <c r="BM225" s="1715"/>
      <c r="BN225" s="1715"/>
      <c r="BO225" s="1715"/>
      <c r="BP225" s="1715"/>
      <c r="BQ225" s="1716"/>
      <c r="BR225" s="78"/>
      <c r="BS225" s="78"/>
      <c r="BT225" s="76"/>
      <c r="BY225" s="145"/>
      <c r="BZ225" s="145"/>
    </row>
    <row r="226" spans="1:98" ht="20.25" customHeight="1" thickBot="1" x14ac:dyDescent="0.25">
      <c r="A226" s="143" t="str">
        <f>+IF('➉一覧からの作成用データ (切替届)'!$N$36="印刷ＯＫ→",1,"")</f>
        <v/>
      </c>
      <c r="B226" s="1560"/>
      <c r="C226" s="1561"/>
      <c r="D226" s="1561"/>
      <c r="E226" s="1561"/>
      <c r="F226" s="1562"/>
      <c r="G226" s="1555"/>
      <c r="H226" s="1556"/>
      <c r="I226" s="1556"/>
      <c r="J226" s="1556"/>
      <c r="K226" s="1556"/>
      <c r="L226" s="1556"/>
      <c r="M226" s="1556"/>
      <c r="N226" s="1556"/>
      <c r="O226" s="1556"/>
      <c r="P226" s="1730"/>
      <c r="Q226" s="1730"/>
      <c r="R226" s="1550"/>
      <c r="S226" s="1550"/>
      <c r="T226" s="1550"/>
      <c r="U226" s="1550"/>
      <c r="V226" s="1550"/>
      <c r="W226" s="1620"/>
      <c r="X226" s="1621"/>
      <c r="Y226" s="1620"/>
      <c r="Z226" s="1621"/>
      <c r="AA226" s="1620"/>
      <c r="AB226" s="1621"/>
      <c r="AC226" s="1545"/>
      <c r="AD226" s="1546"/>
      <c r="AE226" s="1545"/>
      <c r="AF226" s="1546"/>
      <c r="AG226" s="1545"/>
      <c r="AH226" s="1546"/>
      <c r="AI226" s="1545"/>
      <c r="AJ226" s="1546"/>
      <c r="AK226" s="1545"/>
      <c r="AL226" s="1546"/>
      <c r="AM226" s="1545"/>
      <c r="AN226" s="1546"/>
      <c r="AO226" s="1545"/>
      <c r="AP226" s="1546"/>
      <c r="AQ226" s="1545"/>
      <c r="AR226" s="1546"/>
      <c r="AS226" s="1545"/>
      <c r="AT226" s="1546"/>
      <c r="AU226" s="1738"/>
      <c r="AV226" s="1543"/>
      <c r="AW226" s="1634"/>
      <c r="AX226" s="1634"/>
      <c r="AY226" s="1634"/>
      <c r="AZ226" s="1634"/>
      <c r="BA226" s="1618"/>
      <c r="BB226" s="1618"/>
      <c r="BC226" s="1618"/>
      <c r="BD226" s="1717"/>
      <c r="BE226" s="1718"/>
      <c r="BF226" s="1718"/>
      <c r="BG226" s="1718"/>
      <c r="BH226" s="1718"/>
      <c r="BI226" s="1718"/>
      <c r="BJ226" s="1718"/>
      <c r="BK226" s="1718"/>
      <c r="BL226" s="1718"/>
      <c r="BM226" s="1718"/>
      <c r="BN226" s="1718"/>
      <c r="BO226" s="1718"/>
      <c r="BP226" s="1718"/>
      <c r="BQ226" s="1719"/>
      <c r="BR226" s="78"/>
      <c r="BS226" s="78"/>
      <c r="BY226" s="145"/>
      <c r="BZ226" s="145"/>
      <c r="CA226" s="145"/>
      <c r="CB226" s="145"/>
      <c r="CC226" s="145"/>
      <c r="CD226" s="145"/>
      <c r="CE226" s="145"/>
      <c r="CF226" s="145"/>
      <c r="CG226" s="145"/>
    </row>
    <row r="227" spans="1:98" ht="15.75" customHeight="1" x14ac:dyDescent="0.2">
      <c r="A227" s="143" t="str">
        <f>+IF('➉一覧からの作成用データ (切替届)'!$N$36="印刷ＯＫ→",1,"")</f>
        <v/>
      </c>
      <c r="B227" s="1676" t="s">
        <v>22</v>
      </c>
      <c r="C227" s="1677"/>
      <c r="D227" s="1595" t="s">
        <v>14</v>
      </c>
      <c r="E227" s="1596"/>
      <c r="F227" s="1596"/>
      <c r="G227" s="1596"/>
      <c r="H227" s="1596"/>
      <c r="I227" s="1597"/>
      <c r="J227" s="2699" t="str">
        <f>'➉一覧からの作成用データ (切替届)'!$D$36&amp;""</f>
        <v/>
      </c>
      <c r="K227" s="2700"/>
      <c r="L227" s="2700"/>
      <c r="M227" s="2700"/>
      <c r="N227" s="2700"/>
      <c r="O227" s="2700"/>
      <c r="P227" s="2700"/>
      <c r="Q227" s="2700"/>
      <c r="R227" s="2700"/>
      <c r="S227" s="2700"/>
      <c r="T227" s="2700"/>
      <c r="U227" s="2700"/>
      <c r="V227" s="2700"/>
      <c r="W227" s="2700"/>
      <c r="X227" s="2700"/>
      <c r="Y227" s="2700"/>
      <c r="Z227" s="2700"/>
      <c r="AA227" s="2700"/>
      <c r="AB227" s="2701"/>
      <c r="AC227" s="2702" t="s">
        <v>119</v>
      </c>
      <c r="AD227" s="2703"/>
      <c r="AE227" s="2703"/>
      <c r="AF227" s="2703"/>
      <c r="AG227" s="2704"/>
      <c r="AH227" s="1643" t="s">
        <v>120</v>
      </c>
      <c r="AI227" s="1643"/>
      <c r="AJ227" s="1643"/>
      <c r="AK227" s="1643"/>
      <c r="AL227" s="1643"/>
      <c r="AM227" s="1643"/>
      <c r="AN227" s="1643"/>
      <c r="AO227" s="1643"/>
      <c r="AP227" s="1643"/>
      <c r="AQ227" s="1643"/>
      <c r="AR227" s="1644"/>
      <c r="AS227" s="1635" t="s">
        <v>123</v>
      </c>
      <c r="AT227" s="1635"/>
      <c r="AU227" s="1635"/>
      <c r="AV227" s="1635"/>
      <c r="AW227" s="1635"/>
      <c r="AX227" s="1635"/>
      <c r="AY227" s="1635"/>
      <c r="AZ227" s="1635"/>
      <c r="BA227" s="1636"/>
      <c r="BB227" s="1636"/>
      <c r="BC227" s="1636"/>
      <c r="BD227" s="1635"/>
      <c r="BE227" s="1635"/>
      <c r="BF227" s="1635"/>
      <c r="BG227" s="1635"/>
      <c r="BH227" s="1635"/>
      <c r="BI227" s="1635"/>
      <c r="BJ227" s="1635"/>
      <c r="BK227" s="1635"/>
      <c r="BL227" s="1635"/>
      <c r="BM227" s="1635"/>
      <c r="BN227" s="1635"/>
      <c r="BO227" s="1635"/>
      <c r="BP227" s="1635"/>
      <c r="BQ227" s="79"/>
      <c r="BR227" s="76"/>
      <c r="BS227" s="76"/>
      <c r="BT227" s="76"/>
      <c r="BU227" s="76"/>
      <c r="CA227" s="145"/>
      <c r="CB227" s="145"/>
      <c r="CC227" s="145"/>
      <c r="CD227" s="145"/>
      <c r="CE227" s="145"/>
      <c r="CF227" s="145"/>
      <c r="CG227" s="145"/>
      <c r="CH227" s="145"/>
      <c r="CI227" s="145"/>
    </row>
    <row r="228" spans="1:98" ht="16.5" customHeight="1" x14ac:dyDescent="0.2">
      <c r="A228" s="143" t="str">
        <f>+IF('➉一覧からの作成用データ (切替届)'!$N$36="印刷ＯＫ→",1,"")</f>
        <v/>
      </c>
      <c r="B228" s="1676"/>
      <c r="C228" s="1677"/>
      <c r="D228" s="1628" t="s">
        <v>305</v>
      </c>
      <c r="E228" s="1629"/>
      <c r="F228" s="1629"/>
      <c r="G228" s="1629"/>
      <c r="H228" s="1629"/>
      <c r="I228" s="1630"/>
      <c r="J228" s="2705" t="str">
        <f>'➉一覧からの作成用データ (切替届)'!$C$36&amp;""</f>
        <v/>
      </c>
      <c r="K228" s="2706"/>
      <c r="L228" s="2706"/>
      <c r="M228" s="2706"/>
      <c r="N228" s="2706"/>
      <c r="O228" s="2706"/>
      <c r="P228" s="2706"/>
      <c r="Q228" s="2706"/>
      <c r="R228" s="2706"/>
      <c r="S228" s="2706"/>
      <c r="T228" s="2706"/>
      <c r="U228" s="2706"/>
      <c r="V228" s="2706"/>
      <c r="W228" s="2706"/>
      <c r="X228" s="2706"/>
      <c r="Y228" s="2706"/>
      <c r="Z228" s="2706"/>
      <c r="AA228" s="2706"/>
      <c r="AB228" s="2707"/>
      <c r="AC228" s="2710"/>
      <c r="AD228" s="2711"/>
      <c r="AE228" s="2711"/>
      <c r="AF228" s="2711"/>
      <c r="AG228" s="2712"/>
      <c r="AH228" s="1645"/>
      <c r="AI228" s="1645"/>
      <c r="AJ228" s="1645"/>
      <c r="AK228" s="1645"/>
      <c r="AL228" s="1645"/>
      <c r="AM228" s="1645"/>
      <c r="AN228" s="1645"/>
      <c r="AO228" s="1645"/>
      <c r="AP228" s="1645"/>
      <c r="AQ228" s="1645"/>
      <c r="AR228" s="1646"/>
      <c r="AS228" s="1589" t="s">
        <v>73</v>
      </c>
      <c r="AT228" s="1589"/>
      <c r="AU228" s="1619" t="str">
        <f>'➉一覧からの作成用データ (切替届)'!$I$36&amp;""</f>
        <v/>
      </c>
      <c r="AV228" s="1619"/>
      <c r="AW228" s="1619"/>
      <c r="AX228" s="1619"/>
      <c r="AY228" s="1619"/>
      <c r="AZ228" s="1619"/>
      <c r="BA228" s="1619"/>
      <c r="BB228" s="1619"/>
      <c r="BC228" s="1619"/>
      <c r="BD228" s="1619"/>
      <c r="BE228" s="1619"/>
      <c r="BF228" s="1589" t="s">
        <v>74</v>
      </c>
      <c r="BG228" s="1589"/>
      <c r="BH228" s="740" t="s">
        <v>350</v>
      </c>
      <c r="BI228" s="740"/>
      <c r="BJ228" s="740"/>
      <c r="BK228" s="740"/>
      <c r="BL228" s="740"/>
      <c r="BM228" s="740"/>
      <c r="BN228" s="740"/>
      <c r="BO228" s="740"/>
      <c r="BP228" s="740"/>
      <c r="BQ228" s="1684"/>
      <c r="BR228" s="76"/>
      <c r="BS228" s="76"/>
      <c r="BT228" s="76"/>
      <c r="BU228" s="76"/>
      <c r="CA228" s="145"/>
      <c r="CB228" s="145"/>
      <c r="CC228" s="145"/>
      <c r="CD228" s="145"/>
      <c r="CE228" s="145"/>
      <c r="CF228" s="145"/>
      <c r="CG228" s="145"/>
      <c r="CH228" s="145"/>
      <c r="CI228" s="145"/>
    </row>
    <row r="229" spans="1:98" ht="16.5" customHeight="1" x14ac:dyDescent="0.2">
      <c r="A229" s="143" t="str">
        <f>+IF('➉一覧からの作成用データ (切替届)'!$N$36="印刷ＯＫ→",1,"")</f>
        <v/>
      </c>
      <c r="B229" s="1676"/>
      <c r="C229" s="1677"/>
      <c r="D229" s="1631"/>
      <c r="E229" s="1632"/>
      <c r="F229" s="1632"/>
      <c r="G229" s="1632"/>
      <c r="H229" s="1632"/>
      <c r="I229" s="1633"/>
      <c r="J229" s="1685"/>
      <c r="K229" s="1686"/>
      <c r="L229" s="1686"/>
      <c r="M229" s="1686"/>
      <c r="N229" s="1686"/>
      <c r="O229" s="1686"/>
      <c r="P229" s="1686"/>
      <c r="Q229" s="1686"/>
      <c r="R229" s="1686"/>
      <c r="S229" s="1686"/>
      <c r="T229" s="1686"/>
      <c r="U229" s="1686"/>
      <c r="V229" s="1686"/>
      <c r="W229" s="1686"/>
      <c r="X229" s="1686"/>
      <c r="Y229" s="1686"/>
      <c r="Z229" s="1686"/>
      <c r="AA229" s="1686"/>
      <c r="AB229" s="2708"/>
      <c r="AC229" s="2318"/>
      <c r="AD229" s="1613"/>
      <c r="AE229" s="1613"/>
      <c r="AF229" s="1613"/>
      <c r="AG229" s="2319"/>
      <c r="AH229" s="1645"/>
      <c r="AI229" s="1645"/>
      <c r="AJ229" s="1645"/>
      <c r="AK229" s="1645"/>
      <c r="AL229" s="1645"/>
      <c r="AM229" s="1645"/>
      <c r="AN229" s="1645"/>
      <c r="AO229" s="1645"/>
      <c r="AP229" s="1645"/>
      <c r="AQ229" s="1645"/>
      <c r="AR229" s="1646"/>
      <c r="AS229" s="1589"/>
      <c r="AT229" s="1589"/>
      <c r="AU229" s="1619"/>
      <c r="AV229" s="1619"/>
      <c r="AW229" s="1619"/>
      <c r="AX229" s="1619"/>
      <c r="AY229" s="1619"/>
      <c r="AZ229" s="1619"/>
      <c r="BA229" s="1619"/>
      <c r="BB229" s="1619"/>
      <c r="BC229" s="1619"/>
      <c r="BD229" s="1619"/>
      <c r="BE229" s="1619"/>
      <c r="BF229" s="1589"/>
      <c r="BG229" s="1589"/>
      <c r="BH229" s="740"/>
      <c r="BI229" s="740"/>
      <c r="BJ229" s="740"/>
      <c r="BK229" s="740"/>
      <c r="BL229" s="740"/>
      <c r="BM229" s="740"/>
      <c r="BN229" s="740"/>
      <c r="BO229" s="740"/>
      <c r="BP229" s="740"/>
      <c r="BQ229" s="1684"/>
      <c r="BR229" s="76"/>
      <c r="BS229" s="76"/>
      <c r="BT229" s="76"/>
      <c r="BU229" s="76"/>
      <c r="CA229" s="145"/>
      <c r="CS229" s="134"/>
      <c r="CT229" s="134"/>
    </row>
    <row r="230" spans="1:98" ht="16.5" customHeight="1" x14ac:dyDescent="0.2">
      <c r="A230" s="143" t="str">
        <f>+IF('➉一覧からの作成用データ (切替届)'!$N$36="印刷ＯＫ→",1,"")</f>
        <v/>
      </c>
      <c r="B230" s="1676"/>
      <c r="C230" s="1677"/>
      <c r="D230" s="1598"/>
      <c r="E230" s="1599"/>
      <c r="F230" s="1599"/>
      <c r="G230" s="1599"/>
      <c r="H230" s="1599"/>
      <c r="I230" s="1600"/>
      <c r="J230" s="1687"/>
      <c r="K230" s="1688"/>
      <c r="L230" s="1688"/>
      <c r="M230" s="1688"/>
      <c r="N230" s="1688"/>
      <c r="O230" s="1688"/>
      <c r="P230" s="1688"/>
      <c r="Q230" s="1688"/>
      <c r="R230" s="1688"/>
      <c r="S230" s="1688"/>
      <c r="T230" s="1688"/>
      <c r="U230" s="1688"/>
      <c r="V230" s="1688"/>
      <c r="W230" s="1688"/>
      <c r="X230" s="1688"/>
      <c r="Y230" s="1688"/>
      <c r="Z230" s="1688"/>
      <c r="AA230" s="1688"/>
      <c r="AB230" s="2709"/>
      <c r="AC230" s="2320"/>
      <c r="AD230" s="2321"/>
      <c r="AE230" s="2321"/>
      <c r="AF230" s="2321"/>
      <c r="AG230" s="2322"/>
      <c r="AH230" s="1647"/>
      <c r="AI230" s="1647"/>
      <c r="AJ230" s="1647"/>
      <c r="AK230" s="1647"/>
      <c r="AL230" s="1647"/>
      <c r="AM230" s="1647"/>
      <c r="AN230" s="1647"/>
      <c r="AO230" s="1647"/>
      <c r="AP230" s="1647"/>
      <c r="AQ230" s="1647"/>
      <c r="AR230" s="1648"/>
      <c r="AS230" s="1637" t="s">
        <v>125</v>
      </c>
      <c r="AT230" s="1638"/>
      <c r="AU230" s="1638"/>
      <c r="AV230" s="1638"/>
      <c r="AW230" s="1638"/>
      <c r="AX230" s="1638"/>
      <c r="AY230" s="1638"/>
      <c r="AZ230" s="1638"/>
      <c r="BA230" s="1638"/>
      <c r="BB230" s="1638"/>
      <c r="BC230" s="1638"/>
      <c r="BD230" s="1638"/>
      <c r="BE230" s="1638"/>
      <c r="BF230" s="1638"/>
      <c r="BG230" s="1638"/>
      <c r="BH230" s="1638"/>
      <c r="BI230" s="1638"/>
      <c r="BJ230" s="1638"/>
      <c r="BK230" s="1638"/>
      <c r="BL230" s="1638"/>
      <c r="BM230" s="1638"/>
      <c r="BN230" s="1638"/>
      <c r="BO230" s="1638"/>
      <c r="BP230" s="1638"/>
      <c r="BQ230" s="1639"/>
      <c r="BR230" s="76"/>
      <c r="BS230" s="76"/>
      <c r="BT230" s="76"/>
      <c r="BU230" s="76"/>
      <c r="CA230" s="145"/>
      <c r="CR230" s="134"/>
      <c r="CS230" s="134"/>
      <c r="CT230" s="134"/>
    </row>
    <row r="231" spans="1:98" ht="18" customHeight="1" x14ac:dyDescent="0.2">
      <c r="A231" s="143" t="str">
        <f>+IF('➉一覧からの作成用データ (切替届)'!$N$36="印刷ＯＫ→",1,"")</f>
        <v/>
      </c>
      <c r="B231" s="1676"/>
      <c r="C231" s="1677"/>
      <c r="D231" s="1595" t="s">
        <v>307</v>
      </c>
      <c r="E231" s="1596"/>
      <c r="F231" s="1596"/>
      <c r="G231" s="1596"/>
      <c r="H231" s="1596"/>
      <c r="I231" s="1597"/>
      <c r="J231" s="2713" t="str">
        <f>IF('➉一覧からの作成用データ (切替届)'!$E$36="","",'➉一覧からの作成用データ (切替届)'!E36)</f>
        <v/>
      </c>
      <c r="K231" s="2714"/>
      <c r="L231" s="2714"/>
      <c r="M231" s="2714"/>
      <c r="N231" s="2714"/>
      <c r="O231" s="2714"/>
      <c r="P231" s="2714"/>
      <c r="Q231" s="2714"/>
      <c r="R231" s="2714"/>
      <c r="S231" s="2714"/>
      <c r="T231" s="2714"/>
      <c r="U231" s="2714"/>
      <c r="V231" s="2714"/>
      <c r="W231" s="2714"/>
      <c r="X231" s="2714"/>
      <c r="Y231" s="2714"/>
      <c r="Z231" s="2714"/>
      <c r="AA231" s="2714"/>
      <c r="AB231" s="2714"/>
      <c r="AC231" s="2714"/>
      <c r="AD231" s="2714"/>
      <c r="AE231" s="2714"/>
      <c r="AF231" s="2714"/>
      <c r="AG231" s="2715"/>
      <c r="AH231" s="1665" t="s">
        <v>121</v>
      </c>
      <c r="AI231" s="1645"/>
      <c r="AJ231" s="1645"/>
      <c r="AK231" s="1645"/>
      <c r="AL231" s="1645"/>
      <c r="AM231" s="1645"/>
      <c r="AN231" s="1645"/>
      <c r="AO231" s="1645"/>
      <c r="AP231" s="1645"/>
      <c r="AQ231" s="1645"/>
      <c r="AR231" s="1646"/>
      <c r="AS231" s="1669">
        <f>'➉一覧からの作成用データ (切替届)'!$J$36</f>
        <v>0</v>
      </c>
      <c r="AT231" s="1670"/>
      <c r="AU231" s="1670"/>
      <c r="AV231" s="1670"/>
      <c r="AW231" s="1670"/>
      <c r="AX231" s="1590" t="s">
        <v>126</v>
      </c>
      <c r="AY231" s="1590"/>
      <c r="AZ231" s="1590" t="s">
        <v>117</v>
      </c>
      <c r="BA231" s="2685" t="str">
        <f>+IF(AS231="","",IF(AS231=12,1,IF(AND(AS231&gt;=1,AS231&lt;=11),AS231+1,"")))</f>
        <v/>
      </c>
      <c r="BB231" s="2685"/>
      <c r="BC231" s="2685"/>
      <c r="BD231" s="2685"/>
      <c r="BE231" s="1590" t="s">
        <v>127</v>
      </c>
      <c r="BF231" s="1590"/>
      <c r="BG231" s="1614" t="s">
        <v>242</v>
      </c>
      <c r="BH231" s="1614"/>
      <c r="BI231" s="1614"/>
      <c r="BJ231" s="1614"/>
      <c r="BK231" s="1614"/>
      <c r="BL231" s="1614"/>
      <c r="BM231" s="1614"/>
      <c r="BN231" s="1614"/>
      <c r="BO231" s="1590"/>
      <c r="BP231" s="1590"/>
      <c r="BQ231" s="1690"/>
      <c r="BR231" s="76"/>
      <c r="BS231" s="76"/>
      <c r="BT231" s="76"/>
      <c r="BU231" s="76"/>
      <c r="CA231" s="145"/>
      <c r="CB231" s="145"/>
      <c r="CC231" s="145"/>
      <c r="CD231" s="145"/>
      <c r="CE231" s="145"/>
      <c r="CF231" s="145"/>
      <c r="CG231" s="145"/>
      <c r="CH231" s="145"/>
      <c r="CI231" s="145"/>
    </row>
    <row r="232" spans="1:98" ht="18" customHeight="1" thickBot="1" x14ac:dyDescent="0.25">
      <c r="A232" s="143" t="str">
        <f>+IF('➉一覧からの作成用データ (切替届)'!$N$36="印刷ＯＫ→",1,"")</f>
        <v/>
      </c>
      <c r="B232" s="1676"/>
      <c r="C232" s="1677"/>
      <c r="D232" s="1598"/>
      <c r="E232" s="1599"/>
      <c r="F232" s="1599"/>
      <c r="G232" s="1599"/>
      <c r="H232" s="1599"/>
      <c r="I232" s="1600"/>
      <c r="J232" s="2716"/>
      <c r="K232" s="2717"/>
      <c r="L232" s="2717"/>
      <c r="M232" s="2717"/>
      <c r="N232" s="2717"/>
      <c r="O232" s="2717"/>
      <c r="P232" s="2717"/>
      <c r="Q232" s="2717"/>
      <c r="R232" s="2717"/>
      <c r="S232" s="2717"/>
      <c r="T232" s="2717"/>
      <c r="U232" s="2717"/>
      <c r="V232" s="2717"/>
      <c r="W232" s="2717"/>
      <c r="X232" s="2717"/>
      <c r="Y232" s="2717"/>
      <c r="Z232" s="2717"/>
      <c r="AA232" s="2717"/>
      <c r="AB232" s="2717"/>
      <c r="AC232" s="2717"/>
      <c r="AD232" s="2717"/>
      <c r="AE232" s="2717"/>
      <c r="AF232" s="2717"/>
      <c r="AG232" s="2718"/>
      <c r="AH232" s="1665"/>
      <c r="AI232" s="1645"/>
      <c r="AJ232" s="1645"/>
      <c r="AK232" s="1645"/>
      <c r="AL232" s="1645"/>
      <c r="AM232" s="1645"/>
      <c r="AN232" s="1645"/>
      <c r="AO232" s="1645"/>
      <c r="AP232" s="1645"/>
      <c r="AQ232" s="1645"/>
      <c r="AR232" s="1646"/>
      <c r="AS232" s="1671"/>
      <c r="AT232" s="1672"/>
      <c r="AU232" s="1672"/>
      <c r="AV232" s="1672"/>
      <c r="AW232" s="1672"/>
      <c r="AX232" s="1590"/>
      <c r="AY232" s="1590"/>
      <c r="AZ232" s="1590"/>
      <c r="BA232" s="2685"/>
      <c r="BB232" s="2685"/>
      <c r="BC232" s="2685"/>
      <c r="BD232" s="2685"/>
      <c r="BE232" s="1590"/>
      <c r="BF232" s="1590"/>
      <c r="BG232" s="1720"/>
      <c r="BH232" s="1720"/>
      <c r="BI232" s="1720"/>
      <c r="BJ232" s="1720"/>
      <c r="BK232" s="1720"/>
      <c r="BL232" s="1720"/>
      <c r="BM232" s="1720"/>
      <c r="BN232" s="1720"/>
      <c r="BO232" s="1590"/>
      <c r="BP232" s="1590"/>
      <c r="BQ232" s="1690"/>
      <c r="BR232" s="76"/>
      <c r="BS232" s="76"/>
      <c r="BT232" s="76"/>
      <c r="BU232" s="76"/>
      <c r="CA232" s="145"/>
      <c r="CB232" s="145"/>
      <c r="CC232" s="145"/>
      <c r="CD232" s="145"/>
      <c r="CE232" s="145"/>
      <c r="CF232" s="145"/>
    </row>
    <row r="233" spans="1:98" ht="22.5" customHeight="1" x14ac:dyDescent="0.2">
      <c r="A233" s="143" t="str">
        <f>+IF('➉一覧からの作成用データ (切替届)'!$N$36="印刷ＯＫ→",1,"")</f>
        <v/>
      </c>
      <c r="B233" s="1676"/>
      <c r="C233" s="1677"/>
      <c r="D233" s="1692" t="s">
        <v>15</v>
      </c>
      <c r="E233" s="1693"/>
      <c r="F233" s="1693"/>
      <c r="G233" s="1693"/>
      <c r="H233" s="1693"/>
      <c r="I233" s="1694"/>
      <c r="J233" s="1683"/>
      <c r="K233" s="2397"/>
      <c r="L233" s="1715"/>
      <c r="M233" s="1715"/>
      <c r="N233" s="1715"/>
      <c r="O233" s="1715"/>
      <c r="P233" s="1715"/>
      <c r="Q233" s="1715"/>
      <c r="R233" s="1715"/>
      <c r="S233" s="80"/>
      <c r="T233" s="80"/>
      <c r="U233" s="80"/>
      <c r="V233" s="80"/>
      <c r="W233" s="80"/>
      <c r="X233" s="80"/>
      <c r="Y233" s="80"/>
      <c r="Z233" s="80"/>
      <c r="AA233" s="80"/>
      <c r="AB233" s="80"/>
      <c r="AC233" s="80"/>
      <c r="AD233" s="80"/>
      <c r="AE233" s="80"/>
      <c r="AF233" s="80"/>
      <c r="AG233" s="80"/>
      <c r="AH233" s="1665"/>
      <c r="AI233" s="1645"/>
      <c r="AJ233" s="1645"/>
      <c r="AK233" s="1645"/>
      <c r="AL233" s="1645"/>
      <c r="AM233" s="1645"/>
      <c r="AN233" s="1645"/>
      <c r="AO233" s="1645"/>
      <c r="AP233" s="1645"/>
      <c r="AQ233" s="1645"/>
      <c r="AR233" s="1646"/>
      <c r="AS233" s="1723"/>
      <c r="AT233" s="1724"/>
      <c r="AU233" s="1724"/>
      <c r="AV233" s="1724"/>
      <c r="AW233" s="1724"/>
      <c r="AX233" s="1724"/>
      <c r="AY233" s="1724"/>
      <c r="AZ233" s="1724"/>
      <c r="BA233" s="1724"/>
      <c r="BB233" s="1724"/>
      <c r="BC233" s="1724"/>
      <c r="BD233" s="1724"/>
      <c r="BE233" s="1724"/>
      <c r="BF233" s="1724"/>
      <c r="BG233" s="1721" t="s">
        <v>129</v>
      </c>
      <c r="BH233" s="1721"/>
      <c r="BI233" s="1721"/>
      <c r="BJ233" s="1721"/>
      <c r="BK233" s="1721"/>
      <c r="BL233" s="1721"/>
      <c r="BM233" s="1721"/>
      <c r="BN233" s="1721"/>
      <c r="BO233" s="1721"/>
      <c r="BP233" s="1721"/>
      <c r="BQ233" s="1722"/>
      <c r="BR233" s="76"/>
      <c r="BS233" s="76"/>
      <c r="BT233" s="76"/>
      <c r="BU233" s="76"/>
      <c r="CB233" s="145"/>
      <c r="CC233" s="145"/>
      <c r="CD233" s="145"/>
      <c r="CE233" s="145"/>
      <c r="CF233" s="145"/>
    </row>
    <row r="234" spans="1:98" ht="22.5" customHeight="1" x14ac:dyDescent="0.2">
      <c r="A234" s="143" t="str">
        <f>+IF('➉一覧からの作成用データ (切替届)'!$N$36="印刷ＯＫ→",1,"")</f>
        <v/>
      </c>
      <c r="B234" s="1676"/>
      <c r="C234" s="1677"/>
      <c r="D234" s="1695"/>
      <c r="E234" s="1696"/>
      <c r="F234" s="1696"/>
      <c r="G234" s="1696"/>
      <c r="H234" s="1696"/>
      <c r="I234" s="1697"/>
      <c r="J234" s="1568" t="str">
        <f>'➉一覧からの作成用データ (切替届)'!$F$36&amp;""</f>
        <v/>
      </c>
      <c r="K234" s="1569"/>
      <c r="L234" s="1569"/>
      <c r="M234" s="1569"/>
      <c r="N234" s="1569"/>
      <c r="O234" s="1569"/>
      <c r="P234" s="1569"/>
      <c r="Q234" s="1569"/>
      <c r="R234" s="1569"/>
      <c r="S234" s="1569"/>
      <c r="T234" s="1569"/>
      <c r="U234" s="1569"/>
      <c r="V234" s="1569"/>
      <c r="W234" s="1569"/>
      <c r="X234" s="1569"/>
      <c r="Y234" s="1569"/>
      <c r="Z234" s="1569"/>
      <c r="AA234" s="1569"/>
      <c r="AB234" s="1569"/>
      <c r="AC234" s="1569"/>
      <c r="AD234" s="1569"/>
      <c r="AE234" s="1569"/>
      <c r="AF234" s="1569"/>
      <c r="AG234" s="1725"/>
      <c r="AH234" s="1665"/>
      <c r="AI234" s="1645"/>
      <c r="AJ234" s="1645"/>
      <c r="AK234" s="1645"/>
      <c r="AL234" s="1645"/>
      <c r="AM234" s="1645"/>
      <c r="AN234" s="1645"/>
      <c r="AO234" s="1645"/>
      <c r="AP234" s="1645"/>
      <c r="AQ234" s="1645"/>
      <c r="AR234" s="1646"/>
      <c r="AS234" s="1661" t="s">
        <v>349</v>
      </c>
      <c r="AT234" s="1661"/>
      <c r="AU234" s="1661"/>
      <c r="AV234" s="1661"/>
      <c r="AW234" s="1661"/>
      <c r="AX234" s="1661"/>
      <c r="AY234" s="1661"/>
      <c r="AZ234" s="1661"/>
      <c r="BA234" s="1661"/>
      <c r="BB234" s="1661"/>
      <c r="BC234" s="1661"/>
      <c r="BD234" s="1661"/>
      <c r="BE234" s="1661"/>
      <c r="BF234" s="1661"/>
      <c r="BG234" s="1661"/>
      <c r="BH234" s="1661"/>
      <c r="BI234" s="1661"/>
      <c r="BJ234" s="1661"/>
      <c r="BK234" s="1661"/>
      <c r="BL234" s="1661"/>
      <c r="BM234" s="1661"/>
      <c r="BN234" s="1661"/>
      <c r="BO234" s="1661"/>
      <c r="BP234" s="1661"/>
      <c r="BQ234" s="1662"/>
      <c r="BR234" s="76"/>
      <c r="BS234" s="76"/>
      <c r="BT234" s="76"/>
      <c r="BU234" s="76"/>
      <c r="CB234" s="145"/>
      <c r="CC234" s="145"/>
      <c r="CD234" s="145"/>
      <c r="CE234" s="145"/>
      <c r="CF234" s="145"/>
      <c r="CG234" s="145"/>
      <c r="CH234" s="145"/>
      <c r="CI234" s="145"/>
    </row>
    <row r="235" spans="1:98" ht="22.5" customHeight="1" x14ac:dyDescent="0.2">
      <c r="A235" s="143" t="str">
        <f>+IF('➉一覧からの作成用データ (切替届)'!$N$36="印刷ＯＫ→",1,"")</f>
        <v/>
      </c>
      <c r="B235" s="1676"/>
      <c r="C235" s="1677"/>
      <c r="D235" s="1698"/>
      <c r="E235" s="1699"/>
      <c r="F235" s="1699"/>
      <c r="G235" s="1699"/>
      <c r="H235" s="1699"/>
      <c r="I235" s="1700"/>
      <c r="J235" s="1570"/>
      <c r="K235" s="1571"/>
      <c r="L235" s="1571"/>
      <c r="M235" s="1571"/>
      <c r="N235" s="1571"/>
      <c r="O235" s="1571"/>
      <c r="P235" s="1571"/>
      <c r="Q235" s="1571"/>
      <c r="R235" s="1571"/>
      <c r="S235" s="1571"/>
      <c r="T235" s="1571"/>
      <c r="U235" s="1571"/>
      <c r="V235" s="1571"/>
      <c r="W235" s="1571"/>
      <c r="X235" s="1571"/>
      <c r="Y235" s="1571"/>
      <c r="Z235" s="1571"/>
      <c r="AA235" s="1571"/>
      <c r="AB235" s="1571"/>
      <c r="AC235" s="1571"/>
      <c r="AD235" s="1571"/>
      <c r="AE235" s="1571"/>
      <c r="AF235" s="1571"/>
      <c r="AG235" s="1726"/>
      <c r="AH235" s="1665"/>
      <c r="AI235" s="1645"/>
      <c r="AJ235" s="1645"/>
      <c r="AK235" s="1645"/>
      <c r="AL235" s="1645"/>
      <c r="AM235" s="1645"/>
      <c r="AN235" s="1645"/>
      <c r="AO235" s="1645"/>
      <c r="AP235" s="1645"/>
      <c r="AQ235" s="1645"/>
      <c r="AR235" s="1646"/>
      <c r="AS235" s="1661"/>
      <c r="AT235" s="1661"/>
      <c r="AU235" s="1661"/>
      <c r="AV235" s="1661"/>
      <c r="AW235" s="1661"/>
      <c r="AX235" s="1661"/>
      <c r="AY235" s="1661"/>
      <c r="AZ235" s="1661"/>
      <c r="BA235" s="1661"/>
      <c r="BB235" s="1661"/>
      <c r="BC235" s="1661"/>
      <c r="BD235" s="1661"/>
      <c r="BE235" s="1661"/>
      <c r="BF235" s="1661"/>
      <c r="BG235" s="1661"/>
      <c r="BH235" s="1661"/>
      <c r="BI235" s="1661"/>
      <c r="BJ235" s="1661"/>
      <c r="BK235" s="1661"/>
      <c r="BL235" s="1661"/>
      <c r="BM235" s="1661"/>
      <c r="BN235" s="1661"/>
      <c r="BO235" s="1661"/>
      <c r="BP235" s="1661"/>
      <c r="BQ235" s="1662"/>
      <c r="BR235" s="76"/>
      <c r="BS235" s="76"/>
      <c r="BT235" s="76"/>
      <c r="BU235" s="76"/>
      <c r="CB235" s="145"/>
      <c r="CC235" s="145"/>
      <c r="CD235" s="145"/>
      <c r="CE235" s="145"/>
      <c r="CF235" s="145"/>
      <c r="CG235" s="145"/>
      <c r="CH235" s="145"/>
      <c r="CI235" s="145"/>
    </row>
    <row r="236" spans="1:98" ht="22.5" customHeight="1" x14ac:dyDescent="0.2">
      <c r="A236" s="143" t="str">
        <f>+IF('➉一覧からの作成用データ (切替届)'!$N$36="印刷ＯＫ→",1,"")</f>
        <v/>
      </c>
      <c r="B236" s="1676"/>
      <c r="C236" s="1677"/>
      <c r="D236" s="1595" t="s">
        <v>5</v>
      </c>
      <c r="E236" s="1596"/>
      <c r="F236" s="1596"/>
      <c r="G236" s="1596"/>
      <c r="H236" s="1596"/>
      <c r="I236" s="1597"/>
      <c r="J236" s="1683"/>
      <c r="K236" s="2397"/>
      <c r="L236" s="1715"/>
      <c r="M236" s="1715"/>
      <c r="N236" s="1715"/>
      <c r="O236" s="1715"/>
      <c r="P236" s="1715"/>
      <c r="Q236" s="1715"/>
      <c r="R236" s="1715"/>
      <c r="S236" s="80"/>
      <c r="T236" s="80"/>
      <c r="U236" s="80"/>
      <c r="V236" s="80"/>
      <c r="W236" s="80"/>
      <c r="X236" s="80"/>
      <c r="Y236" s="80"/>
      <c r="Z236" s="80"/>
      <c r="AA236" s="80"/>
      <c r="AB236" s="80"/>
      <c r="AC236" s="80"/>
      <c r="AD236" s="80"/>
      <c r="AE236" s="80"/>
      <c r="AF236" s="80"/>
      <c r="AG236" s="80"/>
      <c r="AH236" s="1665"/>
      <c r="AI236" s="1645"/>
      <c r="AJ236" s="1645"/>
      <c r="AK236" s="1645"/>
      <c r="AL236" s="1645"/>
      <c r="AM236" s="1645"/>
      <c r="AN236" s="1645"/>
      <c r="AO236" s="1645"/>
      <c r="AP236" s="1645"/>
      <c r="AQ236" s="1645"/>
      <c r="AR236" s="1646"/>
      <c r="AS236" s="1661"/>
      <c r="AT236" s="1661"/>
      <c r="AU236" s="1661"/>
      <c r="AV236" s="1661"/>
      <c r="AW236" s="1661"/>
      <c r="AX236" s="1661"/>
      <c r="AY236" s="1661"/>
      <c r="AZ236" s="1661"/>
      <c r="BA236" s="1661"/>
      <c r="BB236" s="1661"/>
      <c r="BC236" s="1661"/>
      <c r="BD236" s="1661"/>
      <c r="BE236" s="1661"/>
      <c r="BF236" s="1661"/>
      <c r="BG236" s="1661"/>
      <c r="BH236" s="1661"/>
      <c r="BI236" s="1661"/>
      <c r="BJ236" s="1661"/>
      <c r="BK236" s="1661"/>
      <c r="BL236" s="1661"/>
      <c r="BM236" s="1661"/>
      <c r="BN236" s="1661"/>
      <c r="BO236" s="1661"/>
      <c r="BP236" s="1661"/>
      <c r="BQ236" s="1662"/>
      <c r="BR236" s="76"/>
      <c r="BS236" s="76"/>
      <c r="BT236" s="76"/>
      <c r="BU236" s="76"/>
      <c r="CA236" s="145"/>
      <c r="CB236" s="145"/>
      <c r="CC236" s="145"/>
      <c r="CD236" s="145"/>
      <c r="CE236" s="145"/>
      <c r="CF236" s="145"/>
      <c r="CG236" s="146"/>
      <c r="CH236" s="145"/>
      <c r="CI236" s="145"/>
    </row>
    <row r="237" spans="1:98" ht="22.5" customHeight="1" thickBot="1" x14ac:dyDescent="0.25">
      <c r="A237" s="143" t="str">
        <f>+IF('➉一覧からの作成用データ (切替届)'!$N$36="印刷ＯＫ→",1,"")</f>
        <v/>
      </c>
      <c r="B237" s="1676"/>
      <c r="C237" s="1677"/>
      <c r="D237" s="1631"/>
      <c r="E237" s="1632"/>
      <c r="F237" s="1632"/>
      <c r="G237" s="1632"/>
      <c r="H237" s="1632"/>
      <c r="I237" s="1633"/>
      <c r="J237" s="1568" t="str">
        <f>'➉一覧からの作成用データ (切替届)'!$G$36&amp;""</f>
        <v/>
      </c>
      <c r="K237" s="1569"/>
      <c r="L237" s="1569"/>
      <c r="M237" s="1569"/>
      <c r="N237" s="1569"/>
      <c r="O237" s="1569"/>
      <c r="P237" s="1569"/>
      <c r="Q237" s="1569"/>
      <c r="R237" s="1569"/>
      <c r="S237" s="1569"/>
      <c r="T237" s="1569"/>
      <c r="U237" s="1569"/>
      <c r="V237" s="1569"/>
      <c r="W237" s="1569"/>
      <c r="X237" s="1569"/>
      <c r="Y237" s="1569"/>
      <c r="Z237" s="1569"/>
      <c r="AA237" s="1569"/>
      <c r="AB237" s="1569"/>
      <c r="AC237" s="1569"/>
      <c r="AD237" s="1569"/>
      <c r="AE237" s="1569"/>
      <c r="AF237" s="1569"/>
      <c r="AG237" s="1569"/>
      <c r="AH237" s="1666"/>
      <c r="AI237" s="1667"/>
      <c r="AJ237" s="1667"/>
      <c r="AK237" s="1667"/>
      <c r="AL237" s="1667"/>
      <c r="AM237" s="1667"/>
      <c r="AN237" s="1667"/>
      <c r="AO237" s="1667"/>
      <c r="AP237" s="1667"/>
      <c r="AQ237" s="1667"/>
      <c r="AR237" s="1668"/>
      <c r="AS237" s="1663"/>
      <c r="AT237" s="1663"/>
      <c r="AU237" s="1663"/>
      <c r="AV237" s="1663"/>
      <c r="AW237" s="1663"/>
      <c r="AX237" s="1663"/>
      <c r="AY237" s="1663"/>
      <c r="AZ237" s="1663"/>
      <c r="BA237" s="1663"/>
      <c r="BB237" s="1663"/>
      <c r="BC237" s="1663"/>
      <c r="BD237" s="1663"/>
      <c r="BE237" s="1663"/>
      <c r="BF237" s="1663"/>
      <c r="BG237" s="1663"/>
      <c r="BH237" s="1663"/>
      <c r="BI237" s="1663"/>
      <c r="BJ237" s="1663"/>
      <c r="BK237" s="1663"/>
      <c r="BL237" s="1663"/>
      <c r="BM237" s="1663"/>
      <c r="BN237" s="1663"/>
      <c r="BO237" s="1663"/>
      <c r="BP237" s="1663"/>
      <c r="BQ237" s="1664"/>
      <c r="BR237" s="76"/>
      <c r="BS237" s="76"/>
      <c r="BT237" s="76"/>
      <c r="BU237" s="76"/>
      <c r="CA237" s="145"/>
      <c r="CB237" s="145"/>
      <c r="CC237" s="145"/>
      <c r="CD237" s="145"/>
      <c r="CE237" s="145"/>
      <c r="CF237" s="145"/>
      <c r="CG237" s="145"/>
      <c r="CH237" s="145"/>
      <c r="CI237" s="145"/>
    </row>
    <row r="238" spans="1:98" ht="22.5" customHeight="1" x14ac:dyDescent="0.2">
      <c r="A238" s="143" t="str">
        <f>+IF('➉一覧からの作成用データ (切替届)'!$N$36="印刷ＯＫ→",1,"")</f>
        <v/>
      </c>
      <c r="B238" s="1676"/>
      <c r="C238" s="1677"/>
      <c r="D238" s="1631"/>
      <c r="E238" s="1632"/>
      <c r="F238" s="1632"/>
      <c r="G238" s="1632"/>
      <c r="H238" s="1632"/>
      <c r="I238" s="1633"/>
      <c r="J238" s="1568"/>
      <c r="K238" s="1569"/>
      <c r="L238" s="1569"/>
      <c r="M238" s="1569"/>
      <c r="N238" s="1569"/>
      <c r="O238" s="1569"/>
      <c r="P238" s="1569"/>
      <c r="Q238" s="1569"/>
      <c r="R238" s="1569"/>
      <c r="S238" s="1569"/>
      <c r="T238" s="1569"/>
      <c r="U238" s="1569"/>
      <c r="V238" s="1569"/>
      <c r="W238" s="1569"/>
      <c r="X238" s="1569"/>
      <c r="Y238" s="1569"/>
      <c r="Z238" s="1569"/>
      <c r="AA238" s="1569"/>
      <c r="AB238" s="1569"/>
      <c r="AC238" s="1569"/>
      <c r="AD238" s="1569"/>
      <c r="AE238" s="1569"/>
      <c r="AF238" s="1569"/>
      <c r="AG238" s="1569"/>
      <c r="AH238" s="1655" t="s">
        <v>122</v>
      </c>
      <c r="AI238" s="1656"/>
      <c r="AJ238" s="1656"/>
      <c r="AK238" s="1656"/>
      <c r="AL238" s="1656"/>
      <c r="AM238" s="1656"/>
      <c r="AN238" s="1656"/>
      <c r="AO238" s="1656"/>
      <c r="AP238" s="1656"/>
      <c r="AQ238" s="1656"/>
      <c r="AR238" s="1657"/>
      <c r="AS238" s="2693" t="str">
        <f>'➉一覧からの作成用データ (切替届)'!$L$36&amp;""</f>
        <v/>
      </c>
      <c r="AT238" s="2694"/>
      <c r="AU238" s="2694"/>
      <c r="AV238" s="2694"/>
      <c r="AW238" s="2694"/>
      <c r="AX238" s="2694"/>
      <c r="AY238" s="2694"/>
      <c r="AZ238" s="2694"/>
      <c r="BA238" s="2694"/>
      <c r="BB238" s="1703"/>
      <c r="BC238" s="1703"/>
      <c r="BD238" s="1703"/>
      <c r="BE238" s="1703"/>
      <c r="BF238" s="1703"/>
      <c r="BG238" s="1703"/>
      <c r="BH238" s="1703"/>
      <c r="BI238" s="1703"/>
      <c r="BJ238" s="1703"/>
      <c r="BK238" s="1703"/>
      <c r="BL238" s="1703"/>
      <c r="BM238" s="1703"/>
      <c r="BN238" s="1703"/>
      <c r="BO238" s="1703"/>
      <c r="BP238" s="1703"/>
      <c r="BQ238" s="1706"/>
      <c r="BR238" s="76"/>
      <c r="BS238" s="76"/>
      <c r="BT238" s="76"/>
      <c r="BU238" s="76"/>
      <c r="CA238" s="145"/>
      <c r="CB238" s="145"/>
      <c r="CC238" s="145"/>
      <c r="CD238" s="145"/>
      <c r="CE238" s="145"/>
      <c r="CF238" s="145"/>
      <c r="CG238" s="145"/>
      <c r="CH238" s="145"/>
      <c r="CI238" s="145"/>
    </row>
    <row r="239" spans="1:98" ht="22.5" customHeight="1" thickBot="1" x14ac:dyDescent="0.25">
      <c r="A239" s="143" t="str">
        <f>+IF('➉一覧からの作成用データ (切替届)'!$N$36="印刷ＯＫ→",1,"")</f>
        <v/>
      </c>
      <c r="B239" s="1678"/>
      <c r="C239" s="1679"/>
      <c r="D239" s="1673"/>
      <c r="E239" s="1674"/>
      <c r="F239" s="1674"/>
      <c r="G239" s="1674"/>
      <c r="H239" s="1674"/>
      <c r="I239" s="1675"/>
      <c r="J239" s="1727"/>
      <c r="K239" s="1728"/>
      <c r="L239" s="1728"/>
      <c r="M239" s="1728"/>
      <c r="N239" s="1728"/>
      <c r="O239" s="1728"/>
      <c r="P239" s="1728"/>
      <c r="Q239" s="1728"/>
      <c r="R239" s="1728"/>
      <c r="S239" s="1728"/>
      <c r="T239" s="1728"/>
      <c r="U239" s="1728"/>
      <c r="V239" s="1728"/>
      <c r="W239" s="1728"/>
      <c r="X239" s="1728"/>
      <c r="Y239" s="1728"/>
      <c r="Z239" s="1728"/>
      <c r="AA239" s="1728"/>
      <c r="AB239" s="1728"/>
      <c r="AC239" s="1728"/>
      <c r="AD239" s="1728"/>
      <c r="AE239" s="1728"/>
      <c r="AF239" s="1728"/>
      <c r="AG239" s="1728"/>
      <c r="AH239" s="1658"/>
      <c r="AI239" s="1659"/>
      <c r="AJ239" s="1659"/>
      <c r="AK239" s="1659"/>
      <c r="AL239" s="1659"/>
      <c r="AM239" s="1659"/>
      <c r="AN239" s="1659"/>
      <c r="AO239" s="1659"/>
      <c r="AP239" s="1659"/>
      <c r="AQ239" s="1659"/>
      <c r="AR239" s="1660"/>
      <c r="AS239" s="2695"/>
      <c r="AT239" s="2696"/>
      <c r="AU239" s="2696"/>
      <c r="AV239" s="2696"/>
      <c r="AW239" s="2696"/>
      <c r="AX239" s="2696"/>
      <c r="AY239" s="2696"/>
      <c r="AZ239" s="2696"/>
      <c r="BA239" s="2696"/>
      <c r="BB239" s="1705"/>
      <c r="BC239" s="1705"/>
      <c r="BD239" s="1705"/>
      <c r="BE239" s="1705"/>
      <c r="BF239" s="1705"/>
      <c r="BG239" s="1705"/>
      <c r="BH239" s="1705"/>
      <c r="BI239" s="1705"/>
      <c r="BJ239" s="1705"/>
      <c r="BK239" s="1705"/>
      <c r="BL239" s="1705"/>
      <c r="BM239" s="1705"/>
      <c r="BN239" s="1705"/>
      <c r="BO239" s="1705"/>
      <c r="BP239" s="1705"/>
      <c r="BQ239" s="1707"/>
      <c r="BR239" s="89"/>
      <c r="BS239" s="89"/>
      <c r="BT239" s="89"/>
      <c r="BU239" s="89"/>
      <c r="CA239" s="145"/>
      <c r="CB239" s="145"/>
      <c r="CC239" s="145"/>
      <c r="CD239" s="145"/>
      <c r="CE239" s="145"/>
      <c r="CF239" s="145"/>
      <c r="CG239" s="145"/>
      <c r="CH239" s="145"/>
      <c r="CI239" s="145"/>
    </row>
    <row r="240" spans="1:98" ht="9" customHeight="1" x14ac:dyDescent="0.2">
      <c r="A240" s="143" t="str">
        <f>+IF('➉一覧からの作成用データ (切替届)'!$N$36="印刷ＯＫ→",1,"")</f>
        <v/>
      </c>
      <c r="B240" s="102"/>
      <c r="C240" s="102"/>
      <c r="D240" s="136"/>
      <c r="E240" s="136"/>
      <c r="F240" s="136"/>
      <c r="G240" s="136"/>
      <c r="H240" s="136"/>
      <c r="I240" s="136"/>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05"/>
      <c r="AI240" s="105"/>
      <c r="AJ240" s="105"/>
      <c r="AK240" s="105"/>
      <c r="AL240" s="105"/>
      <c r="AM240" s="105"/>
      <c r="AN240" s="105"/>
      <c r="AO240" s="105"/>
      <c r="AP240" s="105"/>
      <c r="AQ240" s="105"/>
      <c r="AR240" s="105"/>
      <c r="AS240" s="106"/>
      <c r="AT240" s="106"/>
      <c r="AU240" s="106"/>
      <c r="AV240" s="2680" t="str">
        <f>IF('➉一覧からの作成用データ (切替届)'!H241="","","受給者番号：")</f>
        <v/>
      </c>
      <c r="AW240" s="2680"/>
      <c r="AX240" s="2680"/>
      <c r="AY240" s="2680"/>
      <c r="AZ240" s="2680"/>
      <c r="BA240" s="2680"/>
      <c r="BB240" s="2682" t="str">
        <f>IF('➉一覧からの作成用データ (切替届)'!H241="","",'➉一覧からの作成用データ (切替届)'!H241)</f>
        <v/>
      </c>
      <c r="BC240" s="2682"/>
      <c r="BD240" s="2682"/>
      <c r="BE240" s="2682"/>
      <c r="BF240" s="2682"/>
      <c r="BG240" s="2682"/>
      <c r="BH240" s="2682"/>
      <c r="BI240" s="2682"/>
      <c r="BJ240" s="2682"/>
      <c r="BK240" s="2682"/>
      <c r="BL240" s="2682"/>
      <c r="BM240" s="2682"/>
      <c r="BN240" s="2682"/>
      <c r="BO240" s="2682"/>
      <c r="BP240" s="2682"/>
      <c r="BQ240" s="2682"/>
      <c r="BR240" s="89"/>
      <c r="BS240" s="89"/>
      <c r="BT240" s="89"/>
      <c r="BU240" s="89"/>
      <c r="CA240" s="145"/>
      <c r="CB240" s="145"/>
      <c r="CC240" s="145"/>
      <c r="CD240" s="145"/>
      <c r="CE240" s="145"/>
      <c r="CF240" s="145"/>
      <c r="CG240" s="145"/>
      <c r="CH240" s="145"/>
      <c r="CI240" s="145"/>
    </row>
    <row r="241" spans="1:87" ht="9" customHeight="1" x14ac:dyDescent="0.2">
      <c r="A241" s="143" t="str">
        <f>+IF('➉一覧からの作成用データ (切替届)'!$N$36="印刷ＯＫ→",1,"")</f>
        <v/>
      </c>
      <c r="B241" s="2686" t="s">
        <v>133</v>
      </c>
      <c r="C241" s="2686"/>
      <c r="D241" s="2686"/>
      <c r="E241" s="2686"/>
      <c r="F241" s="2686"/>
      <c r="G241" s="2686"/>
      <c r="H241" s="2686"/>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86"/>
      <c r="AD241" s="2686"/>
      <c r="AE241" s="2686"/>
      <c r="AF241" s="2686"/>
      <c r="AG241" s="2686"/>
      <c r="AH241" s="2686"/>
      <c r="AI241" s="2686"/>
      <c r="AJ241" s="2686"/>
      <c r="AK241" s="2686"/>
      <c r="AL241" s="2686"/>
      <c r="AM241" s="2686"/>
      <c r="AN241" s="2686"/>
      <c r="AO241" s="2686"/>
      <c r="AP241" s="2686"/>
      <c r="AQ241" s="2686"/>
      <c r="AR241" s="2686"/>
      <c r="AS241" s="2686"/>
      <c r="AT241" s="2686"/>
      <c r="AU241" s="2686"/>
      <c r="AV241" s="2681"/>
      <c r="AW241" s="2681"/>
      <c r="AX241" s="2681"/>
      <c r="AY241" s="2681"/>
      <c r="AZ241" s="2681"/>
      <c r="BA241" s="2681"/>
      <c r="BB241" s="2683"/>
      <c r="BC241" s="2683"/>
      <c r="BD241" s="2683"/>
      <c r="BE241" s="2683"/>
      <c r="BF241" s="2683"/>
      <c r="BG241" s="2683"/>
      <c r="BH241" s="2683"/>
      <c r="BI241" s="2683"/>
      <c r="BJ241" s="2683"/>
      <c r="BK241" s="2683"/>
      <c r="BL241" s="2683"/>
      <c r="BM241" s="2683"/>
      <c r="BN241" s="2683"/>
      <c r="BO241" s="2683"/>
      <c r="BP241" s="2683"/>
      <c r="BQ241" s="2683"/>
      <c r="BR241" s="89"/>
      <c r="BS241" s="89"/>
      <c r="BT241" s="89"/>
      <c r="BU241" s="89"/>
      <c r="CA241" s="145"/>
      <c r="CB241" s="145"/>
      <c r="CC241" s="145"/>
      <c r="CD241" s="145"/>
      <c r="CE241" s="145"/>
      <c r="CF241" s="145"/>
      <c r="CG241" s="145"/>
      <c r="CH241" s="145"/>
      <c r="CI241" s="145"/>
    </row>
    <row r="242" spans="1:87" ht="9" customHeight="1" x14ac:dyDescent="0.2">
      <c r="A242" s="143" t="str">
        <f>+IF('➉一覧からの作成用データ (切替届)'!$N$36="印刷ＯＫ→",1,"")</f>
        <v/>
      </c>
      <c r="B242" s="2686"/>
      <c r="C242" s="2686"/>
      <c r="D242" s="2686"/>
      <c r="E242" s="2686"/>
      <c r="F242" s="2686"/>
      <c r="G242" s="2686"/>
      <c r="H242" s="2686"/>
      <c r="I242" s="2686"/>
      <c r="J242" s="2686"/>
      <c r="K242" s="2686"/>
      <c r="L242" s="2686"/>
      <c r="M242" s="2686"/>
      <c r="N242" s="2686"/>
      <c r="O242" s="2686"/>
      <c r="P242" s="2686"/>
      <c r="Q242" s="2686"/>
      <c r="R242" s="2686"/>
      <c r="S242" s="2686"/>
      <c r="T242" s="2686"/>
      <c r="U242" s="2686"/>
      <c r="V242" s="2686"/>
      <c r="W242" s="2686"/>
      <c r="X242" s="2686"/>
      <c r="Y242" s="2686"/>
      <c r="Z242" s="2686"/>
      <c r="AA242" s="2686"/>
      <c r="AB242" s="2686"/>
      <c r="AC242" s="2686"/>
      <c r="AD242" s="2686"/>
      <c r="AE242" s="2686"/>
      <c r="AF242" s="2686"/>
      <c r="AG242" s="2686"/>
      <c r="AH242" s="2686"/>
      <c r="AI242" s="2686"/>
      <c r="AJ242" s="2686"/>
      <c r="AK242" s="2686"/>
      <c r="AL242" s="2686"/>
      <c r="AM242" s="2686"/>
      <c r="AN242" s="2686"/>
      <c r="AO242" s="2686"/>
      <c r="AP242" s="2686"/>
      <c r="AQ242" s="2686"/>
      <c r="AR242" s="2686"/>
      <c r="AS242" s="2686"/>
      <c r="AT242" s="2686"/>
      <c r="AU242" s="2686"/>
      <c r="AV242" s="2681"/>
      <c r="AW242" s="2681"/>
      <c r="AX242" s="2681"/>
      <c r="AY242" s="2681"/>
      <c r="AZ242" s="2681"/>
      <c r="BA242" s="2681"/>
      <c r="BB242" s="2683"/>
      <c r="BC242" s="2683"/>
      <c r="BD242" s="2683"/>
      <c r="BE242" s="2683"/>
      <c r="BF242" s="2683"/>
      <c r="BG242" s="2683"/>
      <c r="BH242" s="2683"/>
      <c r="BI242" s="2683"/>
      <c r="BJ242" s="2683"/>
      <c r="BK242" s="2683"/>
      <c r="BL242" s="2683"/>
      <c r="BM242" s="2683"/>
      <c r="BN242" s="2683"/>
      <c r="BO242" s="2683"/>
      <c r="BP242" s="2683"/>
      <c r="BQ242" s="2683"/>
      <c r="BR242" s="89"/>
      <c r="BS242" s="89"/>
      <c r="BT242" s="89"/>
      <c r="BU242" s="89"/>
      <c r="CA242" s="145"/>
      <c r="CB242" s="145"/>
      <c r="CC242" s="145"/>
      <c r="CD242" s="145"/>
      <c r="CE242" s="145"/>
      <c r="CF242" s="145"/>
      <c r="CG242" s="145"/>
      <c r="CH242" s="145"/>
      <c r="CI242" s="145"/>
    </row>
    <row r="243" spans="1:87" s="76" customFormat="1" ht="20.25" customHeight="1" x14ac:dyDescent="0.2">
      <c r="A243" s="143" t="str">
        <f>+IF('➉一覧からの作成用データ (切替届)'!$N$36="印刷ＯＫ→",1,"")</f>
        <v/>
      </c>
      <c r="B243" s="1654" t="s">
        <v>306</v>
      </c>
      <c r="C243" s="1654"/>
      <c r="D243" s="1654"/>
      <c r="E243" s="1654"/>
      <c r="F243" s="1654"/>
      <c r="G243" s="1654"/>
      <c r="H243" s="1654"/>
      <c r="I243" s="1654"/>
      <c r="J243" s="1654"/>
      <c r="K243" s="1654"/>
      <c r="L243" s="1654"/>
      <c r="M243" s="1654"/>
      <c r="N243" s="1654"/>
      <c r="O243" s="1654"/>
      <c r="P243" s="1654"/>
      <c r="Q243" s="1654"/>
      <c r="R243" s="1654"/>
      <c r="S243" s="1654"/>
      <c r="T243" s="1654"/>
      <c r="U243" s="1654"/>
      <c r="V243" s="1654"/>
      <c r="W243" s="1654"/>
      <c r="X243" s="1654"/>
      <c r="Y243" s="1654"/>
      <c r="Z243" s="1654"/>
      <c r="AA243" s="1654"/>
      <c r="AB243" s="1654"/>
      <c r="AC243" s="1654"/>
      <c r="AD243" s="1654"/>
      <c r="AE243" s="1654"/>
      <c r="AF243" s="1654"/>
      <c r="AG243" s="1654"/>
      <c r="AH243" s="1654"/>
      <c r="AI243" s="1654"/>
      <c r="AJ243" s="1654"/>
      <c r="AK243" s="1654"/>
      <c r="AL243" s="1654"/>
      <c r="AM243" s="1654"/>
      <c r="AN243" s="1654"/>
      <c r="AO243" s="1654"/>
      <c r="AP243" s="1654"/>
      <c r="AQ243" s="1654"/>
      <c r="AR243" s="1654"/>
      <c r="AS243" s="1654"/>
      <c r="AT243" s="1654"/>
      <c r="AU243" s="1654"/>
      <c r="AV243" s="1654"/>
      <c r="AW243" s="1654"/>
      <c r="AX243" s="1654"/>
      <c r="AY243" s="1654"/>
      <c r="AZ243" s="1654"/>
      <c r="BA243" s="1654"/>
      <c r="BB243" s="1654"/>
      <c r="BC243" s="1654"/>
      <c r="BD243" s="1654"/>
      <c r="BE243" s="1654"/>
      <c r="BF243" s="1654"/>
      <c r="BG243" s="1654"/>
      <c r="BH243" s="1654"/>
      <c r="BI243" s="1654"/>
      <c r="BJ243" s="1654"/>
      <c r="BK243" s="1654"/>
      <c r="BL243" s="1654"/>
      <c r="BM243" s="1654"/>
      <c r="BN243" s="1654"/>
      <c r="BO243" s="1654"/>
      <c r="BP243" s="1654"/>
      <c r="BQ243" s="1654"/>
      <c r="BR243" s="135"/>
      <c r="CA243" s="146"/>
      <c r="CB243" s="146"/>
      <c r="CC243" s="146"/>
      <c r="CD243" s="146"/>
      <c r="CE243" s="146"/>
      <c r="CF243" s="146"/>
      <c r="CG243" s="146"/>
      <c r="CH243" s="146"/>
      <c r="CI243" s="146"/>
    </row>
    <row r="244" spans="1:87" s="76" customFormat="1" ht="20.25" customHeight="1" x14ac:dyDescent="0.2">
      <c r="A244" s="143" t="str">
        <f>+IF('➉一覧からの作成用データ (切替届)'!$N$36="印刷ＯＫ→",1,"")</f>
        <v/>
      </c>
      <c r="B244" s="1654"/>
      <c r="C244" s="1654"/>
      <c r="D244" s="1654"/>
      <c r="E244" s="1654"/>
      <c r="F244" s="1654"/>
      <c r="G244" s="1654"/>
      <c r="H244" s="1654"/>
      <c r="I244" s="1654"/>
      <c r="J244" s="1654"/>
      <c r="K244" s="1654"/>
      <c r="L244" s="1654"/>
      <c r="M244" s="1654"/>
      <c r="N244" s="1654"/>
      <c r="O244" s="1654"/>
      <c r="P244" s="1654"/>
      <c r="Q244" s="1654"/>
      <c r="R244" s="1654"/>
      <c r="S244" s="1654"/>
      <c r="T244" s="1654"/>
      <c r="U244" s="1654"/>
      <c r="V244" s="1654"/>
      <c r="W244" s="1654"/>
      <c r="X244" s="1654"/>
      <c r="Y244" s="1654"/>
      <c r="Z244" s="1654"/>
      <c r="AA244" s="1654"/>
      <c r="AB244" s="1654"/>
      <c r="AC244" s="1654"/>
      <c r="AD244" s="1654"/>
      <c r="AE244" s="1654"/>
      <c r="AF244" s="1654"/>
      <c r="AG244" s="1654"/>
      <c r="AH244" s="1654"/>
      <c r="AI244" s="1654"/>
      <c r="AJ244" s="1654"/>
      <c r="AK244" s="1654"/>
      <c r="AL244" s="1654"/>
      <c r="AM244" s="1654"/>
      <c r="AN244" s="1654"/>
      <c r="AO244" s="1654"/>
      <c r="AP244" s="1654"/>
      <c r="AQ244" s="1654"/>
      <c r="AR244" s="1654"/>
      <c r="AS244" s="1654"/>
      <c r="AT244" s="1654"/>
      <c r="AU244" s="1654"/>
      <c r="AV244" s="1654"/>
      <c r="AW244" s="1654"/>
      <c r="AX244" s="1654"/>
      <c r="AY244" s="1654"/>
      <c r="AZ244" s="1654"/>
      <c r="BA244" s="1654"/>
      <c r="BB244" s="1654"/>
      <c r="BC244" s="1654"/>
      <c r="BD244" s="1654"/>
      <c r="BE244" s="1654"/>
      <c r="BF244" s="1654"/>
      <c r="BG244" s="1654"/>
      <c r="BH244" s="1654"/>
      <c r="BI244" s="1654"/>
      <c r="BJ244" s="1654"/>
      <c r="BK244" s="1654"/>
      <c r="BL244" s="1654"/>
      <c r="BM244" s="1654"/>
      <c r="BN244" s="1654"/>
      <c r="BO244" s="1654"/>
      <c r="BP244" s="1654"/>
      <c r="BQ244" s="1654"/>
      <c r="BR244" s="135"/>
      <c r="CA244" s="146"/>
      <c r="CB244" s="146"/>
      <c r="CC244" s="146"/>
      <c r="CD244" s="146"/>
      <c r="CE244" s="146"/>
      <c r="CF244" s="146"/>
      <c r="CG244" s="146"/>
      <c r="CH244" s="146"/>
      <c r="CI244" s="146"/>
    </row>
    <row r="245" spans="1:87" s="76" customFormat="1" ht="16.5" customHeight="1" x14ac:dyDescent="0.25">
      <c r="A245" s="143" t="str">
        <f>+IF('➉一覧からの作成用データ (切替届)'!$N$36="印刷ＯＫ→",1,"")</f>
        <v/>
      </c>
      <c r="B245" s="1689" t="s">
        <v>134</v>
      </c>
      <c r="C245" s="1689"/>
      <c r="D245" s="1689"/>
      <c r="E245" s="1689"/>
      <c r="F245" s="1689"/>
      <c r="G245" s="1689"/>
      <c r="H245" s="1689"/>
      <c r="I245" s="1689"/>
      <c r="J245" s="1689"/>
      <c r="K245" s="1689"/>
      <c r="L245" s="1689"/>
      <c r="M245" s="1689"/>
      <c r="N245" s="1689"/>
      <c r="O245" s="1689"/>
      <c r="P245" s="1689"/>
      <c r="Q245" s="1689"/>
      <c r="R245" s="1689"/>
      <c r="S245" s="1689"/>
      <c r="T245" s="1689"/>
      <c r="U245" s="1689"/>
      <c r="V245" s="1689"/>
      <c r="W245" s="1689"/>
      <c r="X245" s="1689"/>
      <c r="Y245" s="1689"/>
      <c r="Z245" s="1689"/>
      <c r="AA245" s="1689"/>
      <c r="AB245" s="1689"/>
      <c r="AC245" s="1689"/>
      <c r="AD245" s="1689"/>
      <c r="AE245" s="1689"/>
      <c r="AF245" s="1689"/>
      <c r="AG245" s="1689"/>
      <c r="AH245" s="1689"/>
      <c r="AI245" s="1689"/>
      <c r="AJ245" s="1689"/>
      <c r="AK245" s="1689"/>
      <c r="AL245" s="1689"/>
      <c r="AM245" s="1689"/>
      <c r="AN245" s="1689"/>
      <c r="AO245" s="1689"/>
      <c r="AP245" s="1689"/>
      <c r="AQ245" s="1689"/>
      <c r="AR245" s="1689"/>
      <c r="AS245" s="1689"/>
      <c r="AT245" s="1689"/>
      <c r="AU245" s="1689"/>
      <c r="AV245" s="1689"/>
      <c r="AW245" s="1689"/>
      <c r="AX245" s="1689"/>
      <c r="AY245" s="1689"/>
      <c r="AZ245" s="1689"/>
      <c r="BA245" s="1689"/>
      <c r="BB245" s="1689"/>
      <c r="BC245" s="1689"/>
      <c r="BD245" s="1689"/>
      <c r="BE245" s="1689"/>
      <c r="BF245" s="1689"/>
      <c r="BG245" s="1689"/>
      <c r="BH245" s="1689"/>
      <c r="BI245" s="1689"/>
      <c r="BJ245" s="1689"/>
      <c r="BK245" s="1689"/>
      <c r="BL245" s="1689"/>
      <c r="BM245" s="1689"/>
      <c r="BN245" s="1689"/>
      <c r="BO245" s="1689"/>
      <c r="BP245" s="1689"/>
      <c r="BQ245" s="1689"/>
      <c r="BR245" s="147"/>
      <c r="CA245" s="146"/>
      <c r="CB245" s="146"/>
      <c r="CC245" s="146"/>
      <c r="CD245" s="146"/>
      <c r="CE245" s="146"/>
      <c r="CF245" s="146"/>
      <c r="CG245" s="146"/>
      <c r="CH245" s="146"/>
      <c r="CI245" s="146"/>
    </row>
    <row r="246" spans="1:87" s="76" customFormat="1" ht="16.5" customHeight="1" x14ac:dyDescent="0.25">
      <c r="A246" s="143" t="str">
        <f>+IF('➉一覧からの作成用データ (切替届)'!$N$36="印刷ＯＫ→",1,"")</f>
        <v/>
      </c>
      <c r="B246" s="1689"/>
      <c r="C246" s="1689"/>
      <c r="D246" s="1689"/>
      <c r="E246" s="1689"/>
      <c r="F246" s="1689"/>
      <c r="G246" s="1689"/>
      <c r="H246" s="1689"/>
      <c r="I246" s="1689"/>
      <c r="J246" s="1689"/>
      <c r="K246" s="1689"/>
      <c r="L246" s="1689"/>
      <c r="M246" s="1689"/>
      <c r="N246" s="1689"/>
      <c r="O246" s="1689"/>
      <c r="P246" s="1689"/>
      <c r="Q246" s="1689"/>
      <c r="R246" s="1689"/>
      <c r="S246" s="1689"/>
      <c r="T246" s="1689"/>
      <c r="U246" s="1689"/>
      <c r="V246" s="1689"/>
      <c r="W246" s="1689"/>
      <c r="X246" s="1689"/>
      <c r="Y246" s="1689"/>
      <c r="Z246" s="1689"/>
      <c r="AA246" s="1689"/>
      <c r="AB246" s="1689"/>
      <c r="AC246" s="1689"/>
      <c r="AD246" s="1689"/>
      <c r="AE246" s="1689"/>
      <c r="AF246" s="1689"/>
      <c r="AG246" s="1689"/>
      <c r="AH246" s="1689"/>
      <c r="AI246" s="1689"/>
      <c r="AJ246" s="1689"/>
      <c r="AK246" s="1689"/>
      <c r="AL246" s="1689"/>
      <c r="AM246" s="1689"/>
      <c r="AN246" s="1689"/>
      <c r="AO246" s="1689"/>
      <c r="AP246" s="1689"/>
      <c r="AQ246" s="1689"/>
      <c r="AR246" s="1689"/>
      <c r="AS246" s="1689"/>
      <c r="AT246" s="1689"/>
      <c r="AU246" s="1689"/>
      <c r="AV246" s="1689"/>
      <c r="AW246" s="1689"/>
      <c r="AX246" s="1689"/>
      <c r="AY246" s="1689"/>
      <c r="AZ246" s="1689"/>
      <c r="BA246" s="1689"/>
      <c r="BB246" s="1689"/>
      <c r="BC246" s="1689"/>
      <c r="BD246" s="1689"/>
      <c r="BE246" s="1689"/>
      <c r="BF246" s="1689"/>
      <c r="BG246" s="1689"/>
      <c r="BH246" s="1689"/>
      <c r="BI246" s="1689"/>
      <c r="BJ246" s="1689"/>
      <c r="BK246" s="1689"/>
      <c r="BL246" s="1689"/>
      <c r="BM246" s="1689"/>
      <c r="BN246" s="1689"/>
      <c r="BO246" s="1689"/>
      <c r="BP246" s="1689"/>
      <c r="BQ246" s="1689"/>
      <c r="BR246" s="147"/>
      <c r="CA246" s="146"/>
      <c r="CB246" s="146"/>
      <c r="CC246" s="146"/>
      <c r="CD246" s="146"/>
      <c r="CE246" s="146"/>
      <c r="CF246" s="146"/>
    </row>
    <row r="247" spans="1:87" s="76" customFormat="1" ht="28.5" customHeight="1" x14ac:dyDescent="0.2">
      <c r="A247" s="143" t="str">
        <f>+IF('➉一覧からの作成用データ (切替届)'!$N$36="印刷ＯＫ→",1,"")</f>
        <v/>
      </c>
      <c r="B247" s="1654" t="s">
        <v>135</v>
      </c>
      <c r="C247" s="1654"/>
      <c r="D247" s="1654"/>
      <c r="E247" s="1654"/>
      <c r="F247" s="1654"/>
      <c r="G247" s="1654"/>
      <c r="H247" s="1654"/>
      <c r="I247" s="1654"/>
      <c r="J247" s="1654"/>
      <c r="K247" s="1654"/>
      <c r="L247" s="1654"/>
      <c r="M247" s="1654"/>
      <c r="N247" s="1654"/>
      <c r="O247" s="1654"/>
      <c r="P247" s="1654"/>
      <c r="Q247" s="1654"/>
      <c r="R247" s="1654"/>
      <c r="S247" s="1654"/>
      <c r="T247" s="1654"/>
      <c r="U247" s="1654"/>
      <c r="V247" s="1654"/>
      <c r="W247" s="1654"/>
      <c r="X247" s="1654"/>
      <c r="Y247" s="1654"/>
      <c r="Z247" s="1654"/>
      <c r="AA247" s="1654"/>
      <c r="AB247" s="1654"/>
      <c r="AC247" s="1654"/>
      <c r="AD247" s="1654"/>
      <c r="AE247" s="1654"/>
      <c r="AF247" s="1654"/>
      <c r="AG247" s="1654"/>
      <c r="AH247" s="1654"/>
      <c r="AI247" s="1654"/>
      <c r="AJ247" s="1654"/>
      <c r="AK247" s="1654"/>
      <c r="AL247" s="1654"/>
      <c r="AM247" s="1654"/>
      <c r="AN247" s="1654"/>
      <c r="AO247" s="1654"/>
      <c r="AP247" s="1654"/>
      <c r="AQ247" s="1654"/>
      <c r="AR247" s="1654"/>
      <c r="AS247" s="1654"/>
      <c r="AT247" s="1654"/>
      <c r="AU247" s="1654"/>
      <c r="AV247" s="1654"/>
      <c r="AW247" s="1654"/>
      <c r="AX247" s="1654"/>
      <c r="AY247" s="1654"/>
      <c r="AZ247" s="1654"/>
      <c r="BA247" s="1654"/>
      <c r="BB247" s="1654"/>
      <c r="BC247" s="1654"/>
      <c r="BD247" s="1654"/>
      <c r="BE247" s="1654"/>
      <c r="BF247" s="1654"/>
      <c r="BG247" s="1654"/>
      <c r="BH247" s="1654"/>
      <c r="BI247" s="1654"/>
      <c r="BJ247" s="1654"/>
      <c r="BK247" s="1654"/>
      <c r="BL247" s="1654"/>
      <c r="BM247" s="1654"/>
      <c r="BN247" s="1654"/>
      <c r="BO247" s="1654"/>
      <c r="BP247" s="1654"/>
      <c r="BQ247" s="1654"/>
      <c r="BR247" s="135"/>
      <c r="CA247" s="146"/>
      <c r="CB247" s="146"/>
      <c r="CC247" s="146"/>
      <c r="CD247" s="146"/>
      <c r="CE247" s="146"/>
      <c r="CF247" s="146"/>
    </row>
    <row r="248" spans="1:87" s="76" customFormat="1" ht="28.5" customHeight="1" x14ac:dyDescent="0.2">
      <c r="A248" s="143" t="str">
        <f>+IF('➉一覧からの作成用データ (切替届)'!$N$36="印刷ＯＫ→",1,"")</f>
        <v/>
      </c>
      <c r="B248" s="1654"/>
      <c r="C248" s="1654"/>
      <c r="D248" s="1654"/>
      <c r="E248" s="1654"/>
      <c r="F248" s="1654"/>
      <c r="G248" s="1654"/>
      <c r="H248" s="1654"/>
      <c r="I248" s="1654"/>
      <c r="J248" s="1654"/>
      <c r="K248" s="1654"/>
      <c r="L248" s="1654"/>
      <c r="M248" s="1654"/>
      <c r="N248" s="1654"/>
      <c r="O248" s="1654"/>
      <c r="P248" s="1654"/>
      <c r="Q248" s="1654"/>
      <c r="R248" s="1654"/>
      <c r="S248" s="1654"/>
      <c r="T248" s="1654"/>
      <c r="U248" s="1654"/>
      <c r="V248" s="1654"/>
      <c r="W248" s="1654"/>
      <c r="X248" s="1654"/>
      <c r="Y248" s="1654"/>
      <c r="Z248" s="1654"/>
      <c r="AA248" s="1654"/>
      <c r="AB248" s="1654"/>
      <c r="AC248" s="1654"/>
      <c r="AD248" s="1654"/>
      <c r="AE248" s="1654"/>
      <c r="AF248" s="1654"/>
      <c r="AG248" s="1654"/>
      <c r="AH248" s="1654"/>
      <c r="AI248" s="1654"/>
      <c r="AJ248" s="1654"/>
      <c r="AK248" s="1654"/>
      <c r="AL248" s="1654"/>
      <c r="AM248" s="1654"/>
      <c r="AN248" s="1654"/>
      <c r="AO248" s="1654"/>
      <c r="AP248" s="1654"/>
      <c r="AQ248" s="1654"/>
      <c r="AR248" s="1654"/>
      <c r="AS248" s="1654"/>
      <c r="AT248" s="1654"/>
      <c r="AU248" s="1654"/>
      <c r="AV248" s="1654"/>
      <c r="AW248" s="1654"/>
      <c r="AX248" s="1654"/>
      <c r="AY248" s="1654"/>
      <c r="AZ248" s="1654"/>
      <c r="BA248" s="1654"/>
      <c r="BB248" s="1654"/>
      <c r="BC248" s="1654"/>
      <c r="BD248" s="1654"/>
      <c r="BE248" s="1654"/>
      <c r="BF248" s="1654"/>
      <c r="BG248" s="1654"/>
      <c r="BH248" s="1654"/>
      <c r="BI248" s="1654"/>
      <c r="BJ248" s="1654"/>
      <c r="BK248" s="1654"/>
      <c r="BL248" s="1654"/>
      <c r="BM248" s="1654"/>
      <c r="BN248" s="1654"/>
      <c r="BO248" s="1654"/>
      <c r="BP248" s="1654"/>
      <c r="BQ248" s="1654"/>
      <c r="BR248" s="135"/>
      <c r="CA248" s="146"/>
      <c r="CB248" s="146"/>
      <c r="CC248" s="146"/>
      <c r="CD248" s="146"/>
      <c r="CE248" s="146"/>
      <c r="CF248" s="146"/>
      <c r="CG248" s="146"/>
      <c r="CH248" s="146"/>
      <c r="CI248" s="146"/>
    </row>
    <row r="249" spans="1:87" s="76" customFormat="1" ht="16.5" customHeight="1" x14ac:dyDescent="0.2">
      <c r="A249" s="143" t="str">
        <f>+IF('➉一覧からの作成用データ (切替届)'!$N$36="印刷ＯＫ→",1,"")</f>
        <v/>
      </c>
      <c r="B249" s="1654" t="s">
        <v>136</v>
      </c>
      <c r="C249" s="1654"/>
      <c r="D249" s="1654"/>
      <c r="E249" s="1654"/>
      <c r="F249" s="1654"/>
      <c r="G249" s="1654"/>
      <c r="H249" s="1654"/>
      <c r="I249" s="1654"/>
      <c r="J249" s="1654"/>
      <c r="K249" s="1654"/>
      <c r="L249" s="1654"/>
      <c r="M249" s="1654"/>
      <c r="N249" s="1654"/>
      <c r="O249" s="1654"/>
      <c r="P249" s="1654"/>
      <c r="Q249" s="1654"/>
      <c r="R249" s="1654"/>
      <c r="S249" s="1654"/>
      <c r="T249" s="1654"/>
      <c r="U249" s="1654"/>
      <c r="V249" s="1654"/>
      <c r="W249" s="1654"/>
      <c r="X249" s="1654"/>
      <c r="Y249" s="1654"/>
      <c r="Z249" s="1654"/>
      <c r="AA249" s="1654"/>
      <c r="AB249" s="1654"/>
      <c r="AC249" s="1654"/>
      <c r="AD249" s="1654"/>
      <c r="AE249" s="1654"/>
      <c r="AF249" s="1654"/>
      <c r="AG249" s="1654"/>
      <c r="AH249" s="1654"/>
      <c r="AI249" s="1654"/>
      <c r="AJ249" s="1654"/>
      <c r="AK249" s="1654"/>
      <c r="AL249" s="1654"/>
      <c r="AM249" s="1654"/>
      <c r="AN249" s="1654"/>
      <c r="AO249" s="1654"/>
      <c r="AP249" s="1654"/>
      <c r="AQ249" s="1654"/>
      <c r="AR249" s="1654"/>
      <c r="AS249" s="1654"/>
      <c r="AT249" s="1654"/>
      <c r="AU249" s="1654"/>
      <c r="AV249" s="1654"/>
      <c r="AW249" s="1654"/>
      <c r="AX249" s="1654"/>
      <c r="AY249" s="1654"/>
      <c r="AZ249" s="1654"/>
      <c r="BA249" s="1654"/>
      <c r="BB249" s="1654"/>
      <c r="BC249" s="1654"/>
      <c r="BD249" s="1654"/>
      <c r="BE249" s="1654"/>
      <c r="BF249" s="1654"/>
      <c r="BG249" s="1654"/>
      <c r="BH249" s="1654"/>
      <c r="BI249" s="1654"/>
      <c r="BJ249" s="1654"/>
      <c r="BK249" s="1654"/>
      <c r="BL249" s="1654"/>
      <c r="BM249" s="1654"/>
      <c r="BN249" s="1654"/>
      <c r="BO249" s="1654"/>
      <c r="BP249" s="1654"/>
      <c r="BQ249" s="1654"/>
      <c r="BR249" s="135"/>
      <c r="CA249" s="146"/>
      <c r="CB249" s="146"/>
      <c r="CC249" s="146"/>
      <c r="CD249" s="146"/>
      <c r="CE249" s="146"/>
      <c r="CF249" s="146"/>
      <c r="CG249" s="146"/>
      <c r="CH249" s="146"/>
      <c r="CI249" s="146"/>
    </row>
    <row r="250" spans="1:87" s="76" customFormat="1" ht="16.5" customHeight="1" x14ac:dyDescent="0.2">
      <c r="A250" s="143" t="str">
        <f>+IF('➉一覧からの作成用データ (切替届)'!$N$36="印刷ＯＫ→",1,"")</f>
        <v/>
      </c>
      <c r="B250" s="1654"/>
      <c r="C250" s="1654"/>
      <c r="D250" s="1654"/>
      <c r="E250" s="1654"/>
      <c r="F250" s="1654"/>
      <c r="G250" s="1654"/>
      <c r="H250" s="1654"/>
      <c r="I250" s="1654"/>
      <c r="J250" s="1654"/>
      <c r="K250" s="1654"/>
      <c r="L250" s="1654"/>
      <c r="M250" s="1654"/>
      <c r="N250" s="1654"/>
      <c r="O250" s="1654"/>
      <c r="P250" s="1654"/>
      <c r="Q250" s="1654"/>
      <c r="R250" s="1654"/>
      <c r="S250" s="1654"/>
      <c r="T250" s="1654"/>
      <c r="U250" s="1654"/>
      <c r="V250" s="1654"/>
      <c r="W250" s="1654"/>
      <c r="X250" s="1654"/>
      <c r="Y250" s="1654"/>
      <c r="Z250" s="1654"/>
      <c r="AA250" s="1654"/>
      <c r="AB250" s="1654"/>
      <c r="AC250" s="1654"/>
      <c r="AD250" s="1654"/>
      <c r="AE250" s="1654"/>
      <c r="AF250" s="1654"/>
      <c r="AG250" s="1654"/>
      <c r="AH250" s="1654"/>
      <c r="AI250" s="1654"/>
      <c r="AJ250" s="1654"/>
      <c r="AK250" s="1654"/>
      <c r="AL250" s="1654"/>
      <c r="AM250" s="1654"/>
      <c r="AN250" s="1654"/>
      <c r="AO250" s="1654"/>
      <c r="AP250" s="1654"/>
      <c r="AQ250" s="1654"/>
      <c r="AR250" s="1654"/>
      <c r="AS250" s="1654"/>
      <c r="AT250" s="1654"/>
      <c r="AU250" s="1654"/>
      <c r="AV250" s="1654"/>
      <c r="AW250" s="1654"/>
      <c r="AX250" s="1654"/>
      <c r="AY250" s="1654"/>
      <c r="AZ250" s="1654"/>
      <c r="BA250" s="1654"/>
      <c r="BB250" s="1654"/>
      <c r="BC250" s="1654"/>
      <c r="BD250" s="1654"/>
      <c r="BE250" s="1654"/>
      <c r="BF250" s="1654"/>
      <c r="BG250" s="1654"/>
      <c r="BH250" s="1654"/>
      <c r="BI250" s="1654"/>
      <c r="BJ250" s="1654"/>
      <c r="BK250" s="1654"/>
      <c r="BL250" s="1654"/>
      <c r="BM250" s="1654"/>
      <c r="BN250" s="1654"/>
      <c r="BO250" s="1654"/>
      <c r="BP250" s="1654"/>
      <c r="BQ250" s="1654"/>
      <c r="BR250" s="135"/>
      <c r="CA250" s="146"/>
      <c r="CB250" s="146"/>
      <c r="CC250" s="146"/>
      <c r="CD250" s="146"/>
      <c r="CE250" s="146"/>
      <c r="CF250" s="146"/>
      <c r="CG250" s="146"/>
      <c r="CH250" s="146"/>
      <c r="CI250" s="146"/>
    </row>
    <row r="251" spans="1:87" s="76" customFormat="1" ht="12" customHeight="1" x14ac:dyDescent="0.2">
      <c r="A251" s="143" t="str">
        <f>+IF('➉一覧からの作成用データ (切替届)'!$N$36="印刷ＯＫ→",1,"")</f>
        <v/>
      </c>
      <c r="B251" s="8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3"/>
      <c r="AI251" s="93"/>
      <c r="AJ251" s="93"/>
      <c r="AK251" s="93"/>
      <c r="AL251" s="94"/>
      <c r="AM251" s="95"/>
      <c r="AN251" s="95"/>
      <c r="AO251" s="95"/>
      <c r="AP251" s="95"/>
      <c r="AQ251" s="96"/>
      <c r="AR251" s="96"/>
      <c r="AS251" s="96"/>
      <c r="AT251" s="96"/>
      <c r="AU251" s="96"/>
      <c r="AV251" s="96"/>
      <c r="AW251" s="96"/>
      <c r="AX251" s="96"/>
      <c r="AY251" s="96"/>
      <c r="AZ251" s="96"/>
      <c r="BA251" s="96"/>
      <c r="BB251" s="96"/>
      <c r="BC251" s="96"/>
      <c r="BD251" s="96"/>
      <c r="BE251" s="96"/>
      <c r="BF251" s="96"/>
      <c r="BG251" s="96"/>
      <c r="BH251" s="96"/>
      <c r="BR251" s="135"/>
      <c r="CA251" s="146"/>
      <c r="CB251" s="146"/>
      <c r="CC251" s="146"/>
      <c r="CD251" s="146"/>
      <c r="CE251" s="146"/>
      <c r="CF251" s="146"/>
      <c r="CG251" s="146"/>
      <c r="CH251" s="146"/>
      <c r="CI251" s="146"/>
    </row>
    <row r="252" spans="1:87" s="76" customFormat="1" ht="12" customHeight="1" x14ac:dyDescent="0.2">
      <c r="A252" s="143" t="str">
        <f>+IF('➉一覧からの作成用データ (切替届)'!$N$36="印刷ＯＫ→",1,"")</f>
        <v/>
      </c>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3"/>
      <c r="AI252" s="93"/>
      <c r="AJ252" s="93"/>
      <c r="AK252" s="93"/>
      <c r="AL252" s="94"/>
      <c r="AM252" s="95"/>
      <c r="AN252" s="95"/>
      <c r="AO252" s="95"/>
      <c r="AP252" s="95"/>
      <c r="AQ252" s="97"/>
      <c r="AR252" s="97"/>
      <c r="AS252" s="97"/>
      <c r="AT252" s="97"/>
      <c r="AU252" s="97"/>
      <c r="AV252" s="97"/>
      <c r="AW252" s="98"/>
      <c r="AX252" s="98"/>
      <c r="AY252" s="98"/>
      <c r="AZ252" s="98"/>
      <c r="BA252" s="98"/>
      <c r="BB252" s="99"/>
      <c r="BC252" s="98"/>
      <c r="BD252" s="98"/>
      <c r="BE252" s="98"/>
      <c r="BF252" s="98"/>
      <c r="BG252" s="98"/>
      <c r="BH252" s="99"/>
      <c r="BR252" s="135"/>
      <c r="CA252" s="146"/>
      <c r="CB252" s="146"/>
      <c r="CC252" s="146"/>
      <c r="CD252" s="146"/>
      <c r="CE252" s="146"/>
      <c r="CF252" s="146"/>
      <c r="CG252" s="146"/>
      <c r="CH252" s="146"/>
      <c r="CI252" s="146"/>
    </row>
    <row r="253" spans="1:87" ht="11.25" customHeight="1" x14ac:dyDescent="0.2">
      <c r="A253" s="143" t="str">
        <f>+IF('➉一覧からの作成用データ (切替届)'!$N$37="印刷ＯＫ→",1,"")</f>
        <v/>
      </c>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3"/>
      <c r="AI253" s="93"/>
      <c r="AJ253" s="93"/>
      <c r="AK253" s="93"/>
      <c r="AL253" s="94"/>
      <c r="AM253" s="95"/>
      <c r="AN253" s="95"/>
      <c r="AO253" s="95"/>
      <c r="AP253" s="95"/>
      <c r="AQ253" s="96"/>
      <c r="AR253" s="96"/>
      <c r="AS253" s="96"/>
      <c r="AT253" s="96"/>
      <c r="AU253" s="96"/>
      <c r="AV253" s="96"/>
      <c r="AW253" s="96"/>
      <c r="AX253" s="96"/>
      <c r="AY253" s="96"/>
      <c r="AZ253" s="96"/>
      <c r="BA253" s="96"/>
      <c r="BB253" s="96"/>
      <c r="BC253" s="96"/>
      <c r="BD253" s="96"/>
      <c r="BE253" s="96"/>
      <c r="BF253" s="96"/>
      <c r="BG253" s="96"/>
      <c r="BH253" s="96"/>
      <c r="BI253" s="76"/>
      <c r="BJ253" s="76"/>
      <c r="BK253" s="76"/>
      <c r="BL253" s="76"/>
      <c r="BM253" s="76"/>
      <c r="BN253" s="76"/>
      <c r="BO253" s="76"/>
      <c r="BP253" s="76"/>
      <c r="BQ253" s="76"/>
    </row>
    <row r="254" spans="1:87" ht="12.75" customHeight="1" x14ac:dyDescent="0.2">
      <c r="A254" s="143" t="str">
        <f>+IF('➉一覧からの作成用データ (切替届)'!$N$37="印刷ＯＫ→",1,"")</f>
        <v/>
      </c>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3"/>
      <c r="AI254" s="93"/>
      <c r="AJ254" s="93"/>
      <c r="AK254" s="93"/>
      <c r="AL254" s="94"/>
      <c r="AM254" s="95"/>
      <c r="AN254" s="95"/>
      <c r="AO254" s="95"/>
      <c r="AP254" s="95"/>
      <c r="AQ254" s="97"/>
      <c r="AR254" s="97"/>
      <c r="AS254" s="97"/>
      <c r="AT254" s="97"/>
      <c r="AU254" s="97"/>
      <c r="AV254" s="97"/>
      <c r="AW254" s="98"/>
      <c r="AX254" s="98"/>
      <c r="AY254" s="98"/>
      <c r="AZ254" s="98"/>
      <c r="BA254" s="98"/>
      <c r="BB254" s="99"/>
      <c r="BC254" s="98"/>
      <c r="BD254" s="98"/>
      <c r="BE254" s="98"/>
      <c r="BF254" s="98"/>
      <c r="BG254" s="98"/>
      <c r="BH254" s="99"/>
      <c r="BI254" s="76"/>
      <c r="BJ254" s="76"/>
      <c r="BK254" s="76"/>
      <c r="BL254" s="76"/>
      <c r="BM254" s="76"/>
      <c r="BN254" s="76"/>
      <c r="BO254" s="76"/>
      <c r="BP254" s="76"/>
      <c r="BQ254" s="76"/>
      <c r="BR254" s="83"/>
      <c r="BS254" s="83"/>
    </row>
    <row r="255" spans="1:87" ht="12.75" customHeight="1" x14ac:dyDescent="0.2">
      <c r="A255" s="143" t="str">
        <f>+IF('➉一覧からの作成用データ (切替届)'!$N$37="印刷ＯＫ→",1,"")</f>
        <v/>
      </c>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3"/>
      <c r="AI255" s="93"/>
      <c r="AJ255" s="93"/>
      <c r="AK255" s="93"/>
      <c r="AL255" s="94"/>
      <c r="AM255" s="95"/>
      <c r="AN255" s="95"/>
      <c r="AO255" s="95"/>
      <c r="AP255" s="95"/>
      <c r="AQ255" s="97"/>
      <c r="AR255" s="97"/>
      <c r="AS255" s="97"/>
      <c r="AT255" s="97"/>
      <c r="AU255" s="97"/>
      <c r="AV255" s="97"/>
      <c r="AW255" s="98"/>
      <c r="AX255" s="98"/>
      <c r="AY255" s="98"/>
      <c r="AZ255" s="98"/>
      <c r="BA255" s="98"/>
      <c r="BB255" s="99"/>
      <c r="BC255" s="98"/>
      <c r="BD255" s="98"/>
      <c r="BE255" s="98"/>
      <c r="BF255" s="98"/>
      <c r="BG255" s="98"/>
      <c r="BH255" s="99"/>
      <c r="BI255" s="76"/>
      <c r="BJ255" s="100"/>
      <c r="BK255" s="101"/>
      <c r="BL255" s="101"/>
      <c r="BM255" s="101"/>
      <c r="BN255" s="101"/>
      <c r="BO255" s="101"/>
      <c r="BP255" s="101"/>
      <c r="BQ255" s="101"/>
      <c r="BR255" s="76"/>
      <c r="BS255" s="76"/>
    </row>
    <row r="256" spans="1:87" ht="12.75" customHeight="1" x14ac:dyDescent="0.2">
      <c r="A256" s="143" t="str">
        <f>+IF('➉一覧からの作成用データ (切替届)'!$N$37="印刷ＯＫ→",1,"")</f>
        <v/>
      </c>
      <c r="B256" s="2719" t="s">
        <v>589</v>
      </c>
      <c r="C256" s="2719"/>
      <c r="D256" s="2719"/>
      <c r="E256" s="2719"/>
      <c r="F256" s="2719"/>
      <c r="G256" s="2719"/>
      <c r="H256" s="2719"/>
      <c r="I256" s="2719"/>
      <c r="J256" s="2719"/>
      <c r="K256" s="2719"/>
      <c r="L256" s="2719"/>
      <c r="M256" s="2719"/>
      <c r="N256" s="2719"/>
      <c r="O256" s="2719"/>
      <c r="P256" s="2719"/>
      <c r="Q256" s="2719"/>
      <c r="R256" s="2719"/>
      <c r="S256" s="2719"/>
      <c r="T256" s="2719"/>
      <c r="U256" s="2719"/>
      <c r="V256" s="2719"/>
      <c r="W256" s="2719"/>
      <c r="X256" s="2719"/>
      <c r="Y256" s="2719"/>
      <c r="Z256" s="2719"/>
      <c r="AA256" s="2719"/>
      <c r="AB256" s="2719"/>
      <c r="AC256" s="2719"/>
      <c r="AD256" s="2719"/>
      <c r="AE256" s="2719"/>
      <c r="AF256" s="2719"/>
      <c r="AG256" s="2719"/>
      <c r="AH256" s="2719"/>
      <c r="AI256" s="2719"/>
      <c r="AJ256" s="2719"/>
      <c r="AK256" s="2719"/>
      <c r="AL256" s="2720"/>
      <c r="AM256" s="95"/>
      <c r="AN256" s="95"/>
      <c r="AO256" s="95"/>
      <c r="AP256" s="2721" t="s">
        <v>115</v>
      </c>
      <c r="AQ256" s="2721"/>
      <c r="AR256" s="2721"/>
      <c r="AS256" s="2721"/>
      <c r="AT256" s="2721"/>
      <c r="AU256" s="2721"/>
      <c r="AV256" s="2721"/>
      <c r="AW256" s="2723"/>
      <c r="AX256" s="2723"/>
      <c r="AY256" s="2723"/>
      <c r="AZ256" s="2723"/>
      <c r="BA256" s="2723"/>
      <c r="BB256" s="2723"/>
      <c r="BC256" s="2723"/>
      <c r="BD256" s="2723"/>
      <c r="BE256" s="2723"/>
      <c r="BF256" s="2723"/>
      <c r="BG256" s="2723"/>
      <c r="BH256" s="2723"/>
      <c r="BI256" s="2723"/>
      <c r="BJ256" s="2723"/>
      <c r="BK256" s="2723"/>
      <c r="BL256" s="2723"/>
      <c r="BM256" s="2723"/>
      <c r="BN256" s="2723"/>
      <c r="BO256" s="2723"/>
      <c r="BP256" s="2723"/>
      <c r="BQ256" s="2723"/>
      <c r="BR256" s="76"/>
      <c r="BS256" s="76"/>
    </row>
    <row r="257" spans="1:98" ht="12.75" customHeight="1" x14ac:dyDescent="0.2">
      <c r="A257" s="143" t="str">
        <f>+IF('➉一覧からの作成用データ (切替届)'!$N$37="印刷ＯＫ→",1,"")</f>
        <v/>
      </c>
      <c r="B257" s="2719"/>
      <c r="C257" s="2719"/>
      <c r="D257" s="2719"/>
      <c r="E257" s="2719"/>
      <c r="F257" s="2719"/>
      <c r="G257" s="2719"/>
      <c r="H257" s="2719"/>
      <c r="I257" s="2719"/>
      <c r="J257" s="2719"/>
      <c r="K257" s="2719"/>
      <c r="L257" s="2719"/>
      <c r="M257" s="2719"/>
      <c r="N257" s="2719"/>
      <c r="O257" s="2719"/>
      <c r="P257" s="2719"/>
      <c r="Q257" s="2719"/>
      <c r="R257" s="2719"/>
      <c r="S257" s="2719"/>
      <c r="T257" s="2719"/>
      <c r="U257" s="2719"/>
      <c r="V257" s="2719"/>
      <c r="W257" s="2719"/>
      <c r="X257" s="2719"/>
      <c r="Y257" s="2719"/>
      <c r="Z257" s="2719"/>
      <c r="AA257" s="2719"/>
      <c r="AB257" s="2719"/>
      <c r="AC257" s="2719"/>
      <c r="AD257" s="2719"/>
      <c r="AE257" s="2719"/>
      <c r="AF257" s="2719"/>
      <c r="AG257" s="2719"/>
      <c r="AH257" s="2719"/>
      <c r="AI257" s="2719"/>
      <c r="AJ257" s="2719"/>
      <c r="AK257" s="2719"/>
      <c r="AL257" s="2720"/>
      <c r="AM257" s="95"/>
      <c r="AN257" s="95"/>
      <c r="AO257" s="95"/>
      <c r="AP257" s="2721"/>
      <c r="AQ257" s="2721"/>
      <c r="AR257" s="2721"/>
      <c r="AS257" s="2721"/>
      <c r="AT257" s="2721"/>
      <c r="AU257" s="2721"/>
      <c r="AV257" s="2721"/>
      <c r="AW257" s="2723"/>
      <c r="AX257" s="2723"/>
      <c r="AY257" s="2723"/>
      <c r="AZ257" s="2723"/>
      <c r="BA257" s="2723"/>
      <c r="BB257" s="2723"/>
      <c r="BC257" s="2723"/>
      <c r="BD257" s="2723"/>
      <c r="BE257" s="2723"/>
      <c r="BF257" s="2723"/>
      <c r="BG257" s="2723"/>
      <c r="BH257" s="2723"/>
      <c r="BI257" s="2723"/>
      <c r="BJ257" s="2723"/>
      <c r="BK257" s="2723"/>
      <c r="BL257" s="2723"/>
      <c r="BM257" s="2723"/>
      <c r="BN257" s="2723"/>
      <c r="BO257" s="2723"/>
      <c r="BP257" s="2723"/>
      <c r="BQ257" s="2723"/>
      <c r="BR257" s="76"/>
      <c r="BS257" s="76"/>
    </row>
    <row r="258" spans="1:98" ht="12.75" customHeight="1" thickBot="1" x14ac:dyDescent="0.25">
      <c r="A258" s="143" t="str">
        <f>+IF('➉一覧からの作成用データ (切替届)'!$N$37="印刷ＯＫ→",1,"")</f>
        <v/>
      </c>
      <c r="B258" s="2720"/>
      <c r="C258" s="2720"/>
      <c r="D258" s="2720"/>
      <c r="E258" s="2720"/>
      <c r="F258" s="2720"/>
      <c r="G258" s="2720"/>
      <c r="H258" s="2720"/>
      <c r="I258" s="2720"/>
      <c r="J258" s="2720"/>
      <c r="K258" s="2720"/>
      <c r="L258" s="2720"/>
      <c r="M258" s="2720"/>
      <c r="N258" s="2720"/>
      <c r="O258" s="2720"/>
      <c r="P258" s="2720"/>
      <c r="Q258" s="2720"/>
      <c r="R258" s="2720"/>
      <c r="S258" s="2720"/>
      <c r="T258" s="2720"/>
      <c r="U258" s="2720"/>
      <c r="V258" s="2720"/>
      <c r="W258" s="2720"/>
      <c r="X258" s="2720"/>
      <c r="Y258" s="2720"/>
      <c r="Z258" s="2720"/>
      <c r="AA258" s="2720"/>
      <c r="AB258" s="2720"/>
      <c r="AC258" s="2720"/>
      <c r="AD258" s="2720"/>
      <c r="AE258" s="2720"/>
      <c r="AF258" s="2720"/>
      <c r="AG258" s="2720"/>
      <c r="AH258" s="2720"/>
      <c r="AI258" s="2720"/>
      <c r="AJ258" s="2720"/>
      <c r="AK258" s="2720"/>
      <c r="AL258" s="2720"/>
      <c r="AM258" s="95"/>
      <c r="AN258" s="95"/>
      <c r="AO258" s="95"/>
      <c r="AP258" s="2722"/>
      <c r="AQ258" s="2722"/>
      <c r="AR258" s="2722"/>
      <c r="AS258" s="2722"/>
      <c r="AT258" s="2722"/>
      <c r="AU258" s="2722"/>
      <c r="AV258" s="2722"/>
      <c r="AW258" s="2724"/>
      <c r="AX258" s="2724"/>
      <c r="AY258" s="2724"/>
      <c r="AZ258" s="2724"/>
      <c r="BA258" s="2724"/>
      <c r="BB258" s="2724"/>
      <c r="BC258" s="2724"/>
      <c r="BD258" s="2724"/>
      <c r="BE258" s="2724"/>
      <c r="BF258" s="2724"/>
      <c r="BG258" s="2724"/>
      <c r="BH258" s="2724"/>
      <c r="BI258" s="2724"/>
      <c r="BJ258" s="2724"/>
      <c r="BK258" s="2724"/>
      <c r="BL258" s="2724"/>
      <c r="BM258" s="2724"/>
      <c r="BN258" s="2724"/>
      <c r="BO258" s="2724"/>
      <c r="BP258" s="2724"/>
      <c r="BQ258" s="2724"/>
      <c r="BR258" s="76"/>
      <c r="BS258" s="76"/>
    </row>
    <row r="259" spans="1:98" ht="13.5" customHeight="1" x14ac:dyDescent="0.2">
      <c r="A259" s="143" t="str">
        <f>+IF('➉一覧からの作成用データ (切替届)'!$N$37="印刷ＯＫ→",1,"")</f>
        <v/>
      </c>
      <c r="B259" s="2725">
        <f ca="1">IF('➉一覧からの作成用データ (切替届)'!$B$31="","",'➉一覧からの作成用データ (切替届)'!$B$31)</f>
        <v>45617</v>
      </c>
      <c r="C259" s="2726"/>
      <c r="D259" s="2726"/>
      <c r="E259" s="2726"/>
      <c r="F259" s="2726"/>
      <c r="G259" s="2726"/>
      <c r="H259" s="2726"/>
      <c r="I259" s="2726"/>
      <c r="J259" s="2726"/>
      <c r="K259" s="2726"/>
      <c r="L259" s="2726"/>
      <c r="M259" s="2726"/>
      <c r="N259" s="2726"/>
      <c r="O259" s="2726"/>
      <c r="P259" s="1729" t="s">
        <v>68</v>
      </c>
      <c r="Q259" s="1729"/>
      <c r="R259" s="1731" t="s">
        <v>21</v>
      </c>
      <c r="S259" s="1732"/>
      <c r="T259" s="1732"/>
      <c r="U259" s="1732"/>
      <c r="V259" s="1733"/>
      <c r="W259" s="1734" t="s">
        <v>9</v>
      </c>
      <c r="X259" s="1735"/>
      <c r="Y259" s="2731" t="str">
        <f>①伊勢崎市における事業所基本情報!$K$26&amp;"-"&amp;①伊勢崎市における事業所基本情報!$Q$26&amp;""</f>
        <v>-</v>
      </c>
      <c r="Z259" s="2731"/>
      <c r="AA259" s="2731"/>
      <c r="AB259" s="2731"/>
      <c r="AC259" s="2731"/>
      <c r="AD259" s="2731"/>
      <c r="AE259" s="2731"/>
      <c r="AF259" s="2731"/>
      <c r="AG259" s="81"/>
      <c r="AH259" s="81"/>
      <c r="AI259" s="81"/>
      <c r="AJ259" s="81"/>
      <c r="AK259" s="81"/>
      <c r="AL259" s="81"/>
      <c r="AM259" s="81"/>
      <c r="AN259" s="81"/>
      <c r="AO259" s="81"/>
      <c r="AP259" s="81"/>
      <c r="AQ259" s="81"/>
      <c r="AR259" s="81"/>
      <c r="AS259" s="81"/>
      <c r="AT259" s="81"/>
      <c r="AU259" s="81"/>
      <c r="AV259" s="81"/>
      <c r="AW259" s="1549" t="s">
        <v>10</v>
      </c>
      <c r="AX259" s="1549"/>
      <c r="AY259" s="1549"/>
      <c r="AZ259" s="1549"/>
      <c r="BA259" s="1549"/>
      <c r="BB259" s="1549"/>
      <c r="BC259" s="1549"/>
      <c r="BD259" s="1551" t="str">
        <f>①伊勢崎市における事業所基本情報!$CG$18&amp;""</f>
        <v/>
      </c>
      <c r="BE259" s="1551" t="str">
        <f>①伊勢崎市における事業所基本情報!$CH$18&amp;""</f>
        <v/>
      </c>
      <c r="BF259" s="1551" t="str">
        <f>①伊勢崎市における事業所基本情報!$CI$18&amp;""</f>
        <v/>
      </c>
      <c r="BG259" s="1551" t="str">
        <f>①伊勢崎市における事業所基本情報!$CJ$18&amp;""</f>
        <v/>
      </c>
      <c r="BH259" s="1551" t="str">
        <f>①伊勢崎市における事業所基本情報!$CK$18&amp;""</f>
        <v/>
      </c>
      <c r="BI259" s="1551" t="str">
        <f>①伊勢崎市における事業所基本情報!$CL$18&amp;""</f>
        <v/>
      </c>
      <c r="BJ259" s="1551" t="str">
        <f>①伊勢崎市における事業所基本情報!$CM$18&amp;""</f>
        <v/>
      </c>
      <c r="BK259" s="1551" t="str">
        <f>①伊勢崎市における事業所基本情報!$CN$18&amp;""</f>
        <v/>
      </c>
      <c r="BL259" s="1572" t="s">
        <v>130</v>
      </c>
      <c r="BM259" s="1573"/>
      <c r="BN259" s="1573"/>
      <c r="BO259" s="1573"/>
      <c r="BP259" s="1573"/>
      <c r="BQ259" s="1574"/>
      <c r="BR259" s="86"/>
      <c r="BS259" s="86"/>
      <c r="BT259" s="86"/>
      <c r="BY259" s="145"/>
      <c r="BZ259" s="145"/>
      <c r="CA259" s="145"/>
      <c r="CB259" s="145"/>
      <c r="CC259" s="145"/>
      <c r="CD259" s="145"/>
      <c r="CE259" s="145"/>
      <c r="CF259" s="145"/>
      <c r="CG259" s="145"/>
    </row>
    <row r="260" spans="1:98" ht="13.5" customHeight="1" x14ac:dyDescent="0.2">
      <c r="A260" s="143" t="str">
        <f>+IF('➉一覧からの作成用データ (切替届)'!$N$37="印刷ＯＫ→",1,"")</f>
        <v/>
      </c>
      <c r="B260" s="2727"/>
      <c r="C260" s="2728"/>
      <c r="D260" s="2728"/>
      <c r="E260" s="2728"/>
      <c r="F260" s="2728"/>
      <c r="G260" s="2728"/>
      <c r="H260" s="2728"/>
      <c r="I260" s="2728"/>
      <c r="J260" s="2728"/>
      <c r="K260" s="2728"/>
      <c r="L260" s="2728"/>
      <c r="M260" s="2728"/>
      <c r="N260" s="2728"/>
      <c r="O260" s="2728"/>
      <c r="P260" s="1730"/>
      <c r="Q260" s="1730"/>
      <c r="R260" s="1640"/>
      <c r="S260" s="1590"/>
      <c r="T260" s="1590"/>
      <c r="U260" s="1590"/>
      <c r="V260" s="1641"/>
      <c r="W260" s="1568" t="str">
        <f>①伊勢崎市における事業所基本情報!$I$27&amp;""</f>
        <v/>
      </c>
      <c r="X260" s="1569"/>
      <c r="Y260" s="1569"/>
      <c r="Z260" s="1569"/>
      <c r="AA260" s="1569"/>
      <c r="AB260" s="1569"/>
      <c r="AC260" s="1569"/>
      <c r="AD260" s="1569"/>
      <c r="AE260" s="1569"/>
      <c r="AF260" s="1569"/>
      <c r="AG260" s="1569"/>
      <c r="AH260" s="1569"/>
      <c r="AI260" s="1569"/>
      <c r="AJ260" s="1569"/>
      <c r="AK260" s="1569"/>
      <c r="AL260" s="1569"/>
      <c r="AM260" s="1569"/>
      <c r="AN260" s="1569"/>
      <c r="AO260" s="1569"/>
      <c r="AP260" s="1569"/>
      <c r="AQ260" s="1569"/>
      <c r="AR260" s="1569"/>
      <c r="AS260" s="1569"/>
      <c r="AT260" s="1569"/>
      <c r="AU260" s="1569"/>
      <c r="AV260" s="1569"/>
      <c r="AW260" s="1550"/>
      <c r="AX260" s="1550"/>
      <c r="AY260" s="1550"/>
      <c r="AZ260" s="1550"/>
      <c r="BA260" s="1550"/>
      <c r="BB260" s="1550"/>
      <c r="BC260" s="1550"/>
      <c r="BD260" s="1552"/>
      <c r="BE260" s="1552"/>
      <c r="BF260" s="1552"/>
      <c r="BG260" s="1552"/>
      <c r="BH260" s="1552"/>
      <c r="BI260" s="1552"/>
      <c r="BJ260" s="1552"/>
      <c r="BK260" s="1552"/>
      <c r="BL260" s="1575"/>
      <c r="BM260" s="1576"/>
      <c r="BN260" s="1576"/>
      <c r="BO260" s="1576"/>
      <c r="BP260" s="1576"/>
      <c r="BQ260" s="1577"/>
      <c r="BR260" s="86"/>
      <c r="BS260" s="86"/>
      <c r="BT260" s="86"/>
      <c r="BY260" s="145"/>
    </row>
    <row r="261" spans="1:98" ht="13.5" customHeight="1" x14ac:dyDescent="0.2">
      <c r="A261" s="143" t="str">
        <f>+IF('➉一覧からの作成用データ (切替届)'!$N$37="印刷ＯＫ→",1,"")</f>
        <v/>
      </c>
      <c r="B261" s="2727"/>
      <c r="C261" s="2728"/>
      <c r="D261" s="2728"/>
      <c r="E261" s="2728"/>
      <c r="F261" s="2728"/>
      <c r="G261" s="2728"/>
      <c r="H261" s="2728"/>
      <c r="I261" s="2728"/>
      <c r="J261" s="2728"/>
      <c r="K261" s="2728"/>
      <c r="L261" s="2728"/>
      <c r="M261" s="2728"/>
      <c r="N261" s="2728"/>
      <c r="O261" s="2728"/>
      <c r="P261" s="1730"/>
      <c r="Q261" s="1730"/>
      <c r="R261" s="1640"/>
      <c r="S261" s="1590"/>
      <c r="T261" s="1590"/>
      <c r="U261" s="1590"/>
      <c r="V261" s="1641"/>
      <c r="W261" s="1568"/>
      <c r="X261" s="1569"/>
      <c r="Y261" s="1569"/>
      <c r="Z261" s="1569"/>
      <c r="AA261" s="1569"/>
      <c r="AB261" s="1569"/>
      <c r="AC261" s="1569"/>
      <c r="AD261" s="1569"/>
      <c r="AE261" s="1569"/>
      <c r="AF261" s="1569"/>
      <c r="AG261" s="1569"/>
      <c r="AH261" s="1569"/>
      <c r="AI261" s="1569"/>
      <c r="AJ261" s="1569"/>
      <c r="AK261" s="1569"/>
      <c r="AL261" s="1569"/>
      <c r="AM261" s="1569"/>
      <c r="AN261" s="1569"/>
      <c r="AO261" s="1569"/>
      <c r="AP261" s="1569"/>
      <c r="AQ261" s="1569"/>
      <c r="AR261" s="1569"/>
      <c r="AS261" s="1569"/>
      <c r="AT261" s="1569"/>
      <c r="AU261" s="1569"/>
      <c r="AV261" s="1569"/>
      <c r="AW261" s="1550"/>
      <c r="AX261" s="1550"/>
      <c r="AY261" s="1550"/>
      <c r="AZ261" s="1550"/>
      <c r="BA261" s="1550"/>
      <c r="BB261" s="1550"/>
      <c r="BC261" s="1550"/>
      <c r="BD261" s="1624" t="s">
        <v>116</v>
      </c>
      <c r="BE261" s="1624"/>
      <c r="BF261" s="1624"/>
      <c r="BG261" s="1624"/>
      <c r="BH261" s="1624"/>
      <c r="BI261" s="1624"/>
      <c r="BJ261" s="1624"/>
      <c r="BK261" s="1624" t="s">
        <v>117</v>
      </c>
      <c r="BL261" s="1566" t="str">
        <f>RIGHT('➉一覧からの作成用データ (切替届)'!$M$37,2)&amp;""</f>
        <v/>
      </c>
      <c r="BM261" s="1566"/>
      <c r="BN261" s="1566"/>
      <c r="BO261" s="1566"/>
      <c r="BP261" s="1566"/>
      <c r="BQ261" s="1626" t="s">
        <v>118</v>
      </c>
      <c r="BR261" s="78"/>
      <c r="BS261" s="78"/>
      <c r="BT261" s="76"/>
      <c r="BY261" s="145"/>
    </row>
    <row r="262" spans="1:98" ht="13.5" customHeight="1" x14ac:dyDescent="0.2">
      <c r="A262" s="143" t="str">
        <f>+IF('➉一覧からの作成用データ (切替届)'!$N$37="印刷ＯＫ→",1,"")</f>
        <v/>
      </c>
      <c r="B262" s="2729"/>
      <c r="C262" s="2730"/>
      <c r="D262" s="2730"/>
      <c r="E262" s="2730"/>
      <c r="F262" s="2730"/>
      <c r="G262" s="2730"/>
      <c r="H262" s="2730"/>
      <c r="I262" s="2730"/>
      <c r="J262" s="2730"/>
      <c r="K262" s="2730"/>
      <c r="L262" s="2730"/>
      <c r="M262" s="2730"/>
      <c r="N262" s="2730"/>
      <c r="O262" s="2730"/>
      <c r="P262" s="1730"/>
      <c r="Q262" s="1730"/>
      <c r="R262" s="1637"/>
      <c r="S262" s="1638"/>
      <c r="T262" s="1638"/>
      <c r="U262" s="1638"/>
      <c r="V262" s="1642"/>
      <c r="W262" s="1570"/>
      <c r="X262" s="1571"/>
      <c r="Y262" s="1571"/>
      <c r="Z262" s="1571"/>
      <c r="AA262" s="1571"/>
      <c r="AB262" s="1571"/>
      <c r="AC262" s="1571"/>
      <c r="AD262" s="1571"/>
      <c r="AE262" s="1571"/>
      <c r="AF262" s="1571"/>
      <c r="AG262" s="1571"/>
      <c r="AH262" s="1571"/>
      <c r="AI262" s="1571"/>
      <c r="AJ262" s="1571"/>
      <c r="AK262" s="1571"/>
      <c r="AL262" s="1571"/>
      <c r="AM262" s="1571"/>
      <c r="AN262" s="1571"/>
      <c r="AO262" s="1571"/>
      <c r="AP262" s="1571"/>
      <c r="AQ262" s="1571"/>
      <c r="AR262" s="1571"/>
      <c r="AS262" s="1571"/>
      <c r="AT262" s="1571"/>
      <c r="AU262" s="1571"/>
      <c r="AV262" s="1571"/>
      <c r="AW262" s="1550"/>
      <c r="AX262" s="1550"/>
      <c r="AY262" s="1550"/>
      <c r="AZ262" s="1550"/>
      <c r="BA262" s="1550"/>
      <c r="BB262" s="1550"/>
      <c r="BC262" s="1550"/>
      <c r="BD262" s="1625"/>
      <c r="BE262" s="1625"/>
      <c r="BF262" s="1625"/>
      <c r="BG262" s="1625"/>
      <c r="BH262" s="1625"/>
      <c r="BI262" s="1625"/>
      <c r="BJ262" s="1625"/>
      <c r="BK262" s="1625"/>
      <c r="BL262" s="1567"/>
      <c r="BM262" s="1567"/>
      <c r="BN262" s="1567"/>
      <c r="BO262" s="1567"/>
      <c r="BP262" s="1567"/>
      <c r="BQ262" s="1627"/>
      <c r="BR262" s="78"/>
      <c r="BS262" s="78"/>
      <c r="BT262" s="76"/>
      <c r="BY262" s="145"/>
      <c r="BZ262" s="145"/>
      <c r="CA262" s="145"/>
      <c r="CB262" s="145"/>
      <c r="CC262" s="145"/>
      <c r="CD262" s="145"/>
      <c r="CE262" s="145"/>
      <c r="CF262" s="145"/>
    </row>
    <row r="263" spans="1:98" ht="20.25" customHeight="1" x14ac:dyDescent="0.2">
      <c r="A263" s="143" t="str">
        <f>+IF('➉一覧からの作成用データ (切替届)'!$N$37="印刷ＯＫ→",1,"")</f>
        <v/>
      </c>
      <c r="B263" s="1653"/>
      <c r="C263" s="1564"/>
      <c r="D263" s="1564"/>
      <c r="E263" s="1564"/>
      <c r="F263" s="1564"/>
      <c r="G263" s="1564"/>
      <c r="H263" s="1564"/>
      <c r="I263" s="1564"/>
      <c r="J263" s="1564"/>
      <c r="K263" s="1649" t="s">
        <v>304</v>
      </c>
      <c r="L263" s="1650"/>
      <c r="M263" s="1650"/>
      <c r="N263" s="1650"/>
      <c r="O263" s="1650"/>
      <c r="P263" s="1730"/>
      <c r="Q263" s="1730"/>
      <c r="R263" s="1634" t="s">
        <v>20</v>
      </c>
      <c r="S263" s="1634"/>
      <c r="T263" s="1634"/>
      <c r="U263" s="1634"/>
      <c r="V263" s="1634"/>
      <c r="W263" s="1610" t="str">
        <f>①伊勢崎市における事業所基本情報!$I$20&amp;""</f>
        <v/>
      </c>
      <c r="X263" s="1611"/>
      <c r="Y263" s="1611"/>
      <c r="Z263" s="1611"/>
      <c r="AA263" s="1611"/>
      <c r="AB263" s="1611"/>
      <c r="AC263" s="1611"/>
      <c r="AD263" s="1611"/>
      <c r="AE263" s="1611"/>
      <c r="AF263" s="1611"/>
      <c r="AG263" s="1611"/>
      <c r="AH263" s="1611"/>
      <c r="AI263" s="1611"/>
      <c r="AJ263" s="1611"/>
      <c r="AK263" s="1611"/>
      <c r="AL263" s="1611"/>
      <c r="AM263" s="1611"/>
      <c r="AN263" s="1611"/>
      <c r="AO263" s="1611"/>
      <c r="AP263" s="1611"/>
      <c r="AQ263" s="1611"/>
      <c r="AR263" s="1611"/>
      <c r="AS263" s="1611"/>
      <c r="AT263" s="1611"/>
      <c r="AU263" s="1611"/>
      <c r="AV263" s="1612"/>
      <c r="AW263" s="1550" t="s">
        <v>131</v>
      </c>
      <c r="AX263" s="1550"/>
      <c r="AY263" s="1550"/>
      <c r="AZ263" s="1550"/>
      <c r="BA263" s="1550" t="s">
        <v>33</v>
      </c>
      <c r="BB263" s="1550"/>
      <c r="BC263" s="1550"/>
      <c r="BD263" s="1614" t="str">
        <f>①伊勢崎市における事業所基本情報!$I$35&amp;""</f>
        <v/>
      </c>
      <c r="BE263" s="1614"/>
      <c r="BF263" s="1614"/>
      <c r="BG263" s="1614"/>
      <c r="BH263" s="1614"/>
      <c r="BI263" s="1614"/>
      <c r="BJ263" s="1614"/>
      <c r="BK263" s="1614"/>
      <c r="BL263" s="1614"/>
      <c r="BM263" s="1614"/>
      <c r="BN263" s="1614"/>
      <c r="BO263" s="1614"/>
      <c r="BP263" s="1614"/>
      <c r="BQ263" s="1615"/>
      <c r="BR263" s="78"/>
      <c r="BS263" s="78"/>
      <c r="BT263" s="76"/>
      <c r="BY263" s="145"/>
      <c r="BZ263" s="145"/>
      <c r="CA263" s="145"/>
      <c r="CB263" s="145"/>
      <c r="CC263" s="145"/>
      <c r="CD263" s="145"/>
      <c r="CE263" s="145"/>
      <c r="CF263" s="145"/>
    </row>
    <row r="264" spans="1:98" ht="20.25" customHeight="1" x14ac:dyDescent="0.2">
      <c r="A264" s="143" t="str">
        <f>+IF('➉一覧からの作成用データ (切替届)'!$N$37="印刷ＯＫ→",1,"")</f>
        <v/>
      </c>
      <c r="B264" s="1653"/>
      <c r="C264" s="1564"/>
      <c r="D264" s="1564"/>
      <c r="E264" s="1564"/>
      <c r="F264" s="1564"/>
      <c r="G264" s="1564"/>
      <c r="H264" s="1564"/>
      <c r="I264" s="1564"/>
      <c r="J264" s="1564"/>
      <c r="K264" s="1651"/>
      <c r="L264" s="1652"/>
      <c r="M264" s="1652"/>
      <c r="N264" s="1652"/>
      <c r="O264" s="1652"/>
      <c r="P264" s="1730"/>
      <c r="Q264" s="1730"/>
      <c r="R264" s="1640" t="s">
        <v>24</v>
      </c>
      <c r="S264" s="1590"/>
      <c r="T264" s="1590"/>
      <c r="U264" s="1590"/>
      <c r="V264" s="1641"/>
      <c r="W264" s="1601" t="str">
        <f>①伊勢崎市における事業所基本情報!$I$22&amp;""</f>
        <v/>
      </c>
      <c r="X264" s="1602"/>
      <c r="Y264" s="1602"/>
      <c r="Z264" s="1602"/>
      <c r="AA264" s="1602"/>
      <c r="AB264" s="1602"/>
      <c r="AC264" s="1602"/>
      <c r="AD264" s="1602"/>
      <c r="AE264" s="1602"/>
      <c r="AF264" s="1602"/>
      <c r="AG264" s="1602"/>
      <c r="AH264" s="1602"/>
      <c r="AI264" s="1602"/>
      <c r="AJ264" s="1602"/>
      <c r="AK264" s="1602"/>
      <c r="AL264" s="1602"/>
      <c r="AM264" s="1602"/>
      <c r="AN264" s="1602"/>
      <c r="AO264" s="1602"/>
      <c r="AP264" s="1602"/>
      <c r="AQ264" s="1602"/>
      <c r="AR264" s="1602"/>
      <c r="AS264" s="1602"/>
      <c r="AT264" s="1602"/>
      <c r="AU264" s="1602"/>
      <c r="AV264" s="1603"/>
      <c r="AW264" s="1550"/>
      <c r="AX264" s="1550"/>
      <c r="AY264" s="1550"/>
      <c r="AZ264" s="1550"/>
      <c r="BA264" s="1550"/>
      <c r="BB264" s="1550"/>
      <c r="BC264" s="1550"/>
      <c r="BD264" s="1616"/>
      <c r="BE264" s="1616"/>
      <c r="BF264" s="1616"/>
      <c r="BG264" s="1616"/>
      <c r="BH264" s="1616"/>
      <c r="BI264" s="1616"/>
      <c r="BJ264" s="1616"/>
      <c r="BK264" s="1616"/>
      <c r="BL264" s="1616"/>
      <c r="BM264" s="1616"/>
      <c r="BN264" s="1616"/>
      <c r="BO264" s="1616"/>
      <c r="BP264" s="1616"/>
      <c r="BQ264" s="1617"/>
      <c r="BR264" s="78"/>
      <c r="BS264" s="78"/>
      <c r="BT264" s="76"/>
      <c r="BY264" s="145"/>
      <c r="BZ264" s="145"/>
      <c r="CA264" s="145"/>
      <c r="CB264" s="145"/>
      <c r="CC264" s="145"/>
      <c r="CD264" s="145"/>
      <c r="CE264" s="145"/>
      <c r="CF264" s="145"/>
      <c r="CG264" s="145"/>
    </row>
    <row r="265" spans="1:98" ht="20.25" customHeight="1" x14ac:dyDescent="0.2">
      <c r="A265" s="143" t="str">
        <f>+IF('➉一覧からの作成用データ (切替届)'!$N$37="印刷ＯＫ→",1,"")</f>
        <v/>
      </c>
      <c r="B265" s="1653"/>
      <c r="C265" s="1564"/>
      <c r="D265" s="1564"/>
      <c r="E265" s="1564"/>
      <c r="F265" s="1564"/>
      <c r="G265" s="1564"/>
      <c r="H265" s="1564"/>
      <c r="I265" s="1564"/>
      <c r="J265" s="1564"/>
      <c r="K265" s="1564"/>
      <c r="L265" s="1564"/>
      <c r="M265" s="1564"/>
      <c r="N265" s="1564"/>
      <c r="O265" s="1565"/>
      <c r="P265" s="1730"/>
      <c r="Q265" s="1730"/>
      <c r="R265" s="1640"/>
      <c r="S265" s="1590"/>
      <c r="T265" s="1590"/>
      <c r="U265" s="1590"/>
      <c r="V265" s="1641"/>
      <c r="W265" s="1604"/>
      <c r="X265" s="1605"/>
      <c r="Y265" s="1605"/>
      <c r="Z265" s="1605"/>
      <c r="AA265" s="1605"/>
      <c r="AB265" s="1605"/>
      <c r="AC265" s="1605"/>
      <c r="AD265" s="1605"/>
      <c r="AE265" s="1605"/>
      <c r="AF265" s="1605"/>
      <c r="AG265" s="1605"/>
      <c r="AH265" s="1605"/>
      <c r="AI265" s="1605"/>
      <c r="AJ265" s="1605"/>
      <c r="AK265" s="1605"/>
      <c r="AL265" s="1605"/>
      <c r="AM265" s="1605"/>
      <c r="AN265" s="1605"/>
      <c r="AO265" s="1605"/>
      <c r="AP265" s="1605"/>
      <c r="AQ265" s="1605"/>
      <c r="AR265" s="1605"/>
      <c r="AS265" s="1605"/>
      <c r="AT265" s="1605"/>
      <c r="AU265" s="1605"/>
      <c r="AV265" s="1606"/>
      <c r="AW265" s="1550"/>
      <c r="AX265" s="1550"/>
      <c r="AY265" s="1550"/>
      <c r="AZ265" s="1550"/>
      <c r="BA265" s="1550" t="s">
        <v>3</v>
      </c>
      <c r="BB265" s="1550"/>
      <c r="BC265" s="1550"/>
      <c r="BD265" s="1708" t="str">
        <f>①伊勢崎市における事業所基本情報!$I$37&amp;""</f>
        <v/>
      </c>
      <c r="BE265" s="1709"/>
      <c r="BF265" s="1709"/>
      <c r="BG265" s="1709"/>
      <c r="BH265" s="1709"/>
      <c r="BI265" s="1709"/>
      <c r="BJ265" s="1709"/>
      <c r="BK265" s="1709"/>
      <c r="BL265" s="1709"/>
      <c r="BM265" s="1709"/>
      <c r="BN265" s="1709"/>
      <c r="BO265" s="1709"/>
      <c r="BP265" s="1709"/>
      <c r="BQ265" s="1710"/>
      <c r="BR265" s="78"/>
      <c r="BS265" s="78"/>
      <c r="BT265" s="76"/>
      <c r="BY265" s="145"/>
    </row>
    <row r="266" spans="1:98" ht="20.25" customHeight="1" x14ac:dyDescent="0.2">
      <c r="A266" s="143" t="str">
        <f>+IF('➉一覧からの作成用データ (切替届)'!$N$37="印刷ＯＫ→",1,"")</f>
        <v/>
      </c>
      <c r="B266" s="1557" t="s">
        <v>13</v>
      </c>
      <c r="C266" s="1558"/>
      <c r="D266" s="1558"/>
      <c r="E266" s="1558"/>
      <c r="F266" s="1559"/>
      <c r="G266" s="1553" t="s">
        <v>19</v>
      </c>
      <c r="H266" s="1554"/>
      <c r="I266" s="1554"/>
      <c r="J266" s="1554"/>
      <c r="K266" s="1554"/>
      <c r="L266" s="1554"/>
      <c r="M266" s="1554"/>
      <c r="N266" s="1554"/>
      <c r="O266" s="1554"/>
      <c r="P266" s="1730"/>
      <c r="Q266" s="1730"/>
      <c r="R266" s="1637"/>
      <c r="S266" s="1638"/>
      <c r="T266" s="1638"/>
      <c r="U266" s="1638"/>
      <c r="V266" s="1642"/>
      <c r="W266" s="1607"/>
      <c r="X266" s="1608"/>
      <c r="Y266" s="1608"/>
      <c r="Z266" s="1608"/>
      <c r="AA266" s="1608"/>
      <c r="AB266" s="1608"/>
      <c r="AC266" s="1608"/>
      <c r="AD266" s="1608"/>
      <c r="AE266" s="1608"/>
      <c r="AF266" s="1608"/>
      <c r="AG266" s="1608"/>
      <c r="AH266" s="1608"/>
      <c r="AI266" s="1608"/>
      <c r="AJ266" s="1608"/>
      <c r="AK266" s="1608"/>
      <c r="AL266" s="1608"/>
      <c r="AM266" s="1608"/>
      <c r="AN266" s="1608"/>
      <c r="AO266" s="1608"/>
      <c r="AP266" s="1608"/>
      <c r="AQ266" s="1608"/>
      <c r="AR266" s="1608"/>
      <c r="AS266" s="1608"/>
      <c r="AT266" s="1608"/>
      <c r="AU266" s="1608"/>
      <c r="AV266" s="1609"/>
      <c r="AW266" s="1550"/>
      <c r="AX266" s="1550"/>
      <c r="AY266" s="1550"/>
      <c r="AZ266" s="1550"/>
      <c r="BA266" s="1550"/>
      <c r="BB266" s="1550"/>
      <c r="BC266" s="1550"/>
      <c r="BD266" s="1711"/>
      <c r="BE266" s="1712"/>
      <c r="BF266" s="1712"/>
      <c r="BG266" s="1712"/>
      <c r="BH266" s="1712"/>
      <c r="BI266" s="1712"/>
      <c r="BJ266" s="1712"/>
      <c r="BK266" s="1712"/>
      <c r="BL266" s="1712"/>
      <c r="BM266" s="1712"/>
      <c r="BN266" s="1712"/>
      <c r="BO266" s="1712"/>
      <c r="BP266" s="1712"/>
      <c r="BQ266" s="1713"/>
      <c r="BR266" s="78"/>
      <c r="BS266" s="78"/>
      <c r="BT266" s="76"/>
      <c r="BY266" s="145"/>
      <c r="BZ266" s="145"/>
    </row>
    <row r="267" spans="1:98" ht="20.25" customHeight="1" x14ac:dyDescent="0.2">
      <c r="A267" s="143" t="str">
        <f>+IF('➉一覧からの作成用データ (切替届)'!$N$37="印刷ＯＫ→",1,"")</f>
        <v/>
      </c>
      <c r="B267" s="1560"/>
      <c r="C267" s="1561"/>
      <c r="D267" s="1561"/>
      <c r="E267" s="1561"/>
      <c r="F267" s="1562"/>
      <c r="G267" s="1555"/>
      <c r="H267" s="1556"/>
      <c r="I267" s="1556"/>
      <c r="J267" s="1556"/>
      <c r="K267" s="1556"/>
      <c r="L267" s="1556"/>
      <c r="M267" s="1556"/>
      <c r="N267" s="1556"/>
      <c r="O267" s="1556"/>
      <c r="P267" s="1730"/>
      <c r="Q267" s="1730"/>
      <c r="R267" s="1550" t="s">
        <v>25</v>
      </c>
      <c r="S267" s="1550"/>
      <c r="T267" s="1550"/>
      <c r="U267" s="1550"/>
      <c r="V267" s="1550"/>
      <c r="W267" s="1543" t="str">
        <f>①伊勢崎市における事業所基本情報!$CG$35&amp;""</f>
        <v/>
      </c>
      <c r="X267" s="1544"/>
      <c r="Y267" s="1543" t="str">
        <f>①伊勢崎市における事業所基本情報!$CH$35&amp;""</f>
        <v/>
      </c>
      <c r="Z267" s="1544"/>
      <c r="AA267" s="1543" t="str">
        <f>①伊勢崎市における事業所基本情報!$CI$35&amp;""</f>
        <v/>
      </c>
      <c r="AB267" s="1544"/>
      <c r="AC267" s="1543" t="str">
        <f>①伊勢崎市における事業所基本情報!$CJ$35&amp;""</f>
        <v/>
      </c>
      <c r="AD267" s="1544"/>
      <c r="AE267" s="1543" t="str">
        <f>①伊勢崎市における事業所基本情報!$CK$35&amp;""</f>
        <v/>
      </c>
      <c r="AF267" s="1544"/>
      <c r="AG267" s="1543" t="str">
        <f>①伊勢崎市における事業所基本情報!$CL$35&amp;""</f>
        <v/>
      </c>
      <c r="AH267" s="1544"/>
      <c r="AI267" s="1543" t="str">
        <f>①伊勢崎市における事業所基本情報!$CM$35&amp;""</f>
        <v/>
      </c>
      <c r="AJ267" s="1544"/>
      <c r="AK267" s="1543" t="str">
        <f>①伊勢崎市における事業所基本情報!$CN$35&amp;""</f>
        <v/>
      </c>
      <c r="AL267" s="1544"/>
      <c r="AM267" s="1543" t="str">
        <f>①伊勢崎市における事業所基本情報!$CO$35&amp;""</f>
        <v/>
      </c>
      <c r="AN267" s="1544"/>
      <c r="AO267" s="1543" t="str">
        <f>①伊勢崎市における事業所基本情報!$CP$35&amp;""</f>
        <v/>
      </c>
      <c r="AP267" s="1544"/>
      <c r="AQ267" s="1543" t="str">
        <f>①伊勢崎市における事業所基本情報!$CQ$35&amp;""</f>
        <v/>
      </c>
      <c r="AR267" s="1544"/>
      <c r="AS267" s="1543" t="str">
        <f>①伊勢崎市における事業所基本情報!$CR$35&amp;""</f>
        <v/>
      </c>
      <c r="AT267" s="1544"/>
      <c r="AU267" s="1736" t="str">
        <f>①伊勢崎市における事業所基本情報!$CS$35&amp;""</f>
        <v/>
      </c>
      <c r="AV267" s="1737"/>
      <c r="AW267" s="1550"/>
      <c r="AX267" s="1550"/>
      <c r="AY267" s="1550"/>
      <c r="AZ267" s="1550"/>
      <c r="BA267" s="1550" t="s">
        <v>4</v>
      </c>
      <c r="BB267" s="1550"/>
      <c r="BC267" s="1550"/>
      <c r="BD267" s="1714" t="str">
        <f>①伊勢崎市における事業所基本情報!$I$39&amp;""</f>
        <v/>
      </c>
      <c r="BE267" s="1715"/>
      <c r="BF267" s="1715"/>
      <c r="BG267" s="1715"/>
      <c r="BH267" s="1715"/>
      <c r="BI267" s="1715"/>
      <c r="BJ267" s="1715"/>
      <c r="BK267" s="1715"/>
      <c r="BL267" s="1715"/>
      <c r="BM267" s="1715"/>
      <c r="BN267" s="1715"/>
      <c r="BO267" s="1715"/>
      <c r="BP267" s="1715"/>
      <c r="BQ267" s="1716"/>
      <c r="BR267" s="78"/>
      <c r="BS267" s="78"/>
      <c r="BT267" s="76"/>
      <c r="BY267" s="145"/>
      <c r="BZ267" s="145"/>
    </row>
    <row r="268" spans="1:98" ht="20.25" customHeight="1" thickBot="1" x14ac:dyDescent="0.25">
      <c r="A268" s="143" t="str">
        <f>+IF('➉一覧からの作成用データ (切替届)'!$N$37="印刷ＯＫ→",1,"")</f>
        <v/>
      </c>
      <c r="B268" s="1560"/>
      <c r="C268" s="1561"/>
      <c r="D268" s="1561"/>
      <c r="E268" s="1561"/>
      <c r="F268" s="1562"/>
      <c r="G268" s="1555"/>
      <c r="H268" s="1556"/>
      <c r="I268" s="1556"/>
      <c r="J268" s="1556"/>
      <c r="K268" s="1556"/>
      <c r="L268" s="1556"/>
      <c r="M268" s="1556"/>
      <c r="N268" s="1556"/>
      <c r="O268" s="1556"/>
      <c r="P268" s="1730"/>
      <c r="Q268" s="1730"/>
      <c r="R268" s="1550"/>
      <c r="S268" s="1550"/>
      <c r="T268" s="1550"/>
      <c r="U268" s="1550"/>
      <c r="V268" s="1550"/>
      <c r="W268" s="1620"/>
      <c r="X268" s="1621"/>
      <c r="Y268" s="1620"/>
      <c r="Z268" s="1621"/>
      <c r="AA268" s="1620"/>
      <c r="AB268" s="1621"/>
      <c r="AC268" s="1545"/>
      <c r="AD268" s="1546"/>
      <c r="AE268" s="1545"/>
      <c r="AF268" s="1546"/>
      <c r="AG268" s="1545"/>
      <c r="AH268" s="1546"/>
      <c r="AI268" s="1545"/>
      <c r="AJ268" s="1546"/>
      <c r="AK268" s="1545"/>
      <c r="AL268" s="1546"/>
      <c r="AM268" s="1545"/>
      <c r="AN268" s="1546"/>
      <c r="AO268" s="1545"/>
      <c r="AP268" s="1546"/>
      <c r="AQ268" s="1545"/>
      <c r="AR268" s="1546"/>
      <c r="AS268" s="1545"/>
      <c r="AT268" s="1546"/>
      <c r="AU268" s="1738"/>
      <c r="AV268" s="1543"/>
      <c r="AW268" s="1634"/>
      <c r="AX268" s="1634"/>
      <c r="AY268" s="1634"/>
      <c r="AZ268" s="1634"/>
      <c r="BA268" s="1618"/>
      <c r="BB268" s="1618"/>
      <c r="BC268" s="1618"/>
      <c r="BD268" s="1717"/>
      <c r="BE268" s="1718"/>
      <c r="BF268" s="1718"/>
      <c r="BG268" s="1718"/>
      <c r="BH268" s="1718"/>
      <c r="BI268" s="1718"/>
      <c r="BJ268" s="1718"/>
      <c r="BK268" s="1718"/>
      <c r="BL268" s="1718"/>
      <c r="BM268" s="1718"/>
      <c r="BN268" s="1718"/>
      <c r="BO268" s="1718"/>
      <c r="BP268" s="1718"/>
      <c r="BQ268" s="1719"/>
      <c r="BR268" s="78"/>
      <c r="BS268" s="78"/>
      <c r="BY268" s="145"/>
      <c r="BZ268" s="145"/>
      <c r="CA268" s="145"/>
      <c r="CB268" s="145"/>
      <c r="CC268" s="145"/>
      <c r="CD268" s="145"/>
      <c r="CE268" s="145"/>
      <c r="CF268" s="145"/>
      <c r="CG268" s="145"/>
    </row>
    <row r="269" spans="1:98" ht="15.75" customHeight="1" x14ac:dyDescent="0.2">
      <c r="A269" s="143" t="str">
        <f>+IF('➉一覧からの作成用データ (切替届)'!$N$37="印刷ＯＫ→",1,"")</f>
        <v/>
      </c>
      <c r="B269" s="1676" t="s">
        <v>22</v>
      </c>
      <c r="C269" s="1677"/>
      <c r="D269" s="1595" t="s">
        <v>14</v>
      </c>
      <c r="E269" s="1596"/>
      <c r="F269" s="1596"/>
      <c r="G269" s="1596"/>
      <c r="H269" s="1596"/>
      <c r="I269" s="1597"/>
      <c r="J269" s="2699" t="str">
        <f>'➉一覧からの作成用データ (切替届)'!$D$37&amp;""</f>
        <v/>
      </c>
      <c r="K269" s="2700"/>
      <c r="L269" s="2700"/>
      <c r="M269" s="2700"/>
      <c r="N269" s="2700"/>
      <c r="O269" s="2700"/>
      <c r="P269" s="2700"/>
      <c r="Q269" s="2700"/>
      <c r="R269" s="2700"/>
      <c r="S269" s="2700"/>
      <c r="T269" s="2700"/>
      <c r="U269" s="2700"/>
      <c r="V269" s="2700"/>
      <c r="W269" s="2700"/>
      <c r="X269" s="2700"/>
      <c r="Y269" s="2700"/>
      <c r="Z269" s="2700"/>
      <c r="AA269" s="2700"/>
      <c r="AB269" s="2701"/>
      <c r="AC269" s="2702" t="s">
        <v>119</v>
      </c>
      <c r="AD269" s="2703"/>
      <c r="AE269" s="2703"/>
      <c r="AF269" s="2703"/>
      <c r="AG269" s="2704"/>
      <c r="AH269" s="1643" t="s">
        <v>120</v>
      </c>
      <c r="AI269" s="1643"/>
      <c r="AJ269" s="1643"/>
      <c r="AK269" s="1643"/>
      <c r="AL269" s="1643"/>
      <c r="AM269" s="1643"/>
      <c r="AN269" s="1643"/>
      <c r="AO269" s="1643"/>
      <c r="AP269" s="1643"/>
      <c r="AQ269" s="1643"/>
      <c r="AR269" s="1644"/>
      <c r="AS269" s="1635" t="s">
        <v>123</v>
      </c>
      <c r="AT269" s="1635"/>
      <c r="AU269" s="1635"/>
      <c r="AV269" s="1635"/>
      <c r="AW269" s="1635"/>
      <c r="AX269" s="1635"/>
      <c r="AY269" s="1635"/>
      <c r="AZ269" s="1635"/>
      <c r="BA269" s="1636"/>
      <c r="BB269" s="1636"/>
      <c r="BC269" s="1636"/>
      <c r="BD269" s="1635"/>
      <c r="BE269" s="1635"/>
      <c r="BF269" s="1635"/>
      <c r="BG269" s="1635"/>
      <c r="BH269" s="1635"/>
      <c r="BI269" s="1635"/>
      <c r="BJ269" s="1635"/>
      <c r="BK269" s="1635"/>
      <c r="BL269" s="1635"/>
      <c r="BM269" s="1635"/>
      <c r="BN269" s="1635"/>
      <c r="BO269" s="1635"/>
      <c r="BP269" s="1635"/>
      <c r="BQ269" s="79"/>
      <c r="BR269" s="76"/>
      <c r="BS269" s="76"/>
      <c r="BT269" s="76"/>
      <c r="BU269" s="76"/>
      <c r="CA269" s="145"/>
      <c r="CB269" s="145"/>
      <c r="CC269" s="145"/>
      <c r="CD269" s="145"/>
      <c r="CE269" s="145"/>
      <c r="CF269" s="145"/>
      <c r="CG269" s="145"/>
      <c r="CH269" s="145"/>
      <c r="CI269" s="145"/>
    </row>
    <row r="270" spans="1:98" ht="16.5" customHeight="1" x14ac:dyDescent="0.2">
      <c r="A270" s="143" t="str">
        <f>+IF('➉一覧からの作成用データ (切替届)'!$N$37="印刷ＯＫ→",1,"")</f>
        <v/>
      </c>
      <c r="B270" s="1676"/>
      <c r="C270" s="1677"/>
      <c r="D270" s="1628" t="s">
        <v>305</v>
      </c>
      <c r="E270" s="1629"/>
      <c r="F270" s="1629"/>
      <c r="G270" s="1629"/>
      <c r="H270" s="1629"/>
      <c r="I270" s="1630"/>
      <c r="J270" s="2705" t="str">
        <f>'➉一覧からの作成用データ (切替届)'!$C$37&amp;""</f>
        <v/>
      </c>
      <c r="K270" s="2706"/>
      <c r="L270" s="2706"/>
      <c r="M270" s="2706"/>
      <c r="N270" s="2706"/>
      <c r="O270" s="2706"/>
      <c r="P270" s="2706"/>
      <c r="Q270" s="2706"/>
      <c r="R270" s="2706"/>
      <c r="S270" s="2706"/>
      <c r="T270" s="2706"/>
      <c r="U270" s="2706"/>
      <c r="V270" s="2706"/>
      <c r="W270" s="2706"/>
      <c r="X270" s="2706"/>
      <c r="Y270" s="2706"/>
      <c r="Z270" s="2706"/>
      <c r="AA270" s="2706"/>
      <c r="AB270" s="2707"/>
      <c r="AC270" s="2710"/>
      <c r="AD270" s="2711"/>
      <c r="AE270" s="2711"/>
      <c r="AF270" s="2711"/>
      <c r="AG270" s="2712"/>
      <c r="AH270" s="1645"/>
      <c r="AI270" s="1645"/>
      <c r="AJ270" s="1645"/>
      <c r="AK270" s="1645"/>
      <c r="AL270" s="1645"/>
      <c r="AM270" s="1645"/>
      <c r="AN270" s="1645"/>
      <c r="AO270" s="1645"/>
      <c r="AP270" s="1645"/>
      <c r="AQ270" s="1645"/>
      <c r="AR270" s="1646"/>
      <c r="AS270" s="1589" t="s">
        <v>73</v>
      </c>
      <c r="AT270" s="1589"/>
      <c r="AU270" s="1619" t="str">
        <f>'➉一覧からの作成用データ (切替届)'!$I$37&amp;""</f>
        <v/>
      </c>
      <c r="AV270" s="1619"/>
      <c r="AW270" s="1619"/>
      <c r="AX270" s="1619"/>
      <c r="AY270" s="1619"/>
      <c r="AZ270" s="1619"/>
      <c r="BA270" s="1619"/>
      <c r="BB270" s="1619"/>
      <c r="BC270" s="1619"/>
      <c r="BD270" s="1619"/>
      <c r="BE270" s="1619"/>
      <c r="BF270" s="1589" t="s">
        <v>74</v>
      </c>
      <c r="BG270" s="1589"/>
      <c r="BH270" s="740" t="s">
        <v>350</v>
      </c>
      <c r="BI270" s="740"/>
      <c r="BJ270" s="740"/>
      <c r="BK270" s="740"/>
      <c r="BL270" s="740"/>
      <c r="BM270" s="740"/>
      <c r="BN270" s="740"/>
      <c r="BO270" s="740"/>
      <c r="BP270" s="740"/>
      <c r="BQ270" s="1684"/>
      <c r="BR270" s="76"/>
      <c r="BS270" s="76"/>
      <c r="BT270" s="76"/>
      <c r="BU270" s="76"/>
      <c r="CA270" s="145"/>
      <c r="CB270" s="145"/>
      <c r="CC270" s="145"/>
      <c r="CD270" s="145"/>
      <c r="CE270" s="145"/>
      <c r="CF270" s="145"/>
      <c r="CG270" s="145"/>
      <c r="CH270" s="145"/>
      <c r="CI270" s="145"/>
    </row>
    <row r="271" spans="1:98" ht="16.5" customHeight="1" x14ac:dyDescent="0.2">
      <c r="A271" s="143" t="str">
        <f>+IF('➉一覧からの作成用データ (切替届)'!$N$37="印刷ＯＫ→",1,"")</f>
        <v/>
      </c>
      <c r="B271" s="1676"/>
      <c r="C271" s="1677"/>
      <c r="D271" s="1631"/>
      <c r="E271" s="1632"/>
      <c r="F271" s="1632"/>
      <c r="G271" s="1632"/>
      <c r="H271" s="1632"/>
      <c r="I271" s="1633"/>
      <c r="J271" s="1685"/>
      <c r="K271" s="1686"/>
      <c r="L271" s="1686"/>
      <c r="M271" s="1686"/>
      <c r="N271" s="1686"/>
      <c r="O271" s="1686"/>
      <c r="P271" s="1686"/>
      <c r="Q271" s="1686"/>
      <c r="R271" s="1686"/>
      <c r="S271" s="1686"/>
      <c r="T271" s="1686"/>
      <c r="U271" s="1686"/>
      <c r="V271" s="1686"/>
      <c r="W271" s="1686"/>
      <c r="X271" s="1686"/>
      <c r="Y271" s="1686"/>
      <c r="Z271" s="1686"/>
      <c r="AA271" s="1686"/>
      <c r="AB271" s="2708"/>
      <c r="AC271" s="2318"/>
      <c r="AD271" s="1613"/>
      <c r="AE271" s="1613"/>
      <c r="AF271" s="1613"/>
      <c r="AG271" s="2319"/>
      <c r="AH271" s="1645"/>
      <c r="AI271" s="1645"/>
      <c r="AJ271" s="1645"/>
      <c r="AK271" s="1645"/>
      <c r="AL271" s="1645"/>
      <c r="AM271" s="1645"/>
      <c r="AN271" s="1645"/>
      <c r="AO271" s="1645"/>
      <c r="AP271" s="1645"/>
      <c r="AQ271" s="1645"/>
      <c r="AR271" s="1646"/>
      <c r="AS271" s="1589"/>
      <c r="AT271" s="1589"/>
      <c r="AU271" s="1619"/>
      <c r="AV271" s="1619"/>
      <c r="AW271" s="1619"/>
      <c r="AX271" s="1619"/>
      <c r="AY271" s="1619"/>
      <c r="AZ271" s="1619"/>
      <c r="BA271" s="1619"/>
      <c r="BB271" s="1619"/>
      <c r="BC271" s="1619"/>
      <c r="BD271" s="1619"/>
      <c r="BE271" s="1619"/>
      <c r="BF271" s="1589"/>
      <c r="BG271" s="1589"/>
      <c r="BH271" s="740"/>
      <c r="BI271" s="740"/>
      <c r="BJ271" s="740"/>
      <c r="BK271" s="740"/>
      <c r="BL271" s="740"/>
      <c r="BM271" s="740"/>
      <c r="BN271" s="740"/>
      <c r="BO271" s="740"/>
      <c r="BP271" s="740"/>
      <c r="BQ271" s="1684"/>
      <c r="BR271" s="76"/>
      <c r="BS271" s="76"/>
      <c r="BT271" s="76"/>
      <c r="BU271" s="76"/>
      <c r="CA271" s="145"/>
      <c r="CS271" s="134"/>
      <c r="CT271" s="134"/>
    </row>
    <row r="272" spans="1:98" ht="16.5" customHeight="1" x14ac:dyDescent="0.2">
      <c r="A272" s="143" t="str">
        <f>+IF('➉一覧からの作成用データ (切替届)'!$N$37="印刷ＯＫ→",1,"")</f>
        <v/>
      </c>
      <c r="B272" s="1676"/>
      <c r="C272" s="1677"/>
      <c r="D272" s="1598"/>
      <c r="E272" s="1599"/>
      <c r="F272" s="1599"/>
      <c r="G272" s="1599"/>
      <c r="H272" s="1599"/>
      <c r="I272" s="1600"/>
      <c r="J272" s="1687"/>
      <c r="K272" s="1688"/>
      <c r="L272" s="1688"/>
      <c r="M272" s="1688"/>
      <c r="N272" s="1688"/>
      <c r="O272" s="1688"/>
      <c r="P272" s="1688"/>
      <c r="Q272" s="1688"/>
      <c r="R272" s="1688"/>
      <c r="S272" s="1688"/>
      <c r="T272" s="1688"/>
      <c r="U272" s="1688"/>
      <c r="V272" s="1688"/>
      <c r="W272" s="1688"/>
      <c r="X272" s="1688"/>
      <c r="Y272" s="1688"/>
      <c r="Z272" s="1688"/>
      <c r="AA272" s="1688"/>
      <c r="AB272" s="2709"/>
      <c r="AC272" s="2320"/>
      <c r="AD272" s="2321"/>
      <c r="AE272" s="2321"/>
      <c r="AF272" s="2321"/>
      <c r="AG272" s="2322"/>
      <c r="AH272" s="1647"/>
      <c r="AI272" s="1647"/>
      <c r="AJ272" s="1647"/>
      <c r="AK272" s="1647"/>
      <c r="AL272" s="1647"/>
      <c r="AM272" s="1647"/>
      <c r="AN272" s="1647"/>
      <c r="AO272" s="1647"/>
      <c r="AP272" s="1647"/>
      <c r="AQ272" s="1647"/>
      <c r="AR272" s="1648"/>
      <c r="AS272" s="1637" t="s">
        <v>125</v>
      </c>
      <c r="AT272" s="1638"/>
      <c r="AU272" s="1638"/>
      <c r="AV272" s="1638"/>
      <c r="AW272" s="1638"/>
      <c r="AX272" s="1638"/>
      <c r="AY272" s="1638"/>
      <c r="AZ272" s="1638"/>
      <c r="BA272" s="1638"/>
      <c r="BB272" s="1638"/>
      <c r="BC272" s="1638"/>
      <c r="BD272" s="1638"/>
      <c r="BE272" s="1638"/>
      <c r="BF272" s="1638"/>
      <c r="BG272" s="1638"/>
      <c r="BH272" s="1638"/>
      <c r="BI272" s="1638"/>
      <c r="BJ272" s="1638"/>
      <c r="BK272" s="1638"/>
      <c r="BL272" s="1638"/>
      <c r="BM272" s="1638"/>
      <c r="BN272" s="1638"/>
      <c r="BO272" s="1638"/>
      <c r="BP272" s="1638"/>
      <c r="BQ272" s="1639"/>
      <c r="BR272" s="76"/>
      <c r="BS272" s="76"/>
      <c r="BT272" s="76"/>
      <c r="BU272" s="76"/>
      <c r="CA272" s="145"/>
      <c r="CR272" s="134"/>
      <c r="CS272" s="134"/>
      <c r="CT272" s="134"/>
    </row>
    <row r="273" spans="1:87" ht="18" customHeight="1" x14ac:dyDescent="0.2">
      <c r="A273" s="143" t="str">
        <f>+IF('➉一覧からの作成用データ (切替届)'!$N$37="印刷ＯＫ→",1,"")</f>
        <v/>
      </c>
      <c r="B273" s="1676"/>
      <c r="C273" s="1677"/>
      <c r="D273" s="1595" t="s">
        <v>307</v>
      </c>
      <c r="E273" s="1596"/>
      <c r="F273" s="1596"/>
      <c r="G273" s="1596"/>
      <c r="H273" s="1596"/>
      <c r="I273" s="1597"/>
      <c r="J273" s="2713" t="str">
        <f>IF('➉一覧からの作成用データ (切替届)'!$E$37="","",'➉一覧からの作成用データ (切替届)'!E37)</f>
        <v/>
      </c>
      <c r="K273" s="2714"/>
      <c r="L273" s="2714"/>
      <c r="M273" s="2714"/>
      <c r="N273" s="2714"/>
      <c r="O273" s="2714"/>
      <c r="P273" s="2714"/>
      <c r="Q273" s="2714"/>
      <c r="R273" s="2714"/>
      <c r="S273" s="2714"/>
      <c r="T273" s="2714"/>
      <c r="U273" s="2714"/>
      <c r="V273" s="2714"/>
      <c r="W273" s="2714"/>
      <c r="X273" s="2714"/>
      <c r="Y273" s="2714"/>
      <c r="Z273" s="2714"/>
      <c r="AA273" s="2714"/>
      <c r="AB273" s="2714"/>
      <c r="AC273" s="2714"/>
      <c r="AD273" s="2714"/>
      <c r="AE273" s="2714"/>
      <c r="AF273" s="2714"/>
      <c r="AG273" s="2715"/>
      <c r="AH273" s="1665" t="s">
        <v>121</v>
      </c>
      <c r="AI273" s="1645"/>
      <c r="AJ273" s="1645"/>
      <c r="AK273" s="1645"/>
      <c r="AL273" s="1645"/>
      <c r="AM273" s="1645"/>
      <c r="AN273" s="1645"/>
      <c r="AO273" s="1645"/>
      <c r="AP273" s="1645"/>
      <c r="AQ273" s="1645"/>
      <c r="AR273" s="1646"/>
      <c r="AS273" s="1669">
        <f>'➉一覧からの作成用データ (切替届)'!$J$37</f>
        <v>0</v>
      </c>
      <c r="AT273" s="1670"/>
      <c r="AU273" s="1670"/>
      <c r="AV273" s="1670"/>
      <c r="AW273" s="1670"/>
      <c r="AX273" s="1590" t="s">
        <v>126</v>
      </c>
      <c r="AY273" s="1590"/>
      <c r="AZ273" s="1590" t="s">
        <v>117</v>
      </c>
      <c r="BA273" s="2685" t="str">
        <f>+IF(AS273="","",IF(AS273=12,1,IF(AND(AS273&gt;=1,AS273&lt;=11),AS273+1,"")))</f>
        <v/>
      </c>
      <c r="BB273" s="2685"/>
      <c r="BC273" s="2685"/>
      <c r="BD273" s="2685"/>
      <c r="BE273" s="1590" t="s">
        <v>127</v>
      </c>
      <c r="BF273" s="1590"/>
      <c r="BG273" s="1614" t="s">
        <v>242</v>
      </c>
      <c r="BH273" s="1614"/>
      <c r="BI273" s="1614"/>
      <c r="BJ273" s="1614"/>
      <c r="BK273" s="1614"/>
      <c r="BL273" s="1614"/>
      <c r="BM273" s="1614"/>
      <c r="BN273" s="1614"/>
      <c r="BO273" s="1590"/>
      <c r="BP273" s="1590"/>
      <c r="BQ273" s="1690"/>
      <c r="BR273" s="76"/>
      <c r="BS273" s="76"/>
      <c r="BT273" s="76"/>
      <c r="BU273" s="76"/>
      <c r="CA273" s="145"/>
      <c r="CB273" s="145"/>
      <c r="CC273" s="145"/>
      <c r="CD273" s="145"/>
      <c r="CE273" s="145"/>
      <c r="CF273" s="145"/>
      <c r="CG273" s="145"/>
      <c r="CH273" s="145"/>
      <c r="CI273" s="145"/>
    </row>
    <row r="274" spans="1:87" ht="18" customHeight="1" thickBot="1" x14ac:dyDescent="0.25">
      <c r="A274" s="143" t="str">
        <f>+IF('➉一覧からの作成用データ (切替届)'!$N$37="印刷ＯＫ→",1,"")</f>
        <v/>
      </c>
      <c r="B274" s="1676"/>
      <c r="C274" s="1677"/>
      <c r="D274" s="1598"/>
      <c r="E274" s="1599"/>
      <c r="F274" s="1599"/>
      <c r="G274" s="1599"/>
      <c r="H274" s="1599"/>
      <c r="I274" s="1600"/>
      <c r="J274" s="2716"/>
      <c r="K274" s="2717"/>
      <c r="L274" s="2717"/>
      <c r="M274" s="2717"/>
      <c r="N274" s="2717"/>
      <c r="O274" s="2717"/>
      <c r="P274" s="2717"/>
      <c r="Q274" s="2717"/>
      <c r="R274" s="2717"/>
      <c r="S274" s="2717"/>
      <c r="T274" s="2717"/>
      <c r="U274" s="2717"/>
      <c r="V274" s="2717"/>
      <c r="W274" s="2717"/>
      <c r="X274" s="2717"/>
      <c r="Y274" s="2717"/>
      <c r="Z274" s="2717"/>
      <c r="AA274" s="2717"/>
      <c r="AB274" s="2717"/>
      <c r="AC274" s="2717"/>
      <c r="AD274" s="2717"/>
      <c r="AE274" s="2717"/>
      <c r="AF274" s="2717"/>
      <c r="AG274" s="2718"/>
      <c r="AH274" s="1665"/>
      <c r="AI274" s="1645"/>
      <c r="AJ274" s="1645"/>
      <c r="AK274" s="1645"/>
      <c r="AL274" s="1645"/>
      <c r="AM274" s="1645"/>
      <c r="AN274" s="1645"/>
      <c r="AO274" s="1645"/>
      <c r="AP274" s="1645"/>
      <c r="AQ274" s="1645"/>
      <c r="AR274" s="1646"/>
      <c r="AS274" s="1671"/>
      <c r="AT274" s="1672"/>
      <c r="AU274" s="1672"/>
      <c r="AV274" s="1672"/>
      <c r="AW274" s="1672"/>
      <c r="AX274" s="1590"/>
      <c r="AY274" s="1590"/>
      <c r="AZ274" s="1590"/>
      <c r="BA274" s="2685"/>
      <c r="BB274" s="2685"/>
      <c r="BC274" s="2685"/>
      <c r="BD274" s="2685"/>
      <c r="BE274" s="1590"/>
      <c r="BF274" s="1590"/>
      <c r="BG274" s="1720"/>
      <c r="BH274" s="1720"/>
      <c r="BI274" s="1720"/>
      <c r="BJ274" s="1720"/>
      <c r="BK274" s="1720"/>
      <c r="BL274" s="1720"/>
      <c r="BM274" s="1720"/>
      <c r="BN274" s="1720"/>
      <c r="BO274" s="1590"/>
      <c r="BP274" s="1590"/>
      <c r="BQ274" s="1690"/>
      <c r="BR274" s="76"/>
      <c r="BS274" s="76"/>
      <c r="BT274" s="76"/>
      <c r="BU274" s="76"/>
      <c r="CA274" s="145"/>
      <c r="CB274" s="145"/>
      <c r="CC274" s="145"/>
      <c r="CD274" s="145"/>
      <c r="CE274" s="145"/>
      <c r="CF274" s="145"/>
    </row>
    <row r="275" spans="1:87" ht="22.5" customHeight="1" x14ac:dyDescent="0.2">
      <c r="A275" s="143" t="str">
        <f>+IF('➉一覧からの作成用データ (切替届)'!$N$37="印刷ＯＫ→",1,"")</f>
        <v/>
      </c>
      <c r="B275" s="1676"/>
      <c r="C275" s="1677"/>
      <c r="D275" s="1692" t="s">
        <v>15</v>
      </c>
      <c r="E275" s="1693"/>
      <c r="F275" s="1693"/>
      <c r="G275" s="1693"/>
      <c r="H275" s="1693"/>
      <c r="I275" s="1694"/>
      <c r="J275" s="1683"/>
      <c r="K275" s="2397"/>
      <c r="L275" s="1715"/>
      <c r="M275" s="1715"/>
      <c r="N275" s="1715"/>
      <c r="O275" s="1715"/>
      <c r="P275" s="1715"/>
      <c r="Q275" s="1715"/>
      <c r="R275" s="1715"/>
      <c r="S275" s="80"/>
      <c r="T275" s="80"/>
      <c r="U275" s="80"/>
      <c r="V275" s="80"/>
      <c r="W275" s="80"/>
      <c r="X275" s="80"/>
      <c r="Y275" s="80"/>
      <c r="Z275" s="80"/>
      <c r="AA275" s="80"/>
      <c r="AB275" s="80"/>
      <c r="AC275" s="80"/>
      <c r="AD275" s="80"/>
      <c r="AE275" s="80"/>
      <c r="AF275" s="80"/>
      <c r="AG275" s="80"/>
      <c r="AH275" s="1665"/>
      <c r="AI275" s="1645"/>
      <c r="AJ275" s="1645"/>
      <c r="AK275" s="1645"/>
      <c r="AL275" s="1645"/>
      <c r="AM275" s="1645"/>
      <c r="AN275" s="1645"/>
      <c r="AO275" s="1645"/>
      <c r="AP275" s="1645"/>
      <c r="AQ275" s="1645"/>
      <c r="AR275" s="1646"/>
      <c r="AS275" s="1723"/>
      <c r="AT275" s="1724"/>
      <c r="AU275" s="1724"/>
      <c r="AV275" s="1724"/>
      <c r="AW275" s="1724"/>
      <c r="AX275" s="1724"/>
      <c r="AY275" s="1724"/>
      <c r="AZ275" s="1724"/>
      <c r="BA275" s="1724"/>
      <c r="BB275" s="1724"/>
      <c r="BC275" s="1724"/>
      <c r="BD275" s="1724"/>
      <c r="BE275" s="1724"/>
      <c r="BF275" s="1724"/>
      <c r="BG275" s="1721" t="s">
        <v>129</v>
      </c>
      <c r="BH275" s="1721"/>
      <c r="BI275" s="1721"/>
      <c r="BJ275" s="1721"/>
      <c r="BK275" s="1721"/>
      <c r="BL275" s="1721"/>
      <c r="BM275" s="1721"/>
      <c r="BN275" s="1721"/>
      <c r="BO275" s="1721"/>
      <c r="BP275" s="1721"/>
      <c r="BQ275" s="1722"/>
      <c r="BR275" s="76"/>
      <c r="BS275" s="76"/>
      <c r="BT275" s="76"/>
      <c r="BU275" s="76"/>
      <c r="CB275" s="145"/>
      <c r="CC275" s="145"/>
      <c r="CD275" s="145"/>
      <c r="CE275" s="145"/>
      <c r="CF275" s="145"/>
    </row>
    <row r="276" spans="1:87" ht="22.5" customHeight="1" x14ac:dyDescent="0.2">
      <c r="A276" s="143" t="str">
        <f>+IF('➉一覧からの作成用データ (切替届)'!$N$37="印刷ＯＫ→",1,"")</f>
        <v/>
      </c>
      <c r="B276" s="1676"/>
      <c r="C276" s="1677"/>
      <c r="D276" s="1695"/>
      <c r="E276" s="1696"/>
      <c r="F276" s="1696"/>
      <c r="G276" s="1696"/>
      <c r="H276" s="1696"/>
      <c r="I276" s="1697"/>
      <c r="J276" s="1568" t="str">
        <f>'➉一覧からの作成用データ (切替届)'!$F$37&amp;""</f>
        <v/>
      </c>
      <c r="K276" s="1569"/>
      <c r="L276" s="1569"/>
      <c r="M276" s="1569"/>
      <c r="N276" s="1569"/>
      <c r="O276" s="1569"/>
      <c r="P276" s="1569"/>
      <c r="Q276" s="1569"/>
      <c r="R276" s="1569"/>
      <c r="S276" s="1569"/>
      <c r="T276" s="1569"/>
      <c r="U276" s="1569"/>
      <c r="V276" s="1569"/>
      <c r="W276" s="1569"/>
      <c r="X276" s="1569"/>
      <c r="Y276" s="1569"/>
      <c r="Z276" s="1569"/>
      <c r="AA276" s="1569"/>
      <c r="AB276" s="1569"/>
      <c r="AC276" s="1569"/>
      <c r="AD276" s="1569"/>
      <c r="AE276" s="1569"/>
      <c r="AF276" s="1569"/>
      <c r="AG276" s="1725"/>
      <c r="AH276" s="1665"/>
      <c r="AI276" s="1645"/>
      <c r="AJ276" s="1645"/>
      <c r="AK276" s="1645"/>
      <c r="AL276" s="1645"/>
      <c r="AM276" s="1645"/>
      <c r="AN276" s="1645"/>
      <c r="AO276" s="1645"/>
      <c r="AP276" s="1645"/>
      <c r="AQ276" s="1645"/>
      <c r="AR276" s="1646"/>
      <c r="AS276" s="1661" t="s">
        <v>349</v>
      </c>
      <c r="AT276" s="1661"/>
      <c r="AU276" s="1661"/>
      <c r="AV276" s="1661"/>
      <c r="AW276" s="1661"/>
      <c r="AX276" s="1661"/>
      <c r="AY276" s="1661"/>
      <c r="AZ276" s="1661"/>
      <c r="BA276" s="1661"/>
      <c r="BB276" s="1661"/>
      <c r="BC276" s="1661"/>
      <c r="BD276" s="1661"/>
      <c r="BE276" s="1661"/>
      <c r="BF276" s="1661"/>
      <c r="BG276" s="1661"/>
      <c r="BH276" s="1661"/>
      <c r="BI276" s="1661"/>
      <c r="BJ276" s="1661"/>
      <c r="BK276" s="1661"/>
      <c r="BL276" s="1661"/>
      <c r="BM276" s="1661"/>
      <c r="BN276" s="1661"/>
      <c r="BO276" s="1661"/>
      <c r="BP276" s="1661"/>
      <c r="BQ276" s="1662"/>
      <c r="BR276" s="76"/>
      <c r="BS276" s="76"/>
      <c r="BT276" s="76"/>
      <c r="BU276" s="76"/>
      <c r="CB276" s="145"/>
      <c r="CC276" s="145"/>
      <c r="CD276" s="145"/>
      <c r="CE276" s="145"/>
      <c r="CF276" s="145"/>
      <c r="CG276" s="145"/>
      <c r="CH276" s="145"/>
      <c r="CI276" s="145"/>
    </row>
    <row r="277" spans="1:87" ht="22.5" customHeight="1" x14ac:dyDescent="0.2">
      <c r="A277" s="143" t="str">
        <f>+IF('➉一覧からの作成用データ (切替届)'!$N$37="印刷ＯＫ→",1,"")</f>
        <v/>
      </c>
      <c r="B277" s="1676"/>
      <c r="C277" s="1677"/>
      <c r="D277" s="1698"/>
      <c r="E277" s="1699"/>
      <c r="F277" s="1699"/>
      <c r="G277" s="1699"/>
      <c r="H277" s="1699"/>
      <c r="I277" s="1700"/>
      <c r="J277" s="1570"/>
      <c r="K277" s="1571"/>
      <c r="L277" s="1571"/>
      <c r="M277" s="1571"/>
      <c r="N277" s="1571"/>
      <c r="O277" s="1571"/>
      <c r="P277" s="1571"/>
      <c r="Q277" s="1571"/>
      <c r="R277" s="1571"/>
      <c r="S277" s="1571"/>
      <c r="T277" s="1571"/>
      <c r="U277" s="1571"/>
      <c r="V277" s="1571"/>
      <c r="W277" s="1571"/>
      <c r="X277" s="1571"/>
      <c r="Y277" s="1571"/>
      <c r="Z277" s="1571"/>
      <c r="AA277" s="1571"/>
      <c r="AB277" s="1571"/>
      <c r="AC277" s="1571"/>
      <c r="AD277" s="1571"/>
      <c r="AE277" s="1571"/>
      <c r="AF277" s="1571"/>
      <c r="AG277" s="1726"/>
      <c r="AH277" s="1665"/>
      <c r="AI277" s="1645"/>
      <c r="AJ277" s="1645"/>
      <c r="AK277" s="1645"/>
      <c r="AL277" s="1645"/>
      <c r="AM277" s="1645"/>
      <c r="AN277" s="1645"/>
      <c r="AO277" s="1645"/>
      <c r="AP277" s="1645"/>
      <c r="AQ277" s="1645"/>
      <c r="AR277" s="1646"/>
      <c r="AS277" s="1661"/>
      <c r="AT277" s="1661"/>
      <c r="AU277" s="1661"/>
      <c r="AV277" s="1661"/>
      <c r="AW277" s="1661"/>
      <c r="AX277" s="1661"/>
      <c r="AY277" s="1661"/>
      <c r="AZ277" s="1661"/>
      <c r="BA277" s="1661"/>
      <c r="BB277" s="1661"/>
      <c r="BC277" s="1661"/>
      <c r="BD277" s="1661"/>
      <c r="BE277" s="1661"/>
      <c r="BF277" s="1661"/>
      <c r="BG277" s="1661"/>
      <c r="BH277" s="1661"/>
      <c r="BI277" s="1661"/>
      <c r="BJ277" s="1661"/>
      <c r="BK277" s="1661"/>
      <c r="BL277" s="1661"/>
      <c r="BM277" s="1661"/>
      <c r="BN277" s="1661"/>
      <c r="BO277" s="1661"/>
      <c r="BP277" s="1661"/>
      <c r="BQ277" s="1662"/>
      <c r="BR277" s="76"/>
      <c r="BS277" s="76"/>
      <c r="BT277" s="76"/>
      <c r="BU277" s="76"/>
      <c r="CB277" s="145"/>
      <c r="CC277" s="145"/>
      <c r="CD277" s="145"/>
      <c r="CE277" s="145"/>
      <c r="CF277" s="145"/>
      <c r="CG277" s="145"/>
      <c r="CH277" s="145"/>
      <c r="CI277" s="145"/>
    </row>
    <row r="278" spans="1:87" ht="22.5" customHeight="1" x14ac:dyDescent="0.2">
      <c r="A278" s="143" t="str">
        <f>+IF('➉一覧からの作成用データ (切替届)'!$N$37="印刷ＯＫ→",1,"")</f>
        <v/>
      </c>
      <c r="B278" s="1676"/>
      <c r="C278" s="1677"/>
      <c r="D278" s="1595" t="s">
        <v>5</v>
      </c>
      <c r="E278" s="1596"/>
      <c r="F278" s="1596"/>
      <c r="G278" s="1596"/>
      <c r="H278" s="1596"/>
      <c r="I278" s="1597"/>
      <c r="J278" s="1683"/>
      <c r="K278" s="2397"/>
      <c r="L278" s="1715"/>
      <c r="M278" s="1715"/>
      <c r="N278" s="1715"/>
      <c r="O278" s="1715"/>
      <c r="P278" s="1715"/>
      <c r="Q278" s="1715"/>
      <c r="R278" s="1715"/>
      <c r="S278" s="80"/>
      <c r="T278" s="80"/>
      <c r="U278" s="80"/>
      <c r="V278" s="80"/>
      <c r="W278" s="80"/>
      <c r="X278" s="80"/>
      <c r="Y278" s="80"/>
      <c r="Z278" s="80"/>
      <c r="AA278" s="80"/>
      <c r="AB278" s="80"/>
      <c r="AC278" s="80"/>
      <c r="AD278" s="80"/>
      <c r="AE278" s="80"/>
      <c r="AF278" s="80"/>
      <c r="AG278" s="80"/>
      <c r="AH278" s="1665"/>
      <c r="AI278" s="1645"/>
      <c r="AJ278" s="1645"/>
      <c r="AK278" s="1645"/>
      <c r="AL278" s="1645"/>
      <c r="AM278" s="1645"/>
      <c r="AN278" s="1645"/>
      <c r="AO278" s="1645"/>
      <c r="AP278" s="1645"/>
      <c r="AQ278" s="1645"/>
      <c r="AR278" s="1646"/>
      <c r="AS278" s="1661"/>
      <c r="AT278" s="1661"/>
      <c r="AU278" s="1661"/>
      <c r="AV278" s="1661"/>
      <c r="AW278" s="1661"/>
      <c r="AX278" s="1661"/>
      <c r="AY278" s="1661"/>
      <c r="AZ278" s="1661"/>
      <c r="BA278" s="1661"/>
      <c r="BB278" s="1661"/>
      <c r="BC278" s="1661"/>
      <c r="BD278" s="1661"/>
      <c r="BE278" s="1661"/>
      <c r="BF278" s="1661"/>
      <c r="BG278" s="1661"/>
      <c r="BH278" s="1661"/>
      <c r="BI278" s="1661"/>
      <c r="BJ278" s="1661"/>
      <c r="BK278" s="1661"/>
      <c r="BL278" s="1661"/>
      <c r="BM278" s="1661"/>
      <c r="BN278" s="1661"/>
      <c r="BO278" s="1661"/>
      <c r="BP278" s="1661"/>
      <c r="BQ278" s="1662"/>
      <c r="BR278" s="76"/>
      <c r="BS278" s="76"/>
      <c r="BT278" s="76"/>
      <c r="BU278" s="76"/>
      <c r="CA278" s="145"/>
      <c r="CB278" s="145"/>
      <c r="CC278" s="145"/>
      <c r="CD278" s="145"/>
      <c r="CE278" s="145"/>
      <c r="CF278" s="145"/>
      <c r="CG278" s="146"/>
      <c r="CH278" s="145"/>
      <c r="CI278" s="145"/>
    </row>
    <row r="279" spans="1:87" ht="22.5" customHeight="1" thickBot="1" x14ac:dyDescent="0.25">
      <c r="A279" s="143" t="str">
        <f>+IF('➉一覧からの作成用データ (切替届)'!$N$37="印刷ＯＫ→",1,"")</f>
        <v/>
      </c>
      <c r="B279" s="1676"/>
      <c r="C279" s="1677"/>
      <c r="D279" s="1631"/>
      <c r="E279" s="1632"/>
      <c r="F279" s="1632"/>
      <c r="G279" s="1632"/>
      <c r="H279" s="1632"/>
      <c r="I279" s="1633"/>
      <c r="J279" s="1568" t="str">
        <f>'➉一覧からの作成用データ (切替届)'!$G$37&amp;""</f>
        <v/>
      </c>
      <c r="K279" s="1569"/>
      <c r="L279" s="1569"/>
      <c r="M279" s="1569"/>
      <c r="N279" s="1569"/>
      <c r="O279" s="1569"/>
      <c r="P279" s="1569"/>
      <c r="Q279" s="1569"/>
      <c r="R279" s="1569"/>
      <c r="S279" s="1569"/>
      <c r="T279" s="1569"/>
      <c r="U279" s="1569"/>
      <c r="V279" s="1569"/>
      <c r="W279" s="1569"/>
      <c r="X279" s="1569"/>
      <c r="Y279" s="1569"/>
      <c r="Z279" s="1569"/>
      <c r="AA279" s="1569"/>
      <c r="AB279" s="1569"/>
      <c r="AC279" s="1569"/>
      <c r="AD279" s="1569"/>
      <c r="AE279" s="1569"/>
      <c r="AF279" s="1569"/>
      <c r="AG279" s="1569"/>
      <c r="AH279" s="1666"/>
      <c r="AI279" s="1667"/>
      <c r="AJ279" s="1667"/>
      <c r="AK279" s="1667"/>
      <c r="AL279" s="1667"/>
      <c r="AM279" s="1667"/>
      <c r="AN279" s="1667"/>
      <c r="AO279" s="1667"/>
      <c r="AP279" s="1667"/>
      <c r="AQ279" s="1667"/>
      <c r="AR279" s="1668"/>
      <c r="AS279" s="1663"/>
      <c r="AT279" s="1663"/>
      <c r="AU279" s="1663"/>
      <c r="AV279" s="1663"/>
      <c r="AW279" s="1663"/>
      <c r="AX279" s="1663"/>
      <c r="AY279" s="1663"/>
      <c r="AZ279" s="1663"/>
      <c r="BA279" s="1663"/>
      <c r="BB279" s="1663"/>
      <c r="BC279" s="1663"/>
      <c r="BD279" s="1663"/>
      <c r="BE279" s="1663"/>
      <c r="BF279" s="1663"/>
      <c r="BG279" s="1663"/>
      <c r="BH279" s="1663"/>
      <c r="BI279" s="1663"/>
      <c r="BJ279" s="1663"/>
      <c r="BK279" s="1663"/>
      <c r="BL279" s="1663"/>
      <c r="BM279" s="1663"/>
      <c r="BN279" s="1663"/>
      <c r="BO279" s="1663"/>
      <c r="BP279" s="1663"/>
      <c r="BQ279" s="1664"/>
      <c r="BR279" s="76"/>
      <c r="BS279" s="76"/>
      <c r="BT279" s="76"/>
      <c r="BU279" s="76"/>
      <c r="CA279" s="145"/>
      <c r="CB279" s="145"/>
      <c r="CC279" s="145"/>
      <c r="CD279" s="145"/>
      <c r="CE279" s="145"/>
      <c r="CF279" s="145"/>
      <c r="CG279" s="145"/>
      <c r="CH279" s="145"/>
      <c r="CI279" s="145"/>
    </row>
    <row r="280" spans="1:87" ht="22.5" customHeight="1" x14ac:dyDescent="0.2">
      <c r="A280" s="143" t="str">
        <f>+IF('➉一覧からの作成用データ (切替届)'!$N$37="印刷ＯＫ→",1,"")</f>
        <v/>
      </c>
      <c r="B280" s="1676"/>
      <c r="C280" s="1677"/>
      <c r="D280" s="1631"/>
      <c r="E280" s="1632"/>
      <c r="F280" s="1632"/>
      <c r="G280" s="1632"/>
      <c r="H280" s="1632"/>
      <c r="I280" s="1633"/>
      <c r="J280" s="1568"/>
      <c r="K280" s="1569"/>
      <c r="L280" s="1569"/>
      <c r="M280" s="1569"/>
      <c r="N280" s="1569"/>
      <c r="O280" s="1569"/>
      <c r="P280" s="1569"/>
      <c r="Q280" s="1569"/>
      <c r="R280" s="1569"/>
      <c r="S280" s="1569"/>
      <c r="T280" s="1569"/>
      <c r="U280" s="1569"/>
      <c r="V280" s="1569"/>
      <c r="W280" s="1569"/>
      <c r="X280" s="1569"/>
      <c r="Y280" s="1569"/>
      <c r="Z280" s="1569"/>
      <c r="AA280" s="1569"/>
      <c r="AB280" s="1569"/>
      <c r="AC280" s="1569"/>
      <c r="AD280" s="1569"/>
      <c r="AE280" s="1569"/>
      <c r="AF280" s="1569"/>
      <c r="AG280" s="1569"/>
      <c r="AH280" s="1655" t="s">
        <v>122</v>
      </c>
      <c r="AI280" s="1656"/>
      <c r="AJ280" s="1656"/>
      <c r="AK280" s="1656"/>
      <c r="AL280" s="1656"/>
      <c r="AM280" s="1656"/>
      <c r="AN280" s="1656"/>
      <c r="AO280" s="1656"/>
      <c r="AP280" s="1656"/>
      <c r="AQ280" s="1656"/>
      <c r="AR280" s="1657"/>
      <c r="AS280" s="2693" t="str">
        <f>'➉一覧からの作成用データ (切替届)'!$L$37&amp;""</f>
        <v/>
      </c>
      <c r="AT280" s="2694"/>
      <c r="AU280" s="2694"/>
      <c r="AV280" s="2694"/>
      <c r="AW280" s="2694"/>
      <c r="AX280" s="2694"/>
      <c r="AY280" s="2694"/>
      <c r="AZ280" s="2694"/>
      <c r="BA280" s="2694"/>
      <c r="BB280" s="1703"/>
      <c r="BC280" s="1703"/>
      <c r="BD280" s="1703"/>
      <c r="BE280" s="1703"/>
      <c r="BF280" s="1703"/>
      <c r="BG280" s="1703"/>
      <c r="BH280" s="1703"/>
      <c r="BI280" s="1703"/>
      <c r="BJ280" s="1703"/>
      <c r="BK280" s="1703"/>
      <c r="BL280" s="1703"/>
      <c r="BM280" s="1703"/>
      <c r="BN280" s="1703"/>
      <c r="BO280" s="1703"/>
      <c r="BP280" s="1703"/>
      <c r="BQ280" s="1706"/>
      <c r="BR280" s="76"/>
      <c r="BS280" s="76"/>
      <c r="BT280" s="76"/>
      <c r="BU280" s="76"/>
      <c r="CA280" s="145"/>
      <c r="CB280" s="145"/>
      <c r="CC280" s="145"/>
      <c r="CD280" s="145"/>
      <c r="CE280" s="145"/>
      <c r="CF280" s="145"/>
      <c r="CG280" s="145"/>
      <c r="CH280" s="145"/>
      <c r="CI280" s="145"/>
    </row>
    <row r="281" spans="1:87" ht="22.5" customHeight="1" thickBot="1" x14ac:dyDescent="0.25">
      <c r="A281" s="143" t="str">
        <f>+IF('➉一覧からの作成用データ (切替届)'!$N$37="印刷ＯＫ→",1,"")</f>
        <v/>
      </c>
      <c r="B281" s="1678"/>
      <c r="C281" s="1679"/>
      <c r="D281" s="1673"/>
      <c r="E281" s="1674"/>
      <c r="F281" s="1674"/>
      <c r="G281" s="1674"/>
      <c r="H281" s="1674"/>
      <c r="I281" s="1675"/>
      <c r="J281" s="1727"/>
      <c r="K281" s="1728"/>
      <c r="L281" s="1728"/>
      <c r="M281" s="1728"/>
      <c r="N281" s="1728"/>
      <c r="O281" s="1728"/>
      <c r="P281" s="1728"/>
      <c r="Q281" s="1728"/>
      <c r="R281" s="1728"/>
      <c r="S281" s="1728"/>
      <c r="T281" s="1728"/>
      <c r="U281" s="1728"/>
      <c r="V281" s="1728"/>
      <c r="W281" s="1728"/>
      <c r="X281" s="1728"/>
      <c r="Y281" s="1728"/>
      <c r="Z281" s="1728"/>
      <c r="AA281" s="1728"/>
      <c r="AB281" s="1728"/>
      <c r="AC281" s="1728"/>
      <c r="AD281" s="1728"/>
      <c r="AE281" s="1728"/>
      <c r="AF281" s="1728"/>
      <c r="AG281" s="1728"/>
      <c r="AH281" s="1658"/>
      <c r="AI281" s="1659"/>
      <c r="AJ281" s="1659"/>
      <c r="AK281" s="1659"/>
      <c r="AL281" s="1659"/>
      <c r="AM281" s="1659"/>
      <c r="AN281" s="1659"/>
      <c r="AO281" s="1659"/>
      <c r="AP281" s="1659"/>
      <c r="AQ281" s="1659"/>
      <c r="AR281" s="1660"/>
      <c r="AS281" s="2695"/>
      <c r="AT281" s="2696"/>
      <c r="AU281" s="2696"/>
      <c r="AV281" s="2696"/>
      <c r="AW281" s="2696"/>
      <c r="AX281" s="2696"/>
      <c r="AY281" s="2696"/>
      <c r="AZ281" s="2696"/>
      <c r="BA281" s="2696"/>
      <c r="BB281" s="1705"/>
      <c r="BC281" s="1705"/>
      <c r="BD281" s="1705"/>
      <c r="BE281" s="1705"/>
      <c r="BF281" s="1705"/>
      <c r="BG281" s="1705"/>
      <c r="BH281" s="1705"/>
      <c r="BI281" s="1705"/>
      <c r="BJ281" s="1705"/>
      <c r="BK281" s="1705"/>
      <c r="BL281" s="1705"/>
      <c r="BM281" s="1705"/>
      <c r="BN281" s="1705"/>
      <c r="BO281" s="1705"/>
      <c r="BP281" s="1705"/>
      <c r="BQ281" s="1707"/>
      <c r="BR281" s="89"/>
      <c r="BS281" s="89"/>
      <c r="BT281" s="89"/>
      <c r="BU281" s="89"/>
      <c r="CA281" s="145"/>
      <c r="CB281" s="145"/>
      <c r="CC281" s="145"/>
      <c r="CD281" s="145"/>
      <c r="CE281" s="145"/>
      <c r="CF281" s="145"/>
      <c r="CG281" s="145"/>
      <c r="CH281" s="145"/>
      <c r="CI281" s="145"/>
    </row>
    <row r="282" spans="1:87" ht="9" customHeight="1" x14ac:dyDescent="0.2">
      <c r="A282" s="143" t="str">
        <f>+IF('➉一覧からの作成用データ (切替届)'!$N$37="印刷ＯＫ→",1,"")</f>
        <v/>
      </c>
      <c r="B282" s="102"/>
      <c r="C282" s="102"/>
      <c r="D282" s="136"/>
      <c r="E282" s="136"/>
      <c r="F282" s="136"/>
      <c r="G282" s="136"/>
      <c r="H282" s="136"/>
      <c r="I282" s="136"/>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05"/>
      <c r="AI282" s="105"/>
      <c r="AJ282" s="105"/>
      <c r="AK282" s="105"/>
      <c r="AL282" s="105"/>
      <c r="AM282" s="105"/>
      <c r="AN282" s="105"/>
      <c r="AO282" s="105"/>
      <c r="AP282" s="105"/>
      <c r="AQ282" s="105"/>
      <c r="AR282" s="105"/>
      <c r="AS282" s="106"/>
      <c r="AT282" s="106"/>
      <c r="AU282" s="106"/>
      <c r="AV282" s="2680" t="str">
        <f>IF('➉一覧からの作成用データ (切替届)'!H283="","","受給者番号：")</f>
        <v/>
      </c>
      <c r="AW282" s="2680"/>
      <c r="AX282" s="2680"/>
      <c r="AY282" s="2680"/>
      <c r="AZ282" s="2680"/>
      <c r="BA282" s="2680"/>
      <c r="BB282" s="2682" t="str">
        <f>IF('➉一覧からの作成用データ (切替届)'!H283="","",'➉一覧からの作成用データ (切替届)'!H283)</f>
        <v/>
      </c>
      <c r="BC282" s="2682"/>
      <c r="BD282" s="2682"/>
      <c r="BE282" s="2682"/>
      <c r="BF282" s="2682"/>
      <c r="BG282" s="2682"/>
      <c r="BH282" s="2682"/>
      <c r="BI282" s="2682"/>
      <c r="BJ282" s="2682"/>
      <c r="BK282" s="2682"/>
      <c r="BL282" s="2682"/>
      <c r="BM282" s="2682"/>
      <c r="BN282" s="2682"/>
      <c r="BO282" s="2682"/>
      <c r="BP282" s="2682"/>
      <c r="BQ282" s="2682"/>
      <c r="BR282" s="89"/>
      <c r="BS282" s="89"/>
      <c r="BT282" s="89"/>
      <c r="BU282" s="89"/>
      <c r="CA282" s="145"/>
      <c r="CB282" s="145"/>
      <c r="CC282" s="145"/>
      <c r="CD282" s="145"/>
      <c r="CE282" s="145"/>
      <c r="CF282" s="145"/>
      <c r="CG282" s="145"/>
      <c r="CH282" s="145"/>
      <c r="CI282" s="145"/>
    </row>
    <row r="283" spans="1:87" ht="9" customHeight="1" x14ac:dyDescent="0.2">
      <c r="A283" s="143" t="str">
        <f>+IF('➉一覧からの作成用データ (切替届)'!$N$37="印刷ＯＫ→",1,"")</f>
        <v/>
      </c>
      <c r="B283" s="2686" t="s">
        <v>133</v>
      </c>
      <c r="C283" s="2686"/>
      <c r="D283" s="2686"/>
      <c r="E283" s="2686"/>
      <c r="F283" s="2686"/>
      <c r="G283" s="2686"/>
      <c r="H283" s="2686"/>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86"/>
      <c r="AD283" s="2686"/>
      <c r="AE283" s="2686"/>
      <c r="AF283" s="2686"/>
      <c r="AG283" s="2686"/>
      <c r="AH283" s="2686"/>
      <c r="AI283" s="2686"/>
      <c r="AJ283" s="2686"/>
      <c r="AK283" s="2686"/>
      <c r="AL283" s="2686"/>
      <c r="AM283" s="2686"/>
      <c r="AN283" s="2686"/>
      <c r="AO283" s="2686"/>
      <c r="AP283" s="2686"/>
      <c r="AQ283" s="2686"/>
      <c r="AR283" s="2686"/>
      <c r="AS283" s="2686"/>
      <c r="AT283" s="2686"/>
      <c r="AU283" s="2686"/>
      <c r="AV283" s="2681"/>
      <c r="AW283" s="2681"/>
      <c r="AX283" s="2681"/>
      <c r="AY283" s="2681"/>
      <c r="AZ283" s="2681"/>
      <c r="BA283" s="2681"/>
      <c r="BB283" s="2683"/>
      <c r="BC283" s="2683"/>
      <c r="BD283" s="2683"/>
      <c r="BE283" s="2683"/>
      <c r="BF283" s="2683"/>
      <c r="BG283" s="2683"/>
      <c r="BH283" s="2683"/>
      <c r="BI283" s="2683"/>
      <c r="BJ283" s="2683"/>
      <c r="BK283" s="2683"/>
      <c r="BL283" s="2683"/>
      <c r="BM283" s="2683"/>
      <c r="BN283" s="2683"/>
      <c r="BO283" s="2683"/>
      <c r="BP283" s="2683"/>
      <c r="BQ283" s="2683"/>
      <c r="BR283" s="89"/>
      <c r="BS283" s="89"/>
      <c r="BT283" s="89"/>
      <c r="BU283" s="89"/>
      <c r="CA283" s="145"/>
      <c r="CB283" s="145"/>
      <c r="CC283" s="145"/>
      <c r="CD283" s="145"/>
      <c r="CE283" s="145"/>
      <c r="CF283" s="145"/>
      <c r="CG283" s="145"/>
      <c r="CH283" s="145"/>
      <c r="CI283" s="145"/>
    </row>
    <row r="284" spans="1:87" ht="9" customHeight="1" x14ac:dyDescent="0.2">
      <c r="A284" s="143" t="str">
        <f>+IF('➉一覧からの作成用データ (切替届)'!$N$37="印刷ＯＫ→",1,"")</f>
        <v/>
      </c>
      <c r="B284" s="2686"/>
      <c r="C284" s="2686"/>
      <c r="D284" s="2686"/>
      <c r="E284" s="2686"/>
      <c r="F284" s="2686"/>
      <c r="G284" s="2686"/>
      <c r="H284" s="2686"/>
      <c r="I284" s="2686"/>
      <c r="J284" s="2686"/>
      <c r="K284" s="2686"/>
      <c r="L284" s="2686"/>
      <c r="M284" s="2686"/>
      <c r="N284" s="2686"/>
      <c r="O284" s="2686"/>
      <c r="P284" s="2686"/>
      <c r="Q284" s="2686"/>
      <c r="R284" s="2686"/>
      <c r="S284" s="2686"/>
      <c r="T284" s="2686"/>
      <c r="U284" s="2686"/>
      <c r="V284" s="2686"/>
      <c r="W284" s="2686"/>
      <c r="X284" s="2686"/>
      <c r="Y284" s="2686"/>
      <c r="Z284" s="2686"/>
      <c r="AA284" s="2686"/>
      <c r="AB284" s="2686"/>
      <c r="AC284" s="2686"/>
      <c r="AD284" s="2686"/>
      <c r="AE284" s="2686"/>
      <c r="AF284" s="2686"/>
      <c r="AG284" s="2686"/>
      <c r="AH284" s="2686"/>
      <c r="AI284" s="2686"/>
      <c r="AJ284" s="2686"/>
      <c r="AK284" s="2686"/>
      <c r="AL284" s="2686"/>
      <c r="AM284" s="2686"/>
      <c r="AN284" s="2686"/>
      <c r="AO284" s="2686"/>
      <c r="AP284" s="2686"/>
      <c r="AQ284" s="2686"/>
      <c r="AR284" s="2686"/>
      <c r="AS284" s="2686"/>
      <c r="AT284" s="2686"/>
      <c r="AU284" s="2686"/>
      <c r="AV284" s="2681"/>
      <c r="AW284" s="2681"/>
      <c r="AX284" s="2681"/>
      <c r="AY284" s="2681"/>
      <c r="AZ284" s="2681"/>
      <c r="BA284" s="2681"/>
      <c r="BB284" s="2683"/>
      <c r="BC284" s="2683"/>
      <c r="BD284" s="2683"/>
      <c r="BE284" s="2683"/>
      <c r="BF284" s="2683"/>
      <c r="BG284" s="2683"/>
      <c r="BH284" s="2683"/>
      <c r="BI284" s="2683"/>
      <c r="BJ284" s="2683"/>
      <c r="BK284" s="2683"/>
      <c r="BL284" s="2683"/>
      <c r="BM284" s="2683"/>
      <c r="BN284" s="2683"/>
      <c r="BO284" s="2683"/>
      <c r="BP284" s="2683"/>
      <c r="BQ284" s="2683"/>
      <c r="BR284" s="89"/>
      <c r="BS284" s="89"/>
      <c r="BT284" s="89"/>
      <c r="BU284" s="89"/>
      <c r="CA284" s="145"/>
      <c r="CB284" s="145"/>
      <c r="CC284" s="145"/>
      <c r="CD284" s="145"/>
      <c r="CE284" s="145"/>
      <c r="CF284" s="145"/>
      <c r="CG284" s="145"/>
      <c r="CH284" s="145"/>
      <c r="CI284" s="145"/>
    </row>
    <row r="285" spans="1:87" s="76" customFormat="1" ht="20.25" customHeight="1" x14ac:dyDescent="0.2">
      <c r="A285" s="143" t="str">
        <f>+IF('➉一覧からの作成用データ (切替届)'!$N$37="印刷ＯＫ→",1,"")</f>
        <v/>
      </c>
      <c r="B285" s="1654" t="s">
        <v>306</v>
      </c>
      <c r="C285" s="1654"/>
      <c r="D285" s="1654"/>
      <c r="E285" s="1654"/>
      <c r="F285" s="1654"/>
      <c r="G285" s="1654"/>
      <c r="H285" s="1654"/>
      <c r="I285" s="1654"/>
      <c r="J285" s="1654"/>
      <c r="K285" s="1654"/>
      <c r="L285" s="1654"/>
      <c r="M285" s="1654"/>
      <c r="N285" s="1654"/>
      <c r="O285" s="1654"/>
      <c r="P285" s="1654"/>
      <c r="Q285" s="1654"/>
      <c r="R285" s="1654"/>
      <c r="S285" s="1654"/>
      <c r="T285" s="1654"/>
      <c r="U285" s="1654"/>
      <c r="V285" s="1654"/>
      <c r="W285" s="1654"/>
      <c r="X285" s="1654"/>
      <c r="Y285" s="1654"/>
      <c r="Z285" s="1654"/>
      <c r="AA285" s="1654"/>
      <c r="AB285" s="1654"/>
      <c r="AC285" s="1654"/>
      <c r="AD285" s="1654"/>
      <c r="AE285" s="1654"/>
      <c r="AF285" s="1654"/>
      <c r="AG285" s="1654"/>
      <c r="AH285" s="1654"/>
      <c r="AI285" s="1654"/>
      <c r="AJ285" s="1654"/>
      <c r="AK285" s="1654"/>
      <c r="AL285" s="1654"/>
      <c r="AM285" s="1654"/>
      <c r="AN285" s="1654"/>
      <c r="AO285" s="1654"/>
      <c r="AP285" s="1654"/>
      <c r="AQ285" s="1654"/>
      <c r="AR285" s="1654"/>
      <c r="AS285" s="1654"/>
      <c r="AT285" s="1654"/>
      <c r="AU285" s="1654"/>
      <c r="AV285" s="1654"/>
      <c r="AW285" s="1654"/>
      <c r="AX285" s="1654"/>
      <c r="AY285" s="1654"/>
      <c r="AZ285" s="1654"/>
      <c r="BA285" s="1654"/>
      <c r="BB285" s="1654"/>
      <c r="BC285" s="1654"/>
      <c r="BD285" s="1654"/>
      <c r="BE285" s="1654"/>
      <c r="BF285" s="1654"/>
      <c r="BG285" s="1654"/>
      <c r="BH285" s="1654"/>
      <c r="BI285" s="1654"/>
      <c r="BJ285" s="1654"/>
      <c r="BK285" s="1654"/>
      <c r="BL285" s="1654"/>
      <c r="BM285" s="1654"/>
      <c r="BN285" s="1654"/>
      <c r="BO285" s="1654"/>
      <c r="BP285" s="1654"/>
      <c r="BQ285" s="1654"/>
      <c r="BR285" s="135"/>
      <c r="CA285" s="146"/>
      <c r="CB285" s="146"/>
      <c r="CC285" s="146"/>
      <c r="CD285" s="146"/>
      <c r="CE285" s="146"/>
      <c r="CF285" s="146"/>
      <c r="CG285" s="146"/>
      <c r="CH285" s="146"/>
      <c r="CI285" s="146"/>
    </row>
    <row r="286" spans="1:87" s="76" customFormat="1" ht="20.25" customHeight="1" x14ac:dyDescent="0.2">
      <c r="A286" s="143" t="str">
        <f>+IF('➉一覧からの作成用データ (切替届)'!$N$37="印刷ＯＫ→",1,"")</f>
        <v/>
      </c>
      <c r="B286" s="1654"/>
      <c r="C286" s="1654"/>
      <c r="D286" s="1654"/>
      <c r="E286" s="1654"/>
      <c r="F286" s="1654"/>
      <c r="G286" s="1654"/>
      <c r="H286" s="1654"/>
      <c r="I286" s="1654"/>
      <c r="J286" s="1654"/>
      <c r="K286" s="1654"/>
      <c r="L286" s="1654"/>
      <c r="M286" s="1654"/>
      <c r="N286" s="1654"/>
      <c r="O286" s="1654"/>
      <c r="P286" s="1654"/>
      <c r="Q286" s="1654"/>
      <c r="R286" s="1654"/>
      <c r="S286" s="1654"/>
      <c r="T286" s="1654"/>
      <c r="U286" s="1654"/>
      <c r="V286" s="1654"/>
      <c r="W286" s="1654"/>
      <c r="X286" s="1654"/>
      <c r="Y286" s="1654"/>
      <c r="Z286" s="1654"/>
      <c r="AA286" s="1654"/>
      <c r="AB286" s="1654"/>
      <c r="AC286" s="1654"/>
      <c r="AD286" s="1654"/>
      <c r="AE286" s="1654"/>
      <c r="AF286" s="1654"/>
      <c r="AG286" s="1654"/>
      <c r="AH286" s="1654"/>
      <c r="AI286" s="1654"/>
      <c r="AJ286" s="1654"/>
      <c r="AK286" s="1654"/>
      <c r="AL286" s="1654"/>
      <c r="AM286" s="1654"/>
      <c r="AN286" s="1654"/>
      <c r="AO286" s="1654"/>
      <c r="AP286" s="1654"/>
      <c r="AQ286" s="1654"/>
      <c r="AR286" s="1654"/>
      <c r="AS286" s="1654"/>
      <c r="AT286" s="1654"/>
      <c r="AU286" s="1654"/>
      <c r="AV286" s="1654"/>
      <c r="AW286" s="1654"/>
      <c r="AX286" s="1654"/>
      <c r="AY286" s="1654"/>
      <c r="AZ286" s="1654"/>
      <c r="BA286" s="1654"/>
      <c r="BB286" s="1654"/>
      <c r="BC286" s="1654"/>
      <c r="BD286" s="1654"/>
      <c r="BE286" s="1654"/>
      <c r="BF286" s="1654"/>
      <c r="BG286" s="1654"/>
      <c r="BH286" s="1654"/>
      <c r="BI286" s="1654"/>
      <c r="BJ286" s="1654"/>
      <c r="BK286" s="1654"/>
      <c r="BL286" s="1654"/>
      <c r="BM286" s="1654"/>
      <c r="BN286" s="1654"/>
      <c r="BO286" s="1654"/>
      <c r="BP286" s="1654"/>
      <c r="BQ286" s="1654"/>
      <c r="BR286" s="135"/>
      <c r="CA286" s="146"/>
      <c r="CB286" s="146"/>
      <c r="CC286" s="146"/>
      <c r="CD286" s="146"/>
      <c r="CE286" s="146"/>
      <c r="CF286" s="146"/>
      <c r="CG286" s="146"/>
      <c r="CH286" s="146"/>
      <c r="CI286" s="146"/>
    </row>
    <row r="287" spans="1:87" s="76" customFormat="1" ht="16.5" customHeight="1" x14ac:dyDescent="0.25">
      <c r="A287" s="143" t="str">
        <f>+IF('➉一覧からの作成用データ (切替届)'!$N$37="印刷ＯＫ→",1,"")</f>
        <v/>
      </c>
      <c r="B287" s="1689" t="s">
        <v>134</v>
      </c>
      <c r="C287" s="1689"/>
      <c r="D287" s="1689"/>
      <c r="E287" s="1689"/>
      <c r="F287" s="1689"/>
      <c r="G287" s="1689"/>
      <c r="H287" s="1689"/>
      <c r="I287" s="1689"/>
      <c r="J287" s="1689"/>
      <c r="K287" s="1689"/>
      <c r="L287" s="1689"/>
      <c r="M287" s="1689"/>
      <c r="N287" s="1689"/>
      <c r="O287" s="1689"/>
      <c r="P287" s="1689"/>
      <c r="Q287" s="1689"/>
      <c r="R287" s="1689"/>
      <c r="S287" s="1689"/>
      <c r="T287" s="1689"/>
      <c r="U287" s="1689"/>
      <c r="V287" s="1689"/>
      <c r="W287" s="1689"/>
      <c r="X287" s="1689"/>
      <c r="Y287" s="1689"/>
      <c r="Z287" s="1689"/>
      <c r="AA287" s="1689"/>
      <c r="AB287" s="1689"/>
      <c r="AC287" s="1689"/>
      <c r="AD287" s="1689"/>
      <c r="AE287" s="1689"/>
      <c r="AF287" s="1689"/>
      <c r="AG287" s="1689"/>
      <c r="AH287" s="1689"/>
      <c r="AI287" s="1689"/>
      <c r="AJ287" s="1689"/>
      <c r="AK287" s="1689"/>
      <c r="AL287" s="1689"/>
      <c r="AM287" s="1689"/>
      <c r="AN287" s="1689"/>
      <c r="AO287" s="1689"/>
      <c r="AP287" s="1689"/>
      <c r="AQ287" s="1689"/>
      <c r="AR287" s="1689"/>
      <c r="AS287" s="1689"/>
      <c r="AT287" s="1689"/>
      <c r="AU287" s="1689"/>
      <c r="AV287" s="1689"/>
      <c r="AW287" s="1689"/>
      <c r="AX287" s="1689"/>
      <c r="AY287" s="1689"/>
      <c r="AZ287" s="1689"/>
      <c r="BA287" s="1689"/>
      <c r="BB287" s="1689"/>
      <c r="BC287" s="1689"/>
      <c r="BD287" s="1689"/>
      <c r="BE287" s="1689"/>
      <c r="BF287" s="1689"/>
      <c r="BG287" s="1689"/>
      <c r="BH287" s="1689"/>
      <c r="BI287" s="1689"/>
      <c r="BJ287" s="1689"/>
      <c r="BK287" s="1689"/>
      <c r="BL287" s="1689"/>
      <c r="BM287" s="1689"/>
      <c r="BN287" s="1689"/>
      <c r="BO287" s="1689"/>
      <c r="BP287" s="1689"/>
      <c r="BQ287" s="1689"/>
      <c r="BR287" s="147"/>
      <c r="CA287" s="146"/>
      <c r="CB287" s="146"/>
      <c r="CC287" s="146"/>
      <c r="CD287" s="146"/>
      <c r="CE287" s="146"/>
      <c r="CF287" s="146"/>
      <c r="CG287" s="146"/>
      <c r="CH287" s="146"/>
      <c r="CI287" s="146"/>
    </row>
    <row r="288" spans="1:87" s="76" customFormat="1" ht="16.5" customHeight="1" x14ac:dyDescent="0.25">
      <c r="A288" s="143" t="str">
        <f>+IF('➉一覧からの作成用データ (切替届)'!$N$37="印刷ＯＫ→",1,"")</f>
        <v/>
      </c>
      <c r="B288" s="1689"/>
      <c r="C288" s="1689"/>
      <c r="D288" s="1689"/>
      <c r="E288" s="1689"/>
      <c r="F288" s="1689"/>
      <c r="G288" s="1689"/>
      <c r="H288" s="1689"/>
      <c r="I288" s="1689"/>
      <c r="J288" s="1689"/>
      <c r="K288" s="1689"/>
      <c r="L288" s="1689"/>
      <c r="M288" s="1689"/>
      <c r="N288" s="1689"/>
      <c r="O288" s="1689"/>
      <c r="P288" s="1689"/>
      <c r="Q288" s="1689"/>
      <c r="R288" s="1689"/>
      <c r="S288" s="1689"/>
      <c r="T288" s="1689"/>
      <c r="U288" s="1689"/>
      <c r="V288" s="1689"/>
      <c r="W288" s="1689"/>
      <c r="X288" s="1689"/>
      <c r="Y288" s="1689"/>
      <c r="Z288" s="1689"/>
      <c r="AA288" s="1689"/>
      <c r="AB288" s="1689"/>
      <c r="AC288" s="1689"/>
      <c r="AD288" s="1689"/>
      <c r="AE288" s="1689"/>
      <c r="AF288" s="1689"/>
      <c r="AG288" s="1689"/>
      <c r="AH288" s="1689"/>
      <c r="AI288" s="1689"/>
      <c r="AJ288" s="1689"/>
      <c r="AK288" s="1689"/>
      <c r="AL288" s="1689"/>
      <c r="AM288" s="1689"/>
      <c r="AN288" s="1689"/>
      <c r="AO288" s="1689"/>
      <c r="AP288" s="1689"/>
      <c r="AQ288" s="1689"/>
      <c r="AR288" s="1689"/>
      <c r="AS288" s="1689"/>
      <c r="AT288" s="1689"/>
      <c r="AU288" s="1689"/>
      <c r="AV288" s="1689"/>
      <c r="AW288" s="1689"/>
      <c r="AX288" s="1689"/>
      <c r="AY288" s="1689"/>
      <c r="AZ288" s="1689"/>
      <c r="BA288" s="1689"/>
      <c r="BB288" s="1689"/>
      <c r="BC288" s="1689"/>
      <c r="BD288" s="1689"/>
      <c r="BE288" s="1689"/>
      <c r="BF288" s="1689"/>
      <c r="BG288" s="1689"/>
      <c r="BH288" s="1689"/>
      <c r="BI288" s="1689"/>
      <c r="BJ288" s="1689"/>
      <c r="BK288" s="1689"/>
      <c r="BL288" s="1689"/>
      <c r="BM288" s="1689"/>
      <c r="BN288" s="1689"/>
      <c r="BO288" s="1689"/>
      <c r="BP288" s="1689"/>
      <c r="BQ288" s="1689"/>
      <c r="BR288" s="147"/>
      <c r="CA288" s="146"/>
      <c r="CB288" s="146"/>
      <c r="CC288" s="146"/>
      <c r="CD288" s="146"/>
      <c r="CE288" s="146"/>
      <c r="CF288" s="146"/>
    </row>
    <row r="289" spans="1:87" s="76" customFormat="1" ht="28.5" customHeight="1" x14ac:dyDescent="0.2">
      <c r="A289" s="143" t="str">
        <f>+IF('➉一覧からの作成用データ (切替届)'!$N$37="印刷ＯＫ→",1,"")</f>
        <v/>
      </c>
      <c r="B289" s="1654" t="s">
        <v>135</v>
      </c>
      <c r="C289" s="1654"/>
      <c r="D289" s="1654"/>
      <c r="E289" s="1654"/>
      <c r="F289" s="1654"/>
      <c r="G289" s="1654"/>
      <c r="H289" s="1654"/>
      <c r="I289" s="1654"/>
      <c r="J289" s="1654"/>
      <c r="K289" s="1654"/>
      <c r="L289" s="1654"/>
      <c r="M289" s="1654"/>
      <c r="N289" s="1654"/>
      <c r="O289" s="1654"/>
      <c r="P289" s="1654"/>
      <c r="Q289" s="1654"/>
      <c r="R289" s="1654"/>
      <c r="S289" s="1654"/>
      <c r="T289" s="1654"/>
      <c r="U289" s="1654"/>
      <c r="V289" s="1654"/>
      <c r="W289" s="1654"/>
      <c r="X289" s="1654"/>
      <c r="Y289" s="1654"/>
      <c r="Z289" s="1654"/>
      <c r="AA289" s="1654"/>
      <c r="AB289" s="1654"/>
      <c r="AC289" s="1654"/>
      <c r="AD289" s="1654"/>
      <c r="AE289" s="1654"/>
      <c r="AF289" s="1654"/>
      <c r="AG289" s="1654"/>
      <c r="AH289" s="1654"/>
      <c r="AI289" s="1654"/>
      <c r="AJ289" s="1654"/>
      <c r="AK289" s="1654"/>
      <c r="AL289" s="1654"/>
      <c r="AM289" s="1654"/>
      <c r="AN289" s="1654"/>
      <c r="AO289" s="1654"/>
      <c r="AP289" s="1654"/>
      <c r="AQ289" s="1654"/>
      <c r="AR289" s="1654"/>
      <c r="AS289" s="1654"/>
      <c r="AT289" s="1654"/>
      <c r="AU289" s="1654"/>
      <c r="AV289" s="1654"/>
      <c r="AW289" s="1654"/>
      <c r="AX289" s="1654"/>
      <c r="AY289" s="1654"/>
      <c r="AZ289" s="1654"/>
      <c r="BA289" s="1654"/>
      <c r="BB289" s="1654"/>
      <c r="BC289" s="1654"/>
      <c r="BD289" s="1654"/>
      <c r="BE289" s="1654"/>
      <c r="BF289" s="1654"/>
      <c r="BG289" s="1654"/>
      <c r="BH289" s="1654"/>
      <c r="BI289" s="1654"/>
      <c r="BJ289" s="1654"/>
      <c r="BK289" s="1654"/>
      <c r="BL289" s="1654"/>
      <c r="BM289" s="1654"/>
      <c r="BN289" s="1654"/>
      <c r="BO289" s="1654"/>
      <c r="BP289" s="1654"/>
      <c r="BQ289" s="1654"/>
      <c r="BR289" s="135"/>
      <c r="CA289" s="146"/>
      <c r="CB289" s="146"/>
      <c r="CC289" s="146"/>
      <c r="CD289" s="146"/>
      <c r="CE289" s="146"/>
      <c r="CF289" s="146"/>
    </row>
    <row r="290" spans="1:87" s="76" customFormat="1" ht="28.5" customHeight="1" x14ac:dyDescent="0.2">
      <c r="A290" s="143" t="str">
        <f>+IF('➉一覧からの作成用データ (切替届)'!$N$37="印刷ＯＫ→",1,"")</f>
        <v/>
      </c>
      <c r="B290" s="1654"/>
      <c r="C290" s="1654"/>
      <c r="D290" s="1654"/>
      <c r="E290" s="1654"/>
      <c r="F290" s="1654"/>
      <c r="G290" s="1654"/>
      <c r="H290" s="1654"/>
      <c r="I290" s="1654"/>
      <c r="J290" s="1654"/>
      <c r="K290" s="1654"/>
      <c r="L290" s="1654"/>
      <c r="M290" s="1654"/>
      <c r="N290" s="1654"/>
      <c r="O290" s="1654"/>
      <c r="P290" s="1654"/>
      <c r="Q290" s="1654"/>
      <c r="R290" s="1654"/>
      <c r="S290" s="1654"/>
      <c r="T290" s="1654"/>
      <c r="U290" s="1654"/>
      <c r="V290" s="1654"/>
      <c r="W290" s="1654"/>
      <c r="X290" s="1654"/>
      <c r="Y290" s="1654"/>
      <c r="Z290" s="1654"/>
      <c r="AA290" s="1654"/>
      <c r="AB290" s="1654"/>
      <c r="AC290" s="1654"/>
      <c r="AD290" s="1654"/>
      <c r="AE290" s="1654"/>
      <c r="AF290" s="1654"/>
      <c r="AG290" s="1654"/>
      <c r="AH290" s="1654"/>
      <c r="AI290" s="1654"/>
      <c r="AJ290" s="1654"/>
      <c r="AK290" s="1654"/>
      <c r="AL290" s="1654"/>
      <c r="AM290" s="1654"/>
      <c r="AN290" s="1654"/>
      <c r="AO290" s="1654"/>
      <c r="AP290" s="1654"/>
      <c r="AQ290" s="1654"/>
      <c r="AR290" s="1654"/>
      <c r="AS290" s="1654"/>
      <c r="AT290" s="1654"/>
      <c r="AU290" s="1654"/>
      <c r="AV290" s="1654"/>
      <c r="AW290" s="1654"/>
      <c r="AX290" s="1654"/>
      <c r="AY290" s="1654"/>
      <c r="AZ290" s="1654"/>
      <c r="BA290" s="1654"/>
      <c r="BB290" s="1654"/>
      <c r="BC290" s="1654"/>
      <c r="BD290" s="1654"/>
      <c r="BE290" s="1654"/>
      <c r="BF290" s="1654"/>
      <c r="BG290" s="1654"/>
      <c r="BH290" s="1654"/>
      <c r="BI290" s="1654"/>
      <c r="BJ290" s="1654"/>
      <c r="BK290" s="1654"/>
      <c r="BL290" s="1654"/>
      <c r="BM290" s="1654"/>
      <c r="BN290" s="1654"/>
      <c r="BO290" s="1654"/>
      <c r="BP290" s="1654"/>
      <c r="BQ290" s="1654"/>
      <c r="BR290" s="135"/>
      <c r="CA290" s="146"/>
      <c r="CB290" s="146"/>
      <c r="CC290" s="146"/>
      <c r="CD290" s="146"/>
      <c r="CE290" s="146"/>
      <c r="CF290" s="146"/>
      <c r="CG290" s="146"/>
      <c r="CH290" s="146"/>
      <c r="CI290" s="146"/>
    </row>
    <row r="291" spans="1:87" s="76" customFormat="1" ht="16.5" customHeight="1" x14ac:dyDescent="0.2">
      <c r="A291" s="143" t="str">
        <f>+IF('➉一覧からの作成用データ (切替届)'!$N$37="印刷ＯＫ→",1,"")</f>
        <v/>
      </c>
      <c r="B291" s="1654" t="s">
        <v>136</v>
      </c>
      <c r="C291" s="1654"/>
      <c r="D291" s="1654"/>
      <c r="E291" s="1654"/>
      <c r="F291" s="1654"/>
      <c r="G291" s="1654"/>
      <c r="H291" s="1654"/>
      <c r="I291" s="1654"/>
      <c r="J291" s="1654"/>
      <c r="K291" s="1654"/>
      <c r="L291" s="1654"/>
      <c r="M291" s="1654"/>
      <c r="N291" s="1654"/>
      <c r="O291" s="1654"/>
      <c r="P291" s="1654"/>
      <c r="Q291" s="1654"/>
      <c r="R291" s="1654"/>
      <c r="S291" s="1654"/>
      <c r="T291" s="1654"/>
      <c r="U291" s="1654"/>
      <c r="V291" s="1654"/>
      <c r="W291" s="1654"/>
      <c r="X291" s="1654"/>
      <c r="Y291" s="1654"/>
      <c r="Z291" s="1654"/>
      <c r="AA291" s="1654"/>
      <c r="AB291" s="1654"/>
      <c r="AC291" s="1654"/>
      <c r="AD291" s="1654"/>
      <c r="AE291" s="1654"/>
      <c r="AF291" s="1654"/>
      <c r="AG291" s="1654"/>
      <c r="AH291" s="1654"/>
      <c r="AI291" s="1654"/>
      <c r="AJ291" s="1654"/>
      <c r="AK291" s="1654"/>
      <c r="AL291" s="1654"/>
      <c r="AM291" s="1654"/>
      <c r="AN291" s="1654"/>
      <c r="AO291" s="1654"/>
      <c r="AP291" s="1654"/>
      <c r="AQ291" s="1654"/>
      <c r="AR291" s="1654"/>
      <c r="AS291" s="1654"/>
      <c r="AT291" s="1654"/>
      <c r="AU291" s="1654"/>
      <c r="AV291" s="1654"/>
      <c r="AW291" s="1654"/>
      <c r="AX291" s="1654"/>
      <c r="AY291" s="1654"/>
      <c r="AZ291" s="1654"/>
      <c r="BA291" s="1654"/>
      <c r="BB291" s="1654"/>
      <c r="BC291" s="1654"/>
      <c r="BD291" s="1654"/>
      <c r="BE291" s="1654"/>
      <c r="BF291" s="1654"/>
      <c r="BG291" s="1654"/>
      <c r="BH291" s="1654"/>
      <c r="BI291" s="1654"/>
      <c r="BJ291" s="1654"/>
      <c r="BK291" s="1654"/>
      <c r="BL291" s="1654"/>
      <c r="BM291" s="1654"/>
      <c r="BN291" s="1654"/>
      <c r="BO291" s="1654"/>
      <c r="BP291" s="1654"/>
      <c r="BQ291" s="1654"/>
      <c r="BR291" s="135"/>
      <c r="CA291" s="146"/>
      <c r="CB291" s="146"/>
      <c r="CC291" s="146"/>
      <c r="CD291" s="146"/>
      <c r="CE291" s="146"/>
      <c r="CF291" s="146"/>
      <c r="CG291" s="146"/>
      <c r="CH291" s="146"/>
      <c r="CI291" s="146"/>
    </row>
    <row r="292" spans="1:87" s="76" customFormat="1" ht="16.5" customHeight="1" x14ac:dyDescent="0.2">
      <c r="A292" s="143" t="str">
        <f>+IF('➉一覧からの作成用データ (切替届)'!$N$37="印刷ＯＫ→",1,"")</f>
        <v/>
      </c>
      <c r="B292" s="1654"/>
      <c r="C292" s="1654"/>
      <c r="D292" s="1654"/>
      <c r="E292" s="1654"/>
      <c r="F292" s="1654"/>
      <c r="G292" s="1654"/>
      <c r="H292" s="1654"/>
      <c r="I292" s="1654"/>
      <c r="J292" s="1654"/>
      <c r="K292" s="1654"/>
      <c r="L292" s="1654"/>
      <c r="M292" s="1654"/>
      <c r="N292" s="1654"/>
      <c r="O292" s="1654"/>
      <c r="P292" s="1654"/>
      <c r="Q292" s="1654"/>
      <c r="R292" s="1654"/>
      <c r="S292" s="1654"/>
      <c r="T292" s="1654"/>
      <c r="U292" s="1654"/>
      <c r="V292" s="1654"/>
      <c r="W292" s="1654"/>
      <c r="X292" s="1654"/>
      <c r="Y292" s="1654"/>
      <c r="Z292" s="1654"/>
      <c r="AA292" s="1654"/>
      <c r="AB292" s="1654"/>
      <c r="AC292" s="1654"/>
      <c r="AD292" s="1654"/>
      <c r="AE292" s="1654"/>
      <c r="AF292" s="1654"/>
      <c r="AG292" s="1654"/>
      <c r="AH292" s="1654"/>
      <c r="AI292" s="1654"/>
      <c r="AJ292" s="1654"/>
      <c r="AK292" s="1654"/>
      <c r="AL292" s="1654"/>
      <c r="AM292" s="1654"/>
      <c r="AN292" s="1654"/>
      <c r="AO292" s="1654"/>
      <c r="AP292" s="1654"/>
      <c r="AQ292" s="1654"/>
      <c r="AR292" s="1654"/>
      <c r="AS292" s="1654"/>
      <c r="AT292" s="1654"/>
      <c r="AU292" s="1654"/>
      <c r="AV292" s="1654"/>
      <c r="AW292" s="1654"/>
      <c r="AX292" s="1654"/>
      <c r="AY292" s="1654"/>
      <c r="AZ292" s="1654"/>
      <c r="BA292" s="1654"/>
      <c r="BB292" s="1654"/>
      <c r="BC292" s="1654"/>
      <c r="BD292" s="1654"/>
      <c r="BE292" s="1654"/>
      <c r="BF292" s="1654"/>
      <c r="BG292" s="1654"/>
      <c r="BH292" s="1654"/>
      <c r="BI292" s="1654"/>
      <c r="BJ292" s="1654"/>
      <c r="BK292" s="1654"/>
      <c r="BL292" s="1654"/>
      <c r="BM292" s="1654"/>
      <c r="BN292" s="1654"/>
      <c r="BO292" s="1654"/>
      <c r="BP292" s="1654"/>
      <c r="BQ292" s="1654"/>
      <c r="BR292" s="135"/>
      <c r="CA292" s="146"/>
      <c r="CB292" s="146"/>
      <c r="CC292" s="146"/>
      <c r="CD292" s="146"/>
      <c r="CE292" s="146"/>
      <c r="CF292" s="146"/>
      <c r="CG292" s="146"/>
      <c r="CH292" s="146"/>
      <c r="CI292" s="146"/>
    </row>
    <row r="293" spans="1:87" s="76" customFormat="1" ht="12" customHeight="1" x14ac:dyDescent="0.2">
      <c r="A293" s="143" t="str">
        <f>+IF('➉一覧からの作成用データ (切替届)'!$N$37="印刷ＯＫ→",1,"")</f>
        <v/>
      </c>
      <c r="B293" s="8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3"/>
      <c r="AI293" s="93"/>
      <c r="AJ293" s="93"/>
      <c r="AK293" s="93"/>
      <c r="AL293" s="94"/>
      <c r="AM293" s="95"/>
      <c r="AN293" s="95"/>
      <c r="AO293" s="95"/>
      <c r="AP293" s="95"/>
      <c r="AQ293" s="96"/>
      <c r="AR293" s="96"/>
      <c r="AS293" s="96"/>
      <c r="AT293" s="96"/>
      <c r="AU293" s="96"/>
      <c r="AV293" s="96"/>
      <c r="AW293" s="96"/>
      <c r="AX293" s="96"/>
      <c r="AY293" s="96"/>
      <c r="AZ293" s="96"/>
      <c r="BA293" s="96"/>
      <c r="BB293" s="96"/>
      <c r="BC293" s="96"/>
      <c r="BD293" s="96"/>
      <c r="BE293" s="96"/>
      <c r="BF293" s="96"/>
      <c r="BG293" s="96"/>
      <c r="BH293" s="96"/>
      <c r="BR293" s="135"/>
      <c r="CA293" s="146"/>
      <c r="CB293" s="146"/>
      <c r="CC293" s="146"/>
      <c r="CD293" s="146"/>
      <c r="CE293" s="146"/>
      <c r="CF293" s="146"/>
      <c r="CG293" s="146"/>
      <c r="CH293" s="146"/>
      <c r="CI293" s="146"/>
    </row>
    <row r="294" spans="1:87" s="76" customFormat="1" ht="12" customHeight="1" x14ac:dyDescent="0.2">
      <c r="A294" s="143" t="str">
        <f>+IF('➉一覧からの作成用データ (切替届)'!$N$37="印刷ＯＫ→",1,"")</f>
        <v/>
      </c>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3"/>
      <c r="AI294" s="93"/>
      <c r="AJ294" s="93"/>
      <c r="AK294" s="93"/>
      <c r="AL294" s="94"/>
      <c r="AM294" s="95"/>
      <c r="AN294" s="95"/>
      <c r="AO294" s="95"/>
      <c r="AP294" s="95"/>
      <c r="AQ294" s="97"/>
      <c r="AR294" s="97"/>
      <c r="AS294" s="97"/>
      <c r="AT294" s="97"/>
      <c r="AU294" s="97"/>
      <c r="AV294" s="97"/>
      <c r="AW294" s="98"/>
      <c r="AX294" s="98"/>
      <c r="AY294" s="98"/>
      <c r="AZ294" s="98"/>
      <c r="BA294" s="98"/>
      <c r="BB294" s="99"/>
      <c r="BC294" s="98"/>
      <c r="BD294" s="98"/>
      <c r="BE294" s="98"/>
      <c r="BF294" s="98"/>
      <c r="BG294" s="98"/>
      <c r="BH294" s="99"/>
      <c r="BR294" s="135"/>
      <c r="CA294" s="146"/>
      <c r="CB294" s="146"/>
      <c r="CC294" s="146"/>
      <c r="CD294" s="146"/>
      <c r="CE294" s="146"/>
      <c r="CF294" s="146"/>
      <c r="CG294" s="146"/>
      <c r="CH294" s="146"/>
      <c r="CI294" s="146"/>
    </row>
    <row r="295" spans="1:87" ht="11.25" customHeight="1" x14ac:dyDescent="0.2">
      <c r="A295" s="143" t="str">
        <f>+IF('➉一覧からの作成用データ (切替届)'!$N$38="印刷ＯＫ→",1,"")</f>
        <v/>
      </c>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3"/>
      <c r="AI295" s="93"/>
      <c r="AJ295" s="93"/>
      <c r="AK295" s="93"/>
      <c r="AL295" s="94"/>
      <c r="AM295" s="95"/>
      <c r="AN295" s="95"/>
      <c r="AO295" s="95"/>
      <c r="AP295" s="95"/>
      <c r="AQ295" s="96"/>
      <c r="AR295" s="96"/>
      <c r="AS295" s="96"/>
      <c r="AT295" s="96"/>
      <c r="AU295" s="96"/>
      <c r="AV295" s="96"/>
      <c r="AW295" s="96"/>
      <c r="AX295" s="96"/>
      <c r="AY295" s="96"/>
      <c r="AZ295" s="96"/>
      <c r="BA295" s="96"/>
      <c r="BB295" s="96"/>
      <c r="BC295" s="96"/>
      <c r="BD295" s="96"/>
      <c r="BE295" s="96"/>
      <c r="BF295" s="96"/>
      <c r="BG295" s="96"/>
      <c r="BH295" s="96"/>
      <c r="BI295" s="76"/>
      <c r="BJ295" s="76"/>
      <c r="BK295" s="76"/>
      <c r="BL295" s="76"/>
      <c r="BM295" s="76"/>
      <c r="BN295" s="76"/>
      <c r="BO295" s="76"/>
      <c r="BP295" s="76"/>
      <c r="BQ295" s="76"/>
    </row>
    <row r="296" spans="1:87" ht="12.75" customHeight="1" x14ac:dyDescent="0.2">
      <c r="A296" s="143" t="str">
        <f>+IF('➉一覧からの作成用データ (切替届)'!$N$38="印刷ＯＫ→",1,"")</f>
        <v/>
      </c>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3"/>
      <c r="AI296" s="93"/>
      <c r="AJ296" s="93"/>
      <c r="AK296" s="93"/>
      <c r="AL296" s="94"/>
      <c r="AM296" s="95"/>
      <c r="AN296" s="95"/>
      <c r="AO296" s="95"/>
      <c r="AP296" s="95"/>
      <c r="AQ296" s="97"/>
      <c r="AR296" s="97"/>
      <c r="AS296" s="97"/>
      <c r="AT296" s="97"/>
      <c r="AU296" s="97"/>
      <c r="AV296" s="97"/>
      <c r="AW296" s="98"/>
      <c r="AX296" s="98"/>
      <c r="AY296" s="98"/>
      <c r="AZ296" s="98"/>
      <c r="BA296" s="98"/>
      <c r="BB296" s="99"/>
      <c r="BC296" s="98"/>
      <c r="BD296" s="98"/>
      <c r="BE296" s="98"/>
      <c r="BF296" s="98"/>
      <c r="BG296" s="98"/>
      <c r="BH296" s="99"/>
      <c r="BI296" s="76"/>
      <c r="BJ296" s="76"/>
      <c r="BK296" s="76"/>
      <c r="BL296" s="76"/>
      <c r="BM296" s="76"/>
      <c r="BN296" s="76"/>
      <c r="BO296" s="76"/>
      <c r="BP296" s="76"/>
      <c r="BQ296" s="76"/>
      <c r="BR296" s="83"/>
      <c r="BS296" s="83"/>
    </row>
    <row r="297" spans="1:87" ht="12.75" customHeight="1" x14ac:dyDescent="0.2">
      <c r="A297" s="143" t="str">
        <f>+IF('➉一覧からの作成用データ (切替届)'!$N$38="印刷ＯＫ→",1,"")</f>
        <v/>
      </c>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3"/>
      <c r="AI297" s="93"/>
      <c r="AJ297" s="93"/>
      <c r="AK297" s="93"/>
      <c r="AL297" s="94"/>
      <c r="AM297" s="95"/>
      <c r="AN297" s="95"/>
      <c r="AO297" s="95"/>
      <c r="AP297" s="95"/>
      <c r="AQ297" s="97"/>
      <c r="AR297" s="97"/>
      <c r="AS297" s="97"/>
      <c r="AT297" s="97"/>
      <c r="AU297" s="97"/>
      <c r="AV297" s="97"/>
      <c r="AW297" s="98"/>
      <c r="AX297" s="98"/>
      <c r="AY297" s="98"/>
      <c r="AZ297" s="98"/>
      <c r="BA297" s="98"/>
      <c r="BB297" s="99"/>
      <c r="BC297" s="98"/>
      <c r="BD297" s="98"/>
      <c r="BE297" s="98"/>
      <c r="BF297" s="98"/>
      <c r="BG297" s="98"/>
      <c r="BH297" s="99"/>
      <c r="BI297" s="76"/>
      <c r="BJ297" s="100"/>
      <c r="BK297" s="101"/>
      <c r="BL297" s="101"/>
      <c r="BM297" s="101"/>
      <c r="BN297" s="101"/>
      <c r="BO297" s="101"/>
      <c r="BP297" s="101"/>
      <c r="BQ297" s="101"/>
      <c r="BR297" s="76"/>
      <c r="BS297" s="76"/>
    </row>
    <row r="298" spans="1:87" ht="12.75" customHeight="1" x14ac:dyDescent="0.2">
      <c r="A298" s="143" t="str">
        <f>+IF('➉一覧からの作成用データ (切替届)'!$N$38="印刷ＯＫ→",1,"")</f>
        <v/>
      </c>
      <c r="B298" s="2719" t="s">
        <v>589</v>
      </c>
      <c r="C298" s="2719"/>
      <c r="D298" s="2719"/>
      <c r="E298" s="2719"/>
      <c r="F298" s="2719"/>
      <c r="G298" s="2719"/>
      <c r="H298" s="2719"/>
      <c r="I298" s="2719"/>
      <c r="J298" s="2719"/>
      <c r="K298" s="2719"/>
      <c r="L298" s="2719"/>
      <c r="M298" s="2719"/>
      <c r="N298" s="2719"/>
      <c r="O298" s="2719"/>
      <c r="P298" s="2719"/>
      <c r="Q298" s="2719"/>
      <c r="R298" s="2719"/>
      <c r="S298" s="2719"/>
      <c r="T298" s="2719"/>
      <c r="U298" s="2719"/>
      <c r="V298" s="2719"/>
      <c r="W298" s="2719"/>
      <c r="X298" s="2719"/>
      <c r="Y298" s="2719"/>
      <c r="Z298" s="2719"/>
      <c r="AA298" s="2719"/>
      <c r="AB298" s="2719"/>
      <c r="AC298" s="2719"/>
      <c r="AD298" s="2719"/>
      <c r="AE298" s="2719"/>
      <c r="AF298" s="2719"/>
      <c r="AG298" s="2719"/>
      <c r="AH298" s="2719"/>
      <c r="AI298" s="2719"/>
      <c r="AJ298" s="2719"/>
      <c r="AK298" s="2719"/>
      <c r="AL298" s="2720"/>
      <c r="AM298" s="95"/>
      <c r="AN298" s="95"/>
      <c r="AO298" s="95"/>
      <c r="AP298" s="2721" t="s">
        <v>115</v>
      </c>
      <c r="AQ298" s="2721"/>
      <c r="AR298" s="2721"/>
      <c r="AS298" s="2721"/>
      <c r="AT298" s="2721"/>
      <c r="AU298" s="2721"/>
      <c r="AV298" s="2721"/>
      <c r="AW298" s="2723"/>
      <c r="AX298" s="2723"/>
      <c r="AY298" s="2723"/>
      <c r="AZ298" s="2723"/>
      <c r="BA298" s="2723"/>
      <c r="BB298" s="2723"/>
      <c r="BC298" s="2723"/>
      <c r="BD298" s="2723"/>
      <c r="BE298" s="2723"/>
      <c r="BF298" s="2723"/>
      <c r="BG298" s="2723"/>
      <c r="BH298" s="2723"/>
      <c r="BI298" s="2723"/>
      <c r="BJ298" s="2723"/>
      <c r="BK298" s="2723"/>
      <c r="BL298" s="2723"/>
      <c r="BM298" s="2723"/>
      <c r="BN298" s="2723"/>
      <c r="BO298" s="2723"/>
      <c r="BP298" s="2723"/>
      <c r="BQ298" s="2723"/>
      <c r="BR298" s="76"/>
      <c r="BS298" s="76"/>
    </row>
    <row r="299" spans="1:87" ht="12.75" customHeight="1" x14ac:dyDescent="0.2">
      <c r="A299" s="143" t="str">
        <f>+IF('➉一覧からの作成用データ (切替届)'!$N$38="印刷ＯＫ→",1,"")</f>
        <v/>
      </c>
      <c r="B299" s="2719"/>
      <c r="C299" s="2719"/>
      <c r="D299" s="2719"/>
      <c r="E299" s="2719"/>
      <c r="F299" s="2719"/>
      <c r="G299" s="2719"/>
      <c r="H299" s="2719"/>
      <c r="I299" s="2719"/>
      <c r="J299" s="2719"/>
      <c r="K299" s="2719"/>
      <c r="L299" s="2719"/>
      <c r="M299" s="2719"/>
      <c r="N299" s="2719"/>
      <c r="O299" s="2719"/>
      <c r="P299" s="2719"/>
      <c r="Q299" s="2719"/>
      <c r="R299" s="2719"/>
      <c r="S299" s="2719"/>
      <c r="T299" s="2719"/>
      <c r="U299" s="2719"/>
      <c r="V299" s="2719"/>
      <c r="W299" s="2719"/>
      <c r="X299" s="2719"/>
      <c r="Y299" s="2719"/>
      <c r="Z299" s="2719"/>
      <c r="AA299" s="2719"/>
      <c r="AB299" s="2719"/>
      <c r="AC299" s="2719"/>
      <c r="AD299" s="2719"/>
      <c r="AE299" s="2719"/>
      <c r="AF299" s="2719"/>
      <c r="AG299" s="2719"/>
      <c r="AH299" s="2719"/>
      <c r="AI299" s="2719"/>
      <c r="AJ299" s="2719"/>
      <c r="AK299" s="2719"/>
      <c r="AL299" s="2720"/>
      <c r="AM299" s="95"/>
      <c r="AN299" s="95"/>
      <c r="AO299" s="95"/>
      <c r="AP299" s="2721"/>
      <c r="AQ299" s="2721"/>
      <c r="AR299" s="2721"/>
      <c r="AS299" s="2721"/>
      <c r="AT299" s="2721"/>
      <c r="AU299" s="2721"/>
      <c r="AV299" s="2721"/>
      <c r="AW299" s="2723"/>
      <c r="AX299" s="2723"/>
      <c r="AY299" s="2723"/>
      <c r="AZ299" s="2723"/>
      <c r="BA299" s="2723"/>
      <c r="BB299" s="2723"/>
      <c r="BC299" s="2723"/>
      <c r="BD299" s="2723"/>
      <c r="BE299" s="2723"/>
      <c r="BF299" s="2723"/>
      <c r="BG299" s="2723"/>
      <c r="BH299" s="2723"/>
      <c r="BI299" s="2723"/>
      <c r="BJ299" s="2723"/>
      <c r="BK299" s="2723"/>
      <c r="BL299" s="2723"/>
      <c r="BM299" s="2723"/>
      <c r="BN299" s="2723"/>
      <c r="BO299" s="2723"/>
      <c r="BP299" s="2723"/>
      <c r="BQ299" s="2723"/>
      <c r="BR299" s="76"/>
      <c r="BS299" s="76"/>
    </row>
    <row r="300" spans="1:87" ht="12.75" customHeight="1" thickBot="1" x14ac:dyDescent="0.25">
      <c r="A300" s="143" t="str">
        <f>+IF('➉一覧からの作成用データ (切替届)'!$N$38="印刷ＯＫ→",1,"")</f>
        <v/>
      </c>
      <c r="B300" s="2720"/>
      <c r="C300" s="2720"/>
      <c r="D300" s="2720"/>
      <c r="E300" s="2720"/>
      <c r="F300" s="2720"/>
      <c r="G300" s="2720"/>
      <c r="H300" s="2720"/>
      <c r="I300" s="2720"/>
      <c r="J300" s="2720"/>
      <c r="K300" s="2720"/>
      <c r="L300" s="2720"/>
      <c r="M300" s="2720"/>
      <c r="N300" s="2720"/>
      <c r="O300" s="2720"/>
      <c r="P300" s="2720"/>
      <c r="Q300" s="2720"/>
      <c r="R300" s="2720"/>
      <c r="S300" s="2720"/>
      <c r="T300" s="2720"/>
      <c r="U300" s="2720"/>
      <c r="V300" s="2720"/>
      <c r="W300" s="2720"/>
      <c r="X300" s="2720"/>
      <c r="Y300" s="2720"/>
      <c r="Z300" s="2720"/>
      <c r="AA300" s="2720"/>
      <c r="AB300" s="2720"/>
      <c r="AC300" s="2720"/>
      <c r="AD300" s="2720"/>
      <c r="AE300" s="2720"/>
      <c r="AF300" s="2720"/>
      <c r="AG300" s="2720"/>
      <c r="AH300" s="2720"/>
      <c r="AI300" s="2720"/>
      <c r="AJ300" s="2720"/>
      <c r="AK300" s="2720"/>
      <c r="AL300" s="2720"/>
      <c r="AM300" s="95"/>
      <c r="AN300" s="95"/>
      <c r="AO300" s="95"/>
      <c r="AP300" s="2722"/>
      <c r="AQ300" s="2722"/>
      <c r="AR300" s="2722"/>
      <c r="AS300" s="2722"/>
      <c r="AT300" s="2722"/>
      <c r="AU300" s="2722"/>
      <c r="AV300" s="2722"/>
      <c r="AW300" s="2724"/>
      <c r="AX300" s="2724"/>
      <c r="AY300" s="2724"/>
      <c r="AZ300" s="2724"/>
      <c r="BA300" s="2724"/>
      <c r="BB300" s="2724"/>
      <c r="BC300" s="2724"/>
      <c r="BD300" s="2724"/>
      <c r="BE300" s="2724"/>
      <c r="BF300" s="2724"/>
      <c r="BG300" s="2724"/>
      <c r="BH300" s="2724"/>
      <c r="BI300" s="2724"/>
      <c r="BJ300" s="2724"/>
      <c r="BK300" s="2724"/>
      <c r="BL300" s="2724"/>
      <c r="BM300" s="2724"/>
      <c r="BN300" s="2724"/>
      <c r="BO300" s="2724"/>
      <c r="BP300" s="2724"/>
      <c r="BQ300" s="2724"/>
      <c r="BR300" s="76"/>
      <c r="BS300" s="76"/>
    </row>
    <row r="301" spans="1:87" ht="13.5" customHeight="1" x14ac:dyDescent="0.2">
      <c r="A301" s="143" t="str">
        <f>+IF('➉一覧からの作成用データ (切替届)'!$N$38="印刷ＯＫ→",1,"")</f>
        <v/>
      </c>
      <c r="B301" s="2725">
        <f ca="1">IF('➉一覧からの作成用データ (切替届)'!$B$31="","",'➉一覧からの作成用データ (切替届)'!$B$31)</f>
        <v>45617</v>
      </c>
      <c r="C301" s="2726"/>
      <c r="D301" s="2726"/>
      <c r="E301" s="2726"/>
      <c r="F301" s="2726"/>
      <c r="G301" s="2726"/>
      <c r="H301" s="2726"/>
      <c r="I301" s="2726"/>
      <c r="J301" s="2726"/>
      <c r="K301" s="2726"/>
      <c r="L301" s="2726"/>
      <c r="M301" s="2726"/>
      <c r="N301" s="2726"/>
      <c r="O301" s="2726"/>
      <c r="P301" s="1729" t="s">
        <v>68</v>
      </c>
      <c r="Q301" s="1729"/>
      <c r="R301" s="1731" t="s">
        <v>21</v>
      </c>
      <c r="S301" s="1732"/>
      <c r="T301" s="1732"/>
      <c r="U301" s="1732"/>
      <c r="V301" s="1733"/>
      <c r="W301" s="1734" t="s">
        <v>9</v>
      </c>
      <c r="X301" s="1735"/>
      <c r="Y301" s="2731" t="str">
        <f>①伊勢崎市における事業所基本情報!$K$26&amp;"-"&amp;①伊勢崎市における事業所基本情報!$Q$26&amp;""</f>
        <v>-</v>
      </c>
      <c r="Z301" s="2731"/>
      <c r="AA301" s="2731"/>
      <c r="AB301" s="2731"/>
      <c r="AC301" s="2731"/>
      <c r="AD301" s="2731"/>
      <c r="AE301" s="2731"/>
      <c r="AF301" s="2731"/>
      <c r="AG301" s="81"/>
      <c r="AH301" s="81"/>
      <c r="AI301" s="81"/>
      <c r="AJ301" s="81"/>
      <c r="AK301" s="81"/>
      <c r="AL301" s="81"/>
      <c r="AM301" s="81"/>
      <c r="AN301" s="81"/>
      <c r="AO301" s="81"/>
      <c r="AP301" s="81"/>
      <c r="AQ301" s="81"/>
      <c r="AR301" s="81"/>
      <c r="AS301" s="81"/>
      <c r="AT301" s="81"/>
      <c r="AU301" s="81"/>
      <c r="AV301" s="81"/>
      <c r="AW301" s="1549" t="s">
        <v>10</v>
      </c>
      <c r="AX301" s="1549"/>
      <c r="AY301" s="1549"/>
      <c r="AZ301" s="1549"/>
      <c r="BA301" s="1549"/>
      <c r="BB301" s="1549"/>
      <c r="BC301" s="1549"/>
      <c r="BD301" s="1551" t="str">
        <f>①伊勢崎市における事業所基本情報!$CG$18&amp;""</f>
        <v/>
      </c>
      <c r="BE301" s="1551" t="str">
        <f>①伊勢崎市における事業所基本情報!$CH$18&amp;""</f>
        <v/>
      </c>
      <c r="BF301" s="1551" t="str">
        <f>①伊勢崎市における事業所基本情報!$CI$18&amp;""</f>
        <v/>
      </c>
      <c r="BG301" s="1551" t="str">
        <f>①伊勢崎市における事業所基本情報!$CJ$18&amp;""</f>
        <v/>
      </c>
      <c r="BH301" s="1551" t="str">
        <f>①伊勢崎市における事業所基本情報!$CK$18&amp;""</f>
        <v/>
      </c>
      <c r="BI301" s="1551" t="str">
        <f>①伊勢崎市における事業所基本情報!$CL$18&amp;""</f>
        <v/>
      </c>
      <c r="BJ301" s="1551" t="str">
        <f>①伊勢崎市における事業所基本情報!$CM$18&amp;""</f>
        <v/>
      </c>
      <c r="BK301" s="1551" t="str">
        <f>①伊勢崎市における事業所基本情報!$CN$18&amp;""</f>
        <v/>
      </c>
      <c r="BL301" s="1572" t="s">
        <v>130</v>
      </c>
      <c r="BM301" s="1573"/>
      <c r="BN301" s="1573"/>
      <c r="BO301" s="1573"/>
      <c r="BP301" s="1573"/>
      <c r="BQ301" s="1574"/>
      <c r="BR301" s="86"/>
      <c r="BS301" s="86"/>
      <c r="BT301" s="86"/>
      <c r="BY301" s="145"/>
      <c r="BZ301" s="145"/>
      <c r="CA301" s="145"/>
      <c r="CB301" s="145"/>
      <c r="CC301" s="145"/>
      <c r="CD301" s="145"/>
      <c r="CE301" s="145"/>
      <c r="CF301" s="145"/>
      <c r="CG301" s="145"/>
    </row>
    <row r="302" spans="1:87" ht="13.5" customHeight="1" x14ac:dyDescent="0.2">
      <c r="A302" s="143" t="str">
        <f>+IF('➉一覧からの作成用データ (切替届)'!$N$38="印刷ＯＫ→",1,"")</f>
        <v/>
      </c>
      <c r="B302" s="2727"/>
      <c r="C302" s="2728"/>
      <c r="D302" s="2728"/>
      <c r="E302" s="2728"/>
      <c r="F302" s="2728"/>
      <c r="G302" s="2728"/>
      <c r="H302" s="2728"/>
      <c r="I302" s="2728"/>
      <c r="J302" s="2728"/>
      <c r="K302" s="2728"/>
      <c r="L302" s="2728"/>
      <c r="M302" s="2728"/>
      <c r="N302" s="2728"/>
      <c r="O302" s="2728"/>
      <c r="P302" s="1730"/>
      <c r="Q302" s="1730"/>
      <c r="R302" s="1640"/>
      <c r="S302" s="1590"/>
      <c r="T302" s="1590"/>
      <c r="U302" s="1590"/>
      <c r="V302" s="1641"/>
      <c r="W302" s="1568" t="str">
        <f>①伊勢崎市における事業所基本情報!$I$27&amp;""</f>
        <v/>
      </c>
      <c r="X302" s="1569"/>
      <c r="Y302" s="1569"/>
      <c r="Z302" s="1569"/>
      <c r="AA302" s="1569"/>
      <c r="AB302" s="1569"/>
      <c r="AC302" s="1569"/>
      <c r="AD302" s="1569"/>
      <c r="AE302" s="1569"/>
      <c r="AF302" s="1569"/>
      <c r="AG302" s="1569"/>
      <c r="AH302" s="1569"/>
      <c r="AI302" s="1569"/>
      <c r="AJ302" s="1569"/>
      <c r="AK302" s="1569"/>
      <c r="AL302" s="1569"/>
      <c r="AM302" s="1569"/>
      <c r="AN302" s="1569"/>
      <c r="AO302" s="1569"/>
      <c r="AP302" s="1569"/>
      <c r="AQ302" s="1569"/>
      <c r="AR302" s="1569"/>
      <c r="AS302" s="1569"/>
      <c r="AT302" s="1569"/>
      <c r="AU302" s="1569"/>
      <c r="AV302" s="1569"/>
      <c r="AW302" s="1550"/>
      <c r="AX302" s="1550"/>
      <c r="AY302" s="1550"/>
      <c r="AZ302" s="1550"/>
      <c r="BA302" s="1550"/>
      <c r="BB302" s="1550"/>
      <c r="BC302" s="1550"/>
      <c r="BD302" s="1552"/>
      <c r="BE302" s="1552"/>
      <c r="BF302" s="1552"/>
      <c r="BG302" s="1552"/>
      <c r="BH302" s="1552"/>
      <c r="BI302" s="1552"/>
      <c r="BJ302" s="1552"/>
      <c r="BK302" s="1552"/>
      <c r="BL302" s="1575"/>
      <c r="BM302" s="1576"/>
      <c r="BN302" s="1576"/>
      <c r="BO302" s="1576"/>
      <c r="BP302" s="1576"/>
      <c r="BQ302" s="1577"/>
      <c r="BR302" s="86"/>
      <c r="BS302" s="86"/>
      <c r="BT302" s="86"/>
      <c r="BY302" s="145"/>
    </row>
    <row r="303" spans="1:87" ht="13.5" customHeight="1" x14ac:dyDescent="0.2">
      <c r="A303" s="143" t="str">
        <f>+IF('➉一覧からの作成用データ (切替届)'!$N$38="印刷ＯＫ→",1,"")</f>
        <v/>
      </c>
      <c r="B303" s="2727"/>
      <c r="C303" s="2728"/>
      <c r="D303" s="2728"/>
      <c r="E303" s="2728"/>
      <c r="F303" s="2728"/>
      <c r="G303" s="2728"/>
      <c r="H303" s="2728"/>
      <c r="I303" s="2728"/>
      <c r="J303" s="2728"/>
      <c r="K303" s="2728"/>
      <c r="L303" s="2728"/>
      <c r="M303" s="2728"/>
      <c r="N303" s="2728"/>
      <c r="O303" s="2728"/>
      <c r="P303" s="1730"/>
      <c r="Q303" s="1730"/>
      <c r="R303" s="1640"/>
      <c r="S303" s="1590"/>
      <c r="T303" s="1590"/>
      <c r="U303" s="1590"/>
      <c r="V303" s="1641"/>
      <c r="W303" s="1568"/>
      <c r="X303" s="1569"/>
      <c r="Y303" s="1569"/>
      <c r="Z303" s="1569"/>
      <c r="AA303" s="1569"/>
      <c r="AB303" s="1569"/>
      <c r="AC303" s="1569"/>
      <c r="AD303" s="1569"/>
      <c r="AE303" s="1569"/>
      <c r="AF303" s="1569"/>
      <c r="AG303" s="1569"/>
      <c r="AH303" s="1569"/>
      <c r="AI303" s="1569"/>
      <c r="AJ303" s="1569"/>
      <c r="AK303" s="1569"/>
      <c r="AL303" s="1569"/>
      <c r="AM303" s="1569"/>
      <c r="AN303" s="1569"/>
      <c r="AO303" s="1569"/>
      <c r="AP303" s="1569"/>
      <c r="AQ303" s="1569"/>
      <c r="AR303" s="1569"/>
      <c r="AS303" s="1569"/>
      <c r="AT303" s="1569"/>
      <c r="AU303" s="1569"/>
      <c r="AV303" s="1569"/>
      <c r="AW303" s="1550"/>
      <c r="AX303" s="1550"/>
      <c r="AY303" s="1550"/>
      <c r="AZ303" s="1550"/>
      <c r="BA303" s="1550"/>
      <c r="BB303" s="1550"/>
      <c r="BC303" s="1550"/>
      <c r="BD303" s="1624" t="s">
        <v>116</v>
      </c>
      <c r="BE303" s="1624"/>
      <c r="BF303" s="1624"/>
      <c r="BG303" s="1624"/>
      <c r="BH303" s="1624"/>
      <c r="BI303" s="1624"/>
      <c r="BJ303" s="1624"/>
      <c r="BK303" s="1624" t="s">
        <v>117</v>
      </c>
      <c r="BL303" s="1566" t="str">
        <f>RIGHT('➉一覧からの作成用データ (切替届)'!$M$38,2)&amp;""</f>
        <v/>
      </c>
      <c r="BM303" s="1566"/>
      <c r="BN303" s="1566"/>
      <c r="BO303" s="1566"/>
      <c r="BP303" s="1566"/>
      <c r="BQ303" s="1626" t="s">
        <v>118</v>
      </c>
      <c r="BR303" s="78"/>
      <c r="BS303" s="78"/>
      <c r="BT303" s="76"/>
      <c r="BY303" s="145"/>
    </row>
    <row r="304" spans="1:87" ht="13.5" customHeight="1" x14ac:dyDescent="0.2">
      <c r="A304" s="143" t="str">
        <f>+IF('➉一覧からの作成用データ (切替届)'!$N$38="印刷ＯＫ→",1,"")</f>
        <v/>
      </c>
      <c r="B304" s="2729"/>
      <c r="C304" s="2730"/>
      <c r="D304" s="2730"/>
      <c r="E304" s="2730"/>
      <c r="F304" s="2730"/>
      <c r="G304" s="2730"/>
      <c r="H304" s="2730"/>
      <c r="I304" s="2730"/>
      <c r="J304" s="2730"/>
      <c r="K304" s="2730"/>
      <c r="L304" s="2730"/>
      <c r="M304" s="2730"/>
      <c r="N304" s="2730"/>
      <c r="O304" s="2730"/>
      <c r="P304" s="1730"/>
      <c r="Q304" s="1730"/>
      <c r="R304" s="1637"/>
      <c r="S304" s="1638"/>
      <c r="T304" s="1638"/>
      <c r="U304" s="1638"/>
      <c r="V304" s="1642"/>
      <c r="W304" s="1570"/>
      <c r="X304" s="1571"/>
      <c r="Y304" s="1571"/>
      <c r="Z304" s="1571"/>
      <c r="AA304" s="1571"/>
      <c r="AB304" s="1571"/>
      <c r="AC304" s="1571"/>
      <c r="AD304" s="1571"/>
      <c r="AE304" s="1571"/>
      <c r="AF304" s="1571"/>
      <c r="AG304" s="1571"/>
      <c r="AH304" s="1571"/>
      <c r="AI304" s="1571"/>
      <c r="AJ304" s="1571"/>
      <c r="AK304" s="1571"/>
      <c r="AL304" s="1571"/>
      <c r="AM304" s="1571"/>
      <c r="AN304" s="1571"/>
      <c r="AO304" s="1571"/>
      <c r="AP304" s="1571"/>
      <c r="AQ304" s="1571"/>
      <c r="AR304" s="1571"/>
      <c r="AS304" s="1571"/>
      <c r="AT304" s="1571"/>
      <c r="AU304" s="1571"/>
      <c r="AV304" s="1571"/>
      <c r="AW304" s="1550"/>
      <c r="AX304" s="1550"/>
      <c r="AY304" s="1550"/>
      <c r="AZ304" s="1550"/>
      <c r="BA304" s="1550"/>
      <c r="BB304" s="1550"/>
      <c r="BC304" s="1550"/>
      <c r="BD304" s="1625"/>
      <c r="BE304" s="1625"/>
      <c r="BF304" s="1625"/>
      <c r="BG304" s="1625"/>
      <c r="BH304" s="1625"/>
      <c r="BI304" s="1625"/>
      <c r="BJ304" s="1625"/>
      <c r="BK304" s="1625"/>
      <c r="BL304" s="1567"/>
      <c r="BM304" s="1567"/>
      <c r="BN304" s="1567"/>
      <c r="BO304" s="1567"/>
      <c r="BP304" s="1567"/>
      <c r="BQ304" s="1627"/>
      <c r="BR304" s="78"/>
      <c r="BS304" s="78"/>
      <c r="BT304" s="76"/>
      <c r="BY304" s="145"/>
      <c r="BZ304" s="145"/>
      <c r="CA304" s="145"/>
      <c r="CB304" s="145"/>
      <c r="CC304" s="145"/>
      <c r="CD304" s="145"/>
      <c r="CE304" s="145"/>
      <c r="CF304" s="145"/>
    </row>
    <row r="305" spans="1:98" ht="20.25" customHeight="1" x14ac:dyDescent="0.2">
      <c r="A305" s="143" t="str">
        <f>+IF('➉一覧からの作成用データ (切替届)'!$N$38="印刷ＯＫ→",1,"")</f>
        <v/>
      </c>
      <c r="B305" s="1653"/>
      <c r="C305" s="1564"/>
      <c r="D305" s="1564"/>
      <c r="E305" s="1564"/>
      <c r="F305" s="1564"/>
      <c r="G305" s="1564"/>
      <c r="H305" s="1564"/>
      <c r="I305" s="1564"/>
      <c r="J305" s="1564"/>
      <c r="K305" s="1649" t="s">
        <v>304</v>
      </c>
      <c r="L305" s="1650"/>
      <c r="M305" s="1650"/>
      <c r="N305" s="1650"/>
      <c r="O305" s="1650"/>
      <c r="P305" s="1730"/>
      <c r="Q305" s="1730"/>
      <c r="R305" s="1634" t="s">
        <v>20</v>
      </c>
      <c r="S305" s="1634"/>
      <c r="T305" s="1634"/>
      <c r="U305" s="1634"/>
      <c r="V305" s="1634"/>
      <c r="W305" s="1610" t="str">
        <f>①伊勢崎市における事業所基本情報!$I$20&amp;""</f>
        <v/>
      </c>
      <c r="X305" s="1611"/>
      <c r="Y305" s="1611"/>
      <c r="Z305" s="1611"/>
      <c r="AA305" s="1611"/>
      <c r="AB305" s="1611"/>
      <c r="AC305" s="1611"/>
      <c r="AD305" s="1611"/>
      <c r="AE305" s="1611"/>
      <c r="AF305" s="1611"/>
      <c r="AG305" s="1611"/>
      <c r="AH305" s="1611"/>
      <c r="AI305" s="1611"/>
      <c r="AJ305" s="1611"/>
      <c r="AK305" s="1611"/>
      <c r="AL305" s="1611"/>
      <c r="AM305" s="1611"/>
      <c r="AN305" s="1611"/>
      <c r="AO305" s="1611"/>
      <c r="AP305" s="1611"/>
      <c r="AQ305" s="1611"/>
      <c r="AR305" s="1611"/>
      <c r="AS305" s="1611"/>
      <c r="AT305" s="1611"/>
      <c r="AU305" s="1611"/>
      <c r="AV305" s="1612"/>
      <c r="AW305" s="1550" t="s">
        <v>131</v>
      </c>
      <c r="AX305" s="1550"/>
      <c r="AY305" s="1550"/>
      <c r="AZ305" s="1550"/>
      <c r="BA305" s="1550" t="s">
        <v>33</v>
      </c>
      <c r="BB305" s="1550"/>
      <c r="BC305" s="1550"/>
      <c r="BD305" s="1614" t="str">
        <f>①伊勢崎市における事業所基本情報!$I$35&amp;""</f>
        <v/>
      </c>
      <c r="BE305" s="1614"/>
      <c r="BF305" s="1614"/>
      <c r="BG305" s="1614"/>
      <c r="BH305" s="1614"/>
      <c r="BI305" s="1614"/>
      <c r="BJ305" s="1614"/>
      <c r="BK305" s="1614"/>
      <c r="BL305" s="1614"/>
      <c r="BM305" s="1614"/>
      <c r="BN305" s="1614"/>
      <c r="BO305" s="1614"/>
      <c r="BP305" s="1614"/>
      <c r="BQ305" s="1615"/>
      <c r="BR305" s="78"/>
      <c r="BS305" s="78"/>
      <c r="BT305" s="76"/>
      <c r="BY305" s="145"/>
      <c r="BZ305" s="145"/>
      <c r="CA305" s="145"/>
      <c r="CB305" s="145"/>
      <c r="CC305" s="145"/>
      <c r="CD305" s="145"/>
      <c r="CE305" s="145"/>
      <c r="CF305" s="145"/>
    </row>
    <row r="306" spans="1:98" ht="20.25" customHeight="1" x14ac:dyDescent="0.2">
      <c r="A306" s="143" t="str">
        <f>+IF('➉一覧からの作成用データ (切替届)'!$N$38="印刷ＯＫ→",1,"")</f>
        <v/>
      </c>
      <c r="B306" s="1653"/>
      <c r="C306" s="1564"/>
      <c r="D306" s="1564"/>
      <c r="E306" s="1564"/>
      <c r="F306" s="1564"/>
      <c r="G306" s="1564"/>
      <c r="H306" s="1564"/>
      <c r="I306" s="1564"/>
      <c r="J306" s="1564"/>
      <c r="K306" s="1651"/>
      <c r="L306" s="1652"/>
      <c r="M306" s="1652"/>
      <c r="N306" s="1652"/>
      <c r="O306" s="1652"/>
      <c r="P306" s="1730"/>
      <c r="Q306" s="1730"/>
      <c r="R306" s="1640" t="s">
        <v>24</v>
      </c>
      <c r="S306" s="1590"/>
      <c r="T306" s="1590"/>
      <c r="U306" s="1590"/>
      <c r="V306" s="1641"/>
      <c r="W306" s="1601" t="str">
        <f>①伊勢崎市における事業所基本情報!$I$22&amp;""</f>
        <v/>
      </c>
      <c r="X306" s="1602"/>
      <c r="Y306" s="1602"/>
      <c r="Z306" s="1602"/>
      <c r="AA306" s="1602"/>
      <c r="AB306" s="1602"/>
      <c r="AC306" s="1602"/>
      <c r="AD306" s="1602"/>
      <c r="AE306" s="1602"/>
      <c r="AF306" s="1602"/>
      <c r="AG306" s="1602"/>
      <c r="AH306" s="1602"/>
      <c r="AI306" s="1602"/>
      <c r="AJ306" s="1602"/>
      <c r="AK306" s="1602"/>
      <c r="AL306" s="1602"/>
      <c r="AM306" s="1602"/>
      <c r="AN306" s="1602"/>
      <c r="AO306" s="1602"/>
      <c r="AP306" s="1602"/>
      <c r="AQ306" s="1602"/>
      <c r="AR306" s="1602"/>
      <c r="AS306" s="1602"/>
      <c r="AT306" s="1602"/>
      <c r="AU306" s="1602"/>
      <c r="AV306" s="1603"/>
      <c r="AW306" s="1550"/>
      <c r="AX306" s="1550"/>
      <c r="AY306" s="1550"/>
      <c r="AZ306" s="1550"/>
      <c r="BA306" s="1550"/>
      <c r="BB306" s="1550"/>
      <c r="BC306" s="1550"/>
      <c r="BD306" s="1616"/>
      <c r="BE306" s="1616"/>
      <c r="BF306" s="1616"/>
      <c r="BG306" s="1616"/>
      <c r="BH306" s="1616"/>
      <c r="BI306" s="1616"/>
      <c r="BJ306" s="1616"/>
      <c r="BK306" s="1616"/>
      <c r="BL306" s="1616"/>
      <c r="BM306" s="1616"/>
      <c r="BN306" s="1616"/>
      <c r="BO306" s="1616"/>
      <c r="BP306" s="1616"/>
      <c r="BQ306" s="1617"/>
      <c r="BR306" s="78"/>
      <c r="BS306" s="78"/>
      <c r="BT306" s="76"/>
      <c r="BY306" s="145"/>
      <c r="BZ306" s="145"/>
      <c r="CA306" s="145"/>
      <c r="CB306" s="145"/>
      <c r="CC306" s="145"/>
      <c r="CD306" s="145"/>
      <c r="CE306" s="145"/>
      <c r="CF306" s="145"/>
      <c r="CG306" s="145"/>
    </row>
    <row r="307" spans="1:98" ht="20.25" customHeight="1" x14ac:dyDescent="0.2">
      <c r="A307" s="143" t="str">
        <f>+IF('➉一覧からの作成用データ (切替届)'!$N$38="印刷ＯＫ→",1,"")</f>
        <v/>
      </c>
      <c r="B307" s="1653"/>
      <c r="C307" s="1564"/>
      <c r="D307" s="1564"/>
      <c r="E307" s="1564"/>
      <c r="F307" s="1564"/>
      <c r="G307" s="1564"/>
      <c r="H307" s="1564"/>
      <c r="I307" s="1564"/>
      <c r="J307" s="1564"/>
      <c r="K307" s="1564"/>
      <c r="L307" s="1564"/>
      <c r="M307" s="1564"/>
      <c r="N307" s="1564"/>
      <c r="O307" s="1565"/>
      <c r="P307" s="1730"/>
      <c r="Q307" s="1730"/>
      <c r="R307" s="1640"/>
      <c r="S307" s="1590"/>
      <c r="T307" s="1590"/>
      <c r="U307" s="1590"/>
      <c r="V307" s="1641"/>
      <c r="W307" s="1604"/>
      <c r="X307" s="1605"/>
      <c r="Y307" s="1605"/>
      <c r="Z307" s="1605"/>
      <c r="AA307" s="1605"/>
      <c r="AB307" s="1605"/>
      <c r="AC307" s="1605"/>
      <c r="AD307" s="1605"/>
      <c r="AE307" s="1605"/>
      <c r="AF307" s="1605"/>
      <c r="AG307" s="1605"/>
      <c r="AH307" s="1605"/>
      <c r="AI307" s="1605"/>
      <c r="AJ307" s="1605"/>
      <c r="AK307" s="1605"/>
      <c r="AL307" s="1605"/>
      <c r="AM307" s="1605"/>
      <c r="AN307" s="1605"/>
      <c r="AO307" s="1605"/>
      <c r="AP307" s="1605"/>
      <c r="AQ307" s="1605"/>
      <c r="AR307" s="1605"/>
      <c r="AS307" s="1605"/>
      <c r="AT307" s="1605"/>
      <c r="AU307" s="1605"/>
      <c r="AV307" s="1606"/>
      <c r="AW307" s="1550"/>
      <c r="AX307" s="1550"/>
      <c r="AY307" s="1550"/>
      <c r="AZ307" s="1550"/>
      <c r="BA307" s="1550" t="s">
        <v>3</v>
      </c>
      <c r="BB307" s="1550"/>
      <c r="BC307" s="1550"/>
      <c r="BD307" s="1708" t="str">
        <f>①伊勢崎市における事業所基本情報!$I$37&amp;""</f>
        <v/>
      </c>
      <c r="BE307" s="1709"/>
      <c r="BF307" s="1709"/>
      <c r="BG307" s="1709"/>
      <c r="BH307" s="1709"/>
      <c r="BI307" s="1709"/>
      <c r="BJ307" s="1709"/>
      <c r="BK307" s="1709"/>
      <c r="BL307" s="1709"/>
      <c r="BM307" s="1709"/>
      <c r="BN307" s="1709"/>
      <c r="BO307" s="1709"/>
      <c r="BP307" s="1709"/>
      <c r="BQ307" s="1710"/>
      <c r="BR307" s="78"/>
      <c r="BS307" s="78"/>
      <c r="BT307" s="76"/>
      <c r="BY307" s="145"/>
    </row>
    <row r="308" spans="1:98" ht="20.25" customHeight="1" x14ac:dyDescent="0.2">
      <c r="A308" s="143" t="str">
        <f>+IF('➉一覧からの作成用データ (切替届)'!$N$38="印刷ＯＫ→",1,"")</f>
        <v/>
      </c>
      <c r="B308" s="1557" t="s">
        <v>13</v>
      </c>
      <c r="C308" s="1558"/>
      <c r="D308" s="1558"/>
      <c r="E308" s="1558"/>
      <c r="F308" s="1559"/>
      <c r="G308" s="1553" t="s">
        <v>19</v>
      </c>
      <c r="H308" s="1554"/>
      <c r="I308" s="1554"/>
      <c r="J308" s="1554"/>
      <c r="K308" s="1554"/>
      <c r="L308" s="1554"/>
      <c r="M308" s="1554"/>
      <c r="N308" s="1554"/>
      <c r="O308" s="1554"/>
      <c r="P308" s="1730"/>
      <c r="Q308" s="1730"/>
      <c r="R308" s="1637"/>
      <c r="S308" s="1638"/>
      <c r="T308" s="1638"/>
      <c r="U308" s="1638"/>
      <c r="V308" s="1642"/>
      <c r="W308" s="1607"/>
      <c r="X308" s="1608"/>
      <c r="Y308" s="1608"/>
      <c r="Z308" s="1608"/>
      <c r="AA308" s="1608"/>
      <c r="AB308" s="1608"/>
      <c r="AC308" s="1608"/>
      <c r="AD308" s="1608"/>
      <c r="AE308" s="1608"/>
      <c r="AF308" s="1608"/>
      <c r="AG308" s="1608"/>
      <c r="AH308" s="1608"/>
      <c r="AI308" s="1608"/>
      <c r="AJ308" s="1608"/>
      <c r="AK308" s="1608"/>
      <c r="AL308" s="1608"/>
      <c r="AM308" s="1608"/>
      <c r="AN308" s="1608"/>
      <c r="AO308" s="1608"/>
      <c r="AP308" s="1608"/>
      <c r="AQ308" s="1608"/>
      <c r="AR308" s="1608"/>
      <c r="AS308" s="1608"/>
      <c r="AT308" s="1608"/>
      <c r="AU308" s="1608"/>
      <c r="AV308" s="1609"/>
      <c r="AW308" s="1550"/>
      <c r="AX308" s="1550"/>
      <c r="AY308" s="1550"/>
      <c r="AZ308" s="1550"/>
      <c r="BA308" s="1550"/>
      <c r="BB308" s="1550"/>
      <c r="BC308" s="1550"/>
      <c r="BD308" s="1711"/>
      <c r="BE308" s="1712"/>
      <c r="BF308" s="1712"/>
      <c r="BG308" s="1712"/>
      <c r="BH308" s="1712"/>
      <c r="BI308" s="1712"/>
      <c r="BJ308" s="1712"/>
      <c r="BK308" s="1712"/>
      <c r="BL308" s="1712"/>
      <c r="BM308" s="1712"/>
      <c r="BN308" s="1712"/>
      <c r="BO308" s="1712"/>
      <c r="BP308" s="1712"/>
      <c r="BQ308" s="1713"/>
      <c r="BR308" s="78"/>
      <c r="BS308" s="78"/>
      <c r="BT308" s="76"/>
      <c r="BY308" s="145"/>
      <c r="BZ308" s="145"/>
    </row>
    <row r="309" spans="1:98" ht="20.25" customHeight="1" x14ac:dyDescent="0.2">
      <c r="A309" s="143" t="str">
        <f>+IF('➉一覧からの作成用データ (切替届)'!$N$38="印刷ＯＫ→",1,"")</f>
        <v/>
      </c>
      <c r="B309" s="1560"/>
      <c r="C309" s="1561"/>
      <c r="D309" s="1561"/>
      <c r="E309" s="1561"/>
      <c r="F309" s="1562"/>
      <c r="G309" s="1555"/>
      <c r="H309" s="1556"/>
      <c r="I309" s="1556"/>
      <c r="J309" s="1556"/>
      <c r="K309" s="1556"/>
      <c r="L309" s="1556"/>
      <c r="M309" s="1556"/>
      <c r="N309" s="1556"/>
      <c r="O309" s="1556"/>
      <c r="P309" s="1730"/>
      <c r="Q309" s="1730"/>
      <c r="R309" s="1550" t="s">
        <v>25</v>
      </c>
      <c r="S309" s="1550"/>
      <c r="T309" s="1550"/>
      <c r="U309" s="1550"/>
      <c r="V309" s="1550"/>
      <c r="W309" s="1543" t="str">
        <f>①伊勢崎市における事業所基本情報!$CG$35&amp;""</f>
        <v/>
      </c>
      <c r="X309" s="1544"/>
      <c r="Y309" s="1543" t="str">
        <f>①伊勢崎市における事業所基本情報!$CH$35&amp;""</f>
        <v/>
      </c>
      <c r="Z309" s="1544"/>
      <c r="AA309" s="1543" t="str">
        <f>①伊勢崎市における事業所基本情報!$CI$35&amp;""</f>
        <v/>
      </c>
      <c r="AB309" s="1544"/>
      <c r="AC309" s="1543" t="str">
        <f>①伊勢崎市における事業所基本情報!$CJ$35&amp;""</f>
        <v/>
      </c>
      <c r="AD309" s="1544"/>
      <c r="AE309" s="1543" t="str">
        <f>①伊勢崎市における事業所基本情報!$CK$35&amp;""</f>
        <v/>
      </c>
      <c r="AF309" s="1544"/>
      <c r="AG309" s="1543" t="str">
        <f>①伊勢崎市における事業所基本情報!$CL$35&amp;""</f>
        <v/>
      </c>
      <c r="AH309" s="1544"/>
      <c r="AI309" s="1543" t="str">
        <f>①伊勢崎市における事業所基本情報!$CM$35&amp;""</f>
        <v/>
      </c>
      <c r="AJ309" s="1544"/>
      <c r="AK309" s="1543" t="str">
        <f>①伊勢崎市における事業所基本情報!$CN$35&amp;""</f>
        <v/>
      </c>
      <c r="AL309" s="1544"/>
      <c r="AM309" s="1543" t="str">
        <f>①伊勢崎市における事業所基本情報!$CO$35&amp;""</f>
        <v/>
      </c>
      <c r="AN309" s="1544"/>
      <c r="AO309" s="1543" t="str">
        <f>①伊勢崎市における事業所基本情報!$CP$35&amp;""</f>
        <v/>
      </c>
      <c r="AP309" s="1544"/>
      <c r="AQ309" s="1543" t="str">
        <f>①伊勢崎市における事業所基本情報!$CQ$35&amp;""</f>
        <v/>
      </c>
      <c r="AR309" s="1544"/>
      <c r="AS309" s="1543" t="str">
        <f>①伊勢崎市における事業所基本情報!$CR$35&amp;""</f>
        <v/>
      </c>
      <c r="AT309" s="1544"/>
      <c r="AU309" s="1736" t="str">
        <f>①伊勢崎市における事業所基本情報!$CS$35&amp;""</f>
        <v/>
      </c>
      <c r="AV309" s="1737"/>
      <c r="AW309" s="1550"/>
      <c r="AX309" s="1550"/>
      <c r="AY309" s="1550"/>
      <c r="AZ309" s="1550"/>
      <c r="BA309" s="1550" t="s">
        <v>4</v>
      </c>
      <c r="BB309" s="1550"/>
      <c r="BC309" s="1550"/>
      <c r="BD309" s="1714" t="str">
        <f>①伊勢崎市における事業所基本情報!$I$39&amp;""</f>
        <v/>
      </c>
      <c r="BE309" s="1715"/>
      <c r="BF309" s="1715"/>
      <c r="BG309" s="1715"/>
      <c r="BH309" s="1715"/>
      <c r="BI309" s="1715"/>
      <c r="BJ309" s="1715"/>
      <c r="BK309" s="1715"/>
      <c r="BL309" s="1715"/>
      <c r="BM309" s="1715"/>
      <c r="BN309" s="1715"/>
      <c r="BO309" s="1715"/>
      <c r="BP309" s="1715"/>
      <c r="BQ309" s="1716"/>
      <c r="BR309" s="78"/>
      <c r="BS309" s="78"/>
      <c r="BT309" s="76"/>
      <c r="BY309" s="145"/>
      <c r="BZ309" s="145"/>
    </row>
    <row r="310" spans="1:98" ht="20.25" customHeight="1" thickBot="1" x14ac:dyDescent="0.25">
      <c r="A310" s="143" t="str">
        <f>+IF('➉一覧からの作成用データ (切替届)'!$N$38="印刷ＯＫ→",1,"")</f>
        <v/>
      </c>
      <c r="B310" s="1560"/>
      <c r="C310" s="1561"/>
      <c r="D310" s="1561"/>
      <c r="E310" s="1561"/>
      <c r="F310" s="1562"/>
      <c r="G310" s="1555"/>
      <c r="H310" s="1556"/>
      <c r="I310" s="1556"/>
      <c r="J310" s="1556"/>
      <c r="K310" s="1556"/>
      <c r="L310" s="1556"/>
      <c r="M310" s="1556"/>
      <c r="N310" s="1556"/>
      <c r="O310" s="1556"/>
      <c r="P310" s="1730"/>
      <c r="Q310" s="1730"/>
      <c r="R310" s="1550"/>
      <c r="S310" s="1550"/>
      <c r="T310" s="1550"/>
      <c r="U310" s="1550"/>
      <c r="V310" s="1550"/>
      <c r="W310" s="1620"/>
      <c r="X310" s="1621"/>
      <c r="Y310" s="1620"/>
      <c r="Z310" s="1621"/>
      <c r="AA310" s="1620"/>
      <c r="AB310" s="1621"/>
      <c r="AC310" s="1545"/>
      <c r="AD310" s="1546"/>
      <c r="AE310" s="1545"/>
      <c r="AF310" s="1546"/>
      <c r="AG310" s="1545"/>
      <c r="AH310" s="1546"/>
      <c r="AI310" s="1545"/>
      <c r="AJ310" s="1546"/>
      <c r="AK310" s="1545"/>
      <c r="AL310" s="1546"/>
      <c r="AM310" s="1545"/>
      <c r="AN310" s="1546"/>
      <c r="AO310" s="1545"/>
      <c r="AP310" s="1546"/>
      <c r="AQ310" s="1545"/>
      <c r="AR310" s="1546"/>
      <c r="AS310" s="1545"/>
      <c r="AT310" s="1546"/>
      <c r="AU310" s="1738"/>
      <c r="AV310" s="1543"/>
      <c r="AW310" s="1634"/>
      <c r="AX310" s="1634"/>
      <c r="AY310" s="1634"/>
      <c r="AZ310" s="1634"/>
      <c r="BA310" s="1618"/>
      <c r="BB310" s="1618"/>
      <c r="BC310" s="1618"/>
      <c r="BD310" s="1717"/>
      <c r="BE310" s="1718"/>
      <c r="BF310" s="1718"/>
      <c r="BG310" s="1718"/>
      <c r="BH310" s="1718"/>
      <c r="BI310" s="1718"/>
      <c r="BJ310" s="1718"/>
      <c r="BK310" s="1718"/>
      <c r="BL310" s="1718"/>
      <c r="BM310" s="1718"/>
      <c r="BN310" s="1718"/>
      <c r="BO310" s="1718"/>
      <c r="BP310" s="1718"/>
      <c r="BQ310" s="1719"/>
      <c r="BR310" s="78"/>
      <c r="BS310" s="78"/>
      <c r="BY310" s="145"/>
      <c r="BZ310" s="145"/>
      <c r="CA310" s="145"/>
      <c r="CB310" s="145"/>
      <c r="CC310" s="145"/>
      <c r="CD310" s="145"/>
      <c r="CE310" s="145"/>
      <c r="CF310" s="145"/>
      <c r="CG310" s="145"/>
    </row>
    <row r="311" spans="1:98" ht="15.75" customHeight="1" x14ac:dyDescent="0.2">
      <c r="A311" s="143" t="str">
        <f>+IF('➉一覧からの作成用データ (切替届)'!$N$38="印刷ＯＫ→",1,"")</f>
        <v/>
      </c>
      <c r="B311" s="1676" t="s">
        <v>22</v>
      </c>
      <c r="C311" s="1677"/>
      <c r="D311" s="1595" t="s">
        <v>14</v>
      </c>
      <c r="E311" s="1596"/>
      <c r="F311" s="1596"/>
      <c r="G311" s="1596"/>
      <c r="H311" s="1596"/>
      <c r="I311" s="1597"/>
      <c r="J311" s="2699" t="str">
        <f>'➉一覧からの作成用データ (切替届)'!$D$38&amp;""</f>
        <v/>
      </c>
      <c r="K311" s="2700"/>
      <c r="L311" s="2700"/>
      <c r="M311" s="2700"/>
      <c r="N311" s="2700"/>
      <c r="O311" s="2700"/>
      <c r="P311" s="2700"/>
      <c r="Q311" s="2700"/>
      <c r="R311" s="2700"/>
      <c r="S311" s="2700"/>
      <c r="T311" s="2700"/>
      <c r="U311" s="2700"/>
      <c r="V311" s="2700"/>
      <c r="W311" s="2700"/>
      <c r="X311" s="2700"/>
      <c r="Y311" s="2700"/>
      <c r="Z311" s="2700"/>
      <c r="AA311" s="2700"/>
      <c r="AB311" s="2701"/>
      <c r="AC311" s="2702" t="s">
        <v>119</v>
      </c>
      <c r="AD311" s="2703"/>
      <c r="AE311" s="2703"/>
      <c r="AF311" s="2703"/>
      <c r="AG311" s="2704"/>
      <c r="AH311" s="1643" t="s">
        <v>120</v>
      </c>
      <c r="AI311" s="1643"/>
      <c r="AJ311" s="1643"/>
      <c r="AK311" s="1643"/>
      <c r="AL311" s="1643"/>
      <c r="AM311" s="1643"/>
      <c r="AN311" s="1643"/>
      <c r="AO311" s="1643"/>
      <c r="AP311" s="1643"/>
      <c r="AQ311" s="1643"/>
      <c r="AR311" s="1644"/>
      <c r="AS311" s="1635" t="s">
        <v>123</v>
      </c>
      <c r="AT311" s="1635"/>
      <c r="AU311" s="1635"/>
      <c r="AV311" s="1635"/>
      <c r="AW311" s="1635"/>
      <c r="AX311" s="1635"/>
      <c r="AY311" s="1635"/>
      <c r="AZ311" s="1635"/>
      <c r="BA311" s="1636"/>
      <c r="BB311" s="1636"/>
      <c r="BC311" s="1636"/>
      <c r="BD311" s="1635"/>
      <c r="BE311" s="1635"/>
      <c r="BF311" s="1635"/>
      <c r="BG311" s="1635"/>
      <c r="BH311" s="1635"/>
      <c r="BI311" s="1635"/>
      <c r="BJ311" s="1635"/>
      <c r="BK311" s="1635"/>
      <c r="BL311" s="1635"/>
      <c r="BM311" s="1635"/>
      <c r="BN311" s="1635"/>
      <c r="BO311" s="1635"/>
      <c r="BP311" s="1635"/>
      <c r="BQ311" s="79"/>
      <c r="BR311" s="76"/>
      <c r="BS311" s="76"/>
      <c r="BT311" s="76"/>
      <c r="BU311" s="76"/>
      <c r="CA311" s="145"/>
      <c r="CB311" s="145"/>
      <c r="CC311" s="145"/>
      <c r="CD311" s="145"/>
      <c r="CE311" s="145"/>
      <c r="CF311" s="145"/>
      <c r="CG311" s="145"/>
      <c r="CH311" s="145"/>
      <c r="CI311" s="145"/>
    </row>
    <row r="312" spans="1:98" ht="16.5" customHeight="1" x14ac:dyDescent="0.2">
      <c r="A312" s="143" t="str">
        <f>+IF('➉一覧からの作成用データ (切替届)'!$N$38="印刷ＯＫ→",1,"")</f>
        <v/>
      </c>
      <c r="B312" s="1676"/>
      <c r="C312" s="1677"/>
      <c r="D312" s="1628" t="s">
        <v>305</v>
      </c>
      <c r="E312" s="1629"/>
      <c r="F312" s="1629"/>
      <c r="G312" s="1629"/>
      <c r="H312" s="1629"/>
      <c r="I312" s="1630"/>
      <c r="J312" s="2705" t="str">
        <f>'➉一覧からの作成用データ (切替届)'!$C$38&amp;""</f>
        <v/>
      </c>
      <c r="K312" s="2706"/>
      <c r="L312" s="2706"/>
      <c r="M312" s="2706"/>
      <c r="N312" s="2706"/>
      <c r="O312" s="2706"/>
      <c r="P312" s="2706"/>
      <c r="Q312" s="2706"/>
      <c r="R312" s="2706"/>
      <c r="S312" s="2706"/>
      <c r="T312" s="2706"/>
      <c r="U312" s="2706"/>
      <c r="V312" s="2706"/>
      <c r="W312" s="2706"/>
      <c r="X312" s="2706"/>
      <c r="Y312" s="2706"/>
      <c r="Z312" s="2706"/>
      <c r="AA312" s="2706"/>
      <c r="AB312" s="2707"/>
      <c r="AC312" s="2710"/>
      <c r="AD312" s="2711"/>
      <c r="AE312" s="2711"/>
      <c r="AF312" s="2711"/>
      <c r="AG312" s="2712"/>
      <c r="AH312" s="1645"/>
      <c r="AI312" s="1645"/>
      <c r="AJ312" s="1645"/>
      <c r="AK312" s="1645"/>
      <c r="AL312" s="1645"/>
      <c r="AM312" s="1645"/>
      <c r="AN312" s="1645"/>
      <c r="AO312" s="1645"/>
      <c r="AP312" s="1645"/>
      <c r="AQ312" s="1645"/>
      <c r="AR312" s="1646"/>
      <c r="AS312" s="1589" t="s">
        <v>73</v>
      </c>
      <c r="AT312" s="1589"/>
      <c r="AU312" s="1619" t="str">
        <f>'➉一覧からの作成用データ (切替届)'!$I$38&amp;""</f>
        <v/>
      </c>
      <c r="AV312" s="1619"/>
      <c r="AW312" s="1619"/>
      <c r="AX312" s="1619"/>
      <c r="AY312" s="1619"/>
      <c r="AZ312" s="1619"/>
      <c r="BA312" s="1619"/>
      <c r="BB312" s="1619"/>
      <c r="BC312" s="1619"/>
      <c r="BD312" s="1619"/>
      <c r="BE312" s="1619"/>
      <c r="BF312" s="1589" t="s">
        <v>74</v>
      </c>
      <c r="BG312" s="1589"/>
      <c r="BH312" s="740" t="s">
        <v>350</v>
      </c>
      <c r="BI312" s="740"/>
      <c r="BJ312" s="740"/>
      <c r="BK312" s="740"/>
      <c r="BL312" s="740"/>
      <c r="BM312" s="740"/>
      <c r="BN312" s="740"/>
      <c r="BO312" s="740"/>
      <c r="BP312" s="740"/>
      <c r="BQ312" s="1684"/>
      <c r="BR312" s="76"/>
      <c r="BS312" s="76"/>
      <c r="BT312" s="76"/>
      <c r="BU312" s="76"/>
      <c r="CA312" s="145"/>
      <c r="CB312" s="145"/>
      <c r="CC312" s="145"/>
      <c r="CD312" s="145"/>
      <c r="CE312" s="145"/>
      <c r="CF312" s="145"/>
      <c r="CG312" s="145"/>
      <c r="CH312" s="145"/>
      <c r="CI312" s="145"/>
    </row>
    <row r="313" spans="1:98" ht="16.5" customHeight="1" x14ac:dyDescent="0.2">
      <c r="A313" s="143" t="str">
        <f>+IF('➉一覧からの作成用データ (切替届)'!$N$38="印刷ＯＫ→",1,"")</f>
        <v/>
      </c>
      <c r="B313" s="1676"/>
      <c r="C313" s="1677"/>
      <c r="D313" s="1631"/>
      <c r="E313" s="1632"/>
      <c r="F313" s="1632"/>
      <c r="G313" s="1632"/>
      <c r="H313" s="1632"/>
      <c r="I313" s="1633"/>
      <c r="J313" s="1685"/>
      <c r="K313" s="1686"/>
      <c r="L313" s="1686"/>
      <c r="M313" s="1686"/>
      <c r="N313" s="1686"/>
      <c r="O313" s="1686"/>
      <c r="P313" s="1686"/>
      <c r="Q313" s="1686"/>
      <c r="R313" s="1686"/>
      <c r="S313" s="1686"/>
      <c r="T313" s="1686"/>
      <c r="U313" s="1686"/>
      <c r="V313" s="1686"/>
      <c r="W313" s="1686"/>
      <c r="X313" s="1686"/>
      <c r="Y313" s="1686"/>
      <c r="Z313" s="1686"/>
      <c r="AA313" s="1686"/>
      <c r="AB313" s="2708"/>
      <c r="AC313" s="2318"/>
      <c r="AD313" s="1613"/>
      <c r="AE313" s="1613"/>
      <c r="AF313" s="1613"/>
      <c r="AG313" s="2319"/>
      <c r="AH313" s="1645"/>
      <c r="AI313" s="1645"/>
      <c r="AJ313" s="1645"/>
      <c r="AK313" s="1645"/>
      <c r="AL313" s="1645"/>
      <c r="AM313" s="1645"/>
      <c r="AN313" s="1645"/>
      <c r="AO313" s="1645"/>
      <c r="AP313" s="1645"/>
      <c r="AQ313" s="1645"/>
      <c r="AR313" s="1646"/>
      <c r="AS313" s="1589"/>
      <c r="AT313" s="1589"/>
      <c r="AU313" s="1619"/>
      <c r="AV313" s="1619"/>
      <c r="AW313" s="1619"/>
      <c r="AX313" s="1619"/>
      <c r="AY313" s="1619"/>
      <c r="AZ313" s="1619"/>
      <c r="BA313" s="1619"/>
      <c r="BB313" s="1619"/>
      <c r="BC313" s="1619"/>
      <c r="BD313" s="1619"/>
      <c r="BE313" s="1619"/>
      <c r="BF313" s="1589"/>
      <c r="BG313" s="1589"/>
      <c r="BH313" s="740"/>
      <c r="BI313" s="740"/>
      <c r="BJ313" s="740"/>
      <c r="BK313" s="740"/>
      <c r="BL313" s="740"/>
      <c r="BM313" s="740"/>
      <c r="BN313" s="740"/>
      <c r="BO313" s="740"/>
      <c r="BP313" s="740"/>
      <c r="BQ313" s="1684"/>
      <c r="BR313" s="76"/>
      <c r="BS313" s="76"/>
      <c r="BT313" s="76"/>
      <c r="BU313" s="76"/>
      <c r="CA313" s="145"/>
      <c r="CS313" s="134"/>
      <c r="CT313" s="134"/>
    </row>
    <row r="314" spans="1:98" ht="16.5" customHeight="1" x14ac:dyDescent="0.2">
      <c r="A314" s="143" t="str">
        <f>+IF('➉一覧からの作成用データ (切替届)'!$N$38="印刷ＯＫ→",1,"")</f>
        <v/>
      </c>
      <c r="B314" s="1676"/>
      <c r="C314" s="1677"/>
      <c r="D314" s="1598"/>
      <c r="E314" s="1599"/>
      <c r="F314" s="1599"/>
      <c r="G314" s="1599"/>
      <c r="H314" s="1599"/>
      <c r="I314" s="1600"/>
      <c r="J314" s="1687"/>
      <c r="K314" s="1688"/>
      <c r="L314" s="1688"/>
      <c r="M314" s="1688"/>
      <c r="N314" s="1688"/>
      <c r="O314" s="1688"/>
      <c r="P314" s="1688"/>
      <c r="Q314" s="1688"/>
      <c r="R314" s="1688"/>
      <c r="S314" s="1688"/>
      <c r="T314" s="1688"/>
      <c r="U314" s="1688"/>
      <c r="V314" s="1688"/>
      <c r="W314" s="1688"/>
      <c r="X314" s="1688"/>
      <c r="Y314" s="1688"/>
      <c r="Z314" s="1688"/>
      <c r="AA314" s="1688"/>
      <c r="AB314" s="2709"/>
      <c r="AC314" s="2320"/>
      <c r="AD314" s="2321"/>
      <c r="AE314" s="2321"/>
      <c r="AF314" s="2321"/>
      <c r="AG314" s="2322"/>
      <c r="AH314" s="1647"/>
      <c r="AI314" s="1647"/>
      <c r="AJ314" s="1647"/>
      <c r="AK314" s="1647"/>
      <c r="AL314" s="1647"/>
      <c r="AM314" s="1647"/>
      <c r="AN314" s="1647"/>
      <c r="AO314" s="1647"/>
      <c r="AP314" s="1647"/>
      <c r="AQ314" s="1647"/>
      <c r="AR314" s="1648"/>
      <c r="AS314" s="1637" t="s">
        <v>125</v>
      </c>
      <c r="AT314" s="1638"/>
      <c r="AU314" s="1638"/>
      <c r="AV314" s="1638"/>
      <c r="AW314" s="1638"/>
      <c r="AX314" s="1638"/>
      <c r="AY314" s="1638"/>
      <c r="AZ314" s="1638"/>
      <c r="BA314" s="1638"/>
      <c r="BB314" s="1638"/>
      <c r="BC314" s="1638"/>
      <c r="BD314" s="1638"/>
      <c r="BE314" s="1638"/>
      <c r="BF314" s="1638"/>
      <c r="BG314" s="1638"/>
      <c r="BH314" s="1638"/>
      <c r="BI314" s="1638"/>
      <c r="BJ314" s="1638"/>
      <c r="BK314" s="1638"/>
      <c r="BL314" s="1638"/>
      <c r="BM314" s="1638"/>
      <c r="BN314" s="1638"/>
      <c r="BO314" s="1638"/>
      <c r="BP314" s="1638"/>
      <c r="BQ314" s="1639"/>
      <c r="BR314" s="76"/>
      <c r="BS314" s="76"/>
      <c r="BT314" s="76"/>
      <c r="BU314" s="76"/>
      <c r="CA314" s="145"/>
      <c r="CR314" s="134"/>
      <c r="CS314" s="134"/>
      <c r="CT314" s="134"/>
    </row>
    <row r="315" spans="1:98" ht="18" customHeight="1" x14ac:dyDescent="0.2">
      <c r="A315" s="143" t="str">
        <f>+IF('➉一覧からの作成用データ (切替届)'!$N$38="印刷ＯＫ→",1,"")</f>
        <v/>
      </c>
      <c r="B315" s="1676"/>
      <c r="C315" s="1677"/>
      <c r="D315" s="1595" t="s">
        <v>307</v>
      </c>
      <c r="E315" s="1596"/>
      <c r="F315" s="1596"/>
      <c r="G315" s="1596"/>
      <c r="H315" s="1596"/>
      <c r="I315" s="1597"/>
      <c r="J315" s="2713" t="str">
        <f>IF('➉一覧からの作成用データ (切替届)'!$E$38="","",'➉一覧からの作成用データ (切替届)'!E38)</f>
        <v/>
      </c>
      <c r="K315" s="2714"/>
      <c r="L315" s="2714"/>
      <c r="M315" s="2714"/>
      <c r="N315" s="2714"/>
      <c r="O315" s="2714"/>
      <c r="P315" s="2714"/>
      <c r="Q315" s="2714"/>
      <c r="R315" s="2714"/>
      <c r="S315" s="2714"/>
      <c r="T315" s="2714"/>
      <c r="U315" s="2714"/>
      <c r="V315" s="2714"/>
      <c r="W315" s="2714"/>
      <c r="X315" s="2714"/>
      <c r="Y315" s="2714"/>
      <c r="Z315" s="2714"/>
      <c r="AA315" s="2714"/>
      <c r="AB315" s="2714"/>
      <c r="AC315" s="2714"/>
      <c r="AD315" s="2714"/>
      <c r="AE315" s="2714"/>
      <c r="AF315" s="2714"/>
      <c r="AG315" s="2715"/>
      <c r="AH315" s="1665" t="s">
        <v>121</v>
      </c>
      <c r="AI315" s="1645"/>
      <c r="AJ315" s="1645"/>
      <c r="AK315" s="1645"/>
      <c r="AL315" s="1645"/>
      <c r="AM315" s="1645"/>
      <c r="AN315" s="1645"/>
      <c r="AO315" s="1645"/>
      <c r="AP315" s="1645"/>
      <c r="AQ315" s="1645"/>
      <c r="AR315" s="1646"/>
      <c r="AS315" s="1669">
        <f>'➉一覧からの作成用データ (切替届)'!$J$38</f>
        <v>0</v>
      </c>
      <c r="AT315" s="1670"/>
      <c r="AU315" s="1670"/>
      <c r="AV315" s="1670"/>
      <c r="AW315" s="1670"/>
      <c r="AX315" s="1590" t="s">
        <v>126</v>
      </c>
      <c r="AY315" s="1590"/>
      <c r="AZ315" s="1590" t="s">
        <v>117</v>
      </c>
      <c r="BA315" s="2685" t="str">
        <f>+IF(AS315="","",IF(AS315=12,1,IF(AND(AS315&gt;=1,AS315&lt;=11),AS315+1,"")))</f>
        <v/>
      </c>
      <c r="BB315" s="2685"/>
      <c r="BC315" s="2685"/>
      <c r="BD315" s="2685"/>
      <c r="BE315" s="1590" t="s">
        <v>127</v>
      </c>
      <c r="BF315" s="1590"/>
      <c r="BG315" s="1614" t="s">
        <v>242</v>
      </c>
      <c r="BH315" s="1614"/>
      <c r="BI315" s="1614"/>
      <c r="BJ315" s="1614"/>
      <c r="BK315" s="1614"/>
      <c r="BL315" s="1614"/>
      <c r="BM315" s="1614"/>
      <c r="BN315" s="1614"/>
      <c r="BO315" s="1590"/>
      <c r="BP315" s="1590"/>
      <c r="BQ315" s="1690"/>
      <c r="BR315" s="76"/>
      <c r="BS315" s="76"/>
      <c r="BT315" s="76"/>
      <c r="BU315" s="76"/>
      <c r="CA315" s="145"/>
      <c r="CB315" s="145"/>
      <c r="CC315" s="145"/>
      <c r="CD315" s="145"/>
      <c r="CE315" s="145"/>
      <c r="CF315" s="145"/>
      <c r="CG315" s="145"/>
      <c r="CH315" s="145"/>
      <c r="CI315" s="145"/>
    </row>
    <row r="316" spans="1:98" ht="18" customHeight="1" thickBot="1" x14ac:dyDescent="0.25">
      <c r="A316" s="143" t="str">
        <f>+IF('➉一覧からの作成用データ (切替届)'!$N$38="印刷ＯＫ→",1,"")</f>
        <v/>
      </c>
      <c r="B316" s="1676"/>
      <c r="C316" s="1677"/>
      <c r="D316" s="1598"/>
      <c r="E316" s="1599"/>
      <c r="F316" s="1599"/>
      <c r="G316" s="1599"/>
      <c r="H316" s="1599"/>
      <c r="I316" s="1600"/>
      <c r="J316" s="2716"/>
      <c r="K316" s="2717"/>
      <c r="L316" s="2717"/>
      <c r="M316" s="2717"/>
      <c r="N316" s="2717"/>
      <c r="O316" s="2717"/>
      <c r="P316" s="2717"/>
      <c r="Q316" s="2717"/>
      <c r="R316" s="2717"/>
      <c r="S316" s="2717"/>
      <c r="T316" s="2717"/>
      <c r="U316" s="2717"/>
      <c r="V316" s="2717"/>
      <c r="W316" s="2717"/>
      <c r="X316" s="2717"/>
      <c r="Y316" s="2717"/>
      <c r="Z316" s="2717"/>
      <c r="AA316" s="2717"/>
      <c r="AB316" s="2717"/>
      <c r="AC316" s="2717"/>
      <c r="AD316" s="2717"/>
      <c r="AE316" s="2717"/>
      <c r="AF316" s="2717"/>
      <c r="AG316" s="2718"/>
      <c r="AH316" s="1665"/>
      <c r="AI316" s="1645"/>
      <c r="AJ316" s="1645"/>
      <c r="AK316" s="1645"/>
      <c r="AL316" s="1645"/>
      <c r="AM316" s="1645"/>
      <c r="AN316" s="1645"/>
      <c r="AO316" s="1645"/>
      <c r="AP316" s="1645"/>
      <c r="AQ316" s="1645"/>
      <c r="AR316" s="1646"/>
      <c r="AS316" s="1671"/>
      <c r="AT316" s="1672"/>
      <c r="AU316" s="1672"/>
      <c r="AV316" s="1672"/>
      <c r="AW316" s="1672"/>
      <c r="AX316" s="1590"/>
      <c r="AY316" s="1590"/>
      <c r="AZ316" s="1590"/>
      <c r="BA316" s="2685"/>
      <c r="BB316" s="2685"/>
      <c r="BC316" s="2685"/>
      <c r="BD316" s="2685"/>
      <c r="BE316" s="1590"/>
      <c r="BF316" s="1590"/>
      <c r="BG316" s="1720"/>
      <c r="BH316" s="1720"/>
      <c r="BI316" s="1720"/>
      <c r="BJ316" s="1720"/>
      <c r="BK316" s="1720"/>
      <c r="BL316" s="1720"/>
      <c r="BM316" s="1720"/>
      <c r="BN316" s="1720"/>
      <c r="BO316" s="1590"/>
      <c r="BP316" s="1590"/>
      <c r="BQ316" s="1690"/>
      <c r="BR316" s="76"/>
      <c r="BS316" s="76"/>
      <c r="BT316" s="76"/>
      <c r="BU316" s="76"/>
      <c r="CA316" s="145"/>
      <c r="CB316" s="145"/>
      <c r="CC316" s="145"/>
      <c r="CD316" s="145"/>
      <c r="CE316" s="145"/>
      <c r="CF316" s="145"/>
    </row>
    <row r="317" spans="1:98" ht="22.5" customHeight="1" x14ac:dyDescent="0.2">
      <c r="A317" s="143" t="str">
        <f>+IF('➉一覧からの作成用データ (切替届)'!$N$38="印刷ＯＫ→",1,"")</f>
        <v/>
      </c>
      <c r="B317" s="1676"/>
      <c r="C317" s="1677"/>
      <c r="D317" s="1692" t="s">
        <v>15</v>
      </c>
      <c r="E317" s="1693"/>
      <c r="F317" s="1693"/>
      <c r="G317" s="1693"/>
      <c r="H317" s="1693"/>
      <c r="I317" s="1694"/>
      <c r="J317" s="1683"/>
      <c r="K317" s="2397"/>
      <c r="L317" s="1715"/>
      <c r="M317" s="1715"/>
      <c r="N317" s="1715"/>
      <c r="O317" s="1715"/>
      <c r="P317" s="1715"/>
      <c r="Q317" s="1715"/>
      <c r="R317" s="1715"/>
      <c r="S317" s="80"/>
      <c r="T317" s="80"/>
      <c r="U317" s="80"/>
      <c r="V317" s="80"/>
      <c r="W317" s="80"/>
      <c r="X317" s="80"/>
      <c r="Y317" s="80"/>
      <c r="Z317" s="80"/>
      <c r="AA317" s="80"/>
      <c r="AB317" s="80"/>
      <c r="AC317" s="80"/>
      <c r="AD317" s="80"/>
      <c r="AE317" s="80"/>
      <c r="AF317" s="80"/>
      <c r="AG317" s="80"/>
      <c r="AH317" s="1665"/>
      <c r="AI317" s="1645"/>
      <c r="AJ317" s="1645"/>
      <c r="AK317" s="1645"/>
      <c r="AL317" s="1645"/>
      <c r="AM317" s="1645"/>
      <c r="AN317" s="1645"/>
      <c r="AO317" s="1645"/>
      <c r="AP317" s="1645"/>
      <c r="AQ317" s="1645"/>
      <c r="AR317" s="1646"/>
      <c r="AS317" s="1723"/>
      <c r="AT317" s="1724"/>
      <c r="AU317" s="1724"/>
      <c r="AV317" s="1724"/>
      <c r="AW317" s="1724"/>
      <c r="AX317" s="1724"/>
      <c r="AY317" s="1724"/>
      <c r="AZ317" s="1724"/>
      <c r="BA317" s="1724"/>
      <c r="BB317" s="1724"/>
      <c r="BC317" s="1724"/>
      <c r="BD317" s="1724"/>
      <c r="BE317" s="1724"/>
      <c r="BF317" s="1724"/>
      <c r="BG317" s="1721" t="s">
        <v>129</v>
      </c>
      <c r="BH317" s="1721"/>
      <c r="BI317" s="1721"/>
      <c r="BJ317" s="1721"/>
      <c r="BK317" s="1721"/>
      <c r="BL317" s="1721"/>
      <c r="BM317" s="1721"/>
      <c r="BN317" s="1721"/>
      <c r="BO317" s="1721"/>
      <c r="BP317" s="1721"/>
      <c r="BQ317" s="1722"/>
      <c r="BR317" s="76"/>
      <c r="BS317" s="76"/>
      <c r="BT317" s="76"/>
      <c r="BU317" s="76"/>
      <c r="CB317" s="145"/>
      <c r="CC317" s="145"/>
      <c r="CD317" s="145"/>
      <c r="CE317" s="145"/>
      <c r="CF317" s="145"/>
    </row>
    <row r="318" spans="1:98" ht="22.5" customHeight="1" x14ac:dyDescent="0.2">
      <c r="A318" s="143" t="str">
        <f>+IF('➉一覧からの作成用データ (切替届)'!$N$38="印刷ＯＫ→",1,"")</f>
        <v/>
      </c>
      <c r="B318" s="1676"/>
      <c r="C318" s="1677"/>
      <c r="D318" s="1695"/>
      <c r="E318" s="1696"/>
      <c r="F318" s="1696"/>
      <c r="G318" s="1696"/>
      <c r="H318" s="1696"/>
      <c r="I318" s="1697"/>
      <c r="J318" s="1568" t="str">
        <f>'➉一覧からの作成用データ (切替届)'!$F$38&amp;""</f>
        <v/>
      </c>
      <c r="K318" s="1569"/>
      <c r="L318" s="1569"/>
      <c r="M318" s="1569"/>
      <c r="N318" s="1569"/>
      <c r="O318" s="1569"/>
      <c r="P318" s="1569"/>
      <c r="Q318" s="1569"/>
      <c r="R318" s="1569"/>
      <c r="S318" s="1569"/>
      <c r="T318" s="1569"/>
      <c r="U318" s="1569"/>
      <c r="V318" s="1569"/>
      <c r="W318" s="1569"/>
      <c r="X318" s="1569"/>
      <c r="Y318" s="1569"/>
      <c r="Z318" s="1569"/>
      <c r="AA318" s="1569"/>
      <c r="AB318" s="1569"/>
      <c r="AC318" s="1569"/>
      <c r="AD318" s="1569"/>
      <c r="AE318" s="1569"/>
      <c r="AF318" s="1569"/>
      <c r="AG318" s="1725"/>
      <c r="AH318" s="1665"/>
      <c r="AI318" s="1645"/>
      <c r="AJ318" s="1645"/>
      <c r="AK318" s="1645"/>
      <c r="AL318" s="1645"/>
      <c r="AM318" s="1645"/>
      <c r="AN318" s="1645"/>
      <c r="AO318" s="1645"/>
      <c r="AP318" s="1645"/>
      <c r="AQ318" s="1645"/>
      <c r="AR318" s="1646"/>
      <c r="AS318" s="1661" t="s">
        <v>349</v>
      </c>
      <c r="AT318" s="1661"/>
      <c r="AU318" s="1661"/>
      <c r="AV318" s="1661"/>
      <c r="AW318" s="1661"/>
      <c r="AX318" s="1661"/>
      <c r="AY318" s="1661"/>
      <c r="AZ318" s="1661"/>
      <c r="BA318" s="1661"/>
      <c r="BB318" s="1661"/>
      <c r="BC318" s="1661"/>
      <c r="BD318" s="1661"/>
      <c r="BE318" s="1661"/>
      <c r="BF318" s="1661"/>
      <c r="BG318" s="1661"/>
      <c r="BH318" s="1661"/>
      <c r="BI318" s="1661"/>
      <c r="BJ318" s="1661"/>
      <c r="BK318" s="1661"/>
      <c r="BL318" s="1661"/>
      <c r="BM318" s="1661"/>
      <c r="BN318" s="1661"/>
      <c r="BO318" s="1661"/>
      <c r="BP318" s="1661"/>
      <c r="BQ318" s="1662"/>
      <c r="BR318" s="76"/>
      <c r="BS318" s="76"/>
      <c r="BT318" s="76"/>
      <c r="BU318" s="76"/>
      <c r="CB318" s="145"/>
      <c r="CC318" s="145"/>
      <c r="CD318" s="145"/>
      <c r="CE318" s="145"/>
      <c r="CF318" s="145"/>
      <c r="CG318" s="145"/>
      <c r="CH318" s="145"/>
      <c r="CI318" s="145"/>
    </row>
    <row r="319" spans="1:98" ht="22.5" customHeight="1" x14ac:dyDescent="0.2">
      <c r="A319" s="143" t="str">
        <f>+IF('➉一覧からの作成用データ (切替届)'!$N$38="印刷ＯＫ→",1,"")</f>
        <v/>
      </c>
      <c r="B319" s="1676"/>
      <c r="C319" s="1677"/>
      <c r="D319" s="1698"/>
      <c r="E319" s="1699"/>
      <c r="F319" s="1699"/>
      <c r="G319" s="1699"/>
      <c r="H319" s="1699"/>
      <c r="I319" s="1700"/>
      <c r="J319" s="1570"/>
      <c r="K319" s="1571"/>
      <c r="L319" s="1571"/>
      <c r="M319" s="1571"/>
      <c r="N319" s="1571"/>
      <c r="O319" s="1571"/>
      <c r="P319" s="1571"/>
      <c r="Q319" s="1571"/>
      <c r="R319" s="1571"/>
      <c r="S319" s="1571"/>
      <c r="T319" s="1571"/>
      <c r="U319" s="1571"/>
      <c r="V319" s="1571"/>
      <c r="W319" s="1571"/>
      <c r="X319" s="1571"/>
      <c r="Y319" s="1571"/>
      <c r="Z319" s="1571"/>
      <c r="AA319" s="1571"/>
      <c r="AB319" s="1571"/>
      <c r="AC319" s="1571"/>
      <c r="AD319" s="1571"/>
      <c r="AE319" s="1571"/>
      <c r="AF319" s="1571"/>
      <c r="AG319" s="1726"/>
      <c r="AH319" s="1665"/>
      <c r="AI319" s="1645"/>
      <c r="AJ319" s="1645"/>
      <c r="AK319" s="1645"/>
      <c r="AL319" s="1645"/>
      <c r="AM319" s="1645"/>
      <c r="AN319" s="1645"/>
      <c r="AO319" s="1645"/>
      <c r="AP319" s="1645"/>
      <c r="AQ319" s="1645"/>
      <c r="AR319" s="1646"/>
      <c r="AS319" s="1661"/>
      <c r="AT319" s="1661"/>
      <c r="AU319" s="1661"/>
      <c r="AV319" s="1661"/>
      <c r="AW319" s="1661"/>
      <c r="AX319" s="1661"/>
      <c r="AY319" s="1661"/>
      <c r="AZ319" s="1661"/>
      <c r="BA319" s="1661"/>
      <c r="BB319" s="1661"/>
      <c r="BC319" s="1661"/>
      <c r="BD319" s="1661"/>
      <c r="BE319" s="1661"/>
      <c r="BF319" s="1661"/>
      <c r="BG319" s="1661"/>
      <c r="BH319" s="1661"/>
      <c r="BI319" s="1661"/>
      <c r="BJ319" s="1661"/>
      <c r="BK319" s="1661"/>
      <c r="BL319" s="1661"/>
      <c r="BM319" s="1661"/>
      <c r="BN319" s="1661"/>
      <c r="BO319" s="1661"/>
      <c r="BP319" s="1661"/>
      <c r="BQ319" s="1662"/>
      <c r="BR319" s="76"/>
      <c r="BS319" s="76"/>
      <c r="BT319" s="76"/>
      <c r="BU319" s="76"/>
      <c r="CB319" s="145"/>
      <c r="CC319" s="145"/>
      <c r="CD319" s="145"/>
      <c r="CE319" s="145"/>
      <c r="CF319" s="145"/>
      <c r="CG319" s="145"/>
      <c r="CH319" s="145"/>
      <c r="CI319" s="145"/>
    </row>
    <row r="320" spans="1:98" ht="22.5" customHeight="1" x14ac:dyDescent="0.2">
      <c r="A320" s="143" t="str">
        <f>+IF('➉一覧からの作成用データ (切替届)'!$N$38="印刷ＯＫ→",1,"")</f>
        <v/>
      </c>
      <c r="B320" s="1676"/>
      <c r="C320" s="1677"/>
      <c r="D320" s="1595" t="s">
        <v>5</v>
      </c>
      <c r="E320" s="1596"/>
      <c r="F320" s="1596"/>
      <c r="G320" s="1596"/>
      <c r="H320" s="1596"/>
      <c r="I320" s="1597"/>
      <c r="J320" s="1683"/>
      <c r="K320" s="2397"/>
      <c r="L320" s="1715"/>
      <c r="M320" s="1715"/>
      <c r="N320" s="1715"/>
      <c r="O320" s="1715"/>
      <c r="P320" s="1715"/>
      <c r="Q320" s="1715"/>
      <c r="R320" s="1715"/>
      <c r="S320" s="80"/>
      <c r="T320" s="80"/>
      <c r="U320" s="80"/>
      <c r="V320" s="80"/>
      <c r="W320" s="80"/>
      <c r="X320" s="80"/>
      <c r="Y320" s="80"/>
      <c r="Z320" s="80"/>
      <c r="AA320" s="80"/>
      <c r="AB320" s="80"/>
      <c r="AC320" s="80"/>
      <c r="AD320" s="80"/>
      <c r="AE320" s="80"/>
      <c r="AF320" s="80"/>
      <c r="AG320" s="80"/>
      <c r="AH320" s="1665"/>
      <c r="AI320" s="1645"/>
      <c r="AJ320" s="1645"/>
      <c r="AK320" s="1645"/>
      <c r="AL320" s="1645"/>
      <c r="AM320" s="1645"/>
      <c r="AN320" s="1645"/>
      <c r="AO320" s="1645"/>
      <c r="AP320" s="1645"/>
      <c r="AQ320" s="1645"/>
      <c r="AR320" s="1646"/>
      <c r="AS320" s="1661"/>
      <c r="AT320" s="1661"/>
      <c r="AU320" s="1661"/>
      <c r="AV320" s="1661"/>
      <c r="AW320" s="1661"/>
      <c r="AX320" s="1661"/>
      <c r="AY320" s="1661"/>
      <c r="AZ320" s="1661"/>
      <c r="BA320" s="1661"/>
      <c r="BB320" s="1661"/>
      <c r="BC320" s="1661"/>
      <c r="BD320" s="1661"/>
      <c r="BE320" s="1661"/>
      <c r="BF320" s="1661"/>
      <c r="BG320" s="1661"/>
      <c r="BH320" s="1661"/>
      <c r="BI320" s="1661"/>
      <c r="BJ320" s="1661"/>
      <c r="BK320" s="1661"/>
      <c r="BL320" s="1661"/>
      <c r="BM320" s="1661"/>
      <c r="BN320" s="1661"/>
      <c r="BO320" s="1661"/>
      <c r="BP320" s="1661"/>
      <c r="BQ320" s="1662"/>
      <c r="BR320" s="76"/>
      <c r="BS320" s="76"/>
      <c r="BT320" s="76"/>
      <c r="BU320" s="76"/>
      <c r="CA320" s="145"/>
      <c r="CB320" s="145"/>
      <c r="CC320" s="145"/>
      <c r="CD320" s="145"/>
      <c r="CE320" s="145"/>
      <c r="CF320" s="145"/>
      <c r="CG320" s="146"/>
      <c r="CH320" s="145"/>
      <c r="CI320" s="145"/>
    </row>
    <row r="321" spans="1:87" ht="22.5" customHeight="1" thickBot="1" x14ac:dyDescent="0.25">
      <c r="A321" s="143" t="str">
        <f>+IF('➉一覧からの作成用データ (切替届)'!$N$38="印刷ＯＫ→",1,"")</f>
        <v/>
      </c>
      <c r="B321" s="1676"/>
      <c r="C321" s="1677"/>
      <c r="D321" s="1631"/>
      <c r="E321" s="1632"/>
      <c r="F321" s="1632"/>
      <c r="G321" s="1632"/>
      <c r="H321" s="1632"/>
      <c r="I321" s="1633"/>
      <c r="J321" s="1568" t="str">
        <f>'➉一覧からの作成用データ (切替届)'!$G$38&amp;""</f>
        <v/>
      </c>
      <c r="K321" s="1569"/>
      <c r="L321" s="1569"/>
      <c r="M321" s="1569"/>
      <c r="N321" s="1569"/>
      <c r="O321" s="1569"/>
      <c r="P321" s="1569"/>
      <c r="Q321" s="1569"/>
      <c r="R321" s="1569"/>
      <c r="S321" s="1569"/>
      <c r="T321" s="1569"/>
      <c r="U321" s="1569"/>
      <c r="V321" s="1569"/>
      <c r="W321" s="1569"/>
      <c r="X321" s="1569"/>
      <c r="Y321" s="1569"/>
      <c r="Z321" s="1569"/>
      <c r="AA321" s="1569"/>
      <c r="AB321" s="1569"/>
      <c r="AC321" s="1569"/>
      <c r="AD321" s="1569"/>
      <c r="AE321" s="1569"/>
      <c r="AF321" s="1569"/>
      <c r="AG321" s="1569"/>
      <c r="AH321" s="1666"/>
      <c r="AI321" s="1667"/>
      <c r="AJ321" s="1667"/>
      <c r="AK321" s="1667"/>
      <c r="AL321" s="1667"/>
      <c r="AM321" s="1667"/>
      <c r="AN321" s="1667"/>
      <c r="AO321" s="1667"/>
      <c r="AP321" s="1667"/>
      <c r="AQ321" s="1667"/>
      <c r="AR321" s="1668"/>
      <c r="AS321" s="1663"/>
      <c r="AT321" s="1663"/>
      <c r="AU321" s="1663"/>
      <c r="AV321" s="1663"/>
      <c r="AW321" s="1663"/>
      <c r="AX321" s="1663"/>
      <c r="AY321" s="1663"/>
      <c r="AZ321" s="1663"/>
      <c r="BA321" s="1663"/>
      <c r="BB321" s="1663"/>
      <c r="BC321" s="1663"/>
      <c r="BD321" s="1663"/>
      <c r="BE321" s="1663"/>
      <c r="BF321" s="1663"/>
      <c r="BG321" s="1663"/>
      <c r="BH321" s="1663"/>
      <c r="BI321" s="1663"/>
      <c r="BJ321" s="1663"/>
      <c r="BK321" s="1663"/>
      <c r="BL321" s="1663"/>
      <c r="BM321" s="1663"/>
      <c r="BN321" s="1663"/>
      <c r="BO321" s="1663"/>
      <c r="BP321" s="1663"/>
      <c r="BQ321" s="1664"/>
      <c r="BR321" s="76"/>
      <c r="BS321" s="76"/>
      <c r="BT321" s="76"/>
      <c r="BU321" s="76"/>
      <c r="CA321" s="145"/>
      <c r="CB321" s="145"/>
      <c r="CC321" s="145"/>
      <c r="CD321" s="145"/>
      <c r="CE321" s="145"/>
      <c r="CF321" s="145"/>
      <c r="CG321" s="145"/>
      <c r="CH321" s="145"/>
      <c r="CI321" s="145"/>
    </row>
    <row r="322" spans="1:87" ht="22.5" customHeight="1" x14ac:dyDescent="0.2">
      <c r="A322" s="143" t="str">
        <f>+IF('➉一覧からの作成用データ (切替届)'!$N$38="印刷ＯＫ→",1,"")</f>
        <v/>
      </c>
      <c r="B322" s="1676"/>
      <c r="C322" s="1677"/>
      <c r="D322" s="1631"/>
      <c r="E322" s="1632"/>
      <c r="F322" s="1632"/>
      <c r="G322" s="1632"/>
      <c r="H322" s="1632"/>
      <c r="I322" s="1633"/>
      <c r="J322" s="1568"/>
      <c r="K322" s="1569"/>
      <c r="L322" s="1569"/>
      <c r="M322" s="1569"/>
      <c r="N322" s="1569"/>
      <c r="O322" s="1569"/>
      <c r="P322" s="1569"/>
      <c r="Q322" s="1569"/>
      <c r="R322" s="1569"/>
      <c r="S322" s="1569"/>
      <c r="T322" s="1569"/>
      <c r="U322" s="1569"/>
      <c r="V322" s="1569"/>
      <c r="W322" s="1569"/>
      <c r="X322" s="1569"/>
      <c r="Y322" s="1569"/>
      <c r="Z322" s="1569"/>
      <c r="AA322" s="1569"/>
      <c r="AB322" s="1569"/>
      <c r="AC322" s="1569"/>
      <c r="AD322" s="1569"/>
      <c r="AE322" s="1569"/>
      <c r="AF322" s="1569"/>
      <c r="AG322" s="1569"/>
      <c r="AH322" s="1655" t="s">
        <v>122</v>
      </c>
      <c r="AI322" s="1656"/>
      <c r="AJ322" s="1656"/>
      <c r="AK322" s="1656"/>
      <c r="AL322" s="1656"/>
      <c r="AM322" s="1656"/>
      <c r="AN322" s="1656"/>
      <c r="AO322" s="1656"/>
      <c r="AP322" s="1656"/>
      <c r="AQ322" s="1656"/>
      <c r="AR322" s="1657"/>
      <c r="AS322" s="2693" t="str">
        <f>'➉一覧からの作成用データ (切替届)'!$L$38&amp;""</f>
        <v/>
      </c>
      <c r="AT322" s="2694"/>
      <c r="AU322" s="2694"/>
      <c r="AV322" s="2694"/>
      <c r="AW322" s="2694"/>
      <c r="AX322" s="2694"/>
      <c r="AY322" s="2694"/>
      <c r="AZ322" s="2694"/>
      <c r="BA322" s="2694"/>
      <c r="BB322" s="1703"/>
      <c r="BC322" s="1703"/>
      <c r="BD322" s="1703"/>
      <c r="BE322" s="1703"/>
      <c r="BF322" s="1703"/>
      <c r="BG322" s="1703"/>
      <c r="BH322" s="1703"/>
      <c r="BI322" s="1703"/>
      <c r="BJ322" s="1703"/>
      <c r="BK322" s="1703"/>
      <c r="BL322" s="1703"/>
      <c r="BM322" s="1703"/>
      <c r="BN322" s="1703"/>
      <c r="BO322" s="1703"/>
      <c r="BP322" s="1703"/>
      <c r="BQ322" s="1706"/>
      <c r="BR322" s="76"/>
      <c r="BS322" s="76"/>
      <c r="BT322" s="76"/>
      <c r="BU322" s="76"/>
      <c r="CA322" s="145"/>
      <c r="CB322" s="145"/>
      <c r="CC322" s="145"/>
      <c r="CD322" s="145"/>
      <c r="CE322" s="145"/>
      <c r="CF322" s="145"/>
      <c r="CG322" s="145"/>
      <c r="CH322" s="145"/>
      <c r="CI322" s="145"/>
    </row>
    <row r="323" spans="1:87" ht="22.5" customHeight="1" thickBot="1" x14ac:dyDescent="0.25">
      <c r="A323" s="143" t="str">
        <f>+IF('➉一覧からの作成用データ (切替届)'!$N$38="印刷ＯＫ→",1,"")</f>
        <v/>
      </c>
      <c r="B323" s="1678"/>
      <c r="C323" s="1679"/>
      <c r="D323" s="1673"/>
      <c r="E323" s="1674"/>
      <c r="F323" s="1674"/>
      <c r="G323" s="1674"/>
      <c r="H323" s="1674"/>
      <c r="I323" s="1675"/>
      <c r="J323" s="1727"/>
      <c r="K323" s="1728"/>
      <c r="L323" s="1728"/>
      <c r="M323" s="1728"/>
      <c r="N323" s="1728"/>
      <c r="O323" s="1728"/>
      <c r="P323" s="1728"/>
      <c r="Q323" s="1728"/>
      <c r="R323" s="1728"/>
      <c r="S323" s="1728"/>
      <c r="T323" s="1728"/>
      <c r="U323" s="1728"/>
      <c r="V323" s="1728"/>
      <c r="W323" s="1728"/>
      <c r="X323" s="1728"/>
      <c r="Y323" s="1728"/>
      <c r="Z323" s="1728"/>
      <c r="AA323" s="1728"/>
      <c r="AB323" s="1728"/>
      <c r="AC323" s="1728"/>
      <c r="AD323" s="1728"/>
      <c r="AE323" s="1728"/>
      <c r="AF323" s="1728"/>
      <c r="AG323" s="1728"/>
      <c r="AH323" s="1658"/>
      <c r="AI323" s="1659"/>
      <c r="AJ323" s="1659"/>
      <c r="AK323" s="1659"/>
      <c r="AL323" s="1659"/>
      <c r="AM323" s="1659"/>
      <c r="AN323" s="1659"/>
      <c r="AO323" s="1659"/>
      <c r="AP323" s="1659"/>
      <c r="AQ323" s="1659"/>
      <c r="AR323" s="1660"/>
      <c r="AS323" s="2695"/>
      <c r="AT323" s="2696"/>
      <c r="AU323" s="2696"/>
      <c r="AV323" s="2696"/>
      <c r="AW323" s="2696"/>
      <c r="AX323" s="2696"/>
      <c r="AY323" s="2696"/>
      <c r="AZ323" s="2696"/>
      <c r="BA323" s="2696"/>
      <c r="BB323" s="1705"/>
      <c r="BC323" s="1705"/>
      <c r="BD323" s="1705"/>
      <c r="BE323" s="1705"/>
      <c r="BF323" s="1705"/>
      <c r="BG323" s="1705"/>
      <c r="BH323" s="1705"/>
      <c r="BI323" s="1705"/>
      <c r="BJ323" s="1705"/>
      <c r="BK323" s="1705"/>
      <c r="BL323" s="1705"/>
      <c r="BM323" s="1705"/>
      <c r="BN323" s="1705"/>
      <c r="BO323" s="1705"/>
      <c r="BP323" s="1705"/>
      <c r="BQ323" s="1707"/>
      <c r="BR323" s="89"/>
      <c r="BS323" s="89"/>
      <c r="BT323" s="89"/>
      <c r="BU323" s="89"/>
      <c r="CA323" s="145"/>
      <c r="CB323" s="145"/>
      <c r="CC323" s="145"/>
      <c r="CD323" s="145"/>
      <c r="CE323" s="145"/>
      <c r="CF323" s="145"/>
      <c r="CG323" s="145"/>
      <c r="CH323" s="145"/>
      <c r="CI323" s="145"/>
    </row>
    <row r="324" spans="1:87" ht="9" customHeight="1" x14ac:dyDescent="0.2">
      <c r="A324" s="143" t="str">
        <f>+IF('➉一覧からの作成用データ (切替届)'!$N$38="印刷ＯＫ→",1,"")</f>
        <v/>
      </c>
      <c r="B324" s="102"/>
      <c r="C324" s="102"/>
      <c r="D324" s="136"/>
      <c r="E324" s="136"/>
      <c r="F324" s="136"/>
      <c r="G324" s="136"/>
      <c r="H324" s="136"/>
      <c r="I324" s="136"/>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05"/>
      <c r="AI324" s="105"/>
      <c r="AJ324" s="105"/>
      <c r="AK324" s="105"/>
      <c r="AL324" s="105"/>
      <c r="AM324" s="105"/>
      <c r="AN324" s="105"/>
      <c r="AO324" s="105"/>
      <c r="AP324" s="105"/>
      <c r="AQ324" s="105"/>
      <c r="AR324" s="105"/>
      <c r="AS324" s="106"/>
      <c r="AT324" s="106"/>
      <c r="AU324" s="106"/>
      <c r="AV324" s="2680" t="str">
        <f>IF('➉一覧からの作成用データ (切替届)'!H325="","","受給者番号：")</f>
        <v/>
      </c>
      <c r="AW324" s="2680"/>
      <c r="AX324" s="2680"/>
      <c r="AY324" s="2680"/>
      <c r="AZ324" s="2680"/>
      <c r="BA324" s="2680"/>
      <c r="BB324" s="2682" t="str">
        <f>IF('➉一覧からの作成用データ (切替届)'!H325="","",'➉一覧からの作成用データ (切替届)'!H325)</f>
        <v/>
      </c>
      <c r="BC324" s="2682"/>
      <c r="BD324" s="2682"/>
      <c r="BE324" s="2682"/>
      <c r="BF324" s="2682"/>
      <c r="BG324" s="2682"/>
      <c r="BH324" s="2682"/>
      <c r="BI324" s="2682"/>
      <c r="BJ324" s="2682"/>
      <c r="BK324" s="2682"/>
      <c r="BL324" s="2682"/>
      <c r="BM324" s="2682"/>
      <c r="BN324" s="2682"/>
      <c r="BO324" s="2682"/>
      <c r="BP324" s="2682"/>
      <c r="BQ324" s="2682"/>
      <c r="BR324" s="89"/>
      <c r="BS324" s="89"/>
      <c r="BT324" s="89"/>
      <c r="BU324" s="89"/>
      <c r="CA324" s="145"/>
      <c r="CB324" s="145"/>
      <c r="CC324" s="145"/>
      <c r="CD324" s="145"/>
      <c r="CE324" s="145"/>
      <c r="CF324" s="145"/>
      <c r="CG324" s="145"/>
      <c r="CH324" s="145"/>
      <c r="CI324" s="145"/>
    </row>
    <row r="325" spans="1:87" ht="9" customHeight="1" x14ac:dyDescent="0.2">
      <c r="A325" s="143" t="str">
        <f>+IF('➉一覧からの作成用データ (切替届)'!$N$38="印刷ＯＫ→",1,"")</f>
        <v/>
      </c>
      <c r="B325" s="2686" t="s">
        <v>133</v>
      </c>
      <c r="C325" s="2686"/>
      <c r="D325" s="2686"/>
      <c r="E325" s="2686"/>
      <c r="F325" s="2686"/>
      <c r="G325" s="2686"/>
      <c r="H325" s="2686"/>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86"/>
      <c r="AD325" s="2686"/>
      <c r="AE325" s="2686"/>
      <c r="AF325" s="2686"/>
      <c r="AG325" s="2686"/>
      <c r="AH325" s="2686"/>
      <c r="AI325" s="2686"/>
      <c r="AJ325" s="2686"/>
      <c r="AK325" s="2686"/>
      <c r="AL325" s="2686"/>
      <c r="AM325" s="2686"/>
      <c r="AN325" s="2686"/>
      <c r="AO325" s="2686"/>
      <c r="AP325" s="2686"/>
      <c r="AQ325" s="2686"/>
      <c r="AR325" s="2686"/>
      <c r="AS325" s="2686"/>
      <c r="AT325" s="2686"/>
      <c r="AU325" s="2686"/>
      <c r="AV325" s="2681"/>
      <c r="AW325" s="2681"/>
      <c r="AX325" s="2681"/>
      <c r="AY325" s="2681"/>
      <c r="AZ325" s="2681"/>
      <c r="BA325" s="2681"/>
      <c r="BB325" s="2683"/>
      <c r="BC325" s="2683"/>
      <c r="BD325" s="2683"/>
      <c r="BE325" s="2683"/>
      <c r="BF325" s="2683"/>
      <c r="BG325" s="2683"/>
      <c r="BH325" s="2683"/>
      <c r="BI325" s="2683"/>
      <c r="BJ325" s="2683"/>
      <c r="BK325" s="2683"/>
      <c r="BL325" s="2683"/>
      <c r="BM325" s="2683"/>
      <c r="BN325" s="2683"/>
      <c r="BO325" s="2683"/>
      <c r="BP325" s="2683"/>
      <c r="BQ325" s="2683"/>
      <c r="BR325" s="89"/>
      <c r="BS325" s="89"/>
      <c r="BT325" s="89"/>
      <c r="BU325" s="89"/>
      <c r="CA325" s="145"/>
      <c r="CB325" s="145"/>
      <c r="CC325" s="145"/>
      <c r="CD325" s="145"/>
      <c r="CE325" s="145"/>
      <c r="CF325" s="145"/>
      <c r="CG325" s="145"/>
      <c r="CH325" s="145"/>
      <c r="CI325" s="145"/>
    </row>
    <row r="326" spans="1:87" ht="9" customHeight="1" x14ac:dyDescent="0.2">
      <c r="A326" s="143" t="str">
        <f>+IF('➉一覧からの作成用データ (切替届)'!$N$38="印刷ＯＫ→",1,"")</f>
        <v/>
      </c>
      <c r="B326" s="2686"/>
      <c r="C326" s="2686"/>
      <c r="D326" s="2686"/>
      <c r="E326" s="2686"/>
      <c r="F326" s="2686"/>
      <c r="G326" s="2686"/>
      <c r="H326" s="2686"/>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86"/>
      <c r="AD326" s="2686"/>
      <c r="AE326" s="2686"/>
      <c r="AF326" s="2686"/>
      <c r="AG326" s="2686"/>
      <c r="AH326" s="2686"/>
      <c r="AI326" s="2686"/>
      <c r="AJ326" s="2686"/>
      <c r="AK326" s="2686"/>
      <c r="AL326" s="2686"/>
      <c r="AM326" s="2686"/>
      <c r="AN326" s="2686"/>
      <c r="AO326" s="2686"/>
      <c r="AP326" s="2686"/>
      <c r="AQ326" s="2686"/>
      <c r="AR326" s="2686"/>
      <c r="AS326" s="2686"/>
      <c r="AT326" s="2686"/>
      <c r="AU326" s="2686"/>
      <c r="AV326" s="2681"/>
      <c r="AW326" s="2681"/>
      <c r="AX326" s="2681"/>
      <c r="AY326" s="2681"/>
      <c r="AZ326" s="2681"/>
      <c r="BA326" s="2681"/>
      <c r="BB326" s="2683"/>
      <c r="BC326" s="2683"/>
      <c r="BD326" s="2683"/>
      <c r="BE326" s="2683"/>
      <c r="BF326" s="2683"/>
      <c r="BG326" s="2683"/>
      <c r="BH326" s="2683"/>
      <c r="BI326" s="2683"/>
      <c r="BJ326" s="2683"/>
      <c r="BK326" s="2683"/>
      <c r="BL326" s="2683"/>
      <c r="BM326" s="2683"/>
      <c r="BN326" s="2683"/>
      <c r="BO326" s="2683"/>
      <c r="BP326" s="2683"/>
      <c r="BQ326" s="2683"/>
      <c r="BR326" s="89"/>
      <c r="BS326" s="89"/>
      <c r="BT326" s="89"/>
      <c r="BU326" s="89"/>
      <c r="CA326" s="145"/>
      <c r="CB326" s="145"/>
      <c r="CC326" s="145"/>
      <c r="CD326" s="145"/>
      <c r="CE326" s="145"/>
      <c r="CF326" s="145"/>
      <c r="CG326" s="145"/>
      <c r="CH326" s="145"/>
      <c r="CI326" s="145"/>
    </row>
    <row r="327" spans="1:87" s="76" customFormat="1" ht="20.25" customHeight="1" x14ac:dyDescent="0.2">
      <c r="A327" s="143" t="str">
        <f>+IF('➉一覧からの作成用データ (切替届)'!$N$38="印刷ＯＫ→",1,"")</f>
        <v/>
      </c>
      <c r="B327" s="1654" t="s">
        <v>306</v>
      </c>
      <c r="C327" s="1654"/>
      <c r="D327" s="1654"/>
      <c r="E327" s="1654"/>
      <c r="F327" s="1654"/>
      <c r="G327" s="1654"/>
      <c r="H327" s="1654"/>
      <c r="I327" s="1654"/>
      <c r="J327" s="1654"/>
      <c r="K327" s="1654"/>
      <c r="L327" s="1654"/>
      <c r="M327" s="1654"/>
      <c r="N327" s="1654"/>
      <c r="O327" s="1654"/>
      <c r="P327" s="1654"/>
      <c r="Q327" s="1654"/>
      <c r="R327" s="1654"/>
      <c r="S327" s="1654"/>
      <c r="T327" s="1654"/>
      <c r="U327" s="1654"/>
      <c r="V327" s="1654"/>
      <c r="W327" s="1654"/>
      <c r="X327" s="1654"/>
      <c r="Y327" s="1654"/>
      <c r="Z327" s="1654"/>
      <c r="AA327" s="1654"/>
      <c r="AB327" s="1654"/>
      <c r="AC327" s="1654"/>
      <c r="AD327" s="1654"/>
      <c r="AE327" s="1654"/>
      <c r="AF327" s="1654"/>
      <c r="AG327" s="1654"/>
      <c r="AH327" s="1654"/>
      <c r="AI327" s="1654"/>
      <c r="AJ327" s="1654"/>
      <c r="AK327" s="1654"/>
      <c r="AL327" s="1654"/>
      <c r="AM327" s="1654"/>
      <c r="AN327" s="1654"/>
      <c r="AO327" s="1654"/>
      <c r="AP327" s="1654"/>
      <c r="AQ327" s="1654"/>
      <c r="AR327" s="1654"/>
      <c r="AS327" s="1654"/>
      <c r="AT327" s="1654"/>
      <c r="AU327" s="1654"/>
      <c r="AV327" s="1654"/>
      <c r="AW327" s="1654"/>
      <c r="AX327" s="1654"/>
      <c r="AY327" s="1654"/>
      <c r="AZ327" s="1654"/>
      <c r="BA327" s="1654"/>
      <c r="BB327" s="1654"/>
      <c r="BC327" s="1654"/>
      <c r="BD327" s="1654"/>
      <c r="BE327" s="1654"/>
      <c r="BF327" s="1654"/>
      <c r="BG327" s="1654"/>
      <c r="BH327" s="1654"/>
      <c r="BI327" s="1654"/>
      <c r="BJ327" s="1654"/>
      <c r="BK327" s="1654"/>
      <c r="BL327" s="1654"/>
      <c r="BM327" s="1654"/>
      <c r="BN327" s="1654"/>
      <c r="BO327" s="1654"/>
      <c r="BP327" s="1654"/>
      <c r="BQ327" s="1654"/>
      <c r="BR327" s="135"/>
      <c r="CA327" s="146"/>
      <c r="CB327" s="146"/>
      <c r="CC327" s="146"/>
      <c r="CD327" s="146"/>
      <c r="CE327" s="146"/>
      <c r="CF327" s="146"/>
      <c r="CG327" s="146"/>
      <c r="CH327" s="146"/>
      <c r="CI327" s="146"/>
    </row>
    <row r="328" spans="1:87" s="76" customFormat="1" ht="20.25" customHeight="1" x14ac:dyDescent="0.2">
      <c r="A328" s="143" t="str">
        <f>+IF('➉一覧からの作成用データ (切替届)'!$N$38="印刷ＯＫ→",1,"")</f>
        <v/>
      </c>
      <c r="B328" s="1654"/>
      <c r="C328" s="1654"/>
      <c r="D328" s="1654"/>
      <c r="E328" s="1654"/>
      <c r="F328" s="1654"/>
      <c r="G328" s="1654"/>
      <c r="H328" s="1654"/>
      <c r="I328" s="1654"/>
      <c r="J328" s="1654"/>
      <c r="K328" s="1654"/>
      <c r="L328" s="1654"/>
      <c r="M328" s="1654"/>
      <c r="N328" s="1654"/>
      <c r="O328" s="1654"/>
      <c r="P328" s="1654"/>
      <c r="Q328" s="1654"/>
      <c r="R328" s="1654"/>
      <c r="S328" s="1654"/>
      <c r="T328" s="1654"/>
      <c r="U328" s="1654"/>
      <c r="V328" s="1654"/>
      <c r="W328" s="1654"/>
      <c r="X328" s="1654"/>
      <c r="Y328" s="1654"/>
      <c r="Z328" s="1654"/>
      <c r="AA328" s="1654"/>
      <c r="AB328" s="1654"/>
      <c r="AC328" s="1654"/>
      <c r="AD328" s="1654"/>
      <c r="AE328" s="1654"/>
      <c r="AF328" s="1654"/>
      <c r="AG328" s="1654"/>
      <c r="AH328" s="1654"/>
      <c r="AI328" s="1654"/>
      <c r="AJ328" s="1654"/>
      <c r="AK328" s="1654"/>
      <c r="AL328" s="1654"/>
      <c r="AM328" s="1654"/>
      <c r="AN328" s="1654"/>
      <c r="AO328" s="1654"/>
      <c r="AP328" s="1654"/>
      <c r="AQ328" s="1654"/>
      <c r="AR328" s="1654"/>
      <c r="AS328" s="1654"/>
      <c r="AT328" s="1654"/>
      <c r="AU328" s="1654"/>
      <c r="AV328" s="1654"/>
      <c r="AW328" s="1654"/>
      <c r="AX328" s="1654"/>
      <c r="AY328" s="1654"/>
      <c r="AZ328" s="1654"/>
      <c r="BA328" s="1654"/>
      <c r="BB328" s="1654"/>
      <c r="BC328" s="1654"/>
      <c r="BD328" s="1654"/>
      <c r="BE328" s="1654"/>
      <c r="BF328" s="1654"/>
      <c r="BG328" s="1654"/>
      <c r="BH328" s="1654"/>
      <c r="BI328" s="1654"/>
      <c r="BJ328" s="1654"/>
      <c r="BK328" s="1654"/>
      <c r="BL328" s="1654"/>
      <c r="BM328" s="1654"/>
      <c r="BN328" s="1654"/>
      <c r="BO328" s="1654"/>
      <c r="BP328" s="1654"/>
      <c r="BQ328" s="1654"/>
      <c r="BR328" s="135"/>
      <c r="CA328" s="146"/>
      <c r="CB328" s="146"/>
      <c r="CC328" s="146"/>
      <c r="CD328" s="146"/>
      <c r="CE328" s="146"/>
      <c r="CF328" s="146"/>
      <c r="CG328" s="146"/>
      <c r="CH328" s="146"/>
      <c r="CI328" s="146"/>
    </row>
    <row r="329" spans="1:87" s="76" customFormat="1" ht="16.5" customHeight="1" x14ac:dyDescent="0.25">
      <c r="A329" s="143" t="str">
        <f>+IF('➉一覧からの作成用データ (切替届)'!$N$38="印刷ＯＫ→",1,"")</f>
        <v/>
      </c>
      <c r="B329" s="1689" t="s">
        <v>134</v>
      </c>
      <c r="C329" s="1689"/>
      <c r="D329" s="1689"/>
      <c r="E329" s="1689"/>
      <c r="F329" s="1689"/>
      <c r="G329" s="1689"/>
      <c r="H329" s="1689"/>
      <c r="I329" s="1689"/>
      <c r="J329" s="1689"/>
      <c r="K329" s="1689"/>
      <c r="L329" s="1689"/>
      <c r="M329" s="1689"/>
      <c r="N329" s="1689"/>
      <c r="O329" s="1689"/>
      <c r="P329" s="1689"/>
      <c r="Q329" s="1689"/>
      <c r="R329" s="1689"/>
      <c r="S329" s="1689"/>
      <c r="T329" s="1689"/>
      <c r="U329" s="1689"/>
      <c r="V329" s="1689"/>
      <c r="W329" s="1689"/>
      <c r="X329" s="1689"/>
      <c r="Y329" s="1689"/>
      <c r="Z329" s="1689"/>
      <c r="AA329" s="1689"/>
      <c r="AB329" s="1689"/>
      <c r="AC329" s="1689"/>
      <c r="AD329" s="1689"/>
      <c r="AE329" s="1689"/>
      <c r="AF329" s="1689"/>
      <c r="AG329" s="1689"/>
      <c r="AH329" s="1689"/>
      <c r="AI329" s="1689"/>
      <c r="AJ329" s="1689"/>
      <c r="AK329" s="1689"/>
      <c r="AL329" s="1689"/>
      <c r="AM329" s="1689"/>
      <c r="AN329" s="1689"/>
      <c r="AO329" s="1689"/>
      <c r="AP329" s="1689"/>
      <c r="AQ329" s="1689"/>
      <c r="AR329" s="1689"/>
      <c r="AS329" s="1689"/>
      <c r="AT329" s="1689"/>
      <c r="AU329" s="1689"/>
      <c r="AV329" s="1689"/>
      <c r="AW329" s="1689"/>
      <c r="AX329" s="1689"/>
      <c r="AY329" s="1689"/>
      <c r="AZ329" s="1689"/>
      <c r="BA329" s="1689"/>
      <c r="BB329" s="1689"/>
      <c r="BC329" s="1689"/>
      <c r="BD329" s="1689"/>
      <c r="BE329" s="1689"/>
      <c r="BF329" s="1689"/>
      <c r="BG329" s="1689"/>
      <c r="BH329" s="1689"/>
      <c r="BI329" s="1689"/>
      <c r="BJ329" s="1689"/>
      <c r="BK329" s="1689"/>
      <c r="BL329" s="1689"/>
      <c r="BM329" s="1689"/>
      <c r="BN329" s="1689"/>
      <c r="BO329" s="1689"/>
      <c r="BP329" s="1689"/>
      <c r="BQ329" s="1689"/>
      <c r="BR329" s="147"/>
      <c r="CA329" s="146"/>
      <c r="CB329" s="146"/>
      <c r="CC329" s="146"/>
      <c r="CD329" s="146"/>
      <c r="CE329" s="146"/>
      <c r="CF329" s="146"/>
      <c r="CG329" s="146"/>
      <c r="CH329" s="146"/>
      <c r="CI329" s="146"/>
    </row>
    <row r="330" spans="1:87" s="76" customFormat="1" ht="16.5" customHeight="1" x14ac:dyDescent="0.25">
      <c r="A330" s="143" t="str">
        <f>+IF('➉一覧からの作成用データ (切替届)'!$N$38="印刷ＯＫ→",1,"")</f>
        <v/>
      </c>
      <c r="B330" s="1689"/>
      <c r="C330" s="1689"/>
      <c r="D330" s="1689"/>
      <c r="E330" s="1689"/>
      <c r="F330" s="1689"/>
      <c r="G330" s="1689"/>
      <c r="H330" s="1689"/>
      <c r="I330" s="1689"/>
      <c r="J330" s="1689"/>
      <c r="K330" s="1689"/>
      <c r="L330" s="1689"/>
      <c r="M330" s="1689"/>
      <c r="N330" s="1689"/>
      <c r="O330" s="1689"/>
      <c r="P330" s="1689"/>
      <c r="Q330" s="1689"/>
      <c r="R330" s="1689"/>
      <c r="S330" s="1689"/>
      <c r="T330" s="1689"/>
      <c r="U330" s="1689"/>
      <c r="V330" s="1689"/>
      <c r="W330" s="1689"/>
      <c r="X330" s="1689"/>
      <c r="Y330" s="1689"/>
      <c r="Z330" s="1689"/>
      <c r="AA330" s="1689"/>
      <c r="AB330" s="1689"/>
      <c r="AC330" s="1689"/>
      <c r="AD330" s="1689"/>
      <c r="AE330" s="1689"/>
      <c r="AF330" s="1689"/>
      <c r="AG330" s="1689"/>
      <c r="AH330" s="1689"/>
      <c r="AI330" s="1689"/>
      <c r="AJ330" s="1689"/>
      <c r="AK330" s="1689"/>
      <c r="AL330" s="1689"/>
      <c r="AM330" s="1689"/>
      <c r="AN330" s="1689"/>
      <c r="AO330" s="1689"/>
      <c r="AP330" s="1689"/>
      <c r="AQ330" s="1689"/>
      <c r="AR330" s="1689"/>
      <c r="AS330" s="1689"/>
      <c r="AT330" s="1689"/>
      <c r="AU330" s="1689"/>
      <c r="AV330" s="1689"/>
      <c r="AW330" s="1689"/>
      <c r="AX330" s="1689"/>
      <c r="AY330" s="1689"/>
      <c r="AZ330" s="1689"/>
      <c r="BA330" s="1689"/>
      <c r="BB330" s="1689"/>
      <c r="BC330" s="1689"/>
      <c r="BD330" s="1689"/>
      <c r="BE330" s="1689"/>
      <c r="BF330" s="1689"/>
      <c r="BG330" s="1689"/>
      <c r="BH330" s="1689"/>
      <c r="BI330" s="1689"/>
      <c r="BJ330" s="1689"/>
      <c r="BK330" s="1689"/>
      <c r="BL330" s="1689"/>
      <c r="BM330" s="1689"/>
      <c r="BN330" s="1689"/>
      <c r="BO330" s="1689"/>
      <c r="BP330" s="1689"/>
      <c r="BQ330" s="1689"/>
      <c r="BR330" s="147"/>
      <c r="CA330" s="146"/>
      <c r="CB330" s="146"/>
      <c r="CC330" s="146"/>
      <c r="CD330" s="146"/>
      <c r="CE330" s="146"/>
      <c r="CF330" s="146"/>
    </row>
    <row r="331" spans="1:87" s="76" customFormat="1" ht="28.5" customHeight="1" x14ac:dyDescent="0.2">
      <c r="A331" s="143" t="str">
        <f>+IF('➉一覧からの作成用データ (切替届)'!$N$38="印刷ＯＫ→",1,"")</f>
        <v/>
      </c>
      <c r="B331" s="1654" t="s">
        <v>135</v>
      </c>
      <c r="C331" s="1654"/>
      <c r="D331" s="1654"/>
      <c r="E331" s="1654"/>
      <c r="F331" s="1654"/>
      <c r="G331" s="1654"/>
      <c r="H331" s="1654"/>
      <c r="I331" s="1654"/>
      <c r="J331" s="1654"/>
      <c r="K331" s="1654"/>
      <c r="L331" s="1654"/>
      <c r="M331" s="1654"/>
      <c r="N331" s="1654"/>
      <c r="O331" s="1654"/>
      <c r="P331" s="1654"/>
      <c r="Q331" s="1654"/>
      <c r="R331" s="1654"/>
      <c r="S331" s="1654"/>
      <c r="T331" s="1654"/>
      <c r="U331" s="1654"/>
      <c r="V331" s="1654"/>
      <c r="W331" s="1654"/>
      <c r="X331" s="1654"/>
      <c r="Y331" s="1654"/>
      <c r="Z331" s="1654"/>
      <c r="AA331" s="1654"/>
      <c r="AB331" s="1654"/>
      <c r="AC331" s="1654"/>
      <c r="AD331" s="1654"/>
      <c r="AE331" s="1654"/>
      <c r="AF331" s="1654"/>
      <c r="AG331" s="1654"/>
      <c r="AH331" s="1654"/>
      <c r="AI331" s="1654"/>
      <c r="AJ331" s="1654"/>
      <c r="AK331" s="1654"/>
      <c r="AL331" s="1654"/>
      <c r="AM331" s="1654"/>
      <c r="AN331" s="1654"/>
      <c r="AO331" s="1654"/>
      <c r="AP331" s="1654"/>
      <c r="AQ331" s="1654"/>
      <c r="AR331" s="1654"/>
      <c r="AS331" s="1654"/>
      <c r="AT331" s="1654"/>
      <c r="AU331" s="1654"/>
      <c r="AV331" s="1654"/>
      <c r="AW331" s="1654"/>
      <c r="AX331" s="1654"/>
      <c r="AY331" s="1654"/>
      <c r="AZ331" s="1654"/>
      <c r="BA331" s="1654"/>
      <c r="BB331" s="1654"/>
      <c r="BC331" s="1654"/>
      <c r="BD331" s="1654"/>
      <c r="BE331" s="1654"/>
      <c r="BF331" s="1654"/>
      <c r="BG331" s="1654"/>
      <c r="BH331" s="1654"/>
      <c r="BI331" s="1654"/>
      <c r="BJ331" s="1654"/>
      <c r="BK331" s="1654"/>
      <c r="BL331" s="1654"/>
      <c r="BM331" s="1654"/>
      <c r="BN331" s="1654"/>
      <c r="BO331" s="1654"/>
      <c r="BP331" s="1654"/>
      <c r="BQ331" s="1654"/>
      <c r="BR331" s="135"/>
      <c r="CA331" s="146"/>
      <c r="CB331" s="146"/>
      <c r="CC331" s="146"/>
      <c r="CD331" s="146"/>
      <c r="CE331" s="146"/>
      <c r="CF331" s="146"/>
    </row>
    <row r="332" spans="1:87" s="76" customFormat="1" ht="28.5" customHeight="1" x14ac:dyDescent="0.2">
      <c r="A332" s="143" t="str">
        <f>+IF('➉一覧からの作成用データ (切替届)'!$N$38="印刷ＯＫ→",1,"")</f>
        <v/>
      </c>
      <c r="B332" s="1654"/>
      <c r="C332" s="1654"/>
      <c r="D332" s="1654"/>
      <c r="E332" s="1654"/>
      <c r="F332" s="1654"/>
      <c r="G332" s="1654"/>
      <c r="H332" s="1654"/>
      <c r="I332" s="1654"/>
      <c r="J332" s="1654"/>
      <c r="K332" s="1654"/>
      <c r="L332" s="1654"/>
      <c r="M332" s="1654"/>
      <c r="N332" s="1654"/>
      <c r="O332" s="1654"/>
      <c r="P332" s="1654"/>
      <c r="Q332" s="1654"/>
      <c r="R332" s="1654"/>
      <c r="S332" s="1654"/>
      <c r="T332" s="1654"/>
      <c r="U332" s="1654"/>
      <c r="V332" s="1654"/>
      <c r="W332" s="1654"/>
      <c r="X332" s="1654"/>
      <c r="Y332" s="1654"/>
      <c r="Z332" s="1654"/>
      <c r="AA332" s="1654"/>
      <c r="AB332" s="1654"/>
      <c r="AC332" s="1654"/>
      <c r="AD332" s="1654"/>
      <c r="AE332" s="1654"/>
      <c r="AF332" s="1654"/>
      <c r="AG332" s="1654"/>
      <c r="AH332" s="1654"/>
      <c r="AI332" s="1654"/>
      <c r="AJ332" s="1654"/>
      <c r="AK332" s="1654"/>
      <c r="AL332" s="1654"/>
      <c r="AM332" s="1654"/>
      <c r="AN332" s="1654"/>
      <c r="AO332" s="1654"/>
      <c r="AP332" s="1654"/>
      <c r="AQ332" s="1654"/>
      <c r="AR332" s="1654"/>
      <c r="AS332" s="1654"/>
      <c r="AT332" s="1654"/>
      <c r="AU332" s="1654"/>
      <c r="AV332" s="1654"/>
      <c r="AW332" s="1654"/>
      <c r="AX332" s="1654"/>
      <c r="AY332" s="1654"/>
      <c r="AZ332" s="1654"/>
      <c r="BA332" s="1654"/>
      <c r="BB332" s="1654"/>
      <c r="BC332" s="1654"/>
      <c r="BD332" s="1654"/>
      <c r="BE332" s="1654"/>
      <c r="BF332" s="1654"/>
      <c r="BG332" s="1654"/>
      <c r="BH332" s="1654"/>
      <c r="BI332" s="1654"/>
      <c r="BJ332" s="1654"/>
      <c r="BK332" s="1654"/>
      <c r="BL332" s="1654"/>
      <c r="BM332" s="1654"/>
      <c r="BN332" s="1654"/>
      <c r="BO332" s="1654"/>
      <c r="BP332" s="1654"/>
      <c r="BQ332" s="1654"/>
      <c r="BR332" s="135"/>
      <c r="CA332" s="146"/>
      <c r="CB332" s="146"/>
      <c r="CC332" s="146"/>
      <c r="CD332" s="146"/>
      <c r="CE332" s="146"/>
      <c r="CF332" s="146"/>
      <c r="CG332" s="146"/>
      <c r="CH332" s="146"/>
      <c r="CI332" s="146"/>
    </row>
    <row r="333" spans="1:87" s="76" customFormat="1" ht="16.5" customHeight="1" x14ac:dyDescent="0.2">
      <c r="A333" s="143" t="str">
        <f>+IF('➉一覧からの作成用データ (切替届)'!$N$38="印刷ＯＫ→",1,"")</f>
        <v/>
      </c>
      <c r="B333" s="1654" t="s">
        <v>136</v>
      </c>
      <c r="C333" s="1654"/>
      <c r="D333" s="1654"/>
      <c r="E333" s="1654"/>
      <c r="F333" s="1654"/>
      <c r="G333" s="1654"/>
      <c r="H333" s="1654"/>
      <c r="I333" s="1654"/>
      <c r="J333" s="1654"/>
      <c r="K333" s="1654"/>
      <c r="L333" s="1654"/>
      <c r="M333" s="1654"/>
      <c r="N333" s="1654"/>
      <c r="O333" s="1654"/>
      <c r="P333" s="1654"/>
      <c r="Q333" s="1654"/>
      <c r="R333" s="1654"/>
      <c r="S333" s="1654"/>
      <c r="T333" s="1654"/>
      <c r="U333" s="1654"/>
      <c r="V333" s="1654"/>
      <c r="W333" s="1654"/>
      <c r="X333" s="1654"/>
      <c r="Y333" s="1654"/>
      <c r="Z333" s="1654"/>
      <c r="AA333" s="1654"/>
      <c r="AB333" s="1654"/>
      <c r="AC333" s="1654"/>
      <c r="AD333" s="1654"/>
      <c r="AE333" s="1654"/>
      <c r="AF333" s="1654"/>
      <c r="AG333" s="1654"/>
      <c r="AH333" s="1654"/>
      <c r="AI333" s="1654"/>
      <c r="AJ333" s="1654"/>
      <c r="AK333" s="1654"/>
      <c r="AL333" s="1654"/>
      <c r="AM333" s="1654"/>
      <c r="AN333" s="1654"/>
      <c r="AO333" s="1654"/>
      <c r="AP333" s="1654"/>
      <c r="AQ333" s="1654"/>
      <c r="AR333" s="1654"/>
      <c r="AS333" s="1654"/>
      <c r="AT333" s="1654"/>
      <c r="AU333" s="1654"/>
      <c r="AV333" s="1654"/>
      <c r="AW333" s="1654"/>
      <c r="AX333" s="1654"/>
      <c r="AY333" s="1654"/>
      <c r="AZ333" s="1654"/>
      <c r="BA333" s="1654"/>
      <c r="BB333" s="1654"/>
      <c r="BC333" s="1654"/>
      <c r="BD333" s="1654"/>
      <c r="BE333" s="1654"/>
      <c r="BF333" s="1654"/>
      <c r="BG333" s="1654"/>
      <c r="BH333" s="1654"/>
      <c r="BI333" s="1654"/>
      <c r="BJ333" s="1654"/>
      <c r="BK333" s="1654"/>
      <c r="BL333" s="1654"/>
      <c r="BM333" s="1654"/>
      <c r="BN333" s="1654"/>
      <c r="BO333" s="1654"/>
      <c r="BP333" s="1654"/>
      <c r="BQ333" s="1654"/>
      <c r="BR333" s="135"/>
      <c r="CA333" s="146"/>
      <c r="CB333" s="146"/>
      <c r="CC333" s="146"/>
      <c r="CD333" s="146"/>
      <c r="CE333" s="146"/>
      <c r="CF333" s="146"/>
      <c r="CG333" s="146"/>
      <c r="CH333" s="146"/>
      <c r="CI333" s="146"/>
    </row>
    <row r="334" spans="1:87" s="76" customFormat="1" ht="16.5" customHeight="1" x14ac:dyDescent="0.2">
      <c r="A334" s="143" t="str">
        <f>+IF('➉一覧からの作成用データ (切替届)'!$N$38="印刷ＯＫ→",1,"")</f>
        <v/>
      </c>
      <c r="B334" s="1654"/>
      <c r="C334" s="1654"/>
      <c r="D334" s="1654"/>
      <c r="E334" s="1654"/>
      <c r="F334" s="1654"/>
      <c r="G334" s="1654"/>
      <c r="H334" s="1654"/>
      <c r="I334" s="1654"/>
      <c r="J334" s="1654"/>
      <c r="K334" s="1654"/>
      <c r="L334" s="1654"/>
      <c r="M334" s="1654"/>
      <c r="N334" s="1654"/>
      <c r="O334" s="1654"/>
      <c r="P334" s="1654"/>
      <c r="Q334" s="1654"/>
      <c r="R334" s="1654"/>
      <c r="S334" s="1654"/>
      <c r="T334" s="1654"/>
      <c r="U334" s="1654"/>
      <c r="V334" s="1654"/>
      <c r="W334" s="1654"/>
      <c r="X334" s="1654"/>
      <c r="Y334" s="1654"/>
      <c r="Z334" s="1654"/>
      <c r="AA334" s="1654"/>
      <c r="AB334" s="1654"/>
      <c r="AC334" s="1654"/>
      <c r="AD334" s="1654"/>
      <c r="AE334" s="1654"/>
      <c r="AF334" s="1654"/>
      <c r="AG334" s="1654"/>
      <c r="AH334" s="1654"/>
      <c r="AI334" s="1654"/>
      <c r="AJ334" s="1654"/>
      <c r="AK334" s="1654"/>
      <c r="AL334" s="1654"/>
      <c r="AM334" s="1654"/>
      <c r="AN334" s="1654"/>
      <c r="AO334" s="1654"/>
      <c r="AP334" s="1654"/>
      <c r="AQ334" s="1654"/>
      <c r="AR334" s="1654"/>
      <c r="AS334" s="1654"/>
      <c r="AT334" s="1654"/>
      <c r="AU334" s="1654"/>
      <c r="AV334" s="1654"/>
      <c r="AW334" s="1654"/>
      <c r="AX334" s="1654"/>
      <c r="AY334" s="1654"/>
      <c r="AZ334" s="1654"/>
      <c r="BA334" s="1654"/>
      <c r="BB334" s="1654"/>
      <c r="BC334" s="1654"/>
      <c r="BD334" s="1654"/>
      <c r="BE334" s="1654"/>
      <c r="BF334" s="1654"/>
      <c r="BG334" s="1654"/>
      <c r="BH334" s="1654"/>
      <c r="BI334" s="1654"/>
      <c r="BJ334" s="1654"/>
      <c r="BK334" s="1654"/>
      <c r="BL334" s="1654"/>
      <c r="BM334" s="1654"/>
      <c r="BN334" s="1654"/>
      <c r="BO334" s="1654"/>
      <c r="BP334" s="1654"/>
      <c r="BQ334" s="1654"/>
      <c r="BR334" s="135"/>
      <c r="CA334" s="146"/>
      <c r="CB334" s="146"/>
      <c r="CC334" s="146"/>
      <c r="CD334" s="146"/>
      <c r="CE334" s="146"/>
      <c r="CF334" s="146"/>
      <c r="CG334" s="146"/>
      <c r="CH334" s="146"/>
      <c r="CI334" s="146"/>
    </row>
    <row r="335" spans="1:87" s="76" customFormat="1" ht="12" customHeight="1" x14ac:dyDescent="0.2">
      <c r="A335" s="143" t="str">
        <f>+IF('➉一覧からの作成用データ (切替届)'!$N$38="印刷ＯＫ→",1,"")</f>
        <v/>
      </c>
      <c r="B335" s="8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3"/>
      <c r="AI335" s="93"/>
      <c r="AJ335" s="93"/>
      <c r="AK335" s="93"/>
      <c r="AL335" s="94"/>
      <c r="AM335" s="95"/>
      <c r="AN335" s="95"/>
      <c r="AO335" s="95"/>
      <c r="AP335" s="95"/>
      <c r="AQ335" s="96"/>
      <c r="AR335" s="96"/>
      <c r="AS335" s="96"/>
      <c r="AT335" s="96"/>
      <c r="AU335" s="96"/>
      <c r="AV335" s="96"/>
      <c r="AW335" s="96"/>
      <c r="AX335" s="96"/>
      <c r="AY335" s="96"/>
      <c r="AZ335" s="96"/>
      <c r="BA335" s="96"/>
      <c r="BB335" s="96"/>
      <c r="BC335" s="96"/>
      <c r="BD335" s="96"/>
      <c r="BE335" s="96"/>
      <c r="BF335" s="96"/>
      <c r="BG335" s="96"/>
      <c r="BH335" s="96"/>
      <c r="BR335" s="135"/>
      <c r="CA335" s="146"/>
      <c r="CB335" s="146"/>
      <c r="CC335" s="146"/>
      <c r="CD335" s="146"/>
      <c r="CE335" s="146"/>
      <c r="CF335" s="146"/>
      <c r="CG335" s="146"/>
      <c r="CH335" s="146"/>
      <c r="CI335" s="146"/>
    </row>
    <row r="336" spans="1:87" s="76" customFormat="1" ht="12" customHeight="1" x14ac:dyDescent="0.2">
      <c r="A336" s="143" t="str">
        <f>+IF('➉一覧からの作成用データ (切替届)'!$N$38="印刷ＯＫ→",1,"")</f>
        <v/>
      </c>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3"/>
      <c r="AI336" s="93"/>
      <c r="AJ336" s="93"/>
      <c r="AK336" s="93"/>
      <c r="AL336" s="94"/>
      <c r="AM336" s="95"/>
      <c r="AN336" s="95"/>
      <c r="AO336" s="95"/>
      <c r="AP336" s="95"/>
      <c r="AQ336" s="97"/>
      <c r="AR336" s="97"/>
      <c r="AS336" s="97"/>
      <c r="AT336" s="97"/>
      <c r="AU336" s="97"/>
      <c r="AV336" s="97"/>
      <c r="AW336" s="98"/>
      <c r="AX336" s="98"/>
      <c r="AY336" s="98"/>
      <c r="AZ336" s="98"/>
      <c r="BA336" s="98"/>
      <c r="BB336" s="99"/>
      <c r="BC336" s="98"/>
      <c r="BD336" s="98"/>
      <c r="BE336" s="98"/>
      <c r="BF336" s="98"/>
      <c r="BG336" s="98"/>
      <c r="BH336" s="99"/>
      <c r="BR336" s="135"/>
      <c r="CA336" s="146"/>
      <c r="CB336" s="146"/>
      <c r="CC336" s="146"/>
      <c r="CD336" s="146"/>
      <c r="CE336" s="146"/>
      <c r="CF336" s="146"/>
      <c r="CG336" s="146"/>
      <c r="CH336" s="146"/>
      <c r="CI336" s="146"/>
    </row>
    <row r="337" spans="1:85" ht="11.25" customHeight="1" x14ac:dyDescent="0.2">
      <c r="A337" s="143" t="str">
        <f>+IF('➉一覧からの作成用データ (切替届)'!$N$39="印刷ＯＫ→",1,"")</f>
        <v/>
      </c>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3"/>
      <c r="AI337" s="93"/>
      <c r="AJ337" s="93"/>
      <c r="AK337" s="93"/>
      <c r="AL337" s="94"/>
      <c r="AM337" s="95"/>
      <c r="AN337" s="95"/>
      <c r="AO337" s="95"/>
      <c r="AP337" s="95"/>
      <c r="AQ337" s="96"/>
      <c r="AR337" s="96"/>
      <c r="AS337" s="96"/>
      <c r="AT337" s="96"/>
      <c r="AU337" s="96"/>
      <c r="AV337" s="96"/>
      <c r="AW337" s="96"/>
      <c r="AX337" s="96"/>
      <c r="AY337" s="96"/>
      <c r="AZ337" s="96"/>
      <c r="BA337" s="96"/>
      <c r="BB337" s="96"/>
      <c r="BC337" s="96"/>
      <c r="BD337" s="96"/>
      <c r="BE337" s="96"/>
      <c r="BF337" s="96"/>
      <c r="BG337" s="96"/>
      <c r="BH337" s="96"/>
      <c r="BI337" s="76"/>
      <c r="BJ337" s="76"/>
      <c r="BK337" s="76"/>
      <c r="BL337" s="76"/>
      <c r="BM337" s="76"/>
      <c r="BN337" s="76"/>
      <c r="BO337" s="76"/>
      <c r="BP337" s="76"/>
      <c r="BQ337" s="76"/>
    </row>
    <row r="338" spans="1:85" ht="12.75" customHeight="1" x14ac:dyDescent="0.2">
      <c r="A338" s="143" t="str">
        <f>+IF('➉一覧からの作成用データ (切替届)'!$N$39="印刷ＯＫ→",1,"")</f>
        <v/>
      </c>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3"/>
      <c r="AI338" s="93"/>
      <c r="AJ338" s="93"/>
      <c r="AK338" s="93"/>
      <c r="AL338" s="94"/>
      <c r="AM338" s="95"/>
      <c r="AN338" s="95"/>
      <c r="AO338" s="95"/>
      <c r="AP338" s="95"/>
      <c r="AQ338" s="97"/>
      <c r="AR338" s="97"/>
      <c r="AS338" s="97"/>
      <c r="AT338" s="97"/>
      <c r="AU338" s="97"/>
      <c r="AV338" s="97"/>
      <c r="AW338" s="98"/>
      <c r="AX338" s="98"/>
      <c r="AY338" s="98"/>
      <c r="AZ338" s="98"/>
      <c r="BA338" s="98"/>
      <c r="BB338" s="99"/>
      <c r="BC338" s="98"/>
      <c r="BD338" s="98"/>
      <c r="BE338" s="98"/>
      <c r="BF338" s="98"/>
      <c r="BG338" s="98"/>
      <c r="BH338" s="99"/>
      <c r="BI338" s="76"/>
      <c r="BJ338" s="76"/>
      <c r="BK338" s="76"/>
      <c r="BL338" s="76"/>
      <c r="BM338" s="76"/>
      <c r="BN338" s="76"/>
      <c r="BO338" s="76"/>
      <c r="BP338" s="76"/>
      <c r="BQ338" s="76"/>
      <c r="BR338" s="83"/>
      <c r="BS338" s="83"/>
    </row>
    <row r="339" spans="1:85" ht="12.75" customHeight="1" x14ac:dyDescent="0.2">
      <c r="A339" s="143" t="str">
        <f>+IF('➉一覧からの作成用データ (切替届)'!$N$39="印刷ＯＫ→",1,"")</f>
        <v/>
      </c>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3"/>
      <c r="AI339" s="93"/>
      <c r="AJ339" s="93"/>
      <c r="AK339" s="93"/>
      <c r="AL339" s="94"/>
      <c r="AM339" s="95"/>
      <c r="AN339" s="95"/>
      <c r="AO339" s="95"/>
      <c r="AP339" s="95"/>
      <c r="AQ339" s="97"/>
      <c r="AR339" s="97"/>
      <c r="AS339" s="97"/>
      <c r="AT339" s="97"/>
      <c r="AU339" s="97"/>
      <c r="AV339" s="97"/>
      <c r="AW339" s="98"/>
      <c r="AX339" s="98"/>
      <c r="AY339" s="98"/>
      <c r="AZ339" s="98"/>
      <c r="BA339" s="98"/>
      <c r="BB339" s="99"/>
      <c r="BC339" s="98"/>
      <c r="BD339" s="98"/>
      <c r="BE339" s="98"/>
      <c r="BF339" s="98"/>
      <c r="BG339" s="98"/>
      <c r="BH339" s="99"/>
      <c r="BI339" s="76"/>
      <c r="BJ339" s="100"/>
      <c r="BK339" s="101"/>
      <c r="BL339" s="101"/>
      <c r="BM339" s="101"/>
      <c r="BN339" s="101"/>
      <c r="BO339" s="101"/>
      <c r="BP339" s="101"/>
      <c r="BQ339" s="101"/>
      <c r="BR339" s="76"/>
      <c r="BS339" s="76"/>
    </row>
    <row r="340" spans="1:85" ht="12.75" customHeight="1" x14ac:dyDescent="0.2">
      <c r="A340" s="143" t="str">
        <f>+IF('➉一覧からの作成用データ (切替届)'!$N$39="印刷ＯＫ→",1,"")</f>
        <v/>
      </c>
      <c r="B340" s="2719" t="s">
        <v>589</v>
      </c>
      <c r="C340" s="2719"/>
      <c r="D340" s="2719"/>
      <c r="E340" s="2719"/>
      <c r="F340" s="2719"/>
      <c r="G340" s="2719"/>
      <c r="H340" s="2719"/>
      <c r="I340" s="2719"/>
      <c r="J340" s="2719"/>
      <c r="K340" s="2719"/>
      <c r="L340" s="2719"/>
      <c r="M340" s="2719"/>
      <c r="N340" s="2719"/>
      <c r="O340" s="2719"/>
      <c r="P340" s="2719"/>
      <c r="Q340" s="2719"/>
      <c r="R340" s="2719"/>
      <c r="S340" s="2719"/>
      <c r="T340" s="2719"/>
      <c r="U340" s="2719"/>
      <c r="V340" s="2719"/>
      <c r="W340" s="2719"/>
      <c r="X340" s="2719"/>
      <c r="Y340" s="2719"/>
      <c r="Z340" s="2719"/>
      <c r="AA340" s="2719"/>
      <c r="AB340" s="2719"/>
      <c r="AC340" s="2719"/>
      <c r="AD340" s="2719"/>
      <c r="AE340" s="2719"/>
      <c r="AF340" s="2719"/>
      <c r="AG340" s="2719"/>
      <c r="AH340" s="2719"/>
      <c r="AI340" s="2719"/>
      <c r="AJ340" s="2719"/>
      <c r="AK340" s="2719"/>
      <c r="AL340" s="2720"/>
      <c r="AM340" s="95"/>
      <c r="AN340" s="95"/>
      <c r="AO340" s="95"/>
      <c r="AP340" s="2721" t="s">
        <v>115</v>
      </c>
      <c r="AQ340" s="2721"/>
      <c r="AR340" s="2721"/>
      <c r="AS340" s="2721"/>
      <c r="AT340" s="2721"/>
      <c r="AU340" s="2721"/>
      <c r="AV340" s="2721"/>
      <c r="AW340" s="2723"/>
      <c r="AX340" s="2723"/>
      <c r="AY340" s="2723"/>
      <c r="AZ340" s="2723"/>
      <c r="BA340" s="2723"/>
      <c r="BB340" s="2723"/>
      <c r="BC340" s="2723"/>
      <c r="BD340" s="2723"/>
      <c r="BE340" s="2723"/>
      <c r="BF340" s="2723"/>
      <c r="BG340" s="2723"/>
      <c r="BH340" s="2723"/>
      <c r="BI340" s="2723"/>
      <c r="BJ340" s="2723"/>
      <c r="BK340" s="2723"/>
      <c r="BL340" s="2723"/>
      <c r="BM340" s="2723"/>
      <c r="BN340" s="2723"/>
      <c r="BO340" s="2723"/>
      <c r="BP340" s="2723"/>
      <c r="BQ340" s="2723"/>
      <c r="BR340" s="76"/>
      <c r="BS340" s="76"/>
    </row>
    <row r="341" spans="1:85" ht="12.75" customHeight="1" x14ac:dyDescent="0.2">
      <c r="A341" s="143" t="str">
        <f>+IF('➉一覧からの作成用データ (切替届)'!$N$39="印刷ＯＫ→",1,"")</f>
        <v/>
      </c>
      <c r="B341" s="2719"/>
      <c r="C341" s="2719"/>
      <c r="D341" s="2719"/>
      <c r="E341" s="2719"/>
      <c r="F341" s="2719"/>
      <c r="G341" s="2719"/>
      <c r="H341" s="2719"/>
      <c r="I341" s="2719"/>
      <c r="J341" s="2719"/>
      <c r="K341" s="2719"/>
      <c r="L341" s="2719"/>
      <c r="M341" s="2719"/>
      <c r="N341" s="2719"/>
      <c r="O341" s="2719"/>
      <c r="P341" s="2719"/>
      <c r="Q341" s="2719"/>
      <c r="R341" s="2719"/>
      <c r="S341" s="2719"/>
      <c r="T341" s="2719"/>
      <c r="U341" s="2719"/>
      <c r="V341" s="2719"/>
      <c r="W341" s="2719"/>
      <c r="X341" s="2719"/>
      <c r="Y341" s="2719"/>
      <c r="Z341" s="2719"/>
      <c r="AA341" s="2719"/>
      <c r="AB341" s="2719"/>
      <c r="AC341" s="2719"/>
      <c r="AD341" s="2719"/>
      <c r="AE341" s="2719"/>
      <c r="AF341" s="2719"/>
      <c r="AG341" s="2719"/>
      <c r="AH341" s="2719"/>
      <c r="AI341" s="2719"/>
      <c r="AJ341" s="2719"/>
      <c r="AK341" s="2719"/>
      <c r="AL341" s="2720"/>
      <c r="AM341" s="95"/>
      <c r="AN341" s="95"/>
      <c r="AO341" s="95"/>
      <c r="AP341" s="2721"/>
      <c r="AQ341" s="2721"/>
      <c r="AR341" s="2721"/>
      <c r="AS341" s="2721"/>
      <c r="AT341" s="2721"/>
      <c r="AU341" s="2721"/>
      <c r="AV341" s="2721"/>
      <c r="AW341" s="2723"/>
      <c r="AX341" s="2723"/>
      <c r="AY341" s="2723"/>
      <c r="AZ341" s="2723"/>
      <c r="BA341" s="2723"/>
      <c r="BB341" s="2723"/>
      <c r="BC341" s="2723"/>
      <c r="BD341" s="2723"/>
      <c r="BE341" s="2723"/>
      <c r="BF341" s="2723"/>
      <c r="BG341" s="2723"/>
      <c r="BH341" s="2723"/>
      <c r="BI341" s="2723"/>
      <c r="BJ341" s="2723"/>
      <c r="BK341" s="2723"/>
      <c r="BL341" s="2723"/>
      <c r="BM341" s="2723"/>
      <c r="BN341" s="2723"/>
      <c r="BO341" s="2723"/>
      <c r="BP341" s="2723"/>
      <c r="BQ341" s="2723"/>
      <c r="BR341" s="76"/>
      <c r="BS341" s="76"/>
    </row>
    <row r="342" spans="1:85" ht="12.75" customHeight="1" thickBot="1" x14ac:dyDescent="0.25">
      <c r="A342" s="143" t="str">
        <f>+IF('➉一覧からの作成用データ (切替届)'!$N$39="印刷ＯＫ→",1,"")</f>
        <v/>
      </c>
      <c r="B342" s="2720"/>
      <c r="C342" s="2720"/>
      <c r="D342" s="2720"/>
      <c r="E342" s="2720"/>
      <c r="F342" s="2720"/>
      <c r="G342" s="2720"/>
      <c r="H342" s="2720"/>
      <c r="I342" s="2720"/>
      <c r="J342" s="2720"/>
      <c r="K342" s="2720"/>
      <c r="L342" s="2720"/>
      <c r="M342" s="2720"/>
      <c r="N342" s="2720"/>
      <c r="O342" s="2720"/>
      <c r="P342" s="2720"/>
      <c r="Q342" s="2720"/>
      <c r="R342" s="2720"/>
      <c r="S342" s="2720"/>
      <c r="T342" s="2720"/>
      <c r="U342" s="2720"/>
      <c r="V342" s="2720"/>
      <c r="W342" s="2720"/>
      <c r="X342" s="2720"/>
      <c r="Y342" s="2720"/>
      <c r="Z342" s="2720"/>
      <c r="AA342" s="2720"/>
      <c r="AB342" s="2720"/>
      <c r="AC342" s="2720"/>
      <c r="AD342" s="2720"/>
      <c r="AE342" s="2720"/>
      <c r="AF342" s="2720"/>
      <c r="AG342" s="2720"/>
      <c r="AH342" s="2720"/>
      <c r="AI342" s="2720"/>
      <c r="AJ342" s="2720"/>
      <c r="AK342" s="2720"/>
      <c r="AL342" s="2720"/>
      <c r="AM342" s="95"/>
      <c r="AN342" s="95"/>
      <c r="AO342" s="95"/>
      <c r="AP342" s="2722"/>
      <c r="AQ342" s="2722"/>
      <c r="AR342" s="2722"/>
      <c r="AS342" s="2722"/>
      <c r="AT342" s="2722"/>
      <c r="AU342" s="2722"/>
      <c r="AV342" s="2722"/>
      <c r="AW342" s="2724"/>
      <c r="AX342" s="2724"/>
      <c r="AY342" s="2724"/>
      <c r="AZ342" s="2724"/>
      <c r="BA342" s="2724"/>
      <c r="BB342" s="2724"/>
      <c r="BC342" s="2724"/>
      <c r="BD342" s="2724"/>
      <c r="BE342" s="2724"/>
      <c r="BF342" s="2724"/>
      <c r="BG342" s="2724"/>
      <c r="BH342" s="2724"/>
      <c r="BI342" s="2724"/>
      <c r="BJ342" s="2724"/>
      <c r="BK342" s="2724"/>
      <c r="BL342" s="2724"/>
      <c r="BM342" s="2724"/>
      <c r="BN342" s="2724"/>
      <c r="BO342" s="2724"/>
      <c r="BP342" s="2724"/>
      <c r="BQ342" s="2724"/>
      <c r="BR342" s="76"/>
      <c r="BS342" s="76"/>
    </row>
    <row r="343" spans="1:85" ht="13.5" customHeight="1" x14ac:dyDescent="0.2">
      <c r="A343" s="143" t="str">
        <f>+IF('➉一覧からの作成用データ (切替届)'!$N$39="印刷ＯＫ→",1,"")</f>
        <v/>
      </c>
      <c r="B343" s="2725">
        <f ca="1">IF('➉一覧からの作成用データ (切替届)'!$B$31="","",'➉一覧からの作成用データ (切替届)'!$B$31)</f>
        <v>45617</v>
      </c>
      <c r="C343" s="2726"/>
      <c r="D343" s="2726"/>
      <c r="E343" s="2726"/>
      <c r="F343" s="2726"/>
      <c r="G343" s="2726"/>
      <c r="H343" s="2726"/>
      <c r="I343" s="2726"/>
      <c r="J343" s="2726"/>
      <c r="K343" s="2726"/>
      <c r="L343" s="2726"/>
      <c r="M343" s="2726"/>
      <c r="N343" s="2726"/>
      <c r="O343" s="2726"/>
      <c r="P343" s="1729" t="s">
        <v>68</v>
      </c>
      <c r="Q343" s="1729"/>
      <c r="R343" s="1731" t="s">
        <v>21</v>
      </c>
      <c r="S343" s="1732"/>
      <c r="T343" s="1732"/>
      <c r="U343" s="1732"/>
      <c r="V343" s="1733"/>
      <c r="W343" s="1734" t="s">
        <v>9</v>
      </c>
      <c r="X343" s="1735"/>
      <c r="Y343" s="2731" t="str">
        <f>①伊勢崎市における事業所基本情報!$K$26&amp;"-"&amp;①伊勢崎市における事業所基本情報!$Q$26&amp;""</f>
        <v>-</v>
      </c>
      <c r="Z343" s="2731"/>
      <c r="AA343" s="2731"/>
      <c r="AB343" s="2731"/>
      <c r="AC343" s="2731"/>
      <c r="AD343" s="2731"/>
      <c r="AE343" s="2731"/>
      <c r="AF343" s="2731"/>
      <c r="AG343" s="81"/>
      <c r="AH343" s="81"/>
      <c r="AI343" s="81"/>
      <c r="AJ343" s="81"/>
      <c r="AK343" s="81"/>
      <c r="AL343" s="81"/>
      <c r="AM343" s="81"/>
      <c r="AN343" s="81"/>
      <c r="AO343" s="81"/>
      <c r="AP343" s="81"/>
      <c r="AQ343" s="81"/>
      <c r="AR343" s="81"/>
      <c r="AS343" s="81"/>
      <c r="AT343" s="81"/>
      <c r="AU343" s="81"/>
      <c r="AV343" s="81"/>
      <c r="AW343" s="1549" t="s">
        <v>10</v>
      </c>
      <c r="AX343" s="1549"/>
      <c r="AY343" s="1549"/>
      <c r="AZ343" s="1549"/>
      <c r="BA343" s="1549"/>
      <c r="BB343" s="1549"/>
      <c r="BC343" s="1549"/>
      <c r="BD343" s="1551" t="str">
        <f>①伊勢崎市における事業所基本情報!$CG$18&amp;""</f>
        <v/>
      </c>
      <c r="BE343" s="1551" t="str">
        <f>①伊勢崎市における事業所基本情報!$CH$18&amp;""</f>
        <v/>
      </c>
      <c r="BF343" s="1551" t="str">
        <f>①伊勢崎市における事業所基本情報!$CI$18&amp;""</f>
        <v/>
      </c>
      <c r="BG343" s="1551" t="str">
        <f>①伊勢崎市における事業所基本情報!$CJ$18&amp;""</f>
        <v/>
      </c>
      <c r="BH343" s="1551" t="str">
        <f>①伊勢崎市における事業所基本情報!$CK$18&amp;""</f>
        <v/>
      </c>
      <c r="BI343" s="1551" t="str">
        <f>①伊勢崎市における事業所基本情報!$CL$18&amp;""</f>
        <v/>
      </c>
      <c r="BJ343" s="1551" t="str">
        <f>①伊勢崎市における事業所基本情報!$CM$18&amp;""</f>
        <v/>
      </c>
      <c r="BK343" s="1551" t="str">
        <f>①伊勢崎市における事業所基本情報!$CN$18&amp;""</f>
        <v/>
      </c>
      <c r="BL343" s="1572" t="s">
        <v>130</v>
      </c>
      <c r="BM343" s="1573"/>
      <c r="BN343" s="1573"/>
      <c r="BO343" s="1573"/>
      <c r="BP343" s="1573"/>
      <c r="BQ343" s="1574"/>
      <c r="BR343" s="86"/>
      <c r="BS343" s="86"/>
      <c r="BT343" s="86"/>
      <c r="BY343" s="145"/>
      <c r="BZ343" s="145"/>
      <c r="CA343" s="145"/>
      <c r="CB343" s="145"/>
      <c r="CC343" s="145"/>
      <c r="CD343" s="145"/>
      <c r="CE343" s="145"/>
      <c r="CF343" s="145"/>
      <c r="CG343" s="145"/>
    </row>
    <row r="344" spans="1:85" ht="13.5" customHeight="1" x14ac:dyDescent="0.2">
      <c r="A344" s="143" t="str">
        <f>+IF('➉一覧からの作成用データ (切替届)'!$N$39="印刷ＯＫ→",1,"")</f>
        <v/>
      </c>
      <c r="B344" s="2727"/>
      <c r="C344" s="2728"/>
      <c r="D344" s="2728"/>
      <c r="E344" s="2728"/>
      <c r="F344" s="2728"/>
      <c r="G344" s="2728"/>
      <c r="H344" s="2728"/>
      <c r="I344" s="2728"/>
      <c r="J344" s="2728"/>
      <c r="K344" s="2728"/>
      <c r="L344" s="2728"/>
      <c r="M344" s="2728"/>
      <c r="N344" s="2728"/>
      <c r="O344" s="2728"/>
      <c r="P344" s="1730"/>
      <c r="Q344" s="1730"/>
      <c r="R344" s="1640"/>
      <c r="S344" s="1590"/>
      <c r="T344" s="1590"/>
      <c r="U344" s="1590"/>
      <c r="V344" s="1641"/>
      <c r="W344" s="1568" t="str">
        <f>①伊勢崎市における事業所基本情報!$I$27&amp;""</f>
        <v/>
      </c>
      <c r="X344" s="1569"/>
      <c r="Y344" s="1569"/>
      <c r="Z344" s="1569"/>
      <c r="AA344" s="1569"/>
      <c r="AB344" s="1569"/>
      <c r="AC344" s="1569"/>
      <c r="AD344" s="1569"/>
      <c r="AE344" s="1569"/>
      <c r="AF344" s="1569"/>
      <c r="AG344" s="1569"/>
      <c r="AH344" s="1569"/>
      <c r="AI344" s="1569"/>
      <c r="AJ344" s="1569"/>
      <c r="AK344" s="1569"/>
      <c r="AL344" s="1569"/>
      <c r="AM344" s="1569"/>
      <c r="AN344" s="1569"/>
      <c r="AO344" s="1569"/>
      <c r="AP344" s="1569"/>
      <c r="AQ344" s="1569"/>
      <c r="AR344" s="1569"/>
      <c r="AS344" s="1569"/>
      <c r="AT344" s="1569"/>
      <c r="AU344" s="1569"/>
      <c r="AV344" s="1569"/>
      <c r="AW344" s="1550"/>
      <c r="AX344" s="1550"/>
      <c r="AY344" s="1550"/>
      <c r="AZ344" s="1550"/>
      <c r="BA344" s="1550"/>
      <c r="BB344" s="1550"/>
      <c r="BC344" s="1550"/>
      <c r="BD344" s="1552"/>
      <c r="BE344" s="1552"/>
      <c r="BF344" s="1552"/>
      <c r="BG344" s="1552"/>
      <c r="BH344" s="1552"/>
      <c r="BI344" s="1552"/>
      <c r="BJ344" s="1552"/>
      <c r="BK344" s="1552"/>
      <c r="BL344" s="1575"/>
      <c r="BM344" s="1576"/>
      <c r="BN344" s="1576"/>
      <c r="BO344" s="1576"/>
      <c r="BP344" s="1576"/>
      <c r="BQ344" s="1577"/>
      <c r="BR344" s="86"/>
      <c r="BS344" s="86"/>
      <c r="BT344" s="86"/>
      <c r="BY344" s="145"/>
    </row>
    <row r="345" spans="1:85" ht="13.5" customHeight="1" x14ac:dyDescent="0.2">
      <c r="A345" s="143" t="str">
        <f>+IF('➉一覧からの作成用データ (切替届)'!$N$39="印刷ＯＫ→",1,"")</f>
        <v/>
      </c>
      <c r="B345" s="2727"/>
      <c r="C345" s="2728"/>
      <c r="D345" s="2728"/>
      <c r="E345" s="2728"/>
      <c r="F345" s="2728"/>
      <c r="G345" s="2728"/>
      <c r="H345" s="2728"/>
      <c r="I345" s="2728"/>
      <c r="J345" s="2728"/>
      <c r="K345" s="2728"/>
      <c r="L345" s="2728"/>
      <c r="M345" s="2728"/>
      <c r="N345" s="2728"/>
      <c r="O345" s="2728"/>
      <c r="P345" s="1730"/>
      <c r="Q345" s="1730"/>
      <c r="R345" s="1640"/>
      <c r="S345" s="1590"/>
      <c r="T345" s="1590"/>
      <c r="U345" s="1590"/>
      <c r="V345" s="1641"/>
      <c r="W345" s="1568"/>
      <c r="X345" s="1569"/>
      <c r="Y345" s="1569"/>
      <c r="Z345" s="1569"/>
      <c r="AA345" s="1569"/>
      <c r="AB345" s="1569"/>
      <c r="AC345" s="1569"/>
      <c r="AD345" s="1569"/>
      <c r="AE345" s="1569"/>
      <c r="AF345" s="1569"/>
      <c r="AG345" s="1569"/>
      <c r="AH345" s="1569"/>
      <c r="AI345" s="1569"/>
      <c r="AJ345" s="1569"/>
      <c r="AK345" s="1569"/>
      <c r="AL345" s="1569"/>
      <c r="AM345" s="1569"/>
      <c r="AN345" s="1569"/>
      <c r="AO345" s="1569"/>
      <c r="AP345" s="1569"/>
      <c r="AQ345" s="1569"/>
      <c r="AR345" s="1569"/>
      <c r="AS345" s="1569"/>
      <c r="AT345" s="1569"/>
      <c r="AU345" s="1569"/>
      <c r="AV345" s="1569"/>
      <c r="AW345" s="1550"/>
      <c r="AX345" s="1550"/>
      <c r="AY345" s="1550"/>
      <c r="AZ345" s="1550"/>
      <c r="BA345" s="1550"/>
      <c r="BB345" s="1550"/>
      <c r="BC345" s="1550"/>
      <c r="BD345" s="1624" t="s">
        <v>116</v>
      </c>
      <c r="BE345" s="1624"/>
      <c r="BF345" s="1624"/>
      <c r="BG345" s="1624"/>
      <c r="BH345" s="1624"/>
      <c r="BI345" s="1624"/>
      <c r="BJ345" s="1624"/>
      <c r="BK345" s="1624" t="s">
        <v>117</v>
      </c>
      <c r="BL345" s="1566" t="str">
        <f>RIGHT('➉一覧からの作成用データ (切替届)'!$M$39,2)&amp;""</f>
        <v/>
      </c>
      <c r="BM345" s="1566"/>
      <c r="BN345" s="1566"/>
      <c r="BO345" s="1566"/>
      <c r="BP345" s="1566"/>
      <c r="BQ345" s="1626" t="s">
        <v>118</v>
      </c>
      <c r="BR345" s="78"/>
      <c r="BS345" s="78"/>
      <c r="BT345" s="76"/>
      <c r="BY345" s="145"/>
    </row>
    <row r="346" spans="1:85" ht="13.5" customHeight="1" x14ac:dyDescent="0.2">
      <c r="A346" s="143" t="str">
        <f>+IF('➉一覧からの作成用データ (切替届)'!$N$39="印刷ＯＫ→",1,"")</f>
        <v/>
      </c>
      <c r="B346" s="2729"/>
      <c r="C346" s="2730"/>
      <c r="D346" s="2730"/>
      <c r="E346" s="2730"/>
      <c r="F346" s="2730"/>
      <c r="G346" s="2730"/>
      <c r="H346" s="2730"/>
      <c r="I346" s="2730"/>
      <c r="J346" s="2730"/>
      <c r="K346" s="2730"/>
      <c r="L346" s="2730"/>
      <c r="M346" s="2730"/>
      <c r="N346" s="2730"/>
      <c r="O346" s="2730"/>
      <c r="P346" s="1730"/>
      <c r="Q346" s="1730"/>
      <c r="R346" s="1637"/>
      <c r="S346" s="1638"/>
      <c r="T346" s="1638"/>
      <c r="U346" s="1638"/>
      <c r="V346" s="1642"/>
      <c r="W346" s="1570"/>
      <c r="X346" s="1571"/>
      <c r="Y346" s="1571"/>
      <c r="Z346" s="1571"/>
      <c r="AA346" s="1571"/>
      <c r="AB346" s="1571"/>
      <c r="AC346" s="1571"/>
      <c r="AD346" s="1571"/>
      <c r="AE346" s="1571"/>
      <c r="AF346" s="1571"/>
      <c r="AG346" s="1571"/>
      <c r="AH346" s="1571"/>
      <c r="AI346" s="1571"/>
      <c r="AJ346" s="1571"/>
      <c r="AK346" s="1571"/>
      <c r="AL346" s="1571"/>
      <c r="AM346" s="1571"/>
      <c r="AN346" s="1571"/>
      <c r="AO346" s="1571"/>
      <c r="AP346" s="1571"/>
      <c r="AQ346" s="1571"/>
      <c r="AR346" s="1571"/>
      <c r="AS346" s="1571"/>
      <c r="AT346" s="1571"/>
      <c r="AU346" s="1571"/>
      <c r="AV346" s="1571"/>
      <c r="AW346" s="1550"/>
      <c r="AX346" s="1550"/>
      <c r="AY346" s="1550"/>
      <c r="AZ346" s="1550"/>
      <c r="BA346" s="1550"/>
      <c r="BB346" s="1550"/>
      <c r="BC346" s="1550"/>
      <c r="BD346" s="1625"/>
      <c r="BE346" s="1625"/>
      <c r="BF346" s="1625"/>
      <c r="BG346" s="1625"/>
      <c r="BH346" s="1625"/>
      <c r="BI346" s="1625"/>
      <c r="BJ346" s="1625"/>
      <c r="BK346" s="1625"/>
      <c r="BL346" s="1567"/>
      <c r="BM346" s="1567"/>
      <c r="BN346" s="1567"/>
      <c r="BO346" s="1567"/>
      <c r="BP346" s="1567"/>
      <c r="BQ346" s="1627"/>
      <c r="BR346" s="78"/>
      <c r="BS346" s="78"/>
      <c r="BT346" s="76"/>
      <c r="BY346" s="145"/>
      <c r="BZ346" s="145"/>
      <c r="CA346" s="145"/>
      <c r="CB346" s="145"/>
      <c r="CC346" s="145"/>
      <c r="CD346" s="145"/>
      <c r="CE346" s="145"/>
      <c r="CF346" s="145"/>
    </row>
    <row r="347" spans="1:85" ht="20.25" customHeight="1" x14ac:dyDescent="0.2">
      <c r="A347" s="143" t="str">
        <f>+IF('➉一覧からの作成用データ (切替届)'!$N$39="印刷ＯＫ→",1,"")</f>
        <v/>
      </c>
      <c r="B347" s="1653"/>
      <c r="C347" s="1564"/>
      <c r="D347" s="1564"/>
      <c r="E347" s="1564"/>
      <c r="F347" s="1564"/>
      <c r="G347" s="1564"/>
      <c r="H347" s="1564"/>
      <c r="I347" s="1564"/>
      <c r="J347" s="1564"/>
      <c r="K347" s="1649" t="s">
        <v>304</v>
      </c>
      <c r="L347" s="1650"/>
      <c r="M347" s="1650"/>
      <c r="N347" s="1650"/>
      <c r="O347" s="1650"/>
      <c r="P347" s="1730"/>
      <c r="Q347" s="1730"/>
      <c r="R347" s="1634" t="s">
        <v>20</v>
      </c>
      <c r="S347" s="1634"/>
      <c r="T347" s="1634"/>
      <c r="U347" s="1634"/>
      <c r="V347" s="1634"/>
      <c r="W347" s="1610" t="str">
        <f>①伊勢崎市における事業所基本情報!$I$20&amp;""</f>
        <v/>
      </c>
      <c r="X347" s="1611"/>
      <c r="Y347" s="1611"/>
      <c r="Z347" s="1611"/>
      <c r="AA347" s="1611"/>
      <c r="AB347" s="1611"/>
      <c r="AC347" s="1611"/>
      <c r="AD347" s="1611"/>
      <c r="AE347" s="1611"/>
      <c r="AF347" s="1611"/>
      <c r="AG347" s="1611"/>
      <c r="AH347" s="1611"/>
      <c r="AI347" s="1611"/>
      <c r="AJ347" s="1611"/>
      <c r="AK347" s="1611"/>
      <c r="AL347" s="1611"/>
      <c r="AM347" s="1611"/>
      <c r="AN347" s="1611"/>
      <c r="AO347" s="1611"/>
      <c r="AP347" s="1611"/>
      <c r="AQ347" s="1611"/>
      <c r="AR347" s="1611"/>
      <c r="AS347" s="1611"/>
      <c r="AT347" s="1611"/>
      <c r="AU347" s="1611"/>
      <c r="AV347" s="1612"/>
      <c r="AW347" s="1550" t="s">
        <v>131</v>
      </c>
      <c r="AX347" s="1550"/>
      <c r="AY347" s="1550"/>
      <c r="AZ347" s="1550"/>
      <c r="BA347" s="1550" t="s">
        <v>33</v>
      </c>
      <c r="BB347" s="1550"/>
      <c r="BC347" s="1550"/>
      <c r="BD347" s="1614" t="str">
        <f>①伊勢崎市における事業所基本情報!$I$35&amp;""</f>
        <v/>
      </c>
      <c r="BE347" s="1614"/>
      <c r="BF347" s="1614"/>
      <c r="BG347" s="1614"/>
      <c r="BH347" s="1614"/>
      <c r="BI347" s="1614"/>
      <c r="BJ347" s="1614"/>
      <c r="BK347" s="1614"/>
      <c r="BL347" s="1614"/>
      <c r="BM347" s="1614"/>
      <c r="BN347" s="1614"/>
      <c r="BO347" s="1614"/>
      <c r="BP347" s="1614"/>
      <c r="BQ347" s="1615"/>
      <c r="BR347" s="78"/>
      <c r="BS347" s="78"/>
      <c r="BT347" s="76"/>
      <c r="BY347" s="145"/>
      <c r="BZ347" s="145"/>
      <c r="CA347" s="145"/>
      <c r="CB347" s="145"/>
      <c r="CC347" s="145"/>
      <c r="CD347" s="145"/>
      <c r="CE347" s="145"/>
      <c r="CF347" s="145"/>
    </row>
    <row r="348" spans="1:85" ht="20.25" customHeight="1" x14ac:dyDescent="0.2">
      <c r="A348" s="143" t="str">
        <f>+IF('➉一覧からの作成用データ (切替届)'!$N$39="印刷ＯＫ→",1,"")</f>
        <v/>
      </c>
      <c r="B348" s="1653"/>
      <c r="C348" s="1564"/>
      <c r="D348" s="1564"/>
      <c r="E348" s="1564"/>
      <c r="F348" s="1564"/>
      <c r="G348" s="1564"/>
      <c r="H348" s="1564"/>
      <c r="I348" s="1564"/>
      <c r="J348" s="1564"/>
      <c r="K348" s="1651"/>
      <c r="L348" s="1652"/>
      <c r="M348" s="1652"/>
      <c r="N348" s="1652"/>
      <c r="O348" s="1652"/>
      <c r="P348" s="1730"/>
      <c r="Q348" s="1730"/>
      <c r="R348" s="1640" t="s">
        <v>24</v>
      </c>
      <c r="S348" s="1590"/>
      <c r="T348" s="1590"/>
      <c r="U348" s="1590"/>
      <c r="V348" s="1641"/>
      <c r="W348" s="1601" t="str">
        <f>①伊勢崎市における事業所基本情報!$I$22&amp;""</f>
        <v/>
      </c>
      <c r="X348" s="1602"/>
      <c r="Y348" s="1602"/>
      <c r="Z348" s="1602"/>
      <c r="AA348" s="1602"/>
      <c r="AB348" s="1602"/>
      <c r="AC348" s="1602"/>
      <c r="AD348" s="1602"/>
      <c r="AE348" s="1602"/>
      <c r="AF348" s="1602"/>
      <c r="AG348" s="1602"/>
      <c r="AH348" s="1602"/>
      <c r="AI348" s="1602"/>
      <c r="AJ348" s="1602"/>
      <c r="AK348" s="1602"/>
      <c r="AL348" s="1602"/>
      <c r="AM348" s="1602"/>
      <c r="AN348" s="1602"/>
      <c r="AO348" s="1602"/>
      <c r="AP348" s="1602"/>
      <c r="AQ348" s="1602"/>
      <c r="AR348" s="1602"/>
      <c r="AS348" s="1602"/>
      <c r="AT348" s="1602"/>
      <c r="AU348" s="1602"/>
      <c r="AV348" s="1603"/>
      <c r="AW348" s="1550"/>
      <c r="AX348" s="1550"/>
      <c r="AY348" s="1550"/>
      <c r="AZ348" s="1550"/>
      <c r="BA348" s="1550"/>
      <c r="BB348" s="1550"/>
      <c r="BC348" s="1550"/>
      <c r="BD348" s="1616"/>
      <c r="BE348" s="1616"/>
      <c r="BF348" s="1616"/>
      <c r="BG348" s="1616"/>
      <c r="BH348" s="1616"/>
      <c r="BI348" s="1616"/>
      <c r="BJ348" s="1616"/>
      <c r="BK348" s="1616"/>
      <c r="BL348" s="1616"/>
      <c r="BM348" s="1616"/>
      <c r="BN348" s="1616"/>
      <c r="BO348" s="1616"/>
      <c r="BP348" s="1616"/>
      <c r="BQ348" s="1617"/>
      <c r="BR348" s="78"/>
      <c r="BS348" s="78"/>
      <c r="BT348" s="76"/>
      <c r="BY348" s="145"/>
      <c r="BZ348" s="145"/>
      <c r="CA348" s="145"/>
      <c r="CB348" s="145"/>
      <c r="CC348" s="145"/>
      <c r="CD348" s="145"/>
      <c r="CE348" s="145"/>
      <c r="CF348" s="145"/>
      <c r="CG348" s="145"/>
    </row>
    <row r="349" spans="1:85" ht="20.25" customHeight="1" x14ac:dyDescent="0.2">
      <c r="A349" s="143" t="str">
        <f>+IF('➉一覧からの作成用データ (切替届)'!$N$39="印刷ＯＫ→",1,"")</f>
        <v/>
      </c>
      <c r="B349" s="1653"/>
      <c r="C349" s="1564"/>
      <c r="D349" s="1564"/>
      <c r="E349" s="1564"/>
      <c r="F349" s="1564"/>
      <c r="G349" s="1564"/>
      <c r="H349" s="1564"/>
      <c r="I349" s="1564"/>
      <c r="J349" s="1564"/>
      <c r="K349" s="1564"/>
      <c r="L349" s="1564"/>
      <c r="M349" s="1564"/>
      <c r="N349" s="1564"/>
      <c r="O349" s="1565"/>
      <c r="P349" s="1730"/>
      <c r="Q349" s="1730"/>
      <c r="R349" s="1640"/>
      <c r="S349" s="1590"/>
      <c r="T349" s="1590"/>
      <c r="U349" s="1590"/>
      <c r="V349" s="1641"/>
      <c r="W349" s="1604"/>
      <c r="X349" s="1605"/>
      <c r="Y349" s="1605"/>
      <c r="Z349" s="1605"/>
      <c r="AA349" s="1605"/>
      <c r="AB349" s="1605"/>
      <c r="AC349" s="1605"/>
      <c r="AD349" s="1605"/>
      <c r="AE349" s="1605"/>
      <c r="AF349" s="1605"/>
      <c r="AG349" s="1605"/>
      <c r="AH349" s="1605"/>
      <c r="AI349" s="1605"/>
      <c r="AJ349" s="1605"/>
      <c r="AK349" s="1605"/>
      <c r="AL349" s="1605"/>
      <c r="AM349" s="1605"/>
      <c r="AN349" s="1605"/>
      <c r="AO349" s="1605"/>
      <c r="AP349" s="1605"/>
      <c r="AQ349" s="1605"/>
      <c r="AR349" s="1605"/>
      <c r="AS349" s="1605"/>
      <c r="AT349" s="1605"/>
      <c r="AU349" s="1605"/>
      <c r="AV349" s="1606"/>
      <c r="AW349" s="1550"/>
      <c r="AX349" s="1550"/>
      <c r="AY349" s="1550"/>
      <c r="AZ349" s="1550"/>
      <c r="BA349" s="1550" t="s">
        <v>3</v>
      </c>
      <c r="BB349" s="1550"/>
      <c r="BC349" s="1550"/>
      <c r="BD349" s="1708" t="str">
        <f>①伊勢崎市における事業所基本情報!$I$37&amp;""</f>
        <v/>
      </c>
      <c r="BE349" s="1709"/>
      <c r="BF349" s="1709"/>
      <c r="BG349" s="1709"/>
      <c r="BH349" s="1709"/>
      <c r="BI349" s="1709"/>
      <c r="BJ349" s="1709"/>
      <c r="BK349" s="1709"/>
      <c r="BL349" s="1709"/>
      <c r="BM349" s="1709"/>
      <c r="BN349" s="1709"/>
      <c r="BO349" s="1709"/>
      <c r="BP349" s="1709"/>
      <c r="BQ349" s="1710"/>
      <c r="BR349" s="78"/>
      <c r="BS349" s="78"/>
      <c r="BT349" s="76"/>
      <c r="BY349" s="145"/>
    </row>
    <row r="350" spans="1:85" ht="20.25" customHeight="1" x14ac:dyDescent="0.2">
      <c r="A350" s="143" t="str">
        <f>+IF('➉一覧からの作成用データ (切替届)'!$N$39="印刷ＯＫ→",1,"")</f>
        <v/>
      </c>
      <c r="B350" s="1557" t="s">
        <v>13</v>
      </c>
      <c r="C350" s="1558"/>
      <c r="D350" s="1558"/>
      <c r="E350" s="1558"/>
      <c r="F350" s="1559"/>
      <c r="G350" s="1553" t="s">
        <v>19</v>
      </c>
      <c r="H350" s="1554"/>
      <c r="I350" s="1554"/>
      <c r="J350" s="1554"/>
      <c r="K350" s="1554"/>
      <c r="L350" s="1554"/>
      <c r="M350" s="1554"/>
      <c r="N350" s="1554"/>
      <c r="O350" s="1554"/>
      <c r="P350" s="1730"/>
      <c r="Q350" s="1730"/>
      <c r="R350" s="1637"/>
      <c r="S350" s="1638"/>
      <c r="T350" s="1638"/>
      <c r="U350" s="1638"/>
      <c r="V350" s="1642"/>
      <c r="W350" s="1607"/>
      <c r="X350" s="1608"/>
      <c r="Y350" s="1608"/>
      <c r="Z350" s="1608"/>
      <c r="AA350" s="1608"/>
      <c r="AB350" s="1608"/>
      <c r="AC350" s="1608"/>
      <c r="AD350" s="1608"/>
      <c r="AE350" s="1608"/>
      <c r="AF350" s="1608"/>
      <c r="AG350" s="1608"/>
      <c r="AH350" s="1608"/>
      <c r="AI350" s="1608"/>
      <c r="AJ350" s="1608"/>
      <c r="AK350" s="1608"/>
      <c r="AL350" s="1608"/>
      <c r="AM350" s="1608"/>
      <c r="AN350" s="1608"/>
      <c r="AO350" s="1608"/>
      <c r="AP350" s="1608"/>
      <c r="AQ350" s="1608"/>
      <c r="AR350" s="1608"/>
      <c r="AS350" s="1608"/>
      <c r="AT350" s="1608"/>
      <c r="AU350" s="1608"/>
      <c r="AV350" s="1609"/>
      <c r="AW350" s="1550"/>
      <c r="AX350" s="1550"/>
      <c r="AY350" s="1550"/>
      <c r="AZ350" s="1550"/>
      <c r="BA350" s="1550"/>
      <c r="BB350" s="1550"/>
      <c r="BC350" s="1550"/>
      <c r="BD350" s="1711"/>
      <c r="BE350" s="1712"/>
      <c r="BF350" s="1712"/>
      <c r="BG350" s="1712"/>
      <c r="BH350" s="1712"/>
      <c r="BI350" s="1712"/>
      <c r="BJ350" s="1712"/>
      <c r="BK350" s="1712"/>
      <c r="BL350" s="1712"/>
      <c r="BM350" s="1712"/>
      <c r="BN350" s="1712"/>
      <c r="BO350" s="1712"/>
      <c r="BP350" s="1712"/>
      <c r="BQ350" s="1713"/>
      <c r="BR350" s="78"/>
      <c r="BS350" s="78"/>
      <c r="BT350" s="76"/>
      <c r="BY350" s="145"/>
      <c r="BZ350" s="145"/>
    </row>
    <row r="351" spans="1:85" ht="20.25" customHeight="1" x14ac:dyDescent="0.2">
      <c r="A351" s="143" t="str">
        <f>+IF('➉一覧からの作成用データ (切替届)'!$N$39="印刷ＯＫ→",1,"")</f>
        <v/>
      </c>
      <c r="B351" s="1560"/>
      <c r="C351" s="1561"/>
      <c r="D351" s="1561"/>
      <c r="E351" s="1561"/>
      <c r="F351" s="1562"/>
      <c r="G351" s="1555"/>
      <c r="H351" s="1556"/>
      <c r="I351" s="1556"/>
      <c r="J351" s="1556"/>
      <c r="K351" s="1556"/>
      <c r="L351" s="1556"/>
      <c r="M351" s="1556"/>
      <c r="N351" s="1556"/>
      <c r="O351" s="1556"/>
      <c r="P351" s="1730"/>
      <c r="Q351" s="1730"/>
      <c r="R351" s="1550" t="s">
        <v>25</v>
      </c>
      <c r="S351" s="1550"/>
      <c r="T351" s="1550"/>
      <c r="U351" s="1550"/>
      <c r="V351" s="1550"/>
      <c r="W351" s="1543" t="str">
        <f>①伊勢崎市における事業所基本情報!$CG$35&amp;""</f>
        <v/>
      </c>
      <c r="X351" s="1544"/>
      <c r="Y351" s="1543" t="str">
        <f>①伊勢崎市における事業所基本情報!$CH$35&amp;""</f>
        <v/>
      </c>
      <c r="Z351" s="1544"/>
      <c r="AA351" s="1543" t="str">
        <f>①伊勢崎市における事業所基本情報!$CI$35&amp;""</f>
        <v/>
      </c>
      <c r="AB351" s="1544"/>
      <c r="AC351" s="1543" t="str">
        <f>①伊勢崎市における事業所基本情報!$CJ$35&amp;""</f>
        <v/>
      </c>
      <c r="AD351" s="1544"/>
      <c r="AE351" s="1543" t="str">
        <f>①伊勢崎市における事業所基本情報!$CK$35&amp;""</f>
        <v/>
      </c>
      <c r="AF351" s="1544"/>
      <c r="AG351" s="1543" t="str">
        <f>①伊勢崎市における事業所基本情報!$CL$35&amp;""</f>
        <v/>
      </c>
      <c r="AH351" s="1544"/>
      <c r="AI351" s="1543" t="str">
        <f>①伊勢崎市における事業所基本情報!$CM$35&amp;""</f>
        <v/>
      </c>
      <c r="AJ351" s="1544"/>
      <c r="AK351" s="1543" t="str">
        <f>①伊勢崎市における事業所基本情報!$CN$35&amp;""</f>
        <v/>
      </c>
      <c r="AL351" s="1544"/>
      <c r="AM351" s="1543" t="str">
        <f>①伊勢崎市における事業所基本情報!$CO$35&amp;""</f>
        <v/>
      </c>
      <c r="AN351" s="1544"/>
      <c r="AO351" s="1543" t="str">
        <f>①伊勢崎市における事業所基本情報!$CP$35&amp;""</f>
        <v/>
      </c>
      <c r="AP351" s="1544"/>
      <c r="AQ351" s="1543" t="str">
        <f>①伊勢崎市における事業所基本情報!$CQ$35&amp;""</f>
        <v/>
      </c>
      <c r="AR351" s="1544"/>
      <c r="AS351" s="1543" t="str">
        <f>①伊勢崎市における事業所基本情報!$CR$35&amp;""</f>
        <v/>
      </c>
      <c r="AT351" s="1544"/>
      <c r="AU351" s="1736" t="str">
        <f>①伊勢崎市における事業所基本情報!$CS$35&amp;""</f>
        <v/>
      </c>
      <c r="AV351" s="1737"/>
      <c r="AW351" s="1550"/>
      <c r="AX351" s="1550"/>
      <c r="AY351" s="1550"/>
      <c r="AZ351" s="1550"/>
      <c r="BA351" s="1550" t="s">
        <v>4</v>
      </c>
      <c r="BB351" s="1550"/>
      <c r="BC351" s="1550"/>
      <c r="BD351" s="1714" t="str">
        <f>①伊勢崎市における事業所基本情報!$I$39&amp;""</f>
        <v/>
      </c>
      <c r="BE351" s="1715"/>
      <c r="BF351" s="1715"/>
      <c r="BG351" s="1715"/>
      <c r="BH351" s="1715"/>
      <c r="BI351" s="1715"/>
      <c r="BJ351" s="1715"/>
      <c r="BK351" s="1715"/>
      <c r="BL351" s="1715"/>
      <c r="BM351" s="1715"/>
      <c r="BN351" s="1715"/>
      <c r="BO351" s="1715"/>
      <c r="BP351" s="1715"/>
      <c r="BQ351" s="1716"/>
      <c r="BR351" s="78"/>
      <c r="BS351" s="78"/>
      <c r="BT351" s="76"/>
      <c r="BY351" s="145"/>
      <c r="BZ351" s="145"/>
    </row>
    <row r="352" spans="1:85" ht="20.25" customHeight="1" thickBot="1" x14ac:dyDescent="0.25">
      <c r="A352" s="143" t="str">
        <f>+IF('➉一覧からの作成用データ (切替届)'!$N$39="印刷ＯＫ→",1,"")</f>
        <v/>
      </c>
      <c r="B352" s="1560"/>
      <c r="C352" s="1561"/>
      <c r="D352" s="1561"/>
      <c r="E352" s="1561"/>
      <c r="F352" s="1562"/>
      <c r="G352" s="1555"/>
      <c r="H352" s="1556"/>
      <c r="I352" s="1556"/>
      <c r="J352" s="1556"/>
      <c r="K352" s="1556"/>
      <c r="L352" s="1556"/>
      <c r="M352" s="1556"/>
      <c r="N352" s="1556"/>
      <c r="O352" s="1556"/>
      <c r="P352" s="1730"/>
      <c r="Q352" s="1730"/>
      <c r="R352" s="1550"/>
      <c r="S352" s="1550"/>
      <c r="T352" s="1550"/>
      <c r="U352" s="1550"/>
      <c r="V352" s="1550"/>
      <c r="W352" s="1620"/>
      <c r="X352" s="1621"/>
      <c r="Y352" s="1620"/>
      <c r="Z352" s="1621"/>
      <c r="AA352" s="1620"/>
      <c r="AB352" s="1621"/>
      <c r="AC352" s="1545"/>
      <c r="AD352" s="1546"/>
      <c r="AE352" s="1545"/>
      <c r="AF352" s="1546"/>
      <c r="AG352" s="1545"/>
      <c r="AH352" s="1546"/>
      <c r="AI352" s="1545"/>
      <c r="AJ352" s="1546"/>
      <c r="AK352" s="1545"/>
      <c r="AL352" s="1546"/>
      <c r="AM352" s="1545"/>
      <c r="AN352" s="1546"/>
      <c r="AO352" s="1545"/>
      <c r="AP352" s="1546"/>
      <c r="AQ352" s="1545"/>
      <c r="AR352" s="1546"/>
      <c r="AS352" s="1545"/>
      <c r="AT352" s="1546"/>
      <c r="AU352" s="1738"/>
      <c r="AV352" s="1543"/>
      <c r="AW352" s="1634"/>
      <c r="AX352" s="1634"/>
      <c r="AY352" s="1634"/>
      <c r="AZ352" s="1634"/>
      <c r="BA352" s="1618"/>
      <c r="BB352" s="1618"/>
      <c r="BC352" s="1618"/>
      <c r="BD352" s="1717"/>
      <c r="BE352" s="1718"/>
      <c r="BF352" s="1718"/>
      <c r="BG352" s="1718"/>
      <c r="BH352" s="1718"/>
      <c r="BI352" s="1718"/>
      <c r="BJ352" s="1718"/>
      <c r="BK352" s="1718"/>
      <c r="BL352" s="1718"/>
      <c r="BM352" s="1718"/>
      <c r="BN352" s="1718"/>
      <c r="BO352" s="1718"/>
      <c r="BP352" s="1718"/>
      <c r="BQ352" s="1719"/>
      <c r="BR352" s="78"/>
      <c r="BS352" s="78"/>
      <c r="BY352" s="145"/>
      <c r="BZ352" s="145"/>
      <c r="CA352" s="145"/>
      <c r="CB352" s="145"/>
      <c r="CC352" s="145"/>
      <c r="CD352" s="145"/>
      <c r="CE352" s="145"/>
      <c r="CF352" s="145"/>
      <c r="CG352" s="145"/>
    </row>
    <row r="353" spans="1:98" ht="15.75" customHeight="1" x14ac:dyDescent="0.2">
      <c r="A353" s="143" t="str">
        <f>+IF('➉一覧からの作成用データ (切替届)'!$N$39="印刷ＯＫ→",1,"")</f>
        <v/>
      </c>
      <c r="B353" s="1676" t="s">
        <v>22</v>
      </c>
      <c r="C353" s="1677"/>
      <c r="D353" s="1595" t="s">
        <v>14</v>
      </c>
      <c r="E353" s="1596"/>
      <c r="F353" s="1596"/>
      <c r="G353" s="1596"/>
      <c r="H353" s="1596"/>
      <c r="I353" s="1597"/>
      <c r="J353" s="2699" t="str">
        <f>'➉一覧からの作成用データ (切替届)'!$D$39&amp;""</f>
        <v/>
      </c>
      <c r="K353" s="2700"/>
      <c r="L353" s="2700"/>
      <c r="M353" s="2700"/>
      <c r="N353" s="2700"/>
      <c r="O353" s="2700"/>
      <c r="P353" s="2700"/>
      <c r="Q353" s="2700"/>
      <c r="R353" s="2700"/>
      <c r="S353" s="2700"/>
      <c r="T353" s="2700"/>
      <c r="U353" s="2700"/>
      <c r="V353" s="2700"/>
      <c r="W353" s="2700"/>
      <c r="X353" s="2700"/>
      <c r="Y353" s="2700"/>
      <c r="Z353" s="2700"/>
      <c r="AA353" s="2700"/>
      <c r="AB353" s="2701"/>
      <c r="AC353" s="2702" t="s">
        <v>119</v>
      </c>
      <c r="AD353" s="2703"/>
      <c r="AE353" s="2703"/>
      <c r="AF353" s="2703"/>
      <c r="AG353" s="2704"/>
      <c r="AH353" s="1643" t="s">
        <v>120</v>
      </c>
      <c r="AI353" s="1643"/>
      <c r="AJ353" s="1643"/>
      <c r="AK353" s="1643"/>
      <c r="AL353" s="1643"/>
      <c r="AM353" s="1643"/>
      <c r="AN353" s="1643"/>
      <c r="AO353" s="1643"/>
      <c r="AP353" s="1643"/>
      <c r="AQ353" s="1643"/>
      <c r="AR353" s="1644"/>
      <c r="AS353" s="1635" t="s">
        <v>123</v>
      </c>
      <c r="AT353" s="1635"/>
      <c r="AU353" s="1635"/>
      <c r="AV353" s="1635"/>
      <c r="AW353" s="1635"/>
      <c r="AX353" s="1635"/>
      <c r="AY353" s="1635"/>
      <c r="AZ353" s="1635"/>
      <c r="BA353" s="1636"/>
      <c r="BB353" s="1636"/>
      <c r="BC353" s="1636"/>
      <c r="BD353" s="1635"/>
      <c r="BE353" s="1635"/>
      <c r="BF353" s="1635"/>
      <c r="BG353" s="1635"/>
      <c r="BH353" s="1635"/>
      <c r="BI353" s="1635"/>
      <c r="BJ353" s="1635"/>
      <c r="BK353" s="1635"/>
      <c r="BL353" s="1635"/>
      <c r="BM353" s="1635"/>
      <c r="BN353" s="1635"/>
      <c r="BO353" s="1635"/>
      <c r="BP353" s="1635"/>
      <c r="BQ353" s="79"/>
      <c r="BR353" s="76"/>
      <c r="BS353" s="76"/>
      <c r="BT353" s="76"/>
      <c r="BU353" s="76"/>
      <c r="CA353" s="145"/>
      <c r="CB353" s="145"/>
      <c r="CC353" s="145"/>
      <c r="CD353" s="145"/>
      <c r="CE353" s="145"/>
      <c r="CF353" s="145"/>
      <c r="CG353" s="145"/>
      <c r="CH353" s="145"/>
      <c r="CI353" s="145"/>
    </row>
    <row r="354" spans="1:98" ht="16.5" customHeight="1" x14ac:dyDescent="0.2">
      <c r="A354" s="143" t="str">
        <f>+IF('➉一覧からの作成用データ (切替届)'!$N$39="印刷ＯＫ→",1,"")</f>
        <v/>
      </c>
      <c r="B354" s="1676"/>
      <c r="C354" s="1677"/>
      <c r="D354" s="1628" t="s">
        <v>305</v>
      </c>
      <c r="E354" s="1629"/>
      <c r="F354" s="1629"/>
      <c r="G354" s="1629"/>
      <c r="H354" s="1629"/>
      <c r="I354" s="1630"/>
      <c r="J354" s="2705" t="str">
        <f>'➉一覧からの作成用データ (切替届)'!$C$39&amp;""</f>
        <v/>
      </c>
      <c r="K354" s="2706"/>
      <c r="L354" s="2706"/>
      <c r="M354" s="2706"/>
      <c r="N354" s="2706"/>
      <c r="O354" s="2706"/>
      <c r="P354" s="2706"/>
      <c r="Q354" s="2706"/>
      <c r="R354" s="2706"/>
      <c r="S354" s="2706"/>
      <c r="T354" s="2706"/>
      <c r="U354" s="2706"/>
      <c r="V354" s="2706"/>
      <c r="W354" s="2706"/>
      <c r="X354" s="2706"/>
      <c r="Y354" s="2706"/>
      <c r="Z354" s="2706"/>
      <c r="AA354" s="2706"/>
      <c r="AB354" s="2707"/>
      <c r="AC354" s="2710"/>
      <c r="AD354" s="2711"/>
      <c r="AE354" s="2711"/>
      <c r="AF354" s="2711"/>
      <c r="AG354" s="2712"/>
      <c r="AH354" s="1645"/>
      <c r="AI354" s="1645"/>
      <c r="AJ354" s="1645"/>
      <c r="AK354" s="1645"/>
      <c r="AL354" s="1645"/>
      <c r="AM354" s="1645"/>
      <c r="AN354" s="1645"/>
      <c r="AO354" s="1645"/>
      <c r="AP354" s="1645"/>
      <c r="AQ354" s="1645"/>
      <c r="AR354" s="1646"/>
      <c r="AS354" s="1589" t="s">
        <v>73</v>
      </c>
      <c r="AT354" s="1589"/>
      <c r="AU354" s="1619" t="str">
        <f>'➉一覧からの作成用データ (切替届)'!$I$39&amp;""</f>
        <v/>
      </c>
      <c r="AV354" s="1619"/>
      <c r="AW354" s="1619"/>
      <c r="AX354" s="1619"/>
      <c r="AY354" s="1619"/>
      <c r="AZ354" s="1619"/>
      <c r="BA354" s="1619"/>
      <c r="BB354" s="1619"/>
      <c r="BC354" s="1619"/>
      <c r="BD354" s="1619"/>
      <c r="BE354" s="1619"/>
      <c r="BF354" s="1589" t="s">
        <v>74</v>
      </c>
      <c r="BG354" s="1589"/>
      <c r="BH354" s="740" t="s">
        <v>350</v>
      </c>
      <c r="BI354" s="740"/>
      <c r="BJ354" s="740"/>
      <c r="BK354" s="740"/>
      <c r="BL354" s="740"/>
      <c r="BM354" s="740"/>
      <c r="BN354" s="740"/>
      <c r="BO354" s="740"/>
      <c r="BP354" s="740"/>
      <c r="BQ354" s="1684"/>
      <c r="BR354" s="76"/>
      <c r="BS354" s="76"/>
      <c r="BT354" s="76"/>
      <c r="BU354" s="76"/>
      <c r="CA354" s="145"/>
      <c r="CB354" s="145"/>
      <c r="CC354" s="145"/>
      <c r="CD354" s="145"/>
      <c r="CE354" s="145"/>
      <c r="CF354" s="145"/>
      <c r="CG354" s="145"/>
      <c r="CH354" s="145"/>
      <c r="CI354" s="145"/>
    </row>
    <row r="355" spans="1:98" ht="16.5" customHeight="1" x14ac:dyDescent="0.2">
      <c r="A355" s="143" t="str">
        <f>+IF('➉一覧からの作成用データ (切替届)'!$N$39="印刷ＯＫ→",1,"")</f>
        <v/>
      </c>
      <c r="B355" s="1676"/>
      <c r="C355" s="1677"/>
      <c r="D355" s="1631"/>
      <c r="E355" s="1632"/>
      <c r="F355" s="1632"/>
      <c r="G355" s="1632"/>
      <c r="H355" s="1632"/>
      <c r="I355" s="1633"/>
      <c r="J355" s="1685"/>
      <c r="K355" s="1686"/>
      <c r="L355" s="1686"/>
      <c r="M355" s="1686"/>
      <c r="N355" s="1686"/>
      <c r="O355" s="1686"/>
      <c r="P355" s="1686"/>
      <c r="Q355" s="1686"/>
      <c r="R355" s="1686"/>
      <c r="S355" s="1686"/>
      <c r="T355" s="1686"/>
      <c r="U355" s="1686"/>
      <c r="V355" s="1686"/>
      <c r="W355" s="1686"/>
      <c r="X355" s="1686"/>
      <c r="Y355" s="1686"/>
      <c r="Z355" s="1686"/>
      <c r="AA355" s="1686"/>
      <c r="AB355" s="2708"/>
      <c r="AC355" s="2318"/>
      <c r="AD355" s="1613"/>
      <c r="AE355" s="1613"/>
      <c r="AF355" s="1613"/>
      <c r="AG355" s="2319"/>
      <c r="AH355" s="1645"/>
      <c r="AI355" s="1645"/>
      <c r="AJ355" s="1645"/>
      <c r="AK355" s="1645"/>
      <c r="AL355" s="1645"/>
      <c r="AM355" s="1645"/>
      <c r="AN355" s="1645"/>
      <c r="AO355" s="1645"/>
      <c r="AP355" s="1645"/>
      <c r="AQ355" s="1645"/>
      <c r="AR355" s="1646"/>
      <c r="AS355" s="1589"/>
      <c r="AT355" s="1589"/>
      <c r="AU355" s="1619"/>
      <c r="AV355" s="1619"/>
      <c r="AW355" s="1619"/>
      <c r="AX355" s="1619"/>
      <c r="AY355" s="1619"/>
      <c r="AZ355" s="1619"/>
      <c r="BA355" s="1619"/>
      <c r="BB355" s="1619"/>
      <c r="BC355" s="1619"/>
      <c r="BD355" s="1619"/>
      <c r="BE355" s="1619"/>
      <c r="BF355" s="1589"/>
      <c r="BG355" s="1589"/>
      <c r="BH355" s="740"/>
      <c r="BI355" s="740"/>
      <c r="BJ355" s="740"/>
      <c r="BK355" s="740"/>
      <c r="BL355" s="740"/>
      <c r="BM355" s="740"/>
      <c r="BN355" s="740"/>
      <c r="BO355" s="740"/>
      <c r="BP355" s="740"/>
      <c r="BQ355" s="1684"/>
      <c r="BR355" s="76"/>
      <c r="BS355" s="76"/>
      <c r="BT355" s="76"/>
      <c r="BU355" s="76"/>
      <c r="CA355" s="145"/>
      <c r="CS355" s="134"/>
      <c r="CT355" s="134"/>
    </row>
    <row r="356" spans="1:98" ht="16.5" customHeight="1" x14ac:dyDescent="0.2">
      <c r="A356" s="143" t="str">
        <f>+IF('➉一覧からの作成用データ (切替届)'!$N$39="印刷ＯＫ→",1,"")</f>
        <v/>
      </c>
      <c r="B356" s="1676"/>
      <c r="C356" s="1677"/>
      <c r="D356" s="1598"/>
      <c r="E356" s="1599"/>
      <c r="F356" s="1599"/>
      <c r="G356" s="1599"/>
      <c r="H356" s="1599"/>
      <c r="I356" s="1600"/>
      <c r="J356" s="1687"/>
      <c r="K356" s="1688"/>
      <c r="L356" s="1688"/>
      <c r="M356" s="1688"/>
      <c r="N356" s="1688"/>
      <c r="O356" s="1688"/>
      <c r="P356" s="1688"/>
      <c r="Q356" s="1688"/>
      <c r="R356" s="1688"/>
      <c r="S356" s="1688"/>
      <c r="T356" s="1688"/>
      <c r="U356" s="1688"/>
      <c r="V356" s="1688"/>
      <c r="W356" s="1688"/>
      <c r="X356" s="1688"/>
      <c r="Y356" s="1688"/>
      <c r="Z356" s="1688"/>
      <c r="AA356" s="1688"/>
      <c r="AB356" s="2709"/>
      <c r="AC356" s="2320"/>
      <c r="AD356" s="2321"/>
      <c r="AE356" s="2321"/>
      <c r="AF356" s="2321"/>
      <c r="AG356" s="2322"/>
      <c r="AH356" s="1647"/>
      <c r="AI356" s="1647"/>
      <c r="AJ356" s="1647"/>
      <c r="AK356" s="1647"/>
      <c r="AL356" s="1647"/>
      <c r="AM356" s="1647"/>
      <c r="AN356" s="1647"/>
      <c r="AO356" s="1647"/>
      <c r="AP356" s="1647"/>
      <c r="AQ356" s="1647"/>
      <c r="AR356" s="1648"/>
      <c r="AS356" s="1637" t="s">
        <v>125</v>
      </c>
      <c r="AT356" s="1638"/>
      <c r="AU356" s="1638"/>
      <c r="AV356" s="1638"/>
      <c r="AW356" s="1638"/>
      <c r="AX356" s="1638"/>
      <c r="AY356" s="1638"/>
      <c r="AZ356" s="1638"/>
      <c r="BA356" s="1638"/>
      <c r="BB356" s="1638"/>
      <c r="BC356" s="1638"/>
      <c r="BD356" s="1638"/>
      <c r="BE356" s="1638"/>
      <c r="BF356" s="1638"/>
      <c r="BG356" s="1638"/>
      <c r="BH356" s="1638"/>
      <c r="BI356" s="1638"/>
      <c r="BJ356" s="1638"/>
      <c r="BK356" s="1638"/>
      <c r="BL356" s="1638"/>
      <c r="BM356" s="1638"/>
      <c r="BN356" s="1638"/>
      <c r="BO356" s="1638"/>
      <c r="BP356" s="1638"/>
      <c r="BQ356" s="1639"/>
      <c r="BR356" s="76"/>
      <c r="BS356" s="76"/>
      <c r="BT356" s="76"/>
      <c r="BU356" s="76"/>
      <c r="CA356" s="145"/>
      <c r="CR356" s="134"/>
      <c r="CS356" s="134"/>
      <c r="CT356" s="134"/>
    </row>
    <row r="357" spans="1:98" ht="18" customHeight="1" x14ac:dyDescent="0.2">
      <c r="A357" s="143" t="str">
        <f>+IF('➉一覧からの作成用データ (切替届)'!$N$39="印刷ＯＫ→",1,"")</f>
        <v/>
      </c>
      <c r="B357" s="1676"/>
      <c r="C357" s="1677"/>
      <c r="D357" s="1595" t="s">
        <v>307</v>
      </c>
      <c r="E357" s="1596"/>
      <c r="F357" s="1596"/>
      <c r="G357" s="1596"/>
      <c r="H357" s="1596"/>
      <c r="I357" s="1597"/>
      <c r="J357" s="2713" t="str">
        <f>IF('➉一覧からの作成用データ (切替届)'!$E$39="","",'➉一覧からの作成用データ (切替届)'!E39)</f>
        <v/>
      </c>
      <c r="K357" s="2714"/>
      <c r="L357" s="2714"/>
      <c r="M357" s="2714"/>
      <c r="N357" s="2714"/>
      <c r="O357" s="2714"/>
      <c r="P357" s="2714"/>
      <c r="Q357" s="2714"/>
      <c r="R357" s="2714"/>
      <c r="S357" s="2714"/>
      <c r="T357" s="2714"/>
      <c r="U357" s="2714"/>
      <c r="V357" s="2714"/>
      <c r="W357" s="2714"/>
      <c r="X357" s="2714"/>
      <c r="Y357" s="2714"/>
      <c r="Z357" s="2714"/>
      <c r="AA357" s="2714"/>
      <c r="AB357" s="2714"/>
      <c r="AC357" s="2714"/>
      <c r="AD357" s="2714"/>
      <c r="AE357" s="2714"/>
      <c r="AF357" s="2714"/>
      <c r="AG357" s="2715"/>
      <c r="AH357" s="1665" t="s">
        <v>121</v>
      </c>
      <c r="AI357" s="1645"/>
      <c r="AJ357" s="1645"/>
      <c r="AK357" s="1645"/>
      <c r="AL357" s="1645"/>
      <c r="AM357" s="1645"/>
      <c r="AN357" s="1645"/>
      <c r="AO357" s="1645"/>
      <c r="AP357" s="1645"/>
      <c r="AQ357" s="1645"/>
      <c r="AR357" s="1646"/>
      <c r="AS357" s="1669">
        <f>'➉一覧からの作成用データ (切替届)'!$J$39</f>
        <v>0</v>
      </c>
      <c r="AT357" s="1670"/>
      <c r="AU357" s="1670"/>
      <c r="AV357" s="1670"/>
      <c r="AW357" s="1670"/>
      <c r="AX357" s="1590" t="s">
        <v>126</v>
      </c>
      <c r="AY357" s="1590"/>
      <c r="AZ357" s="1590" t="s">
        <v>117</v>
      </c>
      <c r="BA357" s="2685" t="str">
        <f>+IF(AS357="","",IF(AS357=12,1,IF(AND(AS357&gt;=1,AS357&lt;=11),AS357+1,"")))</f>
        <v/>
      </c>
      <c r="BB357" s="2685"/>
      <c r="BC357" s="2685"/>
      <c r="BD357" s="2685"/>
      <c r="BE357" s="1590" t="s">
        <v>127</v>
      </c>
      <c r="BF357" s="1590"/>
      <c r="BG357" s="1614" t="s">
        <v>242</v>
      </c>
      <c r="BH357" s="1614"/>
      <c r="BI357" s="1614"/>
      <c r="BJ357" s="1614"/>
      <c r="BK357" s="1614"/>
      <c r="BL357" s="1614"/>
      <c r="BM357" s="1614"/>
      <c r="BN357" s="1614"/>
      <c r="BO357" s="1590"/>
      <c r="BP357" s="1590"/>
      <c r="BQ357" s="1690"/>
      <c r="BR357" s="76"/>
      <c r="BS357" s="76"/>
      <c r="BT357" s="76"/>
      <c r="BU357" s="76"/>
      <c r="CA357" s="145"/>
      <c r="CB357" s="145"/>
      <c r="CC357" s="145"/>
      <c r="CD357" s="145"/>
      <c r="CE357" s="145"/>
      <c r="CF357" s="145"/>
      <c r="CG357" s="145"/>
      <c r="CH357" s="145"/>
      <c r="CI357" s="145"/>
    </row>
    <row r="358" spans="1:98" ht="18" customHeight="1" thickBot="1" x14ac:dyDescent="0.25">
      <c r="A358" s="143" t="str">
        <f>+IF('➉一覧からの作成用データ (切替届)'!$N$39="印刷ＯＫ→",1,"")</f>
        <v/>
      </c>
      <c r="B358" s="1676"/>
      <c r="C358" s="1677"/>
      <c r="D358" s="1598"/>
      <c r="E358" s="1599"/>
      <c r="F358" s="1599"/>
      <c r="G358" s="1599"/>
      <c r="H358" s="1599"/>
      <c r="I358" s="1600"/>
      <c r="J358" s="2716"/>
      <c r="K358" s="2717"/>
      <c r="L358" s="2717"/>
      <c r="M358" s="2717"/>
      <c r="N358" s="2717"/>
      <c r="O358" s="2717"/>
      <c r="P358" s="2717"/>
      <c r="Q358" s="2717"/>
      <c r="R358" s="2717"/>
      <c r="S358" s="2717"/>
      <c r="T358" s="2717"/>
      <c r="U358" s="2717"/>
      <c r="V358" s="2717"/>
      <c r="W358" s="2717"/>
      <c r="X358" s="2717"/>
      <c r="Y358" s="2717"/>
      <c r="Z358" s="2717"/>
      <c r="AA358" s="2717"/>
      <c r="AB358" s="2717"/>
      <c r="AC358" s="2717"/>
      <c r="AD358" s="2717"/>
      <c r="AE358" s="2717"/>
      <c r="AF358" s="2717"/>
      <c r="AG358" s="2718"/>
      <c r="AH358" s="1665"/>
      <c r="AI358" s="1645"/>
      <c r="AJ358" s="1645"/>
      <c r="AK358" s="1645"/>
      <c r="AL358" s="1645"/>
      <c r="AM358" s="1645"/>
      <c r="AN358" s="1645"/>
      <c r="AO358" s="1645"/>
      <c r="AP358" s="1645"/>
      <c r="AQ358" s="1645"/>
      <c r="AR358" s="1646"/>
      <c r="AS358" s="1671"/>
      <c r="AT358" s="1672"/>
      <c r="AU358" s="1672"/>
      <c r="AV358" s="1672"/>
      <c r="AW358" s="1672"/>
      <c r="AX358" s="1590"/>
      <c r="AY358" s="1590"/>
      <c r="AZ358" s="1590"/>
      <c r="BA358" s="2685"/>
      <c r="BB358" s="2685"/>
      <c r="BC358" s="2685"/>
      <c r="BD358" s="2685"/>
      <c r="BE358" s="1590"/>
      <c r="BF358" s="1590"/>
      <c r="BG358" s="1720"/>
      <c r="BH358" s="1720"/>
      <c r="BI358" s="1720"/>
      <c r="BJ358" s="1720"/>
      <c r="BK358" s="1720"/>
      <c r="BL358" s="1720"/>
      <c r="BM358" s="1720"/>
      <c r="BN358" s="1720"/>
      <c r="BO358" s="1590"/>
      <c r="BP358" s="1590"/>
      <c r="BQ358" s="1690"/>
      <c r="BR358" s="76"/>
      <c r="BS358" s="76"/>
      <c r="BT358" s="76"/>
      <c r="BU358" s="76"/>
      <c r="CA358" s="145"/>
      <c r="CB358" s="145"/>
      <c r="CC358" s="145"/>
      <c r="CD358" s="145"/>
      <c r="CE358" s="145"/>
      <c r="CF358" s="145"/>
    </row>
    <row r="359" spans="1:98" ht="22.5" customHeight="1" x14ac:dyDescent="0.2">
      <c r="A359" s="143" t="str">
        <f>+IF('➉一覧からの作成用データ (切替届)'!$N$39="印刷ＯＫ→",1,"")</f>
        <v/>
      </c>
      <c r="B359" s="1676"/>
      <c r="C359" s="1677"/>
      <c r="D359" s="1692" t="s">
        <v>15</v>
      </c>
      <c r="E359" s="1693"/>
      <c r="F359" s="1693"/>
      <c r="G359" s="1693"/>
      <c r="H359" s="1693"/>
      <c r="I359" s="1694"/>
      <c r="J359" s="1683"/>
      <c r="K359" s="2397"/>
      <c r="L359" s="1715"/>
      <c r="M359" s="1715"/>
      <c r="N359" s="1715"/>
      <c r="O359" s="1715"/>
      <c r="P359" s="1715"/>
      <c r="Q359" s="1715"/>
      <c r="R359" s="1715"/>
      <c r="S359" s="80"/>
      <c r="T359" s="80"/>
      <c r="U359" s="80"/>
      <c r="V359" s="80"/>
      <c r="W359" s="80"/>
      <c r="X359" s="80"/>
      <c r="Y359" s="80"/>
      <c r="Z359" s="80"/>
      <c r="AA359" s="80"/>
      <c r="AB359" s="80"/>
      <c r="AC359" s="80"/>
      <c r="AD359" s="80"/>
      <c r="AE359" s="80"/>
      <c r="AF359" s="80"/>
      <c r="AG359" s="80"/>
      <c r="AH359" s="1665"/>
      <c r="AI359" s="1645"/>
      <c r="AJ359" s="1645"/>
      <c r="AK359" s="1645"/>
      <c r="AL359" s="1645"/>
      <c r="AM359" s="1645"/>
      <c r="AN359" s="1645"/>
      <c r="AO359" s="1645"/>
      <c r="AP359" s="1645"/>
      <c r="AQ359" s="1645"/>
      <c r="AR359" s="1646"/>
      <c r="AS359" s="1723"/>
      <c r="AT359" s="1724"/>
      <c r="AU359" s="1724"/>
      <c r="AV359" s="1724"/>
      <c r="AW359" s="1724"/>
      <c r="AX359" s="1724"/>
      <c r="AY359" s="1724"/>
      <c r="AZ359" s="1724"/>
      <c r="BA359" s="1724"/>
      <c r="BB359" s="1724"/>
      <c r="BC359" s="1724"/>
      <c r="BD359" s="1724"/>
      <c r="BE359" s="1724"/>
      <c r="BF359" s="1724"/>
      <c r="BG359" s="1721" t="s">
        <v>129</v>
      </c>
      <c r="BH359" s="1721"/>
      <c r="BI359" s="1721"/>
      <c r="BJ359" s="1721"/>
      <c r="BK359" s="1721"/>
      <c r="BL359" s="1721"/>
      <c r="BM359" s="1721"/>
      <c r="BN359" s="1721"/>
      <c r="BO359" s="1721"/>
      <c r="BP359" s="1721"/>
      <c r="BQ359" s="1722"/>
      <c r="BR359" s="76"/>
      <c r="BS359" s="76"/>
      <c r="BT359" s="76"/>
      <c r="BU359" s="76"/>
      <c r="CB359" s="145"/>
      <c r="CC359" s="145"/>
      <c r="CD359" s="145"/>
      <c r="CE359" s="145"/>
      <c r="CF359" s="145"/>
    </row>
    <row r="360" spans="1:98" ht="22.5" customHeight="1" x14ac:dyDescent="0.2">
      <c r="A360" s="143" t="str">
        <f>+IF('➉一覧からの作成用データ (切替届)'!$N$39="印刷ＯＫ→",1,"")</f>
        <v/>
      </c>
      <c r="B360" s="1676"/>
      <c r="C360" s="1677"/>
      <c r="D360" s="1695"/>
      <c r="E360" s="1696"/>
      <c r="F360" s="1696"/>
      <c r="G360" s="1696"/>
      <c r="H360" s="1696"/>
      <c r="I360" s="1697"/>
      <c r="J360" s="1568" t="str">
        <f>'➉一覧からの作成用データ (切替届)'!$F$39&amp;""</f>
        <v/>
      </c>
      <c r="K360" s="1569"/>
      <c r="L360" s="1569"/>
      <c r="M360" s="1569"/>
      <c r="N360" s="1569"/>
      <c r="O360" s="1569"/>
      <c r="P360" s="1569"/>
      <c r="Q360" s="1569"/>
      <c r="R360" s="1569"/>
      <c r="S360" s="1569"/>
      <c r="T360" s="1569"/>
      <c r="U360" s="1569"/>
      <c r="V360" s="1569"/>
      <c r="W360" s="1569"/>
      <c r="X360" s="1569"/>
      <c r="Y360" s="1569"/>
      <c r="Z360" s="1569"/>
      <c r="AA360" s="1569"/>
      <c r="AB360" s="1569"/>
      <c r="AC360" s="1569"/>
      <c r="AD360" s="1569"/>
      <c r="AE360" s="1569"/>
      <c r="AF360" s="1569"/>
      <c r="AG360" s="1725"/>
      <c r="AH360" s="1665"/>
      <c r="AI360" s="1645"/>
      <c r="AJ360" s="1645"/>
      <c r="AK360" s="1645"/>
      <c r="AL360" s="1645"/>
      <c r="AM360" s="1645"/>
      <c r="AN360" s="1645"/>
      <c r="AO360" s="1645"/>
      <c r="AP360" s="1645"/>
      <c r="AQ360" s="1645"/>
      <c r="AR360" s="1646"/>
      <c r="AS360" s="1661" t="s">
        <v>349</v>
      </c>
      <c r="AT360" s="1661"/>
      <c r="AU360" s="1661"/>
      <c r="AV360" s="1661"/>
      <c r="AW360" s="1661"/>
      <c r="AX360" s="1661"/>
      <c r="AY360" s="1661"/>
      <c r="AZ360" s="1661"/>
      <c r="BA360" s="1661"/>
      <c r="BB360" s="1661"/>
      <c r="BC360" s="1661"/>
      <c r="BD360" s="1661"/>
      <c r="BE360" s="1661"/>
      <c r="BF360" s="1661"/>
      <c r="BG360" s="1661"/>
      <c r="BH360" s="1661"/>
      <c r="BI360" s="1661"/>
      <c r="BJ360" s="1661"/>
      <c r="BK360" s="1661"/>
      <c r="BL360" s="1661"/>
      <c r="BM360" s="1661"/>
      <c r="BN360" s="1661"/>
      <c r="BO360" s="1661"/>
      <c r="BP360" s="1661"/>
      <c r="BQ360" s="1662"/>
      <c r="BR360" s="76"/>
      <c r="BS360" s="76"/>
      <c r="BT360" s="76"/>
      <c r="BU360" s="76"/>
      <c r="CB360" s="145"/>
      <c r="CC360" s="145"/>
      <c r="CD360" s="145"/>
      <c r="CE360" s="145"/>
      <c r="CF360" s="145"/>
      <c r="CG360" s="145"/>
      <c r="CH360" s="145"/>
      <c r="CI360" s="145"/>
    </row>
    <row r="361" spans="1:98" ht="22.5" customHeight="1" x14ac:dyDescent="0.2">
      <c r="A361" s="143" t="str">
        <f>+IF('➉一覧からの作成用データ (切替届)'!$N$39="印刷ＯＫ→",1,"")</f>
        <v/>
      </c>
      <c r="B361" s="1676"/>
      <c r="C361" s="1677"/>
      <c r="D361" s="1698"/>
      <c r="E361" s="1699"/>
      <c r="F361" s="1699"/>
      <c r="G361" s="1699"/>
      <c r="H361" s="1699"/>
      <c r="I361" s="1700"/>
      <c r="J361" s="1570"/>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726"/>
      <c r="AH361" s="1665"/>
      <c r="AI361" s="1645"/>
      <c r="AJ361" s="1645"/>
      <c r="AK361" s="1645"/>
      <c r="AL361" s="1645"/>
      <c r="AM361" s="1645"/>
      <c r="AN361" s="1645"/>
      <c r="AO361" s="1645"/>
      <c r="AP361" s="1645"/>
      <c r="AQ361" s="1645"/>
      <c r="AR361" s="1646"/>
      <c r="AS361" s="1661"/>
      <c r="AT361" s="1661"/>
      <c r="AU361" s="1661"/>
      <c r="AV361" s="1661"/>
      <c r="AW361" s="1661"/>
      <c r="AX361" s="1661"/>
      <c r="AY361" s="1661"/>
      <c r="AZ361" s="1661"/>
      <c r="BA361" s="1661"/>
      <c r="BB361" s="1661"/>
      <c r="BC361" s="1661"/>
      <c r="BD361" s="1661"/>
      <c r="BE361" s="1661"/>
      <c r="BF361" s="1661"/>
      <c r="BG361" s="1661"/>
      <c r="BH361" s="1661"/>
      <c r="BI361" s="1661"/>
      <c r="BJ361" s="1661"/>
      <c r="BK361" s="1661"/>
      <c r="BL361" s="1661"/>
      <c r="BM361" s="1661"/>
      <c r="BN361" s="1661"/>
      <c r="BO361" s="1661"/>
      <c r="BP361" s="1661"/>
      <c r="BQ361" s="1662"/>
      <c r="BR361" s="76"/>
      <c r="BS361" s="76"/>
      <c r="BT361" s="76"/>
      <c r="BU361" s="76"/>
      <c r="CB361" s="145"/>
      <c r="CC361" s="145"/>
      <c r="CD361" s="145"/>
      <c r="CE361" s="145"/>
      <c r="CF361" s="145"/>
      <c r="CG361" s="145"/>
      <c r="CH361" s="145"/>
      <c r="CI361" s="145"/>
    </row>
    <row r="362" spans="1:98" ht="22.5" customHeight="1" x14ac:dyDescent="0.2">
      <c r="A362" s="143" t="str">
        <f>+IF('➉一覧からの作成用データ (切替届)'!$N$39="印刷ＯＫ→",1,"")</f>
        <v/>
      </c>
      <c r="B362" s="1676"/>
      <c r="C362" s="1677"/>
      <c r="D362" s="1595" t="s">
        <v>5</v>
      </c>
      <c r="E362" s="1596"/>
      <c r="F362" s="1596"/>
      <c r="G362" s="1596"/>
      <c r="H362" s="1596"/>
      <c r="I362" s="1597"/>
      <c r="J362" s="1683"/>
      <c r="K362" s="2397"/>
      <c r="L362" s="1715"/>
      <c r="M362" s="1715"/>
      <c r="N362" s="1715"/>
      <c r="O362" s="1715"/>
      <c r="P362" s="1715"/>
      <c r="Q362" s="1715"/>
      <c r="R362" s="1715"/>
      <c r="S362" s="80"/>
      <c r="T362" s="80"/>
      <c r="U362" s="80"/>
      <c r="V362" s="80"/>
      <c r="W362" s="80"/>
      <c r="X362" s="80"/>
      <c r="Y362" s="80"/>
      <c r="Z362" s="80"/>
      <c r="AA362" s="80"/>
      <c r="AB362" s="80"/>
      <c r="AC362" s="80"/>
      <c r="AD362" s="80"/>
      <c r="AE362" s="80"/>
      <c r="AF362" s="80"/>
      <c r="AG362" s="80"/>
      <c r="AH362" s="1665"/>
      <c r="AI362" s="1645"/>
      <c r="AJ362" s="1645"/>
      <c r="AK362" s="1645"/>
      <c r="AL362" s="1645"/>
      <c r="AM362" s="1645"/>
      <c r="AN362" s="1645"/>
      <c r="AO362" s="1645"/>
      <c r="AP362" s="1645"/>
      <c r="AQ362" s="1645"/>
      <c r="AR362" s="1646"/>
      <c r="AS362" s="1661"/>
      <c r="AT362" s="1661"/>
      <c r="AU362" s="1661"/>
      <c r="AV362" s="1661"/>
      <c r="AW362" s="1661"/>
      <c r="AX362" s="1661"/>
      <c r="AY362" s="1661"/>
      <c r="AZ362" s="1661"/>
      <c r="BA362" s="1661"/>
      <c r="BB362" s="1661"/>
      <c r="BC362" s="1661"/>
      <c r="BD362" s="1661"/>
      <c r="BE362" s="1661"/>
      <c r="BF362" s="1661"/>
      <c r="BG362" s="1661"/>
      <c r="BH362" s="1661"/>
      <c r="BI362" s="1661"/>
      <c r="BJ362" s="1661"/>
      <c r="BK362" s="1661"/>
      <c r="BL362" s="1661"/>
      <c r="BM362" s="1661"/>
      <c r="BN362" s="1661"/>
      <c r="BO362" s="1661"/>
      <c r="BP362" s="1661"/>
      <c r="BQ362" s="1662"/>
      <c r="BR362" s="76"/>
      <c r="BS362" s="76"/>
      <c r="BT362" s="76"/>
      <c r="BU362" s="76"/>
      <c r="CA362" s="145"/>
      <c r="CB362" s="145"/>
      <c r="CC362" s="145"/>
      <c r="CD362" s="145"/>
      <c r="CE362" s="145"/>
      <c r="CF362" s="145"/>
      <c r="CG362" s="146"/>
      <c r="CH362" s="145"/>
      <c r="CI362" s="145"/>
    </row>
    <row r="363" spans="1:98" ht="22.5" customHeight="1" thickBot="1" x14ac:dyDescent="0.25">
      <c r="A363" s="143" t="str">
        <f>+IF('➉一覧からの作成用データ (切替届)'!$N$39="印刷ＯＫ→",1,"")</f>
        <v/>
      </c>
      <c r="B363" s="1676"/>
      <c r="C363" s="1677"/>
      <c r="D363" s="1631"/>
      <c r="E363" s="1632"/>
      <c r="F363" s="1632"/>
      <c r="G363" s="1632"/>
      <c r="H363" s="1632"/>
      <c r="I363" s="1633"/>
      <c r="J363" s="1568" t="str">
        <f>'➉一覧からの作成用データ (切替届)'!$G$39&amp;""</f>
        <v/>
      </c>
      <c r="K363" s="1569"/>
      <c r="L363" s="1569"/>
      <c r="M363" s="1569"/>
      <c r="N363" s="1569"/>
      <c r="O363" s="1569"/>
      <c r="P363" s="1569"/>
      <c r="Q363" s="1569"/>
      <c r="R363" s="1569"/>
      <c r="S363" s="1569"/>
      <c r="T363" s="1569"/>
      <c r="U363" s="1569"/>
      <c r="V363" s="1569"/>
      <c r="W363" s="1569"/>
      <c r="X363" s="1569"/>
      <c r="Y363" s="1569"/>
      <c r="Z363" s="1569"/>
      <c r="AA363" s="1569"/>
      <c r="AB363" s="1569"/>
      <c r="AC363" s="1569"/>
      <c r="AD363" s="1569"/>
      <c r="AE363" s="1569"/>
      <c r="AF363" s="1569"/>
      <c r="AG363" s="1569"/>
      <c r="AH363" s="1666"/>
      <c r="AI363" s="1667"/>
      <c r="AJ363" s="1667"/>
      <c r="AK363" s="1667"/>
      <c r="AL363" s="1667"/>
      <c r="AM363" s="1667"/>
      <c r="AN363" s="1667"/>
      <c r="AO363" s="1667"/>
      <c r="AP363" s="1667"/>
      <c r="AQ363" s="1667"/>
      <c r="AR363" s="1668"/>
      <c r="AS363" s="1663"/>
      <c r="AT363" s="1663"/>
      <c r="AU363" s="1663"/>
      <c r="AV363" s="1663"/>
      <c r="AW363" s="1663"/>
      <c r="AX363" s="1663"/>
      <c r="AY363" s="1663"/>
      <c r="AZ363" s="1663"/>
      <c r="BA363" s="1663"/>
      <c r="BB363" s="1663"/>
      <c r="BC363" s="1663"/>
      <c r="BD363" s="1663"/>
      <c r="BE363" s="1663"/>
      <c r="BF363" s="1663"/>
      <c r="BG363" s="1663"/>
      <c r="BH363" s="1663"/>
      <c r="BI363" s="1663"/>
      <c r="BJ363" s="1663"/>
      <c r="BK363" s="1663"/>
      <c r="BL363" s="1663"/>
      <c r="BM363" s="1663"/>
      <c r="BN363" s="1663"/>
      <c r="BO363" s="1663"/>
      <c r="BP363" s="1663"/>
      <c r="BQ363" s="1664"/>
      <c r="BR363" s="76"/>
      <c r="BS363" s="76"/>
      <c r="BT363" s="76"/>
      <c r="BU363" s="76"/>
      <c r="CA363" s="145"/>
      <c r="CB363" s="145"/>
      <c r="CC363" s="145"/>
      <c r="CD363" s="145"/>
      <c r="CE363" s="145"/>
      <c r="CF363" s="145"/>
      <c r="CG363" s="145"/>
      <c r="CH363" s="145"/>
      <c r="CI363" s="145"/>
    </row>
    <row r="364" spans="1:98" ht="22.5" customHeight="1" x14ac:dyDescent="0.2">
      <c r="A364" s="143" t="str">
        <f>+IF('➉一覧からの作成用データ (切替届)'!$N$39="印刷ＯＫ→",1,"")</f>
        <v/>
      </c>
      <c r="B364" s="1676"/>
      <c r="C364" s="1677"/>
      <c r="D364" s="1631"/>
      <c r="E364" s="1632"/>
      <c r="F364" s="1632"/>
      <c r="G364" s="1632"/>
      <c r="H364" s="1632"/>
      <c r="I364" s="1633"/>
      <c r="J364" s="1568"/>
      <c r="K364" s="1569"/>
      <c r="L364" s="1569"/>
      <c r="M364" s="1569"/>
      <c r="N364" s="1569"/>
      <c r="O364" s="1569"/>
      <c r="P364" s="1569"/>
      <c r="Q364" s="1569"/>
      <c r="R364" s="1569"/>
      <c r="S364" s="1569"/>
      <c r="T364" s="1569"/>
      <c r="U364" s="1569"/>
      <c r="V364" s="1569"/>
      <c r="W364" s="1569"/>
      <c r="X364" s="1569"/>
      <c r="Y364" s="1569"/>
      <c r="Z364" s="1569"/>
      <c r="AA364" s="1569"/>
      <c r="AB364" s="1569"/>
      <c r="AC364" s="1569"/>
      <c r="AD364" s="1569"/>
      <c r="AE364" s="1569"/>
      <c r="AF364" s="1569"/>
      <c r="AG364" s="1569"/>
      <c r="AH364" s="1655" t="s">
        <v>122</v>
      </c>
      <c r="AI364" s="1656"/>
      <c r="AJ364" s="1656"/>
      <c r="AK364" s="1656"/>
      <c r="AL364" s="1656"/>
      <c r="AM364" s="1656"/>
      <c r="AN364" s="1656"/>
      <c r="AO364" s="1656"/>
      <c r="AP364" s="1656"/>
      <c r="AQ364" s="1656"/>
      <c r="AR364" s="1657"/>
      <c r="AS364" s="2693" t="str">
        <f>'➉一覧からの作成用データ (切替届)'!$L$39&amp;""</f>
        <v/>
      </c>
      <c r="AT364" s="2694"/>
      <c r="AU364" s="2694"/>
      <c r="AV364" s="2694"/>
      <c r="AW364" s="2694"/>
      <c r="AX364" s="2694"/>
      <c r="AY364" s="2694"/>
      <c r="AZ364" s="2694"/>
      <c r="BA364" s="2694"/>
      <c r="BB364" s="1703"/>
      <c r="BC364" s="1703"/>
      <c r="BD364" s="1703"/>
      <c r="BE364" s="1703"/>
      <c r="BF364" s="1703"/>
      <c r="BG364" s="1703"/>
      <c r="BH364" s="1703"/>
      <c r="BI364" s="1703"/>
      <c r="BJ364" s="1703"/>
      <c r="BK364" s="1703"/>
      <c r="BL364" s="1703"/>
      <c r="BM364" s="1703"/>
      <c r="BN364" s="1703"/>
      <c r="BO364" s="1703"/>
      <c r="BP364" s="1703"/>
      <c r="BQ364" s="1706"/>
      <c r="BR364" s="76"/>
      <c r="BS364" s="76"/>
      <c r="BT364" s="76"/>
      <c r="BU364" s="76"/>
      <c r="CA364" s="145"/>
      <c r="CB364" s="145"/>
      <c r="CC364" s="145"/>
      <c r="CD364" s="145"/>
      <c r="CE364" s="145"/>
      <c r="CF364" s="145"/>
      <c r="CG364" s="145"/>
      <c r="CH364" s="145"/>
      <c r="CI364" s="145"/>
    </row>
    <row r="365" spans="1:98" ht="22.5" customHeight="1" thickBot="1" x14ac:dyDescent="0.25">
      <c r="A365" s="143" t="str">
        <f>+IF('➉一覧からの作成用データ (切替届)'!$N$39="印刷ＯＫ→",1,"")</f>
        <v/>
      </c>
      <c r="B365" s="1678"/>
      <c r="C365" s="1679"/>
      <c r="D365" s="1673"/>
      <c r="E365" s="1674"/>
      <c r="F365" s="1674"/>
      <c r="G365" s="1674"/>
      <c r="H365" s="1674"/>
      <c r="I365" s="1675"/>
      <c r="J365" s="1727"/>
      <c r="K365" s="1728"/>
      <c r="L365" s="1728"/>
      <c r="M365" s="1728"/>
      <c r="N365" s="1728"/>
      <c r="O365" s="1728"/>
      <c r="P365" s="1728"/>
      <c r="Q365" s="1728"/>
      <c r="R365" s="1728"/>
      <c r="S365" s="1728"/>
      <c r="T365" s="1728"/>
      <c r="U365" s="1728"/>
      <c r="V365" s="1728"/>
      <c r="W365" s="1728"/>
      <c r="X365" s="1728"/>
      <c r="Y365" s="1728"/>
      <c r="Z365" s="1728"/>
      <c r="AA365" s="1728"/>
      <c r="AB365" s="1728"/>
      <c r="AC365" s="1728"/>
      <c r="AD365" s="1728"/>
      <c r="AE365" s="1728"/>
      <c r="AF365" s="1728"/>
      <c r="AG365" s="1728"/>
      <c r="AH365" s="1658"/>
      <c r="AI365" s="1659"/>
      <c r="AJ365" s="1659"/>
      <c r="AK365" s="1659"/>
      <c r="AL365" s="1659"/>
      <c r="AM365" s="1659"/>
      <c r="AN365" s="1659"/>
      <c r="AO365" s="1659"/>
      <c r="AP365" s="1659"/>
      <c r="AQ365" s="1659"/>
      <c r="AR365" s="1660"/>
      <c r="AS365" s="2695"/>
      <c r="AT365" s="2696"/>
      <c r="AU365" s="2696"/>
      <c r="AV365" s="2696"/>
      <c r="AW365" s="2696"/>
      <c r="AX365" s="2696"/>
      <c r="AY365" s="2696"/>
      <c r="AZ365" s="2696"/>
      <c r="BA365" s="2696"/>
      <c r="BB365" s="1705"/>
      <c r="BC365" s="1705"/>
      <c r="BD365" s="1705"/>
      <c r="BE365" s="1705"/>
      <c r="BF365" s="1705"/>
      <c r="BG365" s="1705"/>
      <c r="BH365" s="1705"/>
      <c r="BI365" s="1705"/>
      <c r="BJ365" s="1705"/>
      <c r="BK365" s="1705"/>
      <c r="BL365" s="1705"/>
      <c r="BM365" s="1705"/>
      <c r="BN365" s="1705"/>
      <c r="BO365" s="1705"/>
      <c r="BP365" s="1705"/>
      <c r="BQ365" s="1707"/>
      <c r="BR365" s="89"/>
      <c r="BS365" s="89"/>
      <c r="BT365" s="89"/>
      <c r="BU365" s="89"/>
      <c r="CA365" s="145"/>
      <c r="CB365" s="145"/>
      <c r="CC365" s="145"/>
      <c r="CD365" s="145"/>
      <c r="CE365" s="145"/>
      <c r="CF365" s="145"/>
      <c r="CG365" s="145"/>
      <c r="CH365" s="145"/>
      <c r="CI365" s="145"/>
    </row>
    <row r="366" spans="1:98" ht="9" customHeight="1" x14ac:dyDescent="0.2">
      <c r="A366" s="143" t="str">
        <f>+IF('➉一覧からの作成用データ (切替届)'!$N$39="印刷ＯＫ→",1,"")</f>
        <v/>
      </c>
      <c r="B366" s="102"/>
      <c r="C366" s="102"/>
      <c r="D366" s="136"/>
      <c r="E366" s="136"/>
      <c r="F366" s="136"/>
      <c r="G366" s="136"/>
      <c r="H366" s="136"/>
      <c r="I366" s="136"/>
      <c r="J366" s="133"/>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05"/>
      <c r="AI366" s="105"/>
      <c r="AJ366" s="105"/>
      <c r="AK366" s="105"/>
      <c r="AL366" s="105"/>
      <c r="AM366" s="105"/>
      <c r="AN366" s="105"/>
      <c r="AO366" s="105"/>
      <c r="AP366" s="105"/>
      <c r="AQ366" s="105"/>
      <c r="AR366" s="105"/>
      <c r="AS366" s="106"/>
      <c r="AT366" s="106"/>
      <c r="AU366" s="106"/>
      <c r="AV366" s="2680" t="str">
        <f>IF('➉一覧からの作成用データ (切替届)'!H367="","","受給者番号：")</f>
        <v/>
      </c>
      <c r="AW366" s="2680"/>
      <c r="AX366" s="2680"/>
      <c r="AY366" s="2680"/>
      <c r="AZ366" s="2680"/>
      <c r="BA366" s="2680"/>
      <c r="BB366" s="2682" t="str">
        <f>IF('➉一覧からの作成用データ (切替届)'!H367="","",'➉一覧からの作成用データ (切替届)'!H367)</f>
        <v/>
      </c>
      <c r="BC366" s="2682"/>
      <c r="BD366" s="2682"/>
      <c r="BE366" s="2682"/>
      <c r="BF366" s="2682"/>
      <c r="BG366" s="2682"/>
      <c r="BH366" s="2682"/>
      <c r="BI366" s="2682"/>
      <c r="BJ366" s="2682"/>
      <c r="BK366" s="2682"/>
      <c r="BL366" s="2682"/>
      <c r="BM366" s="2682"/>
      <c r="BN366" s="2682"/>
      <c r="BO366" s="2682"/>
      <c r="BP366" s="2682"/>
      <c r="BQ366" s="2682"/>
      <c r="BR366" s="89"/>
      <c r="BS366" s="89"/>
      <c r="BT366" s="89"/>
      <c r="BU366" s="89"/>
      <c r="CA366" s="145"/>
      <c r="CB366" s="145"/>
      <c r="CC366" s="145"/>
      <c r="CD366" s="145"/>
      <c r="CE366" s="145"/>
      <c r="CF366" s="145"/>
      <c r="CG366" s="145"/>
      <c r="CH366" s="145"/>
      <c r="CI366" s="145"/>
    </row>
    <row r="367" spans="1:98" ht="9" customHeight="1" x14ac:dyDescent="0.2">
      <c r="A367" s="143" t="str">
        <f>+IF('➉一覧からの作成用データ (切替届)'!$N$39="印刷ＯＫ→",1,"")</f>
        <v/>
      </c>
      <c r="B367" s="2686" t="s">
        <v>133</v>
      </c>
      <c r="C367" s="2686"/>
      <c r="D367" s="2686"/>
      <c r="E367" s="2686"/>
      <c r="F367" s="2686"/>
      <c r="G367" s="2686"/>
      <c r="H367" s="2686"/>
      <c r="I367" s="2686"/>
      <c r="J367" s="2686"/>
      <c r="K367" s="2686"/>
      <c r="L367" s="2686"/>
      <c r="M367" s="2686"/>
      <c r="N367" s="2686"/>
      <c r="O367" s="2686"/>
      <c r="P367" s="2686"/>
      <c r="Q367" s="2686"/>
      <c r="R367" s="2686"/>
      <c r="S367" s="2686"/>
      <c r="T367" s="2686"/>
      <c r="U367" s="2686"/>
      <c r="V367" s="2686"/>
      <c r="W367" s="2686"/>
      <c r="X367" s="2686"/>
      <c r="Y367" s="2686"/>
      <c r="Z367" s="2686"/>
      <c r="AA367" s="2686"/>
      <c r="AB367" s="2686"/>
      <c r="AC367" s="2686"/>
      <c r="AD367" s="2686"/>
      <c r="AE367" s="2686"/>
      <c r="AF367" s="2686"/>
      <c r="AG367" s="2686"/>
      <c r="AH367" s="2686"/>
      <c r="AI367" s="2686"/>
      <c r="AJ367" s="2686"/>
      <c r="AK367" s="2686"/>
      <c r="AL367" s="2686"/>
      <c r="AM367" s="2686"/>
      <c r="AN367" s="2686"/>
      <c r="AO367" s="2686"/>
      <c r="AP367" s="2686"/>
      <c r="AQ367" s="2686"/>
      <c r="AR367" s="2686"/>
      <c r="AS367" s="2686"/>
      <c r="AT367" s="2686"/>
      <c r="AU367" s="2686"/>
      <c r="AV367" s="2681"/>
      <c r="AW367" s="2681"/>
      <c r="AX367" s="2681"/>
      <c r="AY367" s="2681"/>
      <c r="AZ367" s="2681"/>
      <c r="BA367" s="2681"/>
      <c r="BB367" s="2683"/>
      <c r="BC367" s="2683"/>
      <c r="BD367" s="2683"/>
      <c r="BE367" s="2683"/>
      <c r="BF367" s="2683"/>
      <c r="BG367" s="2683"/>
      <c r="BH367" s="2683"/>
      <c r="BI367" s="2683"/>
      <c r="BJ367" s="2683"/>
      <c r="BK367" s="2683"/>
      <c r="BL367" s="2683"/>
      <c r="BM367" s="2683"/>
      <c r="BN367" s="2683"/>
      <c r="BO367" s="2683"/>
      <c r="BP367" s="2683"/>
      <c r="BQ367" s="2683"/>
      <c r="BR367" s="89"/>
      <c r="BS367" s="89"/>
      <c r="BT367" s="89"/>
      <c r="BU367" s="89"/>
      <c r="CA367" s="145"/>
      <c r="CB367" s="145"/>
      <c r="CC367" s="145"/>
      <c r="CD367" s="145"/>
      <c r="CE367" s="145"/>
      <c r="CF367" s="145"/>
      <c r="CG367" s="145"/>
      <c r="CH367" s="145"/>
      <c r="CI367" s="145"/>
    </row>
    <row r="368" spans="1:98" ht="9" customHeight="1" x14ac:dyDescent="0.2">
      <c r="A368" s="143" t="str">
        <f>+IF('➉一覧からの作成用データ (切替届)'!$N$39="印刷ＯＫ→",1,"")</f>
        <v/>
      </c>
      <c r="B368" s="2686"/>
      <c r="C368" s="2686"/>
      <c r="D368" s="2686"/>
      <c r="E368" s="2686"/>
      <c r="F368" s="2686"/>
      <c r="G368" s="2686"/>
      <c r="H368" s="2686"/>
      <c r="I368" s="2686"/>
      <c r="J368" s="2686"/>
      <c r="K368" s="2686"/>
      <c r="L368" s="2686"/>
      <c r="M368" s="2686"/>
      <c r="N368" s="2686"/>
      <c r="O368" s="2686"/>
      <c r="P368" s="2686"/>
      <c r="Q368" s="2686"/>
      <c r="R368" s="2686"/>
      <c r="S368" s="2686"/>
      <c r="T368" s="2686"/>
      <c r="U368" s="2686"/>
      <c r="V368" s="2686"/>
      <c r="W368" s="2686"/>
      <c r="X368" s="2686"/>
      <c r="Y368" s="2686"/>
      <c r="Z368" s="2686"/>
      <c r="AA368" s="2686"/>
      <c r="AB368" s="2686"/>
      <c r="AC368" s="2686"/>
      <c r="AD368" s="2686"/>
      <c r="AE368" s="2686"/>
      <c r="AF368" s="2686"/>
      <c r="AG368" s="2686"/>
      <c r="AH368" s="2686"/>
      <c r="AI368" s="2686"/>
      <c r="AJ368" s="2686"/>
      <c r="AK368" s="2686"/>
      <c r="AL368" s="2686"/>
      <c r="AM368" s="2686"/>
      <c r="AN368" s="2686"/>
      <c r="AO368" s="2686"/>
      <c r="AP368" s="2686"/>
      <c r="AQ368" s="2686"/>
      <c r="AR368" s="2686"/>
      <c r="AS368" s="2686"/>
      <c r="AT368" s="2686"/>
      <c r="AU368" s="2686"/>
      <c r="AV368" s="2681"/>
      <c r="AW368" s="2681"/>
      <c r="AX368" s="2681"/>
      <c r="AY368" s="2681"/>
      <c r="AZ368" s="2681"/>
      <c r="BA368" s="2681"/>
      <c r="BB368" s="2683"/>
      <c r="BC368" s="2683"/>
      <c r="BD368" s="2683"/>
      <c r="BE368" s="2683"/>
      <c r="BF368" s="2683"/>
      <c r="BG368" s="2683"/>
      <c r="BH368" s="2683"/>
      <c r="BI368" s="2683"/>
      <c r="BJ368" s="2683"/>
      <c r="BK368" s="2683"/>
      <c r="BL368" s="2683"/>
      <c r="BM368" s="2683"/>
      <c r="BN368" s="2683"/>
      <c r="BO368" s="2683"/>
      <c r="BP368" s="2683"/>
      <c r="BQ368" s="2683"/>
      <c r="BR368" s="89"/>
      <c r="BS368" s="89"/>
      <c r="BT368" s="89"/>
      <c r="BU368" s="89"/>
      <c r="CA368" s="145"/>
      <c r="CB368" s="145"/>
      <c r="CC368" s="145"/>
      <c r="CD368" s="145"/>
      <c r="CE368" s="145"/>
      <c r="CF368" s="145"/>
      <c r="CG368" s="145"/>
      <c r="CH368" s="145"/>
      <c r="CI368" s="145"/>
    </row>
    <row r="369" spans="1:87" s="76" customFormat="1" ht="20.25" customHeight="1" x14ac:dyDescent="0.2">
      <c r="A369" s="143" t="str">
        <f>+IF('➉一覧からの作成用データ (切替届)'!$N$39="印刷ＯＫ→",1,"")</f>
        <v/>
      </c>
      <c r="B369" s="1654" t="s">
        <v>306</v>
      </c>
      <c r="C369" s="1654"/>
      <c r="D369" s="1654"/>
      <c r="E369" s="1654"/>
      <c r="F369" s="1654"/>
      <c r="G369" s="1654"/>
      <c r="H369" s="1654"/>
      <c r="I369" s="1654"/>
      <c r="J369" s="1654"/>
      <c r="K369" s="1654"/>
      <c r="L369" s="1654"/>
      <c r="M369" s="1654"/>
      <c r="N369" s="1654"/>
      <c r="O369" s="1654"/>
      <c r="P369" s="1654"/>
      <c r="Q369" s="1654"/>
      <c r="R369" s="1654"/>
      <c r="S369" s="1654"/>
      <c r="T369" s="1654"/>
      <c r="U369" s="1654"/>
      <c r="V369" s="1654"/>
      <c r="W369" s="1654"/>
      <c r="X369" s="1654"/>
      <c r="Y369" s="1654"/>
      <c r="Z369" s="1654"/>
      <c r="AA369" s="1654"/>
      <c r="AB369" s="1654"/>
      <c r="AC369" s="1654"/>
      <c r="AD369" s="1654"/>
      <c r="AE369" s="1654"/>
      <c r="AF369" s="1654"/>
      <c r="AG369" s="1654"/>
      <c r="AH369" s="1654"/>
      <c r="AI369" s="1654"/>
      <c r="AJ369" s="1654"/>
      <c r="AK369" s="1654"/>
      <c r="AL369" s="1654"/>
      <c r="AM369" s="1654"/>
      <c r="AN369" s="1654"/>
      <c r="AO369" s="1654"/>
      <c r="AP369" s="1654"/>
      <c r="AQ369" s="1654"/>
      <c r="AR369" s="1654"/>
      <c r="AS369" s="1654"/>
      <c r="AT369" s="1654"/>
      <c r="AU369" s="1654"/>
      <c r="AV369" s="1654"/>
      <c r="AW369" s="1654"/>
      <c r="AX369" s="1654"/>
      <c r="AY369" s="1654"/>
      <c r="AZ369" s="1654"/>
      <c r="BA369" s="1654"/>
      <c r="BB369" s="1654"/>
      <c r="BC369" s="1654"/>
      <c r="BD369" s="1654"/>
      <c r="BE369" s="1654"/>
      <c r="BF369" s="1654"/>
      <c r="BG369" s="1654"/>
      <c r="BH369" s="1654"/>
      <c r="BI369" s="1654"/>
      <c r="BJ369" s="1654"/>
      <c r="BK369" s="1654"/>
      <c r="BL369" s="1654"/>
      <c r="BM369" s="1654"/>
      <c r="BN369" s="1654"/>
      <c r="BO369" s="1654"/>
      <c r="BP369" s="1654"/>
      <c r="BQ369" s="1654"/>
      <c r="BR369" s="135"/>
      <c r="CA369" s="146"/>
      <c r="CB369" s="146"/>
      <c r="CC369" s="146"/>
      <c r="CD369" s="146"/>
      <c r="CE369" s="146"/>
      <c r="CF369" s="146"/>
      <c r="CG369" s="146"/>
      <c r="CH369" s="146"/>
      <c r="CI369" s="146"/>
    </row>
    <row r="370" spans="1:87" s="76" customFormat="1" ht="20.25" customHeight="1" x14ac:dyDescent="0.2">
      <c r="A370" s="143" t="str">
        <f>+IF('➉一覧からの作成用データ (切替届)'!$N$39="印刷ＯＫ→",1,"")</f>
        <v/>
      </c>
      <c r="B370" s="1654"/>
      <c r="C370" s="1654"/>
      <c r="D370" s="1654"/>
      <c r="E370" s="1654"/>
      <c r="F370" s="1654"/>
      <c r="G370" s="1654"/>
      <c r="H370" s="1654"/>
      <c r="I370" s="1654"/>
      <c r="J370" s="1654"/>
      <c r="K370" s="1654"/>
      <c r="L370" s="1654"/>
      <c r="M370" s="1654"/>
      <c r="N370" s="1654"/>
      <c r="O370" s="1654"/>
      <c r="P370" s="1654"/>
      <c r="Q370" s="1654"/>
      <c r="R370" s="1654"/>
      <c r="S370" s="1654"/>
      <c r="T370" s="1654"/>
      <c r="U370" s="1654"/>
      <c r="V370" s="1654"/>
      <c r="W370" s="1654"/>
      <c r="X370" s="1654"/>
      <c r="Y370" s="1654"/>
      <c r="Z370" s="1654"/>
      <c r="AA370" s="1654"/>
      <c r="AB370" s="1654"/>
      <c r="AC370" s="1654"/>
      <c r="AD370" s="1654"/>
      <c r="AE370" s="1654"/>
      <c r="AF370" s="1654"/>
      <c r="AG370" s="1654"/>
      <c r="AH370" s="1654"/>
      <c r="AI370" s="1654"/>
      <c r="AJ370" s="1654"/>
      <c r="AK370" s="1654"/>
      <c r="AL370" s="1654"/>
      <c r="AM370" s="1654"/>
      <c r="AN370" s="1654"/>
      <c r="AO370" s="1654"/>
      <c r="AP370" s="1654"/>
      <c r="AQ370" s="1654"/>
      <c r="AR370" s="1654"/>
      <c r="AS370" s="1654"/>
      <c r="AT370" s="1654"/>
      <c r="AU370" s="1654"/>
      <c r="AV370" s="1654"/>
      <c r="AW370" s="1654"/>
      <c r="AX370" s="1654"/>
      <c r="AY370" s="1654"/>
      <c r="AZ370" s="1654"/>
      <c r="BA370" s="1654"/>
      <c r="BB370" s="1654"/>
      <c r="BC370" s="1654"/>
      <c r="BD370" s="1654"/>
      <c r="BE370" s="1654"/>
      <c r="BF370" s="1654"/>
      <c r="BG370" s="1654"/>
      <c r="BH370" s="1654"/>
      <c r="BI370" s="1654"/>
      <c r="BJ370" s="1654"/>
      <c r="BK370" s="1654"/>
      <c r="BL370" s="1654"/>
      <c r="BM370" s="1654"/>
      <c r="BN370" s="1654"/>
      <c r="BO370" s="1654"/>
      <c r="BP370" s="1654"/>
      <c r="BQ370" s="1654"/>
      <c r="BR370" s="135"/>
      <c r="CA370" s="146"/>
      <c r="CB370" s="146"/>
      <c r="CC370" s="146"/>
      <c r="CD370" s="146"/>
      <c r="CE370" s="146"/>
      <c r="CF370" s="146"/>
      <c r="CG370" s="146"/>
      <c r="CH370" s="146"/>
      <c r="CI370" s="146"/>
    </row>
    <row r="371" spans="1:87" s="76" customFormat="1" ht="16.5" customHeight="1" x14ac:dyDescent="0.25">
      <c r="A371" s="143" t="str">
        <f>+IF('➉一覧からの作成用データ (切替届)'!$N$39="印刷ＯＫ→",1,"")</f>
        <v/>
      </c>
      <c r="B371" s="1689" t="s">
        <v>134</v>
      </c>
      <c r="C371" s="1689"/>
      <c r="D371" s="1689"/>
      <c r="E371" s="1689"/>
      <c r="F371" s="1689"/>
      <c r="G371" s="1689"/>
      <c r="H371" s="1689"/>
      <c r="I371" s="1689"/>
      <c r="J371" s="1689"/>
      <c r="K371" s="1689"/>
      <c r="L371" s="1689"/>
      <c r="M371" s="1689"/>
      <c r="N371" s="1689"/>
      <c r="O371" s="1689"/>
      <c r="P371" s="1689"/>
      <c r="Q371" s="1689"/>
      <c r="R371" s="1689"/>
      <c r="S371" s="1689"/>
      <c r="T371" s="1689"/>
      <c r="U371" s="1689"/>
      <c r="V371" s="1689"/>
      <c r="W371" s="1689"/>
      <c r="X371" s="1689"/>
      <c r="Y371" s="1689"/>
      <c r="Z371" s="1689"/>
      <c r="AA371" s="1689"/>
      <c r="AB371" s="1689"/>
      <c r="AC371" s="1689"/>
      <c r="AD371" s="1689"/>
      <c r="AE371" s="1689"/>
      <c r="AF371" s="1689"/>
      <c r="AG371" s="1689"/>
      <c r="AH371" s="1689"/>
      <c r="AI371" s="1689"/>
      <c r="AJ371" s="1689"/>
      <c r="AK371" s="1689"/>
      <c r="AL371" s="1689"/>
      <c r="AM371" s="1689"/>
      <c r="AN371" s="1689"/>
      <c r="AO371" s="1689"/>
      <c r="AP371" s="1689"/>
      <c r="AQ371" s="1689"/>
      <c r="AR371" s="1689"/>
      <c r="AS371" s="1689"/>
      <c r="AT371" s="1689"/>
      <c r="AU371" s="1689"/>
      <c r="AV371" s="1689"/>
      <c r="AW371" s="1689"/>
      <c r="AX371" s="1689"/>
      <c r="AY371" s="1689"/>
      <c r="AZ371" s="1689"/>
      <c r="BA371" s="1689"/>
      <c r="BB371" s="1689"/>
      <c r="BC371" s="1689"/>
      <c r="BD371" s="1689"/>
      <c r="BE371" s="1689"/>
      <c r="BF371" s="1689"/>
      <c r="BG371" s="1689"/>
      <c r="BH371" s="1689"/>
      <c r="BI371" s="1689"/>
      <c r="BJ371" s="1689"/>
      <c r="BK371" s="1689"/>
      <c r="BL371" s="1689"/>
      <c r="BM371" s="1689"/>
      <c r="BN371" s="1689"/>
      <c r="BO371" s="1689"/>
      <c r="BP371" s="1689"/>
      <c r="BQ371" s="1689"/>
      <c r="BR371" s="147"/>
      <c r="CA371" s="146"/>
      <c r="CB371" s="146"/>
      <c r="CC371" s="146"/>
      <c r="CD371" s="146"/>
      <c r="CE371" s="146"/>
      <c r="CF371" s="146"/>
      <c r="CG371" s="146"/>
      <c r="CH371" s="146"/>
      <c r="CI371" s="146"/>
    </row>
    <row r="372" spans="1:87" s="76" customFormat="1" ht="16.5" customHeight="1" x14ac:dyDescent="0.25">
      <c r="A372" s="143" t="str">
        <f>+IF('➉一覧からの作成用データ (切替届)'!$N$39="印刷ＯＫ→",1,"")</f>
        <v/>
      </c>
      <c r="B372" s="1689"/>
      <c r="C372" s="1689"/>
      <c r="D372" s="1689"/>
      <c r="E372" s="1689"/>
      <c r="F372" s="1689"/>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1689"/>
      <c r="AH372" s="1689"/>
      <c r="AI372" s="1689"/>
      <c r="AJ372" s="1689"/>
      <c r="AK372" s="1689"/>
      <c r="AL372" s="1689"/>
      <c r="AM372" s="1689"/>
      <c r="AN372" s="1689"/>
      <c r="AO372" s="1689"/>
      <c r="AP372" s="1689"/>
      <c r="AQ372" s="1689"/>
      <c r="AR372" s="1689"/>
      <c r="AS372" s="1689"/>
      <c r="AT372" s="1689"/>
      <c r="AU372" s="1689"/>
      <c r="AV372" s="1689"/>
      <c r="AW372" s="1689"/>
      <c r="AX372" s="1689"/>
      <c r="AY372" s="1689"/>
      <c r="AZ372" s="1689"/>
      <c r="BA372" s="1689"/>
      <c r="BB372" s="1689"/>
      <c r="BC372" s="1689"/>
      <c r="BD372" s="1689"/>
      <c r="BE372" s="1689"/>
      <c r="BF372" s="1689"/>
      <c r="BG372" s="1689"/>
      <c r="BH372" s="1689"/>
      <c r="BI372" s="1689"/>
      <c r="BJ372" s="1689"/>
      <c r="BK372" s="1689"/>
      <c r="BL372" s="1689"/>
      <c r="BM372" s="1689"/>
      <c r="BN372" s="1689"/>
      <c r="BO372" s="1689"/>
      <c r="BP372" s="1689"/>
      <c r="BQ372" s="1689"/>
      <c r="BR372" s="147"/>
      <c r="CA372" s="146"/>
      <c r="CB372" s="146"/>
      <c r="CC372" s="146"/>
      <c r="CD372" s="146"/>
      <c r="CE372" s="146"/>
      <c r="CF372" s="146"/>
    </row>
    <row r="373" spans="1:87" s="76" customFormat="1" ht="28.5" customHeight="1" x14ac:dyDescent="0.2">
      <c r="A373" s="143" t="str">
        <f>+IF('➉一覧からの作成用データ (切替届)'!$N$39="印刷ＯＫ→",1,"")</f>
        <v/>
      </c>
      <c r="B373" s="1654" t="s">
        <v>135</v>
      </c>
      <c r="C373" s="1654"/>
      <c r="D373" s="1654"/>
      <c r="E373" s="1654"/>
      <c r="F373" s="1654"/>
      <c r="G373" s="1654"/>
      <c r="H373" s="1654"/>
      <c r="I373" s="1654"/>
      <c r="J373" s="1654"/>
      <c r="K373" s="1654"/>
      <c r="L373" s="1654"/>
      <c r="M373" s="1654"/>
      <c r="N373" s="1654"/>
      <c r="O373" s="1654"/>
      <c r="P373" s="1654"/>
      <c r="Q373" s="1654"/>
      <c r="R373" s="1654"/>
      <c r="S373" s="1654"/>
      <c r="T373" s="1654"/>
      <c r="U373" s="1654"/>
      <c r="V373" s="1654"/>
      <c r="W373" s="1654"/>
      <c r="X373" s="1654"/>
      <c r="Y373" s="1654"/>
      <c r="Z373" s="1654"/>
      <c r="AA373" s="1654"/>
      <c r="AB373" s="1654"/>
      <c r="AC373" s="1654"/>
      <c r="AD373" s="1654"/>
      <c r="AE373" s="1654"/>
      <c r="AF373" s="1654"/>
      <c r="AG373" s="1654"/>
      <c r="AH373" s="1654"/>
      <c r="AI373" s="1654"/>
      <c r="AJ373" s="1654"/>
      <c r="AK373" s="1654"/>
      <c r="AL373" s="1654"/>
      <c r="AM373" s="1654"/>
      <c r="AN373" s="1654"/>
      <c r="AO373" s="1654"/>
      <c r="AP373" s="1654"/>
      <c r="AQ373" s="1654"/>
      <c r="AR373" s="1654"/>
      <c r="AS373" s="1654"/>
      <c r="AT373" s="1654"/>
      <c r="AU373" s="1654"/>
      <c r="AV373" s="1654"/>
      <c r="AW373" s="1654"/>
      <c r="AX373" s="1654"/>
      <c r="AY373" s="1654"/>
      <c r="AZ373" s="1654"/>
      <c r="BA373" s="1654"/>
      <c r="BB373" s="1654"/>
      <c r="BC373" s="1654"/>
      <c r="BD373" s="1654"/>
      <c r="BE373" s="1654"/>
      <c r="BF373" s="1654"/>
      <c r="BG373" s="1654"/>
      <c r="BH373" s="1654"/>
      <c r="BI373" s="1654"/>
      <c r="BJ373" s="1654"/>
      <c r="BK373" s="1654"/>
      <c r="BL373" s="1654"/>
      <c r="BM373" s="1654"/>
      <c r="BN373" s="1654"/>
      <c r="BO373" s="1654"/>
      <c r="BP373" s="1654"/>
      <c r="BQ373" s="1654"/>
      <c r="BR373" s="135"/>
      <c r="CA373" s="146"/>
      <c r="CB373" s="146"/>
      <c r="CC373" s="146"/>
      <c r="CD373" s="146"/>
      <c r="CE373" s="146"/>
      <c r="CF373" s="146"/>
    </row>
    <row r="374" spans="1:87" s="76" customFormat="1" ht="28.5" customHeight="1" x14ac:dyDescent="0.2">
      <c r="A374" s="143" t="str">
        <f>+IF('➉一覧からの作成用データ (切替届)'!$N$39="印刷ＯＫ→",1,"")</f>
        <v/>
      </c>
      <c r="B374" s="1654"/>
      <c r="C374" s="1654"/>
      <c r="D374" s="1654"/>
      <c r="E374" s="1654"/>
      <c r="F374" s="1654"/>
      <c r="G374" s="1654"/>
      <c r="H374" s="1654"/>
      <c r="I374" s="1654"/>
      <c r="J374" s="1654"/>
      <c r="K374" s="1654"/>
      <c r="L374" s="1654"/>
      <c r="M374" s="1654"/>
      <c r="N374" s="1654"/>
      <c r="O374" s="1654"/>
      <c r="P374" s="1654"/>
      <c r="Q374" s="1654"/>
      <c r="R374" s="1654"/>
      <c r="S374" s="1654"/>
      <c r="T374" s="1654"/>
      <c r="U374" s="1654"/>
      <c r="V374" s="1654"/>
      <c r="W374" s="1654"/>
      <c r="X374" s="1654"/>
      <c r="Y374" s="1654"/>
      <c r="Z374" s="1654"/>
      <c r="AA374" s="1654"/>
      <c r="AB374" s="1654"/>
      <c r="AC374" s="1654"/>
      <c r="AD374" s="1654"/>
      <c r="AE374" s="1654"/>
      <c r="AF374" s="1654"/>
      <c r="AG374" s="1654"/>
      <c r="AH374" s="1654"/>
      <c r="AI374" s="1654"/>
      <c r="AJ374" s="1654"/>
      <c r="AK374" s="1654"/>
      <c r="AL374" s="1654"/>
      <c r="AM374" s="1654"/>
      <c r="AN374" s="1654"/>
      <c r="AO374" s="1654"/>
      <c r="AP374" s="1654"/>
      <c r="AQ374" s="1654"/>
      <c r="AR374" s="1654"/>
      <c r="AS374" s="1654"/>
      <c r="AT374" s="1654"/>
      <c r="AU374" s="1654"/>
      <c r="AV374" s="1654"/>
      <c r="AW374" s="1654"/>
      <c r="AX374" s="1654"/>
      <c r="AY374" s="1654"/>
      <c r="AZ374" s="1654"/>
      <c r="BA374" s="1654"/>
      <c r="BB374" s="1654"/>
      <c r="BC374" s="1654"/>
      <c r="BD374" s="1654"/>
      <c r="BE374" s="1654"/>
      <c r="BF374" s="1654"/>
      <c r="BG374" s="1654"/>
      <c r="BH374" s="1654"/>
      <c r="BI374" s="1654"/>
      <c r="BJ374" s="1654"/>
      <c r="BK374" s="1654"/>
      <c r="BL374" s="1654"/>
      <c r="BM374" s="1654"/>
      <c r="BN374" s="1654"/>
      <c r="BO374" s="1654"/>
      <c r="BP374" s="1654"/>
      <c r="BQ374" s="1654"/>
      <c r="BR374" s="135"/>
      <c r="CA374" s="146"/>
      <c r="CB374" s="146"/>
      <c r="CC374" s="146"/>
      <c r="CD374" s="146"/>
      <c r="CE374" s="146"/>
      <c r="CF374" s="146"/>
      <c r="CG374" s="146"/>
      <c r="CH374" s="146"/>
      <c r="CI374" s="146"/>
    </row>
    <row r="375" spans="1:87" s="76" customFormat="1" ht="16.5" customHeight="1" x14ac:dyDescent="0.2">
      <c r="A375" s="143" t="str">
        <f>+IF('➉一覧からの作成用データ (切替届)'!$N$39="印刷ＯＫ→",1,"")</f>
        <v/>
      </c>
      <c r="B375" s="1654" t="s">
        <v>136</v>
      </c>
      <c r="C375" s="1654"/>
      <c r="D375" s="1654"/>
      <c r="E375" s="1654"/>
      <c r="F375" s="1654"/>
      <c r="G375" s="1654"/>
      <c r="H375" s="1654"/>
      <c r="I375" s="1654"/>
      <c r="J375" s="1654"/>
      <c r="K375" s="1654"/>
      <c r="L375" s="1654"/>
      <c r="M375" s="1654"/>
      <c r="N375" s="1654"/>
      <c r="O375" s="1654"/>
      <c r="P375" s="1654"/>
      <c r="Q375" s="1654"/>
      <c r="R375" s="1654"/>
      <c r="S375" s="1654"/>
      <c r="T375" s="1654"/>
      <c r="U375" s="1654"/>
      <c r="V375" s="1654"/>
      <c r="W375" s="1654"/>
      <c r="X375" s="1654"/>
      <c r="Y375" s="1654"/>
      <c r="Z375" s="1654"/>
      <c r="AA375" s="1654"/>
      <c r="AB375" s="1654"/>
      <c r="AC375" s="1654"/>
      <c r="AD375" s="1654"/>
      <c r="AE375" s="1654"/>
      <c r="AF375" s="1654"/>
      <c r="AG375" s="1654"/>
      <c r="AH375" s="1654"/>
      <c r="AI375" s="1654"/>
      <c r="AJ375" s="1654"/>
      <c r="AK375" s="1654"/>
      <c r="AL375" s="1654"/>
      <c r="AM375" s="1654"/>
      <c r="AN375" s="1654"/>
      <c r="AO375" s="1654"/>
      <c r="AP375" s="1654"/>
      <c r="AQ375" s="1654"/>
      <c r="AR375" s="1654"/>
      <c r="AS375" s="1654"/>
      <c r="AT375" s="1654"/>
      <c r="AU375" s="1654"/>
      <c r="AV375" s="1654"/>
      <c r="AW375" s="1654"/>
      <c r="AX375" s="1654"/>
      <c r="AY375" s="1654"/>
      <c r="AZ375" s="1654"/>
      <c r="BA375" s="1654"/>
      <c r="BB375" s="1654"/>
      <c r="BC375" s="1654"/>
      <c r="BD375" s="1654"/>
      <c r="BE375" s="1654"/>
      <c r="BF375" s="1654"/>
      <c r="BG375" s="1654"/>
      <c r="BH375" s="1654"/>
      <c r="BI375" s="1654"/>
      <c r="BJ375" s="1654"/>
      <c r="BK375" s="1654"/>
      <c r="BL375" s="1654"/>
      <c r="BM375" s="1654"/>
      <c r="BN375" s="1654"/>
      <c r="BO375" s="1654"/>
      <c r="BP375" s="1654"/>
      <c r="BQ375" s="1654"/>
      <c r="BR375" s="135"/>
      <c r="CA375" s="146"/>
      <c r="CB375" s="146"/>
      <c r="CC375" s="146"/>
      <c r="CD375" s="146"/>
      <c r="CE375" s="146"/>
      <c r="CF375" s="146"/>
      <c r="CG375" s="146"/>
      <c r="CH375" s="146"/>
      <c r="CI375" s="146"/>
    </row>
    <row r="376" spans="1:87" s="76" customFormat="1" ht="16.5" customHeight="1" x14ac:dyDescent="0.2">
      <c r="A376" s="143" t="str">
        <f>+IF('➉一覧からの作成用データ (切替届)'!$N$39="印刷ＯＫ→",1,"")</f>
        <v/>
      </c>
      <c r="B376" s="1654"/>
      <c r="C376" s="1654"/>
      <c r="D376" s="1654"/>
      <c r="E376" s="1654"/>
      <c r="F376" s="1654"/>
      <c r="G376" s="1654"/>
      <c r="H376" s="1654"/>
      <c r="I376" s="1654"/>
      <c r="J376" s="1654"/>
      <c r="K376" s="1654"/>
      <c r="L376" s="1654"/>
      <c r="M376" s="1654"/>
      <c r="N376" s="1654"/>
      <c r="O376" s="1654"/>
      <c r="P376" s="1654"/>
      <c r="Q376" s="1654"/>
      <c r="R376" s="1654"/>
      <c r="S376" s="1654"/>
      <c r="T376" s="1654"/>
      <c r="U376" s="1654"/>
      <c r="V376" s="1654"/>
      <c r="W376" s="1654"/>
      <c r="X376" s="1654"/>
      <c r="Y376" s="1654"/>
      <c r="Z376" s="1654"/>
      <c r="AA376" s="1654"/>
      <c r="AB376" s="1654"/>
      <c r="AC376" s="1654"/>
      <c r="AD376" s="1654"/>
      <c r="AE376" s="1654"/>
      <c r="AF376" s="1654"/>
      <c r="AG376" s="1654"/>
      <c r="AH376" s="1654"/>
      <c r="AI376" s="1654"/>
      <c r="AJ376" s="1654"/>
      <c r="AK376" s="1654"/>
      <c r="AL376" s="1654"/>
      <c r="AM376" s="1654"/>
      <c r="AN376" s="1654"/>
      <c r="AO376" s="1654"/>
      <c r="AP376" s="1654"/>
      <c r="AQ376" s="1654"/>
      <c r="AR376" s="1654"/>
      <c r="AS376" s="1654"/>
      <c r="AT376" s="1654"/>
      <c r="AU376" s="1654"/>
      <c r="AV376" s="1654"/>
      <c r="AW376" s="1654"/>
      <c r="AX376" s="1654"/>
      <c r="AY376" s="1654"/>
      <c r="AZ376" s="1654"/>
      <c r="BA376" s="1654"/>
      <c r="BB376" s="1654"/>
      <c r="BC376" s="1654"/>
      <c r="BD376" s="1654"/>
      <c r="BE376" s="1654"/>
      <c r="BF376" s="1654"/>
      <c r="BG376" s="1654"/>
      <c r="BH376" s="1654"/>
      <c r="BI376" s="1654"/>
      <c r="BJ376" s="1654"/>
      <c r="BK376" s="1654"/>
      <c r="BL376" s="1654"/>
      <c r="BM376" s="1654"/>
      <c r="BN376" s="1654"/>
      <c r="BO376" s="1654"/>
      <c r="BP376" s="1654"/>
      <c r="BQ376" s="1654"/>
      <c r="BR376" s="135"/>
      <c r="CA376" s="146"/>
      <c r="CB376" s="146"/>
      <c r="CC376" s="146"/>
      <c r="CD376" s="146"/>
      <c r="CE376" s="146"/>
      <c r="CF376" s="146"/>
      <c r="CG376" s="146"/>
      <c r="CH376" s="146"/>
      <c r="CI376" s="146"/>
    </row>
    <row r="377" spans="1:87" s="76" customFormat="1" ht="12" customHeight="1" x14ac:dyDescent="0.2">
      <c r="A377" s="143" t="str">
        <f>+IF('➉一覧からの作成用データ (切替届)'!$N$39="印刷ＯＫ→",1,"")</f>
        <v/>
      </c>
      <c r="B377" s="8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3"/>
      <c r="AI377" s="93"/>
      <c r="AJ377" s="93"/>
      <c r="AK377" s="93"/>
      <c r="AL377" s="94"/>
      <c r="AM377" s="95"/>
      <c r="AN377" s="95"/>
      <c r="AO377" s="95"/>
      <c r="AP377" s="95"/>
      <c r="AQ377" s="96"/>
      <c r="AR377" s="96"/>
      <c r="AS377" s="96"/>
      <c r="AT377" s="96"/>
      <c r="AU377" s="96"/>
      <c r="AV377" s="96"/>
      <c r="AW377" s="96"/>
      <c r="AX377" s="96"/>
      <c r="AY377" s="96"/>
      <c r="AZ377" s="96"/>
      <c r="BA377" s="96"/>
      <c r="BB377" s="96"/>
      <c r="BC377" s="96"/>
      <c r="BD377" s="96"/>
      <c r="BE377" s="96"/>
      <c r="BF377" s="96"/>
      <c r="BG377" s="96"/>
      <c r="BH377" s="96"/>
      <c r="BR377" s="135"/>
      <c r="CA377" s="146"/>
      <c r="CB377" s="146"/>
      <c r="CC377" s="146"/>
      <c r="CD377" s="146"/>
      <c r="CE377" s="146"/>
      <c r="CF377" s="146"/>
      <c r="CG377" s="146"/>
      <c r="CH377" s="146"/>
      <c r="CI377" s="146"/>
    </row>
    <row r="378" spans="1:87" s="76" customFormat="1" ht="12" customHeight="1" x14ac:dyDescent="0.2">
      <c r="A378" s="143" t="str">
        <f>+IF('➉一覧からの作成用データ (切替届)'!$N$39="印刷ＯＫ→",1,"")</f>
        <v/>
      </c>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3"/>
      <c r="AI378" s="93"/>
      <c r="AJ378" s="93"/>
      <c r="AK378" s="93"/>
      <c r="AL378" s="94"/>
      <c r="AM378" s="95"/>
      <c r="AN378" s="95"/>
      <c r="AO378" s="95"/>
      <c r="AP378" s="95"/>
      <c r="AQ378" s="97"/>
      <c r="AR378" s="97"/>
      <c r="AS378" s="97"/>
      <c r="AT378" s="97"/>
      <c r="AU378" s="97"/>
      <c r="AV378" s="97"/>
      <c r="AW378" s="98"/>
      <c r="AX378" s="98"/>
      <c r="AY378" s="98"/>
      <c r="AZ378" s="98"/>
      <c r="BA378" s="98"/>
      <c r="BB378" s="99"/>
      <c r="BC378" s="98"/>
      <c r="BD378" s="98"/>
      <c r="BE378" s="98"/>
      <c r="BF378" s="98"/>
      <c r="BG378" s="98"/>
      <c r="BH378" s="99"/>
      <c r="BR378" s="135"/>
      <c r="CA378" s="146"/>
      <c r="CB378" s="146"/>
      <c r="CC378" s="146"/>
      <c r="CD378" s="146"/>
      <c r="CE378" s="146"/>
      <c r="CF378" s="146"/>
      <c r="CG378" s="146"/>
      <c r="CH378" s="146"/>
      <c r="CI378" s="146"/>
    </row>
    <row r="379" spans="1:87" ht="11.25" customHeight="1" x14ac:dyDescent="0.2">
      <c r="A379" s="143" t="str">
        <f>+IF('➉一覧からの作成用データ (切替届)'!$N$40="印刷ＯＫ→",1,"")</f>
        <v/>
      </c>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3"/>
      <c r="AI379" s="93"/>
      <c r="AJ379" s="93"/>
      <c r="AK379" s="93"/>
      <c r="AL379" s="94"/>
      <c r="AM379" s="95"/>
      <c r="AN379" s="95"/>
      <c r="AO379" s="95"/>
      <c r="AP379" s="95"/>
      <c r="AQ379" s="96"/>
      <c r="AR379" s="96"/>
      <c r="AS379" s="96"/>
      <c r="AT379" s="96"/>
      <c r="AU379" s="96"/>
      <c r="AV379" s="96"/>
      <c r="AW379" s="96"/>
      <c r="AX379" s="96"/>
      <c r="AY379" s="96"/>
      <c r="AZ379" s="96"/>
      <c r="BA379" s="96"/>
      <c r="BB379" s="96"/>
      <c r="BC379" s="96"/>
      <c r="BD379" s="96"/>
      <c r="BE379" s="96"/>
      <c r="BF379" s="96"/>
      <c r="BG379" s="96"/>
      <c r="BH379" s="96"/>
      <c r="BI379" s="76"/>
      <c r="BJ379" s="76"/>
      <c r="BK379" s="76"/>
      <c r="BL379" s="76"/>
      <c r="BM379" s="76"/>
      <c r="BN379" s="76"/>
      <c r="BO379" s="76"/>
      <c r="BP379" s="76"/>
      <c r="BQ379" s="76"/>
    </row>
    <row r="380" spans="1:87" ht="12.75" customHeight="1" x14ac:dyDescent="0.2">
      <c r="A380" s="143" t="str">
        <f>+IF('➉一覧からの作成用データ (切替届)'!$N$40="印刷ＯＫ→",1,"")</f>
        <v/>
      </c>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3"/>
      <c r="AI380" s="93"/>
      <c r="AJ380" s="93"/>
      <c r="AK380" s="93"/>
      <c r="AL380" s="94"/>
      <c r="AM380" s="95"/>
      <c r="AN380" s="95"/>
      <c r="AO380" s="95"/>
      <c r="AP380" s="95"/>
      <c r="AQ380" s="97"/>
      <c r="AR380" s="97"/>
      <c r="AS380" s="97"/>
      <c r="AT380" s="97"/>
      <c r="AU380" s="97"/>
      <c r="AV380" s="97"/>
      <c r="AW380" s="98"/>
      <c r="AX380" s="98"/>
      <c r="AY380" s="98"/>
      <c r="AZ380" s="98"/>
      <c r="BA380" s="98"/>
      <c r="BB380" s="99"/>
      <c r="BC380" s="98"/>
      <c r="BD380" s="98"/>
      <c r="BE380" s="98"/>
      <c r="BF380" s="98"/>
      <c r="BG380" s="98"/>
      <c r="BH380" s="99"/>
      <c r="BI380" s="76"/>
      <c r="BJ380" s="76"/>
      <c r="BK380" s="76"/>
      <c r="BL380" s="76"/>
      <c r="BM380" s="76"/>
      <c r="BN380" s="76"/>
      <c r="BO380" s="76"/>
      <c r="BP380" s="76"/>
      <c r="BQ380" s="76"/>
      <c r="BR380" s="83"/>
      <c r="BS380" s="83"/>
    </row>
    <row r="381" spans="1:87" ht="12.75" customHeight="1" x14ac:dyDescent="0.2">
      <c r="A381" s="143" t="str">
        <f>+IF('➉一覧からの作成用データ (切替届)'!$N$40="印刷ＯＫ→",1,"")</f>
        <v/>
      </c>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3"/>
      <c r="AI381" s="93"/>
      <c r="AJ381" s="93"/>
      <c r="AK381" s="93"/>
      <c r="AL381" s="94"/>
      <c r="AM381" s="95"/>
      <c r="AN381" s="95"/>
      <c r="AO381" s="95"/>
      <c r="AP381" s="95"/>
      <c r="AQ381" s="97"/>
      <c r="AR381" s="97"/>
      <c r="AS381" s="97"/>
      <c r="AT381" s="97"/>
      <c r="AU381" s="97"/>
      <c r="AV381" s="97"/>
      <c r="AW381" s="98"/>
      <c r="AX381" s="98"/>
      <c r="AY381" s="98"/>
      <c r="AZ381" s="98"/>
      <c r="BA381" s="98"/>
      <c r="BB381" s="99"/>
      <c r="BC381" s="98"/>
      <c r="BD381" s="98"/>
      <c r="BE381" s="98"/>
      <c r="BF381" s="98"/>
      <c r="BG381" s="98"/>
      <c r="BH381" s="99"/>
      <c r="BI381" s="76"/>
      <c r="BJ381" s="100"/>
      <c r="BK381" s="101"/>
      <c r="BL381" s="101"/>
      <c r="BM381" s="101"/>
      <c r="BN381" s="101"/>
      <c r="BO381" s="101"/>
      <c r="BP381" s="101"/>
      <c r="BQ381" s="101"/>
      <c r="BR381" s="76"/>
      <c r="BS381" s="76"/>
    </row>
    <row r="382" spans="1:87" ht="12.75" customHeight="1" x14ac:dyDescent="0.2">
      <c r="A382" s="143" t="str">
        <f>+IF('➉一覧からの作成用データ (切替届)'!$N$40="印刷ＯＫ→",1,"")</f>
        <v/>
      </c>
      <c r="B382" s="2719" t="s">
        <v>589</v>
      </c>
      <c r="C382" s="2719"/>
      <c r="D382" s="2719"/>
      <c r="E382" s="2719"/>
      <c r="F382" s="2719"/>
      <c r="G382" s="2719"/>
      <c r="H382" s="2719"/>
      <c r="I382" s="2719"/>
      <c r="J382" s="2719"/>
      <c r="K382" s="2719"/>
      <c r="L382" s="2719"/>
      <c r="M382" s="2719"/>
      <c r="N382" s="2719"/>
      <c r="O382" s="2719"/>
      <c r="P382" s="2719"/>
      <c r="Q382" s="2719"/>
      <c r="R382" s="2719"/>
      <c r="S382" s="2719"/>
      <c r="T382" s="2719"/>
      <c r="U382" s="2719"/>
      <c r="V382" s="2719"/>
      <c r="W382" s="2719"/>
      <c r="X382" s="2719"/>
      <c r="Y382" s="2719"/>
      <c r="Z382" s="2719"/>
      <c r="AA382" s="2719"/>
      <c r="AB382" s="2719"/>
      <c r="AC382" s="2719"/>
      <c r="AD382" s="2719"/>
      <c r="AE382" s="2719"/>
      <c r="AF382" s="2719"/>
      <c r="AG382" s="2719"/>
      <c r="AH382" s="2719"/>
      <c r="AI382" s="2719"/>
      <c r="AJ382" s="2719"/>
      <c r="AK382" s="2719"/>
      <c r="AL382" s="2720"/>
      <c r="AM382" s="95"/>
      <c r="AN382" s="95"/>
      <c r="AO382" s="95"/>
      <c r="AP382" s="2721" t="s">
        <v>115</v>
      </c>
      <c r="AQ382" s="2721"/>
      <c r="AR382" s="2721"/>
      <c r="AS382" s="2721"/>
      <c r="AT382" s="2721"/>
      <c r="AU382" s="2721"/>
      <c r="AV382" s="2721"/>
      <c r="AW382" s="2723"/>
      <c r="AX382" s="2723"/>
      <c r="AY382" s="2723"/>
      <c r="AZ382" s="2723"/>
      <c r="BA382" s="2723"/>
      <c r="BB382" s="2723"/>
      <c r="BC382" s="2723"/>
      <c r="BD382" s="2723"/>
      <c r="BE382" s="2723"/>
      <c r="BF382" s="2723"/>
      <c r="BG382" s="2723"/>
      <c r="BH382" s="2723"/>
      <c r="BI382" s="2723"/>
      <c r="BJ382" s="2723"/>
      <c r="BK382" s="2723"/>
      <c r="BL382" s="2723"/>
      <c r="BM382" s="2723"/>
      <c r="BN382" s="2723"/>
      <c r="BO382" s="2723"/>
      <c r="BP382" s="2723"/>
      <c r="BQ382" s="2723"/>
      <c r="BR382" s="76"/>
      <c r="BS382" s="76"/>
    </row>
    <row r="383" spans="1:87" ht="12.75" customHeight="1" x14ac:dyDescent="0.2">
      <c r="A383" s="143" t="str">
        <f>+IF('➉一覧からの作成用データ (切替届)'!$N$40="印刷ＯＫ→",1,"")</f>
        <v/>
      </c>
      <c r="B383" s="2719"/>
      <c r="C383" s="2719"/>
      <c r="D383" s="2719"/>
      <c r="E383" s="2719"/>
      <c r="F383" s="2719"/>
      <c r="G383" s="2719"/>
      <c r="H383" s="2719"/>
      <c r="I383" s="2719"/>
      <c r="J383" s="2719"/>
      <c r="K383" s="2719"/>
      <c r="L383" s="2719"/>
      <c r="M383" s="2719"/>
      <c r="N383" s="2719"/>
      <c r="O383" s="2719"/>
      <c r="P383" s="2719"/>
      <c r="Q383" s="2719"/>
      <c r="R383" s="2719"/>
      <c r="S383" s="2719"/>
      <c r="T383" s="2719"/>
      <c r="U383" s="2719"/>
      <c r="V383" s="2719"/>
      <c r="W383" s="2719"/>
      <c r="X383" s="2719"/>
      <c r="Y383" s="2719"/>
      <c r="Z383" s="2719"/>
      <c r="AA383" s="2719"/>
      <c r="AB383" s="2719"/>
      <c r="AC383" s="2719"/>
      <c r="AD383" s="2719"/>
      <c r="AE383" s="2719"/>
      <c r="AF383" s="2719"/>
      <c r="AG383" s="2719"/>
      <c r="AH383" s="2719"/>
      <c r="AI383" s="2719"/>
      <c r="AJ383" s="2719"/>
      <c r="AK383" s="2719"/>
      <c r="AL383" s="2720"/>
      <c r="AM383" s="95"/>
      <c r="AN383" s="95"/>
      <c r="AO383" s="95"/>
      <c r="AP383" s="2721"/>
      <c r="AQ383" s="2721"/>
      <c r="AR383" s="2721"/>
      <c r="AS383" s="2721"/>
      <c r="AT383" s="2721"/>
      <c r="AU383" s="2721"/>
      <c r="AV383" s="2721"/>
      <c r="AW383" s="2723"/>
      <c r="AX383" s="2723"/>
      <c r="AY383" s="2723"/>
      <c r="AZ383" s="2723"/>
      <c r="BA383" s="2723"/>
      <c r="BB383" s="2723"/>
      <c r="BC383" s="2723"/>
      <c r="BD383" s="2723"/>
      <c r="BE383" s="2723"/>
      <c r="BF383" s="2723"/>
      <c r="BG383" s="2723"/>
      <c r="BH383" s="2723"/>
      <c r="BI383" s="2723"/>
      <c r="BJ383" s="2723"/>
      <c r="BK383" s="2723"/>
      <c r="BL383" s="2723"/>
      <c r="BM383" s="2723"/>
      <c r="BN383" s="2723"/>
      <c r="BO383" s="2723"/>
      <c r="BP383" s="2723"/>
      <c r="BQ383" s="2723"/>
      <c r="BR383" s="76"/>
      <c r="BS383" s="76"/>
    </row>
    <row r="384" spans="1:87" ht="12.75" customHeight="1" thickBot="1" x14ac:dyDescent="0.25">
      <c r="A384" s="143" t="str">
        <f>+IF('➉一覧からの作成用データ (切替届)'!$N$40="印刷ＯＫ→",1,"")</f>
        <v/>
      </c>
      <c r="B384" s="2720"/>
      <c r="C384" s="2720"/>
      <c r="D384" s="2720"/>
      <c r="E384" s="2720"/>
      <c r="F384" s="2720"/>
      <c r="G384" s="2720"/>
      <c r="H384" s="2720"/>
      <c r="I384" s="2720"/>
      <c r="J384" s="2720"/>
      <c r="K384" s="2720"/>
      <c r="L384" s="2720"/>
      <c r="M384" s="2720"/>
      <c r="N384" s="2720"/>
      <c r="O384" s="2720"/>
      <c r="P384" s="2720"/>
      <c r="Q384" s="2720"/>
      <c r="R384" s="2720"/>
      <c r="S384" s="2720"/>
      <c r="T384" s="2720"/>
      <c r="U384" s="2720"/>
      <c r="V384" s="2720"/>
      <c r="W384" s="2720"/>
      <c r="X384" s="2720"/>
      <c r="Y384" s="2720"/>
      <c r="Z384" s="2720"/>
      <c r="AA384" s="2720"/>
      <c r="AB384" s="2720"/>
      <c r="AC384" s="2720"/>
      <c r="AD384" s="2720"/>
      <c r="AE384" s="2720"/>
      <c r="AF384" s="2720"/>
      <c r="AG384" s="2720"/>
      <c r="AH384" s="2720"/>
      <c r="AI384" s="2720"/>
      <c r="AJ384" s="2720"/>
      <c r="AK384" s="2720"/>
      <c r="AL384" s="2720"/>
      <c r="AM384" s="95"/>
      <c r="AN384" s="95"/>
      <c r="AO384" s="95"/>
      <c r="AP384" s="2722"/>
      <c r="AQ384" s="2722"/>
      <c r="AR384" s="2722"/>
      <c r="AS384" s="2722"/>
      <c r="AT384" s="2722"/>
      <c r="AU384" s="2722"/>
      <c r="AV384" s="2722"/>
      <c r="AW384" s="2724"/>
      <c r="AX384" s="2724"/>
      <c r="AY384" s="2724"/>
      <c r="AZ384" s="2724"/>
      <c r="BA384" s="2724"/>
      <c r="BB384" s="2724"/>
      <c r="BC384" s="2724"/>
      <c r="BD384" s="2724"/>
      <c r="BE384" s="2724"/>
      <c r="BF384" s="2724"/>
      <c r="BG384" s="2724"/>
      <c r="BH384" s="2724"/>
      <c r="BI384" s="2724"/>
      <c r="BJ384" s="2724"/>
      <c r="BK384" s="2724"/>
      <c r="BL384" s="2724"/>
      <c r="BM384" s="2724"/>
      <c r="BN384" s="2724"/>
      <c r="BO384" s="2724"/>
      <c r="BP384" s="2724"/>
      <c r="BQ384" s="2724"/>
      <c r="BR384" s="76"/>
      <c r="BS384" s="76"/>
    </row>
    <row r="385" spans="1:98" ht="13.5" customHeight="1" x14ac:dyDescent="0.2">
      <c r="A385" s="143" t="str">
        <f>+IF('➉一覧からの作成用データ (切替届)'!$N$40="印刷ＯＫ→",1,"")</f>
        <v/>
      </c>
      <c r="B385" s="2725">
        <f ca="1">IF('➉一覧からの作成用データ (切替届)'!$B$31="","",'➉一覧からの作成用データ (切替届)'!$B$31)</f>
        <v>45617</v>
      </c>
      <c r="C385" s="2726"/>
      <c r="D385" s="2726"/>
      <c r="E385" s="2726"/>
      <c r="F385" s="2726"/>
      <c r="G385" s="2726"/>
      <c r="H385" s="2726"/>
      <c r="I385" s="2726"/>
      <c r="J385" s="2726"/>
      <c r="K385" s="2726"/>
      <c r="L385" s="2726"/>
      <c r="M385" s="2726"/>
      <c r="N385" s="2726"/>
      <c r="O385" s="2726"/>
      <c r="P385" s="1729" t="s">
        <v>68</v>
      </c>
      <c r="Q385" s="1729"/>
      <c r="R385" s="1731" t="s">
        <v>21</v>
      </c>
      <c r="S385" s="1732"/>
      <c r="T385" s="1732"/>
      <c r="U385" s="1732"/>
      <c r="V385" s="1733"/>
      <c r="W385" s="1734" t="s">
        <v>9</v>
      </c>
      <c r="X385" s="1735"/>
      <c r="Y385" s="2731" t="str">
        <f>①伊勢崎市における事業所基本情報!$K$26&amp;"-"&amp;①伊勢崎市における事業所基本情報!$Q$26&amp;""</f>
        <v>-</v>
      </c>
      <c r="Z385" s="2731"/>
      <c r="AA385" s="2731"/>
      <c r="AB385" s="2731"/>
      <c r="AC385" s="2731"/>
      <c r="AD385" s="2731"/>
      <c r="AE385" s="2731"/>
      <c r="AF385" s="2731"/>
      <c r="AG385" s="81"/>
      <c r="AH385" s="81"/>
      <c r="AI385" s="81"/>
      <c r="AJ385" s="81"/>
      <c r="AK385" s="81"/>
      <c r="AL385" s="81"/>
      <c r="AM385" s="81"/>
      <c r="AN385" s="81"/>
      <c r="AO385" s="81"/>
      <c r="AP385" s="81"/>
      <c r="AQ385" s="81"/>
      <c r="AR385" s="81"/>
      <c r="AS385" s="81"/>
      <c r="AT385" s="81"/>
      <c r="AU385" s="81"/>
      <c r="AV385" s="81"/>
      <c r="AW385" s="1549" t="s">
        <v>10</v>
      </c>
      <c r="AX385" s="1549"/>
      <c r="AY385" s="1549"/>
      <c r="AZ385" s="1549"/>
      <c r="BA385" s="1549"/>
      <c r="BB385" s="1549"/>
      <c r="BC385" s="1549"/>
      <c r="BD385" s="1551" t="str">
        <f>①伊勢崎市における事業所基本情報!$CG$18&amp;""</f>
        <v/>
      </c>
      <c r="BE385" s="1551" t="str">
        <f>①伊勢崎市における事業所基本情報!$CH$18&amp;""</f>
        <v/>
      </c>
      <c r="BF385" s="1551" t="str">
        <f>①伊勢崎市における事業所基本情報!$CI$18&amp;""</f>
        <v/>
      </c>
      <c r="BG385" s="1551" t="str">
        <f>①伊勢崎市における事業所基本情報!$CJ$18&amp;""</f>
        <v/>
      </c>
      <c r="BH385" s="1551" t="str">
        <f>①伊勢崎市における事業所基本情報!$CK$18&amp;""</f>
        <v/>
      </c>
      <c r="BI385" s="1551" t="str">
        <f>①伊勢崎市における事業所基本情報!$CL$18&amp;""</f>
        <v/>
      </c>
      <c r="BJ385" s="1551" t="str">
        <f>①伊勢崎市における事業所基本情報!$CM$18&amp;""</f>
        <v/>
      </c>
      <c r="BK385" s="1551" t="str">
        <f>①伊勢崎市における事業所基本情報!$CN$18&amp;""</f>
        <v/>
      </c>
      <c r="BL385" s="1572" t="s">
        <v>130</v>
      </c>
      <c r="BM385" s="1573"/>
      <c r="BN385" s="1573"/>
      <c r="BO385" s="1573"/>
      <c r="BP385" s="1573"/>
      <c r="BQ385" s="1574"/>
      <c r="BR385" s="86"/>
      <c r="BS385" s="86"/>
      <c r="BT385" s="86"/>
      <c r="BY385" s="145"/>
      <c r="BZ385" s="145"/>
      <c r="CA385" s="145"/>
      <c r="CB385" s="145"/>
      <c r="CC385" s="145"/>
      <c r="CD385" s="145"/>
      <c r="CE385" s="145"/>
      <c r="CF385" s="145"/>
      <c r="CG385" s="145"/>
    </row>
    <row r="386" spans="1:98" ht="13.5" customHeight="1" x14ac:dyDescent="0.2">
      <c r="A386" s="143" t="str">
        <f>+IF('➉一覧からの作成用データ (切替届)'!$N$40="印刷ＯＫ→",1,"")</f>
        <v/>
      </c>
      <c r="B386" s="2727"/>
      <c r="C386" s="2728"/>
      <c r="D386" s="2728"/>
      <c r="E386" s="2728"/>
      <c r="F386" s="2728"/>
      <c r="G386" s="2728"/>
      <c r="H386" s="2728"/>
      <c r="I386" s="2728"/>
      <c r="J386" s="2728"/>
      <c r="K386" s="2728"/>
      <c r="L386" s="2728"/>
      <c r="M386" s="2728"/>
      <c r="N386" s="2728"/>
      <c r="O386" s="2728"/>
      <c r="P386" s="1730"/>
      <c r="Q386" s="1730"/>
      <c r="R386" s="1640"/>
      <c r="S386" s="1590"/>
      <c r="T386" s="1590"/>
      <c r="U386" s="1590"/>
      <c r="V386" s="1641"/>
      <c r="W386" s="1568" t="str">
        <f>①伊勢崎市における事業所基本情報!$I$27&amp;""</f>
        <v/>
      </c>
      <c r="X386" s="1569"/>
      <c r="Y386" s="1569"/>
      <c r="Z386" s="1569"/>
      <c r="AA386" s="1569"/>
      <c r="AB386" s="1569"/>
      <c r="AC386" s="1569"/>
      <c r="AD386" s="1569"/>
      <c r="AE386" s="1569"/>
      <c r="AF386" s="1569"/>
      <c r="AG386" s="1569"/>
      <c r="AH386" s="1569"/>
      <c r="AI386" s="1569"/>
      <c r="AJ386" s="1569"/>
      <c r="AK386" s="1569"/>
      <c r="AL386" s="1569"/>
      <c r="AM386" s="1569"/>
      <c r="AN386" s="1569"/>
      <c r="AO386" s="1569"/>
      <c r="AP386" s="1569"/>
      <c r="AQ386" s="1569"/>
      <c r="AR386" s="1569"/>
      <c r="AS386" s="1569"/>
      <c r="AT386" s="1569"/>
      <c r="AU386" s="1569"/>
      <c r="AV386" s="1569"/>
      <c r="AW386" s="1550"/>
      <c r="AX386" s="1550"/>
      <c r="AY386" s="1550"/>
      <c r="AZ386" s="1550"/>
      <c r="BA386" s="1550"/>
      <c r="BB386" s="1550"/>
      <c r="BC386" s="1550"/>
      <c r="BD386" s="1552"/>
      <c r="BE386" s="1552"/>
      <c r="BF386" s="1552"/>
      <c r="BG386" s="1552"/>
      <c r="BH386" s="1552"/>
      <c r="BI386" s="1552"/>
      <c r="BJ386" s="1552"/>
      <c r="BK386" s="1552"/>
      <c r="BL386" s="1575"/>
      <c r="BM386" s="1576"/>
      <c r="BN386" s="1576"/>
      <c r="BO386" s="1576"/>
      <c r="BP386" s="1576"/>
      <c r="BQ386" s="1577"/>
      <c r="BR386" s="86"/>
      <c r="BS386" s="86"/>
      <c r="BT386" s="86"/>
      <c r="BY386" s="145"/>
    </row>
    <row r="387" spans="1:98" ht="13.5" customHeight="1" x14ac:dyDescent="0.2">
      <c r="A387" s="143" t="str">
        <f>+IF('➉一覧からの作成用データ (切替届)'!$N$40="印刷ＯＫ→",1,"")</f>
        <v/>
      </c>
      <c r="B387" s="2727"/>
      <c r="C387" s="2728"/>
      <c r="D387" s="2728"/>
      <c r="E387" s="2728"/>
      <c r="F387" s="2728"/>
      <c r="G387" s="2728"/>
      <c r="H387" s="2728"/>
      <c r="I387" s="2728"/>
      <c r="J387" s="2728"/>
      <c r="K387" s="2728"/>
      <c r="L387" s="2728"/>
      <c r="M387" s="2728"/>
      <c r="N387" s="2728"/>
      <c r="O387" s="2728"/>
      <c r="P387" s="1730"/>
      <c r="Q387" s="1730"/>
      <c r="R387" s="1640"/>
      <c r="S387" s="1590"/>
      <c r="T387" s="1590"/>
      <c r="U387" s="1590"/>
      <c r="V387" s="1641"/>
      <c r="W387" s="1568"/>
      <c r="X387" s="1569"/>
      <c r="Y387" s="1569"/>
      <c r="Z387" s="1569"/>
      <c r="AA387" s="1569"/>
      <c r="AB387" s="1569"/>
      <c r="AC387" s="1569"/>
      <c r="AD387" s="1569"/>
      <c r="AE387" s="1569"/>
      <c r="AF387" s="1569"/>
      <c r="AG387" s="1569"/>
      <c r="AH387" s="1569"/>
      <c r="AI387" s="1569"/>
      <c r="AJ387" s="1569"/>
      <c r="AK387" s="1569"/>
      <c r="AL387" s="1569"/>
      <c r="AM387" s="1569"/>
      <c r="AN387" s="1569"/>
      <c r="AO387" s="1569"/>
      <c r="AP387" s="1569"/>
      <c r="AQ387" s="1569"/>
      <c r="AR387" s="1569"/>
      <c r="AS387" s="1569"/>
      <c r="AT387" s="1569"/>
      <c r="AU387" s="1569"/>
      <c r="AV387" s="1569"/>
      <c r="AW387" s="1550"/>
      <c r="AX387" s="1550"/>
      <c r="AY387" s="1550"/>
      <c r="AZ387" s="1550"/>
      <c r="BA387" s="1550"/>
      <c r="BB387" s="1550"/>
      <c r="BC387" s="1550"/>
      <c r="BD387" s="1624" t="s">
        <v>116</v>
      </c>
      <c r="BE387" s="1624"/>
      <c r="BF387" s="1624"/>
      <c r="BG387" s="1624"/>
      <c r="BH387" s="1624"/>
      <c r="BI387" s="1624"/>
      <c r="BJ387" s="1624"/>
      <c r="BK387" s="1624" t="s">
        <v>117</v>
      </c>
      <c r="BL387" s="1566" t="str">
        <f>RIGHT('➉一覧からの作成用データ (切替届)'!$M$40,2)&amp;""</f>
        <v/>
      </c>
      <c r="BM387" s="1566"/>
      <c r="BN387" s="1566"/>
      <c r="BO387" s="1566"/>
      <c r="BP387" s="1566"/>
      <c r="BQ387" s="1626" t="s">
        <v>118</v>
      </c>
      <c r="BR387" s="78"/>
      <c r="BS387" s="78"/>
      <c r="BT387" s="76"/>
      <c r="BY387" s="145"/>
    </row>
    <row r="388" spans="1:98" ht="13.5" customHeight="1" x14ac:dyDescent="0.2">
      <c r="A388" s="143" t="str">
        <f>+IF('➉一覧からの作成用データ (切替届)'!$N$40="印刷ＯＫ→",1,"")</f>
        <v/>
      </c>
      <c r="B388" s="2729"/>
      <c r="C388" s="2730"/>
      <c r="D388" s="2730"/>
      <c r="E388" s="2730"/>
      <c r="F388" s="2730"/>
      <c r="G388" s="2730"/>
      <c r="H388" s="2730"/>
      <c r="I388" s="2730"/>
      <c r="J388" s="2730"/>
      <c r="K388" s="2730"/>
      <c r="L388" s="2730"/>
      <c r="M388" s="2730"/>
      <c r="N388" s="2730"/>
      <c r="O388" s="2730"/>
      <c r="P388" s="1730"/>
      <c r="Q388" s="1730"/>
      <c r="R388" s="1637"/>
      <c r="S388" s="1638"/>
      <c r="T388" s="1638"/>
      <c r="U388" s="1638"/>
      <c r="V388" s="1642"/>
      <c r="W388" s="1570"/>
      <c r="X388" s="1571"/>
      <c r="Y388" s="1571"/>
      <c r="Z388" s="1571"/>
      <c r="AA388" s="1571"/>
      <c r="AB388" s="1571"/>
      <c r="AC388" s="1571"/>
      <c r="AD388" s="1571"/>
      <c r="AE388" s="1571"/>
      <c r="AF388" s="1571"/>
      <c r="AG388" s="1571"/>
      <c r="AH388" s="1571"/>
      <c r="AI388" s="1571"/>
      <c r="AJ388" s="1571"/>
      <c r="AK388" s="1571"/>
      <c r="AL388" s="1571"/>
      <c r="AM388" s="1571"/>
      <c r="AN388" s="1571"/>
      <c r="AO388" s="1571"/>
      <c r="AP388" s="1571"/>
      <c r="AQ388" s="1571"/>
      <c r="AR388" s="1571"/>
      <c r="AS388" s="1571"/>
      <c r="AT388" s="1571"/>
      <c r="AU388" s="1571"/>
      <c r="AV388" s="1571"/>
      <c r="AW388" s="1550"/>
      <c r="AX388" s="1550"/>
      <c r="AY388" s="1550"/>
      <c r="AZ388" s="1550"/>
      <c r="BA388" s="1550"/>
      <c r="BB388" s="1550"/>
      <c r="BC388" s="1550"/>
      <c r="BD388" s="1625"/>
      <c r="BE388" s="1625"/>
      <c r="BF388" s="1625"/>
      <c r="BG388" s="1625"/>
      <c r="BH388" s="1625"/>
      <c r="BI388" s="1625"/>
      <c r="BJ388" s="1625"/>
      <c r="BK388" s="1625"/>
      <c r="BL388" s="1567"/>
      <c r="BM388" s="1567"/>
      <c r="BN388" s="1567"/>
      <c r="BO388" s="1567"/>
      <c r="BP388" s="1567"/>
      <c r="BQ388" s="1627"/>
      <c r="BR388" s="78"/>
      <c r="BS388" s="78"/>
      <c r="BT388" s="76"/>
      <c r="BY388" s="145"/>
      <c r="BZ388" s="145"/>
      <c r="CA388" s="145"/>
      <c r="CB388" s="145"/>
      <c r="CC388" s="145"/>
      <c r="CD388" s="145"/>
      <c r="CE388" s="145"/>
      <c r="CF388" s="145"/>
    </row>
    <row r="389" spans="1:98" ht="20.25" customHeight="1" x14ac:dyDescent="0.2">
      <c r="A389" s="143" t="str">
        <f>+IF('➉一覧からの作成用データ (切替届)'!$N$40="印刷ＯＫ→",1,"")</f>
        <v/>
      </c>
      <c r="B389" s="1653"/>
      <c r="C389" s="1564"/>
      <c r="D389" s="1564"/>
      <c r="E389" s="1564"/>
      <c r="F389" s="1564"/>
      <c r="G389" s="1564"/>
      <c r="H389" s="1564"/>
      <c r="I389" s="1564"/>
      <c r="J389" s="1564"/>
      <c r="K389" s="1649" t="s">
        <v>304</v>
      </c>
      <c r="L389" s="1650"/>
      <c r="M389" s="1650"/>
      <c r="N389" s="1650"/>
      <c r="O389" s="1650"/>
      <c r="P389" s="1730"/>
      <c r="Q389" s="1730"/>
      <c r="R389" s="1634" t="s">
        <v>20</v>
      </c>
      <c r="S389" s="1634"/>
      <c r="T389" s="1634"/>
      <c r="U389" s="1634"/>
      <c r="V389" s="1634"/>
      <c r="W389" s="1610" t="str">
        <f>①伊勢崎市における事業所基本情報!$I$20&amp;""</f>
        <v/>
      </c>
      <c r="X389" s="1611"/>
      <c r="Y389" s="1611"/>
      <c r="Z389" s="1611"/>
      <c r="AA389" s="1611"/>
      <c r="AB389" s="1611"/>
      <c r="AC389" s="1611"/>
      <c r="AD389" s="1611"/>
      <c r="AE389" s="1611"/>
      <c r="AF389" s="1611"/>
      <c r="AG389" s="1611"/>
      <c r="AH389" s="1611"/>
      <c r="AI389" s="1611"/>
      <c r="AJ389" s="1611"/>
      <c r="AK389" s="1611"/>
      <c r="AL389" s="1611"/>
      <c r="AM389" s="1611"/>
      <c r="AN389" s="1611"/>
      <c r="AO389" s="1611"/>
      <c r="AP389" s="1611"/>
      <c r="AQ389" s="1611"/>
      <c r="AR389" s="1611"/>
      <c r="AS389" s="1611"/>
      <c r="AT389" s="1611"/>
      <c r="AU389" s="1611"/>
      <c r="AV389" s="1612"/>
      <c r="AW389" s="1550" t="s">
        <v>131</v>
      </c>
      <c r="AX389" s="1550"/>
      <c r="AY389" s="1550"/>
      <c r="AZ389" s="1550"/>
      <c r="BA389" s="1550" t="s">
        <v>33</v>
      </c>
      <c r="BB389" s="1550"/>
      <c r="BC389" s="1550"/>
      <c r="BD389" s="1614" t="str">
        <f>①伊勢崎市における事業所基本情報!$I$35&amp;""</f>
        <v/>
      </c>
      <c r="BE389" s="1614"/>
      <c r="BF389" s="1614"/>
      <c r="BG389" s="1614"/>
      <c r="BH389" s="1614"/>
      <c r="BI389" s="1614"/>
      <c r="BJ389" s="1614"/>
      <c r="BK389" s="1614"/>
      <c r="BL389" s="1614"/>
      <c r="BM389" s="1614"/>
      <c r="BN389" s="1614"/>
      <c r="BO389" s="1614"/>
      <c r="BP389" s="1614"/>
      <c r="BQ389" s="1615"/>
      <c r="BR389" s="78"/>
      <c r="BS389" s="78"/>
      <c r="BT389" s="76"/>
      <c r="BY389" s="145"/>
      <c r="BZ389" s="145"/>
      <c r="CA389" s="145"/>
      <c r="CB389" s="145"/>
      <c r="CC389" s="145"/>
      <c r="CD389" s="145"/>
      <c r="CE389" s="145"/>
      <c r="CF389" s="145"/>
    </row>
    <row r="390" spans="1:98" ht="20.25" customHeight="1" x14ac:dyDescent="0.2">
      <c r="A390" s="143" t="str">
        <f>+IF('➉一覧からの作成用データ (切替届)'!$N$40="印刷ＯＫ→",1,"")</f>
        <v/>
      </c>
      <c r="B390" s="1653"/>
      <c r="C390" s="1564"/>
      <c r="D390" s="1564"/>
      <c r="E390" s="1564"/>
      <c r="F390" s="1564"/>
      <c r="G390" s="1564"/>
      <c r="H390" s="1564"/>
      <c r="I390" s="1564"/>
      <c r="J390" s="1564"/>
      <c r="K390" s="1651"/>
      <c r="L390" s="1652"/>
      <c r="M390" s="1652"/>
      <c r="N390" s="1652"/>
      <c r="O390" s="1652"/>
      <c r="P390" s="1730"/>
      <c r="Q390" s="1730"/>
      <c r="R390" s="1640" t="s">
        <v>24</v>
      </c>
      <c r="S390" s="1590"/>
      <c r="T390" s="1590"/>
      <c r="U390" s="1590"/>
      <c r="V390" s="1641"/>
      <c r="W390" s="1601" t="str">
        <f>①伊勢崎市における事業所基本情報!$I$22&amp;""</f>
        <v/>
      </c>
      <c r="X390" s="1602"/>
      <c r="Y390" s="1602"/>
      <c r="Z390" s="1602"/>
      <c r="AA390" s="1602"/>
      <c r="AB390" s="1602"/>
      <c r="AC390" s="1602"/>
      <c r="AD390" s="1602"/>
      <c r="AE390" s="1602"/>
      <c r="AF390" s="1602"/>
      <c r="AG390" s="1602"/>
      <c r="AH390" s="1602"/>
      <c r="AI390" s="1602"/>
      <c r="AJ390" s="1602"/>
      <c r="AK390" s="1602"/>
      <c r="AL390" s="1602"/>
      <c r="AM390" s="1602"/>
      <c r="AN390" s="1602"/>
      <c r="AO390" s="1602"/>
      <c r="AP390" s="1602"/>
      <c r="AQ390" s="1602"/>
      <c r="AR390" s="1602"/>
      <c r="AS390" s="1602"/>
      <c r="AT390" s="1602"/>
      <c r="AU390" s="1602"/>
      <c r="AV390" s="1603"/>
      <c r="AW390" s="1550"/>
      <c r="AX390" s="1550"/>
      <c r="AY390" s="1550"/>
      <c r="AZ390" s="1550"/>
      <c r="BA390" s="1550"/>
      <c r="BB390" s="1550"/>
      <c r="BC390" s="1550"/>
      <c r="BD390" s="1616"/>
      <c r="BE390" s="1616"/>
      <c r="BF390" s="1616"/>
      <c r="BG390" s="1616"/>
      <c r="BH390" s="1616"/>
      <c r="BI390" s="1616"/>
      <c r="BJ390" s="1616"/>
      <c r="BK390" s="1616"/>
      <c r="BL390" s="1616"/>
      <c r="BM390" s="1616"/>
      <c r="BN390" s="1616"/>
      <c r="BO390" s="1616"/>
      <c r="BP390" s="1616"/>
      <c r="BQ390" s="1617"/>
      <c r="BR390" s="78"/>
      <c r="BS390" s="78"/>
      <c r="BT390" s="76"/>
      <c r="BY390" s="145"/>
      <c r="BZ390" s="145"/>
      <c r="CA390" s="145"/>
      <c r="CB390" s="145"/>
      <c r="CC390" s="145"/>
      <c r="CD390" s="145"/>
      <c r="CE390" s="145"/>
      <c r="CF390" s="145"/>
      <c r="CG390" s="145"/>
    </row>
    <row r="391" spans="1:98" ht="20.25" customHeight="1" x14ac:dyDescent="0.2">
      <c r="A391" s="143" t="str">
        <f>+IF('➉一覧からの作成用データ (切替届)'!$N$40="印刷ＯＫ→",1,"")</f>
        <v/>
      </c>
      <c r="B391" s="1653"/>
      <c r="C391" s="1564"/>
      <c r="D391" s="1564"/>
      <c r="E391" s="1564"/>
      <c r="F391" s="1564"/>
      <c r="G391" s="1564"/>
      <c r="H391" s="1564"/>
      <c r="I391" s="1564"/>
      <c r="J391" s="1564"/>
      <c r="K391" s="1564"/>
      <c r="L391" s="1564"/>
      <c r="M391" s="1564"/>
      <c r="N391" s="1564"/>
      <c r="O391" s="1565"/>
      <c r="P391" s="1730"/>
      <c r="Q391" s="1730"/>
      <c r="R391" s="1640"/>
      <c r="S391" s="1590"/>
      <c r="T391" s="1590"/>
      <c r="U391" s="1590"/>
      <c r="V391" s="1641"/>
      <c r="W391" s="1604"/>
      <c r="X391" s="1605"/>
      <c r="Y391" s="1605"/>
      <c r="Z391" s="1605"/>
      <c r="AA391" s="1605"/>
      <c r="AB391" s="1605"/>
      <c r="AC391" s="1605"/>
      <c r="AD391" s="1605"/>
      <c r="AE391" s="1605"/>
      <c r="AF391" s="1605"/>
      <c r="AG391" s="1605"/>
      <c r="AH391" s="1605"/>
      <c r="AI391" s="1605"/>
      <c r="AJ391" s="1605"/>
      <c r="AK391" s="1605"/>
      <c r="AL391" s="1605"/>
      <c r="AM391" s="1605"/>
      <c r="AN391" s="1605"/>
      <c r="AO391" s="1605"/>
      <c r="AP391" s="1605"/>
      <c r="AQ391" s="1605"/>
      <c r="AR391" s="1605"/>
      <c r="AS391" s="1605"/>
      <c r="AT391" s="1605"/>
      <c r="AU391" s="1605"/>
      <c r="AV391" s="1606"/>
      <c r="AW391" s="1550"/>
      <c r="AX391" s="1550"/>
      <c r="AY391" s="1550"/>
      <c r="AZ391" s="1550"/>
      <c r="BA391" s="1550" t="s">
        <v>3</v>
      </c>
      <c r="BB391" s="1550"/>
      <c r="BC391" s="1550"/>
      <c r="BD391" s="1708" t="str">
        <f>①伊勢崎市における事業所基本情報!$I$37&amp;""</f>
        <v/>
      </c>
      <c r="BE391" s="1709"/>
      <c r="BF391" s="1709"/>
      <c r="BG391" s="1709"/>
      <c r="BH391" s="1709"/>
      <c r="BI391" s="1709"/>
      <c r="BJ391" s="1709"/>
      <c r="BK391" s="1709"/>
      <c r="BL391" s="1709"/>
      <c r="BM391" s="1709"/>
      <c r="BN391" s="1709"/>
      <c r="BO391" s="1709"/>
      <c r="BP391" s="1709"/>
      <c r="BQ391" s="1710"/>
      <c r="BR391" s="78"/>
      <c r="BS391" s="78"/>
      <c r="BT391" s="76"/>
      <c r="BY391" s="145"/>
    </row>
    <row r="392" spans="1:98" ht="20.25" customHeight="1" x14ac:dyDescent="0.2">
      <c r="A392" s="143" t="str">
        <f>+IF('➉一覧からの作成用データ (切替届)'!$N$40="印刷ＯＫ→",1,"")</f>
        <v/>
      </c>
      <c r="B392" s="1557" t="s">
        <v>13</v>
      </c>
      <c r="C392" s="1558"/>
      <c r="D392" s="1558"/>
      <c r="E392" s="1558"/>
      <c r="F392" s="1559"/>
      <c r="G392" s="1553" t="s">
        <v>19</v>
      </c>
      <c r="H392" s="1554"/>
      <c r="I392" s="1554"/>
      <c r="J392" s="1554"/>
      <c r="K392" s="1554"/>
      <c r="L392" s="1554"/>
      <c r="M392" s="1554"/>
      <c r="N392" s="1554"/>
      <c r="O392" s="1554"/>
      <c r="P392" s="1730"/>
      <c r="Q392" s="1730"/>
      <c r="R392" s="1637"/>
      <c r="S392" s="1638"/>
      <c r="T392" s="1638"/>
      <c r="U392" s="1638"/>
      <c r="V392" s="1642"/>
      <c r="W392" s="1607"/>
      <c r="X392" s="1608"/>
      <c r="Y392" s="1608"/>
      <c r="Z392" s="1608"/>
      <c r="AA392" s="1608"/>
      <c r="AB392" s="1608"/>
      <c r="AC392" s="1608"/>
      <c r="AD392" s="1608"/>
      <c r="AE392" s="1608"/>
      <c r="AF392" s="1608"/>
      <c r="AG392" s="1608"/>
      <c r="AH392" s="1608"/>
      <c r="AI392" s="1608"/>
      <c r="AJ392" s="1608"/>
      <c r="AK392" s="1608"/>
      <c r="AL392" s="1608"/>
      <c r="AM392" s="1608"/>
      <c r="AN392" s="1608"/>
      <c r="AO392" s="1608"/>
      <c r="AP392" s="1608"/>
      <c r="AQ392" s="1608"/>
      <c r="AR392" s="1608"/>
      <c r="AS392" s="1608"/>
      <c r="AT392" s="1608"/>
      <c r="AU392" s="1608"/>
      <c r="AV392" s="1609"/>
      <c r="AW392" s="1550"/>
      <c r="AX392" s="1550"/>
      <c r="AY392" s="1550"/>
      <c r="AZ392" s="1550"/>
      <c r="BA392" s="1550"/>
      <c r="BB392" s="1550"/>
      <c r="BC392" s="1550"/>
      <c r="BD392" s="1711"/>
      <c r="BE392" s="1712"/>
      <c r="BF392" s="1712"/>
      <c r="BG392" s="1712"/>
      <c r="BH392" s="1712"/>
      <c r="BI392" s="1712"/>
      <c r="BJ392" s="1712"/>
      <c r="BK392" s="1712"/>
      <c r="BL392" s="1712"/>
      <c r="BM392" s="1712"/>
      <c r="BN392" s="1712"/>
      <c r="BO392" s="1712"/>
      <c r="BP392" s="1712"/>
      <c r="BQ392" s="1713"/>
      <c r="BR392" s="78"/>
      <c r="BS392" s="78"/>
      <c r="BT392" s="76"/>
      <c r="BY392" s="145"/>
      <c r="BZ392" s="145"/>
    </row>
    <row r="393" spans="1:98" ht="20.25" customHeight="1" x14ac:dyDescent="0.2">
      <c r="A393" s="143" t="str">
        <f>+IF('➉一覧からの作成用データ (切替届)'!$N$40="印刷ＯＫ→",1,"")</f>
        <v/>
      </c>
      <c r="B393" s="1560"/>
      <c r="C393" s="1561"/>
      <c r="D393" s="1561"/>
      <c r="E393" s="1561"/>
      <c r="F393" s="1562"/>
      <c r="G393" s="1555"/>
      <c r="H393" s="1556"/>
      <c r="I393" s="1556"/>
      <c r="J393" s="1556"/>
      <c r="K393" s="1556"/>
      <c r="L393" s="1556"/>
      <c r="M393" s="1556"/>
      <c r="N393" s="1556"/>
      <c r="O393" s="1556"/>
      <c r="P393" s="1730"/>
      <c r="Q393" s="1730"/>
      <c r="R393" s="1550" t="s">
        <v>25</v>
      </c>
      <c r="S393" s="1550"/>
      <c r="T393" s="1550"/>
      <c r="U393" s="1550"/>
      <c r="V393" s="1550"/>
      <c r="W393" s="1543" t="str">
        <f>①伊勢崎市における事業所基本情報!$CG$35&amp;""</f>
        <v/>
      </c>
      <c r="X393" s="1544"/>
      <c r="Y393" s="1543" t="str">
        <f>①伊勢崎市における事業所基本情報!$CH$35&amp;""</f>
        <v/>
      </c>
      <c r="Z393" s="1544"/>
      <c r="AA393" s="1543" t="str">
        <f>①伊勢崎市における事業所基本情報!$CI$35&amp;""</f>
        <v/>
      </c>
      <c r="AB393" s="1544"/>
      <c r="AC393" s="1543" t="str">
        <f>①伊勢崎市における事業所基本情報!$CJ$35&amp;""</f>
        <v/>
      </c>
      <c r="AD393" s="1544"/>
      <c r="AE393" s="1543" t="str">
        <f>①伊勢崎市における事業所基本情報!$CK$35&amp;""</f>
        <v/>
      </c>
      <c r="AF393" s="1544"/>
      <c r="AG393" s="1543" t="str">
        <f>①伊勢崎市における事業所基本情報!$CL$35&amp;""</f>
        <v/>
      </c>
      <c r="AH393" s="1544"/>
      <c r="AI393" s="1543" t="str">
        <f>①伊勢崎市における事業所基本情報!$CM$35&amp;""</f>
        <v/>
      </c>
      <c r="AJ393" s="1544"/>
      <c r="AK393" s="1543" t="str">
        <f>①伊勢崎市における事業所基本情報!$CN$35&amp;""</f>
        <v/>
      </c>
      <c r="AL393" s="1544"/>
      <c r="AM393" s="1543" t="str">
        <f>①伊勢崎市における事業所基本情報!$CO$35&amp;""</f>
        <v/>
      </c>
      <c r="AN393" s="1544"/>
      <c r="AO393" s="1543" t="str">
        <f>①伊勢崎市における事業所基本情報!$CP$35&amp;""</f>
        <v/>
      </c>
      <c r="AP393" s="1544"/>
      <c r="AQ393" s="1543" t="str">
        <f>①伊勢崎市における事業所基本情報!$CQ$35&amp;""</f>
        <v/>
      </c>
      <c r="AR393" s="1544"/>
      <c r="AS393" s="1543" t="str">
        <f>①伊勢崎市における事業所基本情報!$CR$35&amp;""</f>
        <v/>
      </c>
      <c r="AT393" s="1544"/>
      <c r="AU393" s="1736" t="str">
        <f>①伊勢崎市における事業所基本情報!$CS$35&amp;""</f>
        <v/>
      </c>
      <c r="AV393" s="1737"/>
      <c r="AW393" s="1550"/>
      <c r="AX393" s="1550"/>
      <c r="AY393" s="1550"/>
      <c r="AZ393" s="1550"/>
      <c r="BA393" s="1550" t="s">
        <v>4</v>
      </c>
      <c r="BB393" s="1550"/>
      <c r="BC393" s="1550"/>
      <c r="BD393" s="1714" t="str">
        <f>①伊勢崎市における事業所基本情報!$I$39&amp;""</f>
        <v/>
      </c>
      <c r="BE393" s="1715"/>
      <c r="BF393" s="1715"/>
      <c r="BG393" s="1715"/>
      <c r="BH393" s="1715"/>
      <c r="BI393" s="1715"/>
      <c r="BJ393" s="1715"/>
      <c r="BK393" s="1715"/>
      <c r="BL393" s="1715"/>
      <c r="BM393" s="1715"/>
      <c r="BN393" s="1715"/>
      <c r="BO393" s="1715"/>
      <c r="BP393" s="1715"/>
      <c r="BQ393" s="1716"/>
      <c r="BR393" s="78"/>
      <c r="BS393" s="78"/>
      <c r="BT393" s="76"/>
      <c r="BY393" s="145"/>
      <c r="BZ393" s="145"/>
    </row>
    <row r="394" spans="1:98" ht="20.25" customHeight="1" thickBot="1" x14ac:dyDescent="0.25">
      <c r="A394" s="143" t="str">
        <f>+IF('➉一覧からの作成用データ (切替届)'!$N$40="印刷ＯＫ→",1,"")</f>
        <v/>
      </c>
      <c r="B394" s="1560"/>
      <c r="C394" s="1561"/>
      <c r="D394" s="1561"/>
      <c r="E394" s="1561"/>
      <c r="F394" s="1562"/>
      <c r="G394" s="1555"/>
      <c r="H394" s="1556"/>
      <c r="I394" s="1556"/>
      <c r="J394" s="1556"/>
      <c r="K394" s="1556"/>
      <c r="L394" s="1556"/>
      <c r="M394" s="1556"/>
      <c r="N394" s="1556"/>
      <c r="O394" s="1556"/>
      <c r="P394" s="1730"/>
      <c r="Q394" s="1730"/>
      <c r="R394" s="1550"/>
      <c r="S394" s="1550"/>
      <c r="T394" s="1550"/>
      <c r="U394" s="1550"/>
      <c r="V394" s="1550"/>
      <c r="W394" s="1620"/>
      <c r="X394" s="1621"/>
      <c r="Y394" s="1620"/>
      <c r="Z394" s="1621"/>
      <c r="AA394" s="1620"/>
      <c r="AB394" s="1621"/>
      <c r="AC394" s="1545"/>
      <c r="AD394" s="1546"/>
      <c r="AE394" s="1545"/>
      <c r="AF394" s="1546"/>
      <c r="AG394" s="1545"/>
      <c r="AH394" s="1546"/>
      <c r="AI394" s="1545"/>
      <c r="AJ394" s="1546"/>
      <c r="AK394" s="1545"/>
      <c r="AL394" s="1546"/>
      <c r="AM394" s="1545"/>
      <c r="AN394" s="1546"/>
      <c r="AO394" s="1545"/>
      <c r="AP394" s="1546"/>
      <c r="AQ394" s="1545"/>
      <c r="AR394" s="1546"/>
      <c r="AS394" s="1545"/>
      <c r="AT394" s="1546"/>
      <c r="AU394" s="1738"/>
      <c r="AV394" s="1543"/>
      <c r="AW394" s="1634"/>
      <c r="AX394" s="1634"/>
      <c r="AY394" s="1634"/>
      <c r="AZ394" s="1634"/>
      <c r="BA394" s="1618"/>
      <c r="BB394" s="1618"/>
      <c r="BC394" s="1618"/>
      <c r="BD394" s="1717"/>
      <c r="BE394" s="1718"/>
      <c r="BF394" s="1718"/>
      <c r="BG394" s="1718"/>
      <c r="BH394" s="1718"/>
      <c r="BI394" s="1718"/>
      <c r="BJ394" s="1718"/>
      <c r="BK394" s="1718"/>
      <c r="BL394" s="1718"/>
      <c r="BM394" s="1718"/>
      <c r="BN394" s="1718"/>
      <c r="BO394" s="1718"/>
      <c r="BP394" s="1718"/>
      <c r="BQ394" s="1719"/>
      <c r="BR394" s="78"/>
      <c r="BS394" s="78"/>
      <c r="BY394" s="145"/>
      <c r="BZ394" s="145"/>
      <c r="CA394" s="145"/>
      <c r="CB394" s="145"/>
      <c r="CC394" s="145"/>
      <c r="CD394" s="145"/>
      <c r="CE394" s="145"/>
      <c r="CF394" s="145"/>
      <c r="CG394" s="145"/>
    </row>
    <row r="395" spans="1:98" ht="15.75" customHeight="1" x14ac:dyDescent="0.2">
      <c r="A395" s="143" t="str">
        <f>+IF('➉一覧からの作成用データ (切替届)'!$N$40="印刷ＯＫ→",1,"")</f>
        <v/>
      </c>
      <c r="B395" s="1676" t="s">
        <v>22</v>
      </c>
      <c r="C395" s="1677"/>
      <c r="D395" s="1595" t="s">
        <v>14</v>
      </c>
      <c r="E395" s="1596"/>
      <c r="F395" s="1596"/>
      <c r="G395" s="1596"/>
      <c r="H395" s="1596"/>
      <c r="I395" s="1597"/>
      <c r="J395" s="2699" t="str">
        <f>'➉一覧からの作成用データ (切替届)'!$D$40&amp;""</f>
        <v/>
      </c>
      <c r="K395" s="2700"/>
      <c r="L395" s="2700"/>
      <c r="M395" s="2700"/>
      <c r="N395" s="2700"/>
      <c r="O395" s="2700"/>
      <c r="P395" s="2700"/>
      <c r="Q395" s="2700"/>
      <c r="R395" s="2700"/>
      <c r="S395" s="2700"/>
      <c r="T395" s="2700"/>
      <c r="U395" s="2700"/>
      <c r="V395" s="2700"/>
      <c r="W395" s="2700"/>
      <c r="X395" s="2700"/>
      <c r="Y395" s="2700"/>
      <c r="Z395" s="2700"/>
      <c r="AA395" s="2700"/>
      <c r="AB395" s="2701"/>
      <c r="AC395" s="2702" t="s">
        <v>119</v>
      </c>
      <c r="AD395" s="2703"/>
      <c r="AE395" s="2703"/>
      <c r="AF395" s="2703"/>
      <c r="AG395" s="2704"/>
      <c r="AH395" s="1643" t="s">
        <v>120</v>
      </c>
      <c r="AI395" s="1643"/>
      <c r="AJ395" s="1643"/>
      <c r="AK395" s="1643"/>
      <c r="AL395" s="1643"/>
      <c r="AM395" s="1643"/>
      <c r="AN395" s="1643"/>
      <c r="AO395" s="1643"/>
      <c r="AP395" s="1643"/>
      <c r="AQ395" s="1643"/>
      <c r="AR395" s="1644"/>
      <c r="AS395" s="1635" t="s">
        <v>123</v>
      </c>
      <c r="AT395" s="1635"/>
      <c r="AU395" s="1635"/>
      <c r="AV395" s="1635"/>
      <c r="AW395" s="1635"/>
      <c r="AX395" s="1635"/>
      <c r="AY395" s="1635"/>
      <c r="AZ395" s="1635"/>
      <c r="BA395" s="1636"/>
      <c r="BB395" s="1636"/>
      <c r="BC395" s="1636"/>
      <c r="BD395" s="1635"/>
      <c r="BE395" s="1635"/>
      <c r="BF395" s="1635"/>
      <c r="BG395" s="1635"/>
      <c r="BH395" s="1635"/>
      <c r="BI395" s="1635"/>
      <c r="BJ395" s="1635"/>
      <c r="BK395" s="1635"/>
      <c r="BL395" s="1635"/>
      <c r="BM395" s="1635"/>
      <c r="BN395" s="1635"/>
      <c r="BO395" s="1635"/>
      <c r="BP395" s="1635"/>
      <c r="BQ395" s="79"/>
      <c r="BR395" s="76"/>
      <c r="BS395" s="76"/>
      <c r="BT395" s="76"/>
      <c r="BU395" s="76"/>
      <c r="CA395" s="145"/>
      <c r="CB395" s="145"/>
      <c r="CC395" s="145"/>
      <c r="CD395" s="145"/>
      <c r="CE395" s="145"/>
      <c r="CF395" s="145"/>
      <c r="CG395" s="145"/>
      <c r="CH395" s="145"/>
      <c r="CI395" s="145"/>
    </row>
    <row r="396" spans="1:98" ht="16.5" customHeight="1" x14ac:dyDescent="0.2">
      <c r="A396" s="143" t="str">
        <f>+IF('➉一覧からの作成用データ (切替届)'!$N$40="印刷ＯＫ→",1,"")</f>
        <v/>
      </c>
      <c r="B396" s="1676"/>
      <c r="C396" s="1677"/>
      <c r="D396" s="1628" t="s">
        <v>305</v>
      </c>
      <c r="E396" s="1629"/>
      <c r="F396" s="1629"/>
      <c r="G396" s="1629"/>
      <c r="H396" s="1629"/>
      <c r="I396" s="1630"/>
      <c r="J396" s="2705" t="str">
        <f>'➉一覧からの作成用データ (切替届)'!$C$40&amp;""</f>
        <v/>
      </c>
      <c r="K396" s="2706"/>
      <c r="L396" s="2706"/>
      <c r="M396" s="2706"/>
      <c r="N396" s="2706"/>
      <c r="O396" s="2706"/>
      <c r="P396" s="2706"/>
      <c r="Q396" s="2706"/>
      <c r="R396" s="2706"/>
      <c r="S396" s="2706"/>
      <c r="T396" s="2706"/>
      <c r="U396" s="2706"/>
      <c r="V396" s="2706"/>
      <c r="W396" s="2706"/>
      <c r="X396" s="2706"/>
      <c r="Y396" s="2706"/>
      <c r="Z396" s="2706"/>
      <c r="AA396" s="2706"/>
      <c r="AB396" s="2707"/>
      <c r="AC396" s="2710"/>
      <c r="AD396" s="2711"/>
      <c r="AE396" s="2711"/>
      <c r="AF396" s="2711"/>
      <c r="AG396" s="2712"/>
      <c r="AH396" s="1645"/>
      <c r="AI396" s="1645"/>
      <c r="AJ396" s="1645"/>
      <c r="AK396" s="1645"/>
      <c r="AL396" s="1645"/>
      <c r="AM396" s="1645"/>
      <c r="AN396" s="1645"/>
      <c r="AO396" s="1645"/>
      <c r="AP396" s="1645"/>
      <c r="AQ396" s="1645"/>
      <c r="AR396" s="1646"/>
      <c r="AS396" s="1589" t="s">
        <v>73</v>
      </c>
      <c r="AT396" s="1589"/>
      <c r="AU396" s="1619" t="str">
        <f>'➉一覧からの作成用データ (切替届)'!$I$40&amp;""</f>
        <v/>
      </c>
      <c r="AV396" s="1619"/>
      <c r="AW396" s="1619"/>
      <c r="AX396" s="1619"/>
      <c r="AY396" s="1619"/>
      <c r="AZ396" s="1619"/>
      <c r="BA396" s="1619"/>
      <c r="BB396" s="1619"/>
      <c r="BC396" s="1619"/>
      <c r="BD396" s="1619"/>
      <c r="BE396" s="1619"/>
      <c r="BF396" s="1589" t="s">
        <v>74</v>
      </c>
      <c r="BG396" s="1589"/>
      <c r="BH396" s="740" t="s">
        <v>350</v>
      </c>
      <c r="BI396" s="740"/>
      <c r="BJ396" s="740"/>
      <c r="BK396" s="740"/>
      <c r="BL396" s="740"/>
      <c r="BM396" s="740"/>
      <c r="BN396" s="740"/>
      <c r="BO396" s="740"/>
      <c r="BP396" s="740"/>
      <c r="BQ396" s="1684"/>
      <c r="BR396" s="76"/>
      <c r="BS396" s="76"/>
      <c r="BT396" s="76"/>
      <c r="BU396" s="76"/>
      <c r="CA396" s="145"/>
      <c r="CB396" s="145"/>
      <c r="CC396" s="145"/>
      <c r="CD396" s="145"/>
      <c r="CE396" s="145"/>
      <c r="CF396" s="145"/>
      <c r="CG396" s="145"/>
      <c r="CH396" s="145"/>
      <c r="CI396" s="145"/>
    </row>
    <row r="397" spans="1:98" ht="16.5" customHeight="1" x14ac:dyDescent="0.2">
      <c r="A397" s="143" t="str">
        <f>+IF('➉一覧からの作成用データ (切替届)'!$N$40="印刷ＯＫ→",1,"")</f>
        <v/>
      </c>
      <c r="B397" s="1676"/>
      <c r="C397" s="1677"/>
      <c r="D397" s="1631"/>
      <c r="E397" s="1632"/>
      <c r="F397" s="1632"/>
      <c r="G397" s="1632"/>
      <c r="H397" s="1632"/>
      <c r="I397" s="1633"/>
      <c r="J397" s="1685"/>
      <c r="K397" s="1686"/>
      <c r="L397" s="1686"/>
      <c r="M397" s="1686"/>
      <c r="N397" s="1686"/>
      <c r="O397" s="1686"/>
      <c r="P397" s="1686"/>
      <c r="Q397" s="1686"/>
      <c r="R397" s="1686"/>
      <c r="S397" s="1686"/>
      <c r="T397" s="1686"/>
      <c r="U397" s="1686"/>
      <c r="V397" s="1686"/>
      <c r="W397" s="1686"/>
      <c r="X397" s="1686"/>
      <c r="Y397" s="1686"/>
      <c r="Z397" s="1686"/>
      <c r="AA397" s="1686"/>
      <c r="AB397" s="2708"/>
      <c r="AC397" s="2318"/>
      <c r="AD397" s="1613"/>
      <c r="AE397" s="1613"/>
      <c r="AF397" s="1613"/>
      <c r="AG397" s="2319"/>
      <c r="AH397" s="1645"/>
      <c r="AI397" s="1645"/>
      <c r="AJ397" s="1645"/>
      <c r="AK397" s="1645"/>
      <c r="AL397" s="1645"/>
      <c r="AM397" s="1645"/>
      <c r="AN397" s="1645"/>
      <c r="AO397" s="1645"/>
      <c r="AP397" s="1645"/>
      <c r="AQ397" s="1645"/>
      <c r="AR397" s="1646"/>
      <c r="AS397" s="1589"/>
      <c r="AT397" s="1589"/>
      <c r="AU397" s="1619"/>
      <c r="AV397" s="1619"/>
      <c r="AW397" s="1619"/>
      <c r="AX397" s="1619"/>
      <c r="AY397" s="1619"/>
      <c r="AZ397" s="1619"/>
      <c r="BA397" s="1619"/>
      <c r="BB397" s="1619"/>
      <c r="BC397" s="1619"/>
      <c r="BD397" s="1619"/>
      <c r="BE397" s="1619"/>
      <c r="BF397" s="1589"/>
      <c r="BG397" s="1589"/>
      <c r="BH397" s="740"/>
      <c r="BI397" s="740"/>
      <c r="BJ397" s="740"/>
      <c r="BK397" s="740"/>
      <c r="BL397" s="740"/>
      <c r="BM397" s="740"/>
      <c r="BN397" s="740"/>
      <c r="BO397" s="740"/>
      <c r="BP397" s="740"/>
      <c r="BQ397" s="1684"/>
      <c r="BR397" s="76"/>
      <c r="BS397" s="76"/>
      <c r="BT397" s="76"/>
      <c r="BU397" s="76"/>
      <c r="CA397" s="145"/>
      <c r="CS397" s="134"/>
      <c r="CT397" s="134"/>
    </row>
    <row r="398" spans="1:98" ht="16.5" customHeight="1" x14ac:dyDescent="0.2">
      <c r="A398" s="143" t="str">
        <f>+IF('➉一覧からの作成用データ (切替届)'!$N$40="印刷ＯＫ→",1,"")</f>
        <v/>
      </c>
      <c r="B398" s="1676"/>
      <c r="C398" s="1677"/>
      <c r="D398" s="1598"/>
      <c r="E398" s="1599"/>
      <c r="F398" s="1599"/>
      <c r="G398" s="1599"/>
      <c r="H398" s="1599"/>
      <c r="I398" s="1600"/>
      <c r="J398" s="1687"/>
      <c r="K398" s="1688"/>
      <c r="L398" s="1688"/>
      <c r="M398" s="1688"/>
      <c r="N398" s="1688"/>
      <c r="O398" s="1688"/>
      <c r="P398" s="1688"/>
      <c r="Q398" s="1688"/>
      <c r="R398" s="1688"/>
      <c r="S398" s="1688"/>
      <c r="T398" s="1688"/>
      <c r="U398" s="1688"/>
      <c r="V398" s="1688"/>
      <c r="W398" s="1688"/>
      <c r="X398" s="1688"/>
      <c r="Y398" s="1688"/>
      <c r="Z398" s="1688"/>
      <c r="AA398" s="1688"/>
      <c r="AB398" s="2709"/>
      <c r="AC398" s="2320"/>
      <c r="AD398" s="2321"/>
      <c r="AE398" s="2321"/>
      <c r="AF398" s="2321"/>
      <c r="AG398" s="2322"/>
      <c r="AH398" s="1647"/>
      <c r="AI398" s="1647"/>
      <c r="AJ398" s="1647"/>
      <c r="AK398" s="1647"/>
      <c r="AL398" s="1647"/>
      <c r="AM398" s="1647"/>
      <c r="AN398" s="1647"/>
      <c r="AO398" s="1647"/>
      <c r="AP398" s="1647"/>
      <c r="AQ398" s="1647"/>
      <c r="AR398" s="1648"/>
      <c r="AS398" s="1637" t="s">
        <v>125</v>
      </c>
      <c r="AT398" s="1638"/>
      <c r="AU398" s="1638"/>
      <c r="AV398" s="1638"/>
      <c r="AW398" s="1638"/>
      <c r="AX398" s="1638"/>
      <c r="AY398" s="1638"/>
      <c r="AZ398" s="1638"/>
      <c r="BA398" s="1638"/>
      <c r="BB398" s="1638"/>
      <c r="BC398" s="1638"/>
      <c r="BD398" s="1638"/>
      <c r="BE398" s="1638"/>
      <c r="BF398" s="1638"/>
      <c r="BG398" s="1638"/>
      <c r="BH398" s="1638"/>
      <c r="BI398" s="1638"/>
      <c r="BJ398" s="1638"/>
      <c r="BK398" s="1638"/>
      <c r="BL398" s="1638"/>
      <c r="BM398" s="1638"/>
      <c r="BN398" s="1638"/>
      <c r="BO398" s="1638"/>
      <c r="BP398" s="1638"/>
      <c r="BQ398" s="1639"/>
      <c r="BR398" s="76"/>
      <c r="BS398" s="76"/>
      <c r="BT398" s="76"/>
      <c r="BU398" s="76"/>
      <c r="CA398" s="145"/>
      <c r="CR398" s="134"/>
      <c r="CS398" s="134"/>
      <c r="CT398" s="134"/>
    </row>
    <row r="399" spans="1:98" ht="18" customHeight="1" x14ac:dyDescent="0.2">
      <c r="A399" s="143" t="str">
        <f>+IF('➉一覧からの作成用データ (切替届)'!$N$40="印刷ＯＫ→",1,"")</f>
        <v/>
      </c>
      <c r="B399" s="1676"/>
      <c r="C399" s="1677"/>
      <c r="D399" s="1595" t="s">
        <v>307</v>
      </c>
      <c r="E399" s="1596"/>
      <c r="F399" s="1596"/>
      <c r="G399" s="1596"/>
      <c r="H399" s="1596"/>
      <c r="I399" s="1597"/>
      <c r="J399" s="2713" t="str">
        <f>IF('➉一覧からの作成用データ (切替届)'!$E$40="","",'➉一覧からの作成用データ (切替届)'!E40)</f>
        <v/>
      </c>
      <c r="K399" s="2714"/>
      <c r="L399" s="2714"/>
      <c r="M399" s="2714"/>
      <c r="N399" s="2714"/>
      <c r="O399" s="2714"/>
      <c r="P399" s="2714"/>
      <c r="Q399" s="2714"/>
      <c r="R399" s="2714"/>
      <c r="S399" s="2714"/>
      <c r="T399" s="2714"/>
      <c r="U399" s="2714"/>
      <c r="V399" s="2714"/>
      <c r="W399" s="2714"/>
      <c r="X399" s="2714"/>
      <c r="Y399" s="2714"/>
      <c r="Z399" s="2714"/>
      <c r="AA399" s="2714"/>
      <c r="AB399" s="2714"/>
      <c r="AC399" s="2714"/>
      <c r="AD399" s="2714"/>
      <c r="AE399" s="2714"/>
      <c r="AF399" s="2714"/>
      <c r="AG399" s="2715"/>
      <c r="AH399" s="1665" t="s">
        <v>121</v>
      </c>
      <c r="AI399" s="1645"/>
      <c r="AJ399" s="1645"/>
      <c r="AK399" s="1645"/>
      <c r="AL399" s="1645"/>
      <c r="AM399" s="1645"/>
      <c r="AN399" s="1645"/>
      <c r="AO399" s="1645"/>
      <c r="AP399" s="1645"/>
      <c r="AQ399" s="1645"/>
      <c r="AR399" s="1646"/>
      <c r="AS399" s="1669">
        <f>'➉一覧からの作成用データ (切替届)'!$J$40</f>
        <v>0</v>
      </c>
      <c r="AT399" s="1670"/>
      <c r="AU399" s="1670"/>
      <c r="AV399" s="1670"/>
      <c r="AW399" s="1670"/>
      <c r="AX399" s="1590" t="s">
        <v>126</v>
      </c>
      <c r="AY399" s="1590"/>
      <c r="AZ399" s="1590" t="s">
        <v>117</v>
      </c>
      <c r="BA399" s="2685" t="str">
        <f>+IF(AS399="","",IF(AS399=12,1,IF(AND(AS399&gt;=1,AS399&lt;=11),AS399+1,"")))</f>
        <v/>
      </c>
      <c r="BB399" s="2685"/>
      <c r="BC399" s="2685"/>
      <c r="BD399" s="2685"/>
      <c r="BE399" s="1590" t="s">
        <v>127</v>
      </c>
      <c r="BF399" s="1590"/>
      <c r="BG399" s="1614" t="s">
        <v>242</v>
      </c>
      <c r="BH399" s="1614"/>
      <c r="BI399" s="1614"/>
      <c r="BJ399" s="1614"/>
      <c r="BK399" s="1614"/>
      <c r="BL399" s="1614"/>
      <c r="BM399" s="1614"/>
      <c r="BN399" s="1614"/>
      <c r="BO399" s="1590"/>
      <c r="BP399" s="1590"/>
      <c r="BQ399" s="1690"/>
      <c r="BR399" s="76"/>
      <c r="BS399" s="76"/>
      <c r="BT399" s="76"/>
      <c r="BU399" s="76"/>
      <c r="CA399" s="145"/>
      <c r="CB399" s="145"/>
      <c r="CC399" s="145"/>
      <c r="CD399" s="145"/>
      <c r="CE399" s="145"/>
      <c r="CF399" s="145"/>
      <c r="CG399" s="145"/>
      <c r="CH399" s="145"/>
      <c r="CI399" s="145"/>
    </row>
    <row r="400" spans="1:98" ht="18" customHeight="1" thickBot="1" x14ac:dyDescent="0.25">
      <c r="A400" s="143" t="str">
        <f>+IF('➉一覧からの作成用データ (切替届)'!$N$40="印刷ＯＫ→",1,"")</f>
        <v/>
      </c>
      <c r="B400" s="1676"/>
      <c r="C400" s="1677"/>
      <c r="D400" s="1598"/>
      <c r="E400" s="1599"/>
      <c r="F400" s="1599"/>
      <c r="G400" s="1599"/>
      <c r="H400" s="1599"/>
      <c r="I400" s="1600"/>
      <c r="J400" s="2716"/>
      <c r="K400" s="2717"/>
      <c r="L400" s="2717"/>
      <c r="M400" s="2717"/>
      <c r="N400" s="2717"/>
      <c r="O400" s="2717"/>
      <c r="P400" s="2717"/>
      <c r="Q400" s="2717"/>
      <c r="R400" s="2717"/>
      <c r="S400" s="2717"/>
      <c r="T400" s="2717"/>
      <c r="U400" s="2717"/>
      <c r="V400" s="2717"/>
      <c r="W400" s="2717"/>
      <c r="X400" s="2717"/>
      <c r="Y400" s="2717"/>
      <c r="Z400" s="2717"/>
      <c r="AA400" s="2717"/>
      <c r="AB400" s="2717"/>
      <c r="AC400" s="2717"/>
      <c r="AD400" s="2717"/>
      <c r="AE400" s="2717"/>
      <c r="AF400" s="2717"/>
      <c r="AG400" s="2718"/>
      <c r="AH400" s="1665"/>
      <c r="AI400" s="1645"/>
      <c r="AJ400" s="1645"/>
      <c r="AK400" s="1645"/>
      <c r="AL400" s="1645"/>
      <c r="AM400" s="1645"/>
      <c r="AN400" s="1645"/>
      <c r="AO400" s="1645"/>
      <c r="AP400" s="1645"/>
      <c r="AQ400" s="1645"/>
      <c r="AR400" s="1646"/>
      <c r="AS400" s="1671"/>
      <c r="AT400" s="1672"/>
      <c r="AU400" s="1672"/>
      <c r="AV400" s="1672"/>
      <c r="AW400" s="1672"/>
      <c r="AX400" s="1590"/>
      <c r="AY400" s="1590"/>
      <c r="AZ400" s="1590"/>
      <c r="BA400" s="2685"/>
      <c r="BB400" s="2685"/>
      <c r="BC400" s="2685"/>
      <c r="BD400" s="2685"/>
      <c r="BE400" s="1590"/>
      <c r="BF400" s="1590"/>
      <c r="BG400" s="1720"/>
      <c r="BH400" s="1720"/>
      <c r="BI400" s="1720"/>
      <c r="BJ400" s="1720"/>
      <c r="BK400" s="1720"/>
      <c r="BL400" s="1720"/>
      <c r="BM400" s="1720"/>
      <c r="BN400" s="1720"/>
      <c r="BO400" s="1590"/>
      <c r="BP400" s="1590"/>
      <c r="BQ400" s="1690"/>
      <c r="BR400" s="76"/>
      <c r="BS400" s="76"/>
      <c r="BT400" s="76"/>
      <c r="BU400" s="76"/>
      <c r="CA400" s="145"/>
      <c r="CB400" s="145"/>
      <c r="CC400" s="145"/>
      <c r="CD400" s="145"/>
      <c r="CE400" s="145"/>
      <c r="CF400" s="145"/>
    </row>
    <row r="401" spans="1:87" ht="22.5" customHeight="1" x14ac:dyDescent="0.2">
      <c r="A401" s="143" t="str">
        <f>+IF('➉一覧からの作成用データ (切替届)'!$N$40="印刷ＯＫ→",1,"")</f>
        <v/>
      </c>
      <c r="B401" s="1676"/>
      <c r="C401" s="1677"/>
      <c r="D401" s="1692" t="s">
        <v>15</v>
      </c>
      <c r="E401" s="1693"/>
      <c r="F401" s="1693"/>
      <c r="G401" s="1693"/>
      <c r="H401" s="1693"/>
      <c r="I401" s="1694"/>
      <c r="J401" s="1683"/>
      <c r="K401" s="2397"/>
      <c r="L401" s="1715"/>
      <c r="M401" s="1715"/>
      <c r="N401" s="1715"/>
      <c r="O401" s="1715"/>
      <c r="P401" s="1715"/>
      <c r="Q401" s="1715"/>
      <c r="R401" s="1715"/>
      <c r="S401" s="80"/>
      <c r="T401" s="80"/>
      <c r="U401" s="80"/>
      <c r="V401" s="80"/>
      <c r="W401" s="80"/>
      <c r="X401" s="80"/>
      <c r="Y401" s="80"/>
      <c r="Z401" s="80"/>
      <c r="AA401" s="80"/>
      <c r="AB401" s="80"/>
      <c r="AC401" s="80"/>
      <c r="AD401" s="80"/>
      <c r="AE401" s="80"/>
      <c r="AF401" s="80"/>
      <c r="AG401" s="80"/>
      <c r="AH401" s="1665"/>
      <c r="AI401" s="1645"/>
      <c r="AJ401" s="1645"/>
      <c r="AK401" s="1645"/>
      <c r="AL401" s="1645"/>
      <c r="AM401" s="1645"/>
      <c r="AN401" s="1645"/>
      <c r="AO401" s="1645"/>
      <c r="AP401" s="1645"/>
      <c r="AQ401" s="1645"/>
      <c r="AR401" s="1646"/>
      <c r="AS401" s="1723"/>
      <c r="AT401" s="1724"/>
      <c r="AU401" s="1724"/>
      <c r="AV401" s="1724"/>
      <c r="AW401" s="1724"/>
      <c r="AX401" s="1724"/>
      <c r="AY401" s="1724"/>
      <c r="AZ401" s="1724"/>
      <c r="BA401" s="1724"/>
      <c r="BB401" s="1724"/>
      <c r="BC401" s="1724"/>
      <c r="BD401" s="1724"/>
      <c r="BE401" s="1724"/>
      <c r="BF401" s="1724"/>
      <c r="BG401" s="1721" t="s">
        <v>129</v>
      </c>
      <c r="BH401" s="1721"/>
      <c r="BI401" s="1721"/>
      <c r="BJ401" s="1721"/>
      <c r="BK401" s="1721"/>
      <c r="BL401" s="1721"/>
      <c r="BM401" s="1721"/>
      <c r="BN401" s="1721"/>
      <c r="BO401" s="1721"/>
      <c r="BP401" s="1721"/>
      <c r="BQ401" s="1722"/>
      <c r="BR401" s="76"/>
      <c r="BS401" s="76"/>
      <c r="BT401" s="76"/>
      <c r="BU401" s="76"/>
      <c r="CB401" s="145"/>
      <c r="CC401" s="145"/>
      <c r="CD401" s="145"/>
      <c r="CE401" s="145"/>
      <c r="CF401" s="145"/>
    </row>
    <row r="402" spans="1:87" ht="22.5" customHeight="1" x14ac:dyDescent="0.2">
      <c r="A402" s="143" t="str">
        <f>+IF('➉一覧からの作成用データ (切替届)'!$N$40="印刷ＯＫ→",1,"")</f>
        <v/>
      </c>
      <c r="B402" s="1676"/>
      <c r="C402" s="1677"/>
      <c r="D402" s="1695"/>
      <c r="E402" s="1696"/>
      <c r="F402" s="1696"/>
      <c r="G402" s="1696"/>
      <c r="H402" s="1696"/>
      <c r="I402" s="1697"/>
      <c r="J402" s="1568" t="str">
        <f>'➉一覧からの作成用データ (切替届)'!$F$40&amp;""</f>
        <v/>
      </c>
      <c r="K402" s="1569"/>
      <c r="L402" s="1569"/>
      <c r="M402" s="1569"/>
      <c r="N402" s="1569"/>
      <c r="O402" s="1569"/>
      <c r="P402" s="1569"/>
      <c r="Q402" s="1569"/>
      <c r="R402" s="1569"/>
      <c r="S402" s="1569"/>
      <c r="T402" s="1569"/>
      <c r="U402" s="1569"/>
      <c r="V402" s="1569"/>
      <c r="W402" s="1569"/>
      <c r="X402" s="1569"/>
      <c r="Y402" s="1569"/>
      <c r="Z402" s="1569"/>
      <c r="AA402" s="1569"/>
      <c r="AB402" s="1569"/>
      <c r="AC402" s="1569"/>
      <c r="AD402" s="1569"/>
      <c r="AE402" s="1569"/>
      <c r="AF402" s="1569"/>
      <c r="AG402" s="1725"/>
      <c r="AH402" s="1665"/>
      <c r="AI402" s="1645"/>
      <c r="AJ402" s="1645"/>
      <c r="AK402" s="1645"/>
      <c r="AL402" s="1645"/>
      <c r="AM402" s="1645"/>
      <c r="AN402" s="1645"/>
      <c r="AO402" s="1645"/>
      <c r="AP402" s="1645"/>
      <c r="AQ402" s="1645"/>
      <c r="AR402" s="1646"/>
      <c r="AS402" s="1661" t="s">
        <v>349</v>
      </c>
      <c r="AT402" s="1661"/>
      <c r="AU402" s="1661"/>
      <c r="AV402" s="1661"/>
      <c r="AW402" s="1661"/>
      <c r="AX402" s="1661"/>
      <c r="AY402" s="1661"/>
      <c r="AZ402" s="1661"/>
      <c r="BA402" s="1661"/>
      <c r="BB402" s="1661"/>
      <c r="BC402" s="1661"/>
      <c r="BD402" s="1661"/>
      <c r="BE402" s="1661"/>
      <c r="BF402" s="1661"/>
      <c r="BG402" s="1661"/>
      <c r="BH402" s="1661"/>
      <c r="BI402" s="1661"/>
      <c r="BJ402" s="1661"/>
      <c r="BK402" s="1661"/>
      <c r="BL402" s="1661"/>
      <c r="BM402" s="1661"/>
      <c r="BN402" s="1661"/>
      <c r="BO402" s="1661"/>
      <c r="BP402" s="1661"/>
      <c r="BQ402" s="1662"/>
      <c r="BR402" s="76"/>
      <c r="BS402" s="76"/>
      <c r="BT402" s="76"/>
      <c r="BU402" s="76"/>
      <c r="CB402" s="145"/>
      <c r="CC402" s="145"/>
      <c r="CD402" s="145"/>
      <c r="CE402" s="145"/>
      <c r="CF402" s="145"/>
      <c r="CG402" s="145"/>
      <c r="CH402" s="145"/>
      <c r="CI402" s="145"/>
    </row>
    <row r="403" spans="1:87" ht="22.5" customHeight="1" x14ac:dyDescent="0.2">
      <c r="A403" s="143" t="str">
        <f>+IF('➉一覧からの作成用データ (切替届)'!$N$40="印刷ＯＫ→",1,"")</f>
        <v/>
      </c>
      <c r="B403" s="1676"/>
      <c r="C403" s="1677"/>
      <c r="D403" s="1698"/>
      <c r="E403" s="1699"/>
      <c r="F403" s="1699"/>
      <c r="G403" s="1699"/>
      <c r="H403" s="1699"/>
      <c r="I403" s="1700"/>
      <c r="J403" s="1570"/>
      <c r="K403" s="1571"/>
      <c r="L403" s="1571"/>
      <c r="M403" s="1571"/>
      <c r="N403" s="1571"/>
      <c r="O403" s="1571"/>
      <c r="P403" s="1571"/>
      <c r="Q403" s="1571"/>
      <c r="R403" s="1571"/>
      <c r="S403" s="1571"/>
      <c r="T403" s="1571"/>
      <c r="U403" s="1571"/>
      <c r="V403" s="1571"/>
      <c r="W403" s="1571"/>
      <c r="X403" s="1571"/>
      <c r="Y403" s="1571"/>
      <c r="Z403" s="1571"/>
      <c r="AA403" s="1571"/>
      <c r="AB403" s="1571"/>
      <c r="AC403" s="1571"/>
      <c r="AD403" s="1571"/>
      <c r="AE403" s="1571"/>
      <c r="AF403" s="1571"/>
      <c r="AG403" s="1726"/>
      <c r="AH403" s="1665"/>
      <c r="AI403" s="1645"/>
      <c r="AJ403" s="1645"/>
      <c r="AK403" s="1645"/>
      <c r="AL403" s="1645"/>
      <c r="AM403" s="1645"/>
      <c r="AN403" s="1645"/>
      <c r="AO403" s="1645"/>
      <c r="AP403" s="1645"/>
      <c r="AQ403" s="1645"/>
      <c r="AR403" s="1646"/>
      <c r="AS403" s="1661"/>
      <c r="AT403" s="1661"/>
      <c r="AU403" s="1661"/>
      <c r="AV403" s="1661"/>
      <c r="AW403" s="1661"/>
      <c r="AX403" s="1661"/>
      <c r="AY403" s="1661"/>
      <c r="AZ403" s="1661"/>
      <c r="BA403" s="1661"/>
      <c r="BB403" s="1661"/>
      <c r="BC403" s="1661"/>
      <c r="BD403" s="1661"/>
      <c r="BE403" s="1661"/>
      <c r="BF403" s="1661"/>
      <c r="BG403" s="1661"/>
      <c r="BH403" s="1661"/>
      <c r="BI403" s="1661"/>
      <c r="BJ403" s="1661"/>
      <c r="BK403" s="1661"/>
      <c r="BL403" s="1661"/>
      <c r="BM403" s="1661"/>
      <c r="BN403" s="1661"/>
      <c r="BO403" s="1661"/>
      <c r="BP403" s="1661"/>
      <c r="BQ403" s="1662"/>
      <c r="BR403" s="76"/>
      <c r="BS403" s="76"/>
      <c r="BT403" s="76"/>
      <c r="BU403" s="76"/>
      <c r="CB403" s="145"/>
      <c r="CC403" s="145"/>
      <c r="CD403" s="145"/>
      <c r="CE403" s="145"/>
      <c r="CF403" s="145"/>
      <c r="CG403" s="145"/>
      <c r="CH403" s="145"/>
      <c r="CI403" s="145"/>
    </row>
    <row r="404" spans="1:87" ht="22.5" customHeight="1" x14ac:dyDescent="0.2">
      <c r="A404" s="143" t="str">
        <f>+IF('➉一覧からの作成用データ (切替届)'!$N$40="印刷ＯＫ→",1,"")</f>
        <v/>
      </c>
      <c r="B404" s="1676"/>
      <c r="C404" s="1677"/>
      <c r="D404" s="1595" t="s">
        <v>5</v>
      </c>
      <c r="E404" s="1596"/>
      <c r="F404" s="1596"/>
      <c r="G404" s="1596"/>
      <c r="H404" s="1596"/>
      <c r="I404" s="1597"/>
      <c r="J404" s="1683"/>
      <c r="K404" s="2397"/>
      <c r="L404" s="1715"/>
      <c r="M404" s="1715"/>
      <c r="N404" s="1715"/>
      <c r="O404" s="1715"/>
      <c r="P404" s="1715"/>
      <c r="Q404" s="1715"/>
      <c r="R404" s="1715"/>
      <c r="S404" s="80"/>
      <c r="T404" s="80"/>
      <c r="U404" s="80"/>
      <c r="V404" s="80"/>
      <c r="W404" s="80"/>
      <c r="X404" s="80"/>
      <c r="Y404" s="80"/>
      <c r="Z404" s="80"/>
      <c r="AA404" s="80"/>
      <c r="AB404" s="80"/>
      <c r="AC404" s="80"/>
      <c r="AD404" s="80"/>
      <c r="AE404" s="80"/>
      <c r="AF404" s="80"/>
      <c r="AG404" s="80"/>
      <c r="AH404" s="1665"/>
      <c r="AI404" s="1645"/>
      <c r="AJ404" s="1645"/>
      <c r="AK404" s="1645"/>
      <c r="AL404" s="1645"/>
      <c r="AM404" s="1645"/>
      <c r="AN404" s="1645"/>
      <c r="AO404" s="1645"/>
      <c r="AP404" s="1645"/>
      <c r="AQ404" s="1645"/>
      <c r="AR404" s="1646"/>
      <c r="AS404" s="1661"/>
      <c r="AT404" s="1661"/>
      <c r="AU404" s="1661"/>
      <c r="AV404" s="1661"/>
      <c r="AW404" s="1661"/>
      <c r="AX404" s="1661"/>
      <c r="AY404" s="1661"/>
      <c r="AZ404" s="1661"/>
      <c r="BA404" s="1661"/>
      <c r="BB404" s="1661"/>
      <c r="BC404" s="1661"/>
      <c r="BD404" s="1661"/>
      <c r="BE404" s="1661"/>
      <c r="BF404" s="1661"/>
      <c r="BG404" s="1661"/>
      <c r="BH404" s="1661"/>
      <c r="BI404" s="1661"/>
      <c r="BJ404" s="1661"/>
      <c r="BK404" s="1661"/>
      <c r="BL404" s="1661"/>
      <c r="BM404" s="1661"/>
      <c r="BN404" s="1661"/>
      <c r="BO404" s="1661"/>
      <c r="BP404" s="1661"/>
      <c r="BQ404" s="1662"/>
      <c r="BR404" s="76"/>
      <c r="BS404" s="76"/>
      <c r="BT404" s="76"/>
      <c r="BU404" s="76"/>
      <c r="CA404" s="145"/>
      <c r="CB404" s="145"/>
      <c r="CC404" s="145"/>
      <c r="CD404" s="145"/>
      <c r="CE404" s="145"/>
      <c r="CF404" s="145"/>
      <c r="CG404" s="146"/>
      <c r="CH404" s="145"/>
      <c r="CI404" s="145"/>
    </row>
    <row r="405" spans="1:87" ht="22.5" customHeight="1" thickBot="1" x14ac:dyDescent="0.25">
      <c r="A405" s="143" t="str">
        <f>+IF('➉一覧からの作成用データ (切替届)'!$N$40="印刷ＯＫ→",1,"")</f>
        <v/>
      </c>
      <c r="B405" s="1676"/>
      <c r="C405" s="1677"/>
      <c r="D405" s="1631"/>
      <c r="E405" s="1632"/>
      <c r="F405" s="1632"/>
      <c r="G405" s="1632"/>
      <c r="H405" s="1632"/>
      <c r="I405" s="1633"/>
      <c r="J405" s="1568" t="str">
        <f>'➉一覧からの作成用データ (切替届)'!$G$40&amp;""</f>
        <v/>
      </c>
      <c r="K405" s="1569"/>
      <c r="L405" s="1569"/>
      <c r="M405" s="1569"/>
      <c r="N405" s="1569"/>
      <c r="O405" s="1569"/>
      <c r="P405" s="1569"/>
      <c r="Q405" s="1569"/>
      <c r="R405" s="1569"/>
      <c r="S405" s="1569"/>
      <c r="T405" s="1569"/>
      <c r="U405" s="1569"/>
      <c r="V405" s="1569"/>
      <c r="W405" s="1569"/>
      <c r="X405" s="1569"/>
      <c r="Y405" s="1569"/>
      <c r="Z405" s="1569"/>
      <c r="AA405" s="1569"/>
      <c r="AB405" s="1569"/>
      <c r="AC405" s="1569"/>
      <c r="AD405" s="1569"/>
      <c r="AE405" s="1569"/>
      <c r="AF405" s="1569"/>
      <c r="AG405" s="1569"/>
      <c r="AH405" s="1666"/>
      <c r="AI405" s="1667"/>
      <c r="AJ405" s="1667"/>
      <c r="AK405" s="1667"/>
      <c r="AL405" s="1667"/>
      <c r="AM405" s="1667"/>
      <c r="AN405" s="1667"/>
      <c r="AO405" s="1667"/>
      <c r="AP405" s="1667"/>
      <c r="AQ405" s="1667"/>
      <c r="AR405" s="1668"/>
      <c r="AS405" s="1663"/>
      <c r="AT405" s="1663"/>
      <c r="AU405" s="1663"/>
      <c r="AV405" s="1663"/>
      <c r="AW405" s="1663"/>
      <c r="AX405" s="1663"/>
      <c r="AY405" s="1663"/>
      <c r="AZ405" s="1663"/>
      <c r="BA405" s="1663"/>
      <c r="BB405" s="1663"/>
      <c r="BC405" s="1663"/>
      <c r="BD405" s="1663"/>
      <c r="BE405" s="1663"/>
      <c r="BF405" s="1663"/>
      <c r="BG405" s="1663"/>
      <c r="BH405" s="1663"/>
      <c r="BI405" s="1663"/>
      <c r="BJ405" s="1663"/>
      <c r="BK405" s="1663"/>
      <c r="BL405" s="1663"/>
      <c r="BM405" s="1663"/>
      <c r="BN405" s="1663"/>
      <c r="BO405" s="1663"/>
      <c r="BP405" s="1663"/>
      <c r="BQ405" s="1664"/>
      <c r="BR405" s="76"/>
      <c r="BS405" s="76"/>
      <c r="BT405" s="76"/>
      <c r="BU405" s="76"/>
      <c r="CA405" s="145"/>
      <c r="CB405" s="145"/>
      <c r="CC405" s="145"/>
      <c r="CD405" s="145"/>
      <c r="CE405" s="145"/>
      <c r="CF405" s="145"/>
      <c r="CG405" s="145"/>
      <c r="CH405" s="145"/>
      <c r="CI405" s="145"/>
    </row>
    <row r="406" spans="1:87" ht="22.5" customHeight="1" x14ac:dyDescent="0.2">
      <c r="A406" s="143" t="str">
        <f>+IF('➉一覧からの作成用データ (切替届)'!$N$40="印刷ＯＫ→",1,"")</f>
        <v/>
      </c>
      <c r="B406" s="1676"/>
      <c r="C406" s="1677"/>
      <c r="D406" s="1631"/>
      <c r="E406" s="1632"/>
      <c r="F406" s="1632"/>
      <c r="G406" s="1632"/>
      <c r="H406" s="1632"/>
      <c r="I406" s="1633"/>
      <c r="J406" s="1568"/>
      <c r="K406" s="1569"/>
      <c r="L406" s="1569"/>
      <c r="M406" s="1569"/>
      <c r="N406" s="1569"/>
      <c r="O406" s="1569"/>
      <c r="P406" s="1569"/>
      <c r="Q406" s="1569"/>
      <c r="R406" s="1569"/>
      <c r="S406" s="1569"/>
      <c r="T406" s="1569"/>
      <c r="U406" s="1569"/>
      <c r="V406" s="1569"/>
      <c r="W406" s="1569"/>
      <c r="X406" s="1569"/>
      <c r="Y406" s="1569"/>
      <c r="Z406" s="1569"/>
      <c r="AA406" s="1569"/>
      <c r="AB406" s="1569"/>
      <c r="AC406" s="1569"/>
      <c r="AD406" s="1569"/>
      <c r="AE406" s="1569"/>
      <c r="AF406" s="1569"/>
      <c r="AG406" s="1569"/>
      <c r="AH406" s="1655" t="s">
        <v>122</v>
      </c>
      <c r="AI406" s="1656"/>
      <c r="AJ406" s="1656"/>
      <c r="AK406" s="1656"/>
      <c r="AL406" s="1656"/>
      <c r="AM406" s="1656"/>
      <c r="AN406" s="1656"/>
      <c r="AO406" s="1656"/>
      <c r="AP406" s="1656"/>
      <c r="AQ406" s="1656"/>
      <c r="AR406" s="1657"/>
      <c r="AS406" s="2693" t="str">
        <f>'➉一覧からの作成用データ (切替届)'!$L$40&amp;""</f>
        <v/>
      </c>
      <c r="AT406" s="2694"/>
      <c r="AU406" s="2694"/>
      <c r="AV406" s="2694"/>
      <c r="AW406" s="2694"/>
      <c r="AX406" s="2694"/>
      <c r="AY406" s="2694"/>
      <c r="AZ406" s="2694"/>
      <c r="BA406" s="2694"/>
      <c r="BB406" s="1703"/>
      <c r="BC406" s="1703"/>
      <c r="BD406" s="1703"/>
      <c r="BE406" s="1703"/>
      <c r="BF406" s="1703"/>
      <c r="BG406" s="1703"/>
      <c r="BH406" s="1703"/>
      <c r="BI406" s="1703"/>
      <c r="BJ406" s="1703"/>
      <c r="BK406" s="1703"/>
      <c r="BL406" s="1703"/>
      <c r="BM406" s="1703"/>
      <c r="BN406" s="1703"/>
      <c r="BO406" s="1703"/>
      <c r="BP406" s="1703"/>
      <c r="BQ406" s="1706"/>
      <c r="BR406" s="76"/>
      <c r="BS406" s="76"/>
      <c r="BT406" s="76"/>
      <c r="BU406" s="76"/>
      <c r="CA406" s="145"/>
      <c r="CB406" s="145"/>
      <c r="CC406" s="145"/>
      <c r="CD406" s="145"/>
      <c r="CE406" s="145"/>
      <c r="CF406" s="145"/>
      <c r="CG406" s="145"/>
      <c r="CH406" s="145"/>
      <c r="CI406" s="145"/>
    </row>
    <row r="407" spans="1:87" ht="22.5" customHeight="1" thickBot="1" x14ac:dyDescent="0.25">
      <c r="A407" s="143" t="str">
        <f>+IF('➉一覧からの作成用データ (切替届)'!$N$40="印刷ＯＫ→",1,"")</f>
        <v/>
      </c>
      <c r="B407" s="1678"/>
      <c r="C407" s="1679"/>
      <c r="D407" s="1673"/>
      <c r="E407" s="1674"/>
      <c r="F407" s="1674"/>
      <c r="G407" s="1674"/>
      <c r="H407" s="1674"/>
      <c r="I407" s="1675"/>
      <c r="J407" s="1727"/>
      <c r="K407" s="1728"/>
      <c r="L407" s="1728"/>
      <c r="M407" s="1728"/>
      <c r="N407" s="1728"/>
      <c r="O407" s="1728"/>
      <c r="P407" s="1728"/>
      <c r="Q407" s="1728"/>
      <c r="R407" s="1728"/>
      <c r="S407" s="1728"/>
      <c r="T407" s="1728"/>
      <c r="U407" s="1728"/>
      <c r="V407" s="1728"/>
      <c r="W407" s="1728"/>
      <c r="X407" s="1728"/>
      <c r="Y407" s="1728"/>
      <c r="Z407" s="1728"/>
      <c r="AA407" s="1728"/>
      <c r="AB407" s="1728"/>
      <c r="AC407" s="1728"/>
      <c r="AD407" s="1728"/>
      <c r="AE407" s="1728"/>
      <c r="AF407" s="1728"/>
      <c r="AG407" s="1728"/>
      <c r="AH407" s="1658"/>
      <c r="AI407" s="1659"/>
      <c r="AJ407" s="1659"/>
      <c r="AK407" s="1659"/>
      <c r="AL407" s="1659"/>
      <c r="AM407" s="1659"/>
      <c r="AN407" s="1659"/>
      <c r="AO407" s="1659"/>
      <c r="AP407" s="1659"/>
      <c r="AQ407" s="1659"/>
      <c r="AR407" s="1660"/>
      <c r="AS407" s="2695"/>
      <c r="AT407" s="2696"/>
      <c r="AU407" s="2696"/>
      <c r="AV407" s="2696"/>
      <c r="AW407" s="2696"/>
      <c r="AX407" s="2696"/>
      <c r="AY407" s="2696"/>
      <c r="AZ407" s="2696"/>
      <c r="BA407" s="2696"/>
      <c r="BB407" s="1705"/>
      <c r="BC407" s="1705"/>
      <c r="BD407" s="1705"/>
      <c r="BE407" s="1705"/>
      <c r="BF407" s="1705"/>
      <c r="BG407" s="1705"/>
      <c r="BH407" s="1705"/>
      <c r="BI407" s="1705"/>
      <c r="BJ407" s="1705"/>
      <c r="BK407" s="1705"/>
      <c r="BL407" s="1705"/>
      <c r="BM407" s="1705"/>
      <c r="BN407" s="1705"/>
      <c r="BO407" s="1705"/>
      <c r="BP407" s="1705"/>
      <c r="BQ407" s="1707"/>
      <c r="BR407" s="89"/>
      <c r="BS407" s="89"/>
      <c r="BT407" s="89"/>
      <c r="BU407" s="89"/>
      <c r="CA407" s="145"/>
      <c r="CB407" s="145"/>
      <c r="CC407" s="145"/>
      <c r="CD407" s="145"/>
      <c r="CE407" s="145"/>
      <c r="CF407" s="145"/>
      <c r="CG407" s="145"/>
      <c r="CH407" s="145"/>
      <c r="CI407" s="145"/>
    </row>
    <row r="408" spans="1:87" ht="9" customHeight="1" x14ac:dyDescent="0.2">
      <c r="A408" s="143" t="str">
        <f>+IF('➉一覧からの作成用データ (切替届)'!$N$40="印刷ＯＫ→",1,"")</f>
        <v/>
      </c>
      <c r="B408" s="102"/>
      <c r="C408" s="102"/>
      <c r="D408" s="136"/>
      <c r="E408" s="136"/>
      <c r="F408" s="136"/>
      <c r="G408" s="136"/>
      <c r="H408" s="136"/>
      <c r="I408" s="136"/>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05"/>
      <c r="AI408" s="105"/>
      <c r="AJ408" s="105"/>
      <c r="AK408" s="105"/>
      <c r="AL408" s="105"/>
      <c r="AM408" s="105"/>
      <c r="AN408" s="105"/>
      <c r="AO408" s="105"/>
      <c r="AP408" s="105"/>
      <c r="AQ408" s="105"/>
      <c r="AR408" s="105"/>
      <c r="AS408" s="106"/>
      <c r="AT408" s="106"/>
      <c r="AU408" s="106"/>
      <c r="AV408" s="2680" t="str">
        <f>IF('➉一覧からの作成用データ (切替届)'!H409="","","受給者番号：")</f>
        <v/>
      </c>
      <c r="AW408" s="2680"/>
      <c r="AX408" s="2680"/>
      <c r="AY408" s="2680"/>
      <c r="AZ408" s="2680"/>
      <c r="BA408" s="2680"/>
      <c r="BB408" s="2682" t="str">
        <f>IF('➉一覧からの作成用データ (切替届)'!H409="","",'➉一覧からの作成用データ (切替届)'!H409)</f>
        <v/>
      </c>
      <c r="BC408" s="2682"/>
      <c r="BD408" s="2682"/>
      <c r="BE408" s="2682"/>
      <c r="BF408" s="2682"/>
      <c r="BG408" s="2682"/>
      <c r="BH408" s="2682"/>
      <c r="BI408" s="2682"/>
      <c r="BJ408" s="2682"/>
      <c r="BK408" s="2682"/>
      <c r="BL408" s="2682"/>
      <c r="BM408" s="2682"/>
      <c r="BN408" s="2682"/>
      <c r="BO408" s="2682"/>
      <c r="BP408" s="2682"/>
      <c r="BQ408" s="2682"/>
      <c r="BR408" s="89"/>
      <c r="BS408" s="89"/>
      <c r="BT408" s="89"/>
      <c r="BU408" s="89"/>
      <c r="CA408" s="145"/>
      <c r="CB408" s="145"/>
      <c r="CC408" s="145"/>
      <c r="CD408" s="145"/>
      <c r="CE408" s="145"/>
      <c r="CF408" s="145"/>
      <c r="CG408" s="145"/>
      <c r="CH408" s="145"/>
      <c r="CI408" s="145"/>
    </row>
    <row r="409" spans="1:87" ht="9" customHeight="1" x14ac:dyDescent="0.2">
      <c r="A409" s="143" t="str">
        <f>+IF('➉一覧からの作成用データ (切替届)'!$N$40="印刷ＯＫ→",1,"")</f>
        <v/>
      </c>
      <c r="B409" s="2686" t="s">
        <v>133</v>
      </c>
      <c r="C409" s="2686"/>
      <c r="D409" s="2686"/>
      <c r="E409" s="2686"/>
      <c r="F409" s="2686"/>
      <c r="G409" s="2686"/>
      <c r="H409" s="2686"/>
      <c r="I409" s="2686"/>
      <c r="J409" s="2686"/>
      <c r="K409" s="2686"/>
      <c r="L409" s="2686"/>
      <c r="M409" s="2686"/>
      <c r="N409" s="2686"/>
      <c r="O409" s="2686"/>
      <c r="P409" s="2686"/>
      <c r="Q409" s="2686"/>
      <c r="R409" s="2686"/>
      <c r="S409" s="2686"/>
      <c r="T409" s="2686"/>
      <c r="U409" s="2686"/>
      <c r="V409" s="2686"/>
      <c r="W409" s="2686"/>
      <c r="X409" s="2686"/>
      <c r="Y409" s="2686"/>
      <c r="Z409" s="2686"/>
      <c r="AA409" s="2686"/>
      <c r="AB409" s="2686"/>
      <c r="AC409" s="2686"/>
      <c r="AD409" s="2686"/>
      <c r="AE409" s="2686"/>
      <c r="AF409" s="2686"/>
      <c r="AG409" s="2686"/>
      <c r="AH409" s="2686"/>
      <c r="AI409" s="2686"/>
      <c r="AJ409" s="2686"/>
      <c r="AK409" s="2686"/>
      <c r="AL409" s="2686"/>
      <c r="AM409" s="2686"/>
      <c r="AN409" s="2686"/>
      <c r="AO409" s="2686"/>
      <c r="AP409" s="2686"/>
      <c r="AQ409" s="2686"/>
      <c r="AR409" s="2686"/>
      <c r="AS409" s="2686"/>
      <c r="AT409" s="2686"/>
      <c r="AU409" s="2686"/>
      <c r="AV409" s="2681"/>
      <c r="AW409" s="2681"/>
      <c r="AX409" s="2681"/>
      <c r="AY409" s="2681"/>
      <c r="AZ409" s="2681"/>
      <c r="BA409" s="2681"/>
      <c r="BB409" s="2683"/>
      <c r="BC409" s="2683"/>
      <c r="BD409" s="2683"/>
      <c r="BE409" s="2683"/>
      <c r="BF409" s="2683"/>
      <c r="BG409" s="2683"/>
      <c r="BH409" s="2683"/>
      <c r="BI409" s="2683"/>
      <c r="BJ409" s="2683"/>
      <c r="BK409" s="2683"/>
      <c r="BL409" s="2683"/>
      <c r="BM409" s="2683"/>
      <c r="BN409" s="2683"/>
      <c r="BO409" s="2683"/>
      <c r="BP409" s="2683"/>
      <c r="BQ409" s="2683"/>
      <c r="BR409" s="89"/>
      <c r="BS409" s="89"/>
      <c r="BT409" s="89"/>
      <c r="BU409" s="89"/>
      <c r="CA409" s="145"/>
      <c r="CB409" s="145"/>
      <c r="CC409" s="145"/>
      <c r="CD409" s="145"/>
      <c r="CE409" s="145"/>
      <c r="CF409" s="145"/>
      <c r="CG409" s="145"/>
      <c r="CH409" s="145"/>
      <c r="CI409" s="145"/>
    </row>
    <row r="410" spans="1:87" ht="9" customHeight="1" x14ac:dyDescent="0.2">
      <c r="A410" s="143" t="str">
        <f>+IF('➉一覧からの作成用データ (切替届)'!$N$40="印刷ＯＫ→",1,"")</f>
        <v/>
      </c>
      <c r="B410" s="2686"/>
      <c r="C410" s="2686"/>
      <c r="D410" s="2686"/>
      <c r="E410" s="2686"/>
      <c r="F410" s="2686"/>
      <c r="G410" s="2686"/>
      <c r="H410" s="2686"/>
      <c r="I410" s="2686"/>
      <c r="J410" s="2686"/>
      <c r="K410" s="2686"/>
      <c r="L410" s="2686"/>
      <c r="M410" s="2686"/>
      <c r="N410" s="2686"/>
      <c r="O410" s="2686"/>
      <c r="P410" s="2686"/>
      <c r="Q410" s="2686"/>
      <c r="R410" s="2686"/>
      <c r="S410" s="2686"/>
      <c r="T410" s="2686"/>
      <c r="U410" s="2686"/>
      <c r="V410" s="2686"/>
      <c r="W410" s="2686"/>
      <c r="X410" s="2686"/>
      <c r="Y410" s="2686"/>
      <c r="Z410" s="2686"/>
      <c r="AA410" s="2686"/>
      <c r="AB410" s="2686"/>
      <c r="AC410" s="2686"/>
      <c r="AD410" s="2686"/>
      <c r="AE410" s="2686"/>
      <c r="AF410" s="2686"/>
      <c r="AG410" s="2686"/>
      <c r="AH410" s="2686"/>
      <c r="AI410" s="2686"/>
      <c r="AJ410" s="2686"/>
      <c r="AK410" s="2686"/>
      <c r="AL410" s="2686"/>
      <c r="AM410" s="2686"/>
      <c r="AN410" s="2686"/>
      <c r="AO410" s="2686"/>
      <c r="AP410" s="2686"/>
      <c r="AQ410" s="2686"/>
      <c r="AR410" s="2686"/>
      <c r="AS410" s="2686"/>
      <c r="AT410" s="2686"/>
      <c r="AU410" s="2686"/>
      <c r="AV410" s="2681"/>
      <c r="AW410" s="2681"/>
      <c r="AX410" s="2681"/>
      <c r="AY410" s="2681"/>
      <c r="AZ410" s="2681"/>
      <c r="BA410" s="2681"/>
      <c r="BB410" s="2683"/>
      <c r="BC410" s="2683"/>
      <c r="BD410" s="2683"/>
      <c r="BE410" s="2683"/>
      <c r="BF410" s="2683"/>
      <c r="BG410" s="2683"/>
      <c r="BH410" s="2683"/>
      <c r="BI410" s="2683"/>
      <c r="BJ410" s="2683"/>
      <c r="BK410" s="2683"/>
      <c r="BL410" s="2683"/>
      <c r="BM410" s="2683"/>
      <c r="BN410" s="2683"/>
      <c r="BO410" s="2683"/>
      <c r="BP410" s="2683"/>
      <c r="BQ410" s="2683"/>
      <c r="BR410" s="89"/>
      <c r="BS410" s="89"/>
      <c r="BT410" s="89"/>
      <c r="BU410" s="89"/>
      <c r="CA410" s="145"/>
      <c r="CB410" s="145"/>
      <c r="CC410" s="145"/>
      <c r="CD410" s="145"/>
      <c r="CE410" s="145"/>
      <c r="CF410" s="145"/>
      <c r="CG410" s="145"/>
      <c r="CH410" s="145"/>
      <c r="CI410" s="145"/>
    </row>
    <row r="411" spans="1:87" s="76" customFormat="1" ht="20.25" customHeight="1" x14ac:dyDescent="0.2">
      <c r="A411" s="143" t="str">
        <f>+IF('➉一覧からの作成用データ (切替届)'!$N$40="印刷ＯＫ→",1,"")</f>
        <v/>
      </c>
      <c r="B411" s="1654" t="s">
        <v>306</v>
      </c>
      <c r="C411" s="1654"/>
      <c r="D411" s="1654"/>
      <c r="E411" s="1654"/>
      <c r="F411" s="1654"/>
      <c r="G411" s="1654"/>
      <c r="H411" s="1654"/>
      <c r="I411" s="1654"/>
      <c r="J411" s="1654"/>
      <c r="K411" s="1654"/>
      <c r="L411" s="1654"/>
      <c r="M411" s="1654"/>
      <c r="N411" s="1654"/>
      <c r="O411" s="1654"/>
      <c r="P411" s="1654"/>
      <c r="Q411" s="1654"/>
      <c r="R411" s="1654"/>
      <c r="S411" s="1654"/>
      <c r="T411" s="1654"/>
      <c r="U411" s="1654"/>
      <c r="V411" s="1654"/>
      <c r="W411" s="1654"/>
      <c r="X411" s="1654"/>
      <c r="Y411" s="1654"/>
      <c r="Z411" s="1654"/>
      <c r="AA411" s="1654"/>
      <c r="AB411" s="1654"/>
      <c r="AC411" s="1654"/>
      <c r="AD411" s="1654"/>
      <c r="AE411" s="1654"/>
      <c r="AF411" s="1654"/>
      <c r="AG411" s="1654"/>
      <c r="AH411" s="1654"/>
      <c r="AI411" s="1654"/>
      <c r="AJ411" s="1654"/>
      <c r="AK411" s="1654"/>
      <c r="AL411" s="1654"/>
      <c r="AM411" s="1654"/>
      <c r="AN411" s="1654"/>
      <c r="AO411" s="1654"/>
      <c r="AP411" s="1654"/>
      <c r="AQ411" s="1654"/>
      <c r="AR411" s="1654"/>
      <c r="AS411" s="1654"/>
      <c r="AT411" s="1654"/>
      <c r="AU411" s="1654"/>
      <c r="AV411" s="1654"/>
      <c r="AW411" s="1654"/>
      <c r="AX411" s="1654"/>
      <c r="AY411" s="1654"/>
      <c r="AZ411" s="1654"/>
      <c r="BA411" s="1654"/>
      <c r="BB411" s="1654"/>
      <c r="BC411" s="1654"/>
      <c r="BD411" s="1654"/>
      <c r="BE411" s="1654"/>
      <c r="BF411" s="1654"/>
      <c r="BG411" s="1654"/>
      <c r="BH411" s="1654"/>
      <c r="BI411" s="1654"/>
      <c r="BJ411" s="1654"/>
      <c r="BK411" s="1654"/>
      <c r="BL411" s="1654"/>
      <c r="BM411" s="1654"/>
      <c r="BN411" s="1654"/>
      <c r="BO411" s="1654"/>
      <c r="BP411" s="1654"/>
      <c r="BQ411" s="1654"/>
      <c r="BR411" s="135"/>
      <c r="CA411" s="146"/>
      <c r="CB411" s="146"/>
      <c r="CC411" s="146"/>
      <c r="CD411" s="146"/>
      <c r="CE411" s="146"/>
      <c r="CF411" s="146"/>
      <c r="CG411" s="146"/>
      <c r="CH411" s="146"/>
      <c r="CI411" s="146"/>
    </row>
    <row r="412" spans="1:87" s="76" customFormat="1" ht="20.25" customHeight="1" x14ac:dyDescent="0.2">
      <c r="A412" s="143" t="str">
        <f>+IF('➉一覧からの作成用データ (切替届)'!$N$40="印刷ＯＫ→",1,"")</f>
        <v/>
      </c>
      <c r="B412" s="1654"/>
      <c r="C412" s="1654"/>
      <c r="D412" s="1654"/>
      <c r="E412" s="1654"/>
      <c r="F412" s="1654"/>
      <c r="G412" s="1654"/>
      <c r="H412" s="1654"/>
      <c r="I412" s="1654"/>
      <c r="J412" s="1654"/>
      <c r="K412" s="1654"/>
      <c r="L412" s="1654"/>
      <c r="M412" s="1654"/>
      <c r="N412" s="1654"/>
      <c r="O412" s="1654"/>
      <c r="P412" s="1654"/>
      <c r="Q412" s="1654"/>
      <c r="R412" s="1654"/>
      <c r="S412" s="1654"/>
      <c r="T412" s="1654"/>
      <c r="U412" s="1654"/>
      <c r="V412" s="1654"/>
      <c r="W412" s="1654"/>
      <c r="X412" s="1654"/>
      <c r="Y412" s="1654"/>
      <c r="Z412" s="1654"/>
      <c r="AA412" s="1654"/>
      <c r="AB412" s="1654"/>
      <c r="AC412" s="1654"/>
      <c r="AD412" s="1654"/>
      <c r="AE412" s="1654"/>
      <c r="AF412" s="1654"/>
      <c r="AG412" s="1654"/>
      <c r="AH412" s="1654"/>
      <c r="AI412" s="1654"/>
      <c r="AJ412" s="1654"/>
      <c r="AK412" s="1654"/>
      <c r="AL412" s="1654"/>
      <c r="AM412" s="1654"/>
      <c r="AN412" s="1654"/>
      <c r="AO412" s="1654"/>
      <c r="AP412" s="1654"/>
      <c r="AQ412" s="1654"/>
      <c r="AR412" s="1654"/>
      <c r="AS412" s="1654"/>
      <c r="AT412" s="1654"/>
      <c r="AU412" s="1654"/>
      <c r="AV412" s="1654"/>
      <c r="AW412" s="1654"/>
      <c r="AX412" s="1654"/>
      <c r="AY412" s="1654"/>
      <c r="AZ412" s="1654"/>
      <c r="BA412" s="1654"/>
      <c r="BB412" s="1654"/>
      <c r="BC412" s="1654"/>
      <c r="BD412" s="1654"/>
      <c r="BE412" s="1654"/>
      <c r="BF412" s="1654"/>
      <c r="BG412" s="1654"/>
      <c r="BH412" s="1654"/>
      <c r="BI412" s="1654"/>
      <c r="BJ412" s="1654"/>
      <c r="BK412" s="1654"/>
      <c r="BL412" s="1654"/>
      <c r="BM412" s="1654"/>
      <c r="BN412" s="1654"/>
      <c r="BO412" s="1654"/>
      <c r="BP412" s="1654"/>
      <c r="BQ412" s="1654"/>
      <c r="BR412" s="135"/>
      <c r="CA412" s="146"/>
      <c r="CB412" s="146"/>
      <c r="CC412" s="146"/>
      <c r="CD412" s="146"/>
      <c r="CE412" s="146"/>
      <c r="CF412" s="146"/>
      <c r="CG412" s="146"/>
      <c r="CH412" s="146"/>
      <c r="CI412" s="146"/>
    </row>
    <row r="413" spans="1:87" s="76" customFormat="1" ht="16.5" customHeight="1" x14ac:dyDescent="0.25">
      <c r="A413" s="143" t="str">
        <f>+IF('➉一覧からの作成用データ (切替届)'!$N$40="印刷ＯＫ→",1,"")</f>
        <v/>
      </c>
      <c r="B413" s="1689" t="s">
        <v>134</v>
      </c>
      <c r="C413" s="1689"/>
      <c r="D413" s="1689"/>
      <c r="E413" s="1689"/>
      <c r="F413" s="1689"/>
      <c r="G413" s="1689"/>
      <c r="H413" s="1689"/>
      <c r="I413" s="1689"/>
      <c r="J413" s="1689"/>
      <c r="K413" s="1689"/>
      <c r="L413" s="1689"/>
      <c r="M413" s="1689"/>
      <c r="N413" s="1689"/>
      <c r="O413" s="1689"/>
      <c r="P413" s="1689"/>
      <c r="Q413" s="1689"/>
      <c r="R413" s="1689"/>
      <c r="S413" s="1689"/>
      <c r="T413" s="1689"/>
      <c r="U413" s="1689"/>
      <c r="V413" s="1689"/>
      <c r="W413" s="1689"/>
      <c r="X413" s="1689"/>
      <c r="Y413" s="1689"/>
      <c r="Z413" s="1689"/>
      <c r="AA413" s="1689"/>
      <c r="AB413" s="1689"/>
      <c r="AC413" s="1689"/>
      <c r="AD413" s="1689"/>
      <c r="AE413" s="1689"/>
      <c r="AF413" s="1689"/>
      <c r="AG413" s="1689"/>
      <c r="AH413" s="1689"/>
      <c r="AI413" s="1689"/>
      <c r="AJ413" s="1689"/>
      <c r="AK413" s="1689"/>
      <c r="AL413" s="1689"/>
      <c r="AM413" s="1689"/>
      <c r="AN413" s="1689"/>
      <c r="AO413" s="1689"/>
      <c r="AP413" s="1689"/>
      <c r="AQ413" s="1689"/>
      <c r="AR413" s="1689"/>
      <c r="AS413" s="1689"/>
      <c r="AT413" s="1689"/>
      <c r="AU413" s="1689"/>
      <c r="AV413" s="1689"/>
      <c r="AW413" s="1689"/>
      <c r="AX413" s="1689"/>
      <c r="AY413" s="1689"/>
      <c r="AZ413" s="1689"/>
      <c r="BA413" s="1689"/>
      <c r="BB413" s="1689"/>
      <c r="BC413" s="1689"/>
      <c r="BD413" s="1689"/>
      <c r="BE413" s="1689"/>
      <c r="BF413" s="1689"/>
      <c r="BG413" s="1689"/>
      <c r="BH413" s="1689"/>
      <c r="BI413" s="1689"/>
      <c r="BJ413" s="1689"/>
      <c r="BK413" s="1689"/>
      <c r="BL413" s="1689"/>
      <c r="BM413" s="1689"/>
      <c r="BN413" s="1689"/>
      <c r="BO413" s="1689"/>
      <c r="BP413" s="1689"/>
      <c r="BQ413" s="1689"/>
      <c r="BR413" s="147"/>
      <c r="CA413" s="146"/>
      <c r="CB413" s="146"/>
      <c r="CC413" s="146"/>
      <c r="CD413" s="146"/>
      <c r="CE413" s="146"/>
      <c r="CF413" s="146"/>
      <c r="CG413" s="146"/>
      <c r="CH413" s="146"/>
      <c r="CI413" s="146"/>
    </row>
    <row r="414" spans="1:87" s="76" customFormat="1" ht="16.5" customHeight="1" x14ac:dyDescent="0.25">
      <c r="A414" s="143" t="str">
        <f>+IF('➉一覧からの作成用データ (切替届)'!$N$40="印刷ＯＫ→",1,"")</f>
        <v/>
      </c>
      <c r="B414" s="1689"/>
      <c r="C414" s="1689"/>
      <c r="D414" s="1689"/>
      <c r="E414" s="1689"/>
      <c r="F414" s="1689"/>
      <c r="G414" s="1689"/>
      <c r="H414" s="1689"/>
      <c r="I414" s="1689"/>
      <c r="J414" s="1689"/>
      <c r="K414" s="1689"/>
      <c r="L414" s="1689"/>
      <c r="M414" s="1689"/>
      <c r="N414" s="1689"/>
      <c r="O414" s="1689"/>
      <c r="P414" s="1689"/>
      <c r="Q414" s="1689"/>
      <c r="R414" s="1689"/>
      <c r="S414" s="1689"/>
      <c r="T414" s="1689"/>
      <c r="U414" s="1689"/>
      <c r="V414" s="1689"/>
      <c r="W414" s="1689"/>
      <c r="X414" s="1689"/>
      <c r="Y414" s="1689"/>
      <c r="Z414" s="1689"/>
      <c r="AA414" s="1689"/>
      <c r="AB414" s="1689"/>
      <c r="AC414" s="1689"/>
      <c r="AD414" s="1689"/>
      <c r="AE414" s="1689"/>
      <c r="AF414" s="1689"/>
      <c r="AG414" s="1689"/>
      <c r="AH414" s="1689"/>
      <c r="AI414" s="1689"/>
      <c r="AJ414" s="1689"/>
      <c r="AK414" s="1689"/>
      <c r="AL414" s="1689"/>
      <c r="AM414" s="1689"/>
      <c r="AN414" s="1689"/>
      <c r="AO414" s="1689"/>
      <c r="AP414" s="1689"/>
      <c r="AQ414" s="1689"/>
      <c r="AR414" s="1689"/>
      <c r="AS414" s="1689"/>
      <c r="AT414" s="1689"/>
      <c r="AU414" s="1689"/>
      <c r="AV414" s="1689"/>
      <c r="AW414" s="1689"/>
      <c r="AX414" s="1689"/>
      <c r="AY414" s="1689"/>
      <c r="AZ414" s="1689"/>
      <c r="BA414" s="1689"/>
      <c r="BB414" s="1689"/>
      <c r="BC414" s="1689"/>
      <c r="BD414" s="1689"/>
      <c r="BE414" s="1689"/>
      <c r="BF414" s="1689"/>
      <c r="BG414" s="1689"/>
      <c r="BH414" s="1689"/>
      <c r="BI414" s="1689"/>
      <c r="BJ414" s="1689"/>
      <c r="BK414" s="1689"/>
      <c r="BL414" s="1689"/>
      <c r="BM414" s="1689"/>
      <c r="BN414" s="1689"/>
      <c r="BO414" s="1689"/>
      <c r="BP414" s="1689"/>
      <c r="BQ414" s="1689"/>
      <c r="BR414" s="147"/>
      <c r="CA414" s="146"/>
      <c r="CB414" s="146"/>
      <c r="CC414" s="146"/>
      <c r="CD414" s="146"/>
      <c r="CE414" s="146"/>
      <c r="CF414" s="146"/>
    </row>
    <row r="415" spans="1:87" s="76" customFormat="1" ht="28.5" customHeight="1" x14ac:dyDescent="0.2">
      <c r="A415" s="143" t="str">
        <f>+IF('➉一覧からの作成用データ (切替届)'!$N$40="印刷ＯＫ→",1,"")</f>
        <v/>
      </c>
      <c r="B415" s="1654" t="s">
        <v>135</v>
      </c>
      <c r="C415" s="1654"/>
      <c r="D415" s="1654"/>
      <c r="E415" s="1654"/>
      <c r="F415" s="1654"/>
      <c r="G415" s="1654"/>
      <c r="H415" s="1654"/>
      <c r="I415" s="1654"/>
      <c r="J415" s="1654"/>
      <c r="K415" s="1654"/>
      <c r="L415" s="1654"/>
      <c r="M415" s="1654"/>
      <c r="N415" s="1654"/>
      <c r="O415" s="1654"/>
      <c r="P415" s="1654"/>
      <c r="Q415" s="1654"/>
      <c r="R415" s="1654"/>
      <c r="S415" s="1654"/>
      <c r="T415" s="1654"/>
      <c r="U415" s="1654"/>
      <c r="V415" s="1654"/>
      <c r="W415" s="1654"/>
      <c r="X415" s="1654"/>
      <c r="Y415" s="1654"/>
      <c r="Z415" s="1654"/>
      <c r="AA415" s="1654"/>
      <c r="AB415" s="1654"/>
      <c r="AC415" s="1654"/>
      <c r="AD415" s="1654"/>
      <c r="AE415" s="1654"/>
      <c r="AF415" s="1654"/>
      <c r="AG415" s="1654"/>
      <c r="AH415" s="1654"/>
      <c r="AI415" s="1654"/>
      <c r="AJ415" s="1654"/>
      <c r="AK415" s="1654"/>
      <c r="AL415" s="1654"/>
      <c r="AM415" s="1654"/>
      <c r="AN415" s="1654"/>
      <c r="AO415" s="1654"/>
      <c r="AP415" s="1654"/>
      <c r="AQ415" s="1654"/>
      <c r="AR415" s="1654"/>
      <c r="AS415" s="1654"/>
      <c r="AT415" s="1654"/>
      <c r="AU415" s="1654"/>
      <c r="AV415" s="1654"/>
      <c r="AW415" s="1654"/>
      <c r="AX415" s="1654"/>
      <c r="AY415" s="1654"/>
      <c r="AZ415" s="1654"/>
      <c r="BA415" s="1654"/>
      <c r="BB415" s="1654"/>
      <c r="BC415" s="1654"/>
      <c r="BD415" s="1654"/>
      <c r="BE415" s="1654"/>
      <c r="BF415" s="1654"/>
      <c r="BG415" s="1654"/>
      <c r="BH415" s="1654"/>
      <c r="BI415" s="1654"/>
      <c r="BJ415" s="1654"/>
      <c r="BK415" s="1654"/>
      <c r="BL415" s="1654"/>
      <c r="BM415" s="1654"/>
      <c r="BN415" s="1654"/>
      <c r="BO415" s="1654"/>
      <c r="BP415" s="1654"/>
      <c r="BQ415" s="1654"/>
      <c r="BR415" s="135"/>
      <c r="CA415" s="146"/>
      <c r="CB415" s="146"/>
      <c r="CC415" s="146"/>
      <c r="CD415" s="146"/>
      <c r="CE415" s="146"/>
      <c r="CF415" s="146"/>
    </row>
    <row r="416" spans="1:87" s="76" customFormat="1" ht="28.5" customHeight="1" x14ac:dyDescent="0.2">
      <c r="A416" s="143" t="str">
        <f>+IF('➉一覧からの作成用データ (切替届)'!$N$40="印刷ＯＫ→",1,"")</f>
        <v/>
      </c>
      <c r="B416" s="1654"/>
      <c r="C416" s="1654"/>
      <c r="D416" s="1654"/>
      <c r="E416" s="1654"/>
      <c r="F416" s="1654"/>
      <c r="G416" s="1654"/>
      <c r="H416" s="1654"/>
      <c r="I416" s="1654"/>
      <c r="J416" s="1654"/>
      <c r="K416" s="1654"/>
      <c r="L416" s="1654"/>
      <c r="M416" s="1654"/>
      <c r="N416" s="1654"/>
      <c r="O416" s="1654"/>
      <c r="P416" s="1654"/>
      <c r="Q416" s="1654"/>
      <c r="R416" s="1654"/>
      <c r="S416" s="1654"/>
      <c r="T416" s="1654"/>
      <c r="U416" s="1654"/>
      <c r="V416" s="1654"/>
      <c r="W416" s="1654"/>
      <c r="X416" s="1654"/>
      <c r="Y416" s="1654"/>
      <c r="Z416" s="1654"/>
      <c r="AA416" s="1654"/>
      <c r="AB416" s="1654"/>
      <c r="AC416" s="1654"/>
      <c r="AD416" s="1654"/>
      <c r="AE416" s="1654"/>
      <c r="AF416" s="1654"/>
      <c r="AG416" s="1654"/>
      <c r="AH416" s="1654"/>
      <c r="AI416" s="1654"/>
      <c r="AJ416" s="1654"/>
      <c r="AK416" s="1654"/>
      <c r="AL416" s="1654"/>
      <c r="AM416" s="1654"/>
      <c r="AN416" s="1654"/>
      <c r="AO416" s="1654"/>
      <c r="AP416" s="1654"/>
      <c r="AQ416" s="1654"/>
      <c r="AR416" s="1654"/>
      <c r="AS416" s="1654"/>
      <c r="AT416" s="1654"/>
      <c r="AU416" s="1654"/>
      <c r="AV416" s="1654"/>
      <c r="AW416" s="1654"/>
      <c r="AX416" s="1654"/>
      <c r="AY416" s="1654"/>
      <c r="AZ416" s="1654"/>
      <c r="BA416" s="1654"/>
      <c r="BB416" s="1654"/>
      <c r="BC416" s="1654"/>
      <c r="BD416" s="1654"/>
      <c r="BE416" s="1654"/>
      <c r="BF416" s="1654"/>
      <c r="BG416" s="1654"/>
      <c r="BH416" s="1654"/>
      <c r="BI416" s="1654"/>
      <c r="BJ416" s="1654"/>
      <c r="BK416" s="1654"/>
      <c r="BL416" s="1654"/>
      <c r="BM416" s="1654"/>
      <c r="BN416" s="1654"/>
      <c r="BO416" s="1654"/>
      <c r="BP416" s="1654"/>
      <c r="BQ416" s="1654"/>
      <c r="BR416" s="135"/>
      <c r="CA416" s="146"/>
      <c r="CB416" s="146"/>
      <c r="CC416" s="146"/>
      <c r="CD416" s="146"/>
      <c r="CE416" s="146"/>
      <c r="CF416" s="146"/>
      <c r="CG416" s="146"/>
      <c r="CH416" s="146"/>
      <c r="CI416" s="146"/>
    </row>
    <row r="417" spans="1:87" s="76" customFormat="1" ht="16.5" customHeight="1" x14ac:dyDescent="0.2">
      <c r="A417" s="143" t="str">
        <f>+IF('➉一覧からの作成用データ (切替届)'!$N$40="印刷ＯＫ→",1,"")</f>
        <v/>
      </c>
      <c r="B417" s="1654" t="s">
        <v>136</v>
      </c>
      <c r="C417" s="1654"/>
      <c r="D417" s="1654"/>
      <c r="E417" s="1654"/>
      <c r="F417" s="1654"/>
      <c r="G417" s="1654"/>
      <c r="H417" s="1654"/>
      <c r="I417" s="1654"/>
      <c r="J417" s="1654"/>
      <c r="K417" s="1654"/>
      <c r="L417" s="1654"/>
      <c r="M417" s="1654"/>
      <c r="N417" s="1654"/>
      <c r="O417" s="1654"/>
      <c r="P417" s="1654"/>
      <c r="Q417" s="1654"/>
      <c r="R417" s="1654"/>
      <c r="S417" s="1654"/>
      <c r="T417" s="1654"/>
      <c r="U417" s="1654"/>
      <c r="V417" s="1654"/>
      <c r="W417" s="1654"/>
      <c r="X417" s="1654"/>
      <c r="Y417" s="1654"/>
      <c r="Z417" s="1654"/>
      <c r="AA417" s="1654"/>
      <c r="AB417" s="1654"/>
      <c r="AC417" s="1654"/>
      <c r="AD417" s="1654"/>
      <c r="AE417" s="1654"/>
      <c r="AF417" s="1654"/>
      <c r="AG417" s="1654"/>
      <c r="AH417" s="1654"/>
      <c r="AI417" s="1654"/>
      <c r="AJ417" s="1654"/>
      <c r="AK417" s="1654"/>
      <c r="AL417" s="1654"/>
      <c r="AM417" s="1654"/>
      <c r="AN417" s="1654"/>
      <c r="AO417" s="1654"/>
      <c r="AP417" s="1654"/>
      <c r="AQ417" s="1654"/>
      <c r="AR417" s="1654"/>
      <c r="AS417" s="1654"/>
      <c r="AT417" s="1654"/>
      <c r="AU417" s="1654"/>
      <c r="AV417" s="1654"/>
      <c r="AW417" s="1654"/>
      <c r="AX417" s="1654"/>
      <c r="AY417" s="1654"/>
      <c r="AZ417" s="1654"/>
      <c r="BA417" s="1654"/>
      <c r="BB417" s="1654"/>
      <c r="BC417" s="1654"/>
      <c r="BD417" s="1654"/>
      <c r="BE417" s="1654"/>
      <c r="BF417" s="1654"/>
      <c r="BG417" s="1654"/>
      <c r="BH417" s="1654"/>
      <c r="BI417" s="1654"/>
      <c r="BJ417" s="1654"/>
      <c r="BK417" s="1654"/>
      <c r="BL417" s="1654"/>
      <c r="BM417" s="1654"/>
      <c r="BN417" s="1654"/>
      <c r="BO417" s="1654"/>
      <c r="BP417" s="1654"/>
      <c r="BQ417" s="1654"/>
      <c r="BR417" s="135"/>
      <c r="CA417" s="146"/>
      <c r="CB417" s="146"/>
      <c r="CC417" s="146"/>
      <c r="CD417" s="146"/>
      <c r="CE417" s="146"/>
      <c r="CF417" s="146"/>
      <c r="CG417" s="146"/>
      <c r="CH417" s="146"/>
      <c r="CI417" s="146"/>
    </row>
    <row r="418" spans="1:87" s="76" customFormat="1" ht="16.5" customHeight="1" x14ac:dyDescent="0.2">
      <c r="A418" s="143" t="str">
        <f>+IF('➉一覧からの作成用データ (切替届)'!$N$40="印刷ＯＫ→",1,"")</f>
        <v/>
      </c>
      <c r="B418" s="1654"/>
      <c r="C418" s="1654"/>
      <c r="D418" s="1654"/>
      <c r="E418" s="1654"/>
      <c r="F418" s="1654"/>
      <c r="G418" s="1654"/>
      <c r="H418" s="1654"/>
      <c r="I418" s="1654"/>
      <c r="J418" s="1654"/>
      <c r="K418" s="1654"/>
      <c r="L418" s="1654"/>
      <c r="M418" s="1654"/>
      <c r="N418" s="1654"/>
      <c r="O418" s="1654"/>
      <c r="P418" s="1654"/>
      <c r="Q418" s="1654"/>
      <c r="R418" s="1654"/>
      <c r="S418" s="1654"/>
      <c r="T418" s="1654"/>
      <c r="U418" s="1654"/>
      <c r="V418" s="1654"/>
      <c r="W418" s="1654"/>
      <c r="X418" s="1654"/>
      <c r="Y418" s="1654"/>
      <c r="Z418" s="1654"/>
      <c r="AA418" s="1654"/>
      <c r="AB418" s="1654"/>
      <c r="AC418" s="1654"/>
      <c r="AD418" s="1654"/>
      <c r="AE418" s="1654"/>
      <c r="AF418" s="1654"/>
      <c r="AG418" s="1654"/>
      <c r="AH418" s="1654"/>
      <c r="AI418" s="1654"/>
      <c r="AJ418" s="1654"/>
      <c r="AK418" s="1654"/>
      <c r="AL418" s="1654"/>
      <c r="AM418" s="1654"/>
      <c r="AN418" s="1654"/>
      <c r="AO418" s="1654"/>
      <c r="AP418" s="1654"/>
      <c r="AQ418" s="1654"/>
      <c r="AR418" s="1654"/>
      <c r="AS418" s="1654"/>
      <c r="AT418" s="1654"/>
      <c r="AU418" s="1654"/>
      <c r="AV418" s="1654"/>
      <c r="AW418" s="1654"/>
      <c r="AX418" s="1654"/>
      <c r="AY418" s="1654"/>
      <c r="AZ418" s="1654"/>
      <c r="BA418" s="1654"/>
      <c r="BB418" s="1654"/>
      <c r="BC418" s="1654"/>
      <c r="BD418" s="1654"/>
      <c r="BE418" s="1654"/>
      <c r="BF418" s="1654"/>
      <c r="BG418" s="1654"/>
      <c r="BH418" s="1654"/>
      <c r="BI418" s="1654"/>
      <c r="BJ418" s="1654"/>
      <c r="BK418" s="1654"/>
      <c r="BL418" s="1654"/>
      <c r="BM418" s="1654"/>
      <c r="BN418" s="1654"/>
      <c r="BO418" s="1654"/>
      <c r="BP418" s="1654"/>
      <c r="BQ418" s="1654"/>
      <c r="BR418" s="135"/>
      <c r="CA418" s="146"/>
      <c r="CB418" s="146"/>
      <c r="CC418" s="146"/>
      <c r="CD418" s="146"/>
      <c r="CE418" s="146"/>
      <c r="CF418" s="146"/>
      <c r="CG418" s="146"/>
      <c r="CH418" s="146"/>
      <c r="CI418" s="146"/>
    </row>
    <row r="419" spans="1:87" s="76" customFormat="1" ht="12" customHeight="1" x14ac:dyDescent="0.2">
      <c r="A419" s="143" t="str">
        <f>+IF('➉一覧からの作成用データ (切替届)'!$N$40="印刷ＯＫ→",1,"")</f>
        <v/>
      </c>
      <c r="B419" s="8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3"/>
      <c r="AI419" s="93"/>
      <c r="AJ419" s="93"/>
      <c r="AK419" s="93"/>
      <c r="AL419" s="94"/>
      <c r="AM419" s="95"/>
      <c r="AN419" s="95"/>
      <c r="AO419" s="95"/>
      <c r="AP419" s="95"/>
      <c r="AQ419" s="96"/>
      <c r="AR419" s="96"/>
      <c r="AS419" s="96"/>
      <c r="AT419" s="96"/>
      <c r="AU419" s="96"/>
      <c r="AV419" s="96"/>
      <c r="AW419" s="96"/>
      <c r="AX419" s="96"/>
      <c r="AY419" s="96"/>
      <c r="AZ419" s="96"/>
      <c r="BA419" s="96"/>
      <c r="BB419" s="96"/>
      <c r="BC419" s="96"/>
      <c r="BD419" s="96"/>
      <c r="BE419" s="96"/>
      <c r="BF419" s="96"/>
      <c r="BG419" s="96"/>
      <c r="BH419" s="96"/>
      <c r="BR419" s="135"/>
      <c r="CA419" s="146"/>
      <c r="CB419" s="146"/>
      <c r="CC419" s="146"/>
      <c r="CD419" s="146"/>
      <c r="CE419" s="146"/>
      <c r="CF419" s="146"/>
      <c r="CG419" s="146"/>
      <c r="CH419" s="146"/>
      <c r="CI419" s="146"/>
    </row>
    <row r="420" spans="1:87" s="76" customFormat="1" ht="12" customHeight="1" x14ac:dyDescent="0.2">
      <c r="A420" s="143" t="str">
        <f>+IF('➉一覧からの作成用データ (切替届)'!$N$40="印刷ＯＫ→",1,"")</f>
        <v/>
      </c>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3"/>
      <c r="AI420" s="93"/>
      <c r="AJ420" s="93"/>
      <c r="AK420" s="93"/>
      <c r="AL420" s="94"/>
      <c r="AM420" s="95"/>
      <c r="AN420" s="95"/>
      <c r="AO420" s="95"/>
      <c r="AP420" s="95"/>
      <c r="AQ420" s="97"/>
      <c r="AR420" s="97"/>
      <c r="AS420" s="97"/>
      <c r="AT420" s="97"/>
      <c r="AU420" s="97"/>
      <c r="AV420" s="97"/>
      <c r="AW420" s="98"/>
      <c r="AX420" s="98"/>
      <c r="AY420" s="98"/>
      <c r="AZ420" s="98"/>
      <c r="BA420" s="98"/>
      <c r="BB420" s="99"/>
      <c r="BC420" s="98"/>
      <c r="BD420" s="98"/>
      <c r="BE420" s="98"/>
      <c r="BF420" s="98"/>
      <c r="BG420" s="98"/>
      <c r="BH420" s="99"/>
      <c r="BR420" s="135"/>
      <c r="CA420" s="146"/>
      <c r="CB420" s="146"/>
      <c r="CC420" s="146"/>
      <c r="CD420" s="146"/>
      <c r="CE420" s="146"/>
      <c r="CF420" s="146"/>
      <c r="CG420" s="146"/>
      <c r="CH420" s="146"/>
      <c r="CI420" s="146"/>
    </row>
    <row r="421" spans="1:87" ht="11.25" customHeight="1" x14ac:dyDescent="0.2">
      <c r="A421" s="143" t="str">
        <f>+IF('➉一覧からの作成用データ (切替届)'!$N$41="印刷ＯＫ→",1,"")</f>
        <v/>
      </c>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3"/>
      <c r="AI421" s="93"/>
      <c r="AJ421" s="93"/>
      <c r="AK421" s="93"/>
      <c r="AL421" s="94"/>
      <c r="AM421" s="95"/>
      <c r="AN421" s="95"/>
      <c r="AO421" s="95"/>
      <c r="AP421" s="95"/>
      <c r="AQ421" s="96"/>
      <c r="AR421" s="96"/>
      <c r="AS421" s="96"/>
      <c r="AT421" s="96"/>
      <c r="AU421" s="96"/>
      <c r="AV421" s="96"/>
      <c r="AW421" s="96"/>
      <c r="AX421" s="96"/>
      <c r="AY421" s="96"/>
      <c r="AZ421" s="96"/>
      <c r="BA421" s="96"/>
      <c r="BB421" s="96"/>
      <c r="BC421" s="96"/>
      <c r="BD421" s="96"/>
      <c r="BE421" s="96"/>
      <c r="BF421" s="96"/>
      <c r="BG421" s="96"/>
      <c r="BH421" s="96"/>
      <c r="BI421" s="76"/>
      <c r="BJ421" s="76"/>
      <c r="BK421" s="76"/>
      <c r="BL421" s="76"/>
      <c r="BM421" s="76"/>
      <c r="BN421" s="76"/>
      <c r="BO421" s="76"/>
      <c r="BP421" s="76"/>
      <c r="BQ421" s="76"/>
    </row>
    <row r="422" spans="1:87" ht="12.75" customHeight="1" x14ac:dyDescent="0.2">
      <c r="A422" s="143" t="str">
        <f>+IF('➉一覧からの作成用データ (切替届)'!$N$41="印刷ＯＫ→",1,"")</f>
        <v/>
      </c>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3"/>
      <c r="AI422" s="93"/>
      <c r="AJ422" s="93"/>
      <c r="AK422" s="93"/>
      <c r="AL422" s="94"/>
      <c r="AM422" s="95"/>
      <c r="AN422" s="95"/>
      <c r="AO422" s="95"/>
      <c r="AP422" s="95"/>
      <c r="AQ422" s="97"/>
      <c r="AR422" s="97"/>
      <c r="AS422" s="97"/>
      <c r="AT422" s="97"/>
      <c r="AU422" s="97"/>
      <c r="AV422" s="97"/>
      <c r="AW422" s="98"/>
      <c r="AX422" s="98"/>
      <c r="AY422" s="98"/>
      <c r="AZ422" s="98"/>
      <c r="BA422" s="98"/>
      <c r="BB422" s="99"/>
      <c r="BC422" s="98"/>
      <c r="BD422" s="98"/>
      <c r="BE422" s="98"/>
      <c r="BF422" s="98"/>
      <c r="BG422" s="98"/>
      <c r="BH422" s="99"/>
      <c r="BI422" s="76"/>
      <c r="BJ422" s="76"/>
      <c r="BK422" s="76"/>
      <c r="BL422" s="76"/>
      <c r="BM422" s="76"/>
      <c r="BN422" s="76"/>
      <c r="BO422" s="76"/>
      <c r="BP422" s="76"/>
      <c r="BQ422" s="76"/>
      <c r="BR422" s="83"/>
      <c r="BS422" s="83"/>
    </row>
    <row r="423" spans="1:87" ht="12.75" customHeight="1" x14ac:dyDescent="0.2">
      <c r="A423" s="143" t="str">
        <f>+IF('➉一覧からの作成用データ (切替届)'!$N$41="印刷ＯＫ→",1,"")</f>
        <v/>
      </c>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3"/>
      <c r="AI423" s="93"/>
      <c r="AJ423" s="93"/>
      <c r="AK423" s="93"/>
      <c r="AL423" s="94"/>
      <c r="AM423" s="95"/>
      <c r="AN423" s="95"/>
      <c r="AO423" s="95"/>
      <c r="AP423" s="95"/>
      <c r="AQ423" s="97"/>
      <c r="AR423" s="97"/>
      <c r="AS423" s="97"/>
      <c r="AT423" s="97"/>
      <c r="AU423" s="97"/>
      <c r="AV423" s="97"/>
      <c r="AW423" s="98"/>
      <c r="AX423" s="98"/>
      <c r="AY423" s="98"/>
      <c r="AZ423" s="98"/>
      <c r="BA423" s="98"/>
      <c r="BB423" s="99"/>
      <c r="BC423" s="98"/>
      <c r="BD423" s="98"/>
      <c r="BE423" s="98"/>
      <c r="BF423" s="98"/>
      <c r="BG423" s="98"/>
      <c r="BH423" s="99"/>
      <c r="BI423" s="76"/>
      <c r="BJ423" s="100"/>
      <c r="BK423" s="101"/>
      <c r="BL423" s="101"/>
      <c r="BM423" s="101"/>
      <c r="BN423" s="101"/>
      <c r="BO423" s="101"/>
      <c r="BP423" s="101"/>
      <c r="BQ423" s="101"/>
      <c r="BR423" s="76"/>
      <c r="BS423" s="76"/>
    </row>
    <row r="424" spans="1:87" ht="12.75" customHeight="1" x14ac:dyDescent="0.2">
      <c r="A424" s="143" t="str">
        <f>+IF('➉一覧からの作成用データ (切替届)'!$N$41="印刷ＯＫ→",1,"")</f>
        <v/>
      </c>
      <c r="B424" s="2719" t="s">
        <v>589</v>
      </c>
      <c r="C424" s="2719"/>
      <c r="D424" s="2719"/>
      <c r="E424" s="2719"/>
      <c r="F424" s="2719"/>
      <c r="G424" s="2719"/>
      <c r="H424" s="2719"/>
      <c r="I424" s="2719"/>
      <c r="J424" s="2719"/>
      <c r="K424" s="2719"/>
      <c r="L424" s="2719"/>
      <c r="M424" s="2719"/>
      <c r="N424" s="2719"/>
      <c r="O424" s="2719"/>
      <c r="P424" s="2719"/>
      <c r="Q424" s="2719"/>
      <c r="R424" s="2719"/>
      <c r="S424" s="2719"/>
      <c r="T424" s="2719"/>
      <c r="U424" s="2719"/>
      <c r="V424" s="2719"/>
      <c r="W424" s="2719"/>
      <c r="X424" s="2719"/>
      <c r="Y424" s="2719"/>
      <c r="Z424" s="2719"/>
      <c r="AA424" s="2719"/>
      <c r="AB424" s="2719"/>
      <c r="AC424" s="2719"/>
      <c r="AD424" s="2719"/>
      <c r="AE424" s="2719"/>
      <c r="AF424" s="2719"/>
      <c r="AG424" s="2719"/>
      <c r="AH424" s="2719"/>
      <c r="AI424" s="2719"/>
      <c r="AJ424" s="2719"/>
      <c r="AK424" s="2719"/>
      <c r="AL424" s="2720"/>
      <c r="AM424" s="95"/>
      <c r="AN424" s="95"/>
      <c r="AO424" s="95"/>
      <c r="AP424" s="2721" t="s">
        <v>115</v>
      </c>
      <c r="AQ424" s="2721"/>
      <c r="AR424" s="2721"/>
      <c r="AS424" s="2721"/>
      <c r="AT424" s="2721"/>
      <c r="AU424" s="2721"/>
      <c r="AV424" s="2721"/>
      <c r="AW424" s="2723"/>
      <c r="AX424" s="2723"/>
      <c r="AY424" s="2723"/>
      <c r="AZ424" s="2723"/>
      <c r="BA424" s="2723"/>
      <c r="BB424" s="2723"/>
      <c r="BC424" s="2723"/>
      <c r="BD424" s="2723"/>
      <c r="BE424" s="2723"/>
      <c r="BF424" s="2723"/>
      <c r="BG424" s="2723"/>
      <c r="BH424" s="2723"/>
      <c r="BI424" s="2723"/>
      <c r="BJ424" s="2723"/>
      <c r="BK424" s="2723"/>
      <c r="BL424" s="2723"/>
      <c r="BM424" s="2723"/>
      <c r="BN424" s="2723"/>
      <c r="BO424" s="2723"/>
      <c r="BP424" s="2723"/>
      <c r="BQ424" s="2723"/>
      <c r="BR424" s="76"/>
      <c r="BS424" s="76"/>
    </row>
    <row r="425" spans="1:87" ht="12.75" customHeight="1" x14ac:dyDescent="0.2">
      <c r="A425" s="143" t="str">
        <f>+IF('➉一覧からの作成用データ (切替届)'!$N$41="印刷ＯＫ→",1,"")</f>
        <v/>
      </c>
      <c r="B425" s="2719"/>
      <c r="C425" s="2719"/>
      <c r="D425" s="2719"/>
      <c r="E425" s="2719"/>
      <c r="F425" s="2719"/>
      <c r="G425" s="2719"/>
      <c r="H425" s="2719"/>
      <c r="I425" s="2719"/>
      <c r="J425" s="2719"/>
      <c r="K425" s="2719"/>
      <c r="L425" s="2719"/>
      <c r="M425" s="2719"/>
      <c r="N425" s="2719"/>
      <c r="O425" s="2719"/>
      <c r="P425" s="2719"/>
      <c r="Q425" s="2719"/>
      <c r="R425" s="2719"/>
      <c r="S425" s="2719"/>
      <c r="T425" s="2719"/>
      <c r="U425" s="2719"/>
      <c r="V425" s="2719"/>
      <c r="W425" s="2719"/>
      <c r="X425" s="2719"/>
      <c r="Y425" s="2719"/>
      <c r="Z425" s="2719"/>
      <c r="AA425" s="2719"/>
      <c r="AB425" s="2719"/>
      <c r="AC425" s="2719"/>
      <c r="AD425" s="2719"/>
      <c r="AE425" s="2719"/>
      <c r="AF425" s="2719"/>
      <c r="AG425" s="2719"/>
      <c r="AH425" s="2719"/>
      <c r="AI425" s="2719"/>
      <c r="AJ425" s="2719"/>
      <c r="AK425" s="2719"/>
      <c r="AL425" s="2720"/>
      <c r="AM425" s="95"/>
      <c r="AN425" s="95"/>
      <c r="AO425" s="95"/>
      <c r="AP425" s="2721"/>
      <c r="AQ425" s="2721"/>
      <c r="AR425" s="2721"/>
      <c r="AS425" s="2721"/>
      <c r="AT425" s="2721"/>
      <c r="AU425" s="2721"/>
      <c r="AV425" s="2721"/>
      <c r="AW425" s="2723"/>
      <c r="AX425" s="2723"/>
      <c r="AY425" s="2723"/>
      <c r="AZ425" s="2723"/>
      <c r="BA425" s="2723"/>
      <c r="BB425" s="2723"/>
      <c r="BC425" s="2723"/>
      <c r="BD425" s="2723"/>
      <c r="BE425" s="2723"/>
      <c r="BF425" s="2723"/>
      <c r="BG425" s="2723"/>
      <c r="BH425" s="2723"/>
      <c r="BI425" s="2723"/>
      <c r="BJ425" s="2723"/>
      <c r="BK425" s="2723"/>
      <c r="BL425" s="2723"/>
      <c r="BM425" s="2723"/>
      <c r="BN425" s="2723"/>
      <c r="BO425" s="2723"/>
      <c r="BP425" s="2723"/>
      <c r="BQ425" s="2723"/>
      <c r="BR425" s="76"/>
      <c r="BS425" s="76"/>
    </row>
    <row r="426" spans="1:87" ht="12.75" customHeight="1" thickBot="1" x14ac:dyDescent="0.25">
      <c r="A426" s="143" t="str">
        <f>+IF('➉一覧からの作成用データ (切替届)'!$N$41="印刷ＯＫ→",1,"")</f>
        <v/>
      </c>
      <c r="B426" s="2720"/>
      <c r="C426" s="2720"/>
      <c r="D426" s="2720"/>
      <c r="E426" s="2720"/>
      <c r="F426" s="2720"/>
      <c r="G426" s="2720"/>
      <c r="H426" s="2720"/>
      <c r="I426" s="2720"/>
      <c r="J426" s="2720"/>
      <c r="K426" s="2720"/>
      <c r="L426" s="2720"/>
      <c r="M426" s="2720"/>
      <c r="N426" s="2720"/>
      <c r="O426" s="2720"/>
      <c r="P426" s="2720"/>
      <c r="Q426" s="2720"/>
      <c r="R426" s="2720"/>
      <c r="S426" s="2720"/>
      <c r="T426" s="2720"/>
      <c r="U426" s="2720"/>
      <c r="V426" s="2720"/>
      <c r="W426" s="2720"/>
      <c r="X426" s="2720"/>
      <c r="Y426" s="2720"/>
      <c r="Z426" s="2720"/>
      <c r="AA426" s="2720"/>
      <c r="AB426" s="2720"/>
      <c r="AC426" s="2720"/>
      <c r="AD426" s="2720"/>
      <c r="AE426" s="2720"/>
      <c r="AF426" s="2720"/>
      <c r="AG426" s="2720"/>
      <c r="AH426" s="2720"/>
      <c r="AI426" s="2720"/>
      <c r="AJ426" s="2720"/>
      <c r="AK426" s="2720"/>
      <c r="AL426" s="2720"/>
      <c r="AM426" s="95"/>
      <c r="AN426" s="95"/>
      <c r="AO426" s="95"/>
      <c r="AP426" s="2722"/>
      <c r="AQ426" s="2722"/>
      <c r="AR426" s="2722"/>
      <c r="AS426" s="2722"/>
      <c r="AT426" s="2722"/>
      <c r="AU426" s="2722"/>
      <c r="AV426" s="2722"/>
      <c r="AW426" s="2724"/>
      <c r="AX426" s="2724"/>
      <c r="AY426" s="2724"/>
      <c r="AZ426" s="2724"/>
      <c r="BA426" s="2724"/>
      <c r="BB426" s="2724"/>
      <c r="BC426" s="2724"/>
      <c r="BD426" s="2724"/>
      <c r="BE426" s="2724"/>
      <c r="BF426" s="2724"/>
      <c r="BG426" s="2724"/>
      <c r="BH426" s="2724"/>
      <c r="BI426" s="2724"/>
      <c r="BJ426" s="2724"/>
      <c r="BK426" s="2724"/>
      <c r="BL426" s="2724"/>
      <c r="BM426" s="2724"/>
      <c r="BN426" s="2724"/>
      <c r="BO426" s="2724"/>
      <c r="BP426" s="2724"/>
      <c r="BQ426" s="2724"/>
      <c r="BR426" s="76"/>
      <c r="BS426" s="76"/>
    </row>
    <row r="427" spans="1:87" ht="13.5" customHeight="1" x14ac:dyDescent="0.2">
      <c r="A427" s="143" t="str">
        <f>+IF('➉一覧からの作成用データ (切替届)'!$N$41="印刷ＯＫ→",1,"")</f>
        <v/>
      </c>
      <c r="B427" s="2725">
        <f ca="1">IF('➉一覧からの作成用データ (切替届)'!$B$31="","",'➉一覧からの作成用データ (切替届)'!$B$31)</f>
        <v>45617</v>
      </c>
      <c r="C427" s="2726"/>
      <c r="D427" s="2726"/>
      <c r="E427" s="2726"/>
      <c r="F427" s="2726"/>
      <c r="G427" s="2726"/>
      <c r="H427" s="2726"/>
      <c r="I427" s="2726"/>
      <c r="J427" s="2726"/>
      <c r="K427" s="2726"/>
      <c r="L427" s="2726"/>
      <c r="M427" s="2726"/>
      <c r="N427" s="2726"/>
      <c r="O427" s="2726"/>
      <c r="P427" s="1729" t="s">
        <v>68</v>
      </c>
      <c r="Q427" s="1729"/>
      <c r="R427" s="1731" t="s">
        <v>21</v>
      </c>
      <c r="S427" s="1732"/>
      <c r="T427" s="1732"/>
      <c r="U427" s="1732"/>
      <c r="V427" s="1733"/>
      <c r="W427" s="1734" t="s">
        <v>9</v>
      </c>
      <c r="X427" s="1735"/>
      <c r="Y427" s="2731" t="str">
        <f>①伊勢崎市における事業所基本情報!$K$26&amp;"-"&amp;①伊勢崎市における事業所基本情報!$Q$26&amp;""</f>
        <v>-</v>
      </c>
      <c r="Z427" s="2731"/>
      <c r="AA427" s="2731"/>
      <c r="AB427" s="2731"/>
      <c r="AC427" s="2731"/>
      <c r="AD427" s="2731"/>
      <c r="AE427" s="2731"/>
      <c r="AF427" s="2731"/>
      <c r="AG427" s="81"/>
      <c r="AH427" s="81"/>
      <c r="AI427" s="81"/>
      <c r="AJ427" s="81"/>
      <c r="AK427" s="81"/>
      <c r="AL427" s="81"/>
      <c r="AM427" s="81"/>
      <c r="AN427" s="81"/>
      <c r="AO427" s="81"/>
      <c r="AP427" s="81"/>
      <c r="AQ427" s="81"/>
      <c r="AR427" s="81"/>
      <c r="AS427" s="81"/>
      <c r="AT427" s="81"/>
      <c r="AU427" s="81"/>
      <c r="AV427" s="81"/>
      <c r="AW427" s="1549" t="s">
        <v>10</v>
      </c>
      <c r="AX427" s="1549"/>
      <c r="AY427" s="1549"/>
      <c r="AZ427" s="1549"/>
      <c r="BA427" s="1549"/>
      <c r="BB427" s="1549"/>
      <c r="BC427" s="1549"/>
      <c r="BD427" s="1551" t="str">
        <f>①伊勢崎市における事業所基本情報!$CG$18&amp;""</f>
        <v/>
      </c>
      <c r="BE427" s="1551" t="str">
        <f>①伊勢崎市における事業所基本情報!$CH$18&amp;""</f>
        <v/>
      </c>
      <c r="BF427" s="1551" t="str">
        <f>①伊勢崎市における事業所基本情報!$CI$18&amp;""</f>
        <v/>
      </c>
      <c r="BG427" s="1551" t="str">
        <f>①伊勢崎市における事業所基本情報!$CJ$18&amp;""</f>
        <v/>
      </c>
      <c r="BH427" s="1551" t="str">
        <f>①伊勢崎市における事業所基本情報!$CK$18&amp;""</f>
        <v/>
      </c>
      <c r="BI427" s="1551" t="str">
        <f>①伊勢崎市における事業所基本情報!$CL$18&amp;""</f>
        <v/>
      </c>
      <c r="BJ427" s="1551" t="str">
        <f>①伊勢崎市における事業所基本情報!$CM$18&amp;""</f>
        <v/>
      </c>
      <c r="BK427" s="1551" t="str">
        <f>①伊勢崎市における事業所基本情報!$CN$18&amp;""</f>
        <v/>
      </c>
      <c r="BL427" s="1572" t="s">
        <v>130</v>
      </c>
      <c r="BM427" s="1573"/>
      <c r="BN427" s="1573"/>
      <c r="BO427" s="1573"/>
      <c r="BP427" s="1573"/>
      <c r="BQ427" s="1574"/>
      <c r="BR427" s="86"/>
      <c r="BS427" s="86"/>
      <c r="BT427" s="86"/>
      <c r="BY427" s="145"/>
      <c r="BZ427" s="145"/>
      <c r="CA427" s="145"/>
      <c r="CB427" s="145"/>
      <c r="CC427" s="145"/>
      <c r="CD427" s="145"/>
      <c r="CE427" s="145"/>
      <c r="CF427" s="145"/>
      <c r="CG427" s="145"/>
    </row>
    <row r="428" spans="1:87" ht="13.5" customHeight="1" x14ac:dyDescent="0.2">
      <c r="A428" s="143" t="str">
        <f>+IF('➉一覧からの作成用データ (切替届)'!$N$41="印刷ＯＫ→",1,"")</f>
        <v/>
      </c>
      <c r="B428" s="2727"/>
      <c r="C428" s="2728"/>
      <c r="D428" s="2728"/>
      <c r="E428" s="2728"/>
      <c r="F428" s="2728"/>
      <c r="G428" s="2728"/>
      <c r="H428" s="2728"/>
      <c r="I428" s="2728"/>
      <c r="J428" s="2728"/>
      <c r="K428" s="2728"/>
      <c r="L428" s="2728"/>
      <c r="M428" s="2728"/>
      <c r="N428" s="2728"/>
      <c r="O428" s="2728"/>
      <c r="P428" s="1730"/>
      <c r="Q428" s="1730"/>
      <c r="R428" s="1640"/>
      <c r="S428" s="1590"/>
      <c r="T428" s="1590"/>
      <c r="U428" s="1590"/>
      <c r="V428" s="1641"/>
      <c r="W428" s="1568" t="str">
        <f>①伊勢崎市における事業所基本情報!$I$27&amp;""</f>
        <v/>
      </c>
      <c r="X428" s="1569"/>
      <c r="Y428" s="1569"/>
      <c r="Z428" s="1569"/>
      <c r="AA428" s="1569"/>
      <c r="AB428" s="1569"/>
      <c r="AC428" s="1569"/>
      <c r="AD428" s="1569"/>
      <c r="AE428" s="1569"/>
      <c r="AF428" s="1569"/>
      <c r="AG428" s="1569"/>
      <c r="AH428" s="1569"/>
      <c r="AI428" s="1569"/>
      <c r="AJ428" s="1569"/>
      <c r="AK428" s="1569"/>
      <c r="AL428" s="1569"/>
      <c r="AM428" s="1569"/>
      <c r="AN428" s="1569"/>
      <c r="AO428" s="1569"/>
      <c r="AP428" s="1569"/>
      <c r="AQ428" s="1569"/>
      <c r="AR428" s="1569"/>
      <c r="AS428" s="1569"/>
      <c r="AT428" s="1569"/>
      <c r="AU428" s="1569"/>
      <c r="AV428" s="1569"/>
      <c r="AW428" s="1550"/>
      <c r="AX428" s="1550"/>
      <c r="AY428" s="1550"/>
      <c r="AZ428" s="1550"/>
      <c r="BA428" s="1550"/>
      <c r="BB428" s="1550"/>
      <c r="BC428" s="1550"/>
      <c r="BD428" s="1552"/>
      <c r="BE428" s="1552"/>
      <c r="BF428" s="1552"/>
      <c r="BG428" s="1552"/>
      <c r="BH428" s="1552"/>
      <c r="BI428" s="1552"/>
      <c r="BJ428" s="1552"/>
      <c r="BK428" s="1552"/>
      <c r="BL428" s="1575"/>
      <c r="BM428" s="1576"/>
      <c r="BN428" s="1576"/>
      <c r="BO428" s="1576"/>
      <c r="BP428" s="1576"/>
      <c r="BQ428" s="1577"/>
      <c r="BR428" s="86"/>
      <c r="BS428" s="86"/>
      <c r="BT428" s="86"/>
      <c r="BY428" s="145"/>
    </row>
    <row r="429" spans="1:87" ht="13.5" customHeight="1" x14ac:dyDescent="0.2">
      <c r="A429" s="143" t="str">
        <f>+IF('➉一覧からの作成用データ (切替届)'!$N$41="印刷ＯＫ→",1,"")</f>
        <v/>
      </c>
      <c r="B429" s="2727"/>
      <c r="C429" s="2728"/>
      <c r="D429" s="2728"/>
      <c r="E429" s="2728"/>
      <c r="F429" s="2728"/>
      <c r="G429" s="2728"/>
      <c r="H429" s="2728"/>
      <c r="I429" s="2728"/>
      <c r="J429" s="2728"/>
      <c r="K429" s="2728"/>
      <c r="L429" s="2728"/>
      <c r="M429" s="2728"/>
      <c r="N429" s="2728"/>
      <c r="O429" s="2728"/>
      <c r="P429" s="1730"/>
      <c r="Q429" s="1730"/>
      <c r="R429" s="1640"/>
      <c r="S429" s="1590"/>
      <c r="T429" s="1590"/>
      <c r="U429" s="1590"/>
      <c r="V429" s="1641"/>
      <c r="W429" s="1568"/>
      <c r="X429" s="1569"/>
      <c r="Y429" s="1569"/>
      <c r="Z429" s="1569"/>
      <c r="AA429" s="1569"/>
      <c r="AB429" s="1569"/>
      <c r="AC429" s="1569"/>
      <c r="AD429" s="1569"/>
      <c r="AE429" s="1569"/>
      <c r="AF429" s="1569"/>
      <c r="AG429" s="1569"/>
      <c r="AH429" s="1569"/>
      <c r="AI429" s="1569"/>
      <c r="AJ429" s="1569"/>
      <c r="AK429" s="1569"/>
      <c r="AL429" s="1569"/>
      <c r="AM429" s="1569"/>
      <c r="AN429" s="1569"/>
      <c r="AO429" s="1569"/>
      <c r="AP429" s="1569"/>
      <c r="AQ429" s="1569"/>
      <c r="AR429" s="1569"/>
      <c r="AS429" s="1569"/>
      <c r="AT429" s="1569"/>
      <c r="AU429" s="1569"/>
      <c r="AV429" s="1569"/>
      <c r="AW429" s="1550"/>
      <c r="AX429" s="1550"/>
      <c r="AY429" s="1550"/>
      <c r="AZ429" s="1550"/>
      <c r="BA429" s="1550"/>
      <c r="BB429" s="1550"/>
      <c r="BC429" s="1550"/>
      <c r="BD429" s="1624" t="s">
        <v>116</v>
      </c>
      <c r="BE429" s="1624"/>
      <c r="BF429" s="1624"/>
      <c r="BG429" s="1624"/>
      <c r="BH429" s="1624"/>
      <c r="BI429" s="1624"/>
      <c r="BJ429" s="1624"/>
      <c r="BK429" s="1624" t="s">
        <v>117</v>
      </c>
      <c r="BL429" s="1566" t="str">
        <f>RIGHT('➉一覧からの作成用データ (切替届)'!$M$41,2)&amp;""</f>
        <v/>
      </c>
      <c r="BM429" s="1566"/>
      <c r="BN429" s="1566"/>
      <c r="BO429" s="1566"/>
      <c r="BP429" s="1566"/>
      <c r="BQ429" s="1626" t="s">
        <v>118</v>
      </c>
      <c r="BR429" s="78"/>
      <c r="BS429" s="78"/>
      <c r="BT429" s="76"/>
      <c r="BY429" s="145"/>
    </row>
    <row r="430" spans="1:87" ht="13.5" customHeight="1" x14ac:dyDescent="0.2">
      <c r="A430" s="143" t="str">
        <f>+IF('➉一覧からの作成用データ (切替届)'!$N$41="印刷ＯＫ→",1,"")</f>
        <v/>
      </c>
      <c r="B430" s="2729"/>
      <c r="C430" s="2730"/>
      <c r="D430" s="2730"/>
      <c r="E430" s="2730"/>
      <c r="F430" s="2730"/>
      <c r="G430" s="2730"/>
      <c r="H430" s="2730"/>
      <c r="I430" s="2730"/>
      <c r="J430" s="2730"/>
      <c r="K430" s="2730"/>
      <c r="L430" s="2730"/>
      <c r="M430" s="2730"/>
      <c r="N430" s="2730"/>
      <c r="O430" s="2730"/>
      <c r="P430" s="1730"/>
      <c r="Q430" s="1730"/>
      <c r="R430" s="1637"/>
      <c r="S430" s="1638"/>
      <c r="T430" s="1638"/>
      <c r="U430" s="1638"/>
      <c r="V430" s="1642"/>
      <c r="W430" s="1570"/>
      <c r="X430" s="1571"/>
      <c r="Y430" s="1571"/>
      <c r="Z430" s="1571"/>
      <c r="AA430" s="1571"/>
      <c r="AB430" s="1571"/>
      <c r="AC430" s="1571"/>
      <c r="AD430" s="1571"/>
      <c r="AE430" s="1571"/>
      <c r="AF430" s="1571"/>
      <c r="AG430" s="1571"/>
      <c r="AH430" s="1571"/>
      <c r="AI430" s="1571"/>
      <c r="AJ430" s="1571"/>
      <c r="AK430" s="1571"/>
      <c r="AL430" s="1571"/>
      <c r="AM430" s="1571"/>
      <c r="AN430" s="1571"/>
      <c r="AO430" s="1571"/>
      <c r="AP430" s="1571"/>
      <c r="AQ430" s="1571"/>
      <c r="AR430" s="1571"/>
      <c r="AS430" s="1571"/>
      <c r="AT430" s="1571"/>
      <c r="AU430" s="1571"/>
      <c r="AV430" s="1571"/>
      <c r="AW430" s="1550"/>
      <c r="AX430" s="1550"/>
      <c r="AY430" s="1550"/>
      <c r="AZ430" s="1550"/>
      <c r="BA430" s="1550"/>
      <c r="BB430" s="1550"/>
      <c r="BC430" s="1550"/>
      <c r="BD430" s="1625"/>
      <c r="BE430" s="1625"/>
      <c r="BF430" s="1625"/>
      <c r="BG430" s="1625"/>
      <c r="BH430" s="1625"/>
      <c r="BI430" s="1625"/>
      <c r="BJ430" s="1625"/>
      <c r="BK430" s="1625"/>
      <c r="BL430" s="1567"/>
      <c r="BM430" s="1567"/>
      <c r="BN430" s="1567"/>
      <c r="BO430" s="1567"/>
      <c r="BP430" s="1567"/>
      <c r="BQ430" s="1627"/>
      <c r="BR430" s="78"/>
      <c r="BS430" s="78"/>
      <c r="BT430" s="76"/>
      <c r="BY430" s="145"/>
      <c r="BZ430" s="145"/>
      <c r="CA430" s="145"/>
      <c r="CB430" s="145"/>
      <c r="CC430" s="145"/>
      <c r="CD430" s="145"/>
      <c r="CE430" s="145"/>
      <c r="CF430" s="145"/>
    </row>
    <row r="431" spans="1:87" ht="20.25" customHeight="1" x14ac:dyDescent="0.2">
      <c r="A431" s="143" t="str">
        <f>+IF('➉一覧からの作成用データ (切替届)'!$N$41="印刷ＯＫ→",1,"")</f>
        <v/>
      </c>
      <c r="B431" s="1653"/>
      <c r="C431" s="1564"/>
      <c r="D431" s="1564"/>
      <c r="E431" s="1564"/>
      <c r="F431" s="1564"/>
      <c r="G431" s="1564"/>
      <c r="H431" s="1564"/>
      <c r="I431" s="1564"/>
      <c r="J431" s="1564"/>
      <c r="K431" s="1649" t="s">
        <v>304</v>
      </c>
      <c r="L431" s="1650"/>
      <c r="M431" s="1650"/>
      <c r="N431" s="1650"/>
      <c r="O431" s="1650"/>
      <c r="P431" s="1730"/>
      <c r="Q431" s="1730"/>
      <c r="R431" s="1634" t="s">
        <v>20</v>
      </c>
      <c r="S431" s="1634"/>
      <c r="T431" s="1634"/>
      <c r="U431" s="1634"/>
      <c r="V431" s="1634"/>
      <c r="W431" s="1610" t="str">
        <f>①伊勢崎市における事業所基本情報!$I$20&amp;""</f>
        <v/>
      </c>
      <c r="X431" s="1611"/>
      <c r="Y431" s="1611"/>
      <c r="Z431" s="1611"/>
      <c r="AA431" s="1611"/>
      <c r="AB431" s="1611"/>
      <c r="AC431" s="1611"/>
      <c r="AD431" s="1611"/>
      <c r="AE431" s="1611"/>
      <c r="AF431" s="1611"/>
      <c r="AG431" s="1611"/>
      <c r="AH431" s="1611"/>
      <c r="AI431" s="1611"/>
      <c r="AJ431" s="1611"/>
      <c r="AK431" s="1611"/>
      <c r="AL431" s="1611"/>
      <c r="AM431" s="1611"/>
      <c r="AN431" s="1611"/>
      <c r="AO431" s="1611"/>
      <c r="AP431" s="1611"/>
      <c r="AQ431" s="1611"/>
      <c r="AR431" s="1611"/>
      <c r="AS431" s="1611"/>
      <c r="AT431" s="1611"/>
      <c r="AU431" s="1611"/>
      <c r="AV431" s="1612"/>
      <c r="AW431" s="1550" t="s">
        <v>131</v>
      </c>
      <c r="AX431" s="1550"/>
      <c r="AY431" s="1550"/>
      <c r="AZ431" s="1550"/>
      <c r="BA431" s="1550" t="s">
        <v>33</v>
      </c>
      <c r="BB431" s="1550"/>
      <c r="BC431" s="1550"/>
      <c r="BD431" s="1614" t="str">
        <f>①伊勢崎市における事業所基本情報!$I$35&amp;""</f>
        <v/>
      </c>
      <c r="BE431" s="1614"/>
      <c r="BF431" s="1614"/>
      <c r="BG431" s="1614"/>
      <c r="BH431" s="1614"/>
      <c r="BI431" s="1614"/>
      <c r="BJ431" s="1614"/>
      <c r="BK431" s="1614"/>
      <c r="BL431" s="1614"/>
      <c r="BM431" s="1614"/>
      <c r="BN431" s="1614"/>
      <c r="BO431" s="1614"/>
      <c r="BP431" s="1614"/>
      <c r="BQ431" s="1615"/>
      <c r="BR431" s="78"/>
      <c r="BS431" s="78"/>
      <c r="BT431" s="76"/>
      <c r="BY431" s="145"/>
      <c r="BZ431" s="145"/>
      <c r="CA431" s="145"/>
      <c r="CB431" s="145"/>
      <c r="CC431" s="145"/>
      <c r="CD431" s="145"/>
      <c r="CE431" s="145"/>
      <c r="CF431" s="145"/>
    </row>
    <row r="432" spans="1:87" ht="20.25" customHeight="1" x14ac:dyDescent="0.2">
      <c r="A432" s="143" t="str">
        <f>+IF('➉一覧からの作成用データ (切替届)'!$N$41="印刷ＯＫ→",1,"")</f>
        <v/>
      </c>
      <c r="B432" s="1653"/>
      <c r="C432" s="1564"/>
      <c r="D432" s="1564"/>
      <c r="E432" s="1564"/>
      <c r="F432" s="1564"/>
      <c r="G432" s="1564"/>
      <c r="H432" s="1564"/>
      <c r="I432" s="1564"/>
      <c r="J432" s="1564"/>
      <c r="K432" s="1651"/>
      <c r="L432" s="1652"/>
      <c r="M432" s="1652"/>
      <c r="N432" s="1652"/>
      <c r="O432" s="1652"/>
      <c r="P432" s="1730"/>
      <c r="Q432" s="1730"/>
      <c r="R432" s="1640" t="s">
        <v>24</v>
      </c>
      <c r="S432" s="1590"/>
      <c r="T432" s="1590"/>
      <c r="U432" s="1590"/>
      <c r="V432" s="1641"/>
      <c r="W432" s="1601" t="str">
        <f>①伊勢崎市における事業所基本情報!$I$22&amp;""</f>
        <v/>
      </c>
      <c r="X432" s="1602"/>
      <c r="Y432" s="1602"/>
      <c r="Z432" s="1602"/>
      <c r="AA432" s="1602"/>
      <c r="AB432" s="1602"/>
      <c r="AC432" s="1602"/>
      <c r="AD432" s="1602"/>
      <c r="AE432" s="1602"/>
      <c r="AF432" s="1602"/>
      <c r="AG432" s="1602"/>
      <c r="AH432" s="1602"/>
      <c r="AI432" s="1602"/>
      <c r="AJ432" s="1602"/>
      <c r="AK432" s="1602"/>
      <c r="AL432" s="1602"/>
      <c r="AM432" s="1602"/>
      <c r="AN432" s="1602"/>
      <c r="AO432" s="1602"/>
      <c r="AP432" s="1602"/>
      <c r="AQ432" s="1602"/>
      <c r="AR432" s="1602"/>
      <c r="AS432" s="1602"/>
      <c r="AT432" s="1602"/>
      <c r="AU432" s="1602"/>
      <c r="AV432" s="1603"/>
      <c r="AW432" s="1550"/>
      <c r="AX432" s="1550"/>
      <c r="AY432" s="1550"/>
      <c r="AZ432" s="1550"/>
      <c r="BA432" s="1550"/>
      <c r="BB432" s="1550"/>
      <c r="BC432" s="1550"/>
      <c r="BD432" s="1616"/>
      <c r="BE432" s="1616"/>
      <c r="BF432" s="1616"/>
      <c r="BG432" s="1616"/>
      <c r="BH432" s="1616"/>
      <c r="BI432" s="1616"/>
      <c r="BJ432" s="1616"/>
      <c r="BK432" s="1616"/>
      <c r="BL432" s="1616"/>
      <c r="BM432" s="1616"/>
      <c r="BN432" s="1616"/>
      <c r="BO432" s="1616"/>
      <c r="BP432" s="1616"/>
      <c r="BQ432" s="1617"/>
      <c r="BR432" s="78"/>
      <c r="BS432" s="78"/>
      <c r="BT432" s="76"/>
      <c r="BY432" s="145"/>
      <c r="BZ432" s="145"/>
      <c r="CA432" s="145"/>
      <c r="CB432" s="145"/>
      <c r="CC432" s="145"/>
      <c r="CD432" s="145"/>
      <c r="CE432" s="145"/>
      <c r="CF432" s="145"/>
      <c r="CG432" s="145"/>
    </row>
    <row r="433" spans="1:98" ht="20.25" customHeight="1" x14ac:dyDescent="0.2">
      <c r="A433" s="143" t="str">
        <f>+IF('➉一覧からの作成用データ (切替届)'!$N$41="印刷ＯＫ→",1,"")</f>
        <v/>
      </c>
      <c r="B433" s="1653"/>
      <c r="C433" s="1564"/>
      <c r="D433" s="1564"/>
      <c r="E433" s="1564"/>
      <c r="F433" s="1564"/>
      <c r="G433" s="1564"/>
      <c r="H433" s="1564"/>
      <c r="I433" s="1564"/>
      <c r="J433" s="1564"/>
      <c r="K433" s="1564"/>
      <c r="L433" s="1564"/>
      <c r="M433" s="1564"/>
      <c r="N433" s="1564"/>
      <c r="O433" s="1565"/>
      <c r="P433" s="1730"/>
      <c r="Q433" s="1730"/>
      <c r="R433" s="1640"/>
      <c r="S433" s="1590"/>
      <c r="T433" s="1590"/>
      <c r="U433" s="1590"/>
      <c r="V433" s="1641"/>
      <c r="W433" s="1604"/>
      <c r="X433" s="1605"/>
      <c r="Y433" s="1605"/>
      <c r="Z433" s="1605"/>
      <c r="AA433" s="1605"/>
      <c r="AB433" s="1605"/>
      <c r="AC433" s="1605"/>
      <c r="AD433" s="1605"/>
      <c r="AE433" s="1605"/>
      <c r="AF433" s="1605"/>
      <c r="AG433" s="1605"/>
      <c r="AH433" s="1605"/>
      <c r="AI433" s="1605"/>
      <c r="AJ433" s="1605"/>
      <c r="AK433" s="1605"/>
      <c r="AL433" s="1605"/>
      <c r="AM433" s="1605"/>
      <c r="AN433" s="1605"/>
      <c r="AO433" s="1605"/>
      <c r="AP433" s="1605"/>
      <c r="AQ433" s="1605"/>
      <c r="AR433" s="1605"/>
      <c r="AS433" s="1605"/>
      <c r="AT433" s="1605"/>
      <c r="AU433" s="1605"/>
      <c r="AV433" s="1606"/>
      <c r="AW433" s="1550"/>
      <c r="AX433" s="1550"/>
      <c r="AY433" s="1550"/>
      <c r="AZ433" s="1550"/>
      <c r="BA433" s="1550" t="s">
        <v>3</v>
      </c>
      <c r="BB433" s="1550"/>
      <c r="BC433" s="1550"/>
      <c r="BD433" s="1708" t="str">
        <f>①伊勢崎市における事業所基本情報!$I$37&amp;""</f>
        <v/>
      </c>
      <c r="BE433" s="1709"/>
      <c r="BF433" s="1709"/>
      <c r="BG433" s="1709"/>
      <c r="BH433" s="1709"/>
      <c r="BI433" s="1709"/>
      <c r="BJ433" s="1709"/>
      <c r="BK433" s="1709"/>
      <c r="BL433" s="1709"/>
      <c r="BM433" s="1709"/>
      <c r="BN433" s="1709"/>
      <c r="BO433" s="1709"/>
      <c r="BP433" s="1709"/>
      <c r="BQ433" s="1710"/>
      <c r="BR433" s="78"/>
      <c r="BS433" s="78"/>
      <c r="BT433" s="76"/>
      <c r="BY433" s="145"/>
    </row>
    <row r="434" spans="1:98" ht="20.25" customHeight="1" x14ac:dyDescent="0.2">
      <c r="A434" s="143" t="str">
        <f>+IF('➉一覧からの作成用データ (切替届)'!$N$41="印刷ＯＫ→",1,"")</f>
        <v/>
      </c>
      <c r="B434" s="1557" t="s">
        <v>13</v>
      </c>
      <c r="C434" s="1558"/>
      <c r="D434" s="1558"/>
      <c r="E434" s="1558"/>
      <c r="F434" s="1559"/>
      <c r="G434" s="1553" t="s">
        <v>19</v>
      </c>
      <c r="H434" s="1554"/>
      <c r="I434" s="1554"/>
      <c r="J434" s="1554"/>
      <c r="K434" s="1554"/>
      <c r="L434" s="1554"/>
      <c r="M434" s="1554"/>
      <c r="N434" s="1554"/>
      <c r="O434" s="1554"/>
      <c r="P434" s="1730"/>
      <c r="Q434" s="1730"/>
      <c r="R434" s="1637"/>
      <c r="S434" s="1638"/>
      <c r="T434" s="1638"/>
      <c r="U434" s="1638"/>
      <c r="V434" s="1642"/>
      <c r="W434" s="1607"/>
      <c r="X434" s="1608"/>
      <c r="Y434" s="1608"/>
      <c r="Z434" s="1608"/>
      <c r="AA434" s="1608"/>
      <c r="AB434" s="1608"/>
      <c r="AC434" s="1608"/>
      <c r="AD434" s="1608"/>
      <c r="AE434" s="1608"/>
      <c r="AF434" s="1608"/>
      <c r="AG434" s="1608"/>
      <c r="AH434" s="1608"/>
      <c r="AI434" s="1608"/>
      <c r="AJ434" s="1608"/>
      <c r="AK434" s="1608"/>
      <c r="AL434" s="1608"/>
      <c r="AM434" s="1608"/>
      <c r="AN434" s="1608"/>
      <c r="AO434" s="1608"/>
      <c r="AP434" s="1608"/>
      <c r="AQ434" s="1608"/>
      <c r="AR434" s="1608"/>
      <c r="AS434" s="1608"/>
      <c r="AT434" s="1608"/>
      <c r="AU434" s="1608"/>
      <c r="AV434" s="1609"/>
      <c r="AW434" s="1550"/>
      <c r="AX434" s="1550"/>
      <c r="AY434" s="1550"/>
      <c r="AZ434" s="1550"/>
      <c r="BA434" s="1550"/>
      <c r="BB434" s="1550"/>
      <c r="BC434" s="1550"/>
      <c r="BD434" s="1711"/>
      <c r="BE434" s="1712"/>
      <c r="BF434" s="1712"/>
      <c r="BG434" s="1712"/>
      <c r="BH434" s="1712"/>
      <c r="BI434" s="1712"/>
      <c r="BJ434" s="1712"/>
      <c r="BK434" s="1712"/>
      <c r="BL434" s="1712"/>
      <c r="BM434" s="1712"/>
      <c r="BN434" s="1712"/>
      <c r="BO434" s="1712"/>
      <c r="BP434" s="1712"/>
      <c r="BQ434" s="1713"/>
      <c r="BR434" s="78"/>
      <c r="BS434" s="78"/>
      <c r="BT434" s="76"/>
      <c r="BY434" s="145"/>
      <c r="BZ434" s="145"/>
    </row>
    <row r="435" spans="1:98" ht="20.25" customHeight="1" x14ac:dyDescent="0.2">
      <c r="A435" s="143" t="str">
        <f>+IF('➉一覧からの作成用データ (切替届)'!$N$41="印刷ＯＫ→",1,"")</f>
        <v/>
      </c>
      <c r="B435" s="1560"/>
      <c r="C435" s="1561"/>
      <c r="D435" s="1561"/>
      <c r="E435" s="1561"/>
      <c r="F435" s="1562"/>
      <c r="G435" s="1555"/>
      <c r="H435" s="1556"/>
      <c r="I435" s="1556"/>
      <c r="J435" s="1556"/>
      <c r="K435" s="1556"/>
      <c r="L435" s="1556"/>
      <c r="M435" s="1556"/>
      <c r="N435" s="1556"/>
      <c r="O435" s="1556"/>
      <c r="P435" s="1730"/>
      <c r="Q435" s="1730"/>
      <c r="R435" s="1550" t="s">
        <v>25</v>
      </c>
      <c r="S435" s="1550"/>
      <c r="T435" s="1550"/>
      <c r="U435" s="1550"/>
      <c r="V435" s="1550"/>
      <c r="W435" s="1543" t="str">
        <f>①伊勢崎市における事業所基本情報!$CG$35&amp;""</f>
        <v/>
      </c>
      <c r="X435" s="1544"/>
      <c r="Y435" s="1543" t="str">
        <f>①伊勢崎市における事業所基本情報!$CH$35&amp;""</f>
        <v/>
      </c>
      <c r="Z435" s="1544"/>
      <c r="AA435" s="1543" t="str">
        <f>①伊勢崎市における事業所基本情報!$CI$35&amp;""</f>
        <v/>
      </c>
      <c r="AB435" s="1544"/>
      <c r="AC435" s="1543" t="str">
        <f>①伊勢崎市における事業所基本情報!$CJ$35&amp;""</f>
        <v/>
      </c>
      <c r="AD435" s="1544"/>
      <c r="AE435" s="1543" t="str">
        <f>①伊勢崎市における事業所基本情報!$CK$35&amp;""</f>
        <v/>
      </c>
      <c r="AF435" s="1544"/>
      <c r="AG435" s="1543" t="str">
        <f>①伊勢崎市における事業所基本情報!$CL$35&amp;""</f>
        <v/>
      </c>
      <c r="AH435" s="1544"/>
      <c r="AI435" s="1543" t="str">
        <f>①伊勢崎市における事業所基本情報!$CM$35&amp;""</f>
        <v/>
      </c>
      <c r="AJ435" s="1544"/>
      <c r="AK435" s="1543" t="str">
        <f>①伊勢崎市における事業所基本情報!$CN$35&amp;""</f>
        <v/>
      </c>
      <c r="AL435" s="1544"/>
      <c r="AM435" s="1543" t="str">
        <f>①伊勢崎市における事業所基本情報!$CO$35&amp;""</f>
        <v/>
      </c>
      <c r="AN435" s="1544"/>
      <c r="AO435" s="1543" t="str">
        <f>①伊勢崎市における事業所基本情報!$CP$35&amp;""</f>
        <v/>
      </c>
      <c r="AP435" s="1544"/>
      <c r="AQ435" s="1543" t="str">
        <f>①伊勢崎市における事業所基本情報!$CQ$35&amp;""</f>
        <v/>
      </c>
      <c r="AR435" s="1544"/>
      <c r="AS435" s="1543" t="str">
        <f>①伊勢崎市における事業所基本情報!$CR$35&amp;""</f>
        <v/>
      </c>
      <c r="AT435" s="1544"/>
      <c r="AU435" s="1736" t="str">
        <f>①伊勢崎市における事業所基本情報!$CS$35&amp;""</f>
        <v/>
      </c>
      <c r="AV435" s="1737"/>
      <c r="AW435" s="1550"/>
      <c r="AX435" s="1550"/>
      <c r="AY435" s="1550"/>
      <c r="AZ435" s="1550"/>
      <c r="BA435" s="1550" t="s">
        <v>4</v>
      </c>
      <c r="BB435" s="1550"/>
      <c r="BC435" s="1550"/>
      <c r="BD435" s="1714" t="str">
        <f>①伊勢崎市における事業所基本情報!$I$39&amp;""</f>
        <v/>
      </c>
      <c r="BE435" s="1715"/>
      <c r="BF435" s="1715"/>
      <c r="BG435" s="1715"/>
      <c r="BH435" s="1715"/>
      <c r="BI435" s="1715"/>
      <c r="BJ435" s="1715"/>
      <c r="BK435" s="1715"/>
      <c r="BL435" s="1715"/>
      <c r="BM435" s="1715"/>
      <c r="BN435" s="1715"/>
      <c r="BO435" s="1715"/>
      <c r="BP435" s="1715"/>
      <c r="BQ435" s="1716"/>
      <c r="BR435" s="78"/>
      <c r="BS435" s="78"/>
      <c r="BT435" s="76"/>
      <c r="BY435" s="145"/>
      <c r="BZ435" s="145"/>
    </row>
    <row r="436" spans="1:98" ht="20.25" customHeight="1" thickBot="1" x14ac:dyDescent="0.25">
      <c r="A436" s="143" t="str">
        <f>+IF('➉一覧からの作成用データ (切替届)'!$N$41="印刷ＯＫ→",1,"")</f>
        <v/>
      </c>
      <c r="B436" s="1560"/>
      <c r="C436" s="1561"/>
      <c r="D436" s="1561"/>
      <c r="E436" s="1561"/>
      <c r="F436" s="1562"/>
      <c r="G436" s="1555"/>
      <c r="H436" s="1556"/>
      <c r="I436" s="1556"/>
      <c r="J436" s="1556"/>
      <c r="K436" s="1556"/>
      <c r="L436" s="1556"/>
      <c r="M436" s="1556"/>
      <c r="N436" s="1556"/>
      <c r="O436" s="1556"/>
      <c r="P436" s="1730"/>
      <c r="Q436" s="1730"/>
      <c r="R436" s="1550"/>
      <c r="S436" s="1550"/>
      <c r="T436" s="1550"/>
      <c r="U436" s="1550"/>
      <c r="V436" s="1550"/>
      <c r="W436" s="1620"/>
      <c r="X436" s="1621"/>
      <c r="Y436" s="1620"/>
      <c r="Z436" s="1621"/>
      <c r="AA436" s="1620"/>
      <c r="AB436" s="1621"/>
      <c r="AC436" s="1545"/>
      <c r="AD436" s="1546"/>
      <c r="AE436" s="1545"/>
      <c r="AF436" s="1546"/>
      <c r="AG436" s="1545"/>
      <c r="AH436" s="1546"/>
      <c r="AI436" s="1545"/>
      <c r="AJ436" s="1546"/>
      <c r="AK436" s="1545"/>
      <c r="AL436" s="1546"/>
      <c r="AM436" s="1545"/>
      <c r="AN436" s="1546"/>
      <c r="AO436" s="1545"/>
      <c r="AP436" s="1546"/>
      <c r="AQ436" s="1545"/>
      <c r="AR436" s="1546"/>
      <c r="AS436" s="1545"/>
      <c r="AT436" s="1546"/>
      <c r="AU436" s="1738"/>
      <c r="AV436" s="1543"/>
      <c r="AW436" s="1634"/>
      <c r="AX436" s="1634"/>
      <c r="AY436" s="1634"/>
      <c r="AZ436" s="1634"/>
      <c r="BA436" s="1618"/>
      <c r="BB436" s="1618"/>
      <c r="BC436" s="1618"/>
      <c r="BD436" s="1717"/>
      <c r="BE436" s="1718"/>
      <c r="BF436" s="1718"/>
      <c r="BG436" s="1718"/>
      <c r="BH436" s="1718"/>
      <c r="BI436" s="1718"/>
      <c r="BJ436" s="1718"/>
      <c r="BK436" s="1718"/>
      <c r="BL436" s="1718"/>
      <c r="BM436" s="1718"/>
      <c r="BN436" s="1718"/>
      <c r="BO436" s="1718"/>
      <c r="BP436" s="1718"/>
      <c r="BQ436" s="1719"/>
      <c r="BR436" s="78"/>
      <c r="BS436" s="78"/>
      <c r="BY436" s="145"/>
      <c r="BZ436" s="145"/>
      <c r="CA436" s="145"/>
      <c r="CB436" s="145"/>
      <c r="CC436" s="145"/>
      <c r="CD436" s="145"/>
      <c r="CE436" s="145"/>
      <c r="CF436" s="145"/>
      <c r="CG436" s="145"/>
    </row>
    <row r="437" spans="1:98" ht="15.75" customHeight="1" x14ac:dyDescent="0.2">
      <c r="A437" s="143" t="str">
        <f>+IF('➉一覧からの作成用データ (切替届)'!$N$41="印刷ＯＫ→",1,"")</f>
        <v/>
      </c>
      <c r="B437" s="1676" t="s">
        <v>22</v>
      </c>
      <c r="C437" s="1677"/>
      <c r="D437" s="1595" t="s">
        <v>14</v>
      </c>
      <c r="E437" s="1596"/>
      <c r="F437" s="1596"/>
      <c r="G437" s="1596"/>
      <c r="H437" s="1596"/>
      <c r="I437" s="1597"/>
      <c r="J437" s="2699" t="str">
        <f>'➉一覧からの作成用データ (切替届)'!$D$41&amp;""</f>
        <v/>
      </c>
      <c r="K437" s="2700"/>
      <c r="L437" s="2700"/>
      <c r="M437" s="2700"/>
      <c r="N437" s="2700"/>
      <c r="O437" s="2700"/>
      <c r="P437" s="2700"/>
      <c r="Q437" s="2700"/>
      <c r="R437" s="2700"/>
      <c r="S437" s="2700"/>
      <c r="T437" s="2700"/>
      <c r="U437" s="2700"/>
      <c r="V437" s="2700"/>
      <c r="W437" s="2700"/>
      <c r="X437" s="2700"/>
      <c r="Y437" s="2700"/>
      <c r="Z437" s="2700"/>
      <c r="AA437" s="2700"/>
      <c r="AB437" s="2701"/>
      <c r="AC437" s="2702" t="s">
        <v>119</v>
      </c>
      <c r="AD437" s="2703"/>
      <c r="AE437" s="2703"/>
      <c r="AF437" s="2703"/>
      <c r="AG437" s="2704"/>
      <c r="AH437" s="1643" t="s">
        <v>120</v>
      </c>
      <c r="AI437" s="1643"/>
      <c r="AJ437" s="1643"/>
      <c r="AK437" s="1643"/>
      <c r="AL437" s="1643"/>
      <c r="AM437" s="1643"/>
      <c r="AN437" s="1643"/>
      <c r="AO437" s="1643"/>
      <c r="AP437" s="1643"/>
      <c r="AQ437" s="1643"/>
      <c r="AR437" s="1644"/>
      <c r="AS437" s="1635" t="s">
        <v>123</v>
      </c>
      <c r="AT437" s="1635"/>
      <c r="AU437" s="1635"/>
      <c r="AV437" s="1635"/>
      <c r="AW437" s="1635"/>
      <c r="AX437" s="1635"/>
      <c r="AY437" s="1635"/>
      <c r="AZ437" s="1635"/>
      <c r="BA437" s="1636"/>
      <c r="BB437" s="1636"/>
      <c r="BC437" s="1636"/>
      <c r="BD437" s="1635"/>
      <c r="BE437" s="1635"/>
      <c r="BF437" s="1635"/>
      <c r="BG437" s="1635"/>
      <c r="BH437" s="1635"/>
      <c r="BI437" s="1635"/>
      <c r="BJ437" s="1635"/>
      <c r="BK437" s="1635"/>
      <c r="BL437" s="1635"/>
      <c r="BM437" s="1635"/>
      <c r="BN437" s="1635"/>
      <c r="BO437" s="1635"/>
      <c r="BP437" s="1635"/>
      <c r="BQ437" s="79"/>
      <c r="BR437" s="76"/>
      <c r="BS437" s="76"/>
      <c r="BT437" s="76"/>
      <c r="BU437" s="76"/>
      <c r="CA437" s="145"/>
      <c r="CB437" s="145"/>
      <c r="CC437" s="145"/>
      <c r="CD437" s="145"/>
      <c r="CE437" s="145"/>
      <c r="CF437" s="145"/>
      <c r="CG437" s="145"/>
      <c r="CH437" s="145"/>
      <c r="CI437" s="145"/>
    </row>
    <row r="438" spans="1:98" ht="16.5" customHeight="1" x14ac:dyDescent="0.2">
      <c r="A438" s="143" t="str">
        <f>+IF('➉一覧からの作成用データ (切替届)'!$N$41="印刷ＯＫ→",1,"")</f>
        <v/>
      </c>
      <c r="B438" s="1676"/>
      <c r="C438" s="1677"/>
      <c r="D438" s="1628" t="s">
        <v>305</v>
      </c>
      <c r="E438" s="1629"/>
      <c r="F438" s="1629"/>
      <c r="G438" s="1629"/>
      <c r="H438" s="1629"/>
      <c r="I438" s="1630"/>
      <c r="J438" s="2705" t="str">
        <f>'➉一覧からの作成用データ (切替届)'!$C$41&amp;""</f>
        <v/>
      </c>
      <c r="K438" s="2706"/>
      <c r="L438" s="2706"/>
      <c r="M438" s="2706"/>
      <c r="N438" s="2706"/>
      <c r="O438" s="2706"/>
      <c r="P438" s="2706"/>
      <c r="Q438" s="2706"/>
      <c r="R438" s="2706"/>
      <c r="S438" s="2706"/>
      <c r="T438" s="2706"/>
      <c r="U438" s="2706"/>
      <c r="V438" s="2706"/>
      <c r="W438" s="2706"/>
      <c r="X438" s="2706"/>
      <c r="Y438" s="2706"/>
      <c r="Z438" s="2706"/>
      <c r="AA438" s="2706"/>
      <c r="AB438" s="2707"/>
      <c r="AC438" s="2710"/>
      <c r="AD438" s="2711"/>
      <c r="AE438" s="2711"/>
      <c r="AF438" s="2711"/>
      <c r="AG438" s="2712"/>
      <c r="AH438" s="1645"/>
      <c r="AI438" s="1645"/>
      <c r="AJ438" s="1645"/>
      <c r="AK438" s="1645"/>
      <c r="AL438" s="1645"/>
      <c r="AM438" s="1645"/>
      <c r="AN438" s="1645"/>
      <c r="AO438" s="1645"/>
      <c r="AP438" s="1645"/>
      <c r="AQ438" s="1645"/>
      <c r="AR438" s="1646"/>
      <c r="AS438" s="1589" t="s">
        <v>73</v>
      </c>
      <c r="AT438" s="1589"/>
      <c r="AU438" s="1619" t="str">
        <f>'➉一覧からの作成用データ (切替届)'!$I$41&amp;""</f>
        <v/>
      </c>
      <c r="AV438" s="1619"/>
      <c r="AW438" s="1619"/>
      <c r="AX438" s="1619"/>
      <c r="AY438" s="1619"/>
      <c r="AZ438" s="1619"/>
      <c r="BA438" s="1619"/>
      <c r="BB438" s="1619"/>
      <c r="BC438" s="1619"/>
      <c r="BD438" s="1619"/>
      <c r="BE438" s="1619"/>
      <c r="BF438" s="1589" t="s">
        <v>74</v>
      </c>
      <c r="BG438" s="1589"/>
      <c r="BH438" s="740" t="s">
        <v>350</v>
      </c>
      <c r="BI438" s="740"/>
      <c r="BJ438" s="740"/>
      <c r="BK438" s="740"/>
      <c r="BL438" s="740"/>
      <c r="BM438" s="740"/>
      <c r="BN438" s="740"/>
      <c r="BO438" s="740"/>
      <c r="BP438" s="740"/>
      <c r="BQ438" s="1684"/>
      <c r="BR438" s="76"/>
      <c r="BS438" s="76"/>
      <c r="BT438" s="76"/>
      <c r="BU438" s="76"/>
      <c r="CA438" s="145"/>
      <c r="CB438" s="145"/>
      <c r="CC438" s="145"/>
      <c r="CD438" s="145"/>
      <c r="CE438" s="145"/>
      <c r="CF438" s="145"/>
      <c r="CG438" s="145"/>
      <c r="CH438" s="145"/>
      <c r="CI438" s="145"/>
    </row>
    <row r="439" spans="1:98" ht="16.5" customHeight="1" x14ac:dyDescent="0.2">
      <c r="A439" s="143" t="str">
        <f>+IF('➉一覧からの作成用データ (切替届)'!$N$41="印刷ＯＫ→",1,"")</f>
        <v/>
      </c>
      <c r="B439" s="1676"/>
      <c r="C439" s="1677"/>
      <c r="D439" s="1631"/>
      <c r="E439" s="1632"/>
      <c r="F439" s="1632"/>
      <c r="G439" s="1632"/>
      <c r="H439" s="1632"/>
      <c r="I439" s="1633"/>
      <c r="J439" s="1685"/>
      <c r="K439" s="1686"/>
      <c r="L439" s="1686"/>
      <c r="M439" s="1686"/>
      <c r="N439" s="1686"/>
      <c r="O439" s="1686"/>
      <c r="P439" s="1686"/>
      <c r="Q439" s="1686"/>
      <c r="R439" s="1686"/>
      <c r="S439" s="1686"/>
      <c r="T439" s="1686"/>
      <c r="U439" s="1686"/>
      <c r="V439" s="1686"/>
      <c r="W439" s="1686"/>
      <c r="X439" s="1686"/>
      <c r="Y439" s="1686"/>
      <c r="Z439" s="1686"/>
      <c r="AA439" s="1686"/>
      <c r="AB439" s="2708"/>
      <c r="AC439" s="2318"/>
      <c r="AD439" s="1613"/>
      <c r="AE439" s="1613"/>
      <c r="AF439" s="1613"/>
      <c r="AG439" s="2319"/>
      <c r="AH439" s="1645"/>
      <c r="AI439" s="1645"/>
      <c r="AJ439" s="1645"/>
      <c r="AK439" s="1645"/>
      <c r="AL439" s="1645"/>
      <c r="AM439" s="1645"/>
      <c r="AN439" s="1645"/>
      <c r="AO439" s="1645"/>
      <c r="AP439" s="1645"/>
      <c r="AQ439" s="1645"/>
      <c r="AR439" s="1646"/>
      <c r="AS439" s="1589"/>
      <c r="AT439" s="1589"/>
      <c r="AU439" s="1619"/>
      <c r="AV439" s="1619"/>
      <c r="AW439" s="1619"/>
      <c r="AX439" s="1619"/>
      <c r="AY439" s="1619"/>
      <c r="AZ439" s="1619"/>
      <c r="BA439" s="1619"/>
      <c r="BB439" s="1619"/>
      <c r="BC439" s="1619"/>
      <c r="BD439" s="1619"/>
      <c r="BE439" s="1619"/>
      <c r="BF439" s="1589"/>
      <c r="BG439" s="1589"/>
      <c r="BH439" s="740"/>
      <c r="BI439" s="740"/>
      <c r="BJ439" s="740"/>
      <c r="BK439" s="740"/>
      <c r="BL439" s="740"/>
      <c r="BM439" s="740"/>
      <c r="BN439" s="740"/>
      <c r="BO439" s="740"/>
      <c r="BP439" s="740"/>
      <c r="BQ439" s="1684"/>
      <c r="BR439" s="76"/>
      <c r="BS439" s="76"/>
      <c r="BT439" s="76"/>
      <c r="BU439" s="76"/>
      <c r="CA439" s="145"/>
      <c r="CS439" s="134"/>
      <c r="CT439" s="134"/>
    </row>
    <row r="440" spans="1:98" ht="16.5" customHeight="1" x14ac:dyDescent="0.2">
      <c r="A440" s="143" t="str">
        <f>+IF('➉一覧からの作成用データ (切替届)'!$N$41="印刷ＯＫ→",1,"")</f>
        <v/>
      </c>
      <c r="B440" s="1676"/>
      <c r="C440" s="1677"/>
      <c r="D440" s="1598"/>
      <c r="E440" s="1599"/>
      <c r="F440" s="1599"/>
      <c r="G440" s="1599"/>
      <c r="H440" s="1599"/>
      <c r="I440" s="1600"/>
      <c r="J440" s="1687"/>
      <c r="K440" s="1688"/>
      <c r="L440" s="1688"/>
      <c r="M440" s="1688"/>
      <c r="N440" s="1688"/>
      <c r="O440" s="1688"/>
      <c r="P440" s="1688"/>
      <c r="Q440" s="1688"/>
      <c r="R440" s="1688"/>
      <c r="S440" s="1688"/>
      <c r="T440" s="1688"/>
      <c r="U440" s="1688"/>
      <c r="V440" s="1688"/>
      <c r="W440" s="1688"/>
      <c r="X440" s="1688"/>
      <c r="Y440" s="1688"/>
      <c r="Z440" s="1688"/>
      <c r="AA440" s="1688"/>
      <c r="AB440" s="2709"/>
      <c r="AC440" s="2320"/>
      <c r="AD440" s="2321"/>
      <c r="AE440" s="2321"/>
      <c r="AF440" s="2321"/>
      <c r="AG440" s="2322"/>
      <c r="AH440" s="1647"/>
      <c r="AI440" s="1647"/>
      <c r="AJ440" s="1647"/>
      <c r="AK440" s="1647"/>
      <c r="AL440" s="1647"/>
      <c r="AM440" s="1647"/>
      <c r="AN440" s="1647"/>
      <c r="AO440" s="1647"/>
      <c r="AP440" s="1647"/>
      <c r="AQ440" s="1647"/>
      <c r="AR440" s="1648"/>
      <c r="AS440" s="1637" t="s">
        <v>125</v>
      </c>
      <c r="AT440" s="1638"/>
      <c r="AU440" s="1638"/>
      <c r="AV440" s="1638"/>
      <c r="AW440" s="1638"/>
      <c r="AX440" s="1638"/>
      <c r="AY440" s="1638"/>
      <c r="AZ440" s="1638"/>
      <c r="BA440" s="1638"/>
      <c r="BB440" s="1638"/>
      <c r="BC440" s="1638"/>
      <c r="BD440" s="1638"/>
      <c r="BE440" s="1638"/>
      <c r="BF440" s="1638"/>
      <c r="BG440" s="1638"/>
      <c r="BH440" s="1638"/>
      <c r="BI440" s="1638"/>
      <c r="BJ440" s="1638"/>
      <c r="BK440" s="1638"/>
      <c r="BL440" s="1638"/>
      <c r="BM440" s="1638"/>
      <c r="BN440" s="1638"/>
      <c r="BO440" s="1638"/>
      <c r="BP440" s="1638"/>
      <c r="BQ440" s="1639"/>
      <c r="BR440" s="76"/>
      <c r="BS440" s="76"/>
      <c r="BT440" s="76"/>
      <c r="BU440" s="76"/>
      <c r="CA440" s="145"/>
      <c r="CR440" s="134"/>
      <c r="CS440" s="134"/>
      <c r="CT440" s="134"/>
    </row>
    <row r="441" spans="1:98" ht="18" customHeight="1" x14ac:dyDescent="0.2">
      <c r="A441" s="143" t="str">
        <f>+IF('➉一覧からの作成用データ (切替届)'!$N$41="印刷ＯＫ→",1,"")</f>
        <v/>
      </c>
      <c r="B441" s="1676"/>
      <c r="C441" s="1677"/>
      <c r="D441" s="1595" t="s">
        <v>307</v>
      </c>
      <c r="E441" s="1596"/>
      <c r="F441" s="1596"/>
      <c r="G441" s="1596"/>
      <c r="H441" s="1596"/>
      <c r="I441" s="1597"/>
      <c r="J441" s="2713" t="str">
        <f>IF('➉一覧からの作成用データ (切替届)'!$E$41="","",'➉一覧からの作成用データ (切替届)'!E41)</f>
        <v/>
      </c>
      <c r="K441" s="2714"/>
      <c r="L441" s="2714"/>
      <c r="M441" s="2714"/>
      <c r="N441" s="2714"/>
      <c r="O441" s="2714"/>
      <c r="P441" s="2714"/>
      <c r="Q441" s="2714"/>
      <c r="R441" s="2714"/>
      <c r="S441" s="2714"/>
      <c r="T441" s="2714"/>
      <c r="U441" s="2714"/>
      <c r="V441" s="2714"/>
      <c r="W441" s="2714"/>
      <c r="X441" s="2714"/>
      <c r="Y441" s="2714"/>
      <c r="Z441" s="2714"/>
      <c r="AA441" s="2714"/>
      <c r="AB441" s="2714"/>
      <c r="AC441" s="2714"/>
      <c r="AD441" s="2714"/>
      <c r="AE441" s="2714"/>
      <c r="AF441" s="2714"/>
      <c r="AG441" s="2715"/>
      <c r="AH441" s="1665" t="s">
        <v>121</v>
      </c>
      <c r="AI441" s="1645"/>
      <c r="AJ441" s="1645"/>
      <c r="AK441" s="1645"/>
      <c r="AL441" s="1645"/>
      <c r="AM441" s="1645"/>
      <c r="AN441" s="1645"/>
      <c r="AO441" s="1645"/>
      <c r="AP441" s="1645"/>
      <c r="AQ441" s="1645"/>
      <c r="AR441" s="1646"/>
      <c r="AS441" s="1669">
        <f>'➉一覧からの作成用データ (切替届)'!$J$41</f>
        <v>0</v>
      </c>
      <c r="AT441" s="1670"/>
      <c r="AU441" s="1670"/>
      <c r="AV441" s="1670"/>
      <c r="AW441" s="1670"/>
      <c r="AX441" s="1590" t="s">
        <v>126</v>
      </c>
      <c r="AY441" s="1590"/>
      <c r="AZ441" s="1590" t="s">
        <v>117</v>
      </c>
      <c r="BA441" s="2685" t="str">
        <f>+IF(AS441="","",IF(AS441=12,1,IF(AND(AS441&gt;=1,AS441&lt;=11),AS441+1,"")))</f>
        <v/>
      </c>
      <c r="BB441" s="2685"/>
      <c r="BC441" s="2685"/>
      <c r="BD441" s="2685"/>
      <c r="BE441" s="1590" t="s">
        <v>127</v>
      </c>
      <c r="BF441" s="1590"/>
      <c r="BG441" s="1614" t="s">
        <v>242</v>
      </c>
      <c r="BH441" s="1614"/>
      <c r="BI441" s="1614"/>
      <c r="BJ441" s="1614"/>
      <c r="BK441" s="1614"/>
      <c r="BL441" s="1614"/>
      <c r="BM441" s="1614"/>
      <c r="BN441" s="1614"/>
      <c r="BO441" s="1590"/>
      <c r="BP441" s="1590"/>
      <c r="BQ441" s="1690"/>
      <c r="BR441" s="76"/>
      <c r="BS441" s="76"/>
      <c r="BT441" s="76"/>
      <c r="BU441" s="76"/>
      <c r="CA441" s="145"/>
      <c r="CB441" s="145"/>
      <c r="CC441" s="145"/>
      <c r="CD441" s="145"/>
      <c r="CE441" s="145"/>
      <c r="CF441" s="145"/>
      <c r="CG441" s="145"/>
      <c r="CH441" s="145"/>
      <c r="CI441" s="145"/>
    </row>
    <row r="442" spans="1:98" ht="18" customHeight="1" thickBot="1" x14ac:dyDescent="0.25">
      <c r="A442" s="143" t="str">
        <f>+IF('➉一覧からの作成用データ (切替届)'!$N$41="印刷ＯＫ→",1,"")</f>
        <v/>
      </c>
      <c r="B442" s="1676"/>
      <c r="C442" s="1677"/>
      <c r="D442" s="1598"/>
      <c r="E442" s="1599"/>
      <c r="F442" s="1599"/>
      <c r="G442" s="1599"/>
      <c r="H442" s="1599"/>
      <c r="I442" s="1600"/>
      <c r="J442" s="2716"/>
      <c r="K442" s="2717"/>
      <c r="L442" s="2717"/>
      <c r="M442" s="2717"/>
      <c r="N442" s="2717"/>
      <c r="O442" s="2717"/>
      <c r="P442" s="2717"/>
      <c r="Q442" s="2717"/>
      <c r="R442" s="2717"/>
      <c r="S442" s="2717"/>
      <c r="T442" s="2717"/>
      <c r="U442" s="2717"/>
      <c r="V442" s="2717"/>
      <c r="W442" s="2717"/>
      <c r="X442" s="2717"/>
      <c r="Y442" s="2717"/>
      <c r="Z442" s="2717"/>
      <c r="AA442" s="2717"/>
      <c r="AB442" s="2717"/>
      <c r="AC442" s="2717"/>
      <c r="AD442" s="2717"/>
      <c r="AE442" s="2717"/>
      <c r="AF442" s="2717"/>
      <c r="AG442" s="2718"/>
      <c r="AH442" s="1665"/>
      <c r="AI442" s="1645"/>
      <c r="AJ442" s="1645"/>
      <c r="AK442" s="1645"/>
      <c r="AL442" s="1645"/>
      <c r="AM442" s="1645"/>
      <c r="AN442" s="1645"/>
      <c r="AO442" s="1645"/>
      <c r="AP442" s="1645"/>
      <c r="AQ442" s="1645"/>
      <c r="AR442" s="1646"/>
      <c r="AS442" s="1671"/>
      <c r="AT442" s="1672"/>
      <c r="AU442" s="1672"/>
      <c r="AV442" s="1672"/>
      <c r="AW442" s="1672"/>
      <c r="AX442" s="1590"/>
      <c r="AY442" s="1590"/>
      <c r="AZ442" s="1590"/>
      <c r="BA442" s="2685"/>
      <c r="BB442" s="2685"/>
      <c r="BC442" s="2685"/>
      <c r="BD442" s="2685"/>
      <c r="BE442" s="1590"/>
      <c r="BF442" s="1590"/>
      <c r="BG442" s="1720"/>
      <c r="BH442" s="1720"/>
      <c r="BI442" s="1720"/>
      <c r="BJ442" s="1720"/>
      <c r="BK442" s="1720"/>
      <c r="BL442" s="1720"/>
      <c r="BM442" s="1720"/>
      <c r="BN442" s="1720"/>
      <c r="BO442" s="1590"/>
      <c r="BP442" s="1590"/>
      <c r="BQ442" s="1690"/>
      <c r="BR442" s="76"/>
      <c r="BS442" s="76"/>
      <c r="BT442" s="76"/>
      <c r="BU442" s="76"/>
      <c r="CA442" s="145"/>
      <c r="CB442" s="145"/>
      <c r="CC442" s="145"/>
      <c r="CD442" s="145"/>
      <c r="CE442" s="145"/>
      <c r="CF442" s="145"/>
    </row>
    <row r="443" spans="1:98" ht="22.5" customHeight="1" x14ac:dyDescent="0.2">
      <c r="A443" s="143" t="str">
        <f>+IF('➉一覧からの作成用データ (切替届)'!$N$41="印刷ＯＫ→",1,"")</f>
        <v/>
      </c>
      <c r="B443" s="1676"/>
      <c r="C443" s="1677"/>
      <c r="D443" s="1692" t="s">
        <v>15</v>
      </c>
      <c r="E443" s="1693"/>
      <c r="F443" s="1693"/>
      <c r="G443" s="1693"/>
      <c r="H443" s="1693"/>
      <c r="I443" s="1694"/>
      <c r="J443" s="1683"/>
      <c r="K443" s="2397"/>
      <c r="L443" s="1715"/>
      <c r="M443" s="1715"/>
      <c r="N443" s="1715"/>
      <c r="O443" s="1715"/>
      <c r="P443" s="1715"/>
      <c r="Q443" s="1715"/>
      <c r="R443" s="1715"/>
      <c r="S443" s="80"/>
      <c r="T443" s="80"/>
      <c r="U443" s="80"/>
      <c r="V443" s="80"/>
      <c r="W443" s="80"/>
      <c r="X443" s="80"/>
      <c r="Y443" s="80"/>
      <c r="Z443" s="80"/>
      <c r="AA443" s="80"/>
      <c r="AB443" s="80"/>
      <c r="AC443" s="80"/>
      <c r="AD443" s="80"/>
      <c r="AE443" s="80"/>
      <c r="AF443" s="80"/>
      <c r="AG443" s="80"/>
      <c r="AH443" s="1665"/>
      <c r="AI443" s="1645"/>
      <c r="AJ443" s="1645"/>
      <c r="AK443" s="1645"/>
      <c r="AL443" s="1645"/>
      <c r="AM443" s="1645"/>
      <c r="AN443" s="1645"/>
      <c r="AO443" s="1645"/>
      <c r="AP443" s="1645"/>
      <c r="AQ443" s="1645"/>
      <c r="AR443" s="1646"/>
      <c r="AS443" s="1723"/>
      <c r="AT443" s="1724"/>
      <c r="AU443" s="1724"/>
      <c r="AV443" s="1724"/>
      <c r="AW443" s="1724"/>
      <c r="AX443" s="1724"/>
      <c r="AY443" s="1724"/>
      <c r="AZ443" s="1724"/>
      <c r="BA443" s="1724"/>
      <c r="BB443" s="1724"/>
      <c r="BC443" s="1724"/>
      <c r="BD443" s="1724"/>
      <c r="BE443" s="1724"/>
      <c r="BF443" s="1724"/>
      <c r="BG443" s="1721" t="s">
        <v>129</v>
      </c>
      <c r="BH443" s="1721"/>
      <c r="BI443" s="1721"/>
      <c r="BJ443" s="1721"/>
      <c r="BK443" s="1721"/>
      <c r="BL443" s="1721"/>
      <c r="BM443" s="1721"/>
      <c r="BN443" s="1721"/>
      <c r="BO443" s="1721"/>
      <c r="BP443" s="1721"/>
      <c r="BQ443" s="1722"/>
      <c r="BR443" s="76"/>
      <c r="BS443" s="76"/>
      <c r="BT443" s="76"/>
      <c r="BU443" s="76"/>
      <c r="CB443" s="145"/>
      <c r="CC443" s="145"/>
      <c r="CD443" s="145"/>
      <c r="CE443" s="145"/>
      <c r="CF443" s="145"/>
    </row>
    <row r="444" spans="1:98" ht="22.5" customHeight="1" x14ac:dyDescent="0.2">
      <c r="A444" s="143" t="str">
        <f>+IF('➉一覧からの作成用データ (切替届)'!$N$41="印刷ＯＫ→",1,"")</f>
        <v/>
      </c>
      <c r="B444" s="1676"/>
      <c r="C444" s="1677"/>
      <c r="D444" s="1695"/>
      <c r="E444" s="1696"/>
      <c r="F444" s="1696"/>
      <c r="G444" s="1696"/>
      <c r="H444" s="1696"/>
      <c r="I444" s="1697"/>
      <c r="J444" s="1568" t="str">
        <f>'➉一覧からの作成用データ (切替届)'!$F$41&amp;""</f>
        <v/>
      </c>
      <c r="K444" s="1569"/>
      <c r="L444" s="1569"/>
      <c r="M444" s="1569"/>
      <c r="N444" s="1569"/>
      <c r="O444" s="1569"/>
      <c r="P444" s="1569"/>
      <c r="Q444" s="1569"/>
      <c r="R444" s="1569"/>
      <c r="S444" s="1569"/>
      <c r="T444" s="1569"/>
      <c r="U444" s="1569"/>
      <c r="V444" s="1569"/>
      <c r="W444" s="1569"/>
      <c r="X444" s="1569"/>
      <c r="Y444" s="1569"/>
      <c r="Z444" s="1569"/>
      <c r="AA444" s="1569"/>
      <c r="AB444" s="1569"/>
      <c r="AC444" s="1569"/>
      <c r="AD444" s="1569"/>
      <c r="AE444" s="1569"/>
      <c r="AF444" s="1569"/>
      <c r="AG444" s="1725"/>
      <c r="AH444" s="1665"/>
      <c r="AI444" s="1645"/>
      <c r="AJ444" s="1645"/>
      <c r="AK444" s="1645"/>
      <c r="AL444" s="1645"/>
      <c r="AM444" s="1645"/>
      <c r="AN444" s="1645"/>
      <c r="AO444" s="1645"/>
      <c r="AP444" s="1645"/>
      <c r="AQ444" s="1645"/>
      <c r="AR444" s="1646"/>
      <c r="AS444" s="1661" t="s">
        <v>349</v>
      </c>
      <c r="AT444" s="1661"/>
      <c r="AU444" s="1661"/>
      <c r="AV444" s="1661"/>
      <c r="AW444" s="1661"/>
      <c r="AX444" s="1661"/>
      <c r="AY444" s="1661"/>
      <c r="AZ444" s="1661"/>
      <c r="BA444" s="1661"/>
      <c r="BB444" s="1661"/>
      <c r="BC444" s="1661"/>
      <c r="BD444" s="1661"/>
      <c r="BE444" s="1661"/>
      <c r="BF444" s="1661"/>
      <c r="BG444" s="1661"/>
      <c r="BH444" s="1661"/>
      <c r="BI444" s="1661"/>
      <c r="BJ444" s="1661"/>
      <c r="BK444" s="1661"/>
      <c r="BL444" s="1661"/>
      <c r="BM444" s="1661"/>
      <c r="BN444" s="1661"/>
      <c r="BO444" s="1661"/>
      <c r="BP444" s="1661"/>
      <c r="BQ444" s="1662"/>
      <c r="BR444" s="76"/>
      <c r="BS444" s="76"/>
      <c r="BT444" s="76"/>
      <c r="BU444" s="76"/>
      <c r="CB444" s="145"/>
      <c r="CC444" s="145"/>
      <c r="CD444" s="145"/>
      <c r="CE444" s="145"/>
      <c r="CF444" s="145"/>
      <c r="CG444" s="145"/>
      <c r="CH444" s="145"/>
      <c r="CI444" s="145"/>
    </row>
    <row r="445" spans="1:98" ht="22.5" customHeight="1" x14ac:dyDescent="0.2">
      <c r="A445" s="143" t="str">
        <f>+IF('➉一覧からの作成用データ (切替届)'!$N$41="印刷ＯＫ→",1,"")</f>
        <v/>
      </c>
      <c r="B445" s="1676"/>
      <c r="C445" s="1677"/>
      <c r="D445" s="1698"/>
      <c r="E445" s="1699"/>
      <c r="F445" s="1699"/>
      <c r="G445" s="1699"/>
      <c r="H445" s="1699"/>
      <c r="I445" s="1700"/>
      <c r="J445" s="1570"/>
      <c r="K445" s="1571"/>
      <c r="L445" s="1571"/>
      <c r="M445" s="1571"/>
      <c r="N445" s="1571"/>
      <c r="O445" s="1571"/>
      <c r="P445" s="1571"/>
      <c r="Q445" s="1571"/>
      <c r="R445" s="1571"/>
      <c r="S445" s="1571"/>
      <c r="T445" s="1571"/>
      <c r="U445" s="1571"/>
      <c r="V445" s="1571"/>
      <c r="W445" s="1571"/>
      <c r="X445" s="1571"/>
      <c r="Y445" s="1571"/>
      <c r="Z445" s="1571"/>
      <c r="AA445" s="1571"/>
      <c r="AB445" s="1571"/>
      <c r="AC445" s="1571"/>
      <c r="AD445" s="1571"/>
      <c r="AE445" s="1571"/>
      <c r="AF445" s="1571"/>
      <c r="AG445" s="1726"/>
      <c r="AH445" s="1665"/>
      <c r="AI445" s="1645"/>
      <c r="AJ445" s="1645"/>
      <c r="AK445" s="1645"/>
      <c r="AL445" s="1645"/>
      <c r="AM445" s="1645"/>
      <c r="AN445" s="1645"/>
      <c r="AO445" s="1645"/>
      <c r="AP445" s="1645"/>
      <c r="AQ445" s="1645"/>
      <c r="AR445" s="1646"/>
      <c r="AS445" s="1661"/>
      <c r="AT445" s="1661"/>
      <c r="AU445" s="1661"/>
      <c r="AV445" s="1661"/>
      <c r="AW445" s="1661"/>
      <c r="AX445" s="1661"/>
      <c r="AY445" s="1661"/>
      <c r="AZ445" s="1661"/>
      <c r="BA445" s="1661"/>
      <c r="BB445" s="1661"/>
      <c r="BC445" s="1661"/>
      <c r="BD445" s="1661"/>
      <c r="BE445" s="1661"/>
      <c r="BF445" s="1661"/>
      <c r="BG445" s="1661"/>
      <c r="BH445" s="1661"/>
      <c r="BI445" s="1661"/>
      <c r="BJ445" s="1661"/>
      <c r="BK445" s="1661"/>
      <c r="BL445" s="1661"/>
      <c r="BM445" s="1661"/>
      <c r="BN445" s="1661"/>
      <c r="BO445" s="1661"/>
      <c r="BP445" s="1661"/>
      <c r="BQ445" s="1662"/>
      <c r="BR445" s="76"/>
      <c r="BS445" s="76"/>
      <c r="BT445" s="76"/>
      <c r="BU445" s="76"/>
      <c r="CB445" s="145"/>
      <c r="CC445" s="145"/>
      <c r="CD445" s="145"/>
      <c r="CE445" s="145"/>
      <c r="CF445" s="145"/>
      <c r="CG445" s="145"/>
      <c r="CH445" s="145"/>
      <c r="CI445" s="145"/>
    </row>
    <row r="446" spans="1:98" ht="22.5" customHeight="1" x14ac:dyDescent="0.2">
      <c r="A446" s="143" t="str">
        <f>+IF('➉一覧からの作成用データ (切替届)'!$N$41="印刷ＯＫ→",1,"")</f>
        <v/>
      </c>
      <c r="B446" s="1676"/>
      <c r="C446" s="1677"/>
      <c r="D446" s="1595" t="s">
        <v>5</v>
      </c>
      <c r="E446" s="1596"/>
      <c r="F446" s="1596"/>
      <c r="G446" s="1596"/>
      <c r="H446" s="1596"/>
      <c r="I446" s="1597"/>
      <c r="J446" s="1683"/>
      <c r="K446" s="2397"/>
      <c r="L446" s="1715"/>
      <c r="M446" s="1715"/>
      <c r="N446" s="1715"/>
      <c r="O446" s="1715"/>
      <c r="P446" s="1715"/>
      <c r="Q446" s="1715"/>
      <c r="R446" s="1715"/>
      <c r="S446" s="80"/>
      <c r="T446" s="80"/>
      <c r="U446" s="80"/>
      <c r="V446" s="80"/>
      <c r="W446" s="80"/>
      <c r="X446" s="80"/>
      <c r="Y446" s="80"/>
      <c r="Z446" s="80"/>
      <c r="AA446" s="80"/>
      <c r="AB446" s="80"/>
      <c r="AC446" s="80"/>
      <c r="AD446" s="80"/>
      <c r="AE446" s="80"/>
      <c r="AF446" s="80"/>
      <c r="AG446" s="80"/>
      <c r="AH446" s="1665"/>
      <c r="AI446" s="1645"/>
      <c r="AJ446" s="1645"/>
      <c r="AK446" s="1645"/>
      <c r="AL446" s="1645"/>
      <c r="AM446" s="1645"/>
      <c r="AN446" s="1645"/>
      <c r="AO446" s="1645"/>
      <c r="AP446" s="1645"/>
      <c r="AQ446" s="1645"/>
      <c r="AR446" s="1646"/>
      <c r="AS446" s="1661"/>
      <c r="AT446" s="1661"/>
      <c r="AU446" s="1661"/>
      <c r="AV446" s="1661"/>
      <c r="AW446" s="1661"/>
      <c r="AX446" s="1661"/>
      <c r="AY446" s="1661"/>
      <c r="AZ446" s="1661"/>
      <c r="BA446" s="1661"/>
      <c r="BB446" s="1661"/>
      <c r="BC446" s="1661"/>
      <c r="BD446" s="1661"/>
      <c r="BE446" s="1661"/>
      <c r="BF446" s="1661"/>
      <c r="BG446" s="1661"/>
      <c r="BH446" s="1661"/>
      <c r="BI446" s="1661"/>
      <c r="BJ446" s="1661"/>
      <c r="BK446" s="1661"/>
      <c r="BL446" s="1661"/>
      <c r="BM446" s="1661"/>
      <c r="BN446" s="1661"/>
      <c r="BO446" s="1661"/>
      <c r="BP446" s="1661"/>
      <c r="BQ446" s="1662"/>
      <c r="BR446" s="76"/>
      <c r="BS446" s="76"/>
      <c r="BT446" s="76"/>
      <c r="BU446" s="76"/>
      <c r="CA446" s="145"/>
      <c r="CB446" s="145"/>
      <c r="CC446" s="145"/>
      <c r="CD446" s="145"/>
      <c r="CE446" s="145"/>
      <c r="CF446" s="145"/>
      <c r="CG446" s="146"/>
      <c r="CH446" s="145"/>
      <c r="CI446" s="145"/>
    </row>
    <row r="447" spans="1:98" ht="22.5" customHeight="1" thickBot="1" x14ac:dyDescent="0.25">
      <c r="A447" s="143" t="str">
        <f>+IF('➉一覧からの作成用データ (切替届)'!$N$41="印刷ＯＫ→",1,"")</f>
        <v/>
      </c>
      <c r="B447" s="1676"/>
      <c r="C447" s="1677"/>
      <c r="D447" s="1631"/>
      <c r="E447" s="1632"/>
      <c r="F447" s="1632"/>
      <c r="G447" s="1632"/>
      <c r="H447" s="1632"/>
      <c r="I447" s="1633"/>
      <c r="J447" s="1568" t="str">
        <f>'➉一覧からの作成用データ (切替届)'!$G$41&amp;""</f>
        <v/>
      </c>
      <c r="K447" s="1569"/>
      <c r="L447" s="1569"/>
      <c r="M447" s="1569"/>
      <c r="N447" s="1569"/>
      <c r="O447" s="1569"/>
      <c r="P447" s="1569"/>
      <c r="Q447" s="1569"/>
      <c r="R447" s="1569"/>
      <c r="S447" s="1569"/>
      <c r="T447" s="1569"/>
      <c r="U447" s="1569"/>
      <c r="V447" s="1569"/>
      <c r="W447" s="1569"/>
      <c r="X447" s="1569"/>
      <c r="Y447" s="1569"/>
      <c r="Z447" s="1569"/>
      <c r="AA447" s="1569"/>
      <c r="AB447" s="1569"/>
      <c r="AC447" s="1569"/>
      <c r="AD447" s="1569"/>
      <c r="AE447" s="1569"/>
      <c r="AF447" s="1569"/>
      <c r="AG447" s="1569"/>
      <c r="AH447" s="1666"/>
      <c r="AI447" s="1667"/>
      <c r="AJ447" s="1667"/>
      <c r="AK447" s="1667"/>
      <c r="AL447" s="1667"/>
      <c r="AM447" s="1667"/>
      <c r="AN447" s="1667"/>
      <c r="AO447" s="1667"/>
      <c r="AP447" s="1667"/>
      <c r="AQ447" s="1667"/>
      <c r="AR447" s="1668"/>
      <c r="AS447" s="1663"/>
      <c r="AT447" s="1663"/>
      <c r="AU447" s="1663"/>
      <c r="AV447" s="1663"/>
      <c r="AW447" s="1663"/>
      <c r="AX447" s="1663"/>
      <c r="AY447" s="1663"/>
      <c r="AZ447" s="1663"/>
      <c r="BA447" s="1663"/>
      <c r="BB447" s="1663"/>
      <c r="BC447" s="1663"/>
      <c r="BD447" s="1663"/>
      <c r="BE447" s="1663"/>
      <c r="BF447" s="1663"/>
      <c r="BG447" s="1663"/>
      <c r="BH447" s="1663"/>
      <c r="BI447" s="1663"/>
      <c r="BJ447" s="1663"/>
      <c r="BK447" s="1663"/>
      <c r="BL447" s="1663"/>
      <c r="BM447" s="1663"/>
      <c r="BN447" s="1663"/>
      <c r="BO447" s="1663"/>
      <c r="BP447" s="1663"/>
      <c r="BQ447" s="1664"/>
      <c r="BR447" s="76"/>
      <c r="BS447" s="76"/>
      <c r="BT447" s="76"/>
      <c r="BU447" s="76"/>
      <c r="CA447" s="145"/>
      <c r="CB447" s="145"/>
      <c r="CC447" s="145"/>
      <c r="CD447" s="145"/>
      <c r="CE447" s="145"/>
      <c r="CF447" s="145"/>
      <c r="CG447" s="145"/>
      <c r="CH447" s="145"/>
      <c r="CI447" s="145"/>
    </row>
    <row r="448" spans="1:98" ht="22.5" customHeight="1" x14ac:dyDescent="0.2">
      <c r="A448" s="143" t="str">
        <f>+IF('➉一覧からの作成用データ (切替届)'!$N$41="印刷ＯＫ→",1,"")</f>
        <v/>
      </c>
      <c r="B448" s="1676"/>
      <c r="C448" s="1677"/>
      <c r="D448" s="1631"/>
      <c r="E448" s="1632"/>
      <c r="F448" s="1632"/>
      <c r="G448" s="1632"/>
      <c r="H448" s="1632"/>
      <c r="I448" s="1633"/>
      <c r="J448" s="1568"/>
      <c r="K448" s="1569"/>
      <c r="L448" s="1569"/>
      <c r="M448" s="1569"/>
      <c r="N448" s="1569"/>
      <c r="O448" s="1569"/>
      <c r="P448" s="1569"/>
      <c r="Q448" s="1569"/>
      <c r="R448" s="1569"/>
      <c r="S448" s="1569"/>
      <c r="T448" s="1569"/>
      <c r="U448" s="1569"/>
      <c r="V448" s="1569"/>
      <c r="W448" s="1569"/>
      <c r="X448" s="1569"/>
      <c r="Y448" s="1569"/>
      <c r="Z448" s="1569"/>
      <c r="AA448" s="1569"/>
      <c r="AB448" s="1569"/>
      <c r="AC448" s="1569"/>
      <c r="AD448" s="1569"/>
      <c r="AE448" s="1569"/>
      <c r="AF448" s="1569"/>
      <c r="AG448" s="1569"/>
      <c r="AH448" s="1655" t="s">
        <v>122</v>
      </c>
      <c r="AI448" s="1656"/>
      <c r="AJ448" s="1656"/>
      <c r="AK448" s="1656"/>
      <c r="AL448" s="1656"/>
      <c r="AM448" s="1656"/>
      <c r="AN448" s="1656"/>
      <c r="AO448" s="1656"/>
      <c r="AP448" s="1656"/>
      <c r="AQ448" s="1656"/>
      <c r="AR448" s="1657"/>
      <c r="AS448" s="2693" t="str">
        <f>'➉一覧からの作成用データ (切替届)'!$L$41&amp;""</f>
        <v/>
      </c>
      <c r="AT448" s="2694"/>
      <c r="AU448" s="2694"/>
      <c r="AV448" s="2694"/>
      <c r="AW448" s="2694"/>
      <c r="AX448" s="2694"/>
      <c r="AY448" s="2694"/>
      <c r="AZ448" s="2694"/>
      <c r="BA448" s="2694"/>
      <c r="BB448" s="1703"/>
      <c r="BC448" s="1703"/>
      <c r="BD448" s="1703"/>
      <c r="BE448" s="1703"/>
      <c r="BF448" s="1703"/>
      <c r="BG448" s="1703"/>
      <c r="BH448" s="1703"/>
      <c r="BI448" s="1703"/>
      <c r="BJ448" s="1703"/>
      <c r="BK448" s="1703"/>
      <c r="BL448" s="1703"/>
      <c r="BM448" s="1703"/>
      <c r="BN448" s="1703"/>
      <c r="BO448" s="1703"/>
      <c r="BP448" s="1703"/>
      <c r="BQ448" s="1706"/>
      <c r="BR448" s="76"/>
      <c r="BS448" s="76"/>
      <c r="BT448" s="76"/>
      <c r="BU448" s="76"/>
      <c r="CA448" s="145"/>
      <c r="CB448" s="145"/>
      <c r="CC448" s="145"/>
      <c r="CD448" s="145"/>
      <c r="CE448" s="145"/>
      <c r="CF448" s="145"/>
      <c r="CG448" s="145"/>
      <c r="CH448" s="145"/>
      <c r="CI448" s="145"/>
    </row>
    <row r="449" spans="1:87" ht="22.5" customHeight="1" thickBot="1" x14ac:dyDescent="0.25">
      <c r="A449" s="143" t="str">
        <f>+IF('➉一覧からの作成用データ (切替届)'!$N$41="印刷ＯＫ→",1,"")</f>
        <v/>
      </c>
      <c r="B449" s="1678"/>
      <c r="C449" s="1679"/>
      <c r="D449" s="1673"/>
      <c r="E449" s="1674"/>
      <c r="F449" s="1674"/>
      <c r="G449" s="1674"/>
      <c r="H449" s="1674"/>
      <c r="I449" s="1675"/>
      <c r="J449" s="1727"/>
      <c r="K449" s="1728"/>
      <c r="L449" s="1728"/>
      <c r="M449" s="1728"/>
      <c r="N449" s="1728"/>
      <c r="O449" s="1728"/>
      <c r="P449" s="1728"/>
      <c r="Q449" s="1728"/>
      <c r="R449" s="1728"/>
      <c r="S449" s="1728"/>
      <c r="T449" s="1728"/>
      <c r="U449" s="1728"/>
      <c r="V449" s="1728"/>
      <c r="W449" s="1728"/>
      <c r="X449" s="1728"/>
      <c r="Y449" s="1728"/>
      <c r="Z449" s="1728"/>
      <c r="AA449" s="1728"/>
      <c r="AB449" s="1728"/>
      <c r="AC449" s="1728"/>
      <c r="AD449" s="1728"/>
      <c r="AE449" s="1728"/>
      <c r="AF449" s="1728"/>
      <c r="AG449" s="1728"/>
      <c r="AH449" s="1658"/>
      <c r="AI449" s="1659"/>
      <c r="AJ449" s="1659"/>
      <c r="AK449" s="1659"/>
      <c r="AL449" s="1659"/>
      <c r="AM449" s="1659"/>
      <c r="AN449" s="1659"/>
      <c r="AO449" s="1659"/>
      <c r="AP449" s="1659"/>
      <c r="AQ449" s="1659"/>
      <c r="AR449" s="1660"/>
      <c r="AS449" s="2695"/>
      <c r="AT449" s="2696"/>
      <c r="AU449" s="2696"/>
      <c r="AV449" s="2696"/>
      <c r="AW449" s="2696"/>
      <c r="AX449" s="2696"/>
      <c r="AY449" s="2696"/>
      <c r="AZ449" s="2696"/>
      <c r="BA449" s="2696"/>
      <c r="BB449" s="1705"/>
      <c r="BC449" s="1705"/>
      <c r="BD449" s="1705"/>
      <c r="BE449" s="1705"/>
      <c r="BF449" s="1705"/>
      <c r="BG449" s="1705"/>
      <c r="BH449" s="1705"/>
      <c r="BI449" s="1705"/>
      <c r="BJ449" s="1705"/>
      <c r="BK449" s="1705"/>
      <c r="BL449" s="1705"/>
      <c r="BM449" s="1705"/>
      <c r="BN449" s="1705"/>
      <c r="BO449" s="1705"/>
      <c r="BP449" s="1705"/>
      <c r="BQ449" s="1707"/>
      <c r="BR449" s="89"/>
      <c r="BS449" s="89"/>
      <c r="BT449" s="89"/>
      <c r="BU449" s="89"/>
      <c r="CA449" s="145"/>
      <c r="CB449" s="145"/>
      <c r="CC449" s="145"/>
      <c r="CD449" s="145"/>
      <c r="CE449" s="145"/>
      <c r="CF449" s="145"/>
      <c r="CG449" s="145"/>
      <c r="CH449" s="145"/>
      <c r="CI449" s="145"/>
    </row>
    <row r="450" spans="1:87" ht="9" customHeight="1" x14ac:dyDescent="0.2">
      <c r="A450" s="143" t="str">
        <f>+IF('➉一覧からの作成用データ (切替届)'!$N$41="印刷ＯＫ→",1,"")</f>
        <v/>
      </c>
      <c r="B450" s="102"/>
      <c r="C450" s="102"/>
      <c r="D450" s="136"/>
      <c r="E450" s="136"/>
      <c r="F450" s="136"/>
      <c r="G450" s="136"/>
      <c r="H450" s="136"/>
      <c r="I450" s="136"/>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05"/>
      <c r="AI450" s="105"/>
      <c r="AJ450" s="105"/>
      <c r="AK450" s="105"/>
      <c r="AL450" s="105"/>
      <c r="AM450" s="105"/>
      <c r="AN450" s="105"/>
      <c r="AO450" s="105"/>
      <c r="AP450" s="105"/>
      <c r="AQ450" s="105"/>
      <c r="AR450" s="105"/>
      <c r="AS450" s="106"/>
      <c r="AT450" s="106"/>
      <c r="AU450" s="106"/>
      <c r="AV450" s="2680" t="str">
        <f>IF('➉一覧からの作成用データ (切替届)'!H451="","","受給者番号：")</f>
        <v/>
      </c>
      <c r="AW450" s="2680"/>
      <c r="AX450" s="2680"/>
      <c r="AY450" s="2680"/>
      <c r="AZ450" s="2680"/>
      <c r="BA450" s="2680"/>
      <c r="BB450" s="2682" t="str">
        <f>IF('➉一覧からの作成用データ (切替届)'!H451="","",'➉一覧からの作成用データ (切替届)'!H451)</f>
        <v/>
      </c>
      <c r="BC450" s="2682"/>
      <c r="BD450" s="2682"/>
      <c r="BE450" s="2682"/>
      <c r="BF450" s="2682"/>
      <c r="BG450" s="2682"/>
      <c r="BH450" s="2682"/>
      <c r="BI450" s="2682"/>
      <c r="BJ450" s="2682"/>
      <c r="BK450" s="2682"/>
      <c r="BL450" s="2682"/>
      <c r="BM450" s="2682"/>
      <c r="BN450" s="2682"/>
      <c r="BO450" s="2682"/>
      <c r="BP450" s="2682"/>
      <c r="BQ450" s="2682"/>
      <c r="BR450" s="89"/>
      <c r="BS450" s="89"/>
      <c r="BT450" s="89"/>
      <c r="BU450" s="89"/>
      <c r="CA450" s="145"/>
      <c r="CB450" s="145"/>
      <c r="CC450" s="145"/>
      <c r="CD450" s="145"/>
      <c r="CE450" s="145"/>
      <c r="CF450" s="145"/>
      <c r="CG450" s="145"/>
      <c r="CH450" s="145"/>
      <c r="CI450" s="145"/>
    </row>
    <row r="451" spans="1:87" ht="9" customHeight="1" x14ac:dyDescent="0.2">
      <c r="A451" s="143" t="str">
        <f>+IF('➉一覧からの作成用データ (切替届)'!$N$41="印刷ＯＫ→",1,"")</f>
        <v/>
      </c>
      <c r="B451" s="2686" t="s">
        <v>133</v>
      </c>
      <c r="C451" s="2686"/>
      <c r="D451" s="2686"/>
      <c r="E451" s="2686"/>
      <c r="F451" s="2686"/>
      <c r="G451" s="2686"/>
      <c r="H451" s="2686"/>
      <c r="I451" s="2686"/>
      <c r="J451" s="2686"/>
      <c r="K451" s="2686"/>
      <c r="L451" s="2686"/>
      <c r="M451" s="2686"/>
      <c r="N451" s="2686"/>
      <c r="O451" s="2686"/>
      <c r="P451" s="2686"/>
      <c r="Q451" s="2686"/>
      <c r="R451" s="2686"/>
      <c r="S451" s="2686"/>
      <c r="T451" s="2686"/>
      <c r="U451" s="2686"/>
      <c r="V451" s="2686"/>
      <c r="W451" s="2686"/>
      <c r="X451" s="2686"/>
      <c r="Y451" s="2686"/>
      <c r="Z451" s="2686"/>
      <c r="AA451" s="2686"/>
      <c r="AB451" s="2686"/>
      <c r="AC451" s="2686"/>
      <c r="AD451" s="2686"/>
      <c r="AE451" s="2686"/>
      <c r="AF451" s="2686"/>
      <c r="AG451" s="2686"/>
      <c r="AH451" s="2686"/>
      <c r="AI451" s="2686"/>
      <c r="AJ451" s="2686"/>
      <c r="AK451" s="2686"/>
      <c r="AL451" s="2686"/>
      <c r="AM451" s="2686"/>
      <c r="AN451" s="2686"/>
      <c r="AO451" s="2686"/>
      <c r="AP451" s="2686"/>
      <c r="AQ451" s="2686"/>
      <c r="AR451" s="2686"/>
      <c r="AS451" s="2686"/>
      <c r="AT451" s="2686"/>
      <c r="AU451" s="2686"/>
      <c r="AV451" s="2681"/>
      <c r="AW451" s="2681"/>
      <c r="AX451" s="2681"/>
      <c r="AY451" s="2681"/>
      <c r="AZ451" s="2681"/>
      <c r="BA451" s="2681"/>
      <c r="BB451" s="2683"/>
      <c r="BC451" s="2683"/>
      <c r="BD451" s="2683"/>
      <c r="BE451" s="2683"/>
      <c r="BF451" s="2683"/>
      <c r="BG451" s="2683"/>
      <c r="BH451" s="2683"/>
      <c r="BI451" s="2683"/>
      <c r="BJ451" s="2683"/>
      <c r="BK451" s="2683"/>
      <c r="BL451" s="2683"/>
      <c r="BM451" s="2683"/>
      <c r="BN451" s="2683"/>
      <c r="BO451" s="2683"/>
      <c r="BP451" s="2683"/>
      <c r="BQ451" s="2683"/>
      <c r="BR451" s="89"/>
      <c r="BS451" s="89"/>
      <c r="BT451" s="89"/>
      <c r="BU451" s="89"/>
      <c r="CA451" s="145"/>
      <c r="CB451" s="145"/>
      <c r="CC451" s="145"/>
      <c r="CD451" s="145"/>
      <c r="CE451" s="145"/>
      <c r="CF451" s="145"/>
      <c r="CG451" s="145"/>
      <c r="CH451" s="145"/>
      <c r="CI451" s="145"/>
    </row>
    <row r="452" spans="1:87" ht="9" customHeight="1" x14ac:dyDescent="0.2">
      <c r="A452" s="143" t="str">
        <f>+IF('➉一覧からの作成用データ (切替届)'!$N$41="印刷ＯＫ→",1,"")</f>
        <v/>
      </c>
      <c r="B452" s="2686"/>
      <c r="C452" s="2686"/>
      <c r="D452" s="2686"/>
      <c r="E452" s="2686"/>
      <c r="F452" s="2686"/>
      <c r="G452" s="2686"/>
      <c r="H452" s="2686"/>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2686"/>
      <c r="AD452" s="2686"/>
      <c r="AE452" s="2686"/>
      <c r="AF452" s="2686"/>
      <c r="AG452" s="2686"/>
      <c r="AH452" s="2686"/>
      <c r="AI452" s="2686"/>
      <c r="AJ452" s="2686"/>
      <c r="AK452" s="2686"/>
      <c r="AL452" s="2686"/>
      <c r="AM452" s="2686"/>
      <c r="AN452" s="2686"/>
      <c r="AO452" s="2686"/>
      <c r="AP452" s="2686"/>
      <c r="AQ452" s="2686"/>
      <c r="AR452" s="2686"/>
      <c r="AS452" s="2686"/>
      <c r="AT452" s="2686"/>
      <c r="AU452" s="2686"/>
      <c r="AV452" s="2681"/>
      <c r="AW452" s="2681"/>
      <c r="AX452" s="2681"/>
      <c r="AY452" s="2681"/>
      <c r="AZ452" s="2681"/>
      <c r="BA452" s="2681"/>
      <c r="BB452" s="2683"/>
      <c r="BC452" s="2683"/>
      <c r="BD452" s="2683"/>
      <c r="BE452" s="2683"/>
      <c r="BF452" s="2683"/>
      <c r="BG452" s="2683"/>
      <c r="BH452" s="2683"/>
      <c r="BI452" s="2683"/>
      <c r="BJ452" s="2683"/>
      <c r="BK452" s="2683"/>
      <c r="BL452" s="2683"/>
      <c r="BM452" s="2683"/>
      <c r="BN452" s="2683"/>
      <c r="BO452" s="2683"/>
      <c r="BP452" s="2683"/>
      <c r="BQ452" s="2683"/>
      <c r="BR452" s="89"/>
      <c r="BS452" s="89"/>
      <c r="BT452" s="89"/>
      <c r="BU452" s="89"/>
      <c r="CA452" s="145"/>
      <c r="CB452" s="145"/>
      <c r="CC452" s="145"/>
      <c r="CD452" s="145"/>
      <c r="CE452" s="145"/>
      <c r="CF452" s="145"/>
      <c r="CG452" s="145"/>
      <c r="CH452" s="145"/>
      <c r="CI452" s="145"/>
    </row>
    <row r="453" spans="1:87" s="76" customFormat="1" ht="20.25" customHeight="1" x14ac:dyDescent="0.2">
      <c r="A453" s="143" t="str">
        <f>+IF('➉一覧からの作成用データ (切替届)'!$N$41="印刷ＯＫ→",1,"")</f>
        <v/>
      </c>
      <c r="B453" s="1654" t="s">
        <v>306</v>
      </c>
      <c r="C453" s="1654"/>
      <c r="D453" s="1654"/>
      <c r="E453" s="1654"/>
      <c r="F453" s="1654"/>
      <c r="G453" s="1654"/>
      <c r="H453" s="1654"/>
      <c r="I453" s="1654"/>
      <c r="J453" s="1654"/>
      <c r="K453" s="1654"/>
      <c r="L453" s="1654"/>
      <c r="M453" s="1654"/>
      <c r="N453" s="1654"/>
      <c r="O453" s="1654"/>
      <c r="P453" s="1654"/>
      <c r="Q453" s="1654"/>
      <c r="R453" s="1654"/>
      <c r="S453" s="1654"/>
      <c r="T453" s="1654"/>
      <c r="U453" s="1654"/>
      <c r="V453" s="1654"/>
      <c r="W453" s="1654"/>
      <c r="X453" s="1654"/>
      <c r="Y453" s="1654"/>
      <c r="Z453" s="1654"/>
      <c r="AA453" s="1654"/>
      <c r="AB453" s="1654"/>
      <c r="AC453" s="1654"/>
      <c r="AD453" s="1654"/>
      <c r="AE453" s="1654"/>
      <c r="AF453" s="1654"/>
      <c r="AG453" s="1654"/>
      <c r="AH453" s="1654"/>
      <c r="AI453" s="1654"/>
      <c r="AJ453" s="1654"/>
      <c r="AK453" s="1654"/>
      <c r="AL453" s="1654"/>
      <c r="AM453" s="1654"/>
      <c r="AN453" s="1654"/>
      <c r="AO453" s="1654"/>
      <c r="AP453" s="1654"/>
      <c r="AQ453" s="1654"/>
      <c r="AR453" s="1654"/>
      <c r="AS453" s="1654"/>
      <c r="AT453" s="1654"/>
      <c r="AU453" s="1654"/>
      <c r="AV453" s="1654"/>
      <c r="AW453" s="1654"/>
      <c r="AX453" s="1654"/>
      <c r="AY453" s="1654"/>
      <c r="AZ453" s="1654"/>
      <c r="BA453" s="1654"/>
      <c r="BB453" s="1654"/>
      <c r="BC453" s="1654"/>
      <c r="BD453" s="1654"/>
      <c r="BE453" s="1654"/>
      <c r="BF453" s="1654"/>
      <c r="BG453" s="1654"/>
      <c r="BH453" s="1654"/>
      <c r="BI453" s="1654"/>
      <c r="BJ453" s="1654"/>
      <c r="BK453" s="1654"/>
      <c r="BL453" s="1654"/>
      <c r="BM453" s="1654"/>
      <c r="BN453" s="1654"/>
      <c r="BO453" s="1654"/>
      <c r="BP453" s="1654"/>
      <c r="BQ453" s="1654"/>
      <c r="BR453" s="135"/>
      <c r="CA453" s="146"/>
      <c r="CB453" s="146"/>
      <c r="CC453" s="146"/>
      <c r="CD453" s="146"/>
      <c r="CE453" s="146"/>
      <c r="CF453" s="146"/>
      <c r="CG453" s="146"/>
      <c r="CH453" s="146"/>
      <c r="CI453" s="146"/>
    </row>
    <row r="454" spans="1:87" s="76" customFormat="1" ht="20.25" customHeight="1" x14ac:dyDescent="0.2">
      <c r="A454" s="143" t="str">
        <f>+IF('➉一覧からの作成用データ (切替届)'!$N$41="印刷ＯＫ→",1,"")</f>
        <v/>
      </c>
      <c r="B454" s="1654"/>
      <c r="C454" s="1654"/>
      <c r="D454" s="1654"/>
      <c r="E454" s="1654"/>
      <c r="F454" s="1654"/>
      <c r="G454" s="1654"/>
      <c r="H454" s="1654"/>
      <c r="I454" s="1654"/>
      <c r="J454" s="1654"/>
      <c r="K454" s="1654"/>
      <c r="L454" s="1654"/>
      <c r="M454" s="1654"/>
      <c r="N454" s="1654"/>
      <c r="O454" s="1654"/>
      <c r="P454" s="1654"/>
      <c r="Q454" s="1654"/>
      <c r="R454" s="1654"/>
      <c r="S454" s="1654"/>
      <c r="T454" s="1654"/>
      <c r="U454" s="1654"/>
      <c r="V454" s="1654"/>
      <c r="W454" s="1654"/>
      <c r="X454" s="1654"/>
      <c r="Y454" s="1654"/>
      <c r="Z454" s="1654"/>
      <c r="AA454" s="1654"/>
      <c r="AB454" s="1654"/>
      <c r="AC454" s="1654"/>
      <c r="AD454" s="1654"/>
      <c r="AE454" s="1654"/>
      <c r="AF454" s="1654"/>
      <c r="AG454" s="1654"/>
      <c r="AH454" s="1654"/>
      <c r="AI454" s="1654"/>
      <c r="AJ454" s="1654"/>
      <c r="AK454" s="1654"/>
      <c r="AL454" s="1654"/>
      <c r="AM454" s="1654"/>
      <c r="AN454" s="1654"/>
      <c r="AO454" s="1654"/>
      <c r="AP454" s="1654"/>
      <c r="AQ454" s="1654"/>
      <c r="AR454" s="1654"/>
      <c r="AS454" s="1654"/>
      <c r="AT454" s="1654"/>
      <c r="AU454" s="1654"/>
      <c r="AV454" s="1654"/>
      <c r="AW454" s="1654"/>
      <c r="AX454" s="1654"/>
      <c r="AY454" s="1654"/>
      <c r="AZ454" s="1654"/>
      <c r="BA454" s="1654"/>
      <c r="BB454" s="1654"/>
      <c r="BC454" s="1654"/>
      <c r="BD454" s="1654"/>
      <c r="BE454" s="1654"/>
      <c r="BF454" s="1654"/>
      <c r="BG454" s="1654"/>
      <c r="BH454" s="1654"/>
      <c r="BI454" s="1654"/>
      <c r="BJ454" s="1654"/>
      <c r="BK454" s="1654"/>
      <c r="BL454" s="1654"/>
      <c r="BM454" s="1654"/>
      <c r="BN454" s="1654"/>
      <c r="BO454" s="1654"/>
      <c r="BP454" s="1654"/>
      <c r="BQ454" s="1654"/>
      <c r="BR454" s="135"/>
      <c r="CA454" s="146"/>
      <c r="CB454" s="146"/>
      <c r="CC454" s="146"/>
      <c r="CD454" s="146"/>
      <c r="CE454" s="146"/>
      <c r="CF454" s="146"/>
      <c r="CG454" s="146"/>
      <c r="CH454" s="146"/>
      <c r="CI454" s="146"/>
    </row>
    <row r="455" spans="1:87" s="76" customFormat="1" ht="16.5" customHeight="1" x14ac:dyDescent="0.25">
      <c r="A455" s="143" t="str">
        <f>+IF('➉一覧からの作成用データ (切替届)'!$N$41="印刷ＯＫ→",1,"")</f>
        <v/>
      </c>
      <c r="B455" s="1689" t="s">
        <v>134</v>
      </c>
      <c r="C455" s="1689"/>
      <c r="D455" s="1689"/>
      <c r="E455" s="1689"/>
      <c r="F455" s="1689"/>
      <c r="G455" s="1689"/>
      <c r="H455" s="1689"/>
      <c r="I455" s="1689"/>
      <c r="J455" s="1689"/>
      <c r="K455" s="1689"/>
      <c r="L455" s="1689"/>
      <c r="M455" s="1689"/>
      <c r="N455" s="1689"/>
      <c r="O455" s="1689"/>
      <c r="P455" s="1689"/>
      <c r="Q455" s="1689"/>
      <c r="R455" s="1689"/>
      <c r="S455" s="1689"/>
      <c r="T455" s="1689"/>
      <c r="U455" s="1689"/>
      <c r="V455" s="1689"/>
      <c r="W455" s="1689"/>
      <c r="X455" s="1689"/>
      <c r="Y455" s="1689"/>
      <c r="Z455" s="1689"/>
      <c r="AA455" s="1689"/>
      <c r="AB455" s="1689"/>
      <c r="AC455" s="1689"/>
      <c r="AD455" s="1689"/>
      <c r="AE455" s="1689"/>
      <c r="AF455" s="1689"/>
      <c r="AG455" s="1689"/>
      <c r="AH455" s="1689"/>
      <c r="AI455" s="1689"/>
      <c r="AJ455" s="1689"/>
      <c r="AK455" s="1689"/>
      <c r="AL455" s="1689"/>
      <c r="AM455" s="1689"/>
      <c r="AN455" s="1689"/>
      <c r="AO455" s="1689"/>
      <c r="AP455" s="1689"/>
      <c r="AQ455" s="1689"/>
      <c r="AR455" s="1689"/>
      <c r="AS455" s="1689"/>
      <c r="AT455" s="1689"/>
      <c r="AU455" s="1689"/>
      <c r="AV455" s="1689"/>
      <c r="AW455" s="1689"/>
      <c r="AX455" s="1689"/>
      <c r="AY455" s="1689"/>
      <c r="AZ455" s="1689"/>
      <c r="BA455" s="1689"/>
      <c r="BB455" s="1689"/>
      <c r="BC455" s="1689"/>
      <c r="BD455" s="1689"/>
      <c r="BE455" s="1689"/>
      <c r="BF455" s="1689"/>
      <c r="BG455" s="1689"/>
      <c r="BH455" s="1689"/>
      <c r="BI455" s="1689"/>
      <c r="BJ455" s="1689"/>
      <c r="BK455" s="1689"/>
      <c r="BL455" s="1689"/>
      <c r="BM455" s="1689"/>
      <c r="BN455" s="1689"/>
      <c r="BO455" s="1689"/>
      <c r="BP455" s="1689"/>
      <c r="BQ455" s="1689"/>
      <c r="BR455" s="147"/>
      <c r="CA455" s="146"/>
      <c r="CB455" s="146"/>
      <c r="CC455" s="146"/>
      <c r="CD455" s="146"/>
      <c r="CE455" s="146"/>
      <c r="CF455" s="146"/>
      <c r="CG455" s="146"/>
      <c r="CH455" s="146"/>
      <c r="CI455" s="146"/>
    </row>
    <row r="456" spans="1:87" s="76" customFormat="1" ht="16.5" customHeight="1" x14ac:dyDescent="0.25">
      <c r="A456" s="143" t="str">
        <f>+IF('➉一覧からの作成用データ (切替届)'!$N$41="印刷ＯＫ→",1,"")</f>
        <v/>
      </c>
      <c r="B456" s="1689"/>
      <c r="C456" s="1689"/>
      <c r="D456" s="1689"/>
      <c r="E456" s="1689"/>
      <c r="F456" s="1689"/>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689"/>
      <c r="AG456" s="1689"/>
      <c r="AH456" s="1689"/>
      <c r="AI456" s="1689"/>
      <c r="AJ456" s="1689"/>
      <c r="AK456" s="1689"/>
      <c r="AL456" s="1689"/>
      <c r="AM456" s="1689"/>
      <c r="AN456" s="1689"/>
      <c r="AO456" s="1689"/>
      <c r="AP456" s="1689"/>
      <c r="AQ456" s="1689"/>
      <c r="AR456" s="1689"/>
      <c r="AS456" s="1689"/>
      <c r="AT456" s="1689"/>
      <c r="AU456" s="1689"/>
      <c r="AV456" s="1689"/>
      <c r="AW456" s="1689"/>
      <c r="AX456" s="1689"/>
      <c r="AY456" s="1689"/>
      <c r="AZ456" s="1689"/>
      <c r="BA456" s="1689"/>
      <c r="BB456" s="1689"/>
      <c r="BC456" s="1689"/>
      <c r="BD456" s="1689"/>
      <c r="BE456" s="1689"/>
      <c r="BF456" s="1689"/>
      <c r="BG456" s="1689"/>
      <c r="BH456" s="1689"/>
      <c r="BI456" s="1689"/>
      <c r="BJ456" s="1689"/>
      <c r="BK456" s="1689"/>
      <c r="BL456" s="1689"/>
      <c r="BM456" s="1689"/>
      <c r="BN456" s="1689"/>
      <c r="BO456" s="1689"/>
      <c r="BP456" s="1689"/>
      <c r="BQ456" s="1689"/>
      <c r="BR456" s="147"/>
      <c r="CA456" s="146"/>
      <c r="CB456" s="146"/>
      <c r="CC456" s="146"/>
      <c r="CD456" s="146"/>
      <c r="CE456" s="146"/>
      <c r="CF456" s="146"/>
    </row>
    <row r="457" spans="1:87" s="76" customFormat="1" ht="28.5" customHeight="1" x14ac:dyDescent="0.2">
      <c r="A457" s="143" t="str">
        <f>+IF('➉一覧からの作成用データ (切替届)'!$N$41="印刷ＯＫ→",1,"")</f>
        <v/>
      </c>
      <c r="B457" s="1654" t="s">
        <v>135</v>
      </c>
      <c r="C457" s="1654"/>
      <c r="D457" s="1654"/>
      <c r="E457" s="1654"/>
      <c r="F457" s="1654"/>
      <c r="G457" s="1654"/>
      <c r="H457" s="1654"/>
      <c r="I457" s="1654"/>
      <c r="J457" s="1654"/>
      <c r="K457" s="1654"/>
      <c r="L457" s="1654"/>
      <c r="M457" s="1654"/>
      <c r="N457" s="1654"/>
      <c r="O457" s="1654"/>
      <c r="P457" s="1654"/>
      <c r="Q457" s="1654"/>
      <c r="R457" s="1654"/>
      <c r="S457" s="1654"/>
      <c r="T457" s="1654"/>
      <c r="U457" s="1654"/>
      <c r="V457" s="1654"/>
      <c r="W457" s="1654"/>
      <c r="X457" s="1654"/>
      <c r="Y457" s="1654"/>
      <c r="Z457" s="1654"/>
      <c r="AA457" s="1654"/>
      <c r="AB457" s="1654"/>
      <c r="AC457" s="1654"/>
      <c r="AD457" s="1654"/>
      <c r="AE457" s="1654"/>
      <c r="AF457" s="1654"/>
      <c r="AG457" s="1654"/>
      <c r="AH457" s="1654"/>
      <c r="AI457" s="1654"/>
      <c r="AJ457" s="1654"/>
      <c r="AK457" s="1654"/>
      <c r="AL457" s="1654"/>
      <c r="AM457" s="1654"/>
      <c r="AN457" s="1654"/>
      <c r="AO457" s="1654"/>
      <c r="AP457" s="1654"/>
      <c r="AQ457" s="1654"/>
      <c r="AR457" s="1654"/>
      <c r="AS457" s="1654"/>
      <c r="AT457" s="1654"/>
      <c r="AU457" s="1654"/>
      <c r="AV457" s="1654"/>
      <c r="AW457" s="1654"/>
      <c r="AX457" s="1654"/>
      <c r="AY457" s="1654"/>
      <c r="AZ457" s="1654"/>
      <c r="BA457" s="1654"/>
      <c r="BB457" s="1654"/>
      <c r="BC457" s="1654"/>
      <c r="BD457" s="1654"/>
      <c r="BE457" s="1654"/>
      <c r="BF457" s="1654"/>
      <c r="BG457" s="1654"/>
      <c r="BH457" s="1654"/>
      <c r="BI457" s="1654"/>
      <c r="BJ457" s="1654"/>
      <c r="BK457" s="1654"/>
      <c r="BL457" s="1654"/>
      <c r="BM457" s="1654"/>
      <c r="BN457" s="1654"/>
      <c r="BO457" s="1654"/>
      <c r="BP457" s="1654"/>
      <c r="BQ457" s="1654"/>
      <c r="BR457" s="135"/>
      <c r="CA457" s="146"/>
      <c r="CB457" s="146"/>
      <c r="CC457" s="146"/>
      <c r="CD457" s="146"/>
      <c r="CE457" s="146"/>
      <c r="CF457" s="146"/>
    </row>
    <row r="458" spans="1:87" s="76" customFormat="1" ht="28.5" customHeight="1" x14ac:dyDescent="0.2">
      <c r="A458" s="143" t="str">
        <f>+IF('➉一覧からの作成用データ (切替届)'!$N$41="印刷ＯＫ→",1,"")</f>
        <v/>
      </c>
      <c r="B458" s="1654"/>
      <c r="C458" s="1654"/>
      <c r="D458" s="1654"/>
      <c r="E458" s="1654"/>
      <c r="F458" s="1654"/>
      <c r="G458" s="1654"/>
      <c r="H458" s="1654"/>
      <c r="I458" s="1654"/>
      <c r="J458" s="1654"/>
      <c r="K458" s="1654"/>
      <c r="L458" s="1654"/>
      <c r="M458" s="1654"/>
      <c r="N458" s="1654"/>
      <c r="O458" s="1654"/>
      <c r="P458" s="1654"/>
      <c r="Q458" s="1654"/>
      <c r="R458" s="1654"/>
      <c r="S458" s="1654"/>
      <c r="T458" s="1654"/>
      <c r="U458" s="1654"/>
      <c r="V458" s="1654"/>
      <c r="W458" s="1654"/>
      <c r="X458" s="1654"/>
      <c r="Y458" s="1654"/>
      <c r="Z458" s="1654"/>
      <c r="AA458" s="1654"/>
      <c r="AB458" s="1654"/>
      <c r="AC458" s="1654"/>
      <c r="AD458" s="1654"/>
      <c r="AE458" s="1654"/>
      <c r="AF458" s="1654"/>
      <c r="AG458" s="1654"/>
      <c r="AH458" s="1654"/>
      <c r="AI458" s="1654"/>
      <c r="AJ458" s="1654"/>
      <c r="AK458" s="1654"/>
      <c r="AL458" s="1654"/>
      <c r="AM458" s="1654"/>
      <c r="AN458" s="1654"/>
      <c r="AO458" s="1654"/>
      <c r="AP458" s="1654"/>
      <c r="AQ458" s="1654"/>
      <c r="AR458" s="1654"/>
      <c r="AS458" s="1654"/>
      <c r="AT458" s="1654"/>
      <c r="AU458" s="1654"/>
      <c r="AV458" s="1654"/>
      <c r="AW458" s="1654"/>
      <c r="AX458" s="1654"/>
      <c r="AY458" s="1654"/>
      <c r="AZ458" s="1654"/>
      <c r="BA458" s="1654"/>
      <c r="BB458" s="1654"/>
      <c r="BC458" s="1654"/>
      <c r="BD458" s="1654"/>
      <c r="BE458" s="1654"/>
      <c r="BF458" s="1654"/>
      <c r="BG458" s="1654"/>
      <c r="BH458" s="1654"/>
      <c r="BI458" s="1654"/>
      <c r="BJ458" s="1654"/>
      <c r="BK458" s="1654"/>
      <c r="BL458" s="1654"/>
      <c r="BM458" s="1654"/>
      <c r="BN458" s="1654"/>
      <c r="BO458" s="1654"/>
      <c r="BP458" s="1654"/>
      <c r="BQ458" s="1654"/>
      <c r="BR458" s="135"/>
      <c r="CA458" s="146"/>
      <c r="CB458" s="146"/>
      <c r="CC458" s="146"/>
      <c r="CD458" s="146"/>
      <c r="CE458" s="146"/>
      <c r="CF458" s="146"/>
      <c r="CG458" s="146"/>
      <c r="CH458" s="146"/>
      <c r="CI458" s="146"/>
    </row>
    <row r="459" spans="1:87" s="76" customFormat="1" ht="16.5" customHeight="1" x14ac:dyDescent="0.2">
      <c r="A459" s="143" t="str">
        <f>+IF('➉一覧からの作成用データ (切替届)'!$N$41="印刷ＯＫ→",1,"")</f>
        <v/>
      </c>
      <c r="B459" s="1654" t="s">
        <v>136</v>
      </c>
      <c r="C459" s="1654"/>
      <c r="D459" s="1654"/>
      <c r="E459" s="1654"/>
      <c r="F459" s="1654"/>
      <c r="G459" s="1654"/>
      <c r="H459" s="1654"/>
      <c r="I459" s="1654"/>
      <c r="J459" s="1654"/>
      <c r="K459" s="1654"/>
      <c r="L459" s="1654"/>
      <c r="M459" s="1654"/>
      <c r="N459" s="1654"/>
      <c r="O459" s="1654"/>
      <c r="P459" s="1654"/>
      <c r="Q459" s="1654"/>
      <c r="R459" s="1654"/>
      <c r="S459" s="1654"/>
      <c r="T459" s="1654"/>
      <c r="U459" s="1654"/>
      <c r="V459" s="1654"/>
      <c r="W459" s="1654"/>
      <c r="X459" s="1654"/>
      <c r="Y459" s="1654"/>
      <c r="Z459" s="1654"/>
      <c r="AA459" s="1654"/>
      <c r="AB459" s="1654"/>
      <c r="AC459" s="1654"/>
      <c r="AD459" s="1654"/>
      <c r="AE459" s="1654"/>
      <c r="AF459" s="1654"/>
      <c r="AG459" s="1654"/>
      <c r="AH459" s="1654"/>
      <c r="AI459" s="1654"/>
      <c r="AJ459" s="1654"/>
      <c r="AK459" s="1654"/>
      <c r="AL459" s="1654"/>
      <c r="AM459" s="1654"/>
      <c r="AN459" s="1654"/>
      <c r="AO459" s="1654"/>
      <c r="AP459" s="1654"/>
      <c r="AQ459" s="1654"/>
      <c r="AR459" s="1654"/>
      <c r="AS459" s="1654"/>
      <c r="AT459" s="1654"/>
      <c r="AU459" s="1654"/>
      <c r="AV459" s="1654"/>
      <c r="AW459" s="1654"/>
      <c r="AX459" s="1654"/>
      <c r="AY459" s="1654"/>
      <c r="AZ459" s="1654"/>
      <c r="BA459" s="1654"/>
      <c r="BB459" s="1654"/>
      <c r="BC459" s="1654"/>
      <c r="BD459" s="1654"/>
      <c r="BE459" s="1654"/>
      <c r="BF459" s="1654"/>
      <c r="BG459" s="1654"/>
      <c r="BH459" s="1654"/>
      <c r="BI459" s="1654"/>
      <c r="BJ459" s="1654"/>
      <c r="BK459" s="1654"/>
      <c r="BL459" s="1654"/>
      <c r="BM459" s="1654"/>
      <c r="BN459" s="1654"/>
      <c r="BO459" s="1654"/>
      <c r="BP459" s="1654"/>
      <c r="BQ459" s="1654"/>
      <c r="BR459" s="135"/>
      <c r="CA459" s="146"/>
      <c r="CB459" s="146"/>
      <c r="CC459" s="146"/>
      <c r="CD459" s="146"/>
      <c r="CE459" s="146"/>
      <c r="CF459" s="146"/>
      <c r="CG459" s="146"/>
      <c r="CH459" s="146"/>
      <c r="CI459" s="146"/>
    </row>
    <row r="460" spans="1:87" s="76" customFormat="1" ht="16.5" customHeight="1" x14ac:dyDescent="0.2">
      <c r="A460" s="143" t="str">
        <f>+IF('➉一覧からの作成用データ (切替届)'!$N$41="印刷ＯＫ→",1,"")</f>
        <v/>
      </c>
      <c r="B460" s="1654"/>
      <c r="C460" s="1654"/>
      <c r="D460" s="1654"/>
      <c r="E460" s="1654"/>
      <c r="F460" s="1654"/>
      <c r="G460" s="1654"/>
      <c r="H460" s="1654"/>
      <c r="I460" s="1654"/>
      <c r="J460" s="1654"/>
      <c r="K460" s="1654"/>
      <c r="L460" s="1654"/>
      <c r="M460" s="1654"/>
      <c r="N460" s="1654"/>
      <c r="O460" s="1654"/>
      <c r="P460" s="1654"/>
      <c r="Q460" s="1654"/>
      <c r="R460" s="1654"/>
      <c r="S460" s="1654"/>
      <c r="T460" s="1654"/>
      <c r="U460" s="1654"/>
      <c r="V460" s="1654"/>
      <c r="W460" s="1654"/>
      <c r="X460" s="1654"/>
      <c r="Y460" s="1654"/>
      <c r="Z460" s="1654"/>
      <c r="AA460" s="1654"/>
      <c r="AB460" s="1654"/>
      <c r="AC460" s="1654"/>
      <c r="AD460" s="1654"/>
      <c r="AE460" s="1654"/>
      <c r="AF460" s="1654"/>
      <c r="AG460" s="1654"/>
      <c r="AH460" s="1654"/>
      <c r="AI460" s="1654"/>
      <c r="AJ460" s="1654"/>
      <c r="AK460" s="1654"/>
      <c r="AL460" s="1654"/>
      <c r="AM460" s="1654"/>
      <c r="AN460" s="1654"/>
      <c r="AO460" s="1654"/>
      <c r="AP460" s="1654"/>
      <c r="AQ460" s="1654"/>
      <c r="AR460" s="1654"/>
      <c r="AS460" s="1654"/>
      <c r="AT460" s="1654"/>
      <c r="AU460" s="1654"/>
      <c r="AV460" s="1654"/>
      <c r="AW460" s="1654"/>
      <c r="AX460" s="1654"/>
      <c r="AY460" s="1654"/>
      <c r="AZ460" s="1654"/>
      <c r="BA460" s="1654"/>
      <c r="BB460" s="1654"/>
      <c r="BC460" s="1654"/>
      <c r="BD460" s="1654"/>
      <c r="BE460" s="1654"/>
      <c r="BF460" s="1654"/>
      <c r="BG460" s="1654"/>
      <c r="BH460" s="1654"/>
      <c r="BI460" s="1654"/>
      <c r="BJ460" s="1654"/>
      <c r="BK460" s="1654"/>
      <c r="BL460" s="1654"/>
      <c r="BM460" s="1654"/>
      <c r="BN460" s="1654"/>
      <c r="BO460" s="1654"/>
      <c r="BP460" s="1654"/>
      <c r="BQ460" s="1654"/>
      <c r="BR460" s="135"/>
      <c r="CA460" s="146"/>
      <c r="CB460" s="146"/>
      <c r="CC460" s="146"/>
      <c r="CD460" s="146"/>
      <c r="CE460" s="146"/>
      <c r="CF460" s="146"/>
      <c r="CG460" s="146"/>
      <c r="CH460" s="146"/>
      <c r="CI460" s="146"/>
    </row>
    <row r="461" spans="1:87" s="76" customFormat="1" ht="12" customHeight="1" x14ac:dyDescent="0.2">
      <c r="A461" s="143" t="str">
        <f>+IF('➉一覧からの作成用データ (切替届)'!$N$41="印刷ＯＫ→",1,"")</f>
        <v/>
      </c>
      <c r="B461" s="8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3"/>
      <c r="AI461" s="93"/>
      <c r="AJ461" s="93"/>
      <c r="AK461" s="93"/>
      <c r="AL461" s="94"/>
      <c r="AM461" s="95"/>
      <c r="AN461" s="95"/>
      <c r="AO461" s="95"/>
      <c r="AP461" s="95"/>
      <c r="AQ461" s="96"/>
      <c r="AR461" s="96"/>
      <c r="AS461" s="96"/>
      <c r="AT461" s="96"/>
      <c r="AU461" s="96"/>
      <c r="AV461" s="96"/>
      <c r="AW461" s="96"/>
      <c r="AX461" s="96"/>
      <c r="AY461" s="96"/>
      <c r="AZ461" s="96"/>
      <c r="BA461" s="96"/>
      <c r="BB461" s="96"/>
      <c r="BC461" s="96"/>
      <c r="BD461" s="96"/>
      <c r="BE461" s="96"/>
      <c r="BF461" s="96"/>
      <c r="BG461" s="96"/>
      <c r="BH461" s="96"/>
      <c r="BR461" s="135"/>
      <c r="CA461" s="146"/>
      <c r="CB461" s="146"/>
      <c r="CC461" s="146"/>
      <c r="CD461" s="146"/>
      <c r="CE461" s="146"/>
      <c r="CF461" s="146"/>
      <c r="CG461" s="146"/>
      <c r="CH461" s="146"/>
      <c r="CI461" s="146"/>
    </row>
    <row r="462" spans="1:87" s="76" customFormat="1" ht="12" customHeight="1" x14ac:dyDescent="0.2">
      <c r="A462" s="143" t="str">
        <f>+IF('➉一覧からの作成用データ (切替届)'!$N$41="印刷ＯＫ→",1,"")</f>
        <v/>
      </c>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3"/>
      <c r="AI462" s="93"/>
      <c r="AJ462" s="93"/>
      <c r="AK462" s="93"/>
      <c r="AL462" s="94"/>
      <c r="AM462" s="95"/>
      <c r="AN462" s="95"/>
      <c r="AO462" s="95"/>
      <c r="AP462" s="95"/>
      <c r="AQ462" s="97"/>
      <c r="AR462" s="97"/>
      <c r="AS462" s="97"/>
      <c r="AT462" s="97"/>
      <c r="AU462" s="97"/>
      <c r="AV462" s="97"/>
      <c r="AW462" s="98"/>
      <c r="AX462" s="98"/>
      <c r="AY462" s="98"/>
      <c r="AZ462" s="98"/>
      <c r="BA462" s="98"/>
      <c r="BB462" s="99"/>
      <c r="BC462" s="98"/>
      <c r="BD462" s="98"/>
      <c r="BE462" s="98"/>
      <c r="BF462" s="98"/>
      <c r="BG462" s="98"/>
      <c r="BH462" s="99"/>
      <c r="BR462" s="135"/>
      <c r="CA462" s="146"/>
      <c r="CB462" s="146"/>
      <c r="CC462" s="146"/>
      <c r="CD462" s="146"/>
      <c r="CE462" s="146"/>
      <c r="CF462" s="146"/>
      <c r="CG462" s="146"/>
      <c r="CH462" s="146"/>
      <c r="CI462" s="146"/>
    </row>
    <row r="463" spans="1:87" ht="11.25" customHeight="1" x14ac:dyDescent="0.2">
      <c r="A463" s="143" t="str">
        <f>+IF('➉一覧からの作成用データ (切替届)'!$N$42="印刷ＯＫ→",1,"")</f>
        <v/>
      </c>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3"/>
      <c r="AI463" s="93"/>
      <c r="AJ463" s="93"/>
      <c r="AK463" s="93"/>
      <c r="AL463" s="94"/>
      <c r="AM463" s="95"/>
      <c r="AN463" s="95"/>
      <c r="AO463" s="95"/>
      <c r="AP463" s="95"/>
      <c r="AQ463" s="96"/>
      <c r="AR463" s="96"/>
      <c r="AS463" s="96"/>
      <c r="AT463" s="96"/>
      <c r="AU463" s="96"/>
      <c r="AV463" s="96"/>
      <c r="AW463" s="96"/>
      <c r="AX463" s="96"/>
      <c r="AY463" s="96"/>
      <c r="AZ463" s="96"/>
      <c r="BA463" s="96"/>
      <c r="BB463" s="96"/>
      <c r="BC463" s="96"/>
      <c r="BD463" s="96"/>
      <c r="BE463" s="96"/>
      <c r="BF463" s="96"/>
      <c r="BG463" s="96"/>
      <c r="BH463" s="96"/>
      <c r="BI463" s="76"/>
      <c r="BJ463" s="76"/>
      <c r="BK463" s="76"/>
      <c r="BL463" s="76"/>
      <c r="BM463" s="76"/>
      <c r="BN463" s="76"/>
      <c r="BO463" s="76"/>
      <c r="BP463" s="76"/>
      <c r="BQ463" s="76"/>
    </row>
    <row r="464" spans="1:87" ht="12.75" customHeight="1" x14ac:dyDescent="0.2">
      <c r="A464" s="143" t="str">
        <f>+IF('➉一覧からの作成用データ (切替届)'!$N$42="印刷ＯＫ→",1,"")</f>
        <v/>
      </c>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3"/>
      <c r="AI464" s="93"/>
      <c r="AJ464" s="93"/>
      <c r="AK464" s="93"/>
      <c r="AL464" s="94"/>
      <c r="AM464" s="95"/>
      <c r="AN464" s="95"/>
      <c r="AO464" s="95"/>
      <c r="AP464" s="95"/>
      <c r="AQ464" s="97"/>
      <c r="AR464" s="97"/>
      <c r="AS464" s="97"/>
      <c r="AT464" s="97"/>
      <c r="AU464" s="97"/>
      <c r="AV464" s="97"/>
      <c r="AW464" s="98"/>
      <c r="AX464" s="98"/>
      <c r="AY464" s="98"/>
      <c r="AZ464" s="98"/>
      <c r="BA464" s="98"/>
      <c r="BB464" s="99"/>
      <c r="BC464" s="98"/>
      <c r="BD464" s="98"/>
      <c r="BE464" s="98"/>
      <c r="BF464" s="98"/>
      <c r="BG464" s="98"/>
      <c r="BH464" s="99"/>
      <c r="BI464" s="76"/>
      <c r="BJ464" s="76"/>
      <c r="BK464" s="76"/>
      <c r="BL464" s="76"/>
      <c r="BM464" s="76"/>
      <c r="BN464" s="76"/>
      <c r="BO464" s="76"/>
      <c r="BP464" s="76"/>
      <c r="BQ464" s="76"/>
      <c r="BR464" s="83"/>
      <c r="BS464" s="83"/>
    </row>
    <row r="465" spans="1:87" ht="12.75" customHeight="1" x14ac:dyDescent="0.2">
      <c r="A465" s="143" t="str">
        <f>+IF('➉一覧からの作成用データ (切替届)'!$N$42="印刷ＯＫ→",1,"")</f>
        <v/>
      </c>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3"/>
      <c r="AI465" s="93"/>
      <c r="AJ465" s="93"/>
      <c r="AK465" s="93"/>
      <c r="AL465" s="94"/>
      <c r="AM465" s="95"/>
      <c r="AN465" s="95"/>
      <c r="AO465" s="95"/>
      <c r="AP465" s="95"/>
      <c r="AQ465" s="97"/>
      <c r="AR465" s="97"/>
      <c r="AS465" s="97"/>
      <c r="AT465" s="97"/>
      <c r="AU465" s="97"/>
      <c r="AV465" s="97"/>
      <c r="AW465" s="98"/>
      <c r="AX465" s="98"/>
      <c r="AY465" s="98"/>
      <c r="AZ465" s="98"/>
      <c r="BA465" s="98"/>
      <c r="BB465" s="99"/>
      <c r="BC465" s="98"/>
      <c r="BD465" s="98"/>
      <c r="BE465" s="98"/>
      <c r="BF465" s="98"/>
      <c r="BG465" s="98"/>
      <c r="BH465" s="99"/>
      <c r="BI465" s="76"/>
      <c r="BJ465" s="100"/>
      <c r="BK465" s="101"/>
      <c r="BL465" s="101"/>
      <c r="BM465" s="101"/>
      <c r="BN465" s="101"/>
      <c r="BO465" s="101"/>
      <c r="BP465" s="101"/>
      <c r="BQ465" s="101"/>
      <c r="BR465" s="76"/>
      <c r="BS465" s="76"/>
    </row>
    <row r="466" spans="1:87" ht="12.75" customHeight="1" x14ac:dyDescent="0.2">
      <c r="A466" s="143" t="str">
        <f>+IF('➉一覧からの作成用データ (切替届)'!$N$42="印刷ＯＫ→",1,"")</f>
        <v/>
      </c>
      <c r="B466" s="2719" t="s">
        <v>589</v>
      </c>
      <c r="C466" s="2719"/>
      <c r="D466" s="2719"/>
      <c r="E466" s="2719"/>
      <c r="F466" s="2719"/>
      <c r="G466" s="2719"/>
      <c r="H466" s="2719"/>
      <c r="I466" s="2719"/>
      <c r="J466" s="2719"/>
      <c r="K466" s="2719"/>
      <c r="L466" s="2719"/>
      <c r="M466" s="2719"/>
      <c r="N466" s="2719"/>
      <c r="O466" s="2719"/>
      <c r="P466" s="2719"/>
      <c r="Q466" s="2719"/>
      <c r="R466" s="2719"/>
      <c r="S466" s="2719"/>
      <c r="T466" s="2719"/>
      <c r="U466" s="2719"/>
      <c r="V466" s="2719"/>
      <c r="W466" s="2719"/>
      <c r="X466" s="2719"/>
      <c r="Y466" s="2719"/>
      <c r="Z466" s="2719"/>
      <c r="AA466" s="2719"/>
      <c r="AB466" s="2719"/>
      <c r="AC466" s="2719"/>
      <c r="AD466" s="2719"/>
      <c r="AE466" s="2719"/>
      <c r="AF466" s="2719"/>
      <c r="AG466" s="2719"/>
      <c r="AH466" s="2719"/>
      <c r="AI466" s="2719"/>
      <c r="AJ466" s="2719"/>
      <c r="AK466" s="2719"/>
      <c r="AL466" s="2720"/>
      <c r="AM466" s="95"/>
      <c r="AN466" s="95"/>
      <c r="AO466" s="95"/>
      <c r="AP466" s="2721" t="s">
        <v>115</v>
      </c>
      <c r="AQ466" s="2721"/>
      <c r="AR466" s="2721"/>
      <c r="AS466" s="2721"/>
      <c r="AT466" s="2721"/>
      <c r="AU466" s="2721"/>
      <c r="AV466" s="2721"/>
      <c r="AW466" s="2723"/>
      <c r="AX466" s="2723"/>
      <c r="AY466" s="2723"/>
      <c r="AZ466" s="2723"/>
      <c r="BA466" s="2723"/>
      <c r="BB466" s="2723"/>
      <c r="BC466" s="2723"/>
      <c r="BD466" s="2723"/>
      <c r="BE466" s="2723"/>
      <c r="BF466" s="2723"/>
      <c r="BG466" s="2723"/>
      <c r="BH466" s="2723"/>
      <c r="BI466" s="2723"/>
      <c r="BJ466" s="2723"/>
      <c r="BK466" s="2723"/>
      <c r="BL466" s="2723"/>
      <c r="BM466" s="2723"/>
      <c r="BN466" s="2723"/>
      <c r="BO466" s="2723"/>
      <c r="BP466" s="2723"/>
      <c r="BQ466" s="2723"/>
      <c r="BR466" s="76"/>
      <c r="BS466" s="76"/>
    </row>
    <row r="467" spans="1:87" ht="12.75" customHeight="1" x14ac:dyDescent="0.2">
      <c r="A467" s="143" t="str">
        <f>+IF('➉一覧からの作成用データ (切替届)'!$N$42="印刷ＯＫ→",1,"")</f>
        <v/>
      </c>
      <c r="B467" s="2719"/>
      <c r="C467" s="2719"/>
      <c r="D467" s="2719"/>
      <c r="E467" s="2719"/>
      <c r="F467" s="2719"/>
      <c r="G467" s="2719"/>
      <c r="H467" s="2719"/>
      <c r="I467" s="2719"/>
      <c r="J467" s="2719"/>
      <c r="K467" s="2719"/>
      <c r="L467" s="2719"/>
      <c r="M467" s="2719"/>
      <c r="N467" s="2719"/>
      <c r="O467" s="2719"/>
      <c r="P467" s="2719"/>
      <c r="Q467" s="2719"/>
      <c r="R467" s="2719"/>
      <c r="S467" s="2719"/>
      <c r="T467" s="2719"/>
      <c r="U467" s="2719"/>
      <c r="V467" s="2719"/>
      <c r="W467" s="2719"/>
      <c r="X467" s="2719"/>
      <c r="Y467" s="2719"/>
      <c r="Z467" s="2719"/>
      <c r="AA467" s="2719"/>
      <c r="AB467" s="2719"/>
      <c r="AC467" s="2719"/>
      <c r="AD467" s="2719"/>
      <c r="AE467" s="2719"/>
      <c r="AF467" s="2719"/>
      <c r="AG467" s="2719"/>
      <c r="AH467" s="2719"/>
      <c r="AI467" s="2719"/>
      <c r="AJ467" s="2719"/>
      <c r="AK467" s="2719"/>
      <c r="AL467" s="2720"/>
      <c r="AM467" s="95"/>
      <c r="AN467" s="95"/>
      <c r="AO467" s="95"/>
      <c r="AP467" s="2721"/>
      <c r="AQ467" s="2721"/>
      <c r="AR467" s="2721"/>
      <c r="AS467" s="2721"/>
      <c r="AT467" s="2721"/>
      <c r="AU467" s="2721"/>
      <c r="AV467" s="2721"/>
      <c r="AW467" s="2723"/>
      <c r="AX467" s="2723"/>
      <c r="AY467" s="2723"/>
      <c r="AZ467" s="2723"/>
      <c r="BA467" s="2723"/>
      <c r="BB467" s="2723"/>
      <c r="BC467" s="2723"/>
      <c r="BD467" s="2723"/>
      <c r="BE467" s="2723"/>
      <c r="BF467" s="2723"/>
      <c r="BG467" s="2723"/>
      <c r="BH467" s="2723"/>
      <c r="BI467" s="2723"/>
      <c r="BJ467" s="2723"/>
      <c r="BK467" s="2723"/>
      <c r="BL467" s="2723"/>
      <c r="BM467" s="2723"/>
      <c r="BN467" s="2723"/>
      <c r="BO467" s="2723"/>
      <c r="BP467" s="2723"/>
      <c r="BQ467" s="2723"/>
      <c r="BR467" s="76"/>
      <c r="BS467" s="76"/>
    </row>
    <row r="468" spans="1:87" ht="12.75" customHeight="1" thickBot="1" x14ac:dyDescent="0.25">
      <c r="A468" s="143" t="str">
        <f>+IF('➉一覧からの作成用データ (切替届)'!$N$42="印刷ＯＫ→",1,"")</f>
        <v/>
      </c>
      <c r="B468" s="2720"/>
      <c r="C468" s="2720"/>
      <c r="D468" s="2720"/>
      <c r="E468" s="2720"/>
      <c r="F468" s="2720"/>
      <c r="G468" s="2720"/>
      <c r="H468" s="2720"/>
      <c r="I468" s="2720"/>
      <c r="J468" s="2720"/>
      <c r="K468" s="2720"/>
      <c r="L468" s="2720"/>
      <c r="M468" s="2720"/>
      <c r="N468" s="2720"/>
      <c r="O468" s="2720"/>
      <c r="P468" s="2720"/>
      <c r="Q468" s="2720"/>
      <c r="R468" s="2720"/>
      <c r="S468" s="2720"/>
      <c r="T468" s="2720"/>
      <c r="U468" s="2720"/>
      <c r="V468" s="2720"/>
      <c r="W468" s="2720"/>
      <c r="X468" s="2720"/>
      <c r="Y468" s="2720"/>
      <c r="Z468" s="2720"/>
      <c r="AA468" s="2720"/>
      <c r="AB468" s="2720"/>
      <c r="AC468" s="2720"/>
      <c r="AD468" s="2720"/>
      <c r="AE468" s="2720"/>
      <c r="AF468" s="2720"/>
      <c r="AG468" s="2720"/>
      <c r="AH468" s="2720"/>
      <c r="AI468" s="2720"/>
      <c r="AJ468" s="2720"/>
      <c r="AK468" s="2720"/>
      <c r="AL468" s="2720"/>
      <c r="AM468" s="95"/>
      <c r="AN468" s="95"/>
      <c r="AO468" s="95"/>
      <c r="AP468" s="2722"/>
      <c r="AQ468" s="2722"/>
      <c r="AR468" s="2722"/>
      <c r="AS468" s="2722"/>
      <c r="AT468" s="2722"/>
      <c r="AU468" s="2722"/>
      <c r="AV468" s="2722"/>
      <c r="AW468" s="2724"/>
      <c r="AX468" s="2724"/>
      <c r="AY468" s="2724"/>
      <c r="AZ468" s="2724"/>
      <c r="BA468" s="2724"/>
      <c r="BB468" s="2724"/>
      <c r="BC468" s="2724"/>
      <c r="BD468" s="2724"/>
      <c r="BE468" s="2724"/>
      <c r="BF468" s="2724"/>
      <c r="BG468" s="2724"/>
      <c r="BH468" s="2724"/>
      <c r="BI468" s="2724"/>
      <c r="BJ468" s="2724"/>
      <c r="BK468" s="2724"/>
      <c r="BL468" s="2724"/>
      <c r="BM468" s="2724"/>
      <c r="BN468" s="2724"/>
      <c r="BO468" s="2724"/>
      <c r="BP468" s="2724"/>
      <c r="BQ468" s="2724"/>
      <c r="BR468" s="76"/>
      <c r="BS468" s="76"/>
    </row>
    <row r="469" spans="1:87" ht="13.5" customHeight="1" x14ac:dyDescent="0.2">
      <c r="A469" s="143" t="str">
        <f>+IF('➉一覧からの作成用データ (切替届)'!$N$42="印刷ＯＫ→",1,"")</f>
        <v/>
      </c>
      <c r="B469" s="2725">
        <f ca="1">IF('➉一覧からの作成用データ (切替届)'!$B$31="","",'➉一覧からの作成用データ (切替届)'!$B$31)</f>
        <v>45617</v>
      </c>
      <c r="C469" s="2726"/>
      <c r="D469" s="2726"/>
      <c r="E469" s="2726"/>
      <c r="F469" s="2726"/>
      <c r="G469" s="2726"/>
      <c r="H469" s="2726"/>
      <c r="I469" s="2726"/>
      <c r="J469" s="2726"/>
      <c r="K469" s="2726"/>
      <c r="L469" s="2726"/>
      <c r="M469" s="2726"/>
      <c r="N469" s="2726"/>
      <c r="O469" s="2726"/>
      <c r="P469" s="1729" t="s">
        <v>68</v>
      </c>
      <c r="Q469" s="1729"/>
      <c r="R469" s="1731" t="s">
        <v>21</v>
      </c>
      <c r="S469" s="1732"/>
      <c r="T469" s="1732"/>
      <c r="U469" s="1732"/>
      <c r="V469" s="1733"/>
      <c r="W469" s="1734" t="s">
        <v>9</v>
      </c>
      <c r="X469" s="1735"/>
      <c r="Y469" s="2731" t="str">
        <f>①伊勢崎市における事業所基本情報!$K$26&amp;"-"&amp;①伊勢崎市における事業所基本情報!$Q$26&amp;""</f>
        <v>-</v>
      </c>
      <c r="Z469" s="2731"/>
      <c r="AA469" s="2731"/>
      <c r="AB469" s="2731"/>
      <c r="AC469" s="2731"/>
      <c r="AD469" s="2731"/>
      <c r="AE469" s="2731"/>
      <c r="AF469" s="2731"/>
      <c r="AG469" s="81"/>
      <c r="AH469" s="81"/>
      <c r="AI469" s="81"/>
      <c r="AJ469" s="81"/>
      <c r="AK469" s="81"/>
      <c r="AL469" s="81"/>
      <c r="AM469" s="81"/>
      <c r="AN469" s="81"/>
      <c r="AO469" s="81"/>
      <c r="AP469" s="81"/>
      <c r="AQ469" s="81"/>
      <c r="AR469" s="81"/>
      <c r="AS469" s="81"/>
      <c r="AT469" s="81"/>
      <c r="AU469" s="81"/>
      <c r="AV469" s="81"/>
      <c r="AW469" s="1549" t="s">
        <v>10</v>
      </c>
      <c r="AX469" s="1549"/>
      <c r="AY469" s="1549"/>
      <c r="AZ469" s="1549"/>
      <c r="BA469" s="1549"/>
      <c r="BB469" s="1549"/>
      <c r="BC469" s="1549"/>
      <c r="BD469" s="1551" t="str">
        <f>①伊勢崎市における事業所基本情報!$CG$18&amp;""</f>
        <v/>
      </c>
      <c r="BE469" s="1551" t="str">
        <f>①伊勢崎市における事業所基本情報!$CH$18&amp;""</f>
        <v/>
      </c>
      <c r="BF469" s="1551" t="str">
        <f>①伊勢崎市における事業所基本情報!$CI$18&amp;""</f>
        <v/>
      </c>
      <c r="BG469" s="1551" t="str">
        <f>①伊勢崎市における事業所基本情報!$CJ$18&amp;""</f>
        <v/>
      </c>
      <c r="BH469" s="1551" t="str">
        <f>①伊勢崎市における事業所基本情報!$CK$18&amp;""</f>
        <v/>
      </c>
      <c r="BI469" s="1551" t="str">
        <f>①伊勢崎市における事業所基本情報!$CL$18&amp;""</f>
        <v/>
      </c>
      <c r="BJ469" s="1551" t="str">
        <f>①伊勢崎市における事業所基本情報!$CM$18&amp;""</f>
        <v/>
      </c>
      <c r="BK469" s="1551" t="str">
        <f>①伊勢崎市における事業所基本情報!$CN$18&amp;""</f>
        <v/>
      </c>
      <c r="BL469" s="1572" t="s">
        <v>130</v>
      </c>
      <c r="BM469" s="1573"/>
      <c r="BN469" s="1573"/>
      <c r="BO469" s="1573"/>
      <c r="BP469" s="1573"/>
      <c r="BQ469" s="1574"/>
      <c r="BR469" s="86"/>
      <c r="BS469" s="86"/>
      <c r="BT469" s="86"/>
      <c r="BY469" s="145"/>
      <c r="BZ469" s="145"/>
      <c r="CA469" s="145"/>
      <c r="CB469" s="145"/>
      <c r="CC469" s="145"/>
      <c r="CD469" s="145"/>
      <c r="CE469" s="145"/>
      <c r="CF469" s="145"/>
      <c r="CG469" s="145"/>
    </row>
    <row r="470" spans="1:87" ht="13.5" customHeight="1" x14ac:dyDescent="0.2">
      <c r="A470" s="143" t="str">
        <f>+IF('➉一覧からの作成用データ (切替届)'!$N$42="印刷ＯＫ→",1,"")</f>
        <v/>
      </c>
      <c r="B470" s="2727"/>
      <c r="C470" s="2728"/>
      <c r="D470" s="2728"/>
      <c r="E470" s="2728"/>
      <c r="F470" s="2728"/>
      <c r="G470" s="2728"/>
      <c r="H470" s="2728"/>
      <c r="I470" s="2728"/>
      <c r="J470" s="2728"/>
      <c r="K470" s="2728"/>
      <c r="L470" s="2728"/>
      <c r="M470" s="2728"/>
      <c r="N470" s="2728"/>
      <c r="O470" s="2728"/>
      <c r="P470" s="1730"/>
      <c r="Q470" s="1730"/>
      <c r="R470" s="1640"/>
      <c r="S470" s="1590"/>
      <c r="T470" s="1590"/>
      <c r="U470" s="1590"/>
      <c r="V470" s="1641"/>
      <c r="W470" s="1568" t="str">
        <f>①伊勢崎市における事業所基本情報!$I$27&amp;""</f>
        <v/>
      </c>
      <c r="X470" s="1569"/>
      <c r="Y470" s="1569"/>
      <c r="Z470" s="1569"/>
      <c r="AA470" s="1569"/>
      <c r="AB470" s="1569"/>
      <c r="AC470" s="1569"/>
      <c r="AD470" s="1569"/>
      <c r="AE470" s="1569"/>
      <c r="AF470" s="1569"/>
      <c r="AG470" s="1569"/>
      <c r="AH470" s="1569"/>
      <c r="AI470" s="1569"/>
      <c r="AJ470" s="1569"/>
      <c r="AK470" s="1569"/>
      <c r="AL470" s="1569"/>
      <c r="AM470" s="1569"/>
      <c r="AN470" s="1569"/>
      <c r="AO470" s="1569"/>
      <c r="AP470" s="1569"/>
      <c r="AQ470" s="1569"/>
      <c r="AR470" s="1569"/>
      <c r="AS470" s="1569"/>
      <c r="AT470" s="1569"/>
      <c r="AU470" s="1569"/>
      <c r="AV470" s="1569"/>
      <c r="AW470" s="1550"/>
      <c r="AX470" s="1550"/>
      <c r="AY470" s="1550"/>
      <c r="AZ470" s="1550"/>
      <c r="BA470" s="1550"/>
      <c r="BB470" s="1550"/>
      <c r="BC470" s="1550"/>
      <c r="BD470" s="1552"/>
      <c r="BE470" s="1552"/>
      <c r="BF470" s="1552"/>
      <c r="BG470" s="1552"/>
      <c r="BH470" s="1552"/>
      <c r="BI470" s="1552"/>
      <c r="BJ470" s="1552"/>
      <c r="BK470" s="1552"/>
      <c r="BL470" s="1575"/>
      <c r="BM470" s="1576"/>
      <c r="BN470" s="1576"/>
      <c r="BO470" s="1576"/>
      <c r="BP470" s="1576"/>
      <c r="BQ470" s="1577"/>
      <c r="BR470" s="86"/>
      <c r="BS470" s="86"/>
      <c r="BT470" s="86"/>
      <c r="BY470" s="145"/>
    </row>
    <row r="471" spans="1:87" ht="13.5" customHeight="1" x14ac:dyDescent="0.2">
      <c r="A471" s="143" t="str">
        <f>+IF('➉一覧からの作成用データ (切替届)'!$N$42="印刷ＯＫ→",1,"")</f>
        <v/>
      </c>
      <c r="B471" s="2727"/>
      <c r="C471" s="2728"/>
      <c r="D471" s="2728"/>
      <c r="E471" s="2728"/>
      <c r="F471" s="2728"/>
      <c r="G471" s="2728"/>
      <c r="H471" s="2728"/>
      <c r="I471" s="2728"/>
      <c r="J471" s="2728"/>
      <c r="K471" s="2728"/>
      <c r="L471" s="2728"/>
      <c r="M471" s="2728"/>
      <c r="N471" s="2728"/>
      <c r="O471" s="2728"/>
      <c r="P471" s="1730"/>
      <c r="Q471" s="1730"/>
      <c r="R471" s="1640"/>
      <c r="S471" s="1590"/>
      <c r="T471" s="1590"/>
      <c r="U471" s="1590"/>
      <c r="V471" s="1641"/>
      <c r="W471" s="1568"/>
      <c r="X471" s="1569"/>
      <c r="Y471" s="1569"/>
      <c r="Z471" s="1569"/>
      <c r="AA471" s="1569"/>
      <c r="AB471" s="1569"/>
      <c r="AC471" s="1569"/>
      <c r="AD471" s="1569"/>
      <c r="AE471" s="1569"/>
      <c r="AF471" s="1569"/>
      <c r="AG471" s="1569"/>
      <c r="AH471" s="1569"/>
      <c r="AI471" s="1569"/>
      <c r="AJ471" s="1569"/>
      <c r="AK471" s="1569"/>
      <c r="AL471" s="1569"/>
      <c r="AM471" s="1569"/>
      <c r="AN471" s="1569"/>
      <c r="AO471" s="1569"/>
      <c r="AP471" s="1569"/>
      <c r="AQ471" s="1569"/>
      <c r="AR471" s="1569"/>
      <c r="AS471" s="1569"/>
      <c r="AT471" s="1569"/>
      <c r="AU471" s="1569"/>
      <c r="AV471" s="1569"/>
      <c r="AW471" s="1550"/>
      <c r="AX471" s="1550"/>
      <c r="AY471" s="1550"/>
      <c r="AZ471" s="1550"/>
      <c r="BA471" s="1550"/>
      <c r="BB471" s="1550"/>
      <c r="BC471" s="1550"/>
      <c r="BD471" s="1624" t="s">
        <v>116</v>
      </c>
      <c r="BE471" s="1624"/>
      <c r="BF471" s="1624"/>
      <c r="BG471" s="1624"/>
      <c r="BH471" s="1624"/>
      <c r="BI471" s="1624"/>
      <c r="BJ471" s="1624"/>
      <c r="BK471" s="1624" t="s">
        <v>117</v>
      </c>
      <c r="BL471" s="1566" t="str">
        <f>RIGHT('➉一覧からの作成用データ (切替届)'!$M$42,2)&amp;""</f>
        <v/>
      </c>
      <c r="BM471" s="1566"/>
      <c r="BN471" s="1566"/>
      <c r="BO471" s="1566"/>
      <c r="BP471" s="1566"/>
      <c r="BQ471" s="1626" t="s">
        <v>118</v>
      </c>
      <c r="BR471" s="78"/>
      <c r="BS471" s="78"/>
      <c r="BT471" s="76"/>
      <c r="BY471" s="145"/>
    </row>
    <row r="472" spans="1:87" ht="13.5" customHeight="1" x14ac:dyDescent="0.2">
      <c r="A472" s="143" t="str">
        <f>+IF('➉一覧からの作成用データ (切替届)'!$N$42="印刷ＯＫ→",1,"")</f>
        <v/>
      </c>
      <c r="B472" s="2729"/>
      <c r="C472" s="2730"/>
      <c r="D472" s="2730"/>
      <c r="E472" s="2730"/>
      <c r="F472" s="2730"/>
      <c r="G472" s="2730"/>
      <c r="H472" s="2730"/>
      <c r="I472" s="2730"/>
      <c r="J472" s="2730"/>
      <c r="K472" s="2730"/>
      <c r="L472" s="2730"/>
      <c r="M472" s="2730"/>
      <c r="N472" s="2730"/>
      <c r="O472" s="2730"/>
      <c r="P472" s="1730"/>
      <c r="Q472" s="1730"/>
      <c r="R472" s="1637"/>
      <c r="S472" s="1638"/>
      <c r="T472" s="1638"/>
      <c r="U472" s="1638"/>
      <c r="V472" s="1642"/>
      <c r="W472" s="1570"/>
      <c r="X472" s="1571"/>
      <c r="Y472" s="1571"/>
      <c r="Z472" s="1571"/>
      <c r="AA472" s="1571"/>
      <c r="AB472" s="1571"/>
      <c r="AC472" s="1571"/>
      <c r="AD472" s="1571"/>
      <c r="AE472" s="1571"/>
      <c r="AF472" s="1571"/>
      <c r="AG472" s="1571"/>
      <c r="AH472" s="1571"/>
      <c r="AI472" s="1571"/>
      <c r="AJ472" s="1571"/>
      <c r="AK472" s="1571"/>
      <c r="AL472" s="1571"/>
      <c r="AM472" s="1571"/>
      <c r="AN472" s="1571"/>
      <c r="AO472" s="1571"/>
      <c r="AP472" s="1571"/>
      <c r="AQ472" s="1571"/>
      <c r="AR472" s="1571"/>
      <c r="AS472" s="1571"/>
      <c r="AT472" s="1571"/>
      <c r="AU472" s="1571"/>
      <c r="AV472" s="1571"/>
      <c r="AW472" s="1550"/>
      <c r="AX472" s="1550"/>
      <c r="AY472" s="1550"/>
      <c r="AZ472" s="1550"/>
      <c r="BA472" s="1550"/>
      <c r="BB472" s="1550"/>
      <c r="BC472" s="1550"/>
      <c r="BD472" s="1625"/>
      <c r="BE472" s="1625"/>
      <c r="BF472" s="1625"/>
      <c r="BG472" s="1625"/>
      <c r="BH472" s="1625"/>
      <c r="BI472" s="1625"/>
      <c r="BJ472" s="1625"/>
      <c r="BK472" s="1625"/>
      <c r="BL472" s="1567"/>
      <c r="BM472" s="1567"/>
      <c r="BN472" s="1567"/>
      <c r="BO472" s="1567"/>
      <c r="BP472" s="1567"/>
      <c r="BQ472" s="1627"/>
      <c r="BR472" s="78"/>
      <c r="BS472" s="78"/>
      <c r="BT472" s="76"/>
      <c r="BY472" s="145"/>
      <c r="BZ472" s="145"/>
      <c r="CA472" s="145"/>
      <c r="CB472" s="145"/>
      <c r="CC472" s="145"/>
      <c r="CD472" s="145"/>
      <c r="CE472" s="145"/>
      <c r="CF472" s="145"/>
    </row>
    <row r="473" spans="1:87" ht="20.25" customHeight="1" x14ac:dyDescent="0.2">
      <c r="A473" s="143" t="str">
        <f>+IF('➉一覧からの作成用データ (切替届)'!$N$42="印刷ＯＫ→",1,"")</f>
        <v/>
      </c>
      <c r="B473" s="1653"/>
      <c r="C473" s="1564"/>
      <c r="D473" s="1564"/>
      <c r="E473" s="1564"/>
      <c r="F473" s="1564"/>
      <c r="G473" s="1564"/>
      <c r="H473" s="1564"/>
      <c r="I473" s="1564"/>
      <c r="J473" s="1564"/>
      <c r="K473" s="1649" t="s">
        <v>304</v>
      </c>
      <c r="L473" s="1650"/>
      <c r="M473" s="1650"/>
      <c r="N473" s="1650"/>
      <c r="O473" s="1650"/>
      <c r="P473" s="1730"/>
      <c r="Q473" s="1730"/>
      <c r="R473" s="1634" t="s">
        <v>20</v>
      </c>
      <c r="S473" s="1634"/>
      <c r="T473" s="1634"/>
      <c r="U473" s="1634"/>
      <c r="V473" s="1634"/>
      <c r="W473" s="1610" t="str">
        <f>①伊勢崎市における事業所基本情報!$I$20&amp;""</f>
        <v/>
      </c>
      <c r="X473" s="1611"/>
      <c r="Y473" s="1611"/>
      <c r="Z473" s="1611"/>
      <c r="AA473" s="1611"/>
      <c r="AB473" s="1611"/>
      <c r="AC473" s="1611"/>
      <c r="AD473" s="1611"/>
      <c r="AE473" s="1611"/>
      <c r="AF473" s="1611"/>
      <c r="AG473" s="1611"/>
      <c r="AH473" s="1611"/>
      <c r="AI473" s="1611"/>
      <c r="AJ473" s="1611"/>
      <c r="AK473" s="1611"/>
      <c r="AL473" s="1611"/>
      <c r="AM473" s="1611"/>
      <c r="AN473" s="1611"/>
      <c r="AO473" s="1611"/>
      <c r="AP473" s="1611"/>
      <c r="AQ473" s="1611"/>
      <c r="AR473" s="1611"/>
      <c r="AS473" s="1611"/>
      <c r="AT473" s="1611"/>
      <c r="AU473" s="1611"/>
      <c r="AV473" s="1612"/>
      <c r="AW473" s="1550" t="s">
        <v>131</v>
      </c>
      <c r="AX473" s="1550"/>
      <c r="AY473" s="1550"/>
      <c r="AZ473" s="1550"/>
      <c r="BA473" s="1550" t="s">
        <v>33</v>
      </c>
      <c r="BB473" s="1550"/>
      <c r="BC473" s="1550"/>
      <c r="BD473" s="1614" t="str">
        <f>①伊勢崎市における事業所基本情報!$I$35&amp;""</f>
        <v/>
      </c>
      <c r="BE473" s="1614"/>
      <c r="BF473" s="1614"/>
      <c r="BG473" s="1614"/>
      <c r="BH473" s="1614"/>
      <c r="BI473" s="1614"/>
      <c r="BJ473" s="1614"/>
      <c r="BK473" s="1614"/>
      <c r="BL473" s="1614"/>
      <c r="BM473" s="1614"/>
      <c r="BN473" s="1614"/>
      <c r="BO473" s="1614"/>
      <c r="BP473" s="1614"/>
      <c r="BQ473" s="1615"/>
      <c r="BR473" s="78"/>
      <c r="BS473" s="78"/>
      <c r="BT473" s="76"/>
      <c r="BY473" s="145"/>
      <c r="BZ473" s="145"/>
      <c r="CA473" s="145"/>
      <c r="CB473" s="145"/>
      <c r="CC473" s="145"/>
      <c r="CD473" s="145"/>
      <c r="CE473" s="145"/>
      <c r="CF473" s="145"/>
    </row>
    <row r="474" spans="1:87" ht="20.25" customHeight="1" x14ac:dyDescent="0.2">
      <c r="A474" s="143" t="str">
        <f>+IF('➉一覧からの作成用データ (切替届)'!$N$42="印刷ＯＫ→",1,"")</f>
        <v/>
      </c>
      <c r="B474" s="1653"/>
      <c r="C474" s="1564"/>
      <c r="D474" s="1564"/>
      <c r="E474" s="1564"/>
      <c r="F474" s="1564"/>
      <c r="G474" s="1564"/>
      <c r="H474" s="1564"/>
      <c r="I474" s="1564"/>
      <c r="J474" s="1564"/>
      <c r="K474" s="1651"/>
      <c r="L474" s="1652"/>
      <c r="M474" s="1652"/>
      <c r="N474" s="1652"/>
      <c r="O474" s="1652"/>
      <c r="P474" s="1730"/>
      <c r="Q474" s="1730"/>
      <c r="R474" s="1640" t="s">
        <v>24</v>
      </c>
      <c r="S474" s="1590"/>
      <c r="T474" s="1590"/>
      <c r="U474" s="1590"/>
      <c r="V474" s="1641"/>
      <c r="W474" s="1601" t="str">
        <f>①伊勢崎市における事業所基本情報!$I$22&amp;""</f>
        <v/>
      </c>
      <c r="X474" s="1602"/>
      <c r="Y474" s="1602"/>
      <c r="Z474" s="1602"/>
      <c r="AA474" s="1602"/>
      <c r="AB474" s="1602"/>
      <c r="AC474" s="1602"/>
      <c r="AD474" s="1602"/>
      <c r="AE474" s="1602"/>
      <c r="AF474" s="1602"/>
      <c r="AG474" s="1602"/>
      <c r="AH474" s="1602"/>
      <c r="AI474" s="1602"/>
      <c r="AJ474" s="1602"/>
      <c r="AK474" s="1602"/>
      <c r="AL474" s="1602"/>
      <c r="AM474" s="1602"/>
      <c r="AN474" s="1602"/>
      <c r="AO474" s="1602"/>
      <c r="AP474" s="1602"/>
      <c r="AQ474" s="1602"/>
      <c r="AR474" s="1602"/>
      <c r="AS474" s="1602"/>
      <c r="AT474" s="1602"/>
      <c r="AU474" s="1602"/>
      <c r="AV474" s="1603"/>
      <c r="AW474" s="1550"/>
      <c r="AX474" s="1550"/>
      <c r="AY474" s="1550"/>
      <c r="AZ474" s="1550"/>
      <c r="BA474" s="1550"/>
      <c r="BB474" s="1550"/>
      <c r="BC474" s="1550"/>
      <c r="BD474" s="1616"/>
      <c r="BE474" s="1616"/>
      <c r="BF474" s="1616"/>
      <c r="BG474" s="1616"/>
      <c r="BH474" s="1616"/>
      <c r="BI474" s="1616"/>
      <c r="BJ474" s="1616"/>
      <c r="BK474" s="1616"/>
      <c r="BL474" s="1616"/>
      <c r="BM474" s="1616"/>
      <c r="BN474" s="1616"/>
      <c r="BO474" s="1616"/>
      <c r="BP474" s="1616"/>
      <c r="BQ474" s="1617"/>
      <c r="BR474" s="78"/>
      <c r="BS474" s="78"/>
      <c r="BT474" s="76"/>
      <c r="BY474" s="145"/>
      <c r="BZ474" s="145"/>
      <c r="CA474" s="145"/>
      <c r="CB474" s="145"/>
      <c r="CC474" s="145"/>
      <c r="CD474" s="145"/>
      <c r="CE474" s="145"/>
      <c r="CF474" s="145"/>
      <c r="CG474" s="145"/>
    </row>
    <row r="475" spans="1:87" ht="20.25" customHeight="1" x14ac:dyDescent="0.2">
      <c r="A475" s="143" t="str">
        <f>+IF('➉一覧からの作成用データ (切替届)'!$N$42="印刷ＯＫ→",1,"")</f>
        <v/>
      </c>
      <c r="B475" s="1653"/>
      <c r="C475" s="1564"/>
      <c r="D475" s="1564"/>
      <c r="E475" s="1564"/>
      <c r="F475" s="1564"/>
      <c r="G475" s="1564"/>
      <c r="H475" s="1564"/>
      <c r="I475" s="1564"/>
      <c r="J475" s="1564"/>
      <c r="K475" s="1564"/>
      <c r="L475" s="1564"/>
      <c r="M475" s="1564"/>
      <c r="N475" s="1564"/>
      <c r="O475" s="1565"/>
      <c r="P475" s="1730"/>
      <c r="Q475" s="1730"/>
      <c r="R475" s="1640"/>
      <c r="S475" s="1590"/>
      <c r="T475" s="1590"/>
      <c r="U475" s="1590"/>
      <c r="V475" s="1641"/>
      <c r="W475" s="1604"/>
      <c r="X475" s="1605"/>
      <c r="Y475" s="1605"/>
      <c r="Z475" s="1605"/>
      <c r="AA475" s="1605"/>
      <c r="AB475" s="1605"/>
      <c r="AC475" s="1605"/>
      <c r="AD475" s="1605"/>
      <c r="AE475" s="1605"/>
      <c r="AF475" s="1605"/>
      <c r="AG475" s="1605"/>
      <c r="AH475" s="1605"/>
      <c r="AI475" s="1605"/>
      <c r="AJ475" s="1605"/>
      <c r="AK475" s="1605"/>
      <c r="AL475" s="1605"/>
      <c r="AM475" s="1605"/>
      <c r="AN475" s="1605"/>
      <c r="AO475" s="1605"/>
      <c r="AP475" s="1605"/>
      <c r="AQ475" s="1605"/>
      <c r="AR475" s="1605"/>
      <c r="AS475" s="1605"/>
      <c r="AT475" s="1605"/>
      <c r="AU475" s="1605"/>
      <c r="AV475" s="1606"/>
      <c r="AW475" s="1550"/>
      <c r="AX475" s="1550"/>
      <c r="AY475" s="1550"/>
      <c r="AZ475" s="1550"/>
      <c r="BA475" s="1550" t="s">
        <v>3</v>
      </c>
      <c r="BB475" s="1550"/>
      <c r="BC475" s="1550"/>
      <c r="BD475" s="1708" t="str">
        <f>①伊勢崎市における事業所基本情報!$I$37&amp;""</f>
        <v/>
      </c>
      <c r="BE475" s="1709"/>
      <c r="BF475" s="1709"/>
      <c r="BG475" s="1709"/>
      <c r="BH475" s="1709"/>
      <c r="BI475" s="1709"/>
      <c r="BJ475" s="1709"/>
      <c r="BK475" s="1709"/>
      <c r="BL475" s="1709"/>
      <c r="BM475" s="1709"/>
      <c r="BN475" s="1709"/>
      <c r="BO475" s="1709"/>
      <c r="BP475" s="1709"/>
      <c r="BQ475" s="1710"/>
      <c r="BR475" s="78"/>
      <c r="BS475" s="78"/>
      <c r="BT475" s="76"/>
      <c r="BY475" s="145"/>
    </row>
    <row r="476" spans="1:87" ht="20.25" customHeight="1" x14ac:dyDescent="0.2">
      <c r="A476" s="143" t="str">
        <f>+IF('➉一覧からの作成用データ (切替届)'!$N$42="印刷ＯＫ→",1,"")</f>
        <v/>
      </c>
      <c r="B476" s="1557" t="s">
        <v>13</v>
      </c>
      <c r="C476" s="1558"/>
      <c r="D476" s="1558"/>
      <c r="E476" s="1558"/>
      <c r="F476" s="1559"/>
      <c r="G476" s="1553" t="s">
        <v>19</v>
      </c>
      <c r="H476" s="1554"/>
      <c r="I476" s="1554"/>
      <c r="J476" s="1554"/>
      <c r="K476" s="1554"/>
      <c r="L476" s="1554"/>
      <c r="M476" s="1554"/>
      <c r="N476" s="1554"/>
      <c r="O476" s="1554"/>
      <c r="P476" s="1730"/>
      <c r="Q476" s="1730"/>
      <c r="R476" s="1637"/>
      <c r="S476" s="1638"/>
      <c r="T476" s="1638"/>
      <c r="U476" s="1638"/>
      <c r="V476" s="1642"/>
      <c r="W476" s="1607"/>
      <c r="X476" s="1608"/>
      <c r="Y476" s="1608"/>
      <c r="Z476" s="1608"/>
      <c r="AA476" s="1608"/>
      <c r="AB476" s="1608"/>
      <c r="AC476" s="1608"/>
      <c r="AD476" s="1608"/>
      <c r="AE476" s="1608"/>
      <c r="AF476" s="1608"/>
      <c r="AG476" s="1608"/>
      <c r="AH476" s="1608"/>
      <c r="AI476" s="1608"/>
      <c r="AJ476" s="1608"/>
      <c r="AK476" s="1608"/>
      <c r="AL476" s="1608"/>
      <c r="AM476" s="1608"/>
      <c r="AN476" s="1608"/>
      <c r="AO476" s="1608"/>
      <c r="AP476" s="1608"/>
      <c r="AQ476" s="1608"/>
      <c r="AR476" s="1608"/>
      <c r="AS476" s="1608"/>
      <c r="AT476" s="1608"/>
      <c r="AU476" s="1608"/>
      <c r="AV476" s="1609"/>
      <c r="AW476" s="1550"/>
      <c r="AX476" s="1550"/>
      <c r="AY476" s="1550"/>
      <c r="AZ476" s="1550"/>
      <c r="BA476" s="1550"/>
      <c r="BB476" s="1550"/>
      <c r="BC476" s="1550"/>
      <c r="BD476" s="1711"/>
      <c r="BE476" s="1712"/>
      <c r="BF476" s="1712"/>
      <c r="BG476" s="1712"/>
      <c r="BH476" s="1712"/>
      <c r="BI476" s="1712"/>
      <c r="BJ476" s="1712"/>
      <c r="BK476" s="1712"/>
      <c r="BL476" s="1712"/>
      <c r="BM476" s="1712"/>
      <c r="BN476" s="1712"/>
      <c r="BO476" s="1712"/>
      <c r="BP476" s="1712"/>
      <c r="BQ476" s="1713"/>
      <c r="BR476" s="78"/>
      <c r="BS476" s="78"/>
      <c r="BT476" s="76"/>
      <c r="BY476" s="145"/>
      <c r="BZ476" s="145"/>
    </row>
    <row r="477" spans="1:87" ht="20.25" customHeight="1" x14ac:dyDescent="0.2">
      <c r="A477" s="143" t="str">
        <f>+IF('➉一覧からの作成用データ (切替届)'!$N$42="印刷ＯＫ→",1,"")</f>
        <v/>
      </c>
      <c r="B477" s="1560"/>
      <c r="C477" s="1561"/>
      <c r="D477" s="1561"/>
      <c r="E477" s="1561"/>
      <c r="F477" s="1562"/>
      <c r="G477" s="1555"/>
      <c r="H477" s="1556"/>
      <c r="I477" s="1556"/>
      <c r="J477" s="1556"/>
      <c r="K477" s="1556"/>
      <c r="L477" s="1556"/>
      <c r="M477" s="1556"/>
      <c r="N477" s="1556"/>
      <c r="O477" s="1556"/>
      <c r="P477" s="1730"/>
      <c r="Q477" s="1730"/>
      <c r="R477" s="1550" t="s">
        <v>25</v>
      </c>
      <c r="S477" s="1550"/>
      <c r="T477" s="1550"/>
      <c r="U477" s="1550"/>
      <c r="V477" s="1550"/>
      <c r="W477" s="1543" t="str">
        <f>①伊勢崎市における事業所基本情報!$CG$35&amp;""</f>
        <v/>
      </c>
      <c r="X477" s="1544"/>
      <c r="Y477" s="1543" t="str">
        <f>①伊勢崎市における事業所基本情報!$CH$35&amp;""</f>
        <v/>
      </c>
      <c r="Z477" s="1544"/>
      <c r="AA477" s="1543" t="str">
        <f>①伊勢崎市における事業所基本情報!$CI$35&amp;""</f>
        <v/>
      </c>
      <c r="AB477" s="1544"/>
      <c r="AC477" s="1543" t="str">
        <f>①伊勢崎市における事業所基本情報!$CJ$35&amp;""</f>
        <v/>
      </c>
      <c r="AD477" s="1544"/>
      <c r="AE477" s="1543" t="str">
        <f>①伊勢崎市における事業所基本情報!$CK$35&amp;""</f>
        <v/>
      </c>
      <c r="AF477" s="1544"/>
      <c r="AG477" s="1543" t="str">
        <f>①伊勢崎市における事業所基本情報!$CL$35&amp;""</f>
        <v/>
      </c>
      <c r="AH477" s="1544"/>
      <c r="AI477" s="1543" t="str">
        <f>①伊勢崎市における事業所基本情報!$CM$35&amp;""</f>
        <v/>
      </c>
      <c r="AJ477" s="1544"/>
      <c r="AK477" s="1543" t="str">
        <f>①伊勢崎市における事業所基本情報!$CN$35&amp;""</f>
        <v/>
      </c>
      <c r="AL477" s="1544"/>
      <c r="AM477" s="1543" t="str">
        <f>①伊勢崎市における事業所基本情報!$CO$35&amp;""</f>
        <v/>
      </c>
      <c r="AN477" s="1544"/>
      <c r="AO477" s="1543" t="str">
        <f>①伊勢崎市における事業所基本情報!$CP$35&amp;""</f>
        <v/>
      </c>
      <c r="AP477" s="1544"/>
      <c r="AQ477" s="1543" t="str">
        <f>①伊勢崎市における事業所基本情報!$CQ$35&amp;""</f>
        <v/>
      </c>
      <c r="AR477" s="1544"/>
      <c r="AS477" s="1543" t="str">
        <f>①伊勢崎市における事業所基本情報!$CR$35&amp;""</f>
        <v/>
      </c>
      <c r="AT477" s="1544"/>
      <c r="AU477" s="1736" t="str">
        <f>①伊勢崎市における事業所基本情報!$CS$35&amp;""</f>
        <v/>
      </c>
      <c r="AV477" s="1737"/>
      <c r="AW477" s="1550"/>
      <c r="AX477" s="1550"/>
      <c r="AY477" s="1550"/>
      <c r="AZ477" s="1550"/>
      <c r="BA477" s="1550" t="s">
        <v>4</v>
      </c>
      <c r="BB477" s="1550"/>
      <c r="BC477" s="1550"/>
      <c r="BD477" s="1714" t="str">
        <f>①伊勢崎市における事業所基本情報!$I$39&amp;""</f>
        <v/>
      </c>
      <c r="BE477" s="1715"/>
      <c r="BF477" s="1715"/>
      <c r="BG477" s="1715"/>
      <c r="BH477" s="1715"/>
      <c r="BI477" s="1715"/>
      <c r="BJ477" s="1715"/>
      <c r="BK477" s="1715"/>
      <c r="BL477" s="1715"/>
      <c r="BM477" s="1715"/>
      <c r="BN477" s="1715"/>
      <c r="BO477" s="1715"/>
      <c r="BP477" s="1715"/>
      <c r="BQ477" s="1716"/>
      <c r="BR477" s="78"/>
      <c r="BS477" s="78"/>
      <c r="BT477" s="76"/>
      <c r="BY477" s="145"/>
      <c r="BZ477" s="145"/>
    </row>
    <row r="478" spans="1:87" ht="20.25" customHeight="1" thickBot="1" x14ac:dyDescent="0.25">
      <c r="A478" s="143" t="str">
        <f>+IF('➉一覧からの作成用データ (切替届)'!$N$42="印刷ＯＫ→",1,"")</f>
        <v/>
      </c>
      <c r="B478" s="1560"/>
      <c r="C478" s="1561"/>
      <c r="D478" s="1561"/>
      <c r="E478" s="1561"/>
      <c r="F478" s="1562"/>
      <c r="G478" s="1555"/>
      <c r="H478" s="1556"/>
      <c r="I478" s="1556"/>
      <c r="J478" s="1556"/>
      <c r="K478" s="1556"/>
      <c r="L478" s="1556"/>
      <c r="M478" s="1556"/>
      <c r="N478" s="1556"/>
      <c r="O478" s="1556"/>
      <c r="P478" s="1730"/>
      <c r="Q478" s="1730"/>
      <c r="R478" s="1550"/>
      <c r="S478" s="1550"/>
      <c r="T478" s="1550"/>
      <c r="U478" s="1550"/>
      <c r="V478" s="1550"/>
      <c r="W478" s="1620"/>
      <c r="X478" s="1621"/>
      <c r="Y478" s="1620"/>
      <c r="Z478" s="1621"/>
      <c r="AA478" s="1620"/>
      <c r="AB478" s="1621"/>
      <c r="AC478" s="1545"/>
      <c r="AD478" s="1546"/>
      <c r="AE478" s="1545"/>
      <c r="AF478" s="1546"/>
      <c r="AG478" s="1545"/>
      <c r="AH478" s="1546"/>
      <c r="AI478" s="1545"/>
      <c r="AJ478" s="1546"/>
      <c r="AK478" s="1545"/>
      <c r="AL478" s="1546"/>
      <c r="AM478" s="1545"/>
      <c r="AN478" s="1546"/>
      <c r="AO478" s="1545"/>
      <c r="AP478" s="1546"/>
      <c r="AQ478" s="1545"/>
      <c r="AR478" s="1546"/>
      <c r="AS478" s="1545"/>
      <c r="AT478" s="1546"/>
      <c r="AU478" s="1738"/>
      <c r="AV478" s="1543"/>
      <c r="AW478" s="1634"/>
      <c r="AX478" s="1634"/>
      <c r="AY478" s="1634"/>
      <c r="AZ478" s="1634"/>
      <c r="BA478" s="1618"/>
      <c r="BB478" s="1618"/>
      <c r="BC478" s="1618"/>
      <c r="BD478" s="1717"/>
      <c r="BE478" s="1718"/>
      <c r="BF478" s="1718"/>
      <c r="BG478" s="1718"/>
      <c r="BH478" s="1718"/>
      <c r="BI478" s="1718"/>
      <c r="BJ478" s="1718"/>
      <c r="BK478" s="1718"/>
      <c r="BL478" s="1718"/>
      <c r="BM478" s="1718"/>
      <c r="BN478" s="1718"/>
      <c r="BO478" s="1718"/>
      <c r="BP478" s="1718"/>
      <c r="BQ478" s="1719"/>
      <c r="BR478" s="78"/>
      <c r="BS478" s="78"/>
      <c r="BY478" s="145"/>
      <c r="BZ478" s="145"/>
      <c r="CA478" s="145"/>
      <c r="CB478" s="145"/>
      <c r="CC478" s="145"/>
      <c r="CD478" s="145"/>
      <c r="CE478" s="145"/>
      <c r="CF478" s="145"/>
      <c r="CG478" s="145"/>
    </row>
    <row r="479" spans="1:87" ht="15.75" customHeight="1" x14ac:dyDescent="0.2">
      <c r="A479" s="143" t="str">
        <f>+IF('➉一覧からの作成用データ (切替届)'!$N$42="印刷ＯＫ→",1,"")</f>
        <v/>
      </c>
      <c r="B479" s="1676" t="s">
        <v>22</v>
      </c>
      <c r="C479" s="1677"/>
      <c r="D479" s="1595" t="s">
        <v>14</v>
      </c>
      <c r="E479" s="1596"/>
      <c r="F479" s="1596"/>
      <c r="G479" s="1596"/>
      <c r="H479" s="1596"/>
      <c r="I479" s="1597"/>
      <c r="J479" s="2699" t="str">
        <f>'➉一覧からの作成用データ (切替届)'!$D$42&amp;""</f>
        <v/>
      </c>
      <c r="K479" s="2700"/>
      <c r="L479" s="2700"/>
      <c r="M479" s="2700"/>
      <c r="N479" s="2700"/>
      <c r="O479" s="2700"/>
      <c r="P479" s="2700"/>
      <c r="Q479" s="2700"/>
      <c r="R479" s="2700"/>
      <c r="S479" s="2700"/>
      <c r="T479" s="2700"/>
      <c r="U479" s="2700"/>
      <c r="V479" s="2700"/>
      <c r="W479" s="2700"/>
      <c r="X479" s="2700"/>
      <c r="Y479" s="2700"/>
      <c r="Z479" s="2700"/>
      <c r="AA479" s="2700"/>
      <c r="AB479" s="2701"/>
      <c r="AC479" s="2702" t="s">
        <v>119</v>
      </c>
      <c r="AD479" s="2703"/>
      <c r="AE479" s="2703"/>
      <c r="AF479" s="2703"/>
      <c r="AG479" s="2704"/>
      <c r="AH479" s="1643" t="s">
        <v>120</v>
      </c>
      <c r="AI479" s="1643"/>
      <c r="AJ479" s="1643"/>
      <c r="AK479" s="1643"/>
      <c r="AL479" s="1643"/>
      <c r="AM479" s="1643"/>
      <c r="AN479" s="1643"/>
      <c r="AO479" s="1643"/>
      <c r="AP479" s="1643"/>
      <c r="AQ479" s="1643"/>
      <c r="AR479" s="1644"/>
      <c r="AS479" s="1635" t="s">
        <v>123</v>
      </c>
      <c r="AT479" s="1635"/>
      <c r="AU479" s="1635"/>
      <c r="AV479" s="1635"/>
      <c r="AW479" s="1635"/>
      <c r="AX479" s="1635"/>
      <c r="AY479" s="1635"/>
      <c r="AZ479" s="1635"/>
      <c r="BA479" s="1636"/>
      <c r="BB479" s="1636"/>
      <c r="BC479" s="1636"/>
      <c r="BD479" s="1635"/>
      <c r="BE479" s="1635"/>
      <c r="BF479" s="1635"/>
      <c r="BG479" s="1635"/>
      <c r="BH479" s="1635"/>
      <c r="BI479" s="1635"/>
      <c r="BJ479" s="1635"/>
      <c r="BK479" s="1635"/>
      <c r="BL479" s="1635"/>
      <c r="BM479" s="1635"/>
      <c r="BN479" s="1635"/>
      <c r="BO479" s="1635"/>
      <c r="BP479" s="1635"/>
      <c r="BQ479" s="79"/>
      <c r="BR479" s="76"/>
      <c r="BS479" s="76"/>
      <c r="BT479" s="76"/>
      <c r="BU479" s="76"/>
      <c r="CA479" s="145"/>
      <c r="CB479" s="145"/>
      <c r="CC479" s="145"/>
      <c r="CD479" s="145"/>
      <c r="CE479" s="145"/>
      <c r="CF479" s="145"/>
      <c r="CG479" s="145"/>
      <c r="CH479" s="145"/>
      <c r="CI479" s="145"/>
    </row>
    <row r="480" spans="1:87" ht="16.5" customHeight="1" x14ac:dyDescent="0.2">
      <c r="A480" s="143" t="str">
        <f>+IF('➉一覧からの作成用データ (切替届)'!$N$42="印刷ＯＫ→",1,"")</f>
        <v/>
      </c>
      <c r="B480" s="1676"/>
      <c r="C480" s="1677"/>
      <c r="D480" s="1628" t="s">
        <v>305</v>
      </c>
      <c r="E480" s="1629"/>
      <c r="F480" s="1629"/>
      <c r="G480" s="1629"/>
      <c r="H480" s="1629"/>
      <c r="I480" s="1630"/>
      <c r="J480" s="2705" t="str">
        <f>'➉一覧からの作成用データ (切替届)'!$C$42&amp;""</f>
        <v/>
      </c>
      <c r="K480" s="2706"/>
      <c r="L480" s="2706"/>
      <c r="M480" s="2706"/>
      <c r="N480" s="2706"/>
      <c r="O480" s="2706"/>
      <c r="P480" s="2706"/>
      <c r="Q480" s="2706"/>
      <c r="R480" s="2706"/>
      <c r="S480" s="2706"/>
      <c r="T480" s="2706"/>
      <c r="U480" s="2706"/>
      <c r="V480" s="2706"/>
      <c r="W480" s="2706"/>
      <c r="X480" s="2706"/>
      <c r="Y480" s="2706"/>
      <c r="Z480" s="2706"/>
      <c r="AA480" s="2706"/>
      <c r="AB480" s="2707"/>
      <c r="AC480" s="2710"/>
      <c r="AD480" s="2711"/>
      <c r="AE480" s="2711"/>
      <c r="AF480" s="2711"/>
      <c r="AG480" s="2712"/>
      <c r="AH480" s="1645"/>
      <c r="AI480" s="1645"/>
      <c r="AJ480" s="1645"/>
      <c r="AK480" s="1645"/>
      <c r="AL480" s="1645"/>
      <c r="AM480" s="1645"/>
      <c r="AN480" s="1645"/>
      <c r="AO480" s="1645"/>
      <c r="AP480" s="1645"/>
      <c r="AQ480" s="1645"/>
      <c r="AR480" s="1646"/>
      <c r="AS480" s="1589" t="s">
        <v>73</v>
      </c>
      <c r="AT480" s="1589"/>
      <c r="AU480" s="1619" t="str">
        <f>'➉一覧からの作成用データ (切替届)'!$I$42&amp;""</f>
        <v/>
      </c>
      <c r="AV480" s="1619"/>
      <c r="AW480" s="1619"/>
      <c r="AX480" s="1619"/>
      <c r="AY480" s="1619"/>
      <c r="AZ480" s="1619"/>
      <c r="BA480" s="1619"/>
      <c r="BB480" s="1619"/>
      <c r="BC480" s="1619"/>
      <c r="BD480" s="1619"/>
      <c r="BE480" s="1619"/>
      <c r="BF480" s="1589" t="s">
        <v>74</v>
      </c>
      <c r="BG480" s="1589"/>
      <c r="BH480" s="740" t="s">
        <v>350</v>
      </c>
      <c r="BI480" s="740"/>
      <c r="BJ480" s="740"/>
      <c r="BK480" s="740"/>
      <c r="BL480" s="740"/>
      <c r="BM480" s="740"/>
      <c r="BN480" s="740"/>
      <c r="BO480" s="740"/>
      <c r="BP480" s="740"/>
      <c r="BQ480" s="1684"/>
      <c r="BR480" s="76"/>
      <c r="BS480" s="76"/>
      <c r="BT480" s="76"/>
      <c r="BU480" s="76"/>
      <c r="CA480" s="145"/>
      <c r="CB480" s="145"/>
      <c r="CC480" s="145"/>
      <c r="CD480" s="145"/>
      <c r="CE480" s="145"/>
      <c r="CF480" s="145"/>
      <c r="CG480" s="145"/>
      <c r="CH480" s="145"/>
      <c r="CI480" s="145"/>
    </row>
    <row r="481" spans="1:98" ht="16.5" customHeight="1" x14ac:dyDescent="0.2">
      <c r="A481" s="143" t="str">
        <f>+IF('➉一覧からの作成用データ (切替届)'!$N$42="印刷ＯＫ→",1,"")</f>
        <v/>
      </c>
      <c r="B481" s="1676"/>
      <c r="C481" s="1677"/>
      <c r="D481" s="1631"/>
      <c r="E481" s="1632"/>
      <c r="F481" s="1632"/>
      <c r="G481" s="1632"/>
      <c r="H481" s="1632"/>
      <c r="I481" s="1633"/>
      <c r="J481" s="1685"/>
      <c r="K481" s="1686"/>
      <c r="L481" s="1686"/>
      <c r="M481" s="1686"/>
      <c r="N481" s="1686"/>
      <c r="O481" s="1686"/>
      <c r="P481" s="1686"/>
      <c r="Q481" s="1686"/>
      <c r="R481" s="1686"/>
      <c r="S481" s="1686"/>
      <c r="T481" s="1686"/>
      <c r="U481" s="1686"/>
      <c r="V481" s="1686"/>
      <c r="W481" s="1686"/>
      <c r="X481" s="1686"/>
      <c r="Y481" s="1686"/>
      <c r="Z481" s="1686"/>
      <c r="AA481" s="1686"/>
      <c r="AB481" s="2708"/>
      <c r="AC481" s="2318"/>
      <c r="AD481" s="1613"/>
      <c r="AE481" s="1613"/>
      <c r="AF481" s="1613"/>
      <c r="AG481" s="2319"/>
      <c r="AH481" s="1645"/>
      <c r="AI481" s="1645"/>
      <c r="AJ481" s="1645"/>
      <c r="AK481" s="1645"/>
      <c r="AL481" s="1645"/>
      <c r="AM481" s="1645"/>
      <c r="AN481" s="1645"/>
      <c r="AO481" s="1645"/>
      <c r="AP481" s="1645"/>
      <c r="AQ481" s="1645"/>
      <c r="AR481" s="1646"/>
      <c r="AS481" s="1589"/>
      <c r="AT481" s="1589"/>
      <c r="AU481" s="1619"/>
      <c r="AV481" s="1619"/>
      <c r="AW481" s="1619"/>
      <c r="AX481" s="1619"/>
      <c r="AY481" s="1619"/>
      <c r="AZ481" s="1619"/>
      <c r="BA481" s="1619"/>
      <c r="BB481" s="1619"/>
      <c r="BC481" s="1619"/>
      <c r="BD481" s="1619"/>
      <c r="BE481" s="1619"/>
      <c r="BF481" s="1589"/>
      <c r="BG481" s="1589"/>
      <c r="BH481" s="740"/>
      <c r="BI481" s="740"/>
      <c r="BJ481" s="740"/>
      <c r="BK481" s="740"/>
      <c r="BL481" s="740"/>
      <c r="BM481" s="740"/>
      <c r="BN481" s="740"/>
      <c r="BO481" s="740"/>
      <c r="BP481" s="740"/>
      <c r="BQ481" s="1684"/>
      <c r="BR481" s="76"/>
      <c r="BS481" s="76"/>
      <c r="BT481" s="76"/>
      <c r="BU481" s="76"/>
      <c r="CA481" s="145"/>
      <c r="CS481" s="134"/>
      <c r="CT481" s="134"/>
    </row>
    <row r="482" spans="1:98" ht="16.5" customHeight="1" x14ac:dyDescent="0.2">
      <c r="A482" s="143" t="str">
        <f>+IF('➉一覧からの作成用データ (切替届)'!$N$42="印刷ＯＫ→",1,"")</f>
        <v/>
      </c>
      <c r="B482" s="1676"/>
      <c r="C482" s="1677"/>
      <c r="D482" s="1598"/>
      <c r="E482" s="1599"/>
      <c r="F482" s="1599"/>
      <c r="G482" s="1599"/>
      <c r="H482" s="1599"/>
      <c r="I482" s="1600"/>
      <c r="J482" s="1687"/>
      <c r="K482" s="1688"/>
      <c r="L482" s="1688"/>
      <c r="M482" s="1688"/>
      <c r="N482" s="1688"/>
      <c r="O482" s="1688"/>
      <c r="P482" s="1688"/>
      <c r="Q482" s="1688"/>
      <c r="R482" s="1688"/>
      <c r="S482" s="1688"/>
      <c r="T482" s="1688"/>
      <c r="U482" s="1688"/>
      <c r="V482" s="1688"/>
      <c r="W482" s="1688"/>
      <c r="X482" s="1688"/>
      <c r="Y482" s="1688"/>
      <c r="Z482" s="1688"/>
      <c r="AA482" s="1688"/>
      <c r="AB482" s="2709"/>
      <c r="AC482" s="2320"/>
      <c r="AD482" s="2321"/>
      <c r="AE482" s="2321"/>
      <c r="AF482" s="2321"/>
      <c r="AG482" s="2322"/>
      <c r="AH482" s="1647"/>
      <c r="AI482" s="1647"/>
      <c r="AJ482" s="1647"/>
      <c r="AK482" s="1647"/>
      <c r="AL482" s="1647"/>
      <c r="AM482" s="1647"/>
      <c r="AN482" s="1647"/>
      <c r="AO482" s="1647"/>
      <c r="AP482" s="1647"/>
      <c r="AQ482" s="1647"/>
      <c r="AR482" s="1648"/>
      <c r="AS482" s="1637" t="s">
        <v>125</v>
      </c>
      <c r="AT482" s="1638"/>
      <c r="AU482" s="1638"/>
      <c r="AV482" s="1638"/>
      <c r="AW482" s="1638"/>
      <c r="AX482" s="1638"/>
      <c r="AY482" s="1638"/>
      <c r="AZ482" s="1638"/>
      <c r="BA482" s="1638"/>
      <c r="BB482" s="1638"/>
      <c r="BC482" s="1638"/>
      <c r="BD482" s="1638"/>
      <c r="BE482" s="1638"/>
      <c r="BF482" s="1638"/>
      <c r="BG482" s="1638"/>
      <c r="BH482" s="1638"/>
      <c r="BI482" s="1638"/>
      <c r="BJ482" s="1638"/>
      <c r="BK482" s="1638"/>
      <c r="BL482" s="1638"/>
      <c r="BM482" s="1638"/>
      <c r="BN482" s="1638"/>
      <c r="BO482" s="1638"/>
      <c r="BP482" s="1638"/>
      <c r="BQ482" s="1639"/>
      <c r="BR482" s="76"/>
      <c r="BS482" s="76"/>
      <c r="BT482" s="76"/>
      <c r="BU482" s="76"/>
      <c r="CA482" s="145"/>
      <c r="CR482" s="134"/>
      <c r="CS482" s="134"/>
      <c r="CT482" s="134"/>
    </row>
    <row r="483" spans="1:98" ht="18" customHeight="1" x14ac:dyDescent="0.2">
      <c r="A483" s="143" t="str">
        <f>+IF('➉一覧からの作成用データ (切替届)'!$N$42="印刷ＯＫ→",1,"")</f>
        <v/>
      </c>
      <c r="B483" s="1676"/>
      <c r="C483" s="1677"/>
      <c r="D483" s="1595" t="s">
        <v>307</v>
      </c>
      <c r="E483" s="1596"/>
      <c r="F483" s="1596"/>
      <c r="G483" s="1596"/>
      <c r="H483" s="1596"/>
      <c r="I483" s="1597"/>
      <c r="J483" s="2713" t="str">
        <f>IF('➉一覧からの作成用データ (切替届)'!$E$42="","",'➉一覧からの作成用データ (切替届)'!E42)</f>
        <v/>
      </c>
      <c r="K483" s="2714"/>
      <c r="L483" s="2714"/>
      <c r="M483" s="2714"/>
      <c r="N483" s="2714"/>
      <c r="O483" s="2714"/>
      <c r="P483" s="2714"/>
      <c r="Q483" s="2714"/>
      <c r="R483" s="2714"/>
      <c r="S483" s="2714"/>
      <c r="T483" s="2714"/>
      <c r="U483" s="2714"/>
      <c r="V483" s="2714"/>
      <c r="W483" s="2714"/>
      <c r="X483" s="2714"/>
      <c r="Y483" s="2714"/>
      <c r="Z483" s="2714"/>
      <c r="AA483" s="2714"/>
      <c r="AB483" s="2714"/>
      <c r="AC483" s="2714"/>
      <c r="AD483" s="2714"/>
      <c r="AE483" s="2714"/>
      <c r="AF483" s="2714"/>
      <c r="AG483" s="2715"/>
      <c r="AH483" s="1665" t="s">
        <v>121</v>
      </c>
      <c r="AI483" s="1645"/>
      <c r="AJ483" s="1645"/>
      <c r="AK483" s="1645"/>
      <c r="AL483" s="1645"/>
      <c r="AM483" s="1645"/>
      <c r="AN483" s="1645"/>
      <c r="AO483" s="1645"/>
      <c r="AP483" s="1645"/>
      <c r="AQ483" s="1645"/>
      <c r="AR483" s="1646"/>
      <c r="AS483" s="1669">
        <f>'➉一覧からの作成用データ (切替届)'!$J$42</f>
        <v>0</v>
      </c>
      <c r="AT483" s="1670"/>
      <c r="AU483" s="1670"/>
      <c r="AV483" s="1670"/>
      <c r="AW483" s="1670"/>
      <c r="AX483" s="1590" t="s">
        <v>126</v>
      </c>
      <c r="AY483" s="1590"/>
      <c r="AZ483" s="1590" t="s">
        <v>117</v>
      </c>
      <c r="BA483" s="2685" t="str">
        <f>+IF(AS483="","",IF(AS483=12,1,IF(AND(AS483&gt;=1,AS483&lt;=11),AS483+1,"")))</f>
        <v/>
      </c>
      <c r="BB483" s="2685"/>
      <c r="BC483" s="2685"/>
      <c r="BD483" s="2685"/>
      <c r="BE483" s="1590" t="s">
        <v>127</v>
      </c>
      <c r="BF483" s="1590"/>
      <c r="BG483" s="1614" t="s">
        <v>242</v>
      </c>
      <c r="BH483" s="1614"/>
      <c r="BI483" s="1614"/>
      <c r="BJ483" s="1614"/>
      <c r="BK483" s="1614"/>
      <c r="BL483" s="1614"/>
      <c r="BM483" s="1614"/>
      <c r="BN483" s="1614"/>
      <c r="BO483" s="1590"/>
      <c r="BP483" s="1590"/>
      <c r="BQ483" s="1690"/>
      <c r="BR483" s="76"/>
      <c r="BS483" s="76"/>
      <c r="BT483" s="76"/>
      <c r="BU483" s="76"/>
      <c r="CA483" s="145"/>
      <c r="CB483" s="145"/>
      <c r="CC483" s="145"/>
      <c r="CD483" s="145"/>
      <c r="CE483" s="145"/>
      <c r="CF483" s="145"/>
      <c r="CG483" s="145"/>
      <c r="CH483" s="145"/>
      <c r="CI483" s="145"/>
    </row>
    <row r="484" spans="1:98" ht="18" customHeight="1" thickBot="1" x14ac:dyDescent="0.25">
      <c r="A484" s="143" t="str">
        <f>+IF('➉一覧からの作成用データ (切替届)'!$N$42="印刷ＯＫ→",1,"")</f>
        <v/>
      </c>
      <c r="B484" s="1676"/>
      <c r="C484" s="1677"/>
      <c r="D484" s="1598"/>
      <c r="E484" s="1599"/>
      <c r="F484" s="1599"/>
      <c r="G484" s="1599"/>
      <c r="H484" s="1599"/>
      <c r="I484" s="1600"/>
      <c r="J484" s="2716"/>
      <c r="K484" s="2717"/>
      <c r="L484" s="2717"/>
      <c r="M484" s="2717"/>
      <c r="N484" s="2717"/>
      <c r="O484" s="2717"/>
      <c r="P484" s="2717"/>
      <c r="Q484" s="2717"/>
      <c r="R484" s="2717"/>
      <c r="S484" s="2717"/>
      <c r="T484" s="2717"/>
      <c r="U484" s="2717"/>
      <c r="V484" s="2717"/>
      <c r="W484" s="2717"/>
      <c r="X484" s="2717"/>
      <c r="Y484" s="2717"/>
      <c r="Z484" s="2717"/>
      <c r="AA484" s="2717"/>
      <c r="AB484" s="2717"/>
      <c r="AC484" s="2717"/>
      <c r="AD484" s="2717"/>
      <c r="AE484" s="2717"/>
      <c r="AF484" s="2717"/>
      <c r="AG484" s="2718"/>
      <c r="AH484" s="1665"/>
      <c r="AI484" s="1645"/>
      <c r="AJ484" s="1645"/>
      <c r="AK484" s="1645"/>
      <c r="AL484" s="1645"/>
      <c r="AM484" s="1645"/>
      <c r="AN484" s="1645"/>
      <c r="AO484" s="1645"/>
      <c r="AP484" s="1645"/>
      <c r="AQ484" s="1645"/>
      <c r="AR484" s="1646"/>
      <c r="AS484" s="1671"/>
      <c r="AT484" s="1672"/>
      <c r="AU484" s="1672"/>
      <c r="AV484" s="1672"/>
      <c r="AW484" s="1672"/>
      <c r="AX484" s="1590"/>
      <c r="AY484" s="1590"/>
      <c r="AZ484" s="1590"/>
      <c r="BA484" s="2685"/>
      <c r="BB484" s="2685"/>
      <c r="BC484" s="2685"/>
      <c r="BD484" s="2685"/>
      <c r="BE484" s="1590"/>
      <c r="BF484" s="1590"/>
      <c r="BG484" s="1720"/>
      <c r="BH484" s="1720"/>
      <c r="BI484" s="1720"/>
      <c r="BJ484" s="1720"/>
      <c r="BK484" s="1720"/>
      <c r="BL484" s="1720"/>
      <c r="BM484" s="1720"/>
      <c r="BN484" s="1720"/>
      <c r="BO484" s="1590"/>
      <c r="BP484" s="1590"/>
      <c r="BQ484" s="1690"/>
      <c r="BR484" s="76"/>
      <c r="BS484" s="76"/>
      <c r="BT484" s="76"/>
      <c r="BU484" s="76"/>
      <c r="CA484" s="145"/>
      <c r="CB484" s="145"/>
      <c r="CC484" s="145"/>
      <c r="CD484" s="145"/>
      <c r="CE484" s="145"/>
      <c r="CF484" s="145"/>
    </row>
    <row r="485" spans="1:98" ht="22.5" customHeight="1" x14ac:dyDescent="0.2">
      <c r="A485" s="143" t="str">
        <f>+IF('➉一覧からの作成用データ (切替届)'!$N$42="印刷ＯＫ→",1,"")</f>
        <v/>
      </c>
      <c r="B485" s="1676"/>
      <c r="C485" s="1677"/>
      <c r="D485" s="1692" t="s">
        <v>15</v>
      </c>
      <c r="E485" s="1693"/>
      <c r="F485" s="1693"/>
      <c r="G485" s="1693"/>
      <c r="H485" s="1693"/>
      <c r="I485" s="1694"/>
      <c r="J485" s="1683"/>
      <c r="K485" s="2397"/>
      <c r="L485" s="1715"/>
      <c r="M485" s="1715"/>
      <c r="N485" s="1715"/>
      <c r="O485" s="1715"/>
      <c r="P485" s="1715"/>
      <c r="Q485" s="1715"/>
      <c r="R485" s="1715"/>
      <c r="S485" s="80"/>
      <c r="T485" s="80"/>
      <c r="U485" s="80"/>
      <c r="V485" s="80"/>
      <c r="W485" s="80"/>
      <c r="X485" s="80"/>
      <c r="Y485" s="80"/>
      <c r="Z485" s="80"/>
      <c r="AA485" s="80"/>
      <c r="AB485" s="80"/>
      <c r="AC485" s="80"/>
      <c r="AD485" s="80"/>
      <c r="AE485" s="80"/>
      <c r="AF485" s="80"/>
      <c r="AG485" s="80"/>
      <c r="AH485" s="1665"/>
      <c r="AI485" s="1645"/>
      <c r="AJ485" s="1645"/>
      <c r="AK485" s="1645"/>
      <c r="AL485" s="1645"/>
      <c r="AM485" s="1645"/>
      <c r="AN485" s="1645"/>
      <c r="AO485" s="1645"/>
      <c r="AP485" s="1645"/>
      <c r="AQ485" s="1645"/>
      <c r="AR485" s="1646"/>
      <c r="AS485" s="1723"/>
      <c r="AT485" s="1724"/>
      <c r="AU485" s="1724"/>
      <c r="AV485" s="1724"/>
      <c r="AW485" s="1724"/>
      <c r="AX485" s="1724"/>
      <c r="AY485" s="1724"/>
      <c r="AZ485" s="1724"/>
      <c r="BA485" s="1724"/>
      <c r="BB485" s="1724"/>
      <c r="BC485" s="1724"/>
      <c r="BD485" s="1724"/>
      <c r="BE485" s="1724"/>
      <c r="BF485" s="1724"/>
      <c r="BG485" s="1721" t="s">
        <v>129</v>
      </c>
      <c r="BH485" s="1721"/>
      <c r="BI485" s="1721"/>
      <c r="BJ485" s="1721"/>
      <c r="BK485" s="1721"/>
      <c r="BL485" s="1721"/>
      <c r="BM485" s="1721"/>
      <c r="BN485" s="1721"/>
      <c r="BO485" s="1721"/>
      <c r="BP485" s="1721"/>
      <c r="BQ485" s="1722"/>
      <c r="BR485" s="76"/>
      <c r="BS485" s="76"/>
      <c r="BT485" s="76"/>
      <c r="BU485" s="76"/>
      <c r="CB485" s="145"/>
      <c r="CC485" s="145"/>
      <c r="CD485" s="145"/>
      <c r="CE485" s="145"/>
      <c r="CF485" s="145"/>
    </row>
    <row r="486" spans="1:98" ht="22.5" customHeight="1" x14ac:dyDescent="0.2">
      <c r="A486" s="143" t="str">
        <f>+IF('➉一覧からの作成用データ (切替届)'!$N$42="印刷ＯＫ→",1,"")</f>
        <v/>
      </c>
      <c r="B486" s="1676"/>
      <c r="C486" s="1677"/>
      <c r="D486" s="1695"/>
      <c r="E486" s="1696"/>
      <c r="F486" s="1696"/>
      <c r="G486" s="1696"/>
      <c r="H486" s="1696"/>
      <c r="I486" s="1697"/>
      <c r="J486" s="1568" t="str">
        <f>'➉一覧からの作成用データ (切替届)'!$F$42&amp;""</f>
        <v/>
      </c>
      <c r="K486" s="1569"/>
      <c r="L486" s="1569"/>
      <c r="M486" s="1569"/>
      <c r="N486" s="1569"/>
      <c r="O486" s="1569"/>
      <c r="P486" s="1569"/>
      <c r="Q486" s="1569"/>
      <c r="R486" s="1569"/>
      <c r="S486" s="1569"/>
      <c r="T486" s="1569"/>
      <c r="U486" s="1569"/>
      <c r="V486" s="1569"/>
      <c r="W486" s="1569"/>
      <c r="X486" s="1569"/>
      <c r="Y486" s="1569"/>
      <c r="Z486" s="1569"/>
      <c r="AA486" s="1569"/>
      <c r="AB486" s="1569"/>
      <c r="AC486" s="1569"/>
      <c r="AD486" s="1569"/>
      <c r="AE486" s="1569"/>
      <c r="AF486" s="1569"/>
      <c r="AG486" s="1725"/>
      <c r="AH486" s="1665"/>
      <c r="AI486" s="1645"/>
      <c r="AJ486" s="1645"/>
      <c r="AK486" s="1645"/>
      <c r="AL486" s="1645"/>
      <c r="AM486" s="1645"/>
      <c r="AN486" s="1645"/>
      <c r="AO486" s="1645"/>
      <c r="AP486" s="1645"/>
      <c r="AQ486" s="1645"/>
      <c r="AR486" s="1646"/>
      <c r="AS486" s="1661" t="s">
        <v>349</v>
      </c>
      <c r="AT486" s="1661"/>
      <c r="AU486" s="1661"/>
      <c r="AV486" s="1661"/>
      <c r="AW486" s="1661"/>
      <c r="AX486" s="1661"/>
      <c r="AY486" s="1661"/>
      <c r="AZ486" s="1661"/>
      <c r="BA486" s="1661"/>
      <c r="BB486" s="1661"/>
      <c r="BC486" s="1661"/>
      <c r="BD486" s="1661"/>
      <c r="BE486" s="1661"/>
      <c r="BF486" s="1661"/>
      <c r="BG486" s="1661"/>
      <c r="BH486" s="1661"/>
      <c r="BI486" s="1661"/>
      <c r="BJ486" s="1661"/>
      <c r="BK486" s="1661"/>
      <c r="BL486" s="1661"/>
      <c r="BM486" s="1661"/>
      <c r="BN486" s="1661"/>
      <c r="BO486" s="1661"/>
      <c r="BP486" s="1661"/>
      <c r="BQ486" s="1662"/>
      <c r="BR486" s="76"/>
      <c r="BS486" s="76"/>
      <c r="BT486" s="76"/>
      <c r="BU486" s="76"/>
      <c r="CB486" s="145"/>
      <c r="CC486" s="145"/>
      <c r="CD486" s="145"/>
      <c r="CE486" s="145"/>
      <c r="CF486" s="145"/>
      <c r="CG486" s="145"/>
      <c r="CH486" s="145"/>
      <c r="CI486" s="145"/>
    </row>
    <row r="487" spans="1:98" ht="22.5" customHeight="1" x14ac:dyDescent="0.2">
      <c r="A487" s="143" t="str">
        <f>+IF('➉一覧からの作成用データ (切替届)'!$N$42="印刷ＯＫ→",1,"")</f>
        <v/>
      </c>
      <c r="B487" s="1676"/>
      <c r="C487" s="1677"/>
      <c r="D487" s="1698"/>
      <c r="E487" s="1699"/>
      <c r="F487" s="1699"/>
      <c r="G487" s="1699"/>
      <c r="H487" s="1699"/>
      <c r="I487" s="1700"/>
      <c r="J487" s="1570"/>
      <c r="K487" s="1571"/>
      <c r="L487" s="1571"/>
      <c r="M487" s="1571"/>
      <c r="N487" s="1571"/>
      <c r="O487" s="1571"/>
      <c r="P487" s="1571"/>
      <c r="Q487" s="1571"/>
      <c r="R487" s="1571"/>
      <c r="S487" s="1571"/>
      <c r="T487" s="1571"/>
      <c r="U487" s="1571"/>
      <c r="V487" s="1571"/>
      <c r="W487" s="1571"/>
      <c r="X487" s="1571"/>
      <c r="Y487" s="1571"/>
      <c r="Z487" s="1571"/>
      <c r="AA487" s="1571"/>
      <c r="AB487" s="1571"/>
      <c r="AC487" s="1571"/>
      <c r="AD487" s="1571"/>
      <c r="AE487" s="1571"/>
      <c r="AF487" s="1571"/>
      <c r="AG487" s="1726"/>
      <c r="AH487" s="1665"/>
      <c r="AI487" s="1645"/>
      <c r="AJ487" s="1645"/>
      <c r="AK487" s="1645"/>
      <c r="AL487" s="1645"/>
      <c r="AM487" s="1645"/>
      <c r="AN487" s="1645"/>
      <c r="AO487" s="1645"/>
      <c r="AP487" s="1645"/>
      <c r="AQ487" s="1645"/>
      <c r="AR487" s="1646"/>
      <c r="AS487" s="1661"/>
      <c r="AT487" s="1661"/>
      <c r="AU487" s="1661"/>
      <c r="AV487" s="1661"/>
      <c r="AW487" s="1661"/>
      <c r="AX487" s="1661"/>
      <c r="AY487" s="1661"/>
      <c r="AZ487" s="1661"/>
      <c r="BA487" s="1661"/>
      <c r="BB487" s="1661"/>
      <c r="BC487" s="1661"/>
      <c r="BD487" s="1661"/>
      <c r="BE487" s="1661"/>
      <c r="BF487" s="1661"/>
      <c r="BG487" s="1661"/>
      <c r="BH487" s="1661"/>
      <c r="BI487" s="1661"/>
      <c r="BJ487" s="1661"/>
      <c r="BK487" s="1661"/>
      <c r="BL487" s="1661"/>
      <c r="BM487" s="1661"/>
      <c r="BN487" s="1661"/>
      <c r="BO487" s="1661"/>
      <c r="BP487" s="1661"/>
      <c r="BQ487" s="1662"/>
      <c r="BR487" s="76"/>
      <c r="BS487" s="76"/>
      <c r="BT487" s="76"/>
      <c r="BU487" s="76"/>
      <c r="CB487" s="145"/>
      <c r="CC487" s="145"/>
      <c r="CD487" s="145"/>
      <c r="CE487" s="145"/>
      <c r="CF487" s="145"/>
      <c r="CG487" s="145"/>
      <c r="CH487" s="145"/>
      <c r="CI487" s="145"/>
    </row>
    <row r="488" spans="1:98" ht="22.5" customHeight="1" x14ac:dyDescent="0.2">
      <c r="A488" s="143" t="str">
        <f>+IF('➉一覧からの作成用データ (切替届)'!$N$42="印刷ＯＫ→",1,"")</f>
        <v/>
      </c>
      <c r="B488" s="1676"/>
      <c r="C488" s="1677"/>
      <c r="D488" s="1595" t="s">
        <v>5</v>
      </c>
      <c r="E488" s="1596"/>
      <c r="F488" s="1596"/>
      <c r="G488" s="1596"/>
      <c r="H488" s="1596"/>
      <c r="I488" s="1597"/>
      <c r="J488" s="1683"/>
      <c r="K488" s="2397"/>
      <c r="L488" s="1715"/>
      <c r="M488" s="1715"/>
      <c r="N488" s="1715"/>
      <c r="O488" s="1715"/>
      <c r="P488" s="1715"/>
      <c r="Q488" s="1715"/>
      <c r="R488" s="1715"/>
      <c r="S488" s="80"/>
      <c r="T488" s="80"/>
      <c r="U488" s="80"/>
      <c r="V488" s="80"/>
      <c r="W488" s="80"/>
      <c r="X488" s="80"/>
      <c r="Y488" s="80"/>
      <c r="Z488" s="80"/>
      <c r="AA488" s="80"/>
      <c r="AB488" s="80"/>
      <c r="AC488" s="80"/>
      <c r="AD488" s="80"/>
      <c r="AE488" s="80"/>
      <c r="AF488" s="80"/>
      <c r="AG488" s="80"/>
      <c r="AH488" s="1665"/>
      <c r="AI488" s="1645"/>
      <c r="AJ488" s="1645"/>
      <c r="AK488" s="1645"/>
      <c r="AL488" s="1645"/>
      <c r="AM488" s="1645"/>
      <c r="AN488" s="1645"/>
      <c r="AO488" s="1645"/>
      <c r="AP488" s="1645"/>
      <c r="AQ488" s="1645"/>
      <c r="AR488" s="1646"/>
      <c r="AS488" s="1661"/>
      <c r="AT488" s="1661"/>
      <c r="AU488" s="1661"/>
      <c r="AV488" s="1661"/>
      <c r="AW488" s="1661"/>
      <c r="AX488" s="1661"/>
      <c r="AY488" s="1661"/>
      <c r="AZ488" s="1661"/>
      <c r="BA488" s="1661"/>
      <c r="BB488" s="1661"/>
      <c r="BC488" s="1661"/>
      <c r="BD488" s="1661"/>
      <c r="BE488" s="1661"/>
      <c r="BF488" s="1661"/>
      <c r="BG488" s="1661"/>
      <c r="BH488" s="1661"/>
      <c r="BI488" s="1661"/>
      <c r="BJ488" s="1661"/>
      <c r="BK488" s="1661"/>
      <c r="BL488" s="1661"/>
      <c r="BM488" s="1661"/>
      <c r="BN488" s="1661"/>
      <c r="BO488" s="1661"/>
      <c r="BP488" s="1661"/>
      <c r="BQ488" s="1662"/>
      <c r="BR488" s="76"/>
      <c r="BS488" s="76"/>
      <c r="BT488" s="76"/>
      <c r="BU488" s="76"/>
      <c r="CA488" s="145"/>
      <c r="CB488" s="145"/>
      <c r="CC488" s="145"/>
      <c r="CD488" s="145"/>
      <c r="CE488" s="145"/>
      <c r="CF488" s="145"/>
      <c r="CG488" s="146"/>
      <c r="CH488" s="145"/>
      <c r="CI488" s="145"/>
    </row>
    <row r="489" spans="1:98" ht="22.5" customHeight="1" thickBot="1" x14ac:dyDescent="0.25">
      <c r="A489" s="143" t="str">
        <f>+IF('➉一覧からの作成用データ (切替届)'!$N$42="印刷ＯＫ→",1,"")</f>
        <v/>
      </c>
      <c r="B489" s="1676"/>
      <c r="C489" s="1677"/>
      <c r="D489" s="1631"/>
      <c r="E489" s="1632"/>
      <c r="F489" s="1632"/>
      <c r="G489" s="1632"/>
      <c r="H489" s="1632"/>
      <c r="I489" s="1633"/>
      <c r="J489" s="1568" t="str">
        <f>'➉一覧からの作成用データ (切替届)'!$G$42&amp;""</f>
        <v/>
      </c>
      <c r="K489" s="1569"/>
      <c r="L489" s="1569"/>
      <c r="M489" s="1569"/>
      <c r="N489" s="1569"/>
      <c r="O489" s="1569"/>
      <c r="P489" s="1569"/>
      <c r="Q489" s="1569"/>
      <c r="R489" s="1569"/>
      <c r="S489" s="1569"/>
      <c r="T489" s="1569"/>
      <c r="U489" s="1569"/>
      <c r="V489" s="1569"/>
      <c r="W489" s="1569"/>
      <c r="X489" s="1569"/>
      <c r="Y489" s="1569"/>
      <c r="Z489" s="1569"/>
      <c r="AA489" s="1569"/>
      <c r="AB489" s="1569"/>
      <c r="AC489" s="1569"/>
      <c r="AD489" s="1569"/>
      <c r="AE489" s="1569"/>
      <c r="AF489" s="1569"/>
      <c r="AG489" s="1569"/>
      <c r="AH489" s="1666"/>
      <c r="AI489" s="1667"/>
      <c r="AJ489" s="1667"/>
      <c r="AK489" s="1667"/>
      <c r="AL489" s="1667"/>
      <c r="AM489" s="1667"/>
      <c r="AN489" s="1667"/>
      <c r="AO489" s="1667"/>
      <c r="AP489" s="1667"/>
      <c r="AQ489" s="1667"/>
      <c r="AR489" s="1668"/>
      <c r="AS489" s="1663"/>
      <c r="AT489" s="1663"/>
      <c r="AU489" s="1663"/>
      <c r="AV489" s="1663"/>
      <c r="AW489" s="1663"/>
      <c r="AX489" s="1663"/>
      <c r="AY489" s="1663"/>
      <c r="AZ489" s="1663"/>
      <c r="BA489" s="1663"/>
      <c r="BB489" s="1663"/>
      <c r="BC489" s="1663"/>
      <c r="BD489" s="1663"/>
      <c r="BE489" s="1663"/>
      <c r="BF489" s="1663"/>
      <c r="BG489" s="1663"/>
      <c r="BH489" s="1663"/>
      <c r="BI489" s="1663"/>
      <c r="BJ489" s="1663"/>
      <c r="BK489" s="1663"/>
      <c r="BL489" s="1663"/>
      <c r="BM489" s="1663"/>
      <c r="BN489" s="1663"/>
      <c r="BO489" s="1663"/>
      <c r="BP489" s="1663"/>
      <c r="BQ489" s="1664"/>
      <c r="BR489" s="76"/>
      <c r="BS489" s="76"/>
      <c r="BT489" s="76"/>
      <c r="BU489" s="76"/>
      <c r="CA489" s="145"/>
      <c r="CB489" s="145"/>
      <c r="CC489" s="145"/>
      <c r="CD489" s="145"/>
      <c r="CE489" s="145"/>
      <c r="CF489" s="145"/>
      <c r="CG489" s="145"/>
      <c r="CH489" s="145"/>
      <c r="CI489" s="145"/>
    </row>
    <row r="490" spans="1:98" ht="22.5" customHeight="1" x14ac:dyDescent="0.2">
      <c r="A490" s="143" t="str">
        <f>+IF('➉一覧からの作成用データ (切替届)'!$N$42="印刷ＯＫ→",1,"")</f>
        <v/>
      </c>
      <c r="B490" s="1676"/>
      <c r="C490" s="1677"/>
      <c r="D490" s="1631"/>
      <c r="E490" s="1632"/>
      <c r="F490" s="1632"/>
      <c r="G490" s="1632"/>
      <c r="H490" s="1632"/>
      <c r="I490" s="1633"/>
      <c r="J490" s="1568"/>
      <c r="K490" s="1569"/>
      <c r="L490" s="1569"/>
      <c r="M490" s="1569"/>
      <c r="N490" s="1569"/>
      <c r="O490" s="1569"/>
      <c r="P490" s="1569"/>
      <c r="Q490" s="1569"/>
      <c r="R490" s="1569"/>
      <c r="S490" s="1569"/>
      <c r="T490" s="1569"/>
      <c r="U490" s="1569"/>
      <c r="V490" s="1569"/>
      <c r="W490" s="1569"/>
      <c r="X490" s="1569"/>
      <c r="Y490" s="1569"/>
      <c r="Z490" s="1569"/>
      <c r="AA490" s="1569"/>
      <c r="AB490" s="1569"/>
      <c r="AC490" s="1569"/>
      <c r="AD490" s="1569"/>
      <c r="AE490" s="1569"/>
      <c r="AF490" s="1569"/>
      <c r="AG490" s="1569"/>
      <c r="AH490" s="1655" t="s">
        <v>122</v>
      </c>
      <c r="AI490" s="1656"/>
      <c r="AJ490" s="1656"/>
      <c r="AK490" s="1656"/>
      <c r="AL490" s="1656"/>
      <c r="AM490" s="1656"/>
      <c r="AN490" s="1656"/>
      <c r="AO490" s="1656"/>
      <c r="AP490" s="1656"/>
      <c r="AQ490" s="1656"/>
      <c r="AR490" s="1657"/>
      <c r="AS490" s="2693" t="str">
        <f>'➉一覧からの作成用データ (切替届)'!$L$42&amp;""</f>
        <v/>
      </c>
      <c r="AT490" s="2694"/>
      <c r="AU490" s="2694"/>
      <c r="AV490" s="2694"/>
      <c r="AW490" s="2694"/>
      <c r="AX490" s="2694"/>
      <c r="AY490" s="2694"/>
      <c r="AZ490" s="2694"/>
      <c r="BA490" s="2694"/>
      <c r="BB490" s="1703"/>
      <c r="BC490" s="1703"/>
      <c r="BD490" s="1703"/>
      <c r="BE490" s="1703"/>
      <c r="BF490" s="1703"/>
      <c r="BG490" s="1703"/>
      <c r="BH490" s="1703"/>
      <c r="BI490" s="1703"/>
      <c r="BJ490" s="1703"/>
      <c r="BK490" s="1703"/>
      <c r="BL490" s="1703"/>
      <c r="BM490" s="1703"/>
      <c r="BN490" s="1703"/>
      <c r="BO490" s="1703"/>
      <c r="BP490" s="1703"/>
      <c r="BQ490" s="1706"/>
      <c r="BR490" s="76"/>
      <c r="BS490" s="76"/>
      <c r="BT490" s="76"/>
      <c r="BU490" s="76"/>
      <c r="CA490" s="145"/>
      <c r="CB490" s="145"/>
      <c r="CC490" s="145"/>
      <c r="CD490" s="145"/>
      <c r="CE490" s="145"/>
      <c r="CF490" s="145"/>
      <c r="CG490" s="145"/>
      <c r="CH490" s="145"/>
      <c r="CI490" s="145"/>
    </row>
    <row r="491" spans="1:98" ht="22.5" customHeight="1" thickBot="1" x14ac:dyDescent="0.25">
      <c r="A491" s="143" t="str">
        <f>+IF('➉一覧からの作成用データ (切替届)'!$N$42="印刷ＯＫ→",1,"")</f>
        <v/>
      </c>
      <c r="B491" s="1678"/>
      <c r="C491" s="1679"/>
      <c r="D491" s="1673"/>
      <c r="E491" s="1674"/>
      <c r="F491" s="1674"/>
      <c r="G491" s="1674"/>
      <c r="H491" s="1674"/>
      <c r="I491" s="1675"/>
      <c r="J491" s="1727"/>
      <c r="K491" s="1728"/>
      <c r="L491" s="1728"/>
      <c r="M491" s="1728"/>
      <c r="N491" s="1728"/>
      <c r="O491" s="1728"/>
      <c r="P491" s="1728"/>
      <c r="Q491" s="1728"/>
      <c r="R491" s="1728"/>
      <c r="S491" s="1728"/>
      <c r="T491" s="1728"/>
      <c r="U491" s="1728"/>
      <c r="V491" s="1728"/>
      <c r="W491" s="1728"/>
      <c r="X491" s="1728"/>
      <c r="Y491" s="1728"/>
      <c r="Z491" s="1728"/>
      <c r="AA491" s="1728"/>
      <c r="AB491" s="1728"/>
      <c r="AC491" s="1728"/>
      <c r="AD491" s="1728"/>
      <c r="AE491" s="1728"/>
      <c r="AF491" s="1728"/>
      <c r="AG491" s="1728"/>
      <c r="AH491" s="1658"/>
      <c r="AI491" s="1659"/>
      <c r="AJ491" s="1659"/>
      <c r="AK491" s="1659"/>
      <c r="AL491" s="1659"/>
      <c r="AM491" s="1659"/>
      <c r="AN491" s="1659"/>
      <c r="AO491" s="1659"/>
      <c r="AP491" s="1659"/>
      <c r="AQ491" s="1659"/>
      <c r="AR491" s="1660"/>
      <c r="AS491" s="2695"/>
      <c r="AT491" s="2696"/>
      <c r="AU491" s="2696"/>
      <c r="AV491" s="2696"/>
      <c r="AW491" s="2696"/>
      <c r="AX491" s="2696"/>
      <c r="AY491" s="2696"/>
      <c r="AZ491" s="2696"/>
      <c r="BA491" s="2696"/>
      <c r="BB491" s="1705"/>
      <c r="BC491" s="1705"/>
      <c r="BD491" s="1705"/>
      <c r="BE491" s="1705"/>
      <c r="BF491" s="1705"/>
      <c r="BG491" s="1705"/>
      <c r="BH491" s="1705"/>
      <c r="BI491" s="1705"/>
      <c r="BJ491" s="1705"/>
      <c r="BK491" s="1705"/>
      <c r="BL491" s="1705"/>
      <c r="BM491" s="1705"/>
      <c r="BN491" s="1705"/>
      <c r="BO491" s="1705"/>
      <c r="BP491" s="1705"/>
      <c r="BQ491" s="1707"/>
      <c r="BR491" s="89"/>
      <c r="BS491" s="89"/>
      <c r="BT491" s="89"/>
      <c r="BU491" s="89"/>
      <c r="CA491" s="145"/>
      <c r="CB491" s="145"/>
      <c r="CC491" s="145"/>
      <c r="CD491" s="145"/>
      <c r="CE491" s="145"/>
      <c r="CF491" s="145"/>
      <c r="CG491" s="145"/>
      <c r="CH491" s="145"/>
      <c r="CI491" s="145"/>
    </row>
    <row r="492" spans="1:98" ht="9" customHeight="1" x14ac:dyDescent="0.2">
      <c r="A492" s="143" t="str">
        <f>+IF('➉一覧からの作成用データ (切替届)'!$N$42="印刷ＯＫ→",1,"")</f>
        <v/>
      </c>
      <c r="B492" s="102"/>
      <c r="C492" s="102"/>
      <c r="D492" s="136"/>
      <c r="E492" s="136"/>
      <c r="F492" s="136"/>
      <c r="G492" s="136"/>
      <c r="H492" s="136"/>
      <c r="I492" s="136"/>
      <c r="J492" s="489"/>
      <c r="K492" s="489"/>
      <c r="L492" s="489"/>
      <c r="M492" s="489"/>
      <c r="N492" s="489"/>
      <c r="O492" s="489"/>
      <c r="P492" s="489"/>
      <c r="Q492" s="489"/>
      <c r="R492" s="489"/>
      <c r="S492" s="489"/>
      <c r="T492" s="489"/>
      <c r="U492" s="489"/>
      <c r="V492" s="489"/>
      <c r="W492" s="489"/>
      <c r="X492" s="489"/>
      <c r="Y492" s="489"/>
      <c r="Z492" s="489"/>
      <c r="AA492" s="489"/>
      <c r="AB492" s="489"/>
      <c r="AC492" s="489"/>
      <c r="AD492" s="489"/>
      <c r="AE492" s="489"/>
      <c r="AF492" s="489"/>
      <c r="AG492" s="489"/>
      <c r="AH492" s="105"/>
      <c r="AI492" s="105"/>
      <c r="AJ492" s="105"/>
      <c r="AK492" s="105"/>
      <c r="AL492" s="105"/>
      <c r="AM492" s="105"/>
      <c r="AN492" s="105"/>
      <c r="AO492" s="105"/>
      <c r="AP492" s="105"/>
      <c r="AQ492" s="105"/>
      <c r="AR492" s="105"/>
      <c r="AS492" s="106"/>
      <c r="AT492" s="106"/>
      <c r="AU492" s="106"/>
      <c r="AV492" s="2680" t="str">
        <f>IF('➉一覧からの作成用データ (切替届)'!H493="","","受給者番号：")</f>
        <v/>
      </c>
      <c r="AW492" s="2680"/>
      <c r="AX492" s="2680"/>
      <c r="AY492" s="2680"/>
      <c r="AZ492" s="2680"/>
      <c r="BA492" s="2680"/>
      <c r="BB492" s="2682" t="str">
        <f>IF('➉一覧からの作成用データ (切替届)'!H493="","",'➉一覧からの作成用データ (切替届)'!H493)</f>
        <v/>
      </c>
      <c r="BC492" s="2682"/>
      <c r="BD492" s="2682"/>
      <c r="BE492" s="2682"/>
      <c r="BF492" s="2682"/>
      <c r="BG492" s="2682"/>
      <c r="BH492" s="2682"/>
      <c r="BI492" s="2682"/>
      <c r="BJ492" s="2682"/>
      <c r="BK492" s="2682"/>
      <c r="BL492" s="2682"/>
      <c r="BM492" s="2682"/>
      <c r="BN492" s="2682"/>
      <c r="BO492" s="2682"/>
      <c r="BP492" s="2682"/>
      <c r="BQ492" s="2682"/>
      <c r="BR492" s="89"/>
      <c r="BS492" s="89"/>
      <c r="BT492" s="89"/>
      <c r="BU492" s="89"/>
      <c r="CA492" s="145"/>
      <c r="CB492" s="145"/>
      <c r="CC492" s="145"/>
      <c r="CD492" s="145"/>
      <c r="CE492" s="145"/>
      <c r="CF492" s="145"/>
      <c r="CG492" s="145"/>
      <c r="CH492" s="145"/>
      <c r="CI492" s="145"/>
    </row>
    <row r="493" spans="1:98" ht="9" customHeight="1" x14ac:dyDescent="0.2">
      <c r="A493" s="143" t="str">
        <f>+IF('➉一覧からの作成用データ (切替届)'!$N$42="印刷ＯＫ→",1,"")</f>
        <v/>
      </c>
      <c r="B493" s="2686" t="s">
        <v>133</v>
      </c>
      <c r="C493" s="2686"/>
      <c r="D493" s="2686"/>
      <c r="E493" s="2686"/>
      <c r="F493" s="2686"/>
      <c r="G493" s="2686"/>
      <c r="H493" s="2686"/>
      <c r="I493" s="2686"/>
      <c r="J493" s="2686"/>
      <c r="K493" s="2686"/>
      <c r="L493" s="2686"/>
      <c r="M493" s="2686"/>
      <c r="N493" s="2686"/>
      <c r="O493" s="2686"/>
      <c r="P493" s="2686"/>
      <c r="Q493" s="2686"/>
      <c r="R493" s="2686"/>
      <c r="S493" s="2686"/>
      <c r="T493" s="2686"/>
      <c r="U493" s="2686"/>
      <c r="V493" s="2686"/>
      <c r="W493" s="2686"/>
      <c r="X493" s="2686"/>
      <c r="Y493" s="2686"/>
      <c r="Z493" s="2686"/>
      <c r="AA493" s="2686"/>
      <c r="AB493" s="2686"/>
      <c r="AC493" s="2686"/>
      <c r="AD493" s="2686"/>
      <c r="AE493" s="2686"/>
      <c r="AF493" s="2686"/>
      <c r="AG493" s="2686"/>
      <c r="AH493" s="2686"/>
      <c r="AI493" s="2686"/>
      <c r="AJ493" s="2686"/>
      <c r="AK493" s="2686"/>
      <c r="AL493" s="2686"/>
      <c r="AM493" s="2686"/>
      <c r="AN493" s="2686"/>
      <c r="AO493" s="2686"/>
      <c r="AP493" s="2686"/>
      <c r="AQ493" s="2686"/>
      <c r="AR493" s="2686"/>
      <c r="AS493" s="2686"/>
      <c r="AT493" s="2686"/>
      <c r="AU493" s="2686"/>
      <c r="AV493" s="2681"/>
      <c r="AW493" s="2681"/>
      <c r="AX493" s="2681"/>
      <c r="AY493" s="2681"/>
      <c r="AZ493" s="2681"/>
      <c r="BA493" s="2681"/>
      <c r="BB493" s="2683"/>
      <c r="BC493" s="2683"/>
      <c r="BD493" s="2683"/>
      <c r="BE493" s="2683"/>
      <c r="BF493" s="2683"/>
      <c r="BG493" s="2683"/>
      <c r="BH493" s="2683"/>
      <c r="BI493" s="2683"/>
      <c r="BJ493" s="2683"/>
      <c r="BK493" s="2683"/>
      <c r="BL493" s="2683"/>
      <c r="BM493" s="2683"/>
      <c r="BN493" s="2683"/>
      <c r="BO493" s="2683"/>
      <c r="BP493" s="2683"/>
      <c r="BQ493" s="2683"/>
      <c r="BR493" s="89"/>
      <c r="BS493" s="89"/>
      <c r="BT493" s="89"/>
      <c r="BU493" s="89"/>
      <c r="CA493" s="145"/>
      <c r="CB493" s="145"/>
      <c r="CC493" s="145"/>
      <c r="CD493" s="145"/>
      <c r="CE493" s="145"/>
      <c r="CF493" s="145"/>
      <c r="CG493" s="145"/>
      <c r="CH493" s="145"/>
      <c r="CI493" s="145"/>
    </row>
    <row r="494" spans="1:98" ht="9" customHeight="1" x14ac:dyDescent="0.2">
      <c r="A494" s="143" t="str">
        <f>+IF('➉一覧からの作成用データ (切替届)'!$N$42="印刷ＯＫ→",1,"")</f>
        <v/>
      </c>
      <c r="B494" s="2686"/>
      <c r="C494" s="2686"/>
      <c r="D494" s="2686"/>
      <c r="E494" s="2686"/>
      <c r="F494" s="2686"/>
      <c r="G494" s="2686"/>
      <c r="H494" s="2686"/>
      <c r="I494" s="2686"/>
      <c r="J494" s="2686"/>
      <c r="K494" s="2686"/>
      <c r="L494" s="2686"/>
      <c r="M494" s="2686"/>
      <c r="N494" s="2686"/>
      <c r="O494" s="2686"/>
      <c r="P494" s="2686"/>
      <c r="Q494" s="2686"/>
      <c r="R494" s="2686"/>
      <c r="S494" s="2686"/>
      <c r="T494" s="2686"/>
      <c r="U494" s="2686"/>
      <c r="V494" s="2686"/>
      <c r="W494" s="2686"/>
      <c r="X494" s="2686"/>
      <c r="Y494" s="2686"/>
      <c r="Z494" s="2686"/>
      <c r="AA494" s="2686"/>
      <c r="AB494" s="2686"/>
      <c r="AC494" s="2686"/>
      <c r="AD494" s="2686"/>
      <c r="AE494" s="2686"/>
      <c r="AF494" s="2686"/>
      <c r="AG494" s="2686"/>
      <c r="AH494" s="2686"/>
      <c r="AI494" s="2686"/>
      <c r="AJ494" s="2686"/>
      <c r="AK494" s="2686"/>
      <c r="AL494" s="2686"/>
      <c r="AM494" s="2686"/>
      <c r="AN494" s="2686"/>
      <c r="AO494" s="2686"/>
      <c r="AP494" s="2686"/>
      <c r="AQ494" s="2686"/>
      <c r="AR494" s="2686"/>
      <c r="AS494" s="2686"/>
      <c r="AT494" s="2686"/>
      <c r="AU494" s="2686"/>
      <c r="AV494" s="2681"/>
      <c r="AW494" s="2681"/>
      <c r="AX494" s="2681"/>
      <c r="AY494" s="2681"/>
      <c r="AZ494" s="2681"/>
      <c r="BA494" s="2681"/>
      <c r="BB494" s="2683"/>
      <c r="BC494" s="2683"/>
      <c r="BD494" s="2683"/>
      <c r="BE494" s="2683"/>
      <c r="BF494" s="2683"/>
      <c r="BG494" s="2683"/>
      <c r="BH494" s="2683"/>
      <c r="BI494" s="2683"/>
      <c r="BJ494" s="2683"/>
      <c r="BK494" s="2683"/>
      <c r="BL494" s="2683"/>
      <c r="BM494" s="2683"/>
      <c r="BN494" s="2683"/>
      <c r="BO494" s="2683"/>
      <c r="BP494" s="2683"/>
      <c r="BQ494" s="2683"/>
      <c r="BR494" s="89"/>
      <c r="BS494" s="89"/>
      <c r="BT494" s="89"/>
      <c r="BU494" s="89"/>
      <c r="CA494" s="145"/>
      <c r="CB494" s="145"/>
      <c r="CC494" s="145"/>
      <c r="CD494" s="145"/>
      <c r="CE494" s="145"/>
      <c r="CF494" s="145"/>
      <c r="CG494" s="145"/>
      <c r="CH494" s="145"/>
      <c r="CI494" s="145"/>
    </row>
    <row r="495" spans="1:98" s="76" customFormat="1" ht="20.25" customHeight="1" x14ac:dyDescent="0.2">
      <c r="A495" s="143" t="str">
        <f>+IF('➉一覧からの作成用データ (切替届)'!$N$42="印刷ＯＫ→",1,"")</f>
        <v/>
      </c>
      <c r="B495" s="1654" t="s">
        <v>306</v>
      </c>
      <c r="C495" s="1654"/>
      <c r="D495" s="1654"/>
      <c r="E495" s="1654"/>
      <c r="F495" s="1654"/>
      <c r="G495" s="1654"/>
      <c r="H495" s="1654"/>
      <c r="I495" s="1654"/>
      <c r="J495" s="1654"/>
      <c r="K495" s="1654"/>
      <c r="L495" s="1654"/>
      <c r="M495" s="1654"/>
      <c r="N495" s="1654"/>
      <c r="O495" s="1654"/>
      <c r="P495" s="1654"/>
      <c r="Q495" s="1654"/>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654"/>
      <c r="AL495" s="1654"/>
      <c r="AM495" s="1654"/>
      <c r="AN495" s="1654"/>
      <c r="AO495" s="1654"/>
      <c r="AP495" s="1654"/>
      <c r="AQ495" s="1654"/>
      <c r="AR495" s="1654"/>
      <c r="AS495" s="1654"/>
      <c r="AT495" s="1654"/>
      <c r="AU495" s="1654"/>
      <c r="AV495" s="1654"/>
      <c r="AW495" s="1654"/>
      <c r="AX495" s="1654"/>
      <c r="AY495" s="1654"/>
      <c r="AZ495" s="1654"/>
      <c r="BA495" s="1654"/>
      <c r="BB495" s="1654"/>
      <c r="BC495" s="1654"/>
      <c r="BD495" s="1654"/>
      <c r="BE495" s="1654"/>
      <c r="BF495" s="1654"/>
      <c r="BG495" s="1654"/>
      <c r="BH495" s="1654"/>
      <c r="BI495" s="1654"/>
      <c r="BJ495" s="1654"/>
      <c r="BK495" s="1654"/>
      <c r="BL495" s="1654"/>
      <c r="BM495" s="1654"/>
      <c r="BN495" s="1654"/>
      <c r="BO495" s="1654"/>
      <c r="BP495" s="1654"/>
      <c r="BQ495" s="1654"/>
      <c r="BR495" s="135"/>
      <c r="CA495" s="146"/>
      <c r="CB495" s="146"/>
      <c r="CC495" s="146"/>
      <c r="CD495" s="146"/>
      <c r="CE495" s="146"/>
      <c r="CF495" s="146"/>
      <c r="CG495" s="146"/>
      <c r="CH495" s="146"/>
      <c r="CI495" s="146"/>
    </row>
    <row r="496" spans="1:98" s="76" customFormat="1" ht="20.25" customHeight="1" x14ac:dyDescent="0.2">
      <c r="A496" s="143" t="str">
        <f>+IF('➉一覧からの作成用データ (切替届)'!$N$42="印刷ＯＫ→",1,"")</f>
        <v/>
      </c>
      <c r="B496" s="1654"/>
      <c r="C496" s="1654"/>
      <c r="D496" s="1654"/>
      <c r="E496" s="1654"/>
      <c r="F496" s="1654"/>
      <c r="G496" s="1654"/>
      <c r="H496" s="1654"/>
      <c r="I496" s="1654"/>
      <c r="J496" s="1654"/>
      <c r="K496" s="1654"/>
      <c r="L496" s="1654"/>
      <c r="M496" s="1654"/>
      <c r="N496" s="1654"/>
      <c r="O496" s="1654"/>
      <c r="P496" s="1654"/>
      <c r="Q496" s="1654"/>
      <c r="R496" s="1654"/>
      <c r="S496" s="1654"/>
      <c r="T496" s="1654"/>
      <c r="U496" s="1654"/>
      <c r="V496" s="1654"/>
      <c r="W496" s="1654"/>
      <c r="X496" s="1654"/>
      <c r="Y496" s="1654"/>
      <c r="Z496" s="1654"/>
      <c r="AA496" s="1654"/>
      <c r="AB496" s="1654"/>
      <c r="AC496" s="1654"/>
      <c r="AD496" s="1654"/>
      <c r="AE496" s="1654"/>
      <c r="AF496" s="1654"/>
      <c r="AG496" s="1654"/>
      <c r="AH496" s="1654"/>
      <c r="AI496" s="1654"/>
      <c r="AJ496" s="1654"/>
      <c r="AK496" s="1654"/>
      <c r="AL496" s="1654"/>
      <c r="AM496" s="1654"/>
      <c r="AN496" s="1654"/>
      <c r="AO496" s="1654"/>
      <c r="AP496" s="1654"/>
      <c r="AQ496" s="1654"/>
      <c r="AR496" s="1654"/>
      <c r="AS496" s="1654"/>
      <c r="AT496" s="1654"/>
      <c r="AU496" s="1654"/>
      <c r="AV496" s="1654"/>
      <c r="AW496" s="1654"/>
      <c r="AX496" s="1654"/>
      <c r="AY496" s="1654"/>
      <c r="AZ496" s="1654"/>
      <c r="BA496" s="1654"/>
      <c r="BB496" s="1654"/>
      <c r="BC496" s="1654"/>
      <c r="BD496" s="1654"/>
      <c r="BE496" s="1654"/>
      <c r="BF496" s="1654"/>
      <c r="BG496" s="1654"/>
      <c r="BH496" s="1654"/>
      <c r="BI496" s="1654"/>
      <c r="BJ496" s="1654"/>
      <c r="BK496" s="1654"/>
      <c r="BL496" s="1654"/>
      <c r="BM496" s="1654"/>
      <c r="BN496" s="1654"/>
      <c r="BO496" s="1654"/>
      <c r="BP496" s="1654"/>
      <c r="BQ496" s="1654"/>
      <c r="BR496" s="135"/>
      <c r="CA496" s="146"/>
      <c r="CB496" s="146"/>
      <c r="CC496" s="146"/>
      <c r="CD496" s="146"/>
      <c r="CE496" s="146"/>
      <c r="CF496" s="146"/>
      <c r="CG496" s="146"/>
      <c r="CH496" s="146"/>
      <c r="CI496" s="146"/>
    </row>
    <row r="497" spans="1:87" s="76" customFormat="1" ht="16.5" customHeight="1" x14ac:dyDescent="0.25">
      <c r="A497" s="143" t="str">
        <f>+IF('➉一覧からの作成用データ (切替届)'!$N$42="印刷ＯＫ→",1,"")</f>
        <v/>
      </c>
      <c r="B497" s="1689" t="s">
        <v>134</v>
      </c>
      <c r="C497" s="1689"/>
      <c r="D497" s="1689"/>
      <c r="E497" s="1689"/>
      <c r="F497" s="1689"/>
      <c r="G497" s="1689"/>
      <c r="H497" s="1689"/>
      <c r="I497" s="1689"/>
      <c r="J497" s="1689"/>
      <c r="K497" s="1689"/>
      <c r="L497" s="1689"/>
      <c r="M497" s="1689"/>
      <c r="N497" s="1689"/>
      <c r="O497" s="1689"/>
      <c r="P497" s="1689"/>
      <c r="Q497" s="1689"/>
      <c r="R497" s="1689"/>
      <c r="S497" s="1689"/>
      <c r="T497" s="1689"/>
      <c r="U497" s="1689"/>
      <c r="V497" s="1689"/>
      <c r="W497" s="1689"/>
      <c r="X497" s="1689"/>
      <c r="Y497" s="1689"/>
      <c r="Z497" s="1689"/>
      <c r="AA497" s="1689"/>
      <c r="AB497" s="1689"/>
      <c r="AC497" s="1689"/>
      <c r="AD497" s="1689"/>
      <c r="AE497" s="1689"/>
      <c r="AF497" s="1689"/>
      <c r="AG497" s="1689"/>
      <c r="AH497" s="1689"/>
      <c r="AI497" s="1689"/>
      <c r="AJ497" s="1689"/>
      <c r="AK497" s="1689"/>
      <c r="AL497" s="1689"/>
      <c r="AM497" s="1689"/>
      <c r="AN497" s="1689"/>
      <c r="AO497" s="1689"/>
      <c r="AP497" s="1689"/>
      <c r="AQ497" s="1689"/>
      <c r="AR497" s="1689"/>
      <c r="AS497" s="1689"/>
      <c r="AT497" s="1689"/>
      <c r="AU497" s="1689"/>
      <c r="AV497" s="1689"/>
      <c r="AW497" s="1689"/>
      <c r="AX497" s="1689"/>
      <c r="AY497" s="1689"/>
      <c r="AZ497" s="1689"/>
      <c r="BA497" s="1689"/>
      <c r="BB497" s="1689"/>
      <c r="BC497" s="1689"/>
      <c r="BD497" s="1689"/>
      <c r="BE497" s="1689"/>
      <c r="BF497" s="1689"/>
      <c r="BG497" s="1689"/>
      <c r="BH497" s="1689"/>
      <c r="BI497" s="1689"/>
      <c r="BJ497" s="1689"/>
      <c r="BK497" s="1689"/>
      <c r="BL497" s="1689"/>
      <c r="BM497" s="1689"/>
      <c r="BN497" s="1689"/>
      <c r="BO497" s="1689"/>
      <c r="BP497" s="1689"/>
      <c r="BQ497" s="1689"/>
      <c r="BR497" s="147"/>
      <c r="CA497" s="146"/>
      <c r="CB497" s="146"/>
      <c r="CC497" s="146"/>
      <c r="CD497" s="146"/>
      <c r="CE497" s="146"/>
      <c r="CF497" s="146"/>
      <c r="CG497" s="146"/>
      <c r="CH497" s="146"/>
      <c r="CI497" s="146"/>
    </row>
    <row r="498" spans="1:87" s="76" customFormat="1" ht="16.5" customHeight="1" x14ac:dyDescent="0.25">
      <c r="A498" s="143" t="str">
        <f>+IF('➉一覧からの作成用データ (切替届)'!$N$42="印刷ＯＫ→",1,"")</f>
        <v/>
      </c>
      <c r="B498" s="1689"/>
      <c r="C498" s="1689"/>
      <c r="D498" s="1689"/>
      <c r="E498" s="1689"/>
      <c r="F498" s="1689"/>
      <c r="G498" s="1689"/>
      <c r="H498" s="1689"/>
      <c r="I498" s="1689"/>
      <c r="J498" s="1689"/>
      <c r="K498" s="1689"/>
      <c r="L498" s="1689"/>
      <c r="M498" s="1689"/>
      <c r="N498" s="1689"/>
      <c r="O498" s="1689"/>
      <c r="P498" s="1689"/>
      <c r="Q498" s="1689"/>
      <c r="R498" s="1689"/>
      <c r="S498" s="1689"/>
      <c r="T498" s="1689"/>
      <c r="U498" s="1689"/>
      <c r="V498" s="1689"/>
      <c r="W498" s="1689"/>
      <c r="X498" s="1689"/>
      <c r="Y498" s="1689"/>
      <c r="Z498" s="1689"/>
      <c r="AA498" s="1689"/>
      <c r="AB498" s="1689"/>
      <c r="AC498" s="1689"/>
      <c r="AD498" s="1689"/>
      <c r="AE498" s="1689"/>
      <c r="AF498" s="1689"/>
      <c r="AG498" s="1689"/>
      <c r="AH498" s="1689"/>
      <c r="AI498" s="1689"/>
      <c r="AJ498" s="1689"/>
      <c r="AK498" s="1689"/>
      <c r="AL498" s="1689"/>
      <c r="AM498" s="1689"/>
      <c r="AN498" s="1689"/>
      <c r="AO498" s="1689"/>
      <c r="AP498" s="1689"/>
      <c r="AQ498" s="1689"/>
      <c r="AR498" s="1689"/>
      <c r="AS498" s="1689"/>
      <c r="AT498" s="1689"/>
      <c r="AU498" s="1689"/>
      <c r="AV498" s="1689"/>
      <c r="AW498" s="1689"/>
      <c r="AX498" s="1689"/>
      <c r="AY498" s="1689"/>
      <c r="AZ498" s="1689"/>
      <c r="BA498" s="1689"/>
      <c r="BB498" s="1689"/>
      <c r="BC498" s="1689"/>
      <c r="BD498" s="1689"/>
      <c r="BE498" s="1689"/>
      <c r="BF498" s="1689"/>
      <c r="BG498" s="1689"/>
      <c r="BH498" s="1689"/>
      <c r="BI498" s="1689"/>
      <c r="BJ498" s="1689"/>
      <c r="BK498" s="1689"/>
      <c r="BL498" s="1689"/>
      <c r="BM498" s="1689"/>
      <c r="BN498" s="1689"/>
      <c r="BO498" s="1689"/>
      <c r="BP498" s="1689"/>
      <c r="BQ498" s="1689"/>
      <c r="BR498" s="147"/>
      <c r="CA498" s="146"/>
      <c r="CB498" s="146"/>
      <c r="CC498" s="146"/>
      <c r="CD498" s="146"/>
      <c r="CE498" s="146"/>
      <c r="CF498" s="146"/>
    </row>
    <row r="499" spans="1:87" s="76" customFormat="1" ht="28.5" customHeight="1" x14ac:dyDescent="0.2">
      <c r="A499" s="143" t="str">
        <f>+IF('➉一覧からの作成用データ (切替届)'!$N$42="印刷ＯＫ→",1,"")</f>
        <v/>
      </c>
      <c r="B499" s="1654" t="s">
        <v>135</v>
      </c>
      <c r="C499" s="1654"/>
      <c r="D499" s="1654"/>
      <c r="E499" s="1654"/>
      <c r="F499" s="1654"/>
      <c r="G499" s="1654"/>
      <c r="H499" s="1654"/>
      <c r="I499" s="1654"/>
      <c r="J499" s="1654"/>
      <c r="K499" s="1654"/>
      <c r="L499" s="1654"/>
      <c r="M499" s="1654"/>
      <c r="N499" s="1654"/>
      <c r="O499" s="1654"/>
      <c r="P499" s="1654"/>
      <c r="Q499" s="1654"/>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654"/>
      <c r="AL499" s="1654"/>
      <c r="AM499" s="1654"/>
      <c r="AN499" s="1654"/>
      <c r="AO499" s="1654"/>
      <c r="AP499" s="1654"/>
      <c r="AQ499" s="1654"/>
      <c r="AR499" s="1654"/>
      <c r="AS499" s="1654"/>
      <c r="AT499" s="1654"/>
      <c r="AU499" s="1654"/>
      <c r="AV499" s="1654"/>
      <c r="AW499" s="1654"/>
      <c r="AX499" s="1654"/>
      <c r="AY499" s="1654"/>
      <c r="AZ499" s="1654"/>
      <c r="BA499" s="1654"/>
      <c r="BB499" s="1654"/>
      <c r="BC499" s="1654"/>
      <c r="BD499" s="1654"/>
      <c r="BE499" s="1654"/>
      <c r="BF499" s="1654"/>
      <c r="BG499" s="1654"/>
      <c r="BH499" s="1654"/>
      <c r="BI499" s="1654"/>
      <c r="BJ499" s="1654"/>
      <c r="BK499" s="1654"/>
      <c r="BL499" s="1654"/>
      <c r="BM499" s="1654"/>
      <c r="BN499" s="1654"/>
      <c r="BO499" s="1654"/>
      <c r="BP499" s="1654"/>
      <c r="BQ499" s="1654"/>
      <c r="BR499" s="135"/>
      <c r="CA499" s="146"/>
      <c r="CB499" s="146"/>
      <c r="CC499" s="146"/>
      <c r="CD499" s="146"/>
      <c r="CE499" s="146"/>
      <c r="CF499" s="146"/>
    </row>
    <row r="500" spans="1:87" s="76" customFormat="1" ht="28.5" customHeight="1" x14ac:dyDescent="0.2">
      <c r="A500" s="143" t="str">
        <f>+IF('➉一覧からの作成用データ (切替届)'!$N$42="印刷ＯＫ→",1,"")</f>
        <v/>
      </c>
      <c r="B500" s="1654"/>
      <c r="C500" s="1654"/>
      <c r="D500" s="1654"/>
      <c r="E500" s="1654"/>
      <c r="F500" s="1654"/>
      <c r="G500" s="1654"/>
      <c r="H500" s="1654"/>
      <c r="I500" s="1654"/>
      <c r="J500" s="1654"/>
      <c r="K500" s="1654"/>
      <c r="L500" s="1654"/>
      <c r="M500" s="1654"/>
      <c r="N500" s="1654"/>
      <c r="O500" s="1654"/>
      <c r="P500" s="1654"/>
      <c r="Q500" s="1654"/>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654"/>
      <c r="AL500" s="1654"/>
      <c r="AM500" s="1654"/>
      <c r="AN500" s="1654"/>
      <c r="AO500" s="1654"/>
      <c r="AP500" s="1654"/>
      <c r="AQ500" s="1654"/>
      <c r="AR500" s="1654"/>
      <c r="AS500" s="1654"/>
      <c r="AT500" s="1654"/>
      <c r="AU500" s="1654"/>
      <c r="AV500" s="1654"/>
      <c r="AW500" s="1654"/>
      <c r="AX500" s="1654"/>
      <c r="AY500" s="1654"/>
      <c r="AZ500" s="1654"/>
      <c r="BA500" s="1654"/>
      <c r="BB500" s="1654"/>
      <c r="BC500" s="1654"/>
      <c r="BD500" s="1654"/>
      <c r="BE500" s="1654"/>
      <c r="BF500" s="1654"/>
      <c r="BG500" s="1654"/>
      <c r="BH500" s="1654"/>
      <c r="BI500" s="1654"/>
      <c r="BJ500" s="1654"/>
      <c r="BK500" s="1654"/>
      <c r="BL500" s="1654"/>
      <c r="BM500" s="1654"/>
      <c r="BN500" s="1654"/>
      <c r="BO500" s="1654"/>
      <c r="BP500" s="1654"/>
      <c r="BQ500" s="1654"/>
      <c r="BR500" s="135"/>
      <c r="CA500" s="146"/>
      <c r="CB500" s="146"/>
      <c r="CC500" s="146"/>
      <c r="CD500" s="146"/>
      <c r="CE500" s="146"/>
      <c r="CF500" s="146"/>
      <c r="CG500" s="146"/>
      <c r="CH500" s="146"/>
      <c r="CI500" s="146"/>
    </row>
    <row r="501" spans="1:87" s="76" customFormat="1" ht="16.5" customHeight="1" x14ac:dyDescent="0.2">
      <c r="A501" s="143" t="str">
        <f>+IF('➉一覧からの作成用データ (切替届)'!$N$42="印刷ＯＫ→",1,"")</f>
        <v/>
      </c>
      <c r="B501" s="1654" t="s">
        <v>136</v>
      </c>
      <c r="C501" s="1654"/>
      <c r="D501" s="1654"/>
      <c r="E501" s="1654"/>
      <c r="F501" s="1654"/>
      <c r="G501" s="1654"/>
      <c r="H501" s="1654"/>
      <c r="I501" s="1654"/>
      <c r="J501" s="1654"/>
      <c r="K501" s="1654"/>
      <c r="L501" s="1654"/>
      <c r="M501" s="1654"/>
      <c r="N501" s="1654"/>
      <c r="O501" s="1654"/>
      <c r="P501" s="1654"/>
      <c r="Q501" s="1654"/>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654"/>
      <c r="AL501" s="1654"/>
      <c r="AM501" s="1654"/>
      <c r="AN501" s="1654"/>
      <c r="AO501" s="1654"/>
      <c r="AP501" s="1654"/>
      <c r="AQ501" s="1654"/>
      <c r="AR501" s="1654"/>
      <c r="AS501" s="1654"/>
      <c r="AT501" s="1654"/>
      <c r="AU501" s="1654"/>
      <c r="AV501" s="1654"/>
      <c r="AW501" s="1654"/>
      <c r="AX501" s="1654"/>
      <c r="AY501" s="1654"/>
      <c r="AZ501" s="1654"/>
      <c r="BA501" s="1654"/>
      <c r="BB501" s="1654"/>
      <c r="BC501" s="1654"/>
      <c r="BD501" s="1654"/>
      <c r="BE501" s="1654"/>
      <c r="BF501" s="1654"/>
      <c r="BG501" s="1654"/>
      <c r="BH501" s="1654"/>
      <c r="BI501" s="1654"/>
      <c r="BJ501" s="1654"/>
      <c r="BK501" s="1654"/>
      <c r="BL501" s="1654"/>
      <c r="BM501" s="1654"/>
      <c r="BN501" s="1654"/>
      <c r="BO501" s="1654"/>
      <c r="BP501" s="1654"/>
      <c r="BQ501" s="1654"/>
      <c r="BR501" s="135"/>
      <c r="CA501" s="146"/>
      <c r="CB501" s="146"/>
      <c r="CC501" s="146"/>
      <c r="CD501" s="146"/>
      <c r="CE501" s="146"/>
      <c r="CF501" s="146"/>
      <c r="CG501" s="146"/>
      <c r="CH501" s="146"/>
      <c r="CI501" s="146"/>
    </row>
    <row r="502" spans="1:87" s="76" customFormat="1" ht="16.5" customHeight="1" x14ac:dyDescent="0.2">
      <c r="A502" s="143" t="str">
        <f>+IF('➉一覧からの作成用データ (切替届)'!$N$42="印刷ＯＫ→",1,"")</f>
        <v/>
      </c>
      <c r="B502" s="1654"/>
      <c r="C502" s="1654"/>
      <c r="D502" s="1654"/>
      <c r="E502" s="1654"/>
      <c r="F502" s="1654"/>
      <c r="G502" s="1654"/>
      <c r="H502" s="1654"/>
      <c r="I502" s="1654"/>
      <c r="J502" s="1654"/>
      <c r="K502" s="1654"/>
      <c r="L502" s="1654"/>
      <c r="M502" s="1654"/>
      <c r="N502" s="1654"/>
      <c r="O502" s="1654"/>
      <c r="P502" s="1654"/>
      <c r="Q502" s="1654"/>
      <c r="R502" s="1654"/>
      <c r="S502" s="1654"/>
      <c r="T502" s="1654"/>
      <c r="U502" s="1654"/>
      <c r="V502" s="1654"/>
      <c r="W502" s="1654"/>
      <c r="X502" s="1654"/>
      <c r="Y502" s="1654"/>
      <c r="Z502" s="1654"/>
      <c r="AA502" s="1654"/>
      <c r="AB502" s="1654"/>
      <c r="AC502" s="1654"/>
      <c r="AD502" s="1654"/>
      <c r="AE502" s="1654"/>
      <c r="AF502" s="1654"/>
      <c r="AG502" s="1654"/>
      <c r="AH502" s="1654"/>
      <c r="AI502" s="1654"/>
      <c r="AJ502" s="1654"/>
      <c r="AK502" s="1654"/>
      <c r="AL502" s="1654"/>
      <c r="AM502" s="1654"/>
      <c r="AN502" s="1654"/>
      <c r="AO502" s="1654"/>
      <c r="AP502" s="1654"/>
      <c r="AQ502" s="1654"/>
      <c r="AR502" s="1654"/>
      <c r="AS502" s="1654"/>
      <c r="AT502" s="1654"/>
      <c r="AU502" s="1654"/>
      <c r="AV502" s="1654"/>
      <c r="AW502" s="1654"/>
      <c r="AX502" s="1654"/>
      <c r="AY502" s="1654"/>
      <c r="AZ502" s="1654"/>
      <c r="BA502" s="1654"/>
      <c r="BB502" s="1654"/>
      <c r="BC502" s="1654"/>
      <c r="BD502" s="1654"/>
      <c r="BE502" s="1654"/>
      <c r="BF502" s="1654"/>
      <c r="BG502" s="1654"/>
      <c r="BH502" s="1654"/>
      <c r="BI502" s="1654"/>
      <c r="BJ502" s="1654"/>
      <c r="BK502" s="1654"/>
      <c r="BL502" s="1654"/>
      <c r="BM502" s="1654"/>
      <c r="BN502" s="1654"/>
      <c r="BO502" s="1654"/>
      <c r="BP502" s="1654"/>
      <c r="BQ502" s="1654"/>
      <c r="BR502" s="135"/>
      <c r="CA502" s="146"/>
      <c r="CB502" s="146"/>
      <c r="CC502" s="146"/>
      <c r="CD502" s="146"/>
      <c r="CE502" s="146"/>
      <c r="CF502" s="146"/>
      <c r="CG502" s="146"/>
      <c r="CH502" s="146"/>
      <c r="CI502" s="146"/>
    </row>
    <row r="503" spans="1:87" s="76" customFormat="1" ht="12" customHeight="1" x14ac:dyDescent="0.2">
      <c r="A503" s="143" t="str">
        <f>+IF('➉一覧からの作成用データ (切替届)'!$N$42="印刷ＯＫ→",1,"")</f>
        <v/>
      </c>
      <c r="B503" s="8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3"/>
      <c r="AI503" s="93"/>
      <c r="AJ503" s="93"/>
      <c r="AK503" s="93"/>
      <c r="AL503" s="94"/>
      <c r="AM503" s="95"/>
      <c r="AN503" s="95"/>
      <c r="AO503" s="95"/>
      <c r="AP503" s="95"/>
      <c r="AQ503" s="96"/>
      <c r="AR503" s="96"/>
      <c r="AS503" s="96"/>
      <c r="AT503" s="96"/>
      <c r="AU503" s="96"/>
      <c r="AV503" s="96"/>
      <c r="AW503" s="96"/>
      <c r="AX503" s="96"/>
      <c r="AY503" s="96"/>
      <c r="AZ503" s="96"/>
      <c r="BA503" s="96"/>
      <c r="BB503" s="96"/>
      <c r="BC503" s="96"/>
      <c r="BD503" s="96"/>
      <c r="BE503" s="96"/>
      <c r="BF503" s="96"/>
      <c r="BG503" s="96"/>
      <c r="BH503" s="96"/>
      <c r="BR503" s="135"/>
      <c r="CA503" s="146"/>
      <c r="CB503" s="146"/>
      <c r="CC503" s="146"/>
      <c r="CD503" s="146"/>
      <c r="CE503" s="146"/>
      <c r="CF503" s="146"/>
      <c r="CG503" s="146"/>
      <c r="CH503" s="146"/>
      <c r="CI503" s="146"/>
    </row>
    <row r="504" spans="1:87" s="76" customFormat="1" ht="12" customHeight="1" x14ac:dyDescent="0.2">
      <c r="A504" s="143" t="str">
        <f>+IF('➉一覧からの作成用データ (切替届)'!$N$42="印刷ＯＫ→",1,"")</f>
        <v/>
      </c>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3"/>
      <c r="AI504" s="93"/>
      <c r="AJ504" s="93"/>
      <c r="AK504" s="93"/>
      <c r="AL504" s="94"/>
      <c r="AM504" s="95"/>
      <c r="AN504" s="95"/>
      <c r="AO504" s="95"/>
      <c r="AP504" s="95"/>
      <c r="AQ504" s="97"/>
      <c r="AR504" s="97"/>
      <c r="AS504" s="97"/>
      <c r="AT504" s="97"/>
      <c r="AU504" s="97"/>
      <c r="AV504" s="97"/>
      <c r="AW504" s="98"/>
      <c r="AX504" s="98"/>
      <c r="AY504" s="98"/>
      <c r="AZ504" s="98"/>
      <c r="BA504" s="98"/>
      <c r="BB504" s="99"/>
      <c r="BC504" s="98"/>
      <c r="BD504" s="98"/>
      <c r="BE504" s="98"/>
      <c r="BF504" s="98"/>
      <c r="BG504" s="98"/>
      <c r="BH504" s="99"/>
      <c r="BR504" s="135"/>
      <c r="CA504" s="146"/>
      <c r="CB504" s="146"/>
      <c r="CC504" s="146"/>
      <c r="CD504" s="146"/>
      <c r="CE504" s="146"/>
      <c r="CF504" s="146"/>
      <c r="CG504" s="146"/>
      <c r="CH504" s="146"/>
      <c r="CI504" s="146"/>
    </row>
    <row r="505" spans="1:87" ht="11.25" customHeight="1" x14ac:dyDescent="0.2">
      <c r="A505" s="143" t="str">
        <f>+IF('➉一覧からの作成用データ (切替届)'!$N$43="印刷ＯＫ→",1,"")</f>
        <v/>
      </c>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3"/>
      <c r="AI505" s="93"/>
      <c r="AJ505" s="93"/>
      <c r="AK505" s="93"/>
      <c r="AL505" s="94"/>
      <c r="AM505" s="95"/>
      <c r="AN505" s="95"/>
      <c r="AO505" s="95"/>
      <c r="AP505" s="95"/>
      <c r="AQ505" s="96"/>
      <c r="AR505" s="96"/>
      <c r="AS505" s="96"/>
      <c r="AT505" s="96"/>
      <c r="AU505" s="96"/>
      <c r="AV505" s="96"/>
      <c r="AW505" s="96"/>
      <c r="AX505" s="96"/>
      <c r="AY505" s="96"/>
      <c r="AZ505" s="96"/>
      <c r="BA505" s="96"/>
      <c r="BB505" s="96"/>
      <c r="BC505" s="96"/>
      <c r="BD505" s="96"/>
      <c r="BE505" s="96"/>
      <c r="BF505" s="96"/>
      <c r="BG505" s="96"/>
      <c r="BH505" s="96"/>
      <c r="BI505" s="76"/>
      <c r="BJ505" s="76"/>
      <c r="BK505" s="76"/>
      <c r="BL505" s="76"/>
      <c r="BM505" s="76"/>
      <c r="BN505" s="76"/>
      <c r="BO505" s="76"/>
      <c r="BP505" s="76"/>
      <c r="BQ505" s="76"/>
    </row>
    <row r="506" spans="1:87" ht="12.75" customHeight="1" x14ac:dyDescent="0.2">
      <c r="A506" s="143" t="str">
        <f>+IF('➉一覧からの作成用データ (切替届)'!$N$43="印刷ＯＫ→",1,"")</f>
        <v/>
      </c>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3"/>
      <c r="AI506" s="93"/>
      <c r="AJ506" s="93"/>
      <c r="AK506" s="93"/>
      <c r="AL506" s="94"/>
      <c r="AM506" s="95"/>
      <c r="AN506" s="95"/>
      <c r="AO506" s="95"/>
      <c r="AP506" s="95"/>
      <c r="AQ506" s="97"/>
      <c r="AR506" s="97"/>
      <c r="AS506" s="97"/>
      <c r="AT506" s="97"/>
      <c r="AU506" s="97"/>
      <c r="AV506" s="97"/>
      <c r="AW506" s="98"/>
      <c r="AX506" s="98"/>
      <c r="AY506" s="98"/>
      <c r="AZ506" s="98"/>
      <c r="BA506" s="98"/>
      <c r="BB506" s="99"/>
      <c r="BC506" s="98"/>
      <c r="BD506" s="98"/>
      <c r="BE506" s="98"/>
      <c r="BF506" s="98"/>
      <c r="BG506" s="98"/>
      <c r="BH506" s="99"/>
      <c r="BI506" s="76"/>
      <c r="BJ506" s="76"/>
      <c r="BK506" s="76"/>
      <c r="BL506" s="76"/>
      <c r="BM506" s="76"/>
      <c r="BN506" s="76"/>
      <c r="BO506" s="76"/>
      <c r="BP506" s="76"/>
      <c r="BQ506" s="76"/>
      <c r="BR506" s="83"/>
      <c r="BS506" s="83"/>
    </row>
    <row r="507" spans="1:87" ht="12.75" customHeight="1" x14ac:dyDescent="0.2">
      <c r="A507" s="143" t="str">
        <f>+IF('➉一覧からの作成用データ (切替届)'!$N$43="印刷ＯＫ→",1,"")</f>
        <v/>
      </c>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3"/>
      <c r="AI507" s="93"/>
      <c r="AJ507" s="93"/>
      <c r="AK507" s="93"/>
      <c r="AL507" s="94"/>
      <c r="AM507" s="95"/>
      <c r="AN507" s="95"/>
      <c r="AO507" s="95"/>
      <c r="AP507" s="95"/>
      <c r="AQ507" s="97"/>
      <c r="AR507" s="97"/>
      <c r="AS507" s="97"/>
      <c r="AT507" s="97"/>
      <c r="AU507" s="97"/>
      <c r="AV507" s="97"/>
      <c r="AW507" s="98"/>
      <c r="AX507" s="98"/>
      <c r="AY507" s="98"/>
      <c r="AZ507" s="98"/>
      <c r="BA507" s="98"/>
      <c r="BB507" s="99"/>
      <c r="BC507" s="98"/>
      <c r="BD507" s="98"/>
      <c r="BE507" s="98"/>
      <c r="BF507" s="98"/>
      <c r="BG507" s="98"/>
      <c r="BH507" s="99"/>
      <c r="BI507" s="76"/>
      <c r="BJ507" s="100"/>
      <c r="BK507" s="101"/>
      <c r="BL507" s="101"/>
      <c r="BM507" s="101"/>
      <c r="BN507" s="101"/>
      <c r="BO507" s="101"/>
      <c r="BP507" s="101"/>
      <c r="BQ507" s="101"/>
      <c r="BR507" s="76"/>
      <c r="BS507" s="76"/>
    </row>
    <row r="508" spans="1:87" ht="12.75" customHeight="1" x14ac:dyDescent="0.2">
      <c r="A508" s="143" t="str">
        <f>+IF('➉一覧からの作成用データ (切替届)'!$N$43="印刷ＯＫ→",1,"")</f>
        <v/>
      </c>
      <c r="B508" s="2719" t="s">
        <v>589</v>
      </c>
      <c r="C508" s="2719"/>
      <c r="D508" s="2719"/>
      <c r="E508" s="2719"/>
      <c r="F508" s="2719"/>
      <c r="G508" s="2719"/>
      <c r="H508" s="2719"/>
      <c r="I508" s="2719"/>
      <c r="J508" s="2719"/>
      <c r="K508" s="2719"/>
      <c r="L508" s="2719"/>
      <c r="M508" s="2719"/>
      <c r="N508" s="2719"/>
      <c r="O508" s="2719"/>
      <c r="P508" s="2719"/>
      <c r="Q508" s="2719"/>
      <c r="R508" s="2719"/>
      <c r="S508" s="2719"/>
      <c r="T508" s="2719"/>
      <c r="U508" s="2719"/>
      <c r="V508" s="2719"/>
      <c r="W508" s="2719"/>
      <c r="X508" s="2719"/>
      <c r="Y508" s="2719"/>
      <c r="Z508" s="2719"/>
      <c r="AA508" s="2719"/>
      <c r="AB508" s="2719"/>
      <c r="AC508" s="2719"/>
      <c r="AD508" s="2719"/>
      <c r="AE508" s="2719"/>
      <c r="AF508" s="2719"/>
      <c r="AG508" s="2719"/>
      <c r="AH508" s="2719"/>
      <c r="AI508" s="2719"/>
      <c r="AJ508" s="2719"/>
      <c r="AK508" s="2719"/>
      <c r="AL508" s="2720"/>
      <c r="AM508" s="95"/>
      <c r="AN508" s="95"/>
      <c r="AO508" s="95"/>
      <c r="AP508" s="2721" t="s">
        <v>115</v>
      </c>
      <c r="AQ508" s="2721"/>
      <c r="AR508" s="2721"/>
      <c r="AS508" s="2721"/>
      <c r="AT508" s="2721"/>
      <c r="AU508" s="2721"/>
      <c r="AV508" s="2721"/>
      <c r="AW508" s="2723"/>
      <c r="AX508" s="2723"/>
      <c r="AY508" s="2723"/>
      <c r="AZ508" s="2723"/>
      <c r="BA508" s="2723"/>
      <c r="BB508" s="2723"/>
      <c r="BC508" s="2723"/>
      <c r="BD508" s="2723"/>
      <c r="BE508" s="2723"/>
      <c r="BF508" s="2723"/>
      <c r="BG508" s="2723"/>
      <c r="BH508" s="2723"/>
      <c r="BI508" s="2723"/>
      <c r="BJ508" s="2723"/>
      <c r="BK508" s="2723"/>
      <c r="BL508" s="2723"/>
      <c r="BM508" s="2723"/>
      <c r="BN508" s="2723"/>
      <c r="BO508" s="2723"/>
      <c r="BP508" s="2723"/>
      <c r="BQ508" s="2723"/>
      <c r="BR508" s="76"/>
      <c r="BS508" s="76"/>
    </row>
    <row r="509" spans="1:87" ht="12.75" customHeight="1" x14ac:dyDescent="0.2">
      <c r="A509" s="143" t="str">
        <f>+IF('➉一覧からの作成用データ (切替届)'!$N$43="印刷ＯＫ→",1,"")</f>
        <v/>
      </c>
      <c r="B509" s="2719"/>
      <c r="C509" s="2719"/>
      <c r="D509" s="2719"/>
      <c r="E509" s="2719"/>
      <c r="F509" s="2719"/>
      <c r="G509" s="2719"/>
      <c r="H509" s="2719"/>
      <c r="I509" s="2719"/>
      <c r="J509" s="2719"/>
      <c r="K509" s="2719"/>
      <c r="L509" s="2719"/>
      <c r="M509" s="2719"/>
      <c r="N509" s="2719"/>
      <c r="O509" s="2719"/>
      <c r="P509" s="2719"/>
      <c r="Q509" s="2719"/>
      <c r="R509" s="2719"/>
      <c r="S509" s="2719"/>
      <c r="T509" s="2719"/>
      <c r="U509" s="2719"/>
      <c r="V509" s="2719"/>
      <c r="W509" s="2719"/>
      <c r="X509" s="2719"/>
      <c r="Y509" s="2719"/>
      <c r="Z509" s="2719"/>
      <c r="AA509" s="2719"/>
      <c r="AB509" s="2719"/>
      <c r="AC509" s="2719"/>
      <c r="AD509" s="2719"/>
      <c r="AE509" s="2719"/>
      <c r="AF509" s="2719"/>
      <c r="AG509" s="2719"/>
      <c r="AH509" s="2719"/>
      <c r="AI509" s="2719"/>
      <c r="AJ509" s="2719"/>
      <c r="AK509" s="2719"/>
      <c r="AL509" s="2720"/>
      <c r="AM509" s="95"/>
      <c r="AN509" s="95"/>
      <c r="AO509" s="95"/>
      <c r="AP509" s="2721"/>
      <c r="AQ509" s="2721"/>
      <c r="AR509" s="2721"/>
      <c r="AS509" s="2721"/>
      <c r="AT509" s="2721"/>
      <c r="AU509" s="2721"/>
      <c r="AV509" s="2721"/>
      <c r="AW509" s="2723"/>
      <c r="AX509" s="2723"/>
      <c r="AY509" s="2723"/>
      <c r="AZ509" s="2723"/>
      <c r="BA509" s="2723"/>
      <c r="BB509" s="2723"/>
      <c r="BC509" s="2723"/>
      <c r="BD509" s="2723"/>
      <c r="BE509" s="2723"/>
      <c r="BF509" s="2723"/>
      <c r="BG509" s="2723"/>
      <c r="BH509" s="2723"/>
      <c r="BI509" s="2723"/>
      <c r="BJ509" s="2723"/>
      <c r="BK509" s="2723"/>
      <c r="BL509" s="2723"/>
      <c r="BM509" s="2723"/>
      <c r="BN509" s="2723"/>
      <c r="BO509" s="2723"/>
      <c r="BP509" s="2723"/>
      <c r="BQ509" s="2723"/>
      <c r="BR509" s="76"/>
      <c r="BS509" s="76"/>
    </row>
    <row r="510" spans="1:87" ht="12.75" customHeight="1" thickBot="1" x14ac:dyDescent="0.25">
      <c r="A510" s="143" t="str">
        <f>+IF('➉一覧からの作成用データ (切替届)'!$N$43="印刷ＯＫ→",1,"")</f>
        <v/>
      </c>
      <c r="B510" s="2720"/>
      <c r="C510" s="2720"/>
      <c r="D510" s="2720"/>
      <c r="E510" s="2720"/>
      <c r="F510" s="2720"/>
      <c r="G510" s="2720"/>
      <c r="H510" s="2720"/>
      <c r="I510" s="2720"/>
      <c r="J510" s="2720"/>
      <c r="K510" s="2720"/>
      <c r="L510" s="2720"/>
      <c r="M510" s="2720"/>
      <c r="N510" s="2720"/>
      <c r="O510" s="2720"/>
      <c r="P510" s="2720"/>
      <c r="Q510" s="2720"/>
      <c r="R510" s="2720"/>
      <c r="S510" s="2720"/>
      <c r="T510" s="2720"/>
      <c r="U510" s="2720"/>
      <c r="V510" s="2720"/>
      <c r="W510" s="2720"/>
      <c r="X510" s="2720"/>
      <c r="Y510" s="2720"/>
      <c r="Z510" s="2720"/>
      <c r="AA510" s="2720"/>
      <c r="AB510" s="2720"/>
      <c r="AC510" s="2720"/>
      <c r="AD510" s="2720"/>
      <c r="AE510" s="2720"/>
      <c r="AF510" s="2720"/>
      <c r="AG510" s="2720"/>
      <c r="AH510" s="2720"/>
      <c r="AI510" s="2720"/>
      <c r="AJ510" s="2720"/>
      <c r="AK510" s="2720"/>
      <c r="AL510" s="2720"/>
      <c r="AM510" s="95"/>
      <c r="AN510" s="95"/>
      <c r="AO510" s="95"/>
      <c r="AP510" s="2722"/>
      <c r="AQ510" s="2722"/>
      <c r="AR510" s="2722"/>
      <c r="AS510" s="2722"/>
      <c r="AT510" s="2722"/>
      <c r="AU510" s="2722"/>
      <c r="AV510" s="2722"/>
      <c r="AW510" s="2724"/>
      <c r="AX510" s="2724"/>
      <c r="AY510" s="2724"/>
      <c r="AZ510" s="2724"/>
      <c r="BA510" s="2724"/>
      <c r="BB510" s="2724"/>
      <c r="BC510" s="2724"/>
      <c r="BD510" s="2724"/>
      <c r="BE510" s="2724"/>
      <c r="BF510" s="2724"/>
      <c r="BG510" s="2724"/>
      <c r="BH510" s="2724"/>
      <c r="BI510" s="2724"/>
      <c r="BJ510" s="2724"/>
      <c r="BK510" s="2724"/>
      <c r="BL510" s="2724"/>
      <c r="BM510" s="2724"/>
      <c r="BN510" s="2724"/>
      <c r="BO510" s="2724"/>
      <c r="BP510" s="2724"/>
      <c r="BQ510" s="2724"/>
      <c r="BR510" s="76"/>
      <c r="BS510" s="76"/>
    </row>
    <row r="511" spans="1:87" ht="13.5" customHeight="1" x14ac:dyDescent="0.2">
      <c r="A511" s="143" t="str">
        <f>+IF('➉一覧からの作成用データ (切替届)'!$N$43="印刷ＯＫ→",1,"")</f>
        <v/>
      </c>
      <c r="B511" s="2725">
        <f ca="1">IF('➉一覧からの作成用データ (切替届)'!$B$31="","",'➉一覧からの作成用データ (切替届)'!$B$31)</f>
        <v>45617</v>
      </c>
      <c r="C511" s="2726"/>
      <c r="D511" s="2726"/>
      <c r="E511" s="2726"/>
      <c r="F511" s="2726"/>
      <c r="G511" s="2726"/>
      <c r="H511" s="2726"/>
      <c r="I511" s="2726"/>
      <c r="J511" s="2726"/>
      <c r="K511" s="2726"/>
      <c r="L511" s="2726"/>
      <c r="M511" s="2726"/>
      <c r="N511" s="2726"/>
      <c r="O511" s="2726"/>
      <c r="P511" s="1729" t="s">
        <v>68</v>
      </c>
      <c r="Q511" s="1729"/>
      <c r="R511" s="1731" t="s">
        <v>21</v>
      </c>
      <c r="S511" s="1732"/>
      <c r="T511" s="1732"/>
      <c r="U511" s="1732"/>
      <c r="V511" s="1733"/>
      <c r="W511" s="1734" t="s">
        <v>9</v>
      </c>
      <c r="X511" s="1735"/>
      <c r="Y511" s="2731" t="str">
        <f>①伊勢崎市における事業所基本情報!$K$26&amp;"-"&amp;①伊勢崎市における事業所基本情報!$Q$26&amp;""</f>
        <v>-</v>
      </c>
      <c r="Z511" s="2731"/>
      <c r="AA511" s="2731"/>
      <c r="AB511" s="2731"/>
      <c r="AC511" s="2731"/>
      <c r="AD511" s="2731"/>
      <c r="AE511" s="2731"/>
      <c r="AF511" s="2731"/>
      <c r="AG511" s="81"/>
      <c r="AH511" s="81"/>
      <c r="AI511" s="81"/>
      <c r="AJ511" s="81"/>
      <c r="AK511" s="81"/>
      <c r="AL511" s="81"/>
      <c r="AM511" s="81"/>
      <c r="AN511" s="81"/>
      <c r="AO511" s="81"/>
      <c r="AP511" s="81"/>
      <c r="AQ511" s="81"/>
      <c r="AR511" s="81"/>
      <c r="AS511" s="81"/>
      <c r="AT511" s="81"/>
      <c r="AU511" s="81"/>
      <c r="AV511" s="81"/>
      <c r="AW511" s="1549" t="s">
        <v>10</v>
      </c>
      <c r="AX511" s="1549"/>
      <c r="AY511" s="1549"/>
      <c r="AZ511" s="1549"/>
      <c r="BA511" s="1549"/>
      <c r="BB511" s="1549"/>
      <c r="BC511" s="1549"/>
      <c r="BD511" s="1551" t="str">
        <f>①伊勢崎市における事業所基本情報!$CG$18&amp;""</f>
        <v/>
      </c>
      <c r="BE511" s="1551" t="str">
        <f>①伊勢崎市における事業所基本情報!$CH$18&amp;""</f>
        <v/>
      </c>
      <c r="BF511" s="1551" t="str">
        <f>①伊勢崎市における事業所基本情報!$CI$18&amp;""</f>
        <v/>
      </c>
      <c r="BG511" s="1551" t="str">
        <f>①伊勢崎市における事業所基本情報!$CJ$18&amp;""</f>
        <v/>
      </c>
      <c r="BH511" s="1551" t="str">
        <f>①伊勢崎市における事業所基本情報!$CK$18&amp;""</f>
        <v/>
      </c>
      <c r="BI511" s="1551" t="str">
        <f>①伊勢崎市における事業所基本情報!$CL$18&amp;""</f>
        <v/>
      </c>
      <c r="BJ511" s="1551" t="str">
        <f>①伊勢崎市における事業所基本情報!$CM$18&amp;""</f>
        <v/>
      </c>
      <c r="BK511" s="1551" t="str">
        <f>①伊勢崎市における事業所基本情報!$CN$18&amp;""</f>
        <v/>
      </c>
      <c r="BL511" s="1572" t="s">
        <v>130</v>
      </c>
      <c r="BM511" s="1573"/>
      <c r="BN511" s="1573"/>
      <c r="BO511" s="1573"/>
      <c r="BP511" s="1573"/>
      <c r="BQ511" s="1574"/>
      <c r="BR511" s="86"/>
      <c r="BS511" s="86"/>
      <c r="BT511" s="86"/>
      <c r="BY511" s="145"/>
      <c r="BZ511" s="145"/>
      <c r="CA511" s="145"/>
      <c r="CB511" s="145"/>
      <c r="CC511" s="145"/>
      <c r="CD511" s="145"/>
      <c r="CE511" s="145"/>
      <c r="CF511" s="145"/>
      <c r="CG511" s="145"/>
    </row>
    <row r="512" spans="1:87" ht="13.5" customHeight="1" x14ac:dyDescent="0.2">
      <c r="A512" s="143" t="str">
        <f>+IF('➉一覧からの作成用データ (切替届)'!$N$43="印刷ＯＫ→",1,"")</f>
        <v/>
      </c>
      <c r="B512" s="2727"/>
      <c r="C512" s="2728"/>
      <c r="D512" s="2728"/>
      <c r="E512" s="2728"/>
      <c r="F512" s="2728"/>
      <c r="G512" s="2728"/>
      <c r="H512" s="2728"/>
      <c r="I512" s="2728"/>
      <c r="J512" s="2728"/>
      <c r="K512" s="2728"/>
      <c r="L512" s="2728"/>
      <c r="M512" s="2728"/>
      <c r="N512" s="2728"/>
      <c r="O512" s="2728"/>
      <c r="P512" s="1730"/>
      <c r="Q512" s="1730"/>
      <c r="R512" s="1640"/>
      <c r="S512" s="1590"/>
      <c r="T512" s="1590"/>
      <c r="U512" s="1590"/>
      <c r="V512" s="1641"/>
      <c r="W512" s="1568" t="str">
        <f>①伊勢崎市における事業所基本情報!$I$27&amp;""</f>
        <v/>
      </c>
      <c r="X512" s="1569"/>
      <c r="Y512" s="1569"/>
      <c r="Z512" s="1569"/>
      <c r="AA512" s="1569"/>
      <c r="AB512" s="1569"/>
      <c r="AC512" s="1569"/>
      <c r="AD512" s="1569"/>
      <c r="AE512" s="1569"/>
      <c r="AF512" s="1569"/>
      <c r="AG512" s="1569"/>
      <c r="AH512" s="1569"/>
      <c r="AI512" s="1569"/>
      <c r="AJ512" s="1569"/>
      <c r="AK512" s="1569"/>
      <c r="AL512" s="1569"/>
      <c r="AM512" s="1569"/>
      <c r="AN512" s="1569"/>
      <c r="AO512" s="1569"/>
      <c r="AP512" s="1569"/>
      <c r="AQ512" s="1569"/>
      <c r="AR512" s="1569"/>
      <c r="AS512" s="1569"/>
      <c r="AT512" s="1569"/>
      <c r="AU512" s="1569"/>
      <c r="AV512" s="1569"/>
      <c r="AW512" s="1550"/>
      <c r="AX512" s="1550"/>
      <c r="AY512" s="1550"/>
      <c r="AZ512" s="1550"/>
      <c r="BA512" s="1550"/>
      <c r="BB512" s="1550"/>
      <c r="BC512" s="1550"/>
      <c r="BD512" s="1552"/>
      <c r="BE512" s="1552"/>
      <c r="BF512" s="1552"/>
      <c r="BG512" s="1552"/>
      <c r="BH512" s="1552"/>
      <c r="BI512" s="1552"/>
      <c r="BJ512" s="1552"/>
      <c r="BK512" s="1552"/>
      <c r="BL512" s="1575"/>
      <c r="BM512" s="1576"/>
      <c r="BN512" s="1576"/>
      <c r="BO512" s="1576"/>
      <c r="BP512" s="1576"/>
      <c r="BQ512" s="1577"/>
      <c r="BR512" s="86"/>
      <c r="BS512" s="86"/>
      <c r="BT512" s="86"/>
      <c r="BY512" s="145"/>
    </row>
    <row r="513" spans="1:98" ht="13.5" customHeight="1" x14ac:dyDescent="0.2">
      <c r="A513" s="143" t="str">
        <f>+IF('➉一覧からの作成用データ (切替届)'!$N$43="印刷ＯＫ→",1,"")</f>
        <v/>
      </c>
      <c r="B513" s="2727"/>
      <c r="C513" s="2728"/>
      <c r="D513" s="2728"/>
      <c r="E513" s="2728"/>
      <c r="F513" s="2728"/>
      <c r="G513" s="2728"/>
      <c r="H513" s="2728"/>
      <c r="I513" s="2728"/>
      <c r="J513" s="2728"/>
      <c r="K513" s="2728"/>
      <c r="L513" s="2728"/>
      <c r="M513" s="2728"/>
      <c r="N513" s="2728"/>
      <c r="O513" s="2728"/>
      <c r="P513" s="1730"/>
      <c r="Q513" s="1730"/>
      <c r="R513" s="1640"/>
      <c r="S513" s="1590"/>
      <c r="T513" s="1590"/>
      <c r="U513" s="1590"/>
      <c r="V513" s="1641"/>
      <c r="W513" s="1568"/>
      <c r="X513" s="1569"/>
      <c r="Y513" s="1569"/>
      <c r="Z513" s="1569"/>
      <c r="AA513" s="1569"/>
      <c r="AB513" s="1569"/>
      <c r="AC513" s="1569"/>
      <c r="AD513" s="1569"/>
      <c r="AE513" s="1569"/>
      <c r="AF513" s="1569"/>
      <c r="AG513" s="1569"/>
      <c r="AH513" s="1569"/>
      <c r="AI513" s="1569"/>
      <c r="AJ513" s="1569"/>
      <c r="AK513" s="1569"/>
      <c r="AL513" s="1569"/>
      <c r="AM513" s="1569"/>
      <c r="AN513" s="1569"/>
      <c r="AO513" s="1569"/>
      <c r="AP513" s="1569"/>
      <c r="AQ513" s="1569"/>
      <c r="AR513" s="1569"/>
      <c r="AS513" s="1569"/>
      <c r="AT513" s="1569"/>
      <c r="AU513" s="1569"/>
      <c r="AV513" s="1569"/>
      <c r="AW513" s="1550"/>
      <c r="AX513" s="1550"/>
      <c r="AY513" s="1550"/>
      <c r="AZ513" s="1550"/>
      <c r="BA513" s="1550"/>
      <c r="BB513" s="1550"/>
      <c r="BC513" s="1550"/>
      <c r="BD513" s="1624" t="s">
        <v>116</v>
      </c>
      <c r="BE513" s="1624"/>
      <c r="BF513" s="1624"/>
      <c r="BG513" s="1624"/>
      <c r="BH513" s="1624"/>
      <c r="BI513" s="1624"/>
      <c r="BJ513" s="1624"/>
      <c r="BK513" s="1624" t="s">
        <v>117</v>
      </c>
      <c r="BL513" s="1566" t="str">
        <f>RIGHT('➉一覧からの作成用データ (切替届)'!$M$43,2)&amp;""</f>
        <v/>
      </c>
      <c r="BM513" s="1566"/>
      <c r="BN513" s="1566"/>
      <c r="BO513" s="1566"/>
      <c r="BP513" s="1566"/>
      <c r="BQ513" s="1626" t="s">
        <v>118</v>
      </c>
      <c r="BR513" s="78"/>
      <c r="BS513" s="78"/>
      <c r="BT513" s="76"/>
      <c r="BY513" s="145"/>
    </row>
    <row r="514" spans="1:98" ht="13.5" customHeight="1" x14ac:dyDescent="0.2">
      <c r="A514" s="143" t="str">
        <f>+IF('➉一覧からの作成用データ (切替届)'!$N$43="印刷ＯＫ→",1,"")</f>
        <v/>
      </c>
      <c r="B514" s="2729"/>
      <c r="C514" s="2730"/>
      <c r="D514" s="2730"/>
      <c r="E514" s="2730"/>
      <c r="F514" s="2730"/>
      <c r="G514" s="2730"/>
      <c r="H514" s="2730"/>
      <c r="I514" s="2730"/>
      <c r="J514" s="2730"/>
      <c r="K514" s="2730"/>
      <c r="L514" s="2730"/>
      <c r="M514" s="2730"/>
      <c r="N514" s="2730"/>
      <c r="O514" s="2730"/>
      <c r="P514" s="1730"/>
      <c r="Q514" s="1730"/>
      <c r="R514" s="1637"/>
      <c r="S514" s="1638"/>
      <c r="T514" s="1638"/>
      <c r="U514" s="1638"/>
      <c r="V514" s="1642"/>
      <c r="W514" s="1570"/>
      <c r="X514" s="1571"/>
      <c r="Y514" s="1571"/>
      <c r="Z514" s="1571"/>
      <c r="AA514" s="1571"/>
      <c r="AB514" s="1571"/>
      <c r="AC514" s="1571"/>
      <c r="AD514" s="1571"/>
      <c r="AE514" s="1571"/>
      <c r="AF514" s="1571"/>
      <c r="AG514" s="1571"/>
      <c r="AH514" s="1571"/>
      <c r="AI514" s="1571"/>
      <c r="AJ514" s="1571"/>
      <c r="AK514" s="1571"/>
      <c r="AL514" s="1571"/>
      <c r="AM514" s="1571"/>
      <c r="AN514" s="1571"/>
      <c r="AO514" s="1571"/>
      <c r="AP514" s="1571"/>
      <c r="AQ514" s="1571"/>
      <c r="AR514" s="1571"/>
      <c r="AS514" s="1571"/>
      <c r="AT514" s="1571"/>
      <c r="AU514" s="1571"/>
      <c r="AV514" s="1571"/>
      <c r="AW514" s="1550"/>
      <c r="AX514" s="1550"/>
      <c r="AY514" s="1550"/>
      <c r="AZ514" s="1550"/>
      <c r="BA514" s="1550"/>
      <c r="BB514" s="1550"/>
      <c r="BC514" s="1550"/>
      <c r="BD514" s="1625"/>
      <c r="BE514" s="1625"/>
      <c r="BF514" s="1625"/>
      <c r="BG514" s="1625"/>
      <c r="BH514" s="1625"/>
      <c r="BI514" s="1625"/>
      <c r="BJ514" s="1625"/>
      <c r="BK514" s="1625"/>
      <c r="BL514" s="1567"/>
      <c r="BM514" s="1567"/>
      <c r="BN514" s="1567"/>
      <c r="BO514" s="1567"/>
      <c r="BP514" s="1567"/>
      <c r="BQ514" s="1627"/>
      <c r="BR514" s="78"/>
      <c r="BS514" s="78"/>
      <c r="BT514" s="76"/>
      <c r="BY514" s="145"/>
      <c r="BZ514" s="145"/>
      <c r="CA514" s="145"/>
      <c r="CB514" s="145"/>
      <c r="CC514" s="145"/>
      <c r="CD514" s="145"/>
      <c r="CE514" s="145"/>
      <c r="CF514" s="145"/>
    </row>
    <row r="515" spans="1:98" ht="20.25" customHeight="1" x14ac:dyDescent="0.2">
      <c r="A515" s="143" t="str">
        <f>+IF('➉一覧からの作成用データ (切替届)'!$N$43="印刷ＯＫ→",1,"")</f>
        <v/>
      </c>
      <c r="B515" s="1653"/>
      <c r="C515" s="1564"/>
      <c r="D515" s="1564"/>
      <c r="E515" s="1564"/>
      <c r="F515" s="1564"/>
      <c r="G515" s="1564"/>
      <c r="H515" s="1564"/>
      <c r="I515" s="1564"/>
      <c r="J515" s="1564"/>
      <c r="K515" s="1649" t="s">
        <v>304</v>
      </c>
      <c r="L515" s="1650"/>
      <c r="M515" s="1650"/>
      <c r="N515" s="1650"/>
      <c r="O515" s="1650"/>
      <c r="P515" s="1730"/>
      <c r="Q515" s="1730"/>
      <c r="R515" s="1634" t="s">
        <v>20</v>
      </c>
      <c r="S515" s="1634"/>
      <c r="T515" s="1634"/>
      <c r="U515" s="1634"/>
      <c r="V515" s="1634"/>
      <c r="W515" s="1610" t="str">
        <f>①伊勢崎市における事業所基本情報!$I$20&amp;""</f>
        <v/>
      </c>
      <c r="X515" s="1611"/>
      <c r="Y515" s="1611"/>
      <c r="Z515" s="1611"/>
      <c r="AA515" s="1611"/>
      <c r="AB515" s="1611"/>
      <c r="AC515" s="1611"/>
      <c r="AD515" s="1611"/>
      <c r="AE515" s="1611"/>
      <c r="AF515" s="1611"/>
      <c r="AG515" s="1611"/>
      <c r="AH515" s="1611"/>
      <c r="AI515" s="1611"/>
      <c r="AJ515" s="1611"/>
      <c r="AK515" s="1611"/>
      <c r="AL515" s="1611"/>
      <c r="AM515" s="1611"/>
      <c r="AN515" s="1611"/>
      <c r="AO515" s="1611"/>
      <c r="AP515" s="1611"/>
      <c r="AQ515" s="1611"/>
      <c r="AR515" s="1611"/>
      <c r="AS515" s="1611"/>
      <c r="AT515" s="1611"/>
      <c r="AU515" s="1611"/>
      <c r="AV515" s="1612"/>
      <c r="AW515" s="1550" t="s">
        <v>131</v>
      </c>
      <c r="AX515" s="1550"/>
      <c r="AY515" s="1550"/>
      <c r="AZ515" s="1550"/>
      <c r="BA515" s="1550" t="s">
        <v>33</v>
      </c>
      <c r="BB515" s="1550"/>
      <c r="BC515" s="1550"/>
      <c r="BD515" s="1614" t="str">
        <f>①伊勢崎市における事業所基本情報!$I$35&amp;""</f>
        <v/>
      </c>
      <c r="BE515" s="1614"/>
      <c r="BF515" s="1614"/>
      <c r="BG515" s="1614"/>
      <c r="BH515" s="1614"/>
      <c r="BI515" s="1614"/>
      <c r="BJ515" s="1614"/>
      <c r="BK515" s="1614"/>
      <c r="BL515" s="1614"/>
      <c r="BM515" s="1614"/>
      <c r="BN515" s="1614"/>
      <c r="BO515" s="1614"/>
      <c r="BP515" s="1614"/>
      <c r="BQ515" s="1615"/>
      <c r="BR515" s="78"/>
      <c r="BS515" s="78"/>
      <c r="BT515" s="76"/>
      <c r="BY515" s="145"/>
      <c r="BZ515" s="145"/>
      <c r="CA515" s="145"/>
      <c r="CB515" s="145"/>
      <c r="CC515" s="145"/>
      <c r="CD515" s="145"/>
      <c r="CE515" s="145"/>
      <c r="CF515" s="145"/>
    </row>
    <row r="516" spans="1:98" ht="20.25" customHeight="1" x14ac:dyDescent="0.2">
      <c r="A516" s="143" t="str">
        <f>+IF('➉一覧からの作成用データ (切替届)'!$N$43="印刷ＯＫ→",1,"")</f>
        <v/>
      </c>
      <c r="B516" s="1653"/>
      <c r="C516" s="1564"/>
      <c r="D516" s="1564"/>
      <c r="E516" s="1564"/>
      <c r="F516" s="1564"/>
      <c r="G516" s="1564"/>
      <c r="H516" s="1564"/>
      <c r="I516" s="1564"/>
      <c r="J516" s="1564"/>
      <c r="K516" s="1651"/>
      <c r="L516" s="1652"/>
      <c r="M516" s="1652"/>
      <c r="N516" s="1652"/>
      <c r="O516" s="1652"/>
      <c r="P516" s="1730"/>
      <c r="Q516" s="1730"/>
      <c r="R516" s="1640" t="s">
        <v>24</v>
      </c>
      <c r="S516" s="1590"/>
      <c r="T516" s="1590"/>
      <c r="U516" s="1590"/>
      <c r="V516" s="1641"/>
      <c r="W516" s="1601" t="str">
        <f>①伊勢崎市における事業所基本情報!$I$22&amp;""</f>
        <v/>
      </c>
      <c r="X516" s="1602"/>
      <c r="Y516" s="1602"/>
      <c r="Z516" s="1602"/>
      <c r="AA516" s="1602"/>
      <c r="AB516" s="1602"/>
      <c r="AC516" s="1602"/>
      <c r="AD516" s="1602"/>
      <c r="AE516" s="1602"/>
      <c r="AF516" s="1602"/>
      <c r="AG516" s="1602"/>
      <c r="AH516" s="1602"/>
      <c r="AI516" s="1602"/>
      <c r="AJ516" s="1602"/>
      <c r="AK516" s="1602"/>
      <c r="AL516" s="1602"/>
      <c r="AM516" s="1602"/>
      <c r="AN516" s="1602"/>
      <c r="AO516" s="1602"/>
      <c r="AP516" s="1602"/>
      <c r="AQ516" s="1602"/>
      <c r="AR516" s="1602"/>
      <c r="AS516" s="1602"/>
      <c r="AT516" s="1602"/>
      <c r="AU516" s="1602"/>
      <c r="AV516" s="1603"/>
      <c r="AW516" s="1550"/>
      <c r="AX516" s="1550"/>
      <c r="AY516" s="1550"/>
      <c r="AZ516" s="1550"/>
      <c r="BA516" s="1550"/>
      <c r="BB516" s="1550"/>
      <c r="BC516" s="1550"/>
      <c r="BD516" s="1616"/>
      <c r="BE516" s="1616"/>
      <c r="BF516" s="1616"/>
      <c r="BG516" s="1616"/>
      <c r="BH516" s="1616"/>
      <c r="BI516" s="1616"/>
      <c r="BJ516" s="1616"/>
      <c r="BK516" s="1616"/>
      <c r="BL516" s="1616"/>
      <c r="BM516" s="1616"/>
      <c r="BN516" s="1616"/>
      <c r="BO516" s="1616"/>
      <c r="BP516" s="1616"/>
      <c r="BQ516" s="1617"/>
      <c r="BR516" s="78"/>
      <c r="BS516" s="78"/>
      <c r="BT516" s="76"/>
      <c r="BY516" s="145"/>
      <c r="BZ516" s="145"/>
      <c r="CA516" s="145"/>
      <c r="CB516" s="145"/>
      <c r="CC516" s="145"/>
      <c r="CD516" s="145"/>
      <c r="CE516" s="145"/>
      <c r="CF516" s="145"/>
      <c r="CG516" s="145"/>
    </row>
    <row r="517" spans="1:98" ht="20.25" customHeight="1" x14ac:dyDescent="0.2">
      <c r="A517" s="143" t="str">
        <f>+IF('➉一覧からの作成用データ (切替届)'!$N$43="印刷ＯＫ→",1,"")</f>
        <v/>
      </c>
      <c r="B517" s="1653"/>
      <c r="C517" s="1564"/>
      <c r="D517" s="1564"/>
      <c r="E517" s="1564"/>
      <c r="F517" s="1564"/>
      <c r="G517" s="1564"/>
      <c r="H517" s="1564"/>
      <c r="I517" s="1564"/>
      <c r="J517" s="1564"/>
      <c r="K517" s="1564"/>
      <c r="L517" s="1564"/>
      <c r="M517" s="1564"/>
      <c r="N517" s="1564"/>
      <c r="O517" s="1565"/>
      <c r="P517" s="1730"/>
      <c r="Q517" s="1730"/>
      <c r="R517" s="1640"/>
      <c r="S517" s="1590"/>
      <c r="T517" s="1590"/>
      <c r="U517" s="1590"/>
      <c r="V517" s="1641"/>
      <c r="W517" s="1604"/>
      <c r="X517" s="1605"/>
      <c r="Y517" s="1605"/>
      <c r="Z517" s="1605"/>
      <c r="AA517" s="1605"/>
      <c r="AB517" s="1605"/>
      <c r="AC517" s="1605"/>
      <c r="AD517" s="1605"/>
      <c r="AE517" s="1605"/>
      <c r="AF517" s="1605"/>
      <c r="AG517" s="1605"/>
      <c r="AH517" s="1605"/>
      <c r="AI517" s="1605"/>
      <c r="AJ517" s="1605"/>
      <c r="AK517" s="1605"/>
      <c r="AL517" s="1605"/>
      <c r="AM517" s="1605"/>
      <c r="AN517" s="1605"/>
      <c r="AO517" s="1605"/>
      <c r="AP517" s="1605"/>
      <c r="AQ517" s="1605"/>
      <c r="AR517" s="1605"/>
      <c r="AS517" s="1605"/>
      <c r="AT517" s="1605"/>
      <c r="AU517" s="1605"/>
      <c r="AV517" s="1606"/>
      <c r="AW517" s="1550"/>
      <c r="AX517" s="1550"/>
      <c r="AY517" s="1550"/>
      <c r="AZ517" s="1550"/>
      <c r="BA517" s="1550" t="s">
        <v>3</v>
      </c>
      <c r="BB517" s="1550"/>
      <c r="BC517" s="1550"/>
      <c r="BD517" s="1708" t="str">
        <f>①伊勢崎市における事業所基本情報!$I$37&amp;""</f>
        <v/>
      </c>
      <c r="BE517" s="1709"/>
      <c r="BF517" s="1709"/>
      <c r="BG517" s="1709"/>
      <c r="BH517" s="1709"/>
      <c r="BI517" s="1709"/>
      <c r="BJ517" s="1709"/>
      <c r="BK517" s="1709"/>
      <c r="BL517" s="1709"/>
      <c r="BM517" s="1709"/>
      <c r="BN517" s="1709"/>
      <c r="BO517" s="1709"/>
      <c r="BP517" s="1709"/>
      <c r="BQ517" s="1710"/>
      <c r="BR517" s="78"/>
      <c r="BS517" s="78"/>
      <c r="BT517" s="76"/>
      <c r="BY517" s="145"/>
    </row>
    <row r="518" spans="1:98" ht="20.25" customHeight="1" x14ac:dyDescent="0.2">
      <c r="A518" s="143" t="str">
        <f>+IF('➉一覧からの作成用データ (切替届)'!$N$43="印刷ＯＫ→",1,"")</f>
        <v/>
      </c>
      <c r="B518" s="1557" t="s">
        <v>13</v>
      </c>
      <c r="C518" s="1558"/>
      <c r="D518" s="1558"/>
      <c r="E518" s="1558"/>
      <c r="F518" s="1559"/>
      <c r="G518" s="1553" t="s">
        <v>19</v>
      </c>
      <c r="H518" s="1554"/>
      <c r="I518" s="1554"/>
      <c r="J518" s="1554"/>
      <c r="K518" s="1554"/>
      <c r="L518" s="1554"/>
      <c r="M518" s="1554"/>
      <c r="N518" s="1554"/>
      <c r="O518" s="1554"/>
      <c r="P518" s="1730"/>
      <c r="Q518" s="1730"/>
      <c r="R518" s="1637"/>
      <c r="S518" s="1638"/>
      <c r="T518" s="1638"/>
      <c r="U518" s="1638"/>
      <c r="V518" s="1642"/>
      <c r="W518" s="1607"/>
      <c r="X518" s="1608"/>
      <c r="Y518" s="1608"/>
      <c r="Z518" s="1608"/>
      <c r="AA518" s="1608"/>
      <c r="AB518" s="1608"/>
      <c r="AC518" s="1608"/>
      <c r="AD518" s="1608"/>
      <c r="AE518" s="1608"/>
      <c r="AF518" s="1608"/>
      <c r="AG518" s="1608"/>
      <c r="AH518" s="1608"/>
      <c r="AI518" s="1608"/>
      <c r="AJ518" s="1608"/>
      <c r="AK518" s="1608"/>
      <c r="AL518" s="1608"/>
      <c r="AM518" s="1608"/>
      <c r="AN518" s="1608"/>
      <c r="AO518" s="1608"/>
      <c r="AP518" s="1608"/>
      <c r="AQ518" s="1608"/>
      <c r="AR518" s="1608"/>
      <c r="AS518" s="1608"/>
      <c r="AT518" s="1608"/>
      <c r="AU518" s="1608"/>
      <c r="AV518" s="1609"/>
      <c r="AW518" s="1550"/>
      <c r="AX518" s="1550"/>
      <c r="AY518" s="1550"/>
      <c r="AZ518" s="1550"/>
      <c r="BA518" s="1550"/>
      <c r="BB518" s="1550"/>
      <c r="BC518" s="1550"/>
      <c r="BD518" s="1711"/>
      <c r="BE518" s="1712"/>
      <c r="BF518" s="1712"/>
      <c r="BG518" s="1712"/>
      <c r="BH518" s="1712"/>
      <c r="BI518" s="1712"/>
      <c r="BJ518" s="1712"/>
      <c r="BK518" s="1712"/>
      <c r="BL518" s="1712"/>
      <c r="BM518" s="1712"/>
      <c r="BN518" s="1712"/>
      <c r="BO518" s="1712"/>
      <c r="BP518" s="1712"/>
      <c r="BQ518" s="1713"/>
      <c r="BR518" s="78"/>
      <c r="BS518" s="78"/>
      <c r="BT518" s="76"/>
      <c r="BY518" s="145"/>
      <c r="BZ518" s="145"/>
    </row>
    <row r="519" spans="1:98" ht="20.25" customHeight="1" x14ac:dyDescent="0.2">
      <c r="A519" s="143" t="str">
        <f>+IF('➉一覧からの作成用データ (切替届)'!$N$43="印刷ＯＫ→",1,"")</f>
        <v/>
      </c>
      <c r="B519" s="1560"/>
      <c r="C519" s="1561"/>
      <c r="D519" s="1561"/>
      <c r="E519" s="1561"/>
      <c r="F519" s="1562"/>
      <c r="G519" s="1555"/>
      <c r="H519" s="1556"/>
      <c r="I519" s="1556"/>
      <c r="J519" s="1556"/>
      <c r="K519" s="1556"/>
      <c r="L519" s="1556"/>
      <c r="M519" s="1556"/>
      <c r="N519" s="1556"/>
      <c r="O519" s="1556"/>
      <c r="P519" s="1730"/>
      <c r="Q519" s="1730"/>
      <c r="R519" s="1550" t="s">
        <v>25</v>
      </c>
      <c r="S519" s="1550"/>
      <c r="T519" s="1550"/>
      <c r="U519" s="1550"/>
      <c r="V519" s="1550"/>
      <c r="W519" s="1543" t="str">
        <f>①伊勢崎市における事業所基本情報!$CG$35&amp;""</f>
        <v/>
      </c>
      <c r="X519" s="1544"/>
      <c r="Y519" s="1543" t="str">
        <f>①伊勢崎市における事業所基本情報!$CH$35&amp;""</f>
        <v/>
      </c>
      <c r="Z519" s="1544"/>
      <c r="AA519" s="1543" t="str">
        <f>①伊勢崎市における事業所基本情報!$CI$35&amp;""</f>
        <v/>
      </c>
      <c r="AB519" s="1544"/>
      <c r="AC519" s="1543" t="str">
        <f>①伊勢崎市における事業所基本情報!$CJ$35&amp;""</f>
        <v/>
      </c>
      <c r="AD519" s="1544"/>
      <c r="AE519" s="1543" t="str">
        <f>①伊勢崎市における事業所基本情報!$CK$35&amp;""</f>
        <v/>
      </c>
      <c r="AF519" s="1544"/>
      <c r="AG519" s="1543" t="str">
        <f>①伊勢崎市における事業所基本情報!$CL$35&amp;""</f>
        <v/>
      </c>
      <c r="AH519" s="1544"/>
      <c r="AI519" s="1543" t="str">
        <f>①伊勢崎市における事業所基本情報!$CM$35&amp;""</f>
        <v/>
      </c>
      <c r="AJ519" s="1544"/>
      <c r="AK519" s="1543" t="str">
        <f>①伊勢崎市における事業所基本情報!$CN$35&amp;""</f>
        <v/>
      </c>
      <c r="AL519" s="1544"/>
      <c r="AM519" s="1543" t="str">
        <f>①伊勢崎市における事業所基本情報!$CO$35&amp;""</f>
        <v/>
      </c>
      <c r="AN519" s="1544"/>
      <c r="AO519" s="1543" t="str">
        <f>①伊勢崎市における事業所基本情報!$CP$35&amp;""</f>
        <v/>
      </c>
      <c r="AP519" s="1544"/>
      <c r="AQ519" s="1543" t="str">
        <f>①伊勢崎市における事業所基本情報!$CQ$35&amp;""</f>
        <v/>
      </c>
      <c r="AR519" s="1544"/>
      <c r="AS519" s="1543" t="str">
        <f>①伊勢崎市における事業所基本情報!$CR$35&amp;""</f>
        <v/>
      </c>
      <c r="AT519" s="1544"/>
      <c r="AU519" s="1736" t="str">
        <f>①伊勢崎市における事業所基本情報!$CS$35&amp;""</f>
        <v/>
      </c>
      <c r="AV519" s="1737"/>
      <c r="AW519" s="1550"/>
      <c r="AX519" s="1550"/>
      <c r="AY519" s="1550"/>
      <c r="AZ519" s="1550"/>
      <c r="BA519" s="1550" t="s">
        <v>4</v>
      </c>
      <c r="BB519" s="1550"/>
      <c r="BC519" s="1550"/>
      <c r="BD519" s="1714" t="str">
        <f>①伊勢崎市における事業所基本情報!$I$39&amp;""</f>
        <v/>
      </c>
      <c r="BE519" s="1715"/>
      <c r="BF519" s="1715"/>
      <c r="BG519" s="1715"/>
      <c r="BH519" s="1715"/>
      <c r="BI519" s="1715"/>
      <c r="BJ519" s="1715"/>
      <c r="BK519" s="1715"/>
      <c r="BL519" s="1715"/>
      <c r="BM519" s="1715"/>
      <c r="BN519" s="1715"/>
      <c r="BO519" s="1715"/>
      <c r="BP519" s="1715"/>
      <c r="BQ519" s="1716"/>
      <c r="BR519" s="78"/>
      <c r="BS519" s="78"/>
      <c r="BT519" s="76"/>
      <c r="BY519" s="145"/>
      <c r="BZ519" s="145"/>
    </row>
    <row r="520" spans="1:98" ht="20.25" customHeight="1" thickBot="1" x14ac:dyDescent="0.25">
      <c r="A520" s="143" t="str">
        <f>+IF('➉一覧からの作成用データ (切替届)'!$N$43="印刷ＯＫ→",1,"")</f>
        <v/>
      </c>
      <c r="B520" s="1560"/>
      <c r="C520" s="1561"/>
      <c r="D520" s="1561"/>
      <c r="E520" s="1561"/>
      <c r="F520" s="1562"/>
      <c r="G520" s="1555"/>
      <c r="H520" s="1556"/>
      <c r="I520" s="1556"/>
      <c r="J520" s="1556"/>
      <c r="K520" s="1556"/>
      <c r="L520" s="1556"/>
      <c r="M520" s="1556"/>
      <c r="N520" s="1556"/>
      <c r="O520" s="1556"/>
      <c r="P520" s="1730"/>
      <c r="Q520" s="1730"/>
      <c r="R520" s="1550"/>
      <c r="S520" s="1550"/>
      <c r="T520" s="1550"/>
      <c r="U520" s="1550"/>
      <c r="V520" s="1550"/>
      <c r="W520" s="1620"/>
      <c r="X520" s="1621"/>
      <c r="Y520" s="1620"/>
      <c r="Z520" s="1621"/>
      <c r="AA520" s="1620"/>
      <c r="AB520" s="1621"/>
      <c r="AC520" s="1545"/>
      <c r="AD520" s="1546"/>
      <c r="AE520" s="1545"/>
      <c r="AF520" s="1546"/>
      <c r="AG520" s="1545"/>
      <c r="AH520" s="1546"/>
      <c r="AI520" s="1545"/>
      <c r="AJ520" s="1546"/>
      <c r="AK520" s="1545"/>
      <c r="AL520" s="1546"/>
      <c r="AM520" s="1545"/>
      <c r="AN520" s="1546"/>
      <c r="AO520" s="1545"/>
      <c r="AP520" s="1546"/>
      <c r="AQ520" s="1545"/>
      <c r="AR520" s="1546"/>
      <c r="AS520" s="1545"/>
      <c r="AT520" s="1546"/>
      <c r="AU520" s="1738"/>
      <c r="AV520" s="1543"/>
      <c r="AW520" s="1634"/>
      <c r="AX520" s="1634"/>
      <c r="AY520" s="1634"/>
      <c r="AZ520" s="1634"/>
      <c r="BA520" s="1618"/>
      <c r="BB520" s="1618"/>
      <c r="BC520" s="1618"/>
      <c r="BD520" s="1717"/>
      <c r="BE520" s="1718"/>
      <c r="BF520" s="1718"/>
      <c r="BG520" s="1718"/>
      <c r="BH520" s="1718"/>
      <c r="BI520" s="1718"/>
      <c r="BJ520" s="1718"/>
      <c r="BK520" s="1718"/>
      <c r="BL520" s="1718"/>
      <c r="BM520" s="1718"/>
      <c r="BN520" s="1718"/>
      <c r="BO520" s="1718"/>
      <c r="BP520" s="1718"/>
      <c r="BQ520" s="1719"/>
      <c r="BR520" s="78"/>
      <c r="BS520" s="78"/>
      <c r="BY520" s="145"/>
      <c r="BZ520" s="145"/>
      <c r="CA520" s="145"/>
      <c r="CB520" s="145"/>
      <c r="CC520" s="145"/>
      <c r="CD520" s="145"/>
      <c r="CE520" s="145"/>
      <c r="CF520" s="145"/>
      <c r="CG520" s="145"/>
    </row>
    <row r="521" spans="1:98" ht="15.75" customHeight="1" x14ac:dyDescent="0.2">
      <c r="A521" s="143" t="str">
        <f>+IF('➉一覧からの作成用データ (切替届)'!$N$43="印刷ＯＫ→",1,"")</f>
        <v/>
      </c>
      <c r="B521" s="1676" t="s">
        <v>22</v>
      </c>
      <c r="C521" s="1677"/>
      <c r="D521" s="1595" t="s">
        <v>14</v>
      </c>
      <c r="E521" s="1596"/>
      <c r="F521" s="1596"/>
      <c r="G521" s="1596"/>
      <c r="H521" s="1596"/>
      <c r="I521" s="1597"/>
      <c r="J521" s="2699" t="str">
        <f>'➉一覧からの作成用データ (切替届)'!$D$43&amp;""</f>
        <v/>
      </c>
      <c r="K521" s="2700"/>
      <c r="L521" s="2700"/>
      <c r="M521" s="2700"/>
      <c r="N521" s="2700"/>
      <c r="O521" s="2700"/>
      <c r="P521" s="2700"/>
      <c r="Q521" s="2700"/>
      <c r="R521" s="2700"/>
      <c r="S521" s="2700"/>
      <c r="T521" s="2700"/>
      <c r="U521" s="2700"/>
      <c r="V521" s="2700"/>
      <c r="W521" s="2700"/>
      <c r="X521" s="2700"/>
      <c r="Y521" s="2700"/>
      <c r="Z521" s="2700"/>
      <c r="AA521" s="2700"/>
      <c r="AB521" s="2701"/>
      <c r="AC521" s="2702" t="s">
        <v>119</v>
      </c>
      <c r="AD521" s="2703"/>
      <c r="AE521" s="2703"/>
      <c r="AF521" s="2703"/>
      <c r="AG521" s="2704"/>
      <c r="AH521" s="1643" t="s">
        <v>120</v>
      </c>
      <c r="AI521" s="1643"/>
      <c r="AJ521" s="1643"/>
      <c r="AK521" s="1643"/>
      <c r="AL521" s="1643"/>
      <c r="AM521" s="1643"/>
      <c r="AN521" s="1643"/>
      <c r="AO521" s="1643"/>
      <c r="AP521" s="1643"/>
      <c r="AQ521" s="1643"/>
      <c r="AR521" s="1644"/>
      <c r="AS521" s="1635" t="s">
        <v>123</v>
      </c>
      <c r="AT521" s="1635"/>
      <c r="AU521" s="1635"/>
      <c r="AV521" s="1635"/>
      <c r="AW521" s="1635"/>
      <c r="AX521" s="1635"/>
      <c r="AY521" s="1635"/>
      <c r="AZ521" s="1635"/>
      <c r="BA521" s="1636"/>
      <c r="BB521" s="1636"/>
      <c r="BC521" s="1636"/>
      <c r="BD521" s="1635"/>
      <c r="BE521" s="1635"/>
      <c r="BF521" s="1635"/>
      <c r="BG521" s="1635"/>
      <c r="BH521" s="1635"/>
      <c r="BI521" s="1635"/>
      <c r="BJ521" s="1635"/>
      <c r="BK521" s="1635"/>
      <c r="BL521" s="1635"/>
      <c r="BM521" s="1635"/>
      <c r="BN521" s="1635"/>
      <c r="BO521" s="1635"/>
      <c r="BP521" s="1635"/>
      <c r="BQ521" s="79"/>
      <c r="BR521" s="76"/>
      <c r="BS521" s="76"/>
      <c r="BT521" s="76"/>
      <c r="BU521" s="76"/>
      <c r="CA521" s="145"/>
      <c r="CB521" s="145"/>
      <c r="CC521" s="145"/>
      <c r="CD521" s="145"/>
      <c r="CE521" s="145"/>
      <c r="CF521" s="145"/>
      <c r="CG521" s="145"/>
      <c r="CH521" s="145"/>
      <c r="CI521" s="145"/>
    </row>
    <row r="522" spans="1:98" ht="16.5" customHeight="1" x14ac:dyDescent="0.2">
      <c r="A522" s="143" t="str">
        <f>+IF('➉一覧からの作成用データ (切替届)'!$N$43="印刷ＯＫ→",1,"")</f>
        <v/>
      </c>
      <c r="B522" s="1676"/>
      <c r="C522" s="1677"/>
      <c r="D522" s="1628" t="s">
        <v>305</v>
      </c>
      <c r="E522" s="1629"/>
      <c r="F522" s="1629"/>
      <c r="G522" s="1629"/>
      <c r="H522" s="1629"/>
      <c r="I522" s="1630"/>
      <c r="J522" s="2705" t="str">
        <f>'➉一覧からの作成用データ (切替届)'!$C$43&amp;""</f>
        <v/>
      </c>
      <c r="K522" s="2706"/>
      <c r="L522" s="2706"/>
      <c r="M522" s="2706"/>
      <c r="N522" s="2706"/>
      <c r="O522" s="2706"/>
      <c r="P522" s="2706"/>
      <c r="Q522" s="2706"/>
      <c r="R522" s="2706"/>
      <c r="S522" s="2706"/>
      <c r="T522" s="2706"/>
      <c r="U522" s="2706"/>
      <c r="V522" s="2706"/>
      <c r="W522" s="2706"/>
      <c r="X522" s="2706"/>
      <c r="Y522" s="2706"/>
      <c r="Z522" s="2706"/>
      <c r="AA522" s="2706"/>
      <c r="AB522" s="2707"/>
      <c r="AC522" s="2710"/>
      <c r="AD522" s="2711"/>
      <c r="AE522" s="2711"/>
      <c r="AF522" s="2711"/>
      <c r="AG522" s="2712"/>
      <c r="AH522" s="1645"/>
      <c r="AI522" s="1645"/>
      <c r="AJ522" s="1645"/>
      <c r="AK522" s="1645"/>
      <c r="AL522" s="1645"/>
      <c r="AM522" s="1645"/>
      <c r="AN522" s="1645"/>
      <c r="AO522" s="1645"/>
      <c r="AP522" s="1645"/>
      <c r="AQ522" s="1645"/>
      <c r="AR522" s="1646"/>
      <c r="AS522" s="1589" t="s">
        <v>73</v>
      </c>
      <c r="AT522" s="1589"/>
      <c r="AU522" s="1619" t="str">
        <f>'➉一覧からの作成用データ (切替届)'!$I$43&amp;""</f>
        <v/>
      </c>
      <c r="AV522" s="1619"/>
      <c r="AW522" s="1619"/>
      <c r="AX522" s="1619"/>
      <c r="AY522" s="1619"/>
      <c r="AZ522" s="1619"/>
      <c r="BA522" s="1619"/>
      <c r="BB522" s="1619"/>
      <c r="BC522" s="1619"/>
      <c r="BD522" s="1619"/>
      <c r="BE522" s="1619"/>
      <c r="BF522" s="1589" t="s">
        <v>74</v>
      </c>
      <c r="BG522" s="1589"/>
      <c r="BH522" s="740" t="s">
        <v>350</v>
      </c>
      <c r="BI522" s="740"/>
      <c r="BJ522" s="740"/>
      <c r="BK522" s="740"/>
      <c r="BL522" s="740"/>
      <c r="BM522" s="740"/>
      <c r="BN522" s="740"/>
      <c r="BO522" s="740"/>
      <c r="BP522" s="740"/>
      <c r="BQ522" s="1684"/>
      <c r="BR522" s="76"/>
      <c r="BS522" s="76"/>
      <c r="BT522" s="76"/>
      <c r="BU522" s="76"/>
      <c r="CA522" s="145"/>
      <c r="CB522" s="145"/>
      <c r="CC522" s="145"/>
      <c r="CD522" s="145"/>
      <c r="CE522" s="145"/>
      <c r="CF522" s="145"/>
      <c r="CG522" s="145"/>
      <c r="CH522" s="145"/>
      <c r="CI522" s="145"/>
    </row>
    <row r="523" spans="1:98" ht="16.5" customHeight="1" x14ac:dyDescent="0.2">
      <c r="A523" s="143" t="str">
        <f>+IF('➉一覧からの作成用データ (切替届)'!$N$43="印刷ＯＫ→",1,"")</f>
        <v/>
      </c>
      <c r="B523" s="1676"/>
      <c r="C523" s="1677"/>
      <c r="D523" s="1631"/>
      <c r="E523" s="1632"/>
      <c r="F523" s="1632"/>
      <c r="G523" s="1632"/>
      <c r="H523" s="1632"/>
      <c r="I523" s="1633"/>
      <c r="J523" s="1685"/>
      <c r="K523" s="1686"/>
      <c r="L523" s="1686"/>
      <c r="M523" s="1686"/>
      <c r="N523" s="1686"/>
      <c r="O523" s="1686"/>
      <c r="P523" s="1686"/>
      <c r="Q523" s="1686"/>
      <c r="R523" s="1686"/>
      <c r="S523" s="1686"/>
      <c r="T523" s="1686"/>
      <c r="U523" s="1686"/>
      <c r="V523" s="1686"/>
      <c r="W523" s="1686"/>
      <c r="X523" s="1686"/>
      <c r="Y523" s="1686"/>
      <c r="Z523" s="1686"/>
      <c r="AA523" s="1686"/>
      <c r="AB523" s="2708"/>
      <c r="AC523" s="2318"/>
      <c r="AD523" s="1613"/>
      <c r="AE523" s="1613"/>
      <c r="AF523" s="1613"/>
      <c r="AG523" s="2319"/>
      <c r="AH523" s="1645"/>
      <c r="AI523" s="1645"/>
      <c r="AJ523" s="1645"/>
      <c r="AK523" s="1645"/>
      <c r="AL523" s="1645"/>
      <c r="AM523" s="1645"/>
      <c r="AN523" s="1645"/>
      <c r="AO523" s="1645"/>
      <c r="AP523" s="1645"/>
      <c r="AQ523" s="1645"/>
      <c r="AR523" s="1646"/>
      <c r="AS523" s="1589"/>
      <c r="AT523" s="1589"/>
      <c r="AU523" s="1619"/>
      <c r="AV523" s="1619"/>
      <c r="AW523" s="1619"/>
      <c r="AX523" s="1619"/>
      <c r="AY523" s="1619"/>
      <c r="AZ523" s="1619"/>
      <c r="BA523" s="1619"/>
      <c r="BB523" s="1619"/>
      <c r="BC523" s="1619"/>
      <c r="BD523" s="1619"/>
      <c r="BE523" s="1619"/>
      <c r="BF523" s="1589"/>
      <c r="BG523" s="1589"/>
      <c r="BH523" s="740"/>
      <c r="BI523" s="740"/>
      <c r="BJ523" s="740"/>
      <c r="BK523" s="740"/>
      <c r="BL523" s="740"/>
      <c r="BM523" s="740"/>
      <c r="BN523" s="740"/>
      <c r="BO523" s="740"/>
      <c r="BP523" s="740"/>
      <c r="BQ523" s="1684"/>
      <c r="BR523" s="76"/>
      <c r="BS523" s="76"/>
      <c r="BT523" s="76"/>
      <c r="BU523" s="76"/>
      <c r="CA523" s="145"/>
      <c r="CS523" s="134"/>
      <c r="CT523" s="134"/>
    </row>
    <row r="524" spans="1:98" ht="16.5" customHeight="1" x14ac:dyDescent="0.2">
      <c r="A524" s="143" t="str">
        <f>+IF('➉一覧からの作成用データ (切替届)'!$N$43="印刷ＯＫ→",1,"")</f>
        <v/>
      </c>
      <c r="B524" s="1676"/>
      <c r="C524" s="1677"/>
      <c r="D524" s="1598"/>
      <c r="E524" s="1599"/>
      <c r="F524" s="1599"/>
      <c r="G524" s="1599"/>
      <c r="H524" s="1599"/>
      <c r="I524" s="1600"/>
      <c r="J524" s="1687"/>
      <c r="K524" s="1688"/>
      <c r="L524" s="1688"/>
      <c r="M524" s="1688"/>
      <c r="N524" s="1688"/>
      <c r="O524" s="1688"/>
      <c r="P524" s="1688"/>
      <c r="Q524" s="1688"/>
      <c r="R524" s="1688"/>
      <c r="S524" s="1688"/>
      <c r="T524" s="1688"/>
      <c r="U524" s="1688"/>
      <c r="V524" s="1688"/>
      <c r="W524" s="1688"/>
      <c r="X524" s="1688"/>
      <c r="Y524" s="1688"/>
      <c r="Z524" s="1688"/>
      <c r="AA524" s="1688"/>
      <c r="AB524" s="2709"/>
      <c r="AC524" s="2320"/>
      <c r="AD524" s="2321"/>
      <c r="AE524" s="2321"/>
      <c r="AF524" s="2321"/>
      <c r="AG524" s="2322"/>
      <c r="AH524" s="1647"/>
      <c r="AI524" s="1647"/>
      <c r="AJ524" s="1647"/>
      <c r="AK524" s="1647"/>
      <c r="AL524" s="1647"/>
      <c r="AM524" s="1647"/>
      <c r="AN524" s="1647"/>
      <c r="AO524" s="1647"/>
      <c r="AP524" s="1647"/>
      <c r="AQ524" s="1647"/>
      <c r="AR524" s="1648"/>
      <c r="AS524" s="1637" t="s">
        <v>125</v>
      </c>
      <c r="AT524" s="1638"/>
      <c r="AU524" s="1638"/>
      <c r="AV524" s="1638"/>
      <c r="AW524" s="1638"/>
      <c r="AX524" s="1638"/>
      <c r="AY524" s="1638"/>
      <c r="AZ524" s="1638"/>
      <c r="BA524" s="1638"/>
      <c r="BB524" s="1638"/>
      <c r="BC524" s="1638"/>
      <c r="BD524" s="1638"/>
      <c r="BE524" s="1638"/>
      <c r="BF524" s="1638"/>
      <c r="BG524" s="1638"/>
      <c r="BH524" s="1638"/>
      <c r="BI524" s="1638"/>
      <c r="BJ524" s="1638"/>
      <c r="BK524" s="1638"/>
      <c r="BL524" s="1638"/>
      <c r="BM524" s="1638"/>
      <c r="BN524" s="1638"/>
      <c r="BO524" s="1638"/>
      <c r="BP524" s="1638"/>
      <c r="BQ524" s="1639"/>
      <c r="BR524" s="76"/>
      <c r="BS524" s="76"/>
      <c r="BT524" s="76"/>
      <c r="BU524" s="76"/>
      <c r="CA524" s="145"/>
      <c r="CR524" s="134"/>
      <c r="CS524" s="134"/>
      <c r="CT524" s="134"/>
    </row>
    <row r="525" spans="1:98" ht="18" customHeight="1" x14ac:dyDescent="0.2">
      <c r="A525" s="143" t="str">
        <f>+IF('➉一覧からの作成用データ (切替届)'!$N$43="印刷ＯＫ→",1,"")</f>
        <v/>
      </c>
      <c r="B525" s="1676"/>
      <c r="C525" s="1677"/>
      <c r="D525" s="1595" t="s">
        <v>307</v>
      </c>
      <c r="E525" s="1596"/>
      <c r="F525" s="1596"/>
      <c r="G525" s="1596"/>
      <c r="H525" s="1596"/>
      <c r="I525" s="1597"/>
      <c r="J525" s="2713" t="str">
        <f>IF('➉一覧からの作成用データ (切替届)'!$E$43="","",'➉一覧からの作成用データ (切替届)'!E43)</f>
        <v/>
      </c>
      <c r="K525" s="2714"/>
      <c r="L525" s="2714"/>
      <c r="M525" s="2714"/>
      <c r="N525" s="2714"/>
      <c r="O525" s="2714"/>
      <c r="P525" s="2714"/>
      <c r="Q525" s="2714"/>
      <c r="R525" s="2714"/>
      <c r="S525" s="2714"/>
      <c r="T525" s="2714"/>
      <c r="U525" s="2714"/>
      <c r="V525" s="2714"/>
      <c r="W525" s="2714"/>
      <c r="X525" s="2714"/>
      <c r="Y525" s="2714"/>
      <c r="Z525" s="2714"/>
      <c r="AA525" s="2714"/>
      <c r="AB525" s="2714"/>
      <c r="AC525" s="2714"/>
      <c r="AD525" s="2714"/>
      <c r="AE525" s="2714"/>
      <c r="AF525" s="2714"/>
      <c r="AG525" s="2715"/>
      <c r="AH525" s="1665" t="s">
        <v>121</v>
      </c>
      <c r="AI525" s="1645"/>
      <c r="AJ525" s="1645"/>
      <c r="AK525" s="1645"/>
      <c r="AL525" s="1645"/>
      <c r="AM525" s="1645"/>
      <c r="AN525" s="1645"/>
      <c r="AO525" s="1645"/>
      <c r="AP525" s="1645"/>
      <c r="AQ525" s="1645"/>
      <c r="AR525" s="1646"/>
      <c r="AS525" s="1669">
        <f>'➉一覧からの作成用データ (切替届)'!$J$43</f>
        <v>0</v>
      </c>
      <c r="AT525" s="1670"/>
      <c r="AU525" s="1670"/>
      <c r="AV525" s="1670"/>
      <c r="AW525" s="1670"/>
      <c r="AX525" s="1590" t="s">
        <v>126</v>
      </c>
      <c r="AY525" s="1590"/>
      <c r="AZ525" s="1590" t="s">
        <v>117</v>
      </c>
      <c r="BA525" s="2685" t="str">
        <f>+IF(AS525="","",IF(AS525=12,1,IF(AND(AS525&gt;=1,AS525&lt;=11),AS525+1,"")))</f>
        <v/>
      </c>
      <c r="BB525" s="2685"/>
      <c r="BC525" s="2685"/>
      <c r="BD525" s="2685"/>
      <c r="BE525" s="1590" t="s">
        <v>127</v>
      </c>
      <c r="BF525" s="1590"/>
      <c r="BG525" s="1614" t="s">
        <v>242</v>
      </c>
      <c r="BH525" s="1614"/>
      <c r="BI525" s="1614"/>
      <c r="BJ525" s="1614"/>
      <c r="BK525" s="1614"/>
      <c r="BL525" s="1614"/>
      <c r="BM525" s="1614"/>
      <c r="BN525" s="1614"/>
      <c r="BO525" s="1590"/>
      <c r="BP525" s="1590"/>
      <c r="BQ525" s="1690"/>
      <c r="BR525" s="76"/>
      <c r="BS525" s="76"/>
      <c r="BT525" s="76"/>
      <c r="BU525" s="76"/>
      <c r="CA525" s="145"/>
      <c r="CB525" s="145"/>
      <c r="CC525" s="145"/>
      <c r="CD525" s="145"/>
      <c r="CE525" s="145"/>
      <c r="CF525" s="145"/>
      <c r="CG525" s="145"/>
      <c r="CH525" s="145"/>
      <c r="CI525" s="145"/>
    </row>
    <row r="526" spans="1:98" ht="18" customHeight="1" thickBot="1" x14ac:dyDescent="0.25">
      <c r="A526" s="143" t="str">
        <f>+IF('➉一覧からの作成用データ (切替届)'!$N$43="印刷ＯＫ→",1,"")</f>
        <v/>
      </c>
      <c r="B526" s="1676"/>
      <c r="C526" s="1677"/>
      <c r="D526" s="1598"/>
      <c r="E526" s="1599"/>
      <c r="F526" s="1599"/>
      <c r="G526" s="1599"/>
      <c r="H526" s="1599"/>
      <c r="I526" s="1600"/>
      <c r="J526" s="2716"/>
      <c r="K526" s="2717"/>
      <c r="L526" s="2717"/>
      <c r="M526" s="2717"/>
      <c r="N526" s="2717"/>
      <c r="O526" s="2717"/>
      <c r="P526" s="2717"/>
      <c r="Q526" s="2717"/>
      <c r="R526" s="2717"/>
      <c r="S526" s="2717"/>
      <c r="T526" s="2717"/>
      <c r="U526" s="2717"/>
      <c r="V526" s="2717"/>
      <c r="W526" s="2717"/>
      <c r="X526" s="2717"/>
      <c r="Y526" s="2717"/>
      <c r="Z526" s="2717"/>
      <c r="AA526" s="2717"/>
      <c r="AB526" s="2717"/>
      <c r="AC526" s="2717"/>
      <c r="AD526" s="2717"/>
      <c r="AE526" s="2717"/>
      <c r="AF526" s="2717"/>
      <c r="AG526" s="2718"/>
      <c r="AH526" s="1665"/>
      <c r="AI526" s="1645"/>
      <c r="AJ526" s="1645"/>
      <c r="AK526" s="1645"/>
      <c r="AL526" s="1645"/>
      <c r="AM526" s="1645"/>
      <c r="AN526" s="1645"/>
      <c r="AO526" s="1645"/>
      <c r="AP526" s="1645"/>
      <c r="AQ526" s="1645"/>
      <c r="AR526" s="1646"/>
      <c r="AS526" s="1671"/>
      <c r="AT526" s="1672"/>
      <c r="AU526" s="1672"/>
      <c r="AV526" s="1672"/>
      <c r="AW526" s="1672"/>
      <c r="AX526" s="1590"/>
      <c r="AY526" s="1590"/>
      <c r="AZ526" s="1590"/>
      <c r="BA526" s="2685"/>
      <c r="BB526" s="2685"/>
      <c r="BC526" s="2685"/>
      <c r="BD526" s="2685"/>
      <c r="BE526" s="1590"/>
      <c r="BF526" s="1590"/>
      <c r="BG526" s="1720"/>
      <c r="BH526" s="1720"/>
      <c r="BI526" s="1720"/>
      <c r="BJ526" s="1720"/>
      <c r="BK526" s="1720"/>
      <c r="BL526" s="1720"/>
      <c r="BM526" s="1720"/>
      <c r="BN526" s="1720"/>
      <c r="BO526" s="1590"/>
      <c r="BP526" s="1590"/>
      <c r="BQ526" s="1690"/>
      <c r="BR526" s="76"/>
      <c r="BS526" s="76"/>
      <c r="BT526" s="76"/>
      <c r="BU526" s="76"/>
      <c r="CA526" s="145"/>
      <c r="CB526" s="145"/>
      <c r="CC526" s="145"/>
      <c r="CD526" s="145"/>
      <c r="CE526" s="145"/>
      <c r="CF526" s="145"/>
    </row>
    <row r="527" spans="1:98" ht="22.5" customHeight="1" x14ac:dyDescent="0.2">
      <c r="A527" s="143" t="str">
        <f>+IF('➉一覧からの作成用データ (切替届)'!$N$43="印刷ＯＫ→",1,"")</f>
        <v/>
      </c>
      <c r="B527" s="1676"/>
      <c r="C527" s="1677"/>
      <c r="D527" s="1692" t="s">
        <v>15</v>
      </c>
      <c r="E527" s="1693"/>
      <c r="F527" s="1693"/>
      <c r="G527" s="1693"/>
      <c r="H527" s="1693"/>
      <c r="I527" s="1694"/>
      <c r="J527" s="1683"/>
      <c r="K527" s="2397"/>
      <c r="L527" s="1715"/>
      <c r="M527" s="1715"/>
      <c r="N527" s="1715"/>
      <c r="O527" s="1715"/>
      <c r="P527" s="1715"/>
      <c r="Q527" s="1715"/>
      <c r="R527" s="1715"/>
      <c r="S527" s="80"/>
      <c r="T527" s="80"/>
      <c r="U527" s="80"/>
      <c r="V527" s="80"/>
      <c r="W527" s="80"/>
      <c r="X527" s="80"/>
      <c r="Y527" s="80"/>
      <c r="Z527" s="80"/>
      <c r="AA527" s="80"/>
      <c r="AB527" s="80"/>
      <c r="AC527" s="80"/>
      <c r="AD527" s="80"/>
      <c r="AE527" s="80"/>
      <c r="AF527" s="80"/>
      <c r="AG527" s="80"/>
      <c r="AH527" s="1665"/>
      <c r="AI527" s="1645"/>
      <c r="AJ527" s="1645"/>
      <c r="AK527" s="1645"/>
      <c r="AL527" s="1645"/>
      <c r="AM527" s="1645"/>
      <c r="AN527" s="1645"/>
      <c r="AO527" s="1645"/>
      <c r="AP527" s="1645"/>
      <c r="AQ527" s="1645"/>
      <c r="AR527" s="1646"/>
      <c r="AS527" s="1723"/>
      <c r="AT527" s="1724"/>
      <c r="AU527" s="1724"/>
      <c r="AV527" s="1724"/>
      <c r="AW527" s="1724"/>
      <c r="AX527" s="1724"/>
      <c r="AY527" s="1724"/>
      <c r="AZ527" s="1724"/>
      <c r="BA527" s="1724"/>
      <c r="BB527" s="1724"/>
      <c r="BC527" s="1724"/>
      <c r="BD527" s="1724"/>
      <c r="BE527" s="1724"/>
      <c r="BF527" s="1724"/>
      <c r="BG527" s="1721" t="s">
        <v>129</v>
      </c>
      <c r="BH527" s="1721"/>
      <c r="BI527" s="1721"/>
      <c r="BJ527" s="1721"/>
      <c r="BK527" s="1721"/>
      <c r="BL527" s="1721"/>
      <c r="BM527" s="1721"/>
      <c r="BN527" s="1721"/>
      <c r="BO527" s="1721"/>
      <c r="BP527" s="1721"/>
      <c r="BQ527" s="1722"/>
      <c r="BR527" s="76"/>
      <c r="BS527" s="76"/>
      <c r="BT527" s="76"/>
      <c r="BU527" s="76"/>
      <c r="CB527" s="145"/>
      <c r="CC527" s="145"/>
      <c r="CD527" s="145"/>
      <c r="CE527" s="145"/>
      <c r="CF527" s="145"/>
    </row>
    <row r="528" spans="1:98" ht="22.5" customHeight="1" x14ac:dyDescent="0.2">
      <c r="A528" s="143" t="str">
        <f>+IF('➉一覧からの作成用データ (切替届)'!$N$43="印刷ＯＫ→",1,"")</f>
        <v/>
      </c>
      <c r="B528" s="1676"/>
      <c r="C528" s="1677"/>
      <c r="D528" s="1695"/>
      <c r="E528" s="1696"/>
      <c r="F528" s="1696"/>
      <c r="G528" s="1696"/>
      <c r="H528" s="1696"/>
      <c r="I528" s="1697"/>
      <c r="J528" s="1568" t="str">
        <f>'➉一覧からの作成用データ (切替届)'!$F$43&amp;""</f>
        <v/>
      </c>
      <c r="K528" s="1569"/>
      <c r="L528" s="1569"/>
      <c r="M528" s="1569"/>
      <c r="N528" s="1569"/>
      <c r="O528" s="1569"/>
      <c r="P528" s="1569"/>
      <c r="Q528" s="1569"/>
      <c r="R528" s="1569"/>
      <c r="S528" s="1569"/>
      <c r="T528" s="1569"/>
      <c r="U528" s="1569"/>
      <c r="V528" s="1569"/>
      <c r="W528" s="1569"/>
      <c r="X528" s="1569"/>
      <c r="Y528" s="1569"/>
      <c r="Z528" s="1569"/>
      <c r="AA528" s="1569"/>
      <c r="AB528" s="1569"/>
      <c r="AC528" s="1569"/>
      <c r="AD528" s="1569"/>
      <c r="AE528" s="1569"/>
      <c r="AF528" s="1569"/>
      <c r="AG528" s="1725"/>
      <c r="AH528" s="1665"/>
      <c r="AI528" s="1645"/>
      <c r="AJ528" s="1645"/>
      <c r="AK528" s="1645"/>
      <c r="AL528" s="1645"/>
      <c r="AM528" s="1645"/>
      <c r="AN528" s="1645"/>
      <c r="AO528" s="1645"/>
      <c r="AP528" s="1645"/>
      <c r="AQ528" s="1645"/>
      <c r="AR528" s="1646"/>
      <c r="AS528" s="1661" t="s">
        <v>349</v>
      </c>
      <c r="AT528" s="1661"/>
      <c r="AU528" s="1661"/>
      <c r="AV528" s="1661"/>
      <c r="AW528" s="1661"/>
      <c r="AX528" s="1661"/>
      <c r="AY528" s="1661"/>
      <c r="AZ528" s="1661"/>
      <c r="BA528" s="1661"/>
      <c r="BB528" s="1661"/>
      <c r="BC528" s="1661"/>
      <c r="BD528" s="1661"/>
      <c r="BE528" s="1661"/>
      <c r="BF528" s="1661"/>
      <c r="BG528" s="1661"/>
      <c r="BH528" s="1661"/>
      <c r="BI528" s="1661"/>
      <c r="BJ528" s="1661"/>
      <c r="BK528" s="1661"/>
      <c r="BL528" s="1661"/>
      <c r="BM528" s="1661"/>
      <c r="BN528" s="1661"/>
      <c r="BO528" s="1661"/>
      <c r="BP528" s="1661"/>
      <c r="BQ528" s="1662"/>
      <c r="BR528" s="76"/>
      <c r="BS528" s="76"/>
      <c r="BT528" s="76"/>
      <c r="BU528" s="76"/>
      <c r="CB528" s="145"/>
      <c r="CC528" s="145"/>
      <c r="CD528" s="145"/>
      <c r="CE528" s="145"/>
      <c r="CF528" s="145"/>
      <c r="CG528" s="145"/>
      <c r="CH528" s="145"/>
      <c r="CI528" s="145"/>
    </row>
    <row r="529" spans="1:87" ht="22.5" customHeight="1" x14ac:dyDescent="0.2">
      <c r="A529" s="143" t="str">
        <f>+IF('➉一覧からの作成用データ (切替届)'!$N$43="印刷ＯＫ→",1,"")</f>
        <v/>
      </c>
      <c r="B529" s="1676"/>
      <c r="C529" s="1677"/>
      <c r="D529" s="1698"/>
      <c r="E529" s="1699"/>
      <c r="F529" s="1699"/>
      <c r="G529" s="1699"/>
      <c r="H529" s="1699"/>
      <c r="I529" s="1700"/>
      <c r="J529" s="1570"/>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726"/>
      <c r="AH529" s="1665"/>
      <c r="AI529" s="1645"/>
      <c r="AJ529" s="1645"/>
      <c r="AK529" s="1645"/>
      <c r="AL529" s="1645"/>
      <c r="AM529" s="1645"/>
      <c r="AN529" s="1645"/>
      <c r="AO529" s="1645"/>
      <c r="AP529" s="1645"/>
      <c r="AQ529" s="1645"/>
      <c r="AR529" s="1646"/>
      <c r="AS529" s="1661"/>
      <c r="AT529" s="1661"/>
      <c r="AU529" s="1661"/>
      <c r="AV529" s="1661"/>
      <c r="AW529" s="1661"/>
      <c r="AX529" s="1661"/>
      <c r="AY529" s="1661"/>
      <c r="AZ529" s="1661"/>
      <c r="BA529" s="1661"/>
      <c r="BB529" s="1661"/>
      <c r="BC529" s="1661"/>
      <c r="BD529" s="1661"/>
      <c r="BE529" s="1661"/>
      <c r="BF529" s="1661"/>
      <c r="BG529" s="1661"/>
      <c r="BH529" s="1661"/>
      <c r="BI529" s="1661"/>
      <c r="BJ529" s="1661"/>
      <c r="BK529" s="1661"/>
      <c r="BL529" s="1661"/>
      <c r="BM529" s="1661"/>
      <c r="BN529" s="1661"/>
      <c r="BO529" s="1661"/>
      <c r="BP529" s="1661"/>
      <c r="BQ529" s="1662"/>
      <c r="BR529" s="76"/>
      <c r="BS529" s="76"/>
      <c r="BT529" s="76"/>
      <c r="BU529" s="76"/>
      <c r="CB529" s="145"/>
      <c r="CC529" s="145"/>
      <c r="CD529" s="145"/>
      <c r="CE529" s="145"/>
      <c r="CF529" s="145"/>
      <c r="CG529" s="145"/>
      <c r="CH529" s="145"/>
      <c r="CI529" s="145"/>
    </row>
    <row r="530" spans="1:87" ht="22.5" customHeight="1" x14ac:dyDescent="0.2">
      <c r="A530" s="143" t="str">
        <f>+IF('➉一覧からの作成用データ (切替届)'!$N$43="印刷ＯＫ→",1,"")</f>
        <v/>
      </c>
      <c r="B530" s="1676"/>
      <c r="C530" s="1677"/>
      <c r="D530" s="1595" t="s">
        <v>5</v>
      </c>
      <c r="E530" s="1596"/>
      <c r="F530" s="1596"/>
      <c r="G530" s="1596"/>
      <c r="H530" s="1596"/>
      <c r="I530" s="1597"/>
      <c r="J530" s="1683"/>
      <c r="K530" s="2397"/>
      <c r="L530" s="1715"/>
      <c r="M530" s="1715"/>
      <c r="N530" s="1715"/>
      <c r="O530" s="1715"/>
      <c r="P530" s="1715"/>
      <c r="Q530" s="1715"/>
      <c r="R530" s="1715"/>
      <c r="S530" s="80"/>
      <c r="T530" s="80"/>
      <c r="U530" s="80"/>
      <c r="V530" s="80"/>
      <c r="W530" s="80"/>
      <c r="X530" s="80"/>
      <c r="Y530" s="80"/>
      <c r="Z530" s="80"/>
      <c r="AA530" s="80"/>
      <c r="AB530" s="80"/>
      <c r="AC530" s="80"/>
      <c r="AD530" s="80"/>
      <c r="AE530" s="80"/>
      <c r="AF530" s="80"/>
      <c r="AG530" s="80"/>
      <c r="AH530" s="1665"/>
      <c r="AI530" s="1645"/>
      <c r="AJ530" s="1645"/>
      <c r="AK530" s="1645"/>
      <c r="AL530" s="1645"/>
      <c r="AM530" s="1645"/>
      <c r="AN530" s="1645"/>
      <c r="AO530" s="1645"/>
      <c r="AP530" s="1645"/>
      <c r="AQ530" s="1645"/>
      <c r="AR530" s="1646"/>
      <c r="AS530" s="1661"/>
      <c r="AT530" s="1661"/>
      <c r="AU530" s="1661"/>
      <c r="AV530" s="1661"/>
      <c r="AW530" s="1661"/>
      <c r="AX530" s="1661"/>
      <c r="AY530" s="1661"/>
      <c r="AZ530" s="1661"/>
      <c r="BA530" s="1661"/>
      <c r="BB530" s="1661"/>
      <c r="BC530" s="1661"/>
      <c r="BD530" s="1661"/>
      <c r="BE530" s="1661"/>
      <c r="BF530" s="1661"/>
      <c r="BG530" s="1661"/>
      <c r="BH530" s="1661"/>
      <c r="BI530" s="1661"/>
      <c r="BJ530" s="1661"/>
      <c r="BK530" s="1661"/>
      <c r="BL530" s="1661"/>
      <c r="BM530" s="1661"/>
      <c r="BN530" s="1661"/>
      <c r="BO530" s="1661"/>
      <c r="BP530" s="1661"/>
      <c r="BQ530" s="1662"/>
      <c r="BR530" s="76"/>
      <c r="BS530" s="76"/>
      <c r="BT530" s="76"/>
      <c r="BU530" s="76"/>
      <c r="CA530" s="145"/>
      <c r="CB530" s="145"/>
      <c r="CC530" s="145"/>
      <c r="CD530" s="145"/>
      <c r="CE530" s="145"/>
      <c r="CF530" s="145"/>
      <c r="CG530" s="146"/>
      <c r="CH530" s="145"/>
      <c r="CI530" s="145"/>
    </row>
    <row r="531" spans="1:87" ht="22.5" customHeight="1" thickBot="1" x14ac:dyDescent="0.25">
      <c r="A531" s="143" t="str">
        <f>+IF('➉一覧からの作成用データ (切替届)'!$N$43="印刷ＯＫ→",1,"")</f>
        <v/>
      </c>
      <c r="B531" s="1676"/>
      <c r="C531" s="1677"/>
      <c r="D531" s="1631"/>
      <c r="E531" s="1632"/>
      <c r="F531" s="1632"/>
      <c r="G531" s="1632"/>
      <c r="H531" s="1632"/>
      <c r="I531" s="1633"/>
      <c r="J531" s="1568" t="str">
        <f>'➉一覧からの作成用データ (切替届)'!$G$43&amp;""</f>
        <v/>
      </c>
      <c r="K531" s="1569"/>
      <c r="L531" s="1569"/>
      <c r="M531" s="1569"/>
      <c r="N531" s="1569"/>
      <c r="O531" s="1569"/>
      <c r="P531" s="1569"/>
      <c r="Q531" s="1569"/>
      <c r="R531" s="1569"/>
      <c r="S531" s="1569"/>
      <c r="T531" s="1569"/>
      <c r="U531" s="1569"/>
      <c r="V531" s="1569"/>
      <c r="W531" s="1569"/>
      <c r="X531" s="1569"/>
      <c r="Y531" s="1569"/>
      <c r="Z531" s="1569"/>
      <c r="AA531" s="1569"/>
      <c r="AB531" s="1569"/>
      <c r="AC531" s="1569"/>
      <c r="AD531" s="1569"/>
      <c r="AE531" s="1569"/>
      <c r="AF531" s="1569"/>
      <c r="AG531" s="1569"/>
      <c r="AH531" s="1666"/>
      <c r="AI531" s="1667"/>
      <c r="AJ531" s="1667"/>
      <c r="AK531" s="1667"/>
      <c r="AL531" s="1667"/>
      <c r="AM531" s="1667"/>
      <c r="AN531" s="1667"/>
      <c r="AO531" s="1667"/>
      <c r="AP531" s="1667"/>
      <c r="AQ531" s="1667"/>
      <c r="AR531" s="1668"/>
      <c r="AS531" s="1663"/>
      <c r="AT531" s="1663"/>
      <c r="AU531" s="1663"/>
      <c r="AV531" s="1663"/>
      <c r="AW531" s="1663"/>
      <c r="AX531" s="1663"/>
      <c r="AY531" s="1663"/>
      <c r="AZ531" s="1663"/>
      <c r="BA531" s="1663"/>
      <c r="BB531" s="1663"/>
      <c r="BC531" s="1663"/>
      <c r="BD531" s="1663"/>
      <c r="BE531" s="1663"/>
      <c r="BF531" s="1663"/>
      <c r="BG531" s="1663"/>
      <c r="BH531" s="1663"/>
      <c r="BI531" s="1663"/>
      <c r="BJ531" s="1663"/>
      <c r="BK531" s="1663"/>
      <c r="BL531" s="1663"/>
      <c r="BM531" s="1663"/>
      <c r="BN531" s="1663"/>
      <c r="BO531" s="1663"/>
      <c r="BP531" s="1663"/>
      <c r="BQ531" s="1664"/>
      <c r="BR531" s="76"/>
      <c r="BS531" s="76"/>
      <c r="BT531" s="76"/>
      <c r="BU531" s="76"/>
      <c r="CA531" s="145"/>
      <c r="CB531" s="145"/>
      <c r="CC531" s="145"/>
      <c r="CD531" s="145"/>
      <c r="CE531" s="145"/>
      <c r="CF531" s="145"/>
      <c r="CG531" s="145"/>
      <c r="CH531" s="145"/>
      <c r="CI531" s="145"/>
    </row>
    <row r="532" spans="1:87" ht="22.5" customHeight="1" x14ac:dyDescent="0.2">
      <c r="A532" s="143" t="str">
        <f>+IF('➉一覧からの作成用データ (切替届)'!$N$43="印刷ＯＫ→",1,"")</f>
        <v/>
      </c>
      <c r="B532" s="1676"/>
      <c r="C532" s="1677"/>
      <c r="D532" s="1631"/>
      <c r="E532" s="1632"/>
      <c r="F532" s="1632"/>
      <c r="G532" s="1632"/>
      <c r="H532" s="1632"/>
      <c r="I532" s="1633"/>
      <c r="J532" s="1568"/>
      <c r="K532" s="1569"/>
      <c r="L532" s="1569"/>
      <c r="M532" s="1569"/>
      <c r="N532" s="1569"/>
      <c r="O532" s="1569"/>
      <c r="P532" s="1569"/>
      <c r="Q532" s="1569"/>
      <c r="R532" s="1569"/>
      <c r="S532" s="1569"/>
      <c r="T532" s="1569"/>
      <c r="U532" s="1569"/>
      <c r="V532" s="1569"/>
      <c r="W532" s="1569"/>
      <c r="X532" s="1569"/>
      <c r="Y532" s="1569"/>
      <c r="Z532" s="1569"/>
      <c r="AA532" s="1569"/>
      <c r="AB532" s="1569"/>
      <c r="AC532" s="1569"/>
      <c r="AD532" s="1569"/>
      <c r="AE532" s="1569"/>
      <c r="AF532" s="1569"/>
      <c r="AG532" s="1569"/>
      <c r="AH532" s="1655" t="s">
        <v>122</v>
      </c>
      <c r="AI532" s="1656"/>
      <c r="AJ532" s="1656"/>
      <c r="AK532" s="1656"/>
      <c r="AL532" s="1656"/>
      <c r="AM532" s="1656"/>
      <c r="AN532" s="1656"/>
      <c r="AO532" s="1656"/>
      <c r="AP532" s="1656"/>
      <c r="AQ532" s="1656"/>
      <c r="AR532" s="1657"/>
      <c r="AS532" s="2693" t="str">
        <f>'➉一覧からの作成用データ (切替届)'!$L$43&amp;""</f>
        <v/>
      </c>
      <c r="AT532" s="2694"/>
      <c r="AU532" s="2694"/>
      <c r="AV532" s="2694"/>
      <c r="AW532" s="2694"/>
      <c r="AX532" s="2694"/>
      <c r="AY532" s="2694"/>
      <c r="AZ532" s="2694"/>
      <c r="BA532" s="2694"/>
      <c r="BB532" s="1703"/>
      <c r="BC532" s="1703"/>
      <c r="BD532" s="1703"/>
      <c r="BE532" s="1703"/>
      <c r="BF532" s="1703"/>
      <c r="BG532" s="1703"/>
      <c r="BH532" s="1703"/>
      <c r="BI532" s="1703"/>
      <c r="BJ532" s="1703"/>
      <c r="BK532" s="1703"/>
      <c r="BL532" s="1703"/>
      <c r="BM532" s="1703"/>
      <c r="BN532" s="1703"/>
      <c r="BO532" s="1703"/>
      <c r="BP532" s="1703"/>
      <c r="BQ532" s="1706"/>
      <c r="BR532" s="76"/>
      <c r="BS532" s="76"/>
      <c r="BT532" s="76"/>
      <c r="BU532" s="76"/>
      <c r="CA532" s="145"/>
      <c r="CB532" s="145"/>
      <c r="CC532" s="145"/>
      <c r="CD532" s="145"/>
      <c r="CE532" s="145"/>
      <c r="CF532" s="145"/>
      <c r="CG532" s="145"/>
      <c r="CH532" s="145"/>
      <c r="CI532" s="145"/>
    </row>
    <row r="533" spans="1:87" ht="22.5" customHeight="1" thickBot="1" x14ac:dyDescent="0.25">
      <c r="A533" s="143" t="str">
        <f>+IF('➉一覧からの作成用データ (切替届)'!$N$43="印刷ＯＫ→",1,"")</f>
        <v/>
      </c>
      <c r="B533" s="1678"/>
      <c r="C533" s="1679"/>
      <c r="D533" s="1673"/>
      <c r="E533" s="1674"/>
      <c r="F533" s="1674"/>
      <c r="G533" s="1674"/>
      <c r="H533" s="1674"/>
      <c r="I533" s="1675"/>
      <c r="J533" s="1727"/>
      <c r="K533" s="1728"/>
      <c r="L533" s="1728"/>
      <c r="M533" s="1728"/>
      <c r="N533" s="1728"/>
      <c r="O533" s="1728"/>
      <c r="P533" s="1728"/>
      <c r="Q533" s="1728"/>
      <c r="R533" s="1728"/>
      <c r="S533" s="1728"/>
      <c r="T533" s="1728"/>
      <c r="U533" s="1728"/>
      <c r="V533" s="1728"/>
      <c r="W533" s="1728"/>
      <c r="X533" s="1728"/>
      <c r="Y533" s="1728"/>
      <c r="Z533" s="1728"/>
      <c r="AA533" s="1728"/>
      <c r="AB533" s="1728"/>
      <c r="AC533" s="1728"/>
      <c r="AD533" s="1728"/>
      <c r="AE533" s="1728"/>
      <c r="AF533" s="1728"/>
      <c r="AG533" s="1728"/>
      <c r="AH533" s="1658"/>
      <c r="AI533" s="1659"/>
      <c r="AJ533" s="1659"/>
      <c r="AK533" s="1659"/>
      <c r="AL533" s="1659"/>
      <c r="AM533" s="1659"/>
      <c r="AN533" s="1659"/>
      <c r="AO533" s="1659"/>
      <c r="AP533" s="1659"/>
      <c r="AQ533" s="1659"/>
      <c r="AR533" s="1660"/>
      <c r="AS533" s="2695"/>
      <c r="AT533" s="2696"/>
      <c r="AU533" s="2696"/>
      <c r="AV533" s="2696"/>
      <c r="AW533" s="2696"/>
      <c r="AX533" s="2696"/>
      <c r="AY533" s="2696"/>
      <c r="AZ533" s="2696"/>
      <c r="BA533" s="2696"/>
      <c r="BB533" s="1705"/>
      <c r="BC533" s="1705"/>
      <c r="BD533" s="1705"/>
      <c r="BE533" s="1705"/>
      <c r="BF533" s="1705"/>
      <c r="BG533" s="1705"/>
      <c r="BH533" s="1705"/>
      <c r="BI533" s="1705"/>
      <c r="BJ533" s="1705"/>
      <c r="BK533" s="1705"/>
      <c r="BL533" s="1705"/>
      <c r="BM533" s="1705"/>
      <c r="BN533" s="1705"/>
      <c r="BO533" s="1705"/>
      <c r="BP533" s="1705"/>
      <c r="BQ533" s="1707"/>
      <c r="BR533" s="89"/>
      <c r="BS533" s="89"/>
      <c r="BT533" s="89"/>
      <c r="BU533" s="89"/>
      <c r="CA533" s="145"/>
      <c r="CB533" s="145"/>
      <c r="CC533" s="145"/>
      <c r="CD533" s="145"/>
      <c r="CE533" s="145"/>
      <c r="CF533" s="145"/>
      <c r="CG533" s="145"/>
      <c r="CH533" s="145"/>
      <c r="CI533" s="145"/>
    </row>
    <row r="534" spans="1:87" ht="9" customHeight="1" x14ac:dyDescent="0.2">
      <c r="A534" s="143" t="str">
        <f>+IF('➉一覧からの作成用データ (切替届)'!$N$43="印刷ＯＫ→",1,"")</f>
        <v/>
      </c>
      <c r="B534" s="102"/>
      <c r="C534" s="102"/>
      <c r="D534" s="136"/>
      <c r="E534" s="136"/>
      <c r="F534" s="136"/>
      <c r="G534" s="136"/>
      <c r="H534" s="136"/>
      <c r="I534" s="136"/>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05"/>
      <c r="AI534" s="105"/>
      <c r="AJ534" s="105"/>
      <c r="AK534" s="105"/>
      <c r="AL534" s="105"/>
      <c r="AM534" s="105"/>
      <c r="AN534" s="105"/>
      <c r="AO534" s="105"/>
      <c r="AP534" s="105"/>
      <c r="AQ534" s="105"/>
      <c r="AR534" s="105"/>
      <c r="AS534" s="106"/>
      <c r="AT534" s="106"/>
      <c r="AU534" s="106"/>
      <c r="AV534" s="2680" t="str">
        <f>IF('➉一覧からの作成用データ (切替届)'!H535="","","受給者番号：")</f>
        <v/>
      </c>
      <c r="AW534" s="2680"/>
      <c r="AX534" s="2680"/>
      <c r="AY534" s="2680"/>
      <c r="AZ534" s="2680"/>
      <c r="BA534" s="2680"/>
      <c r="BB534" s="2682" t="str">
        <f>IF('➉一覧からの作成用データ (切替届)'!H535="","",'➉一覧からの作成用データ (切替届)'!H535)</f>
        <v/>
      </c>
      <c r="BC534" s="2682"/>
      <c r="BD534" s="2682"/>
      <c r="BE534" s="2682"/>
      <c r="BF534" s="2682"/>
      <c r="BG534" s="2682"/>
      <c r="BH534" s="2682"/>
      <c r="BI534" s="2682"/>
      <c r="BJ534" s="2682"/>
      <c r="BK534" s="2682"/>
      <c r="BL534" s="2682"/>
      <c r="BM534" s="2682"/>
      <c r="BN534" s="2682"/>
      <c r="BO534" s="2682"/>
      <c r="BP534" s="2682"/>
      <c r="BQ534" s="2682"/>
      <c r="BR534" s="89"/>
      <c r="BS534" s="89"/>
      <c r="BT534" s="89"/>
      <c r="BU534" s="89"/>
      <c r="CA534" s="145"/>
      <c r="CB534" s="145"/>
      <c r="CC534" s="145"/>
      <c r="CD534" s="145"/>
      <c r="CE534" s="145"/>
      <c r="CF534" s="145"/>
      <c r="CG534" s="145"/>
      <c r="CH534" s="145"/>
      <c r="CI534" s="145"/>
    </row>
    <row r="535" spans="1:87" ht="9" customHeight="1" x14ac:dyDescent="0.2">
      <c r="A535" s="143" t="str">
        <f>+IF('➉一覧からの作成用データ (切替届)'!$N$43="印刷ＯＫ→",1,"")</f>
        <v/>
      </c>
      <c r="B535" s="2686" t="s">
        <v>133</v>
      </c>
      <c r="C535" s="2686"/>
      <c r="D535" s="2686"/>
      <c r="E535" s="2686"/>
      <c r="F535" s="2686"/>
      <c r="G535" s="2686"/>
      <c r="H535" s="2686"/>
      <c r="I535" s="2686"/>
      <c r="J535" s="2686"/>
      <c r="K535" s="2686"/>
      <c r="L535" s="2686"/>
      <c r="M535" s="2686"/>
      <c r="N535" s="2686"/>
      <c r="O535" s="2686"/>
      <c r="P535" s="2686"/>
      <c r="Q535" s="2686"/>
      <c r="R535" s="2686"/>
      <c r="S535" s="2686"/>
      <c r="T535" s="2686"/>
      <c r="U535" s="2686"/>
      <c r="V535" s="2686"/>
      <c r="W535" s="2686"/>
      <c r="X535" s="2686"/>
      <c r="Y535" s="2686"/>
      <c r="Z535" s="2686"/>
      <c r="AA535" s="2686"/>
      <c r="AB535" s="2686"/>
      <c r="AC535" s="2686"/>
      <c r="AD535" s="2686"/>
      <c r="AE535" s="2686"/>
      <c r="AF535" s="2686"/>
      <c r="AG535" s="2686"/>
      <c r="AH535" s="2686"/>
      <c r="AI535" s="2686"/>
      <c r="AJ535" s="2686"/>
      <c r="AK535" s="2686"/>
      <c r="AL535" s="2686"/>
      <c r="AM535" s="2686"/>
      <c r="AN535" s="2686"/>
      <c r="AO535" s="2686"/>
      <c r="AP535" s="2686"/>
      <c r="AQ535" s="2686"/>
      <c r="AR535" s="2686"/>
      <c r="AS535" s="2686"/>
      <c r="AT535" s="2686"/>
      <c r="AU535" s="2686"/>
      <c r="AV535" s="2681"/>
      <c r="AW535" s="2681"/>
      <c r="AX535" s="2681"/>
      <c r="AY535" s="2681"/>
      <c r="AZ535" s="2681"/>
      <c r="BA535" s="2681"/>
      <c r="BB535" s="2683"/>
      <c r="BC535" s="2683"/>
      <c r="BD535" s="2683"/>
      <c r="BE535" s="2683"/>
      <c r="BF535" s="2683"/>
      <c r="BG535" s="2683"/>
      <c r="BH535" s="2683"/>
      <c r="BI535" s="2683"/>
      <c r="BJ535" s="2683"/>
      <c r="BK535" s="2683"/>
      <c r="BL535" s="2683"/>
      <c r="BM535" s="2683"/>
      <c r="BN535" s="2683"/>
      <c r="BO535" s="2683"/>
      <c r="BP535" s="2683"/>
      <c r="BQ535" s="2683"/>
      <c r="BR535" s="89"/>
      <c r="BS535" s="89"/>
      <c r="BT535" s="89"/>
      <c r="BU535" s="89"/>
      <c r="CA535" s="145"/>
      <c r="CB535" s="145"/>
      <c r="CC535" s="145"/>
      <c r="CD535" s="145"/>
      <c r="CE535" s="145"/>
      <c r="CF535" s="145"/>
      <c r="CG535" s="145"/>
      <c r="CH535" s="145"/>
      <c r="CI535" s="145"/>
    </row>
    <row r="536" spans="1:87" ht="9" customHeight="1" x14ac:dyDescent="0.2">
      <c r="A536" s="143" t="str">
        <f>+IF('➉一覧からの作成用データ (切替届)'!$N$43="印刷ＯＫ→",1,"")</f>
        <v/>
      </c>
      <c r="B536" s="2686"/>
      <c r="C536" s="2686"/>
      <c r="D536" s="2686"/>
      <c r="E536" s="2686"/>
      <c r="F536" s="2686"/>
      <c r="G536" s="2686"/>
      <c r="H536" s="2686"/>
      <c r="I536" s="2686"/>
      <c r="J536" s="2686"/>
      <c r="K536" s="2686"/>
      <c r="L536" s="2686"/>
      <c r="M536" s="2686"/>
      <c r="N536" s="2686"/>
      <c r="O536" s="2686"/>
      <c r="P536" s="2686"/>
      <c r="Q536" s="2686"/>
      <c r="R536" s="2686"/>
      <c r="S536" s="2686"/>
      <c r="T536" s="2686"/>
      <c r="U536" s="2686"/>
      <c r="V536" s="2686"/>
      <c r="W536" s="2686"/>
      <c r="X536" s="2686"/>
      <c r="Y536" s="2686"/>
      <c r="Z536" s="2686"/>
      <c r="AA536" s="2686"/>
      <c r="AB536" s="2686"/>
      <c r="AC536" s="2686"/>
      <c r="AD536" s="2686"/>
      <c r="AE536" s="2686"/>
      <c r="AF536" s="2686"/>
      <c r="AG536" s="2686"/>
      <c r="AH536" s="2686"/>
      <c r="AI536" s="2686"/>
      <c r="AJ536" s="2686"/>
      <c r="AK536" s="2686"/>
      <c r="AL536" s="2686"/>
      <c r="AM536" s="2686"/>
      <c r="AN536" s="2686"/>
      <c r="AO536" s="2686"/>
      <c r="AP536" s="2686"/>
      <c r="AQ536" s="2686"/>
      <c r="AR536" s="2686"/>
      <c r="AS536" s="2686"/>
      <c r="AT536" s="2686"/>
      <c r="AU536" s="2686"/>
      <c r="AV536" s="2681"/>
      <c r="AW536" s="2681"/>
      <c r="AX536" s="2681"/>
      <c r="AY536" s="2681"/>
      <c r="AZ536" s="2681"/>
      <c r="BA536" s="2681"/>
      <c r="BB536" s="2683"/>
      <c r="BC536" s="2683"/>
      <c r="BD536" s="2683"/>
      <c r="BE536" s="2683"/>
      <c r="BF536" s="2683"/>
      <c r="BG536" s="2683"/>
      <c r="BH536" s="2683"/>
      <c r="BI536" s="2683"/>
      <c r="BJ536" s="2683"/>
      <c r="BK536" s="2683"/>
      <c r="BL536" s="2683"/>
      <c r="BM536" s="2683"/>
      <c r="BN536" s="2683"/>
      <c r="BO536" s="2683"/>
      <c r="BP536" s="2683"/>
      <c r="BQ536" s="2683"/>
      <c r="BR536" s="89"/>
      <c r="BS536" s="89"/>
      <c r="BT536" s="89"/>
      <c r="BU536" s="89"/>
      <c r="CA536" s="145"/>
      <c r="CB536" s="145"/>
      <c r="CC536" s="145"/>
      <c r="CD536" s="145"/>
      <c r="CE536" s="145"/>
      <c r="CF536" s="145"/>
      <c r="CG536" s="145"/>
      <c r="CH536" s="145"/>
      <c r="CI536" s="145"/>
    </row>
    <row r="537" spans="1:87" s="76" customFormat="1" ht="20.25" customHeight="1" x14ac:dyDescent="0.2">
      <c r="A537" s="143" t="str">
        <f>+IF('➉一覧からの作成用データ (切替届)'!$N$43="印刷ＯＫ→",1,"")</f>
        <v/>
      </c>
      <c r="B537" s="1654" t="s">
        <v>306</v>
      </c>
      <c r="C537" s="1654"/>
      <c r="D537" s="1654"/>
      <c r="E537" s="1654"/>
      <c r="F537" s="1654"/>
      <c r="G537" s="1654"/>
      <c r="H537" s="1654"/>
      <c r="I537" s="1654"/>
      <c r="J537" s="1654"/>
      <c r="K537" s="1654"/>
      <c r="L537" s="1654"/>
      <c r="M537" s="1654"/>
      <c r="N537" s="1654"/>
      <c r="O537" s="1654"/>
      <c r="P537" s="1654"/>
      <c r="Q537" s="1654"/>
      <c r="R537" s="1654"/>
      <c r="S537" s="1654"/>
      <c r="T537" s="1654"/>
      <c r="U537" s="1654"/>
      <c r="V537" s="1654"/>
      <c r="W537" s="1654"/>
      <c r="X537" s="1654"/>
      <c r="Y537" s="1654"/>
      <c r="Z537" s="1654"/>
      <c r="AA537" s="1654"/>
      <c r="AB537" s="1654"/>
      <c r="AC537" s="1654"/>
      <c r="AD537" s="1654"/>
      <c r="AE537" s="1654"/>
      <c r="AF537" s="1654"/>
      <c r="AG537" s="1654"/>
      <c r="AH537" s="1654"/>
      <c r="AI537" s="1654"/>
      <c r="AJ537" s="1654"/>
      <c r="AK537" s="1654"/>
      <c r="AL537" s="1654"/>
      <c r="AM537" s="1654"/>
      <c r="AN537" s="1654"/>
      <c r="AO537" s="1654"/>
      <c r="AP537" s="1654"/>
      <c r="AQ537" s="1654"/>
      <c r="AR537" s="1654"/>
      <c r="AS537" s="1654"/>
      <c r="AT537" s="1654"/>
      <c r="AU537" s="1654"/>
      <c r="AV537" s="1654"/>
      <c r="AW537" s="1654"/>
      <c r="AX537" s="1654"/>
      <c r="AY537" s="1654"/>
      <c r="AZ537" s="1654"/>
      <c r="BA537" s="1654"/>
      <c r="BB537" s="1654"/>
      <c r="BC537" s="1654"/>
      <c r="BD537" s="1654"/>
      <c r="BE537" s="1654"/>
      <c r="BF537" s="1654"/>
      <c r="BG537" s="1654"/>
      <c r="BH537" s="1654"/>
      <c r="BI537" s="1654"/>
      <c r="BJ537" s="1654"/>
      <c r="BK537" s="1654"/>
      <c r="BL537" s="1654"/>
      <c r="BM537" s="1654"/>
      <c r="BN537" s="1654"/>
      <c r="BO537" s="1654"/>
      <c r="BP537" s="1654"/>
      <c r="BQ537" s="1654"/>
      <c r="BR537" s="135"/>
      <c r="CA537" s="146"/>
      <c r="CB537" s="146"/>
      <c r="CC537" s="146"/>
      <c r="CD537" s="146"/>
      <c r="CE537" s="146"/>
      <c r="CF537" s="146"/>
      <c r="CG537" s="146"/>
      <c r="CH537" s="146"/>
      <c r="CI537" s="146"/>
    </row>
    <row r="538" spans="1:87" s="76" customFormat="1" ht="20.25" customHeight="1" x14ac:dyDescent="0.2">
      <c r="A538" s="143" t="str">
        <f>+IF('➉一覧からの作成用データ (切替届)'!$N$43="印刷ＯＫ→",1,"")</f>
        <v/>
      </c>
      <c r="B538" s="1654"/>
      <c r="C538" s="1654"/>
      <c r="D538" s="1654"/>
      <c r="E538" s="1654"/>
      <c r="F538" s="1654"/>
      <c r="G538" s="1654"/>
      <c r="H538" s="1654"/>
      <c r="I538" s="1654"/>
      <c r="J538" s="1654"/>
      <c r="K538" s="1654"/>
      <c r="L538" s="1654"/>
      <c r="M538" s="1654"/>
      <c r="N538" s="1654"/>
      <c r="O538" s="1654"/>
      <c r="P538" s="1654"/>
      <c r="Q538" s="1654"/>
      <c r="R538" s="1654"/>
      <c r="S538" s="1654"/>
      <c r="T538" s="1654"/>
      <c r="U538" s="1654"/>
      <c r="V538" s="1654"/>
      <c r="W538" s="1654"/>
      <c r="X538" s="1654"/>
      <c r="Y538" s="1654"/>
      <c r="Z538" s="1654"/>
      <c r="AA538" s="1654"/>
      <c r="AB538" s="1654"/>
      <c r="AC538" s="1654"/>
      <c r="AD538" s="1654"/>
      <c r="AE538" s="1654"/>
      <c r="AF538" s="1654"/>
      <c r="AG538" s="1654"/>
      <c r="AH538" s="1654"/>
      <c r="AI538" s="1654"/>
      <c r="AJ538" s="1654"/>
      <c r="AK538" s="1654"/>
      <c r="AL538" s="1654"/>
      <c r="AM538" s="1654"/>
      <c r="AN538" s="1654"/>
      <c r="AO538" s="1654"/>
      <c r="AP538" s="1654"/>
      <c r="AQ538" s="1654"/>
      <c r="AR538" s="1654"/>
      <c r="AS538" s="1654"/>
      <c r="AT538" s="1654"/>
      <c r="AU538" s="1654"/>
      <c r="AV538" s="1654"/>
      <c r="AW538" s="1654"/>
      <c r="AX538" s="1654"/>
      <c r="AY538" s="1654"/>
      <c r="AZ538" s="1654"/>
      <c r="BA538" s="1654"/>
      <c r="BB538" s="1654"/>
      <c r="BC538" s="1654"/>
      <c r="BD538" s="1654"/>
      <c r="BE538" s="1654"/>
      <c r="BF538" s="1654"/>
      <c r="BG538" s="1654"/>
      <c r="BH538" s="1654"/>
      <c r="BI538" s="1654"/>
      <c r="BJ538" s="1654"/>
      <c r="BK538" s="1654"/>
      <c r="BL538" s="1654"/>
      <c r="BM538" s="1654"/>
      <c r="BN538" s="1654"/>
      <c r="BO538" s="1654"/>
      <c r="BP538" s="1654"/>
      <c r="BQ538" s="1654"/>
      <c r="BR538" s="135"/>
      <c r="CA538" s="146"/>
      <c r="CB538" s="146"/>
      <c r="CC538" s="146"/>
      <c r="CD538" s="146"/>
      <c r="CE538" s="146"/>
      <c r="CF538" s="146"/>
      <c r="CG538" s="146"/>
      <c r="CH538" s="146"/>
      <c r="CI538" s="146"/>
    </row>
    <row r="539" spans="1:87" s="76" customFormat="1" ht="16.5" customHeight="1" x14ac:dyDescent="0.25">
      <c r="A539" s="143" t="str">
        <f>+IF('➉一覧からの作成用データ (切替届)'!$N$43="印刷ＯＫ→",1,"")</f>
        <v/>
      </c>
      <c r="B539" s="1689" t="s">
        <v>134</v>
      </c>
      <c r="C539" s="1689"/>
      <c r="D539" s="1689"/>
      <c r="E539" s="1689"/>
      <c r="F539" s="1689"/>
      <c r="G539" s="1689"/>
      <c r="H539" s="1689"/>
      <c r="I539" s="1689"/>
      <c r="J539" s="1689"/>
      <c r="K539" s="1689"/>
      <c r="L539" s="1689"/>
      <c r="M539" s="1689"/>
      <c r="N539" s="1689"/>
      <c r="O539" s="1689"/>
      <c r="P539" s="1689"/>
      <c r="Q539" s="1689"/>
      <c r="R539" s="1689"/>
      <c r="S539" s="1689"/>
      <c r="T539" s="1689"/>
      <c r="U539" s="1689"/>
      <c r="V539" s="1689"/>
      <c r="W539" s="1689"/>
      <c r="X539" s="1689"/>
      <c r="Y539" s="1689"/>
      <c r="Z539" s="1689"/>
      <c r="AA539" s="1689"/>
      <c r="AB539" s="1689"/>
      <c r="AC539" s="1689"/>
      <c r="AD539" s="1689"/>
      <c r="AE539" s="1689"/>
      <c r="AF539" s="1689"/>
      <c r="AG539" s="1689"/>
      <c r="AH539" s="1689"/>
      <c r="AI539" s="1689"/>
      <c r="AJ539" s="1689"/>
      <c r="AK539" s="1689"/>
      <c r="AL539" s="1689"/>
      <c r="AM539" s="1689"/>
      <c r="AN539" s="1689"/>
      <c r="AO539" s="1689"/>
      <c r="AP539" s="1689"/>
      <c r="AQ539" s="1689"/>
      <c r="AR539" s="1689"/>
      <c r="AS539" s="1689"/>
      <c r="AT539" s="1689"/>
      <c r="AU539" s="1689"/>
      <c r="AV539" s="1689"/>
      <c r="AW539" s="1689"/>
      <c r="AX539" s="1689"/>
      <c r="AY539" s="1689"/>
      <c r="AZ539" s="1689"/>
      <c r="BA539" s="1689"/>
      <c r="BB539" s="1689"/>
      <c r="BC539" s="1689"/>
      <c r="BD539" s="1689"/>
      <c r="BE539" s="1689"/>
      <c r="BF539" s="1689"/>
      <c r="BG539" s="1689"/>
      <c r="BH539" s="1689"/>
      <c r="BI539" s="1689"/>
      <c r="BJ539" s="1689"/>
      <c r="BK539" s="1689"/>
      <c r="BL539" s="1689"/>
      <c r="BM539" s="1689"/>
      <c r="BN539" s="1689"/>
      <c r="BO539" s="1689"/>
      <c r="BP539" s="1689"/>
      <c r="BQ539" s="1689"/>
      <c r="BR539" s="147"/>
      <c r="CA539" s="146"/>
      <c r="CB539" s="146"/>
      <c r="CC539" s="146"/>
      <c r="CD539" s="146"/>
      <c r="CE539" s="146"/>
      <c r="CF539" s="146"/>
      <c r="CG539" s="146"/>
      <c r="CH539" s="146"/>
      <c r="CI539" s="146"/>
    </row>
    <row r="540" spans="1:87" s="76" customFormat="1" ht="16.5" customHeight="1" x14ac:dyDescent="0.25">
      <c r="A540" s="143" t="str">
        <f>+IF('➉一覧からの作成用データ (切替届)'!$N$43="印刷ＯＫ→",1,"")</f>
        <v/>
      </c>
      <c r="B540" s="1689"/>
      <c r="C540" s="1689"/>
      <c r="D540" s="1689"/>
      <c r="E540" s="1689"/>
      <c r="F540" s="1689"/>
      <c r="G540" s="1689"/>
      <c r="H540" s="1689"/>
      <c r="I540" s="1689"/>
      <c r="J540" s="1689"/>
      <c r="K540" s="1689"/>
      <c r="L540" s="1689"/>
      <c r="M540" s="1689"/>
      <c r="N540" s="1689"/>
      <c r="O540" s="1689"/>
      <c r="P540" s="1689"/>
      <c r="Q540" s="1689"/>
      <c r="R540" s="1689"/>
      <c r="S540" s="1689"/>
      <c r="T540" s="1689"/>
      <c r="U540" s="1689"/>
      <c r="V540" s="1689"/>
      <c r="W540" s="1689"/>
      <c r="X540" s="1689"/>
      <c r="Y540" s="1689"/>
      <c r="Z540" s="1689"/>
      <c r="AA540" s="1689"/>
      <c r="AB540" s="1689"/>
      <c r="AC540" s="1689"/>
      <c r="AD540" s="1689"/>
      <c r="AE540" s="1689"/>
      <c r="AF540" s="1689"/>
      <c r="AG540" s="1689"/>
      <c r="AH540" s="1689"/>
      <c r="AI540" s="1689"/>
      <c r="AJ540" s="1689"/>
      <c r="AK540" s="1689"/>
      <c r="AL540" s="1689"/>
      <c r="AM540" s="1689"/>
      <c r="AN540" s="1689"/>
      <c r="AO540" s="1689"/>
      <c r="AP540" s="1689"/>
      <c r="AQ540" s="1689"/>
      <c r="AR540" s="1689"/>
      <c r="AS540" s="1689"/>
      <c r="AT540" s="1689"/>
      <c r="AU540" s="1689"/>
      <c r="AV540" s="1689"/>
      <c r="AW540" s="1689"/>
      <c r="AX540" s="1689"/>
      <c r="AY540" s="1689"/>
      <c r="AZ540" s="1689"/>
      <c r="BA540" s="1689"/>
      <c r="BB540" s="1689"/>
      <c r="BC540" s="1689"/>
      <c r="BD540" s="1689"/>
      <c r="BE540" s="1689"/>
      <c r="BF540" s="1689"/>
      <c r="BG540" s="1689"/>
      <c r="BH540" s="1689"/>
      <c r="BI540" s="1689"/>
      <c r="BJ540" s="1689"/>
      <c r="BK540" s="1689"/>
      <c r="BL540" s="1689"/>
      <c r="BM540" s="1689"/>
      <c r="BN540" s="1689"/>
      <c r="BO540" s="1689"/>
      <c r="BP540" s="1689"/>
      <c r="BQ540" s="1689"/>
      <c r="BR540" s="147"/>
      <c r="CA540" s="146"/>
      <c r="CB540" s="146"/>
      <c r="CC540" s="146"/>
      <c r="CD540" s="146"/>
      <c r="CE540" s="146"/>
      <c r="CF540" s="146"/>
    </row>
    <row r="541" spans="1:87" s="76" customFormat="1" ht="28.5" customHeight="1" x14ac:dyDescent="0.2">
      <c r="A541" s="143" t="str">
        <f>+IF('➉一覧からの作成用データ (切替届)'!$N$43="印刷ＯＫ→",1,"")</f>
        <v/>
      </c>
      <c r="B541" s="1654" t="s">
        <v>135</v>
      </c>
      <c r="C541" s="1654"/>
      <c r="D541" s="1654"/>
      <c r="E541" s="1654"/>
      <c r="F541" s="1654"/>
      <c r="G541" s="1654"/>
      <c r="H541" s="1654"/>
      <c r="I541" s="1654"/>
      <c r="J541" s="1654"/>
      <c r="K541" s="1654"/>
      <c r="L541" s="1654"/>
      <c r="M541" s="1654"/>
      <c r="N541" s="1654"/>
      <c r="O541" s="1654"/>
      <c r="P541" s="1654"/>
      <c r="Q541" s="1654"/>
      <c r="R541" s="1654"/>
      <c r="S541" s="1654"/>
      <c r="T541" s="1654"/>
      <c r="U541" s="1654"/>
      <c r="V541" s="1654"/>
      <c r="W541" s="1654"/>
      <c r="X541" s="1654"/>
      <c r="Y541" s="1654"/>
      <c r="Z541" s="1654"/>
      <c r="AA541" s="1654"/>
      <c r="AB541" s="1654"/>
      <c r="AC541" s="1654"/>
      <c r="AD541" s="1654"/>
      <c r="AE541" s="1654"/>
      <c r="AF541" s="1654"/>
      <c r="AG541" s="1654"/>
      <c r="AH541" s="1654"/>
      <c r="AI541" s="1654"/>
      <c r="AJ541" s="1654"/>
      <c r="AK541" s="1654"/>
      <c r="AL541" s="1654"/>
      <c r="AM541" s="1654"/>
      <c r="AN541" s="1654"/>
      <c r="AO541" s="1654"/>
      <c r="AP541" s="1654"/>
      <c r="AQ541" s="1654"/>
      <c r="AR541" s="1654"/>
      <c r="AS541" s="1654"/>
      <c r="AT541" s="1654"/>
      <c r="AU541" s="1654"/>
      <c r="AV541" s="1654"/>
      <c r="AW541" s="1654"/>
      <c r="AX541" s="1654"/>
      <c r="AY541" s="1654"/>
      <c r="AZ541" s="1654"/>
      <c r="BA541" s="1654"/>
      <c r="BB541" s="1654"/>
      <c r="BC541" s="1654"/>
      <c r="BD541" s="1654"/>
      <c r="BE541" s="1654"/>
      <c r="BF541" s="1654"/>
      <c r="BG541" s="1654"/>
      <c r="BH541" s="1654"/>
      <c r="BI541" s="1654"/>
      <c r="BJ541" s="1654"/>
      <c r="BK541" s="1654"/>
      <c r="BL541" s="1654"/>
      <c r="BM541" s="1654"/>
      <c r="BN541" s="1654"/>
      <c r="BO541" s="1654"/>
      <c r="BP541" s="1654"/>
      <c r="BQ541" s="1654"/>
      <c r="BR541" s="135"/>
      <c r="CA541" s="146"/>
      <c r="CB541" s="146"/>
      <c r="CC541" s="146"/>
      <c r="CD541" s="146"/>
      <c r="CE541" s="146"/>
      <c r="CF541" s="146"/>
    </row>
    <row r="542" spans="1:87" s="76" customFormat="1" ht="28.5" customHeight="1" x14ac:dyDescent="0.2">
      <c r="A542" s="143" t="str">
        <f>+IF('➉一覧からの作成用データ (切替届)'!$N$43="印刷ＯＫ→",1,"")</f>
        <v/>
      </c>
      <c r="B542" s="1654"/>
      <c r="C542" s="1654"/>
      <c r="D542" s="1654"/>
      <c r="E542" s="1654"/>
      <c r="F542" s="1654"/>
      <c r="G542" s="1654"/>
      <c r="H542" s="1654"/>
      <c r="I542" s="1654"/>
      <c r="J542" s="1654"/>
      <c r="K542" s="1654"/>
      <c r="L542" s="1654"/>
      <c r="M542" s="1654"/>
      <c r="N542" s="1654"/>
      <c r="O542" s="1654"/>
      <c r="P542" s="1654"/>
      <c r="Q542" s="1654"/>
      <c r="R542" s="1654"/>
      <c r="S542" s="1654"/>
      <c r="T542" s="1654"/>
      <c r="U542" s="1654"/>
      <c r="V542" s="1654"/>
      <c r="W542" s="1654"/>
      <c r="X542" s="1654"/>
      <c r="Y542" s="1654"/>
      <c r="Z542" s="1654"/>
      <c r="AA542" s="1654"/>
      <c r="AB542" s="1654"/>
      <c r="AC542" s="1654"/>
      <c r="AD542" s="1654"/>
      <c r="AE542" s="1654"/>
      <c r="AF542" s="1654"/>
      <c r="AG542" s="1654"/>
      <c r="AH542" s="1654"/>
      <c r="AI542" s="1654"/>
      <c r="AJ542" s="1654"/>
      <c r="AK542" s="1654"/>
      <c r="AL542" s="1654"/>
      <c r="AM542" s="1654"/>
      <c r="AN542" s="1654"/>
      <c r="AO542" s="1654"/>
      <c r="AP542" s="1654"/>
      <c r="AQ542" s="1654"/>
      <c r="AR542" s="1654"/>
      <c r="AS542" s="1654"/>
      <c r="AT542" s="1654"/>
      <c r="AU542" s="1654"/>
      <c r="AV542" s="1654"/>
      <c r="AW542" s="1654"/>
      <c r="AX542" s="1654"/>
      <c r="AY542" s="1654"/>
      <c r="AZ542" s="1654"/>
      <c r="BA542" s="1654"/>
      <c r="BB542" s="1654"/>
      <c r="BC542" s="1654"/>
      <c r="BD542" s="1654"/>
      <c r="BE542" s="1654"/>
      <c r="BF542" s="1654"/>
      <c r="BG542" s="1654"/>
      <c r="BH542" s="1654"/>
      <c r="BI542" s="1654"/>
      <c r="BJ542" s="1654"/>
      <c r="BK542" s="1654"/>
      <c r="BL542" s="1654"/>
      <c r="BM542" s="1654"/>
      <c r="BN542" s="1654"/>
      <c r="BO542" s="1654"/>
      <c r="BP542" s="1654"/>
      <c r="BQ542" s="1654"/>
      <c r="BR542" s="135"/>
      <c r="CA542" s="146"/>
      <c r="CB542" s="146"/>
      <c r="CC542" s="146"/>
      <c r="CD542" s="146"/>
      <c r="CE542" s="146"/>
      <c r="CF542" s="146"/>
      <c r="CG542" s="146"/>
      <c r="CH542" s="146"/>
      <c r="CI542" s="146"/>
    </row>
    <row r="543" spans="1:87" s="76" customFormat="1" ht="16.5" customHeight="1" x14ac:dyDescent="0.2">
      <c r="A543" s="143" t="str">
        <f>+IF('➉一覧からの作成用データ (切替届)'!$N$43="印刷ＯＫ→",1,"")</f>
        <v/>
      </c>
      <c r="B543" s="1654" t="s">
        <v>136</v>
      </c>
      <c r="C543" s="1654"/>
      <c r="D543" s="1654"/>
      <c r="E543" s="1654"/>
      <c r="F543" s="1654"/>
      <c r="G543" s="1654"/>
      <c r="H543" s="1654"/>
      <c r="I543" s="1654"/>
      <c r="J543" s="1654"/>
      <c r="K543" s="1654"/>
      <c r="L543" s="1654"/>
      <c r="M543" s="1654"/>
      <c r="N543" s="1654"/>
      <c r="O543" s="1654"/>
      <c r="P543" s="1654"/>
      <c r="Q543" s="1654"/>
      <c r="R543" s="1654"/>
      <c r="S543" s="1654"/>
      <c r="T543" s="1654"/>
      <c r="U543" s="1654"/>
      <c r="V543" s="1654"/>
      <c r="W543" s="1654"/>
      <c r="X543" s="1654"/>
      <c r="Y543" s="1654"/>
      <c r="Z543" s="1654"/>
      <c r="AA543" s="1654"/>
      <c r="AB543" s="1654"/>
      <c r="AC543" s="1654"/>
      <c r="AD543" s="1654"/>
      <c r="AE543" s="1654"/>
      <c r="AF543" s="1654"/>
      <c r="AG543" s="1654"/>
      <c r="AH543" s="1654"/>
      <c r="AI543" s="1654"/>
      <c r="AJ543" s="1654"/>
      <c r="AK543" s="1654"/>
      <c r="AL543" s="1654"/>
      <c r="AM543" s="1654"/>
      <c r="AN543" s="1654"/>
      <c r="AO543" s="1654"/>
      <c r="AP543" s="1654"/>
      <c r="AQ543" s="1654"/>
      <c r="AR543" s="1654"/>
      <c r="AS543" s="1654"/>
      <c r="AT543" s="1654"/>
      <c r="AU543" s="1654"/>
      <c r="AV543" s="1654"/>
      <c r="AW543" s="1654"/>
      <c r="AX543" s="1654"/>
      <c r="AY543" s="1654"/>
      <c r="AZ543" s="1654"/>
      <c r="BA543" s="1654"/>
      <c r="BB543" s="1654"/>
      <c r="BC543" s="1654"/>
      <c r="BD543" s="1654"/>
      <c r="BE543" s="1654"/>
      <c r="BF543" s="1654"/>
      <c r="BG543" s="1654"/>
      <c r="BH543" s="1654"/>
      <c r="BI543" s="1654"/>
      <c r="BJ543" s="1654"/>
      <c r="BK543" s="1654"/>
      <c r="BL543" s="1654"/>
      <c r="BM543" s="1654"/>
      <c r="BN543" s="1654"/>
      <c r="BO543" s="1654"/>
      <c r="BP543" s="1654"/>
      <c r="BQ543" s="1654"/>
      <c r="BR543" s="135"/>
      <c r="CA543" s="146"/>
      <c r="CB543" s="146"/>
      <c r="CC543" s="146"/>
      <c r="CD543" s="146"/>
      <c r="CE543" s="146"/>
      <c r="CF543" s="146"/>
      <c r="CG543" s="146"/>
      <c r="CH543" s="146"/>
      <c r="CI543" s="146"/>
    </row>
    <row r="544" spans="1:87" s="76" customFormat="1" ht="16.5" customHeight="1" x14ac:dyDescent="0.2">
      <c r="A544" s="143" t="str">
        <f>+IF('➉一覧からの作成用データ (切替届)'!$N$43="印刷ＯＫ→",1,"")</f>
        <v/>
      </c>
      <c r="B544" s="1654"/>
      <c r="C544" s="1654"/>
      <c r="D544" s="1654"/>
      <c r="E544" s="1654"/>
      <c r="F544" s="1654"/>
      <c r="G544" s="1654"/>
      <c r="H544" s="1654"/>
      <c r="I544" s="1654"/>
      <c r="J544" s="1654"/>
      <c r="K544" s="1654"/>
      <c r="L544" s="1654"/>
      <c r="M544" s="1654"/>
      <c r="N544" s="1654"/>
      <c r="O544" s="1654"/>
      <c r="P544" s="1654"/>
      <c r="Q544" s="1654"/>
      <c r="R544" s="1654"/>
      <c r="S544" s="1654"/>
      <c r="T544" s="1654"/>
      <c r="U544" s="1654"/>
      <c r="V544" s="1654"/>
      <c r="W544" s="1654"/>
      <c r="X544" s="1654"/>
      <c r="Y544" s="1654"/>
      <c r="Z544" s="1654"/>
      <c r="AA544" s="1654"/>
      <c r="AB544" s="1654"/>
      <c r="AC544" s="1654"/>
      <c r="AD544" s="1654"/>
      <c r="AE544" s="1654"/>
      <c r="AF544" s="1654"/>
      <c r="AG544" s="1654"/>
      <c r="AH544" s="1654"/>
      <c r="AI544" s="1654"/>
      <c r="AJ544" s="1654"/>
      <c r="AK544" s="1654"/>
      <c r="AL544" s="1654"/>
      <c r="AM544" s="1654"/>
      <c r="AN544" s="1654"/>
      <c r="AO544" s="1654"/>
      <c r="AP544" s="1654"/>
      <c r="AQ544" s="1654"/>
      <c r="AR544" s="1654"/>
      <c r="AS544" s="1654"/>
      <c r="AT544" s="1654"/>
      <c r="AU544" s="1654"/>
      <c r="AV544" s="1654"/>
      <c r="AW544" s="1654"/>
      <c r="AX544" s="1654"/>
      <c r="AY544" s="1654"/>
      <c r="AZ544" s="1654"/>
      <c r="BA544" s="1654"/>
      <c r="BB544" s="1654"/>
      <c r="BC544" s="1654"/>
      <c r="BD544" s="1654"/>
      <c r="BE544" s="1654"/>
      <c r="BF544" s="1654"/>
      <c r="BG544" s="1654"/>
      <c r="BH544" s="1654"/>
      <c r="BI544" s="1654"/>
      <c r="BJ544" s="1654"/>
      <c r="BK544" s="1654"/>
      <c r="BL544" s="1654"/>
      <c r="BM544" s="1654"/>
      <c r="BN544" s="1654"/>
      <c r="BO544" s="1654"/>
      <c r="BP544" s="1654"/>
      <c r="BQ544" s="1654"/>
      <c r="BR544" s="135"/>
      <c r="CA544" s="146"/>
      <c r="CB544" s="146"/>
      <c r="CC544" s="146"/>
      <c r="CD544" s="146"/>
      <c r="CE544" s="146"/>
      <c r="CF544" s="146"/>
      <c r="CG544" s="146"/>
      <c r="CH544" s="146"/>
      <c r="CI544" s="146"/>
    </row>
    <row r="545" spans="1:87" s="76" customFormat="1" ht="12" customHeight="1" x14ac:dyDescent="0.2">
      <c r="A545" s="143" t="str">
        <f>+IF('➉一覧からの作成用データ (切替届)'!$N$43="印刷ＯＫ→",1,"")</f>
        <v/>
      </c>
      <c r="B545" s="8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3"/>
      <c r="AI545" s="93"/>
      <c r="AJ545" s="93"/>
      <c r="AK545" s="93"/>
      <c r="AL545" s="94"/>
      <c r="AM545" s="95"/>
      <c r="AN545" s="95"/>
      <c r="AO545" s="95"/>
      <c r="AP545" s="95"/>
      <c r="AQ545" s="96"/>
      <c r="AR545" s="96"/>
      <c r="AS545" s="96"/>
      <c r="AT545" s="96"/>
      <c r="AU545" s="96"/>
      <c r="AV545" s="96"/>
      <c r="AW545" s="96"/>
      <c r="AX545" s="96"/>
      <c r="AY545" s="96"/>
      <c r="AZ545" s="96"/>
      <c r="BA545" s="96"/>
      <c r="BB545" s="96"/>
      <c r="BC545" s="96"/>
      <c r="BD545" s="96"/>
      <c r="BE545" s="96"/>
      <c r="BF545" s="96"/>
      <c r="BG545" s="96"/>
      <c r="BH545" s="96"/>
      <c r="BR545" s="135"/>
      <c r="CA545" s="146"/>
      <c r="CB545" s="146"/>
      <c r="CC545" s="146"/>
      <c r="CD545" s="146"/>
      <c r="CE545" s="146"/>
      <c r="CF545" s="146"/>
      <c r="CG545" s="146"/>
      <c r="CH545" s="146"/>
      <c r="CI545" s="146"/>
    </row>
    <row r="546" spans="1:87" s="76" customFormat="1" ht="12" customHeight="1" x14ac:dyDescent="0.2">
      <c r="A546" s="143" t="str">
        <f>+IF('➉一覧からの作成用データ (切替届)'!$N$43="印刷ＯＫ→",1,"")</f>
        <v/>
      </c>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3"/>
      <c r="AI546" s="93"/>
      <c r="AJ546" s="93"/>
      <c r="AK546" s="93"/>
      <c r="AL546" s="94"/>
      <c r="AM546" s="95"/>
      <c r="AN546" s="95"/>
      <c r="AO546" s="95"/>
      <c r="AP546" s="95"/>
      <c r="AQ546" s="97"/>
      <c r="AR546" s="97"/>
      <c r="AS546" s="97"/>
      <c r="AT546" s="97"/>
      <c r="AU546" s="97"/>
      <c r="AV546" s="97"/>
      <c r="AW546" s="98"/>
      <c r="AX546" s="98"/>
      <c r="AY546" s="98"/>
      <c r="AZ546" s="98"/>
      <c r="BA546" s="98"/>
      <c r="BB546" s="99"/>
      <c r="BC546" s="98"/>
      <c r="BD546" s="98"/>
      <c r="BE546" s="98"/>
      <c r="BF546" s="98"/>
      <c r="BG546" s="98"/>
      <c r="BH546" s="99"/>
      <c r="BR546" s="135"/>
      <c r="CA546" s="146"/>
      <c r="CB546" s="146"/>
      <c r="CC546" s="146"/>
      <c r="CD546" s="146"/>
      <c r="CE546" s="146"/>
      <c r="CF546" s="146"/>
      <c r="CG546" s="146"/>
      <c r="CH546" s="146"/>
      <c r="CI546" s="146"/>
    </row>
    <row r="547" spans="1:87" ht="11.25" customHeight="1" x14ac:dyDescent="0.2">
      <c r="A547" s="143" t="str">
        <f>+IF('➉一覧からの作成用データ (切替届)'!$N$44="印刷ＯＫ→",1,"")</f>
        <v/>
      </c>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3"/>
      <c r="AI547" s="93"/>
      <c r="AJ547" s="93"/>
      <c r="AK547" s="93"/>
      <c r="AL547" s="94"/>
      <c r="AM547" s="95"/>
      <c r="AN547" s="95"/>
      <c r="AO547" s="95"/>
      <c r="AP547" s="95"/>
      <c r="AQ547" s="96"/>
      <c r="AR547" s="96"/>
      <c r="AS547" s="96"/>
      <c r="AT547" s="96"/>
      <c r="AU547" s="96"/>
      <c r="AV547" s="96"/>
      <c r="AW547" s="96"/>
      <c r="AX547" s="96"/>
      <c r="AY547" s="96"/>
      <c r="AZ547" s="96"/>
      <c r="BA547" s="96"/>
      <c r="BB547" s="96"/>
      <c r="BC547" s="96"/>
      <c r="BD547" s="96"/>
      <c r="BE547" s="96"/>
      <c r="BF547" s="96"/>
      <c r="BG547" s="96"/>
      <c r="BH547" s="96"/>
      <c r="BI547" s="76"/>
      <c r="BJ547" s="76"/>
      <c r="BK547" s="76"/>
      <c r="BL547" s="76"/>
      <c r="BM547" s="76"/>
      <c r="BN547" s="76"/>
      <c r="BO547" s="76"/>
      <c r="BP547" s="76"/>
      <c r="BQ547" s="76"/>
    </row>
    <row r="548" spans="1:87" ht="12.75" customHeight="1" x14ac:dyDescent="0.2">
      <c r="A548" s="143" t="str">
        <f>+IF('➉一覧からの作成用データ (切替届)'!$N$44="印刷ＯＫ→",1,"")</f>
        <v/>
      </c>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3"/>
      <c r="AI548" s="93"/>
      <c r="AJ548" s="93"/>
      <c r="AK548" s="93"/>
      <c r="AL548" s="94"/>
      <c r="AM548" s="95"/>
      <c r="AN548" s="95"/>
      <c r="AO548" s="95"/>
      <c r="AP548" s="95"/>
      <c r="AQ548" s="97"/>
      <c r="AR548" s="97"/>
      <c r="AS548" s="97"/>
      <c r="AT548" s="97"/>
      <c r="AU548" s="97"/>
      <c r="AV548" s="97"/>
      <c r="AW548" s="98"/>
      <c r="AX548" s="98"/>
      <c r="AY548" s="98"/>
      <c r="AZ548" s="98"/>
      <c r="BA548" s="98"/>
      <c r="BB548" s="99"/>
      <c r="BC548" s="98"/>
      <c r="BD548" s="98"/>
      <c r="BE548" s="98"/>
      <c r="BF548" s="98"/>
      <c r="BG548" s="98"/>
      <c r="BH548" s="99"/>
      <c r="BI548" s="76"/>
      <c r="BJ548" s="76"/>
      <c r="BK548" s="76"/>
      <c r="BL548" s="76"/>
      <c r="BM548" s="76"/>
      <c r="BN548" s="76"/>
      <c r="BO548" s="76"/>
      <c r="BP548" s="76"/>
      <c r="BQ548" s="76"/>
      <c r="BR548" s="83"/>
      <c r="BS548" s="83"/>
    </row>
    <row r="549" spans="1:87" ht="12.75" customHeight="1" x14ac:dyDescent="0.2">
      <c r="A549" s="143" t="str">
        <f>+IF('➉一覧からの作成用データ (切替届)'!$N$44="印刷ＯＫ→",1,"")</f>
        <v/>
      </c>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3"/>
      <c r="AI549" s="93"/>
      <c r="AJ549" s="93"/>
      <c r="AK549" s="93"/>
      <c r="AL549" s="94"/>
      <c r="AM549" s="95"/>
      <c r="AN549" s="95"/>
      <c r="AO549" s="95"/>
      <c r="AP549" s="95"/>
      <c r="AQ549" s="97"/>
      <c r="AR549" s="97"/>
      <c r="AS549" s="97"/>
      <c r="AT549" s="97"/>
      <c r="AU549" s="97"/>
      <c r="AV549" s="97"/>
      <c r="AW549" s="98"/>
      <c r="AX549" s="98"/>
      <c r="AY549" s="98"/>
      <c r="AZ549" s="98"/>
      <c r="BA549" s="98"/>
      <c r="BB549" s="99"/>
      <c r="BC549" s="98"/>
      <c r="BD549" s="98"/>
      <c r="BE549" s="98"/>
      <c r="BF549" s="98"/>
      <c r="BG549" s="98"/>
      <c r="BH549" s="99"/>
      <c r="BI549" s="76"/>
      <c r="BJ549" s="100"/>
      <c r="BK549" s="101"/>
      <c r="BL549" s="101"/>
      <c r="BM549" s="101"/>
      <c r="BN549" s="101"/>
      <c r="BO549" s="101"/>
      <c r="BP549" s="101"/>
      <c r="BQ549" s="101"/>
      <c r="BR549" s="76"/>
      <c r="BS549" s="76"/>
    </row>
    <row r="550" spans="1:87" ht="12.75" customHeight="1" x14ac:dyDescent="0.2">
      <c r="A550" s="143" t="str">
        <f>+IF('➉一覧からの作成用データ (切替届)'!$N$44="印刷ＯＫ→",1,"")</f>
        <v/>
      </c>
      <c r="B550" s="2719" t="s">
        <v>589</v>
      </c>
      <c r="C550" s="2719"/>
      <c r="D550" s="2719"/>
      <c r="E550" s="2719"/>
      <c r="F550" s="2719"/>
      <c r="G550" s="2719"/>
      <c r="H550" s="2719"/>
      <c r="I550" s="2719"/>
      <c r="J550" s="2719"/>
      <c r="K550" s="2719"/>
      <c r="L550" s="2719"/>
      <c r="M550" s="2719"/>
      <c r="N550" s="2719"/>
      <c r="O550" s="2719"/>
      <c r="P550" s="2719"/>
      <c r="Q550" s="2719"/>
      <c r="R550" s="2719"/>
      <c r="S550" s="2719"/>
      <c r="T550" s="2719"/>
      <c r="U550" s="2719"/>
      <c r="V550" s="2719"/>
      <c r="W550" s="2719"/>
      <c r="X550" s="2719"/>
      <c r="Y550" s="2719"/>
      <c r="Z550" s="2719"/>
      <c r="AA550" s="2719"/>
      <c r="AB550" s="2719"/>
      <c r="AC550" s="2719"/>
      <c r="AD550" s="2719"/>
      <c r="AE550" s="2719"/>
      <c r="AF550" s="2719"/>
      <c r="AG550" s="2719"/>
      <c r="AH550" s="2719"/>
      <c r="AI550" s="2719"/>
      <c r="AJ550" s="2719"/>
      <c r="AK550" s="2719"/>
      <c r="AL550" s="2720"/>
      <c r="AM550" s="95"/>
      <c r="AN550" s="95"/>
      <c r="AO550" s="95"/>
      <c r="AP550" s="2721" t="s">
        <v>115</v>
      </c>
      <c r="AQ550" s="2721"/>
      <c r="AR550" s="2721"/>
      <c r="AS550" s="2721"/>
      <c r="AT550" s="2721"/>
      <c r="AU550" s="2721"/>
      <c r="AV550" s="2721"/>
      <c r="AW550" s="2723"/>
      <c r="AX550" s="2723"/>
      <c r="AY550" s="2723"/>
      <c r="AZ550" s="2723"/>
      <c r="BA550" s="2723"/>
      <c r="BB550" s="2723"/>
      <c r="BC550" s="2723"/>
      <c r="BD550" s="2723"/>
      <c r="BE550" s="2723"/>
      <c r="BF550" s="2723"/>
      <c r="BG550" s="2723"/>
      <c r="BH550" s="2723"/>
      <c r="BI550" s="2723"/>
      <c r="BJ550" s="2723"/>
      <c r="BK550" s="2723"/>
      <c r="BL550" s="2723"/>
      <c r="BM550" s="2723"/>
      <c r="BN550" s="2723"/>
      <c r="BO550" s="2723"/>
      <c r="BP550" s="2723"/>
      <c r="BQ550" s="2723"/>
      <c r="BR550" s="76"/>
      <c r="BS550" s="76"/>
    </row>
    <row r="551" spans="1:87" ht="12.75" customHeight="1" x14ac:dyDescent="0.2">
      <c r="A551" s="143" t="str">
        <f>+IF('➉一覧からの作成用データ (切替届)'!$N$44="印刷ＯＫ→",1,"")</f>
        <v/>
      </c>
      <c r="B551" s="2719"/>
      <c r="C551" s="2719"/>
      <c r="D551" s="2719"/>
      <c r="E551" s="2719"/>
      <c r="F551" s="2719"/>
      <c r="G551" s="2719"/>
      <c r="H551" s="2719"/>
      <c r="I551" s="2719"/>
      <c r="J551" s="2719"/>
      <c r="K551" s="2719"/>
      <c r="L551" s="2719"/>
      <c r="M551" s="2719"/>
      <c r="N551" s="2719"/>
      <c r="O551" s="2719"/>
      <c r="P551" s="2719"/>
      <c r="Q551" s="2719"/>
      <c r="R551" s="2719"/>
      <c r="S551" s="2719"/>
      <c r="T551" s="2719"/>
      <c r="U551" s="2719"/>
      <c r="V551" s="2719"/>
      <c r="W551" s="2719"/>
      <c r="X551" s="2719"/>
      <c r="Y551" s="2719"/>
      <c r="Z551" s="2719"/>
      <c r="AA551" s="2719"/>
      <c r="AB551" s="2719"/>
      <c r="AC551" s="2719"/>
      <c r="AD551" s="2719"/>
      <c r="AE551" s="2719"/>
      <c r="AF551" s="2719"/>
      <c r="AG551" s="2719"/>
      <c r="AH551" s="2719"/>
      <c r="AI551" s="2719"/>
      <c r="AJ551" s="2719"/>
      <c r="AK551" s="2719"/>
      <c r="AL551" s="2720"/>
      <c r="AM551" s="95"/>
      <c r="AN551" s="95"/>
      <c r="AO551" s="95"/>
      <c r="AP551" s="2721"/>
      <c r="AQ551" s="2721"/>
      <c r="AR551" s="2721"/>
      <c r="AS551" s="2721"/>
      <c r="AT551" s="2721"/>
      <c r="AU551" s="2721"/>
      <c r="AV551" s="2721"/>
      <c r="AW551" s="2723"/>
      <c r="AX551" s="2723"/>
      <c r="AY551" s="2723"/>
      <c r="AZ551" s="2723"/>
      <c r="BA551" s="2723"/>
      <c r="BB551" s="2723"/>
      <c r="BC551" s="2723"/>
      <c r="BD551" s="2723"/>
      <c r="BE551" s="2723"/>
      <c r="BF551" s="2723"/>
      <c r="BG551" s="2723"/>
      <c r="BH551" s="2723"/>
      <c r="BI551" s="2723"/>
      <c r="BJ551" s="2723"/>
      <c r="BK551" s="2723"/>
      <c r="BL551" s="2723"/>
      <c r="BM551" s="2723"/>
      <c r="BN551" s="2723"/>
      <c r="BO551" s="2723"/>
      <c r="BP551" s="2723"/>
      <c r="BQ551" s="2723"/>
      <c r="BR551" s="76"/>
      <c r="BS551" s="76"/>
    </row>
    <row r="552" spans="1:87" ht="12.75" customHeight="1" thickBot="1" x14ac:dyDescent="0.25">
      <c r="A552" s="143" t="str">
        <f>+IF('➉一覧からの作成用データ (切替届)'!$N$44="印刷ＯＫ→",1,"")</f>
        <v/>
      </c>
      <c r="B552" s="2720"/>
      <c r="C552" s="2720"/>
      <c r="D552" s="2720"/>
      <c r="E552" s="2720"/>
      <c r="F552" s="2720"/>
      <c r="G552" s="2720"/>
      <c r="H552" s="2720"/>
      <c r="I552" s="2720"/>
      <c r="J552" s="2720"/>
      <c r="K552" s="2720"/>
      <c r="L552" s="2720"/>
      <c r="M552" s="2720"/>
      <c r="N552" s="2720"/>
      <c r="O552" s="2720"/>
      <c r="P552" s="2720"/>
      <c r="Q552" s="2720"/>
      <c r="R552" s="2720"/>
      <c r="S552" s="2720"/>
      <c r="T552" s="2720"/>
      <c r="U552" s="2720"/>
      <c r="V552" s="2720"/>
      <c r="W552" s="2720"/>
      <c r="X552" s="2720"/>
      <c r="Y552" s="2720"/>
      <c r="Z552" s="2720"/>
      <c r="AA552" s="2720"/>
      <c r="AB552" s="2720"/>
      <c r="AC552" s="2720"/>
      <c r="AD552" s="2720"/>
      <c r="AE552" s="2720"/>
      <c r="AF552" s="2720"/>
      <c r="AG552" s="2720"/>
      <c r="AH552" s="2720"/>
      <c r="AI552" s="2720"/>
      <c r="AJ552" s="2720"/>
      <c r="AK552" s="2720"/>
      <c r="AL552" s="2720"/>
      <c r="AM552" s="95"/>
      <c r="AN552" s="95"/>
      <c r="AO552" s="95"/>
      <c r="AP552" s="2722"/>
      <c r="AQ552" s="2722"/>
      <c r="AR552" s="2722"/>
      <c r="AS552" s="2722"/>
      <c r="AT552" s="2722"/>
      <c r="AU552" s="2722"/>
      <c r="AV552" s="2722"/>
      <c r="AW552" s="2724"/>
      <c r="AX552" s="2724"/>
      <c r="AY552" s="2724"/>
      <c r="AZ552" s="2724"/>
      <c r="BA552" s="2724"/>
      <c r="BB552" s="2724"/>
      <c r="BC552" s="2724"/>
      <c r="BD552" s="2724"/>
      <c r="BE552" s="2724"/>
      <c r="BF552" s="2724"/>
      <c r="BG552" s="2724"/>
      <c r="BH552" s="2724"/>
      <c r="BI552" s="2724"/>
      <c r="BJ552" s="2724"/>
      <c r="BK552" s="2724"/>
      <c r="BL552" s="2724"/>
      <c r="BM552" s="2724"/>
      <c r="BN552" s="2724"/>
      <c r="BO552" s="2724"/>
      <c r="BP552" s="2724"/>
      <c r="BQ552" s="2724"/>
      <c r="BR552" s="76"/>
      <c r="BS552" s="76"/>
    </row>
    <row r="553" spans="1:87" ht="13.5" customHeight="1" x14ac:dyDescent="0.2">
      <c r="A553" s="143" t="str">
        <f>+IF('➉一覧からの作成用データ (切替届)'!$N$44="印刷ＯＫ→",1,"")</f>
        <v/>
      </c>
      <c r="B553" s="2725">
        <f ca="1">IF('➉一覧からの作成用データ (切替届)'!$B$31="","",'➉一覧からの作成用データ (切替届)'!$B$31)</f>
        <v>45617</v>
      </c>
      <c r="C553" s="2726"/>
      <c r="D553" s="2726"/>
      <c r="E553" s="2726"/>
      <c r="F553" s="2726"/>
      <c r="G553" s="2726"/>
      <c r="H553" s="2726"/>
      <c r="I553" s="2726"/>
      <c r="J553" s="2726"/>
      <c r="K553" s="2726"/>
      <c r="L553" s="2726"/>
      <c r="M553" s="2726"/>
      <c r="N553" s="2726"/>
      <c r="O553" s="2726"/>
      <c r="P553" s="1729" t="s">
        <v>68</v>
      </c>
      <c r="Q553" s="1729"/>
      <c r="R553" s="1731" t="s">
        <v>21</v>
      </c>
      <c r="S553" s="1732"/>
      <c r="T553" s="1732"/>
      <c r="U553" s="1732"/>
      <c r="V553" s="1733"/>
      <c r="W553" s="1734" t="s">
        <v>9</v>
      </c>
      <c r="X553" s="1735"/>
      <c r="Y553" s="2731" t="str">
        <f>①伊勢崎市における事業所基本情報!$K$26&amp;"-"&amp;①伊勢崎市における事業所基本情報!$Q$26&amp;""</f>
        <v>-</v>
      </c>
      <c r="Z553" s="2731"/>
      <c r="AA553" s="2731"/>
      <c r="AB553" s="2731"/>
      <c r="AC553" s="2731"/>
      <c r="AD553" s="2731"/>
      <c r="AE553" s="2731"/>
      <c r="AF553" s="2731"/>
      <c r="AG553" s="81"/>
      <c r="AH553" s="81"/>
      <c r="AI553" s="81"/>
      <c r="AJ553" s="81"/>
      <c r="AK553" s="81"/>
      <c r="AL553" s="81"/>
      <c r="AM553" s="81"/>
      <c r="AN553" s="81"/>
      <c r="AO553" s="81"/>
      <c r="AP553" s="81"/>
      <c r="AQ553" s="81"/>
      <c r="AR553" s="81"/>
      <c r="AS553" s="81"/>
      <c r="AT553" s="81"/>
      <c r="AU553" s="81"/>
      <c r="AV553" s="81"/>
      <c r="AW553" s="1549" t="s">
        <v>10</v>
      </c>
      <c r="AX553" s="1549"/>
      <c r="AY553" s="1549"/>
      <c r="AZ553" s="1549"/>
      <c r="BA553" s="1549"/>
      <c r="BB553" s="1549"/>
      <c r="BC553" s="1549"/>
      <c r="BD553" s="1551" t="str">
        <f>①伊勢崎市における事業所基本情報!$CG$18&amp;""</f>
        <v/>
      </c>
      <c r="BE553" s="1551" t="str">
        <f>①伊勢崎市における事業所基本情報!$CH$18&amp;""</f>
        <v/>
      </c>
      <c r="BF553" s="1551" t="str">
        <f>①伊勢崎市における事業所基本情報!$CI$18&amp;""</f>
        <v/>
      </c>
      <c r="BG553" s="1551" t="str">
        <f>①伊勢崎市における事業所基本情報!$CJ$18&amp;""</f>
        <v/>
      </c>
      <c r="BH553" s="1551" t="str">
        <f>①伊勢崎市における事業所基本情報!$CK$18&amp;""</f>
        <v/>
      </c>
      <c r="BI553" s="1551" t="str">
        <f>①伊勢崎市における事業所基本情報!$CL$18&amp;""</f>
        <v/>
      </c>
      <c r="BJ553" s="1551" t="str">
        <f>①伊勢崎市における事業所基本情報!$CM$18&amp;""</f>
        <v/>
      </c>
      <c r="BK553" s="1551" t="str">
        <f>①伊勢崎市における事業所基本情報!$CN$18&amp;""</f>
        <v/>
      </c>
      <c r="BL553" s="1572" t="s">
        <v>130</v>
      </c>
      <c r="BM553" s="1573"/>
      <c r="BN553" s="1573"/>
      <c r="BO553" s="1573"/>
      <c r="BP553" s="1573"/>
      <c r="BQ553" s="1574"/>
      <c r="BR553" s="86"/>
      <c r="BS553" s="86"/>
      <c r="BT553" s="86"/>
      <c r="BY553" s="145"/>
      <c r="BZ553" s="145"/>
      <c r="CA553" s="145"/>
      <c r="CB553" s="145"/>
      <c r="CC553" s="145"/>
      <c r="CD553" s="145"/>
      <c r="CE553" s="145"/>
      <c r="CF553" s="145"/>
      <c r="CG553" s="145"/>
    </row>
    <row r="554" spans="1:87" ht="13.5" customHeight="1" x14ac:dyDescent="0.2">
      <c r="A554" s="143" t="str">
        <f>+IF('➉一覧からの作成用データ (切替届)'!$N$44="印刷ＯＫ→",1,"")</f>
        <v/>
      </c>
      <c r="B554" s="2727"/>
      <c r="C554" s="2728"/>
      <c r="D554" s="2728"/>
      <c r="E554" s="2728"/>
      <c r="F554" s="2728"/>
      <c r="G554" s="2728"/>
      <c r="H554" s="2728"/>
      <c r="I554" s="2728"/>
      <c r="J554" s="2728"/>
      <c r="K554" s="2728"/>
      <c r="L554" s="2728"/>
      <c r="M554" s="2728"/>
      <c r="N554" s="2728"/>
      <c r="O554" s="2728"/>
      <c r="P554" s="1730"/>
      <c r="Q554" s="1730"/>
      <c r="R554" s="1640"/>
      <c r="S554" s="1590"/>
      <c r="T554" s="1590"/>
      <c r="U554" s="1590"/>
      <c r="V554" s="1641"/>
      <c r="W554" s="1568" t="str">
        <f>①伊勢崎市における事業所基本情報!$I$27&amp;""</f>
        <v/>
      </c>
      <c r="X554" s="1569"/>
      <c r="Y554" s="1569"/>
      <c r="Z554" s="1569"/>
      <c r="AA554" s="1569"/>
      <c r="AB554" s="1569"/>
      <c r="AC554" s="1569"/>
      <c r="AD554" s="1569"/>
      <c r="AE554" s="1569"/>
      <c r="AF554" s="1569"/>
      <c r="AG554" s="1569"/>
      <c r="AH554" s="1569"/>
      <c r="AI554" s="1569"/>
      <c r="AJ554" s="1569"/>
      <c r="AK554" s="1569"/>
      <c r="AL554" s="1569"/>
      <c r="AM554" s="1569"/>
      <c r="AN554" s="1569"/>
      <c r="AO554" s="1569"/>
      <c r="AP554" s="1569"/>
      <c r="AQ554" s="1569"/>
      <c r="AR554" s="1569"/>
      <c r="AS554" s="1569"/>
      <c r="AT554" s="1569"/>
      <c r="AU554" s="1569"/>
      <c r="AV554" s="1569"/>
      <c r="AW554" s="1550"/>
      <c r="AX554" s="1550"/>
      <c r="AY554" s="1550"/>
      <c r="AZ554" s="1550"/>
      <c r="BA554" s="1550"/>
      <c r="BB554" s="1550"/>
      <c r="BC554" s="1550"/>
      <c r="BD554" s="1552"/>
      <c r="BE554" s="1552"/>
      <c r="BF554" s="1552"/>
      <c r="BG554" s="1552"/>
      <c r="BH554" s="1552"/>
      <c r="BI554" s="1552"/>
      <c r="BJ554" s="1552"/>
      <c r="BK554" s="1552"/>
      <c r="BL554" s="1575"/>
      <c r="BM554" s="1576"/>
      <c r="BN554" s="1576"/>
      <c r="BO554" s="1576"/>
      <c r="BP554" s="1576"/>
      <c r="BQ554" s="1577"/>
      <c r="BR554" s="86"/>
      <c r="BS554" s="86"/>
      <c r="BT554" s="86"/>
      <c r="BY554" s="145"/>
    </row>
    <row r="555" spans="1:87" ht="13.5" customHeight="1" x14ac:dyDescent="0.2">
      <c r="A555" s="143" t="str">
        <f>+IF('➉一覧からの作成用データ (切替届)'!$N$44="印刷ＯＫ→",1,"")</f>
        <v/>
      </c>
      <c r="B555" s="2727"/>
      <c r="C555" s="2728"/>
      <c r="D555" s="2728"/>
      <c r="E555" s="2728"/>
      <c r="F555" s="2728"/>
      <c r="G555" s="2728"/>
      <c r="H555" s="2728"/>
      <c r="I555" s="2728"/>
      <c r="J555" s="2728"/>
      <c r="K555" s="2728"/>
      <c r="L555" s="2728"/>
      <c r="M555" s="2728"/>
      <c r="N555" s="2728"/>
      <c r="O555" s="2728"/>
      <c r="P555" s="1730"/>
      <c r="Q555" s="1730"/>
      <c r="R555" s="1640"/>
      <c r="S555" s="1590"/>
      <c r="T555" s="1590"/>
      <c r="U555" s="1590"/>
      <c r="V555" s="1641"/>
      <c r="W555" s="1568"/>
      <c r="X555" s="1569"/>
      <c r="Y555" s="1569"/>
      <c r="Z555" s="1569"/>
      <c r="AA555" s="1569"/>
      <c r="AB555" s="1569"/>
      <c r="AC555" s="1569"/>
      <c r="AD555" s="1569"/>
      <c r="AE555" s="1569"/>
      <c r="AF555" s="1569"/>
      <c r="AG555" s="1569"/>
      <c r="AH555" s="1569"/>
      <c r="AI555" s="1569"/>
      <c r="AJ555" s="1569"/>
      <c r="AK555" s="1569"/>
      <c r="AL555" s="1569"/>
      <c r="AM555" s="1569"/>
      <c r="AN555" s="1569"/>
      <c r="AO555" s="1569"/>
      <c r="AP555" s="1569"/>
      <c r="AQ555" s="1569"/>
      <c r="AR555" s="1569"/>
      <c r="AS555" s="1569"/>
      <c r="AT555" s="1569"/>
      <c r="AU555" s="1569"/>
      <c r="AV555" s="1569"/>
      <c r="AW555" s="1550"/>
      <c r="AX555" s="1550"/>
      <c r="AY555" s="1550"/>
      <c r="AZ555" s="1550"/>
      <c r="BA555" s="1550"/>
      <c r="BB555" s="1550"/>
      <c r="BC555" s="1550"/>
      <c r="BD555" s="1624" t="s">
        <v>116</v>
      </c>
      <c r="BE555" s="1624"/>
      <c r="BF555" s="1624"/>
      <c r="BG555" s="1624"/>
      <c r="BH555" s="1624"/>
      <c r="BI555" s="1624"/>
      <c r="BJ555" s="1624"/>
      <c r="BK555" s="1624" t="s">
        <v>117</v>
      </c>
      <c r="BL555" s="1566" t="str">
        <f>RIGHT('➉一覧からの作成用データ (切替届)'!$M$44,2)&amp;""</f>
        <v/>
      </c>
      <c r="BM555" s="1566"/>
      <c r="BN555" s="1566"/>
      <c r="BO555" s="1566"/>
      <c r="BP555" s="1566"/>
      <c r="BQ555" s="1626" t="s">
        <v>118</v>
      </c>
      <c r="BR555" s="78"/>
      <c r="BS555" s="78"/>
      <c r="BT555" s="76"/>
      <c r="BY555" s="145"/>
    </row>
    <row r="556" spans="1:87" ht="13.5" customHeight="1" x14ac:dyDescent="0.2">
      <c r="A556" s="143" t="str">
        <f>+IF('➉一覧からの作成用データ (切替届)'!$N$44="印刷ＯＫ→",1,"")</f>
        <v/>
      </c>
      <c r="B556" s="2729"/>
      <c r="C556" s="2730"/>
      <c r="D556" s="2730"/>
      <c r="E556" s="2730"/>
      <c r="F556" s="2730"/>
      <c r="G556" s="2730"/>
      <c r="H556" s="2730"/>
      <c r="I556" s="2730"/>
      <c r="J556" s="2730"/>
      <c r="K556" s="2730"/>
      <c r="L556" s="2730"/>
      <c r="M556" s="2730"/>
      <c r="N556" s="2730"/>
      <c r="O556" s="2730"/>
      <c r="P556" s="1730"/>
      <c r="Q556" s="1730"/>
      <c r="R556" s="1637"/>
      <c r="S556" s="1638"/>
      <c r="T556" s="1638"/>
      <c r="U556" s="1638"/>
      <c r="V556" s="1642"/>
      <c r="W556" s="1570"/>
      <c r="X556" s="1571"/>
      <c r="Y556" s="1571"/>
      <c r="Z556" s="1571"/>
      <c r="AA556" s="1571"/>
      <c r="AB556" s="1571"/>
      <c r="AC556" s="1571"/>
      <c r="AD556" s="1571"/>
      <c r="AE556" s="1571"/>
      <c r="AF556" s="1571"/>
      <c r="AG556" s="1571"/>
      <c r="AH556" s="1571"/>
      <c r="AI556" s="1571"/>
      <c r="AJ556" s="1571"/>
      <c r="AK556" s="1571"/>
      <c r="AL556" s="1571"/>
      <c r="AM556" s="1571"/>
      <c r="AN556" s="1571"/>
      <c r="AO556" s="1571"/>
      <c r="AP556" s="1571"/>
      <c r="AQ556" s="1571"/>
      <c r="AR556" s="1571"/>
      <c r="AS556" s="1571"/>
      <c r="AT556" s="1571"/>
      <c r="AU556" s="1571"/>
      <c r="AV556" s="1571"/>
      <c r="AW556" s="1550"/>
      <c r="AX556" s="1550"/>
      <c r="AY556" s="1550"/>
      <c r="AZ556" s="1550"/>
      <c r="BA556" s="1550"/>
      <c r="BB556" s="1550"/>
      <c r="BC556" s="1550"/>
      <c r="BD556" s="1625"/>
      <c r="BE556" s="1625"/>
      <c r="BF556" s="1625"/>
      <c r="BG556" s="1625"/>
      <c r="BH556" s="1625"/>
      <c r="BI556" s="1625"/>
      <c r="BJ556" s="1625"/>
      <c r="BK556" s="1625"/>
      <c r="BL556" s="1567"/>
      <c r="BM556" s="1567"/>
      <c r="BN556" s="1567"/>
      <c r="BO556" s="1567"/>
      <c r="BP556" s="1567"/>
      <c r="BQ556" s="1627"/>
      <c r="BR556" s="78"/>
      <c r="BS556" s="78"/>
      <c r="BT556" s="76"/>
      <c r="BY556" s="145"/>
      <c r="BZ556" s="145"/>
      <c r="CA556" s="145"/>
      <c r="CB556" s="145"/>
      <c r="CC556" s="145"/>
      <c r="CD556" s="145"/>
      <c r="CE556" s="145"/>
      <c r="CF556" s="145"/>
    </row>
    <row r="557" spans="1:87" ht="20.25" customHeight="1" x14ac:dyDescent="0.2">
      <c r="A557" s="143" t="str">
        <f>+IF('➉一覧からの作成用データ (切替届)'!$N$44="印刷ＯＫ→",1,"")</f>
        <v/>
      </c>
      <c r="B557" s="1653"/>
      <c r="C557" s="1564"/>
      <c r="D557" s="1564"/>
      <c r="E557" s="1564"/>
      <c r="F557" s="1564"/>
      <c r="G557" s="1564"/>
      <c r="H557" s="1564"/>
      <c r="I557" s="1564"/>
      <c r="J557" s="1564"/>
      <c r="K557" s="1649" t="s">
        <v>304</v>
      </c>
      <c r="L557" s="1650"/>
      <c r="M557" s="1650"/>
      <c r="N557" s="1650"/>
      <c r="O557" s="1650"/>
      <c r="P557" s="1730"/>
      <c r="Q557" s="1730"/>
      <c r="R557" s="1634" t="s">
        <v>20</v>
      </c>
      <c r="S557" s="1634"/>
      <c r="T557" s="1634"/>
      <c r="U557" s="1634"/>
      <c r="V557" s="1634"/>
      <c r="W557" s="1610" t="str">
        <f>①伊勢崎市における事業所基本情報!$I$20&amp;""</f>
        <v/>
      </c>
      <c r="X557" s="1611"/>
      <c r="Y557" s="1611"/>
      <c r="Z557" s="1611"/>
      <c r="AA557" s="1611"/>
      <c r="AB557" s="1611"/>
      <c r="AC557" s="1611"/>
      <c r="AD557" s="1611"/>
      <c r="AE557" s="1611"/>
      <c r="AF557" s="1611"/>
      <c r="AG557" s="1611"/>
      <c r="AH557" s="1611"/>
      <c r="AI557" s="1611"/>
      <c r="AJ557" s="1611"/>
      <c r="AK557" s="1611"/>
      <c r="AL557" s="1611"/>
      <c r="AM557" s="1611"/>
      <c r="AN557" s="1611"/>
      <c r="AO557" s="1611"/>
      <c r="AP557" s="1611"/>
      <c r="AQ557" s="1611"/>
      <c r="AR557" s="1611"/>
      <c r="AS557" s="1611"/>
      <c r="AT557" s="1611"/>
      <c r="AU557" s="1611"/>
      <c r="AV557" s="1612"/>
      <c r="AW557" s="1550" t="s">
        <v>131</v>
      </c>
      <c r="AX557" s="1550"/>
      <c r="AY557" s="1550"/>
      <c r="AZ557" s="1550"/>
      <c r="BA557" s="1550" t="s">
        <v>33</v>
      </c>
      <c r="BB557" s="1550"/>
      <c r="BC557" s="1550"/>
      <c r="BD557" s="1614" t="str">
        <f>①伊勢崎市における事業所基本情報!$I$35&amp;""</f>
        <v/>
      </c>
      <c r="BE557" s="1614"/>
      <c r="BF557" s="1614"/>
      <c r="BG557" s="1614"/>
      <c r="BH557" s="1614"/>
      <c r="BI557" s="1614"/>
      <c r="BJ557" s="1614"/>
      <c r="BK557" s="1614"/>
      <c r="BL557" s="1614"/>
      <c r="BM557" s="1614"/>
      <c r="BN557" s="1614"/>
      <c r="BO557" s="1614"/>
      <c r="BP557" s="1614"/>
      <c r="BQ557" s="1615"/>
      <c r="BR557" s="78"/>
      <c r="BS557" s="78"/>
      <c r="BT557" s="76"/>
      <c r="BY557" s="145"/>
      <c r="BZ557" s="145"/>
      <c r="CA557" s="145"/>
      <c r="CB557" s="145"/>
      <c r="CC557" s="145"/>
      <c r="CD557" s="145"/>
      <c r="CE557" s="145"/>
      <c r="CF557" s="145"/>
    </row>
    <row r="558" spans="1:87" ht="20.25" customHeight="1" x14ac:dyDescent="0.2">
      <c r="A558" s="143" t="str">
        <f>+IF('➉一覧からの作成用データ (切替届)'!$N$44="印刷ＯＫ→",1,"")</f>
        <v/>
      </c>
      <c r="B558" s="1653"/>
      <c r="C558" s="1564"/>
      <c r="D558" s="1564"/>
      <c r="E558" s="1564"/>
      <c r="F558" s="1564"/>
      <c r="G558" s="1564"/>
      <c r="H558" s="1564"/>
      <c r="I558" s="1564"/>
      <c r="J558" s="1564"/>
      <c r="K558" s="1651"/>
      <c r="L558" s="1652"/>
      <c r="M558" s="1652"/>
      <c r="N558" s="1652"/>
      <c r="O558" s="1652"/>
      <c r="P558" s="1730"/>
      <c r="Q558" s="1730"/>
      <c r="R558" s="1640" t="s">
        <v>24</v>
      </c>
      <c r="S558" s="1590"/>
      <c r="T558" s="1590"/>
      <c r="U558" s="1590"/>
      <c r="V558" s="1641"/>
      <c r="W558" s="1601" t="str">
        <f>①伊勢崎市における事業所基本情報!$I$22&amp;""</f>
        <v/>
      </c>
      <c r="X558" s="1602"/>
      <c r="Y558" s="1602"/>
      <c r="Z558" s="1602"/>
      <c r="AA558" s="1602"/>
      <c r="AB558" s="1602"/>
      <c r="AC558" s="1602"/>
      <c r="AD558" s="1602"/>
      <c r="AE558" s="1602"/>
      <c r="AF558" s="1602"/>
      <c r="AG558" s="1602"/>
      <c r="AH558" s="1602"/>
      <c r="AI558" s="1602"/>
      <c r="AJ558" s="1602"/>
      <c r="AK558" s="1602"/>
      <c r="AL558" s="1602"/>
      <c r="AM558" s="1602"/>
      <c r="AN558" s="1602"/>
      <c r="AO558" s="1602"/>
      <c r="AP558" s="1602"/>
      <c r="AQ558" s="1602"/>
      <c r="AR558" s="1602"/>
      <c r="AS558" s="1602"/>
      <c r="AT558" s="1602"/>
      <c r="AU558" s="1602"/>
      <c r="AV558" s="1603"/>
      <c r="AW558" s="1550"/>
      <c r="AX558" s="1550"/>
      <c r="AY558" s="1550"/>
      <c r="AZ558" s="1550"/>
      <c r="BA558" s="1550"/>
      <c r="BB558" s="1550"/>
      <c r="BC558" s="1550"/>
      <c r="BD558" s="1616"/>
      <c r="BE558" s="1616"/>
      <c r="BF558" s="1616"/>
      <c r="BG558" s="1616"/>
      <c r="BH558" s="1616"/>
      <c r="BI558" s="1616"/>
      <c r="BJ558" s="1616"/>
      <c r="BK558" s="1616"/>
      <c r="BL558" s="1616"/>
      <c r="BM558" s="1616"/>
      <c r="BN558" s="1616"/>
      <c r="BO558" s="1616"/>
      <c r="BP558" s="1616"/>
      <c r="BQ558" s="1617"/>
      <c r="BR558" s="78"/>
      <c r="BS558" s="78"/>
      <c r="BT558" s="76"/>
      <c r="BY558" s="145"/>
      <c r="BZ558" s="145"/>
      <c r="CA558" s="145"/>
      <c r="CB558" s="145"/>
      <c r="CC558" s="145"/>
      <c r="CD558" s="145"/>
      <c r="CE558" s="145"/>
      <c r="CF558" s="145"/>
      <c r="CG558" s="145"/>
    </row>
    <row r="559" spans="1:87" ht="20.25" customHeight="1" x14ac:dyDescent="0.2">
      <c r="A559" s="143" t="str">
        <f>+IF('➉一覧からの作成用データ (切替届)'!$N$44="印刷ＯＫ→",1,"")</f>
        <v/>
      </c>
      <c r="B559" s="1653"/>
      <c r="C559" s="1564"/>
      <c r="D559" s="1564"/>
      <c r="E559" s="1564"/>
      <c r="F559" s="1564"/>
      <c r="G559" s="1564"/>
      <c r="H559" s="1564"/>
      <c r="I559" s="1564"/>
      <c r="J559" s="1564"/>
      <c r="K559" s="1564"/>
      <c r="L559" s="1564"/>
      <c r="M559" s="1564"/>
      <c r="N559" s="1564"/>
      <c r="O559" s="1565"/>
      <c r="P559" s="1730"/>
      <c r="Q559" s="1730"/>
      <c r="R559" s="1640"/>
      <c r="S559" s="1590"/>
      <c r="T559" s="1590"/>
      <c r="U559" s="1590"/>
      <c r="V559" s="1641"/>
      <c r="W559" s="1604"/>
      <c r="X559" s="1605"/>
      <c r="Y559" s="1605"/>
      <c r="Z559" s="1605"/>
      <c r="AA559" s="1605"/>
      <c r="AB559" s="1605"/>
      <c r="AC559" s="1605"/>
      <c r="AD559" s="1605"/>
      <c r="AE559" s="1605"/>
      <c r="AF559" s="1605"/>
      <c r="AG559" s="1605"/>
      <c r="AH559" s="1605"/>
      <c r="AI559" s="1605"/>
      <c r="AJ559" s="1605"/>
      <c r="AK559" s="1605"/>
      <c r="AL559" s="1605"/>
      <c r="AM559" s="1605"/>
      <c r="AN559" s="1605"/>
      <c r="AO559" s="1605"/>
      <c r="AP559" s="1605"/>
      <c r="AQ559" s="1605"/>
      <c r="AR559" s="1605"/>
      <c r="AS559" s="1605"/>
      <c r="AT559" s="1605"/>
      <c r="AU559" s="1605"/>
      <c r="AV559" s="1606"/>
      <c r="AW559" s="1550"/>
      <c r="AX559" s="1550"/>
      <c r="AY559" s="1550"/>
      <c r="AZ559" s="1550"/>
      <c r="BA559" s="1550" t="s">
        <v>3</v>
      </c>
      <c r="BB559" s="1550"/>
      <c r="BC559" s="1550"/>
      <c r="BD559" s="1708" t="str">
        <f>①伊勢崎市における事業所基本情報!$I$37&amp;""</f>
        <v/>
      </c>
      <c r="BE559" s="1709"/>
      <c r="BF559" s="1709"/>
      <c r="BG559" s="1709"/>
      <c r="BH559" s="1709"/>
      <c r="BI559" s="1709"/>
      <c r="BJ559" s="1709"/>
      <c r="BK559" s="1709"/>
      <c r="BL559" s="1709"/>
      <c r="BM559" s="1709"/>
      <c r="BN559" s="1709"/>
      <c r="BO559" s="1709"/>
      <c r="BP559" s="1709"/>
      <c r="BQ559" s="1710"/>
      <c r="BR559" s="78"/>
      <c r="BS559" s="78"/>
      <c r="BT559" s="76"/>
      <c r="BY559" s="145"/>
    </row>
    <row r="560" spans="1:87" ht="20.25" customHeight="1" x14ac:dyDescent="0.2">
      <c r="A560" s="143" t="str">
        <f>+IF('➉一覧からの作成用データ (切替届)'!$N$44="印刷ＯＫ→",1,"")</f>
        <v/>
      </c>
      <c r="B560" s="1557" t="s">
        <v>13</v>
      </c>
      <c r="C560" s="1558"/>
      <c r="D560" s="1558"/>
      <c r="E560" s="1558"/>
      <c r="F560" s="1559"/>
      <c r="G560" s="1553" t="s">
        <v>19</v>
      </c>
      <c r="H560" s="1554"/>
      <c r="I560" s="1554"/>
      <c r="J560" s="1554"/>
      <c r="K560" s="1554"/>
      <c r="L560" s="1554"/>
      <c r="M560" s="1554"/>
      <c r="N560" s="1554"/>
      <c r="O560" s="1554"/>
      <c r="P560" s="1730"/>
      <c r="Q560" s="1730"/>
      <c r="R560" s="1637"/>
      <c r="S560" s="1638"/>
      <c r="T560" s="1638"/>
      <c r="U560" s="1638"/>
      <c r="V560" s="1642"/>
      <c r="W560" s="1607"/>
      <c r="X560" s="1608"/>
      <c r="Y560" s="1608"/>
      <c r="Z560" s="1608"/>
      <c r="AA560" s="1608"/>
      <c r="AB560" s="1608"/>
      <c r="AC560" s="1608"/>
      <c r="AD560" s="1608"/>
      <c r="AE560" s="1608"/>
      <c r="AF560" s="1608"/>
      <c r="AG560" s="1608"/>
      <c r="AH560" s="1608"/>
      <c r="AI560" s="1608"/>
      <c r="AJ560" s="1608"/>
      <c r="AK560" s="1608"/>
      <c r="AL560" s="1608"/>
      <c r="AM560" s="1608"/>
      <c r="AN560" s="1608"/>
      <c r="AO560" s="1608"/>
      <c r="AP560" s="1608"/>
      <c r="AQ560" s="1608"/>
      <c r="AR560" s="1608"/>
      <c r="AS560" s="1608"/>
      <c r="AT560" s="1608"/>
      <c r="AU560" s="1608"/>
      <c r="AV560" s="1609"/>
      <c r="AW560" s="1550"/>
      <c r="AX560" s="1550"/>
      <c r="AY560" s="1550"/>
      <c r="AZ560" s="1550"/>
      <c r="BA560" s="1550"/>
      <c r="BB560" s="1550"/>
      <c r="BC560" s="1550"/>
      <c r="BD560" s="1711"/>
      <c r="BE560" s="1712"/>
      <c r="BF560" s="1712"/>
      <c r="BG560" s="1712"/>
      <c r="BH560" s="1712"/>
      <c r="BI560" s="1712"/>
      <c r="BJ560" s="1712"/>
      <c r="BK560" s="1712"/>
      <c r="BL560" s="1712"/>
      <c r="BM560" s="1712"/>
      <c r="BN560" s="1712"/>
      <c r="BO560" s="1712"/>
      <c r="BP560" s="1712"/>
      <c r="BQ560" s="1713"/>
      <c r="BR560" s="78"/>
      <c r="BS560" s="78"/>
      <c r="BT560" s="76"/>
      <c r="BY560" s="145"/>
      <c r="BZ560" s="145"/>
    </row>
    <row r="561" spans="1:98" ht="20.25" customHeight="1" x14ac:dyDescent="0.2">
      <c r="A561" s="143" t="str">
        <f>+IF('➉一覧からの作成用データ (切替届)'!$N$44="印刷ＯＫ→",1,"")</f>
        <v/>
      </c>
      <c r="B561" s="1560"/>
      <c r="C561" s="1561"/>
      <c r="D561" s="1561"/>
      <c r="E561" s="1561"/>
      <c r="F561" s="1562"/>
      <c r="G561" s="1555"/>
      <c r="H561" s="1556"/>
      <c r="I561" s="1556"/>
      <c r="J561" s="1556"/>
      <c r="K561" s="1556"/>
      <c r="L561" s="1556"/>
      <c r="M561" s="1556"/>
      <c r="N561" s="1556"/>
      <c r="O561" s="1556"/>
      <c r="P561" s="1730"/>
      <c r="Q561" s="1730"/>
      <c r="R561" s="1550" t="s">
        <v>25</v>
      </c>
      <c r="S561" s="1550"/>
      <c r="T561" s="1550"/>
      <c r="U561" s="1550"/>
      <c r="V561" s="1550"/>
      <c r="W561" s="1543" t="str">
        <f>①伊勢崎市における事業所基本情報!$CG$35&amp;""</f>
        <v/>
      </c>
      <c r="X561" s="1544"/>
      <c r="Y561" s="1543" t="str">
        <f>①伊勢崎市における事業所基本情報!$CH$35&amp;""</f>
        <v/>
      </c>
      <c r="Z561" s="1544"/>
      <c r="AA561" s="1543" t="str">
        <f>①伊勢崎市における事業所基本情報!$CI$35&amp;""</f>
        <v/>
      </c>
      <c r="AB561" s="1544"/>
      <c r="AC561" s="1543" t="str">
        <f>①伊勢崎市における事業所基本情報!$CJ$35&amp;""</f>
        <v/>
      </c>
      <c r="AD561" s="1544"/>
      <c r="AE561" s="1543" t="str">
        <f>①伊勢崎市における事業所基本情報!$CK$35&amp;""</f>
        <v/>
      </c>
      <c r="AF561" s="1544"/>
      <c r="AG561" s="1543" t="str">
        <f>①伊勢崎市における事業所基本情報!$CL$35&amp;""</f>
        <v/>
      </c>
      <c r="AH561" s="1544"/>
      <c r="AI561" s="1543" t="str">
        <f>①伊勢崎市における事業所基本情報!$CM$35&amp;""</f>
        <v/>
      </c>
      <c r="AJ561" s="1544"/>
      <c r="AK561" s="1543" t="str">
        <f>①伊勢崎市における事業所基本情報!$CN$35&amp;""</f>
        <v/>
      </c>
      <c r="AL561" s="1544"/>
      <c r="AM561" s="1543" t="str">
        <f>①伊勢崎市における事業所基本情報!$CO$35&amp;""</f>
        <v/>
      </c>
      <c r="AN561" s="1544"/>
      <c r="AO561" s="1543" t="str">
        <f>①伊勢崎市における事業所基本情報!$CP$35&amp;""</f>
        <v/>
      </c>
      <c r="AP561" s="1544"/>
      <c r="AQ561" s="1543" t="str">
        <f>①伊勢崎市における事業所基本情報!$CQ$35&amp;""</f>
        <v/>
      </c>
      <c r="AR561" s="1544"/>
      <c r="AS561" s="1543" t="str">
        <f>①伊勢崎市における事業所基本情報!$CR$35&amp;""</f>
        <v/>
      </c>
      <c r="AT561" s="1544"/>
      <c r="AU561" s="1736" t="str">
        <f>①伊勢崎市における事業所基本情報!$CS$35&amp;""</f>
        <v/>
      </c>
      <c r="AV561" s="1737"/>
      <c r="AW561" s="1550"/>
      <c r="AX561" s="1550"/>
      <c r="AY561" s="1550"/>
      <c r="AZ561" s="1550"/>
      <c r="BA561" s="1550" t="s">
        <v>4</v>
      </c>
      <c r="BB561" s="1550"/>
      <c r="BC561" s="1550"/>
      <c r="BD561" s="1714" t="str">
        <f>①伊勢崎市における事業所基本情報!$I$39&amp;""</f>
        <v/>
      </c>
      <c r="BE561" s="1715"/>
      <c r="BF561" s="1715"/>
      <c r="BG561" s="1715"/>
      <c r="BH561" s="1715"/>
      <c r="BI561" s="1715"/>
      <c r="BJ561" s="1715"/>
      <c r="BK561" s="1715"/>
      <c r="BL561" s="1715"/>
      <c r="BM561" s="1715"/>
      <c r="BN561" s="1715"/>
      <c r="BO561" s="1715"/>
      <c r="BP561" s="1715"/>
      <c r="BQ561" s="1716"/>
      <c r="BR561" s="78"/>
      <c r="BS561" s="78"/>
      <c r="BT561" s="76"/>
      <c r="BY561" s="145"/>
      <c r="BZ561" s="145"/>
    </row>
    <row r="562" spans="1:98" ht="20.25" customHeight="1" thickBot="1" x14ac:dyDescent="0.25">
      <c r="A562" s="143" t="str">
        <f>+IF('➉一覧からの作成用データ (切替届)'!$N$44="印刷ＯＫ→",1,"")</f>
        <v/>
      </c>
      <c r="B562" s="1560"/>
      <c r="C562" s="1561"/>
      <c r="D562" s="1561"/>
      <c r="E562" s="1561"/>
      <c r="F562" s="1562"/>
      <c r="G562" s="1555"/>
      <c r="H562" s="1556"/>
      <c r="I562" s="1556"/>
      <c r="J562" s="1556"/>
      <c r="K562" s="1556"/>
      <c r="L562" s="1556"/>
      <c r="M562" s="1556"/>
      <c r="N562" s="1556"/>
      <c r="O562" s="1556"/>
      <c r="P562" s="1730"/>
      <c r="Q562" s="1730"/>
      <c r="R562" s="1550"/>
      <c r="S562" s="1550"/>
      <c r="T562" s="1550"/>
      <c r="U562" s="1550"/>
      <c r="V562" s="1550"/>
      <c r="W562" s="1620"/>
      <c r="X562" s="1621"/>
      <c r="Y562" s="1620"/>
      <c r="Z562" s="1621"/>
      <c r="AA562" s="1620"/>
      <c r="AB562" s="1621"/>
      <c r="AC562" s="1545"/>
      <c r="AD562" s="1546"/>
      <c r="AE562" s="1545"/>
      <c r="AF562" s="1546"/>
      <c r="AG562" s="1545"/>
      <c r="AH562" s="1546"/>
      <c r="AI562" s="1545"/>
      <c r="AJ562" s="1546"/>
      <c r="AK562" s="1545"/>
      <c r="AL562" s="1546"/>
      <c r="AM562" s="1545"/>
      <c r="AN562" s="1546"/>
      <c r="AO562" s="1545"/>
      <c r="AP562" s="1546"/>
      <c r="AQ562" s="1545"/>
      <c r="AR562" s="1546"/>
      <c r="AS562" s="1545"/>
      <c r="AT562" s="1546"/>
      <c r="AU562" s="1738"/>
      <c r="AV562" s="1543"/>
      <c r="AW562" s="1634"/>
      <c r="AX562" s="1634"/>
      <c r="AY562" s="1634"/>
      <c r="AZ562" s="1634"/>
      <c r="BA562" s="1618"/>
      <c r="BB562" s="1618"/>
      <c r="BC562" s="1618"/>
      <c r="BD562" s="1717"/>
      <c r="BE562" s="1718"/>
      <c r="BF562" s="1718"/>
      <c r="BG562" s="1718"/>
      <c r="BH562" s="1718"/>
      <c r="BI562" s="1718"/>
      <c r="BJ562" s="1718"/>
      <c r="BK562" s="1718"/>
      <c r="BL562" s="1718"/>
      <c r="BM562" s="1718"/>
      <c r="BN562" s="1718"/>
      <c r="BO562" s="1718"/>
      <c r="BP562" s="1718"/>
      <c r="BQ562" s="1719"/>
      <c r="BR562" s="78"/>
      <c r="BS562" s="78"/>
      <c r="BY562" s="145"/>
      <c r="BZ562" s="145"/>
      <c r="CA562" s="145"/>
      <c r="CB562" s="145"/>
      <c r="CC562" s="145"/>
      <c r="CD562" s="145"/>
      <c r="CE562" s="145"/>
      <c r="CF562" s="145"/>
      <c r="CG562" s="145"/>
    </row>
    <row r="563" spans="1:98" ht="15.75" customHeight="1" x14ac:dyDescent="0.2">
      <c r="A563" s="143" t="str">
        <f>+IF('➉一覧からの作成用データ (切替届)'!$N$44="印刷ＯＫ→",1,"")</f>
        <v/>
      </c>
      <c r="B563" s="1676" t="s">
        <v>22</v>
      </c>
      <c r="C563" s="1677"/>
      <c r="D563" s="1595" t="s">
        <v>14</v>
      </c>
      <c r="E563" s="1596"/>
      <c r="F563" s="1596"/>
      <c r="G563" s="1596"/>
      <c r="H563" s="1596"/>
      <c r="I563" s="1597"/>
      <c r="J563" s="2699" t="str">
        <f>'➉一覧からの作成用データ (切替届)'!$D$44&amp;""</f>
        <v/>
      </c>
      <c r="K563" s="2700"/>
      <c r="L563" s="2700"/>
      <c r="M563" s="2700"/>
      <c r="N563" s="2700"/>
      <c r="O563" s="2700"/>
      <c r="P563" s="2700"/>
      <c r="Q563" s="2700"/>
      <c r="R563" s="2700"/>
      <c r="S563" s="2700"/>
      <c r="T563" s="2700"/>
      <c r="U563" s="2700"/>
      <c r="V563" s="2700"/>
      <c r="W563" s="2700"/>
      <c r="X563" s="2700"/>
      <c r="Y563" s="2700"/>
      <c r="Z563" s="2700"/>
      <c r="AA563" s="2700"/>
      <c r="AB563" s="2701"/>
      <c r="AC563" s="2702" t="s">
        <v>119</v>
      </c>
      <c r="AD563" s="2703"/>
      <c r="AE563" s="2703"/>
      <c r="AF563" s="2703"/>
      <c r="AG563" s="2704"/>
      <c r="AH563" s="1643" t="s">
        <v>120</v>
      </c>
      <c r="AI563" s="1643"/>
      <c r="AJ563" s="1643"/>
      <c r="AK563" s="1643"/>
      <c r="AL563" s="1643"/>
      <c r="AM563" s="1643"/>
      <c r="AN563" s="1643"/>
      <c r="AO563" s="1643"/>
      <c r="AP563" s="1643"/>
      <c r="AQ563" s="1643"/>
      <c r="AR563" s="1644"/>
      <c r="AS563" s="1635" t="s">
        <v>123</v>
      </c>
      <c r="AT563" s="1635"/>
      <c r="AU563" s="1635"/>
      <c r="AV563" s="1635"/>
      <c r="AW563" s="1635"/>
      <c r="AX563" s="1635"/>
      <c r="AY563" s="1635"/>
      <c r="AZ563" s="1635"/>
      <c r="BA563" s="1636"/>
      <c r="BB563" s="1636"/>
      <c r="BC563" s="1636"/>
      <c r="BD563" s="1635"/>
      <c r="BE563" s="1635"/>
      <c r="BF563" s="1635"/>
      <c r="BG563" s="1635"/>
      <c r="BH563" s="1635"/>
      <c r="BI563" s="1635"/>
      <c r="BJ563" s="1635"/>
      <c r="BK563" s="1635"/>
      <c r="BL563" s="1635"/>
      <c r="BM563" s="1635"/>
      <c r="BN563" s="1635"/>
      <c r="BO563" s="1635"/>
      <c r="BP563" s="1635"/>
      <c r="BQ563" s="79"/>
      <c r="BR563" s="76"/>
      <c r="BS563" s="76"/>
      <c r="BT563" s="76"/>
      <c r="BU563" s="76"/>
      <c r="CA563" s="145"/>
      <c r="CB563" s="145"/>
      <c r="CC563" s="145"/>
      <c r="CD563" s="145"/>
      <c r="CE563" s="145"/>
      <c r="CF563" s="145"/>
      <c r="CG563" s="145"/>
      <c r="CH563" s="145"/>
      <c r="CI563" s="145"/>
    </row>
    <row r="564" spans="1:98" ht="16.5" customHeight="1" x14ac:dyDescent="0.2">
      <c r="A564" s="143" t="str">
        <f>+IF('➉一覧からの作成用データ (切替届)'!$N$44="印刷ＯＫ→",1,"")</f>
        <v/>
      </c>
      <c r="B564" s="1676"/>
      <c r="C564" s="1677"/>
      <c r="D564" s="1628" t="s">
        <v>305</v>
      </c>
      <c r="E564" s="1629"/>
      <c r="F564" s="1629"/>
      <c r="G564" s="1629"/>
      <c r="H564" s="1629"/>
      <c r="I564" s="1630"/>
      <c r="J564" s="2705" t="str">
        <f>'➉一覧からの作成用データ (切替届)'!$C$44&amp;""</f>
        <v/>
      </c>
      <c r="K564" s="2706"/>
      <c r="L564" s="2706"/>
      <c r="M564" s="2706"/>
      <c r="N564" s="2706"/>
      <c r="O564" s="2706"/>
      <c r="P564" s="2706"/>
      <c r="Q564" s="2706"/>
      <c r="R564" s="2706"/>
      <c r="S564" s="2706"/>
      <c r="T564" s="2706"/>
      <c r="U564" s="2706"/>
      <c r="V564" s="2706"/>
      <c r="W564" s="2706"/>
      <c r="X564" s="2706"/>
      <c r="Y564" s="2706"/>
      <c r="Z564" s="2706"/>
      <c r="AA564" s="2706"/>
      <c r="AB564" s="2707"/>
      <c r="AC564" s="2710"/>
      <c r="AD564" s="2711"/>
      <c r="AE564" s="2711"/>
      <c r="AF564" s="2711"/>
      <c r="AG564" s="2712"/>
      <c r="AH564" s="1645"/>
      <c r="AI564" s="1645"/>
      <c r="AJ564" s="1645"/>
      <c r="AK564" s="1645"/>
      <c r="AL564" s="1645"/>
      <c r="AM564" s="1645"/>
      <c r="AN564" s="1645"/>
      <c r="AO564" s="1645"/>
      <c r="AP564" s="1645"/>
      <c r="AQ564" s="1645"/>
      <c r="AR564" s="1646"/>
      <c r="AS564" s="1589" t="s">
        <v>73</v>
      </c>
      <c r="AT564" s="1589"/>
      <c r="AU564" s="1619" t="str">
        <f>'➉一覧からの作成用データ (切替届)'!$I$44&amp;""</f>
        <v/>
      </c>
      <c r="AV564" s="1619"/>
      <c r="AW564" s="1619"/>
      <c r="AX564" s="1619"/>
      <c r="AY564" s="1619"/>
      <c r="AZ564" s="1619"/>
      <c r="BA564" s="1619"/>
      <c r="BB564" s="1619"/>
      <c r="BC564" s="1619"/>
      <c r="BD564" s="1619"/>
      <c r="BE564" s="1619"/>
      <c r="BF564" s="1589" t="s">
        <v>74</v>
      </c>
      <c r="BG564" s="1589"/>
      <c r="BH564" s="740" t="s">
        <v>350</v>
      </c>
      <c r="BI564" s="740"/>
      <c r="BJ564" s="740"/>
      <c r="BK564" s="740"/>
      <c r="BL564" s="740"/>
      <c r="BM564" s="740"/>
      <c r="BN564" s="740"/>
      <c r="BO564" s="740"/>
      <c r="BP564" s="740"/>
      <c r="BQ564" s="1684"/>
      <c r="BR564" s="76"/>
      <c r="BS564" s="76"/>
      <c r="BT564" s="76"/>
      <c r="BU564" s="76"/>
      <c r="CA564" s="145"/>
      <c r="CB564" s="145"/>
      <c r="CC564" s="145"/>
      <c r="CD564" s="145"/>
      <c r="CE564" s="145"/>
      <c r="CF564" s="145"/>
      <c r="CG564" s="145"/>
      <c r="CH564" s="145"/>
      <c r="CI564" s="145"/>
    </row>
    <row r="565" spans="1:98" ht="16.5" customHeight="1" x14ac:dyDescent="0.2">
      <c r="A565" s="143" t="str">
        <f>+IF('➉一覧からの作成用データ (切替届)'!$N$44="印刷ＯＫ→",1,"")</f>
        <v/>
      </c>
      <c r="B565" s="1676"/>
      <c r="C565" s="1677"/>
      <c r="D565" s="1631"/>
      <c r="E565" s="1632"/>
      <c r="F565" s="1632"/>
      <c r="G565" s="1632"/>
      <c r="H565" s="1632"/>
      <c r="I565" s="1633"/>
      <c r="J565" s="1685"/>
      <c r="K565" s="1686"/>
      <c r="L565" s="1686"/>
      <c r="M565" s="1686"/>
      <c r="N565" s="1686"/>
      <c r="O565" s="1686"/>
      <c r="P565" s="1686"/>
      <c r="Q565" s="1686"/>
      <c r="R565" s="1686"/>
      <c r="S565" s="1686"/>
      <c r="T565" s="1686"/>
      <c r="U565" s="1686"/>
      <c r="V565" s="1686"/>
      <c r="W565" s="1686"/>
      <c r="X565" s="1686"/>
      <c r="Y565" s="1686"/>
      <c r="Z565" s="1686"/>
      <c r="AA565" s="1686"/>
      <c r="AB565" s="2708"/>
      <c r="AC565" s="2318"/>
      <c r="AD565" s="1613"/>
      <c r="AE565" s="1613"/>
      <c r="AF565" s="1613"/>
      <c r="AG565" s="2319"/>
      <c r="AH565" s="1645"/>
      <c r="AI565" s="1645"/>
      <c r="AJ565" s="1645"/>
      <c r="AK565" s="1645"/>
      <c r="AL565" s="1645"/>
      <c r="AM565" s="1645"/>
      <c r="AN565" s="1645"/>
      <c r="AO565" s="1645"/>
      <c r="AP565" s="1645"/>
      <c r="AQ565" s="1645"/>
      <c r="AR565" s="1646"/>
      <c r="AS565" s="1589"/>
      <c r="AT565" s="1589"/>
      <c r="AU565" s="1619"/>
      <c r="AV565" s="1619"/>
      <c r="AW565" s="1619"/>
      <c r="AX565" s="1619"/>
      <c r="AY565" s="1619"/>
      <c r="AZ565" s="1619"/>
      <c r="BA565" s="1619"/>
      <c r="BB565" s="1619"/>
      <c r="BC565" s="1619"/>
      <c r="BD565" s="1619"/>
      <c r="BE565" s="1619"/>
      <c r="BF565" s="1589"/>
      <c r="BG565" s="1589"/>
      <c r="BH565" s="740"/>
      <c r="BI565" s="740"/>
      <c r="BJ565" s="740"/>
      <c r="BK565" s="740"/>
      <c r="BL565" s="740"/>
      <c r="BM565" s="740"/>
      <c r="BN565" s="740"/>
      <c r="BO565" s="740"/>
      <c r="BP565" s="740"/>
      <c r="BQ565" s="1684"/>
      <c r="BR565" s="76"/>
      <c r="BS565" s="76"/>
      <c r="BT565" s="76"/>
      <c r="BU565" s="76"/>
      <c r="CA565" s="145"/>
      <c r="CS565" s="134"/>
      <c r="CT565" s="134"/>
    </row>
    <row r="566" spans="1:98" ht="16.5" customHeight="1" x14ac:dyDescent="0.2">
      <c r="A566" s="143" t="str">
        <f>+IF('➉一覧からの作成用データ (切替届)'!$N$44="印刷ＯＫ→",1,"")</f>
        <v/>
      </c>
      <c r="B566" s="1676"/>
      <c r="C566" s="1677"/>
      <c r="D566" s="1598"/>
      <c r="E566" s="1599"/>
      <c r="F566" s="1599"/>
      <c r="G566" s="1599"/>
      <c r="H566" s="1599"/>
      <c r="I566" s="1600"/>
      <c r="J566" s="1687"/>
      <c r="K566" s="1688"/>
      <c r="L566" s="1688"/>
      <c r="M566" s="1688"/>
      <c r="N566" s="1688"/>
      <c r="O566" s="1688"/>
      <c r="P566" s="1688"/>
      <c r="Q566" s="1688"/>
      <c r="R566" s="1688"/>
      <c r="S566" s="1688"/>
      <c r="T566" s="1688"/>
      <c r="U566" s="1688"/>
      <c r="V566" s="1688"/>
      <c r="W566" s="1688"/>
      <c r="X566" s="1688"/>
      <c r="Y566" s="1688"/>
      <c r="Z566" s="1688"/>
      <c r="AA566" s="1688"/>
      <c r="AB566" s="2709"/>
      <c r="AC566" s="2320"/>
      <c r="AD566" s="2321"/>
      <c r="AE566" s="2321"/>
      <c r="AF566" s="2321"/>
      <c r="AG566" s="2322"/>
      <c r="AH566" s="1647"/>
      <c r="AI566" s="1647"/>
      <c r="AJ566" s="1647"/>
      <c r="AK566" s="1647"/>
      <c r="AL566" s="1647"/>
      <c r="AM566" s="1647"/>
      <c r="AN566" s="1647"/>
      <c r="AO566" s="1647"/>
      <c r="AP566" s="1647"/>
      <c r="AQ566" s="1647"/>
      <c r="AR566" s="1648"/>
      <c r="AS566" s="1637" t="s">
        <v>125</v>
      </c>
      <c r="AT566" s="1638"/>
      <c r="AU566" s="1638"/>
      <c r="AV566" s="1638"/>
      <c r="AW566" s="1638"/>
      <c r="AX566" s="1638"/>
      <c r="AY566" s="1638"/>
      <c r="AZ566" s="1638"/>
      <c r="BA566" s="1638"/>
      <c r="BB566" s="1638"/>
      <c r="BC566" s="1638"/>
      <c r="BD566" s="1638"/>
      <c r="BE566" s="1638"/>
      <c r="BF566" s="1638"/>
      <c r="BG566" s="1638"/>
      <c r="BH566" s="1638"/>
      <c r="BI566" s="1638"/>
      <c r="BJ566" s="1638"/>
      <c r="BK566" s="1638"/>
      <c r="BL566" s="1638"/>
      <c r="BM566" s="1638"/>
      <c r="BN566" s="1638"/>
      <c r="BO566" s="1638"/>
      <c r="BP566" s="1638"/>
      <c r="BQ566" s="1639"/>
      <c r="BR566" s="76"/>
      <c r="BS566" s="76"/>
      <c r="BT566" s="76"/>
      <c r="BU566" s="76"/>
      <c r="CA566" s="145"/>
      <c r="CR566" s="134"/>
      <c r="CS566" s="134"/>
      <c r="CT566" s="134"/>
    </row>
    <row r="567" spans="1:98" ht="18" customHeight="1" x14ac:dyDescent="0.2">
      <c r="A567" s="143" t="str">
        <f>+IF('➉一覧からの作成用データ (切替届)'!$N$44="印刷ＯＫ→",1,"")</f>
        <v/>
      </c>
      <c r="B567" s="1676"/>
      <c r="C567" s="1677"/>
      <c r="D567" s="1595" t="s">
        <v>307</v>
      </c>
      <c r="E567" s="1596"/>
      <c r="F567" s="1596"/>
      <c r="G567" s="1596"/>
      <c r="H567" s="1596"/>
      <c r="I567" s="1597"/>
      <c r="J567" s="2713" t="str">
        <f>IF('➉一覧からの作成用データ (切替届)'!$E$44="","",'➉一覧からの作成用データ (切替届)'!E44)</f>
        <v/>
      </c>
      <c r="K567" s="2714"/>
      <c r="L567" s="2714"/>
      <c r="M567" s="2714"/>
      <c r="N567" s="2714"/>
      <c r="O567" s="2714"/>
      <c r="P567" s="2714"/>
      <c r="Q567" s="2714"/>
      <c r="R567" s="2714"/>
      <c r="S567" s="2714"/>
      <c r="T567" s="2714"/>
      <c r="U567" s="2714"/>
      <c r="V567" s="2714"/>
      <c r="W567" s="2714"/>
      <c r="X567" s="2714"/>
      <c r="Y567" s="2714"/>
      <c r="Z567" s="2714"/>
      <c r="AA567" s="2714"/>
      <c r="AB567" s="2714"/>
      <c r="AC567" s="2714"/>
      <c r="AD567" s="2714"/>
      <c r="AE567" s="2714"/>
      <c r="AF567" s="2714"/>
      <c r="AG567" s="2715"/>
      <c r="AH567" s="1665" t="s">
        <v>121</v>
      </c>
      <c r="AI567" s="1645"/>
      <c r="AJ567" s="1645"/>
      <c r="AK567" s="1645"/>
      <c r="AL567" s="1645"/>
      <c r="AM567" s="1645"/>
      <c r="AN567" s="1645"/>
      <c r="AO567" s="1645"/>
      <c r="AP567" s="1645"/>
      <c r="AQ567" s="1645"/>
      <c r="AR567" s="1646"/>
      <c r="AS567" s="1669">
        <f>'➉一覧からの作成用データ (切替届)'!$J$44</f>
        <v>0</v>
      </c>
      <c r="AT567" s="1670"/>
      <c r="AU567" s="1670"/>
      <c r="AV567" s="1670"/>
      <c r="AW567" s="1670"/>
      <c r="AX567" s="1590" t="s">
        <v>126</v>
      </c>
      <c r="AY567" s="1590"/>
      <c r="AZ567" s="1590" t="s">
        <v>117</v>
      </c>
      <c r="BA567" s="2685" t="str">
        <f>+IF(AS567="","",IF(AS567=12,1,IF(AND(AS567&gt;=1,AS567&lt;=11),AS567+1,"")))</f>
        <v/>
      </c>
      <c r="BB567" s="2685"/>
      <c r="BC567" s="2685"/>
      <c r="BD567" s="2685"/>
      <c r="BE567" s="1590" t="s">
        <v>127</v>
      </c>
      <c r="BF567" s="1590"/>
      <c r="BG567" s="1614" t="s">
        <v>242</v>
      </c>
      <c r="BH567" s="1614"/>
      <c r="BI567" s="1614"/>
      <c r="BJ567" s="1614"/>
      <c r="BK567" s="1614"/>
      <c r="BL567" s="1614"/>
      <c r="BM567" s="1614"/>
      <c r="BN567" s="1614"/>
      <c r="BO567" s="1590"/>
      <c r="BP567" s="1590"/>
      <c r="BQ567" s="1690"/>
      <c r="BR567" s="76"/>
      <c r="BS567" s="76"/>
      <c r="BT567" s="76"/>
      <c r="BU567" s="76"/>
      <c r="CA567" s="145"/>
      <c r="CB567" s="145"/>
      <c r="CC567" s="145"/>
      <c r="CD567" s="145"/>
      <c r="CE567" s="145"/>
      <c r="CF567" s="145"/>
      <c r="CG567" s="145"/>
      <c r="CH567" s="145"/>
      <c r="CI567" s="145"/>
    </row>
    <row r="568" spans="1:98" ht="18" customHeight="1" thickBot="1" x14ac:dyDescent="0.25">
      <c r="A568" s="143" t="str">
        <f>+IF('➉一覧からの作成用データ (切替届)'!$N$44="印刷ＯＫ→",1,"")</f>
        <v/>
      </c>
      <c r="B568" s="1676"/>
      <c r="C568" s="1677"/>
      <c r="D568" s="1598"/>
      <c r="E568" s="1599"/>
      <c r="F568" s="1599"/>
      <c r="G568" s="1599"/>
      <c r="H568" s="1599"/>
      <c r="I568" s="1600"/>
      <c r="J568" s="2716"/>
      <c r="K568" s="2717"/>
      <c r="L568" s="2717"/>
      <c r="M568" s="2717"/>
      <c r="N568" s="2717"/>
      <c r="O568" s="2717"/>
      <c r="P568" s="2717"/>
      <c r="Q568" s="2717"/>
      <c r="R568" s="2717"/>
      <c r="S568" s="2717"/>
      <c r="T568" s="2717"/>
      <c r="U568" s="2717"/>
      <c r="V568" s="2717"/>
      <c r="W568" s="2717"/>
      <c r="X568" s="2717"/>
      <c r="Y568" s="2717"/>
      <c r="Z568" s="2717"/>
      <c r="AA568" s="2717"/>
      <c r="AB568" s="2717"/>
      <c r="AC568" s="2717"/>
      <c r="AD568" s="2717"/>
      <c r="AE568" s="2717"/>
      <c r="AF568" s="2717"/>
      <c r="AG568" s="2718"/>
      <c r="AH568" s="1665"/>
      <c r="AI568" s="1645"/>
      <c r="AJ568" s="1645"/>
      <c r="AK568" s="1645"/>
      <c r="AL568" s="1645"/>
      <c r="AM568" s="1645"/>
      <c r="AN568" s="1645"/>
      <c r="AO568" s="1645"/>
      <c r="AP568" s="1645"/>
      <c r="AQ568" s="1645"/>
      <c r="AR568" s="1646"/>
      <c r="AS568" s="1671"/>
      <c r="AT568" s="1672"/>
      <c r="AU568" s="1672"/>
      <c r="AV568" s="1672"/>
      <c r="AW568" s="1672"/>
      <c r="AX568" s="1590"/>
      <c r="AY568" s="1590"/>
      <c r="AZ568" s="1590"/>
      <c r="BA568" s="2685"/>
      <c r="BB568" s="2685"/>
      <c r="BC568" s="2685"/>
      <c r="BD568" s="2685"/>
      <c r="BE568" s="1590"/>
      <c r="BF568" s="1590"/>
      <c r="BG568" s="1720"/>
      <c r="BH568" s="1720"/>
      <c r="BI568" s="1720"/>
      <c r="BJ568" s="1720"/>
      <c r="BK568" s="1720"/>
      <c r="BL568" s="1720"/>
      <c r="BM568" s="1720"/>
      <c r="BN568" s="1720"/>
      <c r="BO568" s="1590"/>
      <c r="BP568" s="1590"/>
      <c r="BQ568" s="1690"/>
      <c r="BR568" s="76"/>
      <c r="BS568" s="76"/>
      <c r="BT568" s="76"/>
      <c r="BU568" s="76"/>
      <c r="CA568" s="145"/>
      <c r="CB568" s="145"/>
      <c r="CC568" s="145"/>
      <c r="CD568" s="145"/>
      <c r="CE568" s="145"/>
      <c r="CF568" s="145"/>
    </row>
    <row r="569" spans="1:98" ht="22.5" customHeight="1" x14ac:dyDescent="0.2">
      <c r="A569" s="143" t="str">
        <f>+IF('➉一覧からの作成用データ (切替届)'!$N$44="印刷ＯＫ→",1,"")</f>
        <v/>
      </c>
      <c r="B569" s="1676"/>
      <c r="C569" s="1677"/>
      <c r="D569" s="1692" t="s">
        <v>15</v>
      </c>
      <c r="E569" s="1693"/>
      <c r="F569" s="1693"/>
      <c r="G569" s="1693"/>
      <c r="H569" s="1693"/>
      <c r="I569" s="1694"/>
      <c r="J569" s="1683"/>
      <c r="K569" s="2397"/>
      <c r="L569" s="1715"/>
      <c r="M569" s="1715"/>
      <c r="N569" s="1715"/>
      <c r="O569" s="1715"/>
      <c r="P569" s="1715"/>
      <c r="Q569" s="1715"/>
      <c r="R569" s="1715"/>
      <c r="S569" s="80"/>
      <c r="T569" s="80"/>
      <c r="U569" s="80"/>
      <c r="V569" s="80"/>
      <c r="W569" s="80"/>
      <c r="X569" s="80"/>
      <c r="Y569" s="80"/>
      <c r="Z569" s="80"/>
      <c r="AA569" s="80"/>
      <c r="AB569" s="80"/>
      <c r="AC569" s="80"/>
      <c r="AD569" s="80"/>
      <c r="AE569" s="80"/>
      <c r="AF569" s="80"/>
      <c r="AG569" s="80"/>
      <c r="AH569" s="1665"/>
      <c r="AI569" s="1645"/>
      <c r="AJ569" s="1645"/>
      <c r="AK569" s="1645"/>
      <c r="AL569" s="1645"/>
      <c r="AM569" s="1645"/>
      <c r="AN569" s="1645"/>
      <c r="AO569" s="1645"/>
      <c r="AP569" s="1645"/>
      <c r="AQ569" s="1645"/>
      <c r="AR569" s="1646"/>
      <c r="AS569" s="1723"/>
      <c r="AT569" s="1724"/>
      <c r="AU569" s="1724"/>
      <c r="AV569" s="1724"/>
      <c r="AW569" s="1724"/>
      <c r="AX569" s="1724"/>
      <c r="AY569" s="1724"/>
      <c r="AZ569" s="1724"/>
      <c r="BA569" s="1724"/>
      <c r="BB569" s="1724"/>
      <c r="BC569" s="1724"/>
      <c r="BD569" s="1724"/>
      <c r="BE569" s="1724"/>
      <c r="BF569" s="1724"/>
      <c r="BG569" s="1721" t="s">
        <v>129</v>
      </c>
      <c r="BH569" s="1721"/>
      <c r="BI569" s="1721"/>
      <c r="BJ569" s="1721"/>
      <c r="BK569" s="1721"/>
      <c r="BL569" s="1721"/>
      <c r="BM569" s="1721"/>
      <c r="BN569" s="1721"/>
      <c r="BO569" s="1721"/>
      <c r="BP569" s="1721"/>
      <c r="BQ569" s="1722"/>
      <c r="BR569" s="76"/>
      <c r="BS569" s="76"/>
      <c r="BT569" s="76"/>
      <c r="BU569" s="76"/>
      <c r="CB569" s="145"/>
      <c r="CC569" s="145"/>
      <c r="CD569" s="145"/>
      <c r="CE569" s="145"/>
      <c r="CF569" s="145"/>
    </row>
    <row r="570" spans="1:98" ht="22.5" customHeight="1" x14ac:dyDescent="0.2">
      <c r="A570" s="143" t="str">
        <f>+IF('➉一覧からの作成用データ (切替届)'!$N$44="印刷ＯＫ→",1,"")</f>
        <v/>
      </c>
      <c r="B570" s="1676"/>
      <c r="C570" s="1677"/>
      <c r="D570" s="1695"/>
      <c r="E570" s="1696"/>
      <c r="F570" s="1696"/>
      <c r="G570" s="1696"/>
      <c r="H570" s="1696"/>
      <c r="I570" s="1697"/>
      <c r="J570" s="1568" t="str">
        <f>'➉一覧からの作成用データ (切替届)'!$F$44&amp;""</f>
        <v/>
      </c>
      <c r="K570" s="1569"/>
      <c r="L570" s="1569"/>
      <c r="M570" s="1569"/>
      <c r="N570" s="1569"/>
      <c r="O570" s="1569"/>
      <c r="P570" s="1569"/>
      <c r="Q570" s="1569"/>
      <c r="R570" s="1569"/>
      <c r="S570" s="1569"/>
      <c r="T570" s="1569"/>
      <c r="U570" s="1569"/>
      <c r="V570" s="1569"/>
      <c r="W570" s="1569"/>
      <c r="X570" s="1569"/>
      <c r="Y570" s="1569"/>
      <c r="Z570" s="1569"/>
      <c r="AA570" s="1569"/>
      <c r="AB570" s="1569"/>
      <c r="AC570" s="1569"/>
      <c r="AD570" s="1569"/>
      <c r="AE570" s="1569"/>
      <c r="AF570" s="1569"/>
      <c r="AG570" s="1725"/>
      <c r="AH570" s="1665"/>
      <c r="AI570" s="1645"/>
      <c r="AJ570" s="1645"/>
      <c r="AK570" s="1645"/>
      <c r="AL570" s="1645"/>
      <c r="AM570" s="1645"/>
      <c r="AN570" s="1645"/>
      <c r="AO570" s="1645"/>
      <c r="AP570" s="1645"/>
      <c r="AQ570" s="1645"/>
      <c r="AR570" s="1646"/>
      <c r="AS570" s="1661" t="s">
        <v>349</v>
      </c>
      <c r="AT570" s="1661"/>
      <c r="AU570" s="1661"/>
      <c r="AV570" s="1661"/>
      <c r="AW570" s="1661"/>
      <c r="AX570" s="1661"/>
      <c r="AY570" s="1661"/>
      <c r="AZ570" s="1661"/>
      <c r="BA570" s="1661"/>
      <c r="BB570" s="1661"/>
      <c r="BC570" s="1661"/>
      <c r="BD570" s="1661"/>
      <c r="BE570" s="1661"/>
      <c r="BF570" s="1661"/>
      <c r="BG570" s="1661"/>
      <c r="BH570" s="1661"/>
      <c r="BI570" s="1661"/>
      <c r="BJ570" s="1661"/>
      <c r="BK570" s="1661"/>
      <c r="BL570" s="1661"/>
      <c r="BM570" s="1661"/>
      <c r="BN570" s="1661"/>
      <c r="BO570" s="1661"/>
      <c r="BP570" s="1661"/>
      <c r="BQ570" s="1662"/>
      <c r="BR570" s="76"/>
      <c r="BS570" s="76"/>
      <c r="BT570" s="76"/>
      <c r="BU570" s="76"/>
      <c r="CB570" s="145"/>
      <c r="CC570" s="145"/>
      <c r="CD570" s="145"/>
      <c r="CE570" s="145"/>
      <c r="CF570" s="145"/>
      <c r="CG570" s="145"/>
      <c r="CH570" s="145"/>
      <c r="CI570" s="145"/>
    </row>
    <row r="571" spans="1:98" ht="22.5" customHeight="1" x14ac:dyDescent="0.2">
      <c r="A571" s="143" t="str">
        <f>+IF('➉一覧からの作成用データ (切替届)'!$N$44="印刷ＯＫ→",1,"")</f>
        <v/>
      </c>
      <c r="B571" s="1676"/>
      <c r="C571" s="1677"/>
      <c r="D571" s="1698"/>
      <c r="E571" s="1699"/>
      <c r="F571" s="1699"/>
      <c r="G571" s="1699"/>
      <c r="H571" s="1699"/>
      <c r="I571" s="1700"/>
      <c r="J571" s="1570"/>
      <c r="K571" s="1571"/>
      <c r="L571" s="1571"/>
      <c r="M571" s="1571"/>
      <c r="N571" s="1571"/>
      <c r="O571" s="1571"/>
      <c r="P571" s="1571"/>
      <c r="Q571" s="1571"/>
      <c r="R571" s="1571"/>
      <c r="S571" s="1571"/>
      <c r="T571" s="1571"/>
      <c r="U571" s="1571"/>
      <c r="V571" s="1571"/>
      <c r="W571" s="1571"/>
      <c r="X571" s="1571"/>
      <c r="Y571" s="1571"/>
      <c r="Z571" s="1571"/>
      <c r="AA571" s="1571"/>
      <c r="AB571" s="1571"/>
      <c r="AC571" s="1571"/>
      <c r="AD571" s="1571"/>
      <c r="AE571" s="1571"/>
      <c r="AF571" s="1571"/>
      <c r="AG571" s="1726"/>
      <c r="AH571" s="1665"/>
      <c r="AI571" s="1645"/>
      <c r="AJ571" s="1645"/>
      <c r="AK571" s="1645"/>
      <c r="AL571" s="1645"/>
      <c r="AM571" s="1645"/>
      <c r="AN571" s="1645"/>
      <c r="AO571" s="1645"/>
      <c r="AP571" s="1645"/>
      <c r="AQ571" s="1645"/>
      <c r="AR571" s="1646"/>
      <c r="AS571" s="1661"/>
      <c r="AT571" s="1661"/>
      <c r="AU571" s="1661"/>
      <c r="AV571" s="1661"/>
      <c r="AW571" s="1661"/>
      <c r="AX571" s="1661"/>
      <c r="AY571" s="1661"/>
      <c r="AZ571" s="1661"/>
      <c r="BA571" s="1661"/>
      <c r="BB571" s="1661"/>
      <c r="BC571" s="1661"/>
      <c r="BD571" s="1661"/>
      <c r="BE571" s="1661"/>
      <c r="BF571" s="1661"/>
      <c r="BG571" s="1661"/>
      <c r="BH571" s="1661"/>
      <c r="BI571" s="1661"/>
      <c r="BJ571" s="1661"/>
      <c r="BK571" s="1661"/>
      <c r="BL571" s="1661"/>
      <c r="BM571" s="1661"/>
      <c r="BN571" s="1661"/>
      <c r="BO571" s="1661"/>
      <c r="BP571" s="1661"/>
      <c r="BQ571" s="1662"/>
      <c r="BR571" s="76"/>
      <c r="BS571" s="76"/>
      <c r="BT571" s="76"/>
      <c r="BU571" s="76"/>
      <c r="CB571" s="145"/>
      <c r="CC571" s="145"/>
      <c r="CD571" s="145"/>
      <c r="CE571" s="145"/>
      <c r="CF571" s="145"/>
      <c r="CG571" s="145"/>
      <c r="CH571" s="145"/>
      <c r="CI571" s="145"/>
    </row>
    <row r="572" spans="1:98" ht="22.5" customHeight="1" x14ac:dyDescent="0.2">
      <c r="A572" s="143" t="str">
        <f>+IF('➉一覧からの作成用データ (切替届)'!$N$44="印刷ＯＫ→",1,"")</f>
        <v/>
      </c>
      <c r="B572" s="1676"/>
      <c r="C572" s="1677"/>
      <c r="D572" s="1595" t="s">
        <v>5</v>
      </c>
      <c r="E572" s="1596"/>
      <c r="F572" s="1596"/>
      <c r="G572" s="1596"/>
      <c r="H572" s="1596"/>
      <c r="I572" s="1597"/>
      <c r="J572" s="1683"/>
      <c r="K572" s="2397"/>
      <c r="L572" s="1715"/>
      <c r="M572" s="1715"/>
      <c r="N572" s="1715"/>
      <c r="O572" s="1715"/>
      <c r="P572" s="1715"/>
      <c r="Q572" s="1715"/>
      <c r="R572" s="1715"/>
      <c r="S572" s="80"/>
      <c r="T572" s="80"/>
      <c r="U572" s="80"/>
      <c r="V572" s="80"/>
      <c r="W572" s="80"/>
      <c r="X572" s="80"/>
      <c r="Y572" s="80"/>
      <c r="Z572" s="80"/>
      <c r="AA572" s="80"/>
      <c r="AB572" s="80"/>
      <c r="AC572" s="80"/>
      <c r="AD572" s="80"/>
      <c r="AE572" s="80"/>
      <c r="AF572" s="80"/>
      <c r="AG572" s="80"/>
      <c r="AH572" s="1665"/>
      <c r="AI572" s="1645"/>
      <c r="AJ572" s="1645"/>
      <c r="AK572" s="1645"/>
      <c r="AL572" s="1645"/>
      <c r="AM572" s="1645"/>
      <c r="AN572" s="1645"/>
      <c r="AO572" s="1645"/>
      <c r="AP572" s="1645"/>
      <c r="AQ572" s="1645"/>
      <c r="AR572" s="1646"/>
      <c r="AS572" s="1661"/>
      <c r="AT572" s="1661"/>
      <c r="AU572" s="1661"/>
      <c r="AV572" s="1661"/>
      <c r="AW572" s="1661"/>
      <c r="AX572" s="1661"/>
      <c r="AY572" s="1661"/>
      <c r="AZ572" s="1661"/>
      <c r="BA572" s="1661"/>
      <c r="BB572" s="1661"/>
      <c r="BC572" s="1661"/>
      <c r="BD572" s="1661"/>
      <c r="BE572" s="1661"/>
      <c r="BF572" s="1661"/>
      <c r="BG572" s="1661"/>
      <c r="BH572" s="1661"/>
      <c r="BI572" s="1661"/>
      <c r="BJ572" s="1661"/>
      <c r="BK572" s="1661"/>
      <c r="BL572" s="1661"/>
      <c r="BM572" s="1661"/>
      <c r="BN572" s="1661"/>
      <c r="BO572" s="1661"/>
      <c r="BP572" s="1661"/>
      <c r="BQ572" s="1662"/>
      <c r="BR572" s="76"/>
      <c r="BS572" s="76"/>
      <c r="BT572" s="76"/>
      <c r="BU572" s="76"/>
      <c r="CA572" s="145"/>
      <c r="CB572" s="145"/>
      <c r="CC572" s="145"/>
      <c r="CD572" s="145"/>
      <c r="CE572" s="145"/>
      <c r="CF572" s="145"/>
      <c r="CG572" s="146"/>
      <c r="CH572" s="145"/>
      <c r="CI572" s="145"/>
    </row>
    <row r="573" spans="1:98" ht="22.5" customHeight="1" thickBot="1" x14ac:dyDescent="0.25">
      <c r="A573" s="143" t="str">
        <f>+IF('➉一覧からの作成用データ (切替届)'!$N$44="印刷ＯＫ→",1,"")</f>
        <v/>
      </c>
      <c r="B573" s="1676"/>
      <c r="C573" s="1677"/>
      <c r="D573" s="1631"/>
      <c r="E573" s="1632"/>
      <c r="F573" s="1632"/>
      <c r="G573" s="1632"/>
      <c r="H573" s="1632"/>
      <c r="I573" s="1633"/>
      <c r="J573" s="1568" t="str">
        <f>'➉一覧からの作成用データ (切替届)'!$G$44&amp;""</f>
        <v/>
      </c>
      <c r="K573" s="1569"/>
      <c r="L573" s="1569"/>
      <c r="M573" s="1569"/>
      <c r="N573" s="1569"/>
      <c r="O573" s="1569"/>
      <c r="P573" s="1569"/>
      <c r="Q573" s="1569"/>
      <c r="R573" s="1569"/>
      <c r="S573" s="1569"/>
      <c r="T573" s="1569"/>
      <c r="U573" s="1569"/>
      <c r="V573" s="1569"/>
      <c r="W573" s="1569"/>
      <c r="X573" s="1569"/>
      <c r="Y573" s="1569"/>
      <c r="Z573" s="1569"/>
      <c r="AA573" s="1569"/>
      <c r="AB573" s="1569"/>
      <c r="AC573" s="1569"/>
      <c r="AD573" s="1569"/>
      <c r="AE573" s="1569"/>
      <c r="AF573" s="1569"/>
      <c r="AG573" s="1569"/>
      <c r="AH573" s="1666"/>
      <c r="AI573" s="1667"/>
      <c r="AJ573" s="1667"/>
      <c r="AK573" s="1667"/>
      <c r="AL573" s="1667"/>
      <c r="AM573" s="1667"/>
      <c r="AN573" s="1667"/>
      <c r="AO573" s="1667"/>
      <c r="AP573" s="1667"/>
      <c r="AQ573" s="1667"/>
      <c r="AR573" s="1668"/>
      <c r="AS573" s="1663"/>
      <c r="AT573" s="1663"/>
      <c r="AU573" s="1663"/>
      <c r="AV573" s="1663"/>
      <c r="AW573" s="1663"/>
      <c r="AX573" s="1663"/>
      <c r="AY573" s="1663"/>
      <c r="AZ573" s="1663"/>
      <c r="BA573" s="1663"/>
      <c r="BB573" s="1663"/>
      <c r="BC573" s="1663"/>
      <c r="BD573" s="1663"/>
      <c r="BE573" s="1663"/>
      <c r="BF573" s="1663"/>
      <c r="BG573" s="1663"/>
      <c r="BH573" s="1663"/>
      <c r="BI573" s="1663"/>
      <c r="BJ573" s="1663"/>
      <c r="BK573" s="1663"/>
      <c r="BL573" s="1663"/>
      <c r="BM573" s="1663"/>
      <c r="BN573" s="1663"/>
      <c r="BO573" s="1663"/>
      <c r="BP573" s="1663"/>
      <c r="BQ573" s="1664"/>
      <c r="BR573" s="76"/>
      <c r="BS573" s="76"/>
      <c r="BT573" s="76"/>
      <c r="BU573" s="76"/>
      <c r="CA573" s="145"/>
      <c r="CB573" s="145"/>
      <c r="CC573" s="145"/>
      <c r="CD573" s="145"/>
      <c r="CE573" s="145"/>
      <c r="CF573" s="145"/>
      <c r="CG573" s="145"/>
      <c r="CH573" s="145"/>
      <c r="CI573" s="145"/>
    </row>
    <row r="574" spans="1:98" ht="22.5" customHeight="1" x14ac:dyDescent="0.2">
      <c r="A574" s="143" t="str">
        <f>+IF('➉一覧からの作成用データ (切替届)'!$N$44="印刷ＯＫ→",1,"")</f>
        <v/>
      </c>
      <c r="B574" s="1676"/>
      <c r="C574" s="1677"/>
      <c r="D574" s="1631"/>
      <c r="E574" s="1632"/>
      <c r="F574" s="1632"/>
      <c r="G574" s="1632"/>
      <c r="H574" s="1632"/>
      <c r="I574" s="1633"/>
      <c r="J574" s="1568"/>
      <c r="K574" s="1569"/>
      <c r="L574" s="1569"/>
      <c r="M574" s="1569"/>
      <c r="N574" s="1569"/>
      <c r="O574" s="1569"/>
      <c r="P574" s="1569"/>
      <c r="Q574" s="1569"/>
      <c r="R574" s="1569"/>
      <c r="S574" s="1569"/>
      <c r="T574" s="1569"/>
      <c r="U574" s="1569"/>
      <c r="V574" s="1569"/>
      <c r="W574" s="1569"/>
      <c r="X574" s="1569"/>
      <c r="Y574" s="1569"/>
      <c r="Z574" s="1569"/>
      <c r="AA574" s="1569"/>
      <c r="AB574" s="1569"/>
      <c r="AC574" s="1569"/>
      <c r="AD574" s="1569"/>
      <c r="AE574" s="1569"/>
      <c r="AF574" s="1569"/>
      <c r="AG574" s="1569"/>
      <c r="AH574" s="1655" t="s">
        <v>122</v>
      </c>
      <c r="AI574" s="1656"/>
      <c r="AJ574" s="1656"/>
      <c r="AK574" s="1656"/>
      <c r="AL574" s="1656"/>
      <c r="AM574" s="1656"/>
      <c r="AN574" s="1656"/>
      <c r="AO574" s="1656"/>
      <c r="AP574" s="1656"/>
      <c r="AQ574" s="1656"/>
      <c r="AR574" s="1657"/>
      <c r="AS574" s="2693" t="str">
        <f>'➉一覧からの作成用データ (切替届)'!$L$44&amp;""</f>
        <v/>
      </c>
      <c r="AT574" s="2694"/>
      <c r="AU574" s="2694"/>
      <c r="AV574" s="2694"/>
      <c r="AW574" s="2694"/>
      <c r="AX574" s="2694"/>
      <c r="AY574" s="2694"/>
      <c r="AZ574" s="2694"/>
      <c r="BA574" s="2694"/>
      <c r="BB574" s="1703"/>
      <c r="BC574" s="1703"/>
      <c r="BD574" s="1703"/>
      <c r="BE574" s="1703"/>
      <c r="BF574" s="1703"/>
      <c r="BG574" s="1703"/>
      <c r="BH574" s="1703"/>
      <c r="BI574" s="1703"/>
      <c r="BJ574" s="1703"/>
      <c r="BK574" s="1703"/>
      <c r="BL574" s="1703"/>
      <c r="BM574" s="1703"/>
      <c r="BN574" s="1703"/>
      <c r="BO574" s="1703"/>
      <c r="BP574" s="1703"/>
      <c r="BQ574" s="1706"/>
      <c r="BR574" s="76"/>
      <c r="BS574" s="76"/>
      <c r="BT574" s="76"/>
      <c r="BU574" s="76"/>
      <c r="CA574" s="145"/>
      <c r="CB574" s="145"/>
      <c r="CC574" s="145"/>
      <c r="CD574" s="145"/>
      <c r="CE574" s="145"/>
      <c r="CF574" s="145"/>
      <c r="CG574" s="145"/>
      <c r="CH574" s="145"/>
      <c r="CI574" s="145"/>
    </row>
    <row r="575" spans="1:98" ht="22.5" customHeight="1" thickBot="1" x14ac:dyDescent="0.25">
      <c r="A575" s="143" t="str">
        <f>+IF('➉一覧からの作成用データ (切替届)'!$N$44="印刷ＯＫ→",1,"")</f>
        <v/>
      </c>
      <c r="B575" s="1678"/>
      <c r="C575" s="1679"/>
      <c r="D575" s="1673"/>
      <c r="E575" s="1674"/>
      <c r="F575" s="1674"/>
      <c r="G575" s="1674"/>
      <c r="H575" s="1674"/>
      <c r="I575" s="1675"/>
      <c r="J575" s="1727"/>
      <c r="K575" s="1728"/>
      <c r="L575" s="1728"/>
      <c r="M575" s="1728"/>
      <c r="N575" s="1728"/>
      <c r="O575" s="1728"/>
      <c r="P575" s="1728"/>
      <c r="Q575" s="1728"/>
      <c r="R575" s="1728"/>
      <c r="S575" s="1728"/>
      <c r="T575" s="1728"/>
      <c r="U575" s="1728"/>
      <c r="V575" s="1728"/>
      <c r="W575" s="1728"/>
      <c r="X575" s="1728"/>
      <c r="Y575" s="1728"/>
      <c r="Z575" s="1728"/>
      <c r="AA575" s="1728"/>
      <c r="AB575" s="1728"/>
      <c r="AC575" s="1728"/>
      <c r="AD575" s="1728"/>
      <c r="AE575" s="1728"/>
      <c r="AF575" s="1728"/>
      <c r="AG575" s="1728"/>
      <c r="AH575" s="1658"/>
      <c r="AI575" s="1659"/>
      <c r="AJ575" s="1659"/>
      <c r="AK575" s="1659"/>
      <c r="AL575" s="1659"/>
      <c r="AM575" s="1659"/>
      <c r="AN575" s="1659"/>
      <c r="AO575" s="1659"/>
      <c r="AP575" s="1659"/>
      <c r="AQ575" s="1659"/>
      <c r="AR575" s="1660"/>
      <c r="AS575" s="2695"/>
      <c r="AT575" s="2696"/>
      <c r="AU575" s="2696"/>
      <c r="AV575" s="2696"/>
      <c r="AW575" s="2696"/>
      <c r="AX575" s="2696"/>
      <c r="AY575" s="2696"/>
      <c r="AZ575" s="2696"/>
      <c r="BA575" s="2696"/>
      <c r="BB575" s="1705"/>
      <c r="BC575" s="1705"/>
      <c r="BD575" s="1705"/>
      <c r="BE575" s="1705"/>
      <c r="BF575" s="1705"/>
      <c r="BG575" s="1705"/>
      <c r="BH575" s="1705"/>
      <c r="BI575" s="1705"/>
      <c r="BJ575" s="1705"/>
      <c r="BK575" s="1705"/>
      <c r="BL575" s="1705"/>
      <c r="BM575" s="1705"/>
      <c r="BN575" s="1705"/>
      <c r="BO575" s="1705"/>
      <c r="BP575" s="1705"/>
      <c r="BQ575" s="1707"/>
      <c r="BR575" s="89"/>
      <c r="BS575" s="89"/>
      <c r="BT575" s="89"/>
      <c r="BU575" s="89"/>
      <c r="CA575" s="145"/>
      <c r="CB575" s="145"/>
      <c r="CC575" s="145"/>
      <c r="CD575" s="145"/>
      <c r="CE575" s="145"/>
      <c r="CF575" s="145"/>
      <c r="CG575" s="145"/>
      <c r="CH575" s="145"/>
      <c r="CI575" s="145"/>
    </row>
    <row r="576" spans="1:98" ht="9" customHeight="1" x14ac:dyDescent="0.2">
      <c r="A576" s="143" t="str">
        <f>+IF('➉一覧からの作成用データ (切替届)'!$N$44="印刷ＯＫ→",1,"")</f>
        <v/>
      </c>
      <c r="B576" s="102"/>
      <c r="C576" s="102"/>
      <c r="D576" s="136"/>
      <c r="E576" s="136"/>
      <c r="F576" s="136"/>
      <c r="G576" s="136"/>
      <c r="H576" s="136"/>
      <c r="I576" s="136"/>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05"/>
      <c r="AI576" s="105"/>
      <c r="AJ576" s="105"/>
      <c r="AK576" s="105"/>
      <c r="AL576" s="105"/>
      <c r="AM576" s="105"/>
      <c r="AN576" s="105"/>
      <c r="AO576" s="105"/>
      <c r="AP576" s="105"/>
      <c r="AQ576" s="105"/>
      <c r="AR576" s="105"/>
      <c r="AS576" s="106"/>
      <c r="AT576" s="106"/>
      <c r="AU576" s="106"/>
      <c r="AV576" s="2680" t="str">
        <f>IF('➉一覧からの作成用データ (切替届)'!H577="","","受給者番号：")</f>
        <v/>
      </c>
      <c r="AW576" s="2680"/>
      <c r="AX576" s="2680"/>
      <c r="AY576" s="2680"/>
      <c r="AZ576" s="2680"/>
      <c r="BA576" s="2680"/>
      <c r="BB576" s="2682" t="str">
        <f>IF('➉一覧からの作成用データ (切替届)'!H577="","",'➉一覧からの作成用データ (切替届)'!H577)</f>
        <v/>
      </c>
      <c r="BC576" s="2682"/>
      <c r="BD576" s="2682"/>
      <c r="BE576" s="2682"/>
      <c r="BF576" s="2682"/>
      <c r="BG576" s="2682"/>
      <c r="BH576" s="2682"/>
      <c r="BI576" s="2682"/>
      <c r="BJ576" s="2682"/>
      <c r="BK576" s="2682"/>
      <c r="BL576" s="2682"/>
      <c r="BM576" s="2682"/>
      <c r="BN576" s="2682"/>
      <c r="BO576" s="2682"/>
      <c r="BP576" s="2682"/>
      <c r="BQ576" s="2682"/>
      <c r="BR576" s="89"/>
      <c r="BS576" s="89"/>
      <c r="BT576" s="89"/>
      <c r="BU576" s="89"/>
      <c r="CA576" s="145"/>
      <c r="CB576" s="145"/>
      <c r="CC576" s="145"/>
      <c r="CD576" s="145"/>
      <c r="CE576" s="145"/>
      <c r="CF576" s="145"/>
      <c r="CG576" s="145"/>
      <c r="CH576" s="145"/>
      <c r="CI576" s="145"/>
    </row>
    <row r="577" spans="1:87" ht="9" customHeight="1" x14ac:dyDescent="0.2">
      <c r="A577" s="143" t="str">
        <f>+IF('➉一覧からの作成用データ (切替届)'!$N$44="印刷ＯＫ→",1,"")</f>
        <v/>
      </c>
      <c r="B577" s="2686" t="s">
        <v>133</v>
      </c>
      <c r="C577" s="2686"/>
      <c r="D577" s="2686"/>
      <c r="E577" s="2686"/>
      <c r="F577" s="2686"/>
      <c r="G577" s="2686"/>
      <c r="H577" s="2686"/>
      <c r="I577" s="2686"/>
      <c r="J577" s="2686"/>
      <c r="K577" s="2686"/>
      <c r="L577" s="2686"/>
      <c r="M577" s="2686"/>
      <c r="N577" s="2686"/>
      <c r="O577" s="2686"/>
      <c r="P577" s="2686"/>
      <c r="Q577" s="2686"/>
      <c r="R577" s="2686"/>
      <c r="S577" s="2686"/>
      <c r="T577" s="2686"/>
      <c r="U577" s="2686"/>
      <c r="V577" s="2686"/>
      <c r="W577" s="2686"/>
      <c r="X577" s="2686"/>
      <c r="Y577" s="2686"/>
      <c r="Z577" s="2686"/>
      <c r="AA577" s="2686"/>
      <c r="AB577" s="2686"/>
      <c r="AC577" s="2686"/>
      <c r="AD577" s="2686"/>
      <c r="AE577" s="2686"/>
      <c r="AF577" s="2686"/>
      <c r="AG577" s="2686"/>
      <c r="AH577" s="2686"/>
      <c r="AI577" s="2686"/>
      <c r="AJ577" s="2686"/>
      <c r="AK577" s="2686"/>
      <c r="AL577" s="2686"/>
      <c r="AM577" s="2686"/>
      <c r="AN577" s="2686"/>
      <c r="AO577" s="2686"/>
      <c r="AP577" s="2686"/>
      <c r="AQ577" s="2686"/>
      <c r="AR577" s="2686"/>
      <c r="AS577" s="2686"/>
      <c r="AT577" s="2686"/>
      <c r="AU577" s="2686"/>
      <c r="AV577" s="2681"/>
      <c r="AW577" s="2681"/>
      <c r="AX577" s="2681"/>
      <c r="AY577" s="2681"/>
      <c r="AZ577" s="2681"/>
      <c r="BA577" s="2681"/>
      <c r="BB577" s="2683"/>
      <c r="BC577" s="2683"/>
      <c r="BD577" s="2683"/>
      <c r="BE577" s="2683"/>
      <c r="BF577" s="2683"/>
      <c r="BG577" s="2683"/>
      <c r="BH577" s="2683"/>
      <c r="BI577" s="2683"/>
      <c r="BJ577" s="2683"/>
      <c r="BK577" s="2683"/>
      <c r="BL577" s="2683"/>
      <c r="BM577" s="2683"/>
      <c r="BN577" s="2683"/>
      <c r="BO577" s="2683"/>
      <c r="BP577" s="2683"/>
      <c r="BQ577" s="2683"/>
      <c r="BR577" s="89"/>
      <c r="BS577" s="89"/>
      <c r="BT577" s="89"/>
      <c r="BU577" s="89"/>
      <c r="CA577" s="145"/>
      <c r="CB577" s="145"/>
      <c r="CC577" s="145"/>
      <c r="CD577" s="145"/>
      <c r="CE577" s="145"/>
      <c r="CF577" s="145"/>
      <c r="CG577" s="145"/>
      <c r="CH577" s="145"/>
      <c r="CI577" s="145"/>
    </row>
    <row r="578" spans="1:87" ht="9" customHeight="1" x14ac:dyDescent="0.2">
      <c r="A578" s="143" t="str">
        <f>+IF('➉一覧からの作成用データ (切替届)'!$N$44="印刷ＯＫ→",1,"")</f>
        <v/>
      </c>
      <c r="B578" s="2686"/>
      <c r="C578" s="2686"/>
      <c r="D578" s="2686"/>
      <c r="E578" s="2686"/>
      <c r="F578" s="2686"/>
      <c r="G578" s="2686"/>
      <c r="H578" s="2686"/>
      <c r="I578" s="2686"/>
      <c r="J578" s="2686"/>
      <c r="K578" s="2686"/>
      <c r="L578" s="2686"/>
      <c r="M578" s="2686"/>
      <c r="N578" s="2686"/>
      <c r="O578" s="2686"/>
      <c r="P578" s="2686"/>
      <c r="Q578" s="2686"/>
      <c r="R578" s="2686"/>
      <c r="S578" s="2686"/>
      <c r="T578" s="2686"/>
      <c r="U578" s="2686"/>
      <c r="V578" s="2686"/>
      <c r="W578" s="2686"/>
      <c r="X578" s="2686"/>
      <c r="Y578" s="2686"/>
      <c r="Z578" s="2686"/>
      <c r="AA578" s="2686"/>
      <c r="AB578" s="2686"/>
      <c r="AC578" s="2686"/>
      <c r="AD578" s="2686"/>
      <c r="AE578" s="2686"/>
      <c r="AF578" s="2686"/>
      <c r="AG578" s="2686"/>
      <c r="AH578" s="2686"/>
      <c r="AI578" s="2686"/>
      <c r="AJ578" s="2686"/>
      <c r="AK578" s="2686"/>
      <c r="AL578" s="2686"/>
      <c r="AM578" s="2686"/>
      <c r="AN578" s="2686"/>
      <c r="AO578" s="2686"/>
      <c r="AP578" s="2686"/>
      <c r="AQ578" s="2686"/>
      <c r="AR578" s="2686"/>
      <c r="AS578" s="2686"/>
      <c r="AT578" s="2686"/>
      <c r="AU578" s="2686"/>
      <c r="AV578" s="2681"/>
      <c r="AW578" s="2681"/>
      <c r="AX578" s="2681"/>
      <c r="AY578" s="2681"/>
      <c r="AZ578" s="2681"/>
      <c r="BA578" s="2681"/>
      <c r="BB578" s="2683"/>
      <c r="BC578" s="2683"/>
      <c r="BD578" s="2683"/>
      <c r="BE578" s="2683"/>
      <c r="BF578" s="2683"/>
      <c r="BG578" s="2683"/>
      <c r="BH578" s="2683"/>
      <c r="BI578" s="2683"/>
      <c r="BJ578" s="2683"/>
      <c r="BK578" s="2683"/>
      <c r="BL578" s="2683"/>
      <c r="BM578" s="2683"/>
      <c r="BN578" s="2683"/>
      <c r="BO578" s="2683"/>
      <c r="BP578" s="2683"/>
      <c r="BQ578" s="2683"/>
      <c r="BR578" s="89"/>
      <c r="BS578" s="89"/>
      <c r="BT578" s="89"/>
      <c r="BU578" s="89"/>
      <c r="CA578" s="145"/>
      <c r="CB578" s="145"/>
      <c r="CC578" s="145"/>
      <c r="CD578" s="145"/>
      <c r="CE578" s="145"/>
      <c r="CF578" s="145"/>
      <c r="CG578" s="145"/>
      <c r="CH578" s="145"/>
      <c r="CI578" s="145"/>
    </row>
    <row r="579" spans="1:87" s="76" customFormat="1" ht="20.25" customHeight="1" x14ac:dyDescent="0.2">
      <c r="A579" s="143" t="str">
        <f>+IF('➉一覧からの作成用データ (切替届)'!$N$44="印刷ＯＫ→",1,"")</f>
        <v/>
      </c>
      <c r="B579" s="1654" t="s">
        <v>306</v>
      </c>
      <c r="C579" s="1654"/>
      <c r="D579" s="1654"/>
      <c r="E579" s="1654"/>
      <c r="F579" s="1654"/>
      <c r="G579" s="1654"/>
      <c r="H579" s="1654"/>
      <c r="I579" s="1654"/>
      <c r="J579" s="1654"/>
      <c r="K579" s="1654"/>
      <c r="L579" s="1654"/>
      <c r="M579" s="1654"/>
      <c r="N579" s="1654"/>
      <c r="O579" s="1654"/>
      <c r="P579" s="1654"/>
      <c r="Q579" s="1654"/>
      <c r="R579" s="1654"/>
      <c r="S579" s="1654"/>
      <c r="T579" s="1654"/>
      <c r="U579" s="1654"/>
      <c r="V579" s="1654"/>
      <c r="W579" s="1654"/>
      <c r="X579" s="1654"/>
      <c r="Y579" s="1654"/>
      <c r="Z579" s="1654"/>
      <c r="AA579" s="1654"/>
      <c r="AB579" s="1654"/>
      <c r="AC579" s="1654"/>
      <c r="AD579" s="1654"/>
      <c r="AE579" s="1654"/>
      <c r="AF579" s="1654"/>
      <c r="AG579" s="1654"/>
      <c r="AH579" s="1654"/>
      <c r="AI579" s="1654"/>
      <c r="AJ579" s="1654"/>
      <c r="AK579" s="1654"/>
      <c r="AL579" s="1654"/>
      <c r="AM579" s="1654"/>
      <c r="AN579" s="1654"/>
      <c r="AO579" s="1654"/>
      <c r="AP579" s="1654"/>
      <c r="AQ579" s="1654"/>
      <c r="AR579" s="1654"/>
      <c r="AS579" s="1654"/>
      <c r="AT579" s="1654"/>
      <c r="AU579" s="1654"/>
      <c r="AV579" s="1654"/>
      <c r="AW579" s="1654"/>
      <c r="AX579" s="1654"/>
      <c r="AY579" s="1654"/>
      <c r="AZ579" s="1654"/>
      <c r="BA579" s="1654"/>
      <c r="BB579" s="1654"/>
      <c r="BC579" s="1654"/>
      <c r="BD579" s="1654"/>
      <c r="BE579" s="1654"/>
      <c r="BF579" s="1654"/>
      <c r="BG579" s="1654"/>
      <c r="BH579" s="1654"/>
      <c r="BI579" s="1654"/>
      <c r="BJ579" s="1654"/>
      <c r="BK579" s="1654"/>
      <c r="BL579" s="1654"/>
      <c r="BM579" s="1654"/>
      <c r="BN579" s="1654"/>
      <c r="BO579" s="1654"/>
      <c r="BP579" s="1654"/>
      <c r="BQ579" s="1654"/>
      <c r="BR579" s="135"/>
      <c r="CA579" s="146"/>
      <c r="CB579" s="146"/>
      <c r="CC579" s="146"/>
      <c r="CD579" s="146"/>
      <c r="CE579" s="146"/>
      <c r="CF579" s="146"/>
      <c r="CG579" s="146"/>
      <c r="CH579" s="146"/>
      <c r="CI579" s="146"/>
    </row>
    <row r="580" spans="1:87" s="76" customFormat="1" ht="20.25" customHeight="1" x14ac:dyDescent="0.2">
      <c r="A580" s="143" t="str">
        <f>+IF('➉一覧からの作成用データ (切替届)'!$N$44="印刷ＯＫ→",1,"")</f>
        <v/>
      </c>
      <c r="B580" s="1654"/>
      <c r="C580" s="1654"/>
      <c r="D580" s="1654"/>
      <c r="E580" s="1654"/>
      <c r="F580" s="1654"/>
      <c r="G580" s="1654"/>
      <c r="H580" s="1654"/>
      <c r="I580" s="1654"/>
      <c r="J580" s="1654"/>
      <c r="K580" s="1654"/>
      <c r="L580" s="1654"/>
      <c r="M580" s="1654"/>
      <c r="N580" s="1654"/>
      <c r="O580" s="1654"/>
      <c r="P580" s="1654"/>
      <c r="Q580" s="1654"/>
      <c r="R580" s="1654"/>
      <c r="S580" s="1654"/>
      <c r="T580" s="1654"/>
      <c r="U580" s="1654"/>
      <c r="V580" s="1654"/>
      <c r="W580" s="1654"/>
      <c r="X580" s="1654"/>
      <c r="Y580" s="1654"/>
      <c r="Z580" s="1654"/>
      <c r="AA580" s="1654"/>
      <c r="AB580" s="1654"/>
      <c r="AC580" s="1654"/>
      <c r="AD580" s="1654"/>
      <c r="AE580" s="1654"/>
      <c r="AF580" s="1654"/>
      <c r="AG580" s="1654"/>
      <c r="AH580" s="1654"/>
      <c r="AI580" s="1654"/>
      <c r="AJ580" s="1654"/>
      <c r="AK580" s="1654"/>
      <c r="AL580" s="1654"/>
      <c r="AM580" s="1654"/>
      <c r="AN580" s="1654"/>
      <c r="AO580" s="1654"/>
      <c r="AP580" s="1654"/>
      <c r="AQ580" s="1654"/>
      <c r="AR580" s="1654"/>
      <c r="AS580" s="1654"/>
      <c r="AT580" s="1654"/>
      <c r="AU580" s="1654"/>
      <c r="AV580" s="1654"/>
      <c r="AW580" s="1654"/>
      <c r="AX580" s="1654"/>
      <c r="AY580" s="1654"/>
      <c r="AZ580" s="1654"/>
      <c r="BA580" s="1654"/>
      <c r="BB580" s="1654"/>
      <c r="BC580" s="1654"/>
      <c r="BD580" s="1654"/>
      <c r="BE580" s="1654"/>
      <c r="BF580" s="1654"/>
      <c r="BG580" s="1654"/>
      <c r="BH580" s="1654"/>
      <c r="BI580" s="1654"/>
      <c r="BJ580" s="1654"/>
      <c r="BK580" s="1654"/>
      <c r="BL580" s="1654"/>
      <c r="BM580" s="1654"/>
      <c r="BN580" s="1654"/>
      <c r="BO580" s="1654"/>
      <c r="BP580" s="1654"/>
      <c r="BQ580" s="1654"/>
      <c r="BR580" s="135"/>
      <c r="CA580" s="146"/>
      <c r="CB580" s="146"/>
      <c r="CC580" s="146"/>
      <c r="CD580" s="146"/>
      <c r="CE580" s="146"/>
      <c r="CF580" s="146"/>
      <c r="CG580" s="146"/>
      <c r="CH580" s="146"/>
      <c r="CI580" s="146"/>
    </row>
    <row r="581" spans="1:87" s="76" customFormat="1" ht="16.5" customHeight="1" x14ac:dyDescent="0.25">
      <c r="A581" s="143" t="str">
        <f>+IF('➉一覧からの作成用データ (切替届)'!$N$44="印刷ＯＫ→",1,"")</f>
        <v/>
      </c>
      <c r="B581" s="1689" t="s">
        <v>134</v>
      </c>
      <c r="C581" s="1689"/>
      <c r="D581" s="1689"/>
      <c r="E581" s="1689"/>
      <c r="F581" s="1689"/>
      <c r="G581" s="1689"/>
      <c r="H581" s="1689"/>
      <c r="I581" s="1689"/>
      <c r="J581" s="1689"/>
      <c r="K581" s="1689"/>
      <c r="L581" s="1689"/>
      <c r="M581" s="1689"/>
      <c r="N581" s="1689"/>
      <c r="O581" s="1689"/>
      <c r="P581" s="1689"/>
      <c r="Q581" s="1689"/>
      <c r="R581" s="1689"/>
      <c r="S581" s="1689"/>
      <c r="T581" s="1689"/>
      <c r="U581" s="1689"/>
      <c r="V581" s="1689"/>
      <c r="W581" s="1689"/>
      <c r="X581" s="1689"/>
      <c r="Y581" s="1689"/>
      <c r="Z581" s="1689"/>
      <c r="AA581" s="1689"/>
      <c r="AB581" s="1689"/>
      <c r="AC581" s="1689"/>
      <c r="AD581" s="1689"/>
      <c r="AE581" s="1689"/>
      <c r="AF581" s="1689"/>
      <c r="AG581" s="1689"/>
      <c r="AH581" s="1689"/>
      <c r="AI581" s="1689"/>
      <c r="AJ581" s="1689"/>
      <c r="AK581" s="1689"/>
      <c r="AL581" s="1689"/>
      <c r="AM581" s="1689"/>
      <c r="AN581" s="1689"/>
      <c r="AO581" s="1689"/>
      <c r="AP581" s="1689"/>
      <c r="AQ581" s="1689"/>
      <c r="AR581" s="1689"/>
      <c r="AS581" s="1689"/>
      <c r="AT581" s="1689"/>
      <c r="AU581" s="1689"/>
      <c r="AV581" s="1689"/>
      <c r="AW581" s="1689"/>
      <c r="AX581" s="1689"/>
      <c r="AY581" s="1689"/>
      <c r="AZ581" s="1689"/>
      <c r="BA581" s="1689"/>
      <c r="BB581" s="1689"/>
      <c r="BC581" s="1689"/>
      <c r="BD581" s="1689"/>
      <c r="BE581" s="1689"/>
      <c r="BF581" s="1689"/>
      <c r="BG581" s="1689"/>
      <c r="BH581" s="1689"/>
      <c r="BI581" s="1689"/>
      <c r="BJ581" s="1689"/>
      <c r="BK581" s="1689"/>
      <c r="BL581" s="1689"/>
      <c r="BM581" s="1689"/>
      <c r="BN581" s="1689"/>
      <c r="BO581" s="1689"/>
      <c r="BP581" s="1689"/>
      <c r="BQ581" s="1689"/>
      <c r="BR581" s="147"/>
      <c r="CA581" s="146"/>
      <c r="CB581" s="146"/>
      <c r="CC581" s="146"/>
      <c r="CD581" s="146"/>
      <c r="CE581" s="146"/>
      <c r="CF581" s="146"/>
      <c r="CG581" s="146"/>
      <c r="CH581" s="146"/>
      <c r="CI581" s="146"/>
    </row>
    <row r="582" spans="1:87" s="76" customFormat="1" ht="16.5" customHeight="1" x14ac:dyDescent="0.25">
      <c r="A582" s="143" t="str">
        <f>+IF('➉一覧からの作成用データ (切替届)'!$N$44="印刷ＯＫ→",1,"")</f>
        <v/>
      </c>
      <c r="B582" s="1689"/>
      <c r="C582" s="1689"/>
      <c r="D582" s="1689"/>
      <c r="E582" s="1689"/>
      <c r="F582" s="1689"/>
      <c r="G582" s="1689"/>
      <c r="H582" s="1689"/>
      <c r="I582" s="1689"/>
      <c r="J582" s="1689"/>
      <c r="K582" s="1689"/>
      <c r="L582" s="1689"/>
      <c r="M582" s="1689"/>
      <c r="N582" s="1689"/>
      <c r="O582" s="1689"/>
      <c r="P582" s="1689"/>
      <c r="Q582" s="1689"/>
      <c r="R582" s="1689"/>
      <c r="S582" s="1689"/>
      <c r="T582" s="1689"/>
      <c r="U582" s="1689"/>
      <c r="V582" s="1689"/>
      <c r="W582" s="1689"/>
      <c r="X582" s="1689"/>
      <c r="Y582" s="1689"/>
      <c r="Z582" s="1689"/>
      <c r="AA582" s="1689"/>
      <c r="AB582" s="1689"/>
      <c r="AC582" s="1689"/>
      <c r="AD582" s="1689"/>
      <c r="AE582" s="1689"/>
      <c r="AF582" s="1689"/>
      <c r="AG582" s="1689"/>
      <c r="AH582" s="1689"/>
      <c r="AI582" s="1689"/>
      <c r="AJ582" s="1689"/>
      <c r="AK582" s="1689"/>
      <c r="AL582" s="1689"/>
      <c r="AM582" s="1689"/>
      <c r="AN582" s="1689"/>
      <c r="AO582" s="1689"/>
      <c r="AP582" s="1689"/>
      <c r="AQ582" s="1689"/>
      <c r="AR582" s="1689"/>
      <c r="AS582" s="1689"/>
      <c r="AT582" s="1689"/>
      <c r="AU582" s="1689"/>
      <c r="AV582" s="1689"/>
      <c r="AW582" s="1689"/>
      <c r="AX582" s="1689"/>
      <c r="AY582" s="1689"/>
      <c r="AZ582" s="1689"/>
      <c r="BA582" s="1689"/>
      <c r="BB582" s="1689"/>
      <c r="BC582" s="1689"/>
      <c r="BD582" s="1689"/>
      <c r="BE582" s="1689"/>
      <c r="BF582" s="1689"/>
      <c r="BG582" s="1689"/>
      <c r="BH582" s="1689"/>
      <c r="BI582" s="1689"/>
      <c r="BJ582" s="1689"/>
      <c r="BK582" s="1689"/>
      <c r="BL582" s="1689"/>
      <c r="BM582" s="1689"/>
      <c r="BN582" s="1689"/>
      <c r="BO582" s="1689"/>
      <c r="BP582" s="1689"/>
      <c r="BQ582" s="1689"/>
      <c r="BR582" s="147"/>
      <c r="CA582" s="146"/>
      <c r="CB582" s="146"/>
      <c r="CC582" s="146"/>
      <c r="CD582" s="146"/>
      <c r="CE582" s="146"/>
      <c r="CF582" s="146"/>
    </row>
    <row r="583" spans="1:87" s="76" customFormat="1" ht="28.5" customHeight="1" x14ac:dyDescent="0.2">
      <c r="A583" s="143" t="str">
        <f>+IF('➉一覧からの作成用データ (切替届)'!$N$44="印刷ＯＫ→",1,"")</f>
        <v/>
      </c>
      <c r="B583" s="1654" t="s">
        <v>135</v>
      </c>
      <c r="C583" s="1654"/>
      <c r="D583" s="1654"/>
      <c r="E583" s="1654"/>
      <c r="F583" s="1654"/>
      <c r="G583" s="1654"/>
      <c r="H583" s="1654"/>
      <c r="I583" s="1654"/>
      <c r="J583" s="1654"/>
      <c r="K583" s="1654"/>
      <c r="L583" s="1654"/>
      <c r="M583" s="1654"/>
      <c r="N583" s="1654"/>
      <c r="O583" s="1654"/>
      <c r="P583" s="1654"/>
      <c r="Q583" s="1654"/>
      <c r="R583" s="1654"/>
      <c r="S583" s="1654"/>
      <c r="T583" s="1654"/>
      <c r="U583" s="1654"/>
      <c r="V583" s="1654"/>
      <c r="W583" s="1654"/>
      <c r="X583" s="1654"/>
      <c r="Y583" s="1654"/>
      <c r="Z583" s="1654"/>
      <c r="AA583" s="1654"/>
      <c r="AB583" s="1654"/>
      <c r="AC583" s="1654"/>
      <c r="AD583" s="1654"/>
      <c r="AE583" s="1654"/>
      <c r="AF583" s="1654"/>
      <c r="AG583" s="1654"/>
      <c r="AH583" s="1654"/>
      <c r="AI583" s="1654"/>
      <c r="AJ583" s="1654"/>
      <c r="AK583" s="1654"/>
      <c r="AL583" s="1654"/>
      <c r="AM583" s="1654"/>
      <c r="AN583" s="1654"/>
      <c r="AO583" s="1654"/>
      <c r="AP583" s="1654"/>
      <c r="AQ583" s="1654"/>
      <c r="AR583" s="1654"/>
      <c r="AS583" s="1654"/>
      <c r="AT583" s="1654"/>
      <c r="AU583" s="1654"/>
      <c r="AV583" s="1654"/>
      <c r="AW583" s="1654"/>
      <c r="AX583" s="1654"/>
      <c r="AY583" s="1654"/>
      <c r="AZ583" s="1654"/>
      <c r="BA583" s="1654"/>
      <c r="BB583" s="1654"/>
      <c r="BC583" s="1654"/>
      <c r="BD583" s="1654"/>
      <c r="BE583" s="1654"/>
      <c r="BF583" s="1654"/>
      <c r="BG583" s="1654"/>
      <c r="BH583" s="1654"/>
      <c r="BI583" s="1654"/>
      <c r="BJ583" s="1654"/>
      <c r="BK583" s="1654"/>
      <c r="BL583" s="1654"/>
      <c r="BM583" s="1654"/>
      <c r="BN583" s="1654"/>
      <c r="BO583" s="1654"/>
      <c r="BP583" s="1654"/>
      <c r="BQ583" s="1654"/>
      <c r="BR583" s="135"/>
      <c r="CA583" s="146"/>
      <c r="CB583" s="146"/>
      <c r="CC583" s="146"/>
      <c r="CD583" s="146"/>
      <c r="CE583" s="146"/>
      <c r="CF583" s="146"/>
    </row>
    <row r="584" spans="1:87" s="76" customFormat="1" ht="28.5" customHeight="1" x14ac:dyDescent="0.2">
      <c r="A584" s="143" t="str">
        <f>+IF('➉一覧からの作成用データ (切替届)'!$N$44="印刷ＯＫ→",1,"")</f>
        <v/>
      </c>
      <c r="B584" s="1654"/>
      <c r="C584" s="1654"/>
      <c r="D584" s="1654"/>
      <c r="E584" s="1654"/>
      <c r="F584" s="1654"/>
      <c r="G584" s="1654"/>
      <c r="H584" s="1654"/>
      <c r="I584" s="1654"/>
      <c r="J584" s="1654"/>
      <c r="K584" s="1654"/>
      <c r="L584" s="1654"/>
      <c r="M584" s="1654"/>
      <c r="N584" s="1654"/>
      <c r="O584" s="1654"/>
      <c r="P584" s="1654"/>
      <c r="Q584" s="1654"/>
      <c r="R584" s="1654"/>
      <c r="S584" s="1654"/>
      <c r="T584" s="1654"/>
      <c r="U584" s="1654"/>
      <c r="V584" s="1654"/>
      <c r="W584" s="1654"/>
      <c r="X584" s="1654"/>
      <c r="Y584" s="1654"/>
      <c r="Z584" s="1654"/>
      <c r="AA584" s="1654"/>
      <c r="AB584" s="1654"/>
      <c r="AC584" s="1654"/>
      <c r="AD584" s="1654"/>
      <c r="AE584" s="1654"/>
      <c r="AF584" s="1654"/>
      <c r="AG584" s="1654"/>
      <c r="AH584" s="1654"/>
      <c r="AI584" s="1654"/>
      <c r="AJ584" s="1654"/>
      <c r="AK584" s="1654"/>
      <c r="AL584" s="1654"/>
      <c r="AM584" s="1654"/>
      <c r="AN584" s="1654"/>
      <c r="AO584" s="1654"/>
      <c r="AP584" s="1654"/>
      <c r="AQ584" s="1654"/>
      <c r="AR584" s="1654"/>
      <c r="AS584" s="1654"/>
      <c r="AT584" s="1654"/>
      <c r="AU584" s="1654"/>
      <c r="AV584" s="1654"/>
      <c r="AW584" s="1654"/>
      <c r="AX584" s="1654"/>
      <c r="AY584" s="1654"/>
      <c r="AZ584" s="1654"/>
      <c r="BA584" s="1654"/>
      <c r="BB584" s="1654"/>
      <c r="BC584" s="1654"/>
      <c r="BD584" s="1654"/>
      <c r="BE584" s="1654"/>
      <c r="BF584" s="1654"/>
      <c r="BG584" s="1654"/>
      <c r="BH584" s="1654"/>
      <c r="BI584" s="1654"/>
      <c r="BJ584" s="1654"/>
      <c r="BK584" s="1654"/>
      <c r="BL584" s="1654"/>
      <c r="BM584" s="1654"/>
      <c r="BN584" s="1654"/>
      <c r="BO584" s="1654"/>
      <c r="BP584" s="1654"/>
      <c r="BQ584" s="1654"/>
      <c r="BR584" s="135"/>
      <c r="CA584" s="146"/>
      <c r="CB584" s="146"/>
      <c r="CC584" s="146"/>
      <c r="CD584" s="146"/>
      <c r="CE584" s="146"/>
      <c r="CF584" s="146"/>
      <c r="CG584" s="146"/>
      <c r="CH584" s="146"/>
      <c r="CI584" s="146"/>
    </row>
    <row r="585" spans="1:87" s="76" customFormat="1" ht="16.5" customHeight="1" x14ac:dyDescent="0.2">
      <c r="A585" s="143" t="str">
        <f>+IF('➉一覧からの作成用データ (切替届)'!$N$44="印刷ＯＫ→",1,"")</f>
        <v/>
      </c>
      <c r="B585" s="1654" t="s">
        <v>136</v>
      </c>
      <c r="C585" s="1654"/>
      <c r="D585" s="1654"/>
      <c r="E585" s="1654"/>
      <c r="F585" s="1654"/>
      <c r="G585" s="1654"/>
      <c r="H585" s="1654"/>
      <c r="I585" s="1654"/>
      <c r="J585" s="1654"/>
      <c r="K585" s="1654"/>
      <c r="L585" s="1654"/>
      <c r="M585" s="1654"/>
      <c r="N585" s="1654"/>
      <c r="O585" s="1654"/>
      <c r="P585" s="1654"/>
      <c r="Q585" s="1654"/>
      <c r="R585" s="1654"/>
      <c r="S585" s="1654"/>
      <c r="T585" s="1654"/>
      <c r="U585" s="1654"/>
      <c r="V585" s="1654"/>
      <c r="W585" s="1654"/>
      <c r="X585" s="1654"/>
      <c r="Y585" s="1654"/>
      <c r="Z585" s="1654"/>
      <c r="AA585" s="1654"/>
      <c r="AB585" s="1654"/>
      <c r="AC585" s="1654"/>
      <c r="AD585" s="1654"/>
      <c r="AE585" s="1654"/>
      <c r="AF585" s="1654"/>
      <c r="AG585" s="1654"/>
      <c r="AH585" s="1654"/>
      <c r="AI585" s="1654"/>
      <c r="AJ585" s="1654"/>
      <c r="AK585" s="1654"/>
      <c r="AL585" s="1654"/>
      <c r="AM585" s="1654"/>
      <c r="AN585" s="1654"/>
      <c r="AO585" s="1654"/>
      <c r="AP585" s="1654"/>
      <c r="AQ585" s="1654"/>
      <c r="AR585" s="1654"/>
      <c r="AS585" s="1654"/>
      <c r="AT585" s="1654"/>
      <c r="AU585" s="1654"/>
      <c r="AV585" s="1654"/>
      <c r="AW585" s="1654"/>
      <c r="AX585" s="1654"/>
      <c r="AY585" s="1654"/>
      <c r="AZ585" s="1654"/>
      <c r="BA585" s="1654"/>
      <c r="BB585" s="1654"/>
      <c r="BC585" s="1654"/>
      <c r="BD585" s="1654"/>
      <c r="BE585" s="1654"/>
      <c r="BF585" s="1654"/>
      <c r="BG585" s="1654"/>
      <c r="BH585" s="1654"/>
      <c r="BI585" s="1654"/>
      <c r="BJ585" s="1654"/>
      <c r="BK585" s="1654"/>
      <c r="BL585" s="1654"/>
      <c r="BM585" s="1654"/>
      <c r="BN585" s="1654"/>
      <c r="BO585" s="1654"/>
      <c r="BP585" s="1654"/>
      <c r="BQ585" s="1654"/>
      <c r="BR585" s="135"/>
      <c r="CA585" s="146"/>
      <c r="CB585" s="146"/>
      <c r="CC585" s="146"/>
      <c r="CD585" s="146"/>
      <c r="CE585" s="146"/>
      <c r="CF585" s="146"/>
      <c r="CG585" s="146"/>
      <c r="CH585" s="146"/>
      <c r="CI585" s="146"/>
    </row>
    <row r="586" spans="1:87" s="76" customFormat="1" ht="16.5" customHeight="1" x14ac:dyDescent="0.2">
      <c r="A586" s="143" t="str">
        <f>+IF('➉一覧からの作成用データ (切替届)'!$N$44="印刷ＯＫ→",1,"")</f>
        <v/>
      </c>
      <c r="B586" s="1654"/>
      <c r="C586" s="1654"/>
      <c r="D586" s="1654"/>
      <c r="E586" s="1654"/>
      <c r="F586" s="1654"/>
      <c r="G586" s="1654"/>
      <c r="H586" s="1654"/>
      <c r="I586" s="1654"/>
      <c r="J586" s="1654"/>
      <c r="K586" s="1654"/>
      <c r="L586" s="1654"/>
      <c r="M586" s="1654"/>
      <c r="N586" s="1654"/>
      <c r="O586" s="1654"/>
      <c r="P586" s="1654"/>
      <c r="Q586" s="1654"/>
      <c r="R586" s="1654"/>
      <c r="S586" s="1654"/>
      <c r="T586" s="1654"/>
      <c r="U586" s="1654"/>
      <c r="V586" s="1654"/>
      <c r="W586" s="1654"/>
      <c r="X586" s="1654"/>
      <c r="Y586" s="1654"/>
      <c r="Z586" s="1654"/>
      <c r="AA586" s="1654"/>
      <c r="AB586" s="1654"/>
      <c r="AC586" s="1654"/>
      <c r="AD586" s="1654"/>
      <c r="AE586" s="1654"/>
      <c r="AF586" s="1654"/>
      <c r="AG586" s="1654"/>
      <c r="AH586" s="1654"/>
      <c r="AI586" s="1654"/>
      <c r="AJ586" s="1654"/>
      <c r="AK586" s="1654"/>
      <c r="AL586" s="1654"/>
      <c r="AM586" s="1654"/>
      <c r="AN586" s="1654"/>
      <c r="AO586" s="1654"/>
      <c r="AP586" s="1654"/>
      <c r="AQ586" s="1654"/>
      <c r="AR586" s="1654"/>
      <c r="AS586" s="1654"/>
      <c r="AT586" s="1654"/>
      <c r="AU586" s="1654"/>
      <c r="AV586" s="1654"/>
      <c r="AW586" s="1654"/>
      <c r="AX586" s="1654"/>
      <c r="AY586" s="1654"/>
      <c r="AZ586" s="1654"/>
      <c r="BA586" s="1654"/>
      <c r="BB586" s="1654"/>
      <c r="BC586" s="1654"/>
      <c r="BD586" s="1654"/>
      <c r="BE586" s="1654"/>
      <c r="BF586" s="1654"/>
      <c r="BG586" s="1654"/>
      <c r="BH586" s="1654"/>
      <c r="BI586" s="1654"/>
      <c r="BJ586" s="1654"/>
      <c r="BK586" s="1654"/>
      <c r="BL586" s="1654"/>
      <c r="BM586" s="1654"/>
      <c r="BN586" s="1654"/>
      <c r="BO586" s="1654"/>
      <c r="BP586" s="1654"/>
      <c r="BQ586" s="1654"/>
      <c r="BR586" s="135"/>
      <c r="CA586" s="146"/>
      <c r="CB586" s="146"/>
      <c r="CC586" s="146"/>
      <c r="CD586" s="146"/>
      <c r="CE586" s="146"/>
      <c r="CF586" s="146"/>
      <c r="CG586" s="146"/>
      <c r="CH586" s="146"/>
      <c r="CI586" s="146"/>
    </row>
    <row r="587" spans="1:87" s="76" customFormat="1" ht="12" customHeight="1" x14ac:dyDescent="0.2">
      <c r="A587" s="143" t="str">
        <f>+IF('➉一覧からの作成用データ (切替届)'!$N$44="印刷ＯＫ→",1,"")</f>
        <v/>
      </c>
      <c r="B587" s="8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3"/>
      <c r="AI587" s="93"/>
      <c r="AJ587" s="93"/>
      <c r="AK587" s="93"/>
      <c r="AL587" s="94"/>
      <c r="AM587" s="95"/>
      <c r="AN587" s="95"/>
      <c r="AO587" s="95"/>
      <c r="AP587" s="95"/>
      <c r="AQ587" s="96"/>
      <c r="AR587" s="96"/>
      <c r="AS587" s="96"/>
      <c r="AT587" s="96"/>
      <c r="AU587" s="96"/>
      <c r="AV587" s="96"/>
      <c r="AW587" s="96"/>
      <c r="AX587" s="96"/>
      <c r="AY587" s="96"/>
      <c r="AZ587" s="96"/>
      <c r="BA587" s="96"/>
      <c r="BB587" s="96"/>
      <c r="BC587" s="96"/>
      <c r="BD587" s="96"/>
      <c r="BE587" s="96"/>
      <c r="BF587" s="96"/>
      <c r="BG587" s="96"/>
      <c r="BH587" s="96"/>
      <c r="BR587" s="135"/>
      <c r="CA587" s="146"/>
      <c r="CB587" s="146"/>
      <c r="CC587" s="146"/>
      <c r="CD587" s="146"/>
      <c r="CE587" s="146"/>
      <c r="CF587" s="146"/>
      <c r="CG587" s="146"/>
      <c r="CH587" s="146"/>
      <c r="CI587" s="146"/>
    </row>
    <row r="588" spans="1:87" s="76" customFormat="1" ht="12" customHeight="1" x14ac:dyDescent="0.2">
      <c r="A588" s="143" t="str">
        <f>+IF('➉一覧からの作成用データ (切替届)'!$N$44="印刷ＯＫ→",1,"")</f>
        <v/>
      </c>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3"/>
      <c r="AI588" s="93"/>
      <c r="AJ588" s="93"/>
      <c r="AK588" s="93"/>
      <c r="AL588" s="94"/>
      <c r="AM588" s="95"/>
      <c r="AN588" s="95"/>
      <c r="AO588" s="95"/>
      <c r="AP588" s="95"/>
      <c r="AQ588" s="97"/>
      <c r="AR588" s="97"/>
      <c r="AS588" s="97"/>
      <c r="AT588" s="97"/>
      <c r="AU588" s="97"/>
      <c r="AV588" s="97"/>
      <c r="AW588" s="98"/>
      <c r="AX588" s="98"/>
      <c r="AY588" s="98"/>
      <c r="AZ588" s="98"/>
      <c r="BA588" s="98"/>
      <c r="BB588" s="99"/>
      <c r="BC588" s="98"/>
      <c r="BD588" s="98"/>
      <c r="BE588" s="98"/>
      <c r="BF588" s="98"/>
      <c r="BG588" s="98"/>
      <c r="BH588" s="99"/>
      <c r="BR588" s="135"/>
      <c r="CA588" s="146"/>
      <c r="CB588" s="146"/>
      <c r="CC588" s="146"/>
      <c r="CD588" s="146"/>
      <c r="CE588" s="146"/>
      <c r="CF588" s="146"/>
      <c r="CG588" s="146"/>
      <c r="CH588" s="146"/>
      <c r="CI588" s="146"/>
    </row>
    <row r="589" spans="1:87" ht="11.25" customHeight="1" x14ac:dyDescent="0.2">
      <c r="A589" s="143" t="str">
        <f>+IF('➉一覧からの作成用データ (切替届)'!$N$45="印刷ＯＫ→",1,"")</f>
        <v/>
      </c>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3"/>
      <c r="AI589" s="93"/>
      <c r="AJ589" s="93"/>
      <c r="AK589" s="93"/>
      <c r="AL589" s="94"/>
      <c r="AM589" s="95"/>
      <c r="AN589" s="95"/>
      <c r="AO589" s="95"/>
      <c r="AP589" s="95"/>
      <c r="AQ589" s="96"/>
      <c r="AR589" s="96"/>
      <c r="AS589" s="96"/>
      <c r="AT589" s="96"/>
      <c r="AU589" s="96"/>
      <c r="AV589" s="96"/>
      <c r="AW589" s="96"/>
      <c r="AX589" s="96"/>
      <c r="AY589" s="96"/>
      <c r="AZ589" s="96"/>
      <c r="BA589" s="96"/>
      <c r="BB589" s="96"/>
      <c r="BC589" s="96"/>
      <c r="BD589" s="96"/>
      <c r="BE589" s="96"/>
      <c r="BF589" s="96"/>
      <c r="BG589" s="96"/>
      <c r="BH589" s="96"/>
      <c r="BI589" s="76"/>
      <c r="BJ589" s="76"/>
      <c r="BK589" s="76"/>
      <c r="BL589" s="76"/>
      <c r="BM589" s="76"/>
      <c r="BN589" s="76"/>
      <c r="BO589" s="76"/>
      <c r="BP589" s="76"/>
      <c r="BQ589" s="76"/>
    </row>
    <row r="590" spans="1:87" ht="12.75" customHeight="1" x14ac:dyDescent="0.2">
      <c r="A590" s="143" t="str">
        <f>+IF('➉一覧からの作成用データ (切替届)'!$N$45="印刷ＯＫ→",1,"")</f>
        <v/>
      </c>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3"/>
      <c r="AI590" s="93"/>
      <c r="AJ590" s="93"/>
      <c r="AK590" s="93"/>
      <c r="AL590" s="94"/>
      <c r="AM590" s="95"/>
      <c r="AN590" s="95"/>
      <c r="AO590" s="95"/>
      <c r="AP590" s="95"/>
      <c r="AQ590" s="97"/>
      <c r="AR590" s="97"/>
      <c r="AS590" s="97"/>
      <c r="AT590" s="97"/>
      <c r="AU590" s="97"/>
      <c r="AV590" s="97"/>
      <c r="AW590" s="98"/>
      <c r="AX590" s="98"/>
      <c r="AY590" s="98"/>
      <c r="AZ590" s="98"/>
      <c r="BA590" s="98"/>
      <c r="BB590" s="99"/>
      <c r="BC590" s="98"/>
      <c r="BD590" s="98"/>
      <c r="BE590" s="98"/>
      <c r="BF590" s="98"/>
      <c r="BG590" s="98"/>
      <c r="BH590" s="99"/>
      <c r="BI590" s="76"/>
      <c r="BJ590" s="76"/>
      <c r="BK590" s="76"/>
      <c r="BL590" s="76"/>
      <c r="BM590" s="76"/>
      <c r="BN590" s="76"/>
      <c r="BO590" s="76"/>
      <c r="BP590" s="76"/>
      <c r="BQ590" s="76"/>
      <c r="BR590" s="83"/>
      <c r="BS590" s="83"/>
    </row>
    <row r="591" spans="1:87" ht="12.75" customHeight="1" x14ac:dyDescent="0.2">
      <c r="A591" s="143" t="str">
        <f>+IF('➉一覧からの作成用データ (切替届)'!$N$45="印刷ＯＫ→",1,"")</f>
        <v/>
      </c>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3"/>
      <c r="AI591" s="93"/>
      <c r="AJ591" s="93"/>
      <c r="AK591" s="93"/>
      <c r="AL591" s="94"/>
      <c r="AM591" s="95"/>
      <c r="AN591" s="95"/>
      <c r="AO591" s="95"/>
      <c r="AP591" s="95"/>
      <c r="AQ591" s="97"/>
      <c r="AR591" s="97"/>
      <c r="AS591" s="97"/>
      <c r="AT591" s="97"/>
      <c r="AU591" s="97"/>
      <c r="AV591" s="97"/>
      <c r="AW591" s="98"/>
      <c r="AX591" s="98"/>
      <c r="AY591" s="98"/>
      <c r="AZ591" s="98"/>
      <c r="BA591" s="98"/>
      <c r="BB591" s="99"/>
      <c r="BC591" s="98"/>
      <c r="BD591" s="98"/>
      <c r="BE591" s="98"/>
      <c r="BF591" s="98"/>
      <c r="BG591" s="98"/>
      <c r="BH591" s="99"/>
      <c r="BI591" s="76"/>
      <c r="BJ591" s="100"/>
      <c r="BK591" s="101"/>
      <c r="BL591" s="101"/>
      <c r="BM591" s="101"/>
      <c r="BN591" s="101"/>
      <c r="BO591" s="101"/>
      <c r="BP591" s="101"/>
      <c r="BQ591" s="101"/>
      <c r="BR591" s="76"/>
      <c r="BS591" s="76"/>
    </row>
    <row r="592" spans="1:87" ht="12.75" customHeight="1" x14ac:dyDescent="0.2">
      <c r="A592" s="143" t="str">
        <f>+IF('➉一覧からの作成用データ (切替届)'!$N$45="印刷ＯＫ→",1,"")</f>
        <v/>
      </c>
      <c r="B592" s="2719" t="s">
        <v>589</v>
      </c>
      <c r="C592" s="2719"/>
      <c r="D592" s="2719"/>
      <c r="E592" s="2719"/>
      <c r="F592" s="2719"/>
      <c r="G592" s="2719"/>
      <c r="H592" s="2719"/>
      <c r="I592" s="2719"/>
      <c r="J592" s="2719"/>
      <c r="K592" s="2719"/>
      <c r="L592" s="2719"/>
      <c r="M592" s="2719"/>
      <c r="N592" s="2719"/>
      <c r="O592" s="2719"/>
      <c r="P592" s="2719"/>
      <c r="Q592" s="2719"/>
      <c r="R592" s="2719"/>
      <c r="S592" s="2719"/>
      <c r="T592" s="2719"/>
      <c r="U592" s="2719"/>
      <c r="V592" s="2719"/>
      <c r="W592" s="2719"/>
      <c r="X592" s="2719"/>
      <c r="Y592" s="2719"/>
      <c r="Z592" s="2719"/>
      <c r="AA592" s="2719"/>
      <c r="AB592" s="2719"/>
      <c r="AC592" s="2719"/>
      <c r="AD592" s="2719"/>
      <c r="AE592" s="2719"/>
      <c r="AF592" s="2719"/>
      <c r="AG592" s="2719"/>
      <c r="AH592" s="2719"/>
      <c r="AI592" s="2719"/>
      <c r="AJ592" s="2719"/>
      <c r="AK592" s="2719"/>
      <c r="AL592" s="2720"/>
      <c r="AM592" s="95"/>
      <c r="AN592" s="95"/>
      <c r="AO592" s="95"/>
      <c r="AP592" s="2721" t="s">
        <v>115</v>
      </c>
      <c r="AQ592" s="2721"/>
      <c r="AR592" s="2721"/>
      <c r="AS592" s="2721"/>
      <c r="AT592" s="2721"/>
      <c r="AU592" s="2721"/>
      <c r="AV592" s="2721"/>
      <c r="AW592" s="2723"/>
      <c r="AX592" s="2723"/>
      <c r="AY592" s="2723"/>
      <c r="AZ592" s="2723"/>
      <c r="BA592" s="2723"/>
      <c r="BB592" s="2723"/>
      <c r="BC592" s="2723"/>
      <c r="BD592" s="2723"/>
      <c r="BE592" s="2723"/>
      <c r="BF592" s="2723"/>
      <c r="BG592" s="2723"/>
      <c r="BH592" s="2723"/>
      <c r="BI592" s="2723"/>
      <c r="BJ592" s="2723"/>
      <c r="BK592" s="2723"/>
      <c r="BL592" s="2723"/>
      <c r="BM592" s="2723"/>
      <c r="BN592" s="2723"/>
      <c r="BO592" s="2723"/>
      <c r="BP592" s="2723"/>
      <c r="BQ592" s="2723"/>
      <c r="BR592" s="76"/>
      <c r="BS592" s="76"/>
    </row>
    <row r="593" spans="1:98" ht="12.75" customHeight="1" x14ac:dyDescent="0.2">
      <c r="A593" s="143" t="str">
        <f>+IF('➉一覧からの作成用データ (切替届)'!$N$45="印刷ＯＫ→",1,"")</f>
        <v/>
      </c>
      <c r="B593" s="2719"/>
      <c r="C593" s="2719"/>
      <c r="D593" s="2719"/>
      <c r="E593" s="2719"/>
      <c r="F593" s="2719"/>
      <c r="G593" s="2719"/>
      <c r="H593" s="2719"/>
      <c r="I593" s="2719"/>
      <c r="J593" s="2719"/>
      <c r="K593" s="2719"/>
      <c r="L593" s="2719"/>
      <c r="M593" s="2719"/>
      <c r="N593" s="2719"/>
      <c r="O593" s="2719"/>
      <c r="P593" s="2719"/>
      <c r="Q593" s="2719"/>
      <c r="R593" s="2719"/>
      <c r="S593" s="2719"/>
      <c r="T593" s="2719"/>
      <c r="U593" s="2719"/>
      <c r="V593" s="2719"/>
      <c r="W593" s="2719"/>
      <c r="X593" s="2719"/>
      <c r="Y593" s="2719"/>
      <c r="Z593" s="2719"/>
      <c r="AA593" s="2719"/>
      <c r="AB593" s="2719"/>
      <c r="AC593" s="2719"/>
      <c r="AD593" s="2719"/>
      <c r="AE593" s="2719"/>
      <c r="AF593" s="2719"/>
      <c r="AG593" s="2719"/>
      <c r="AH593" s="2719"/>
      <c r="AI593" s="2719"/>
      <c r="AJ593" s="2719"/>
      <c r="AK593" s="2719"/>
      <c r="AL593" s="2720"/>
      <c r="AM593" s="95"/>
      <c r="AN593" s="95"/>
      <c r="AO593" s="95"/>
      <c r="AP593" s="2721"/>
      <c r="AQ593" s="2721"/>
      <c r="AR593" s="2721"/>
      <c r="AS593" s="2721"/>
      <c r="AT593" s="2721"/>
      <c r="AU593" s="2721"/>
      <c r="AV593" s="2721"/>
      <c r="AW593" s="2723"/>
      <c r="AX593" s="2723"/>
      <c r="AY593" s="2723"/>
      <c r="AZ593" s="2723"/>
      <c r="BA593" s="2723"/>
      <c r="BB593" s="2723"/>
      <c r="BC593" s="2723"/>
      <c r="BD593" s="2723"/>
      <c r="BE593" s="2723"/>
      <c r="BF593" s="2723"/>
      <c r="BG593" s="2723"/>
      <c r="BH593" s="2723"/>
      <c r="BI593" s="2723"/>
      <c r="BJ593" s="2723"/>
      <c r="BK593" s="2723"/>
      <c r="BL593" s="2723"/>
      <c r="BM593" s="2723"/>
      <c r="BN593" s="2723"/>
      <c r="BO593" s="2723"/>
      <c r="BP593" s="2723"/>
      <c r="BQ593" s="2723"/>
      <c r="BR593" s="76"/>
      <c r="BS593" s="76"/>
    </row>
    <row r="594" spans="1:98" ht="12.75" customHeight="1" thickBot="1" x14ac:dyDescent="0.25">
      <c r="A594" s="143" t="str">
        <f>+IF('➉一覧からの作成用データ (切替届)'!$N$45="印刷ＯＫ→",1,"")</f>
        <v/>
      </c>
      <c r="B594" s="2720"/>
      <c r="C594" s="2720"/>
      <c r="D594" s="2720"/>
      <c r="E594" s="2720"/>
      <c r="F594" s="2720"/>
      <c r="G594" s="2720"/>
      <c r="H594" s="2720"/>
      <c r="I594" s="2720"/>
      <c r="J594" s="2720"/>
      <c r="K594" s="2720"/>
      <c r="L594" s="2720"/>
      <c r="M594" s="2720"/>
      <c r="N594" s="2720"/>
      <c r="O594" s="2720"/>
      <c r="P594" s="2720"/>
      <c r="Q594" s="2720"/>
      <c r="R594" s="2720"/>
      <c r="S594" s="2720"/>
      <c r="T594" s="2720"/>
      <c r="U594" s="2720"/>
      <c r="V594" s="2720"/>
      <c r="W594" s="2720"/>
      <c r="X594" s="2720"/>
      <c r="Y594" s="2720"/>
      <c r="Z594" s="2720"/>
      <c r="AA594" s="2720"/>
      <c r="AB594" s="2720"/>
      <c r="AC594" s="2720"/>
      <c r="AD594" s="2720"/>
      <c r="AE594" s="2720"/>
      <c r="AF594" s="2720"/>
      <c r="AG594" s="2720"/>
      <c r="AH594" s="2720"/>
      <c r="AI594" s="2720"/>
      <c r="AJ594" s="2720"/>
      <c r="AK594" s="2720"/>
      <c r="AL594" s="2720"/>
      <c r="AM594" s="95"/>
      <c r="AN594" s="95"/>
      <c r="AO594" s="95"/>
      <c r="AP594" s="2722"/>
      <c r="AQ594" s="2722"/>
      <c r="AR594" s="2722"/>
      <c r="AS594" s="2722"/>
      <c r="AT594" s="2722"/>
      <c r="AU594" s="2722"/>
      <c r="AV594" s="2722"/>
      <c r="AW594" s="2724"/>
      <c r="AX594" s="2724"/>
      <c r="AY594" s="2724"/>
      <c r="AZ594" s="2724"/>
      <c r="BA594" s="2724"/>
      <c r="BB594" s="2724"/>
      <c r="BC594" s="2724"/>
      <c r="BD594" s="2724"/>
      <c r="BE594" s="2724"/>
      <c r="BF594" s="2724"/>
      <c r="BG594" s="2724"/>
      <c r="BH594" s="2724"/>
      <c r="BI594" s="2724"/>
      <c r="BJ594" s="2724"/>
      <c r="BK594" s="2724"/>
      <c r="BL594" s="2724"/>
      <c r="BM594" s="2724"/>
      <c r="BN594" s="2724"/>
      <c r="BO594" s="2724"/>
      <c r="BP594" s="2724"/>
      <c r="BQ594" s="2724"/>
      <c r="BR594" s="76"/>
      <c r="BS594" s="76"/>
    </row>
    <row r="595" spans="1:98" ht="13.5" customHeight="1" x14ac:dyDescent="0.2">
      <c r="A595" s="143" t="str">
        <f>+IF('➉一覧からの作成用データ (切替届)'!$N$45="印刷ＯＫ→",1,"")</f>
        <v/>
      </c>
      <c r="B595" s="2725">
        <f ca="1">IF('➉一覧からの作成用データ (切替届)'!$B$31="","",'➉一覧からの作成用データ (切替届)'!$B$31)</f>
        <v>45617</v>
      </c>
      <c r="C595" s="2726"/>
      <c r="D595" s="2726"/>
      <c r="E595" s="2726"/>
      <c r="F595" s="2726"/>
      <c r="G595" s="2726"/>
      <c r="H595" s="2726"/>
      <c r="I595" s="2726"/>
      <c r="J595" s="2726"/>
      <c r="K595" s="2726"/>
      <c r="L595" s="2726"/>
      <c r="M595" s="2726"/>
      <c r="N595" s="2726"/>
      <c r="O595" s="2726"/>
      <c r="P595" s="1729" t="s">
        <v>68</v>
      </c>
      <c r="Q595" s="1729"/>
      <c r="R595" s="1731" t="s">
        <v>21</v>
      </c>
      <c r="S595" s="1732"/>
      <c r="T595" s="1732"/>
      <c r="U595" s="1732"/>
      <c r="V595" s="1733"/>
      <c r="W595" s="1734" t="s">
        <v>9</v>
      </c>
      <c r="X595" s="1735"/>
      <c r="Y595" s="2731" t="str">
        <f>①伊勢崎市における事業所基本情報!$K$26&amp;"-"&amp;①伊勢崎市における事業所基本情報!$Q$26&amp;""</f>
        <v>-</v>
      </c>
      <c r="Z595" s="2731"/>
      <c r="AA595" s="2731"/>
      <c r="AB595" s="2731"/>
      <c r="AC595" s="2731"/>
      <c r="AD595" s="2731"/>
      <c r="AE595" s="2731"/>
      <c r="AF595" s="2731"/>
      <c r="AG595" s="81"/>
      <c r="AH595" s="81"/>
      <c r="AI595" s="81"/>
      <c r="AJ595" s="81"/>
      <c r="AK595" s="81"/>
      <c r="AL595" s="81"/>
      <c r="AM595" s="81"/>
      <c r="AN595" s="81"/>
      <c r="AO595" s="81"/>
      <c r="AP595" s="81"/>
      <c r="AQ595" s="81"/>
      <c r="AR595" s="81"/>
      <c r="AS595" s="81"/>
      <c r="AT595" s="81"/>
      <c r="AU595" s="81"/>
      <c r="AV595" s="81"/>
      <c r="AW595" s="1549" t="s">
        <v>10</v>
      </c>
      <c r="AX595" s="1549"/>
      <c r="AY595" s="1549"/>
      <c r="AZ595" s="1549"/>
      <c r="BA595" s="1549"/>
      <c r="BB595" s="1549"/>
      <c r="BC595" s="1549"/>
      <c r="BD595" s="1551" t="str">
        <f>①伊勢崎市における事業所基本情報!$CG$18&amp;""</f>
        <v/>
      </c>
      <c r="BE595" s="1551" t="str">
        <f>①伊勢崎市における事業所基本情報!$CH$18&amp;""</f>
        <v/>
      </c>
      <c r="BF595" s="1551" t="str">
        <f>①伊勢崎市における事業所基本情報!$CI$18&amp;""</f>
        <v/>
      </c>
      <c r="BG595" s="1551" t="str">
        <f>①伊勢崎市における事業所基本情報!$CJ$18&amp;""</f>
        <v/>
      </c>
      <c r="BH595" s="1551" t="str">
        <f>①伊勢崎市における事業所基本情報!$CK$18&amp;""</f>
        <v/>
      </c>
      <c r="BI595" s="1551" t="str">
        <f>①伊勢崎市における事業所基本情報!$CL$18&amp;""</f>
        <v/>
      </c>
      <c r="BJ595" s="1551" t="str">
        <f>①伊勢崎市における事業所基本情報!$CM$18&amp;""</f>
        <v/>
      </c>
      <c r="BK595" s="1551" t="str">
        <f>①伊勢崎市における事業所基本情報!$CN$18&amp;""</f>
        <v/>
      </c>
      <c r="BL595" s="1572" t="s">
        <v>130</v>
      </c>
      <c r="BM595" s="1573"/>
      <c r="BN595" s="1573"/>
      <c r="BO595" s="1573"/>
      <c r="BP595" s="1573"/>
      <c r="BQ595" s="1574"/>
      <c r="BR595" s="86"/>
      <c r="BS595" s="86"/>
      <c r="BT595" s="86"/>
      <c r="BY595" s="145"/>
      <c r="BZ595" s="145"/>
      <c r="CA595" s="145"/>
      <c r="CB595" s="145"/>
      <c r="CC595" s="145"/>
      <c r="CD595" s="145"/>
      <c r="CE595" s="145"/>
      <c r="CF595" s="145"/>
      <c r="CG595" s="145"/>
    </row>
    <row r="596" spans="1:98" ht="13.5" customHeight="1" x14ac:dyDescent="0.2">
      <c r="A596" s="143" t="str">
        <f>+IF('➉一覧からの作成用データ (切替届)'!$N$45="印刷ＯＫ→",1,"")</f>
        <v/>
      </c>
      <c r="B596" s="2727"/>
      <c r="C596" s="2728"/>
      <c r="D596" s="2728"/>
      <c r="E596" s="2728"/>
      <c r="F596" s="2728"/>
      <c r="G596" s="2728"/>
      <c r="H596" s="2728"/>
      <c r="I596" s="2728"/>
      <c r="J596" s="2728"/>
      <c r="K596" s="2728"/>
      <c r="L596" s="2728"/>
      <c r="M596" s="2728"/>
      <c r="N596" s="2728"/>
      <c r="O596" s="2728"/>
      <c r="P596" s="1730"/>
      <c r="Q596" s="1730"/>
      <c r="R596" s="1640"/>
      <c r="S596" s="1590"/>
      <c r="T596" s="1590"/>
      <c r="U596" s="1590"/>
      <c r="V596" s="1641"/>
      <c r="W596" s="1568" t="str">
        <f>①伊勢崎市における事業所基本情報!$I$27&amp;""</f>
        <v/>
      </c>
      <c r="X596" s="1569"/>
      <c r="Y596" s="1569"/>
      <c r="Z596" s="1569"/>
      <c r="AA596" s="1569"/>
      <c r="AB596" s="1569"/>
      <c r="AC596" s="1569"/>
      <c r="AD596" s="1569"/>
      <c r="AE596" s="1569"/>
      <c r="AF596" s="1569"/>
      <c r="AG596" s="1569"/>
      <c r="AH596" s="1569"/>
      <c r="AI596" s="1569"/>
      <c r="AJ596" s="1569"/>
      <c r="AK596" s="1569"/>
      <c r="AL596" s="1569"/>
      <c r="AM596" s="1569"/>
      <c r="AN596" s="1569"/>
      <c r="AO596" s="1569"/>
      <c r="AP596" s="1569"/>
      <c r="AQ596" s="1569"/>
      <c r="AR596" s="1569"/>
      <c r="AS596" s="1569"/>
      <c r="AT596" s="1569"/>
      <c r="AU596" s="1569"/>
      <c r="AV596" s="1569"/>
      <c r="AW596" s="1550"/>
      <c r="AX596" s="1550"/>
      <c r="AY596" s="1550"/>
      <c r="AZ596" s="1550"/>
      <c r="BA596" s="1550"/>
      <c r="BB596" s="1550"/>
      <c r="BC596" s="1550"/>
      <c r="BD596" s="1552"/>
      <c r="BE596" s="1552"/>
      <c r="BF596" s="1552"/>
      <c r="BG596" s="1552"/>
      <c r="BH596" s="1552"/>
      <c r="BI596" s="1552"/>
      <c r="BJ596" s="1552"/>
      <c r="BK596" s="1552"/>
      <c r="BL596" s="1575"/>
      <c r="BM596" s="1576"/>
      <c r="BN596" s="1576"/>
      <c r="BO596" s="1576"/>
      <c r="BP596" s="1576"/>
      <c r="BQ596" s="1577"/>
      <c r="BR596" s="86"/>
      <c r="BS596" s="86"/>
      <c r="BT596" s="86"/>
      <c r="BY596" s="145"/>
    </row>
    <row r="597" spans="1:98" ht="13.5" customHeight="1" x14ac:dyDescent="0.2">
      <c r="A597" s="143" t="str">
        <f>+IF('➉一覧からの作成用データ (切替届)'!$N$45="印刷ＯＫ→",1,"")</f>
        <v/>
      </c>
      <c r="B597" s="2727"/>
      <c r="C597" s="2728"/>
      <c r="D597" s="2728"/>
      <c r="E597" s="2728"/>
      <c r="F597" s="2728"/>
      <c r="G597" s="2728"/>
      <c r="H597" s="2728"/>
      <c r="I597" s="2728"/>
      <c r="J597" s="2728"/>
      <c r="K597" s="2728"/>
      <c r="L597" s="2728"/>
      <c r="M597" s="2728"/>
      <c r="N597" s="2728"/>
      <c r="O597" s="2728"/>
      <c r="P597" s="1730"/>
      <c r="Q597" s="1730"/>
      <c r="R597" s="1640"/>
      <c r="S597" s="1590"/>
      <c r="T597" s="1590"/>
      <c r="U597" s="1590"/>
      <c r="V597" s="1641"/>
      <c r="W597" s="1568"/>
      <c r="X597" s="1569"/>
      <c r="Y597" s="1569"/>
      <c r="Z597" s="1569"/>
      <c r="AA597" s="1569"/>
      <c r="AB597" s="1569"/>
      <c r="AC597" s="1569"/>
      <c r="AD597" s="1569"/>
      <c r="AE597" s="1569"/>
      <c r="AF597" s="1569"/>
      <c r="AG597" s="1569"/>
      <c r="AH597" s="1569"/>
      <c r="AI597" s="1569"/>
      <c r="AJ597" s="1569"/>
      <c r="AK597" s="1569"/>
      <c r="AL597" s="1569"/>
      <c r="AM597" s="1569"/>
      <c r="AN597" s="1569"/>
      <c r="AO597" s="1569"/>
      <c r="AP597" s="1569"/>
      <c r="AQ597" s="1569"/>
      <c r="AR597" s="1569"/>
      <c r="AS597" s="1569"/>
      <c r="AT597" s="1569"/>
      <c r="AU597" s="1569"/>
      <c r="AV597" s="1569"/>
      <c r="AW597" s="1550"/>
      <c r="AX597" s="1550"/>
      <c r="AY597" s="1550"/>
      <c r="AZ597" s="1550"/>
      <c r="BA597" s="1550"/>
      <c r="BB597" s="1550"/>
      <c r="BC597" s="1550"/>
      <c r="BD597" s="1624" t="s">
        <v>116</v>
      </c>
      <c r="BE597" s="1624"/>
      <c r="BF597" s="1624"/>
      <c r="BG597" s="1624"/>
      <c r="BH597" s="1624"/>
      <c r="BI597" s="1624"/>
      <c r="BJ597" s="1624"/>
      <c r="BK597" s="1624" t="s">
        <v>117</v>
      </c>
      <c r="BL597" s="1566" t="str">
        <f>RIGHT('➉一覧からの作成用データ (切替届)'!$M$45,2)&amp;""</f>
        <v/>
      </c>
      <c r="BM597" s="1566"/>
      <c r="BN597" s="1566"/>
      <c r="BO597" s="1566"/>
      <c r="BP597" s="1566"/>
      <c r="BQ597" s="1626" t="s">
        <v>118</v>
      </c>
      <c r="BR597" s="78"/>
      <c r="BS597" s="78"/>
      <c r="BT597" s="76"/>
      <c r="BY597" s="145"/>
    </row>
    <row r="598" spans="1:98" ht="13.5" customHeight="1" x14ac:dyDescent="0.2">
      <c r="A598" s="143" t="str">
        <f>+IF('➉一覧からの作成用データ (切替届)'!$N$45="印刷ＯＫ→",1,"")</f>
        <v/>
      </c>
      <c r="B598" s="2729"/>
      <c r="C598" s="2730"/>
      <c r="D598" s="2730"/>
      <c r="E598" s="2730"/>
      <c r="F598" s="2730"/>
      <c r="G598" s="2730"/>
      <c r="H598" s="2730"/>
      <c r="I598" s="2730"/>
      <c r="J598" s="2730"/>
      <c r="K598" s="2730"/>
      <c r="L598" s="2730"/>
      <c r="M598" s="2730"/>
      <c r="N598" s="2730"/>
      <c r="O598" s="2730"/>
      <c r="P598" s="1730"/>
      <c r="Q598" s="1730"/>
      <c r="R598" s="1637"/>
      <c r="S598" s="1638"/>
      <c r="T598" s="1638"/>
      <c r="U598" s="1638"/>
      <c r="V598" s="1642"/>
      <c r="W598" s="1570"/>
      <c r="X598" s="1571"/>
      <c r="Y598" s="1571"/>
      <c r="Z598" s="1571"/>
      <c r="AA598" s="1571"/>
      <c r="AB598" s="1571"/>
      <c r="AC598" s="1571"/>
      <c r="AD598" s="1571"/>
      <c r="AE598" s="1571"/>
      <c r="AF598" s="1571"/>
      <c r="AG598" s="1571"/>
      <c r="AH598" s="1571"/>
      <c r="AI598" s="1571"/>
      <c r="AJ598" s="1571"/>
      <c r="AK598" s="1571"/>
      <c r="AL598" s="1571"/>
      <c r="AM598" s="1571"/>
      <c r="AN598" s="1571"/>
      <c r="AO598" s="1571"/>
      <c r="AP598" s="1571"/>
      <c r="AQ598" s="1571"/>
      <c r="AR598" s="1571"/>
      <c r="AS598" s="1571"/>
      <c r="AT598" s="1571"/>
      <c r="AU598" s="1571"/>
      <c r="AV598" s="1571"/>
      <c r="AW598" s="1550"/>
      <c r="AX598" s="1550"/>
      <c r="AY598" s="1550"/>
      <c r="AZ598" s="1550"/>
      <c r="BA598" s="1550"/>
      <c r="BB598" s="1550"/>
      <c r="BC598" s="1550"/>
      <c r="BD598" s="1625"/>
      <c r="BE598" s="1625"/>
      <c r="BF598" s="1625"/>
      <c r="BG598" s="1625"/>
      <c r="BH598" s="1625"/>
      <c r="BI598" s="1625"/>
      <c r="BJ598" s="1625"/>
      <c r="BK598" s="1625"/>
      <c r="BL598" s="1567"/>
      <c r="BM598" s="1567"/>
      <c r="BN598" s="1567"/>
      <c r="BO598" s="1567"/>
      <c r="BP598" s="1567"/>
      <c r="BQ598" s="1627"/>
      <c r="BR598" s="78"/>
      <c r="BS598" s="78"/>
      <c r="BT598" s="76"/>
      <c r="BY598" s="145"/>
      <c r="BZ598" s="145"/>
      <c r="CA598" s="145"/>
      <c r="CB598" s="145"/>
      <c r="CC598" s="145"/>
      <c r="CD598" s="145"/>
      <c r="CE598" s="145"/>
      <c r="CF598" s="145"/>
    </row>
    <row r="599" spans="1:98" ht="20.25" customHeight="1" x14ac:dyDescent="0.2">
      <c r="A599" s="143" t="str">
        <f>+IF('➉一覧からの作成用データ (切替届)'!$N$45="印刷ＯＫ→",1,"")</f>
        <v/>
      </c>
      <c r="B599" s="1653"/>
      <c r="C599" s="1564"/>
      <c r="D599" s="1564"/>
      <c r="E599" s="1564"/>
      <c r="F599" s="1564"/>
      <c r="G599" s="1564"/>
      <c r="H599" s="1564"/>
      <c r="I599" s="1564"/>
      <c r="J599" s="1564"/>
      <c r="K599" s="1649" t="s">
        <v>304</v>
      </c>
      <c r="L599" s="1650"/>
      <c r="M599" s="1650"/>
      <c r="N599" s="1650"/>
      <c r="O599" s="1650"/>
      <c r="P599" s="1730"/>
      <c r="Q599" s="1730"/>
      <c r="R599" s="1634" t="s">
        <v>20</v>
      </c>
      <c r="S599" s="1634"/>
      <c r="T599" s="1634"/>
      <c r="U599" s="1634"/>
      <c r="V599" s="1634"/>
      <c r="W599" s="1610" t="str">
        <f>①伊勢崎市における事業所基本情報!$I$20&amp;""</f>
        <v/>
      </c>
      <c r="X599" s="1611"/>
      <c r="Y599" s="1611"/>
      <c r="Z599" s="1611"/>
      <c r="AA599" s="1611"/>
      <c r="AB599" s="1611"/>
      <c r="AC599" s="1611"/>
      <c r="AD599" s="1611"/>
      <c r="AE599" s="1611"/>
      <c r="AF599" s="1611"/>
      <c r="AG599" s="1611"/>
      <c r="AH599" s="1611"/>
      <c r="AI599" s="1611"/>
      <c r="AJ599" s="1611"/>
      <c r="AK599" s="1611"/>
      <c r="AL599" s="1611"/>
      <c r="AM599" s="1611"/>
      <c r="AN599" s="1611"/>
      <c r="AO599" s="1611"/>
      <c r="AP599" s="1611"/>
      <c r="AQ599" s="1611"/>
      <c r="AR599" s="1611"/>
      <c r="AS599" s="1611"/>
      <c r="AT599" s="1611"/>
      <c r="AU599" s="1611"/>
      <c r="AV599" s="1612"/>
      <c r="AW599" s="1550" t="s">
        <v>131</v>
      </c>
      <c r="AX599" s="1550"/>
      <c r="AY599" s="1550"/>
      <c r="AZ599" s="1550"/>
      <c r="BA599" s="1550" t="s">
        <v>33</v>
      </c>
      <c r="BB599" s="1550"/>
      <c r="BC599" s="1550"/>
      <c r="BD599" s="1614" t="str">
        <f>①伊勢崎市における事業所基本情報!$I$35&amp;""</f>
        <v/>
      </c>
      <c r="BE599" s="1614"/>
      <c r="BF599" s="1614"/>
      <c r="BG599" s="1614"/>
      <c r="BH599" s="1614"/>
      <c r="BI599" s="1614"/>
      <c r="BJ599" s="1614"/>
      <c r="BK599" s="1614"/>
      <c r="BL599" s="1614"/>
      <c r="BM599" s="1614"/>
      <c r="BN599" s="1614"/>
      <c r="BO599" s="1614"/>
      <c r="BP599" s="1614"/>
      <c r="BQ599" s="1615"/>
      <c r="BR599" s="78"/>
      <c r="BS599" s="78"/>
      <c r="BT599" s="76"/>
      <c r="BY599" s="145"/>
      <c r="BZ599" s="145"/>
      <c r="CA599" s="145"/>
      <c r="CB599" s="145"/>
      <c r="CC599" s="145"/>
      <c r="CD599" s="145"/>
      <c r="CE599" s="145"/>
      <c r="CF599" s="145"/>
    </row>
    <row r="600" spans="1:98" ht="20.25" customHeight="1" x14ac:dyDescent="0.2">
      <c r="A600" s="143" t="str">
        <f>+IF('➉一覧からの作成用データ (切替届)'!$N$45="印刷ＯＫ→",1,"")</f>
        <v/>
      </c>
      <c r="B600" s="1653"/>
      <c r="C600" s="1564"/>
      <c r="D600" s="1564"/>
      <c r="E600" s="1564"/>
      <c r="F600" s="1564"/>
      <c r="G600" s="1564"/>
      <c r="H600" s="1564"/>
      <c r="I600" s="1564"/>
      <c r="J600" s="1564"/>
      <c r="K600" s="1651"/>
      <c r="L600" s="1652"/>
      <c r="M600" s="1652"/>
      <c r="N600" s="1652"/>
      <c r="O600" s="1652"/>
      <c r="P600" s="1730"/>
      <c r="Q600" s="1730"/>
      <c r="R600" s="1640" t="s">
        <v>24</v>
      </c>
      <c r="S600" s="1590"/>
      <c r="T600" s="1590"/>
      <c r="U600" s="1590"/>
      <c r="V600" s="1641"/>
      <c r="W600" s="1601" t="str">
        <f>①伊勢崎市における事業所基本情報!$I$22&amp;""</f>
        <v/>
      </c>
      <c r="X600" s="1602"/>
      <c r="Y600" s="1602"/>
      <c r="Z600" s="1602"/>
      <c r="AA600" s="1602"/>
      <c r="AB600" s="1602"/>
      <c r="AC600" s="1602"/>
      <c r="AD600" s="1602"/>
      <c r="AE600" s="1602"/>
      <c r="AF600" s="1602"/>
      <c r="AG600" s="1602"/>
      <c r="AH600" s="1602"/>
      <c r="AI600" s="1602"/>
      <c r="AJ600" s="1602"/>
      <c r="AK600" s="1602"/>
      <c r="AL600" s="1602"/>
      <c r="AM600" s="1602"/>
      <c r="AN600" s="1602"/>
      <c r="AO600" s="1602"/>
      <c r="AP600" s="1602"/>
      <c r="AQ600" s="1602"/>
      <c r="AR600" s="1602"/>
      <c r="AS600" s="1602"/>
      <c r="AT600" s="1602"/>
      <c r="AU600" s="1602"/>
      <c r="AV600" s="1603"/>
      <c r="AW600" s="1550"/>
      <c r="AX600" s="1550"/>
      <c r="AY600" s="1550"/>
      <c r="AZ600" s="1550"/>
      <c r="BA600" s="1550"/>
      <c r="BB600" s="1550"/>
      <c r="BC600" s="1550"/>
      <c r="BD600" s="1616"/>
      <c r="BE600" s="1616"/>
      <c r="BF600" s="1616"/>
      <c r="BG600" s="1616"/>
      <c r="BH600" s="1616"/>
      <c r="BI600" s="1616"/>
      <c r="BJ600" s="1616"/>
      <c r="BK600" s="1616"/>
      <c r="BL600" s="1616"/>
      <c r="BM600" s="1616"/>
      <c r="BN600" s="1616"/>
      <c r="BO600" s="1616"/>
      <c r="BP600" s="1616"/>
      <c r="BQ600" s="1617"/>
      <c r="BR600" s="78"/>
      <c r="BS600" s="78"/>
      <c r="BT600" s="76"/>
      <c r="BY600" s="145"/>
      <c r="BZ600" s="145"/>
      <c r="CA600" s="145"/>
      <c r="CB600" s="145"/>
      <c r="CC600" s="145"/>
      <c r="CD600" s="145"/>
      <c r="CE600" s="145"/>
      <c r="CF600" s="145"/>
      <c r="CG600" s="145"/>
    </row>
    <row r="601" spans="1:98" ht="20.25" customHeight="1" x14ac:dyDescent="0.2">
      <c r="A601" s="143" t="str">
        <f>+IF('➉一覧からの作成用データ (切替届)'!$N$45="印刷ＯＫ→",1,"")</f>
        <v/>
      </c>
      <c r="B601" s="1653"/>
      <c r="C601" s="1564"/>
      <c r="D601" s="1564"/>
      <c r="E601" s="1564"/>
      <c r="F601" s="1564"/>
      <c r="G601" s="1564"/>
      <c r="H601" s="1564"/>
      <c r="I601" s="1564"/>
      <c r="J601" s="1564"/>
      <c r="K601" s="1564"/>
      <c r="L601" s="1564"/>
      <c r="M601" s="1564"/>
      <c r="N601" s="1564"/>
      <c r="O601" s="1565"/>
      <c r="P601" s="1730"/>
      <c r="Q601" s="1730"/>
      <c r="R601" s="1640"/>
      <c r="S601" s="1590"/>
      <c r="T601" s="1590"/>
      <c r="U601" s="1590"/>
      <c r="V601" s="1641"/>
      <c r="W601" s="1604"/>
      <c r="X601" s="1605"/>
      <c r="Y601" s="1605"/>
      <c r="Z601" s="1605"/>
      <c r="AA601" s="1605"/>
      <c r="AB601" s="1605"/>
      <c r="AC601" s="1605"/>
      <c r="AD601" s="1605"/>
      <c r="AE601" s="1605"/>
      <c r="AF601" s="1605"/>
      <c r="AG601" s="1605"/>
      <c r="AH601" s="1605"/>
      <c r="AI601" s="1605"/>
      <c r="AJ601" s="1605"/>
      <c r="AK601" s="1605"/>
      <c r="AL601" s="1605"/>
      <c r="AM601" s="1605"/>
      <c r="AN601" s="1605"/>
      <c r="AO601" s="1605"/>
      <c r="AP601" s="1605"/>
      <c r="AQ601" s="1605"/>
      <c r="AR601" s="1605"/>
      <c r="AS601" s="1605"/>
      <c r="AT601" s="1605"/>
      <c r="AU601" s="1605"/>
      <c r="AV601" s="1606"/>
      <c r="AW601" s="1550"/>
      <c r="AX601" s="1550"/>
      <c r="AY601" s="1550"/>
      <c r="AZ601" s="1550"/>
      <c r="BA601" s="1550" t="s">
        <v>3</v>
      </c>
      <c r="BB601" s="1550"/>
      <c r="BC601" s="1550"/>
      <c r="BD601" s="1708" t="str">
        <f>①伊勢崎市における事業所基本情報!$I$37&amp;""</f>
        <v/>
      </c>
      <c r="BE601" s="1709"/>
      <c r="BF601" s="1709"/>
      <c r="BG601" s="1709"/>
      <c r="BH601" s="1709"/>
      <c r="BI601" s="1709"/>
      <c r="BJ601" s="1709"/>
      <c r="BK601" s="1709"/>
      <c r="BL601" s="1709"/>
      <c r="BM601" s="1709"/>
      <c r="BN601" s="1709"/>
      <c r="BO601" s="1709"/>
      <c r="BP601" s="1709"/>
      <c r="BQ601" s="1710"/>
      <c r="BR601" s="78"/>
      <c r="BS601" s="78"/>
      <c r="BT601" s="76"/>
      <c r="BY601" s="145"/>
    </row>
    <row r="602" spans="1:98" ht="20.25" customHeight="1" x14ac:dyDescent="0.2">
      <c r="A602" s="143" t="str">
        <f>+IF('➉一覧からの作成用データ (切替届)'!$N$45="印刷ＯＫ→",1,"")</f>
        <v/>
      </c>
      <c r="B602" s="1557" t="s">
        <v>13</v>
      </c>
      <c r="C602" s="1558"/>
      <c r="D602" s="1558"/>
      <c r="E602" s="1558"/>
      <c r="F602" s="1559"/>
      <c r="G602" s="1553" t="s">
        <v>19</v>
      </c>
      <c r="H602" s="1554"/>
      <c r="I602" s="1554"/>
      <c r="J602" s="1554"/>
      <c r="K602" s="1554"/>
      <c r="L602" s="1554"/>
      <c r="M602" s="1554"/>
      <c r="N602" s="1554"/>
      <c r="O602" s="1554"/>
      <c r="P602" s="1730"/>
      <c r="Q602" s="1730"/>
      <c r="R602" s="1637"/>
      <c r="S602" s="1638"/>
      <c r="T602" s="1638"/>
      <c r="U602" s="1638"/>
      <c r="V602" s="1642"/>
      <c r="W602" s="1607"/>
      <c r="X602" s="1608"/>
      <c r="Y602" s="1608"/>
      <c r="Z602" s="1608"/>
      <c r="AA602" s="1608"/>
      <c r="AB602" s="1608"/>
      <c r="AC602" s="1608"/>
      <c r="AD602" s="1608"/>
      <c r="AE602" s="1608"/>
      <c r="AF602" s="1608"/>
      <c r="AG602" s="1608"/>
      <c r="AH602" s="1608"/>
      <c r="AI602" s="1608"/>
      <c r="AJ602" s="1608"/>
      <c r="AK602" s="1608"/>
      <c r="AL602" s="1608"/>
      <c r="AM602" s="1608"/>
      <c r="AN602" s="1608"/>
      <c r="AO602" s="1608"/>
      <c r="AP602" s="1608"/>
      <c r="AQ602" s="1608"/>
      <c r="AR602" s="1608"/>
      <c r="AS602" s="1608"/>
      <c r="AT602" s="1608"/>
      <c r="AU602" s="1608"/>
      <c r="AV602" s="1609"/>
      <c r="AW602" s="1550"/>
      <c r="AX602" s="1550"/>
      <c r="AY602" s="1550"/>
      <c r="AZ602" s="1550"/>
      <c r="BA602" s="1550"/>
      <c r="BB602" s="1550"/>
      <c r="BC602" s="1550"/>
      <c r="BD602" s="1711"/>
      <c r="BE602" s="1712"/>
      <c r="BF602" s="1712"/>
      <c r="BG602" s="1712"/>
      <c r="BH602" s="1712"/>
      <c r="BI602" s="1712"/>
      <c r="BJ602" s="1712"/>
      <c r="BK602" s="1712"/>
      <c r="BL602" s="1712"/>
      <c r="BM602" s="1712"/>
      <c r="BN602" s="1712"/>
      <c r="BO602" s="1712"/>
      <c r="BP602" s="1712"/>
      <c r="BQ602" s="1713"/>
      <c r="BR602" s="78"/>
      <c r="BS602" s="78"/>
      <c r="BT602" s="76"/>
      <c r="BY602" s="145"/>
      <c r="BZ602" s="145"/>
    </row>
    <row r="603" spans="1:98" ht="20.25" customHeight="1" x14ac:dyDescent="0.2">
      <c r="A603" s="143" t="str">
        <f>+IF('➉一覧からの作成用データ (切替届)'!$N$45="印刷ＯＫ→",1,"")</f>
        <v/>
      </c>
      <c r="B603" s="1560"/>
      <c r="C603" s="1561"/>
      <c r="D603" s="1561"/>
      <c r="E603" s="1561"/>
      <c r="F603" s="1562"/>
      <c r="G603" s="1555"/>
      <c r="H603" s="1556"/>
      <c r="I603" s="1556"/>
      <c r="J603" s="1556"/>
      <c r="K603" s="1556"/>
      <c r="L603" s="1556"/>
      <c r="M603" s="1556"/>
      <c r="N603" s="1556"/>
      <c r="O603" s="1556"/>
      <c r="P603" s="1730"/>
      <c r="Q603" s="1730"/>
      <c r="R603" s="1550" t="s">
        <v>25</v>
      </c>
      <c r="S603" s="1550"/>
      <c r="T603" s="1550"/>
      <c r="U603" s="1550"/>
      <c r="V603" s="1550"/>
      <c r="W603" s="1543" t="str">
        <f>①伊勢崎市における事業所基本情報!$CG$35&amp;""</f>
        <v/>
      </c>
      <c r="X603" s="1544"/>
      <c r="Y603" s="1543" t="str">
        <f>①伊勢崎市における事業所基本情報!$CH$35&amp;""</f>
        <v/>
      </c>
      <c r="Z603" s="1544"/>
      <c r="AA603" s="1543" t="str">
        <f>①伊勢崎市における事業所基本情報!$CI$35&amp;""</f>
        <v/>
      </c>
      <c r="AB603" s="1544"/>
      <c r="AC603" s="1543" t="str">
        <f>①伊勢崎市における事業所基本情報!$CJ$35&amp;""</f>
        <v/>
      </c>
      <c r="AD603" s="1544"/>
      <c r="AE603" s="1543" t="str">
        <f>①伊勢崎市における事業所基本情報!$CK$35&amp;""</f>
        <v/>
      </c>
      <c r="AF603" s="1544"/>
      <c r="AG603" s="1543" t="str">
        <f>①伊勢崎市における事業所基本情報!$CL$35&amp;""</f>
        <v/>
      </c>
      <c r="AH603" s="1544"/>
      <c r="AI603" s="1543" t="str">
        <f>①伊勢崎市における事業所基本情報!$CM$35&amp;""</f>
        <v/>
      </c>
      <c r="AJ603" s="1544"/>
      <c r="AK603" s="1543" t="str">
        <f>①伊勢崎市における事業所基本情報!$CN$35&amp;""</f>
        <v/>
      </c>
      <c r="AL603" s="1544"/>
      <c r="AM603" s="1543" t="str">
        <f>①伊勢崎市における事業所基本情報!$CO$35&amp;""</f>
        <v/>
      </c>
      <c r="AN603" s="1544"/>
      <c r="AO603" s="1543" t="str">
        <f>①伊勢崎市における事業所基本情報!$CP$35&amp;""</f>
        <v/>
      </c>
      <c r="AP603" s="1544"/>
      <c r="AQ603" s="1543" t="str">
        <f>①伊勢崎市における事業所基本情報!$CQ$35&amp;""</f>
        <v/>
      </c>
      <c r="AR603" s="1544"/>
      <c r="AS603" s="1543" t="str">
        <f>①伊勢崎市における事業所基本情報!$CR$35&amp;""</f>
        <v/>
      </c>
      <c r="AT603" s="1544"/>
      <c r="AU603" s="1736" t="str">
        <f>①伊勢崎市における事業所基本情報!$CS$35&amp;""</f>
        <v/>
      </c>
      <c r="AV603" s="1737"/>
      <c r="AW603" s="1550"/>
      <c r="AX603" s="1550"/>
      <c r="AY603" s="1550"/>
      <c r="AZ603" s="1550"/>
      <c r="BA603" s="1550" t="s">
        <v>4</v>
      </c>
      <c r="BB603" s="1550"/>
      <c r="BC603" s="1550"/>
      <c r="BD603" s="1714" t="str">
        <f>①伊勢崎市における事業所基本情報!$I$39&amp;""</f>
        <v/>
      </c>
      <c r="BE603" s="1715"/>
      <c r="BF603" s="1715"/>
      <c r="BG603" s="1715"/>
      <c r="BH603" s="1715"/>
      <c r="BI603" s="1715"/>
      <c r="BJ603" s="1715"/>
      <c r="BK603" s="1715"/>
      <c r="BL603" s="1715"/>
      <c r="BM603" s="1715"/>
      <c r="BN603" s="1715"/>
      <c r="BO603" s="1715"/>
      <c r="BP603" s="1715"/>
      <c r="BQ603" s="1716"/>
      <c r="BR603" s="78"/>
      <c r="BS603" s="78"/>
      <c r="BT603" s="76"/>
      <c r="BY603" s="145"/>
      <c r="BZ603" s="145"/>
    </row>
    <row r="604" spans="1:98" ht="20.25" customHeight="1" thickBot="1" x14ac:dyDescent="0.25">
      <c r="A604" s="143" t="str">
        <f>+IF('➉一覧からの作成用データ (切替届)'!$N$45="印刷ＯＫ→",1,"")</f>
        <v/>
      </c>
      <c r="B604" s="1560"/>
      <c r="C604" s="1561"/>
      <c r="D604" s="1561"/>
      <c r="E604" s="1561"/>
      <c r="F604" s="1562"/>
      <c r="G604" s="1555"/>
      <c r="H604" s="1556"/>
      <c r="I604" s="1556"/>
      <c r="J604" s="1556"/>
      <c r="K604" s="1556"/>
      <c r="L604" s="1556"/>
      <c r="M604" s="1556"/>
      <c r="N604" s="1556"/>
      <c r="O604" s="1556"/>
      <c r="P604" s="1730"/>
      <c r="Q604" s="1730"/>
      <c r="R604" s="1550"/>
      <c r="S604" s="1550"/>
      <c r="T604" s="1550"/>
      <c r="U604" s="1550"/>
      <c r="V604" s="1550"/>
      <c r="W604" s="1620"/>
      <c r="X604" s="1621"/>
      <c r="Y604" s="1620"/>
      <c r="Z604" s="1621"/>
      <c r="AA604" s="1620"/>
      <c r="AB604" s="1621"/>
      <c r="AC604" s="1545"/>
      <c r="AD604" s="1546"/>
      <c r="AE604" s="1545"/>
      <c r="AF604" s="1546"/>
      <c r="AG604" s="1545"/>
      <c r="AH604" s="1546"/>
      <c r="AI604" s="1545"/>
      <c r="AJ604" s="1546"/>
      <c r="AK604" s="1545"/>
      <c r="AL604" s="1546"/>
      <c r="AM604" s="1545"/>
      <c r="AN604" s="1546"/>
      <c r="AO604" s="1545"/>
      <c r="AP604" s="1546"/>
      <c r="AQ604" s="1545"/>
      <c r="AR604" s="1546"/>
      <c r="AS604" s="1545"/>
      <c r="AT604" s="1546"/>
      <c r="AU604" s="1738"/>
      <c r="AV604" s="1543"/>
      <c r="AW604" s="1634"/>
      <c r="AX604" s="1634"/>
      <c r="AY604" s="1634"/>
      <c r="AZ604" s="1634"/>
      <c r="BA604" s="1618"/>
      <c r="BB604" s="1618"/>
      <c r="BC604" s="1618"/>
      <c r="BD604" s="1717"/>
      <c r="BE604" s="1718"/>
      <c r="BF604" s="1718"/>
      <c r="BG604" s="1718"/>
      <c r="BH604" s="1718"/>
      <c r="BI604" s="1718"/>
      <c r="BJ604" s="1718"/>
      <c r="BK604" s="1718"/>
      <c r="BL604" s="1718"/>
      <c r="BM604" s="1718"/>
      <c r="BN604" s="1718"/>
      <c r="BO604" s="1718"/>
      <c r="BP604" s="1718"/>
      <c r="BQ604" s="1719"/>
      <c r="BR604" s="78"/>
      <c r="BS604" s="78"/>
      <c r="BY604" s="145"/>
      <c r="BZ604" s="145"/>
      <c r="CA604" s="145"/>
      <c r="CB604" s="145"/>
      <c r="CC604" s="145"/>
      <c r="CD604" s="145"/>
      <c r="CE604" s="145"/>
      <c r="CF604" s="145"/>
      <c r="CG604" s="145"/>
    </row>
    <row r="605" spans="1:98" ht="15.75" customHeight="1" x14ac:dyDescent="0.2">
      <c r="A605" s="143" t="str">
        <f>+IF('➉一覧からの作成用データ (切替届)'!$N$45="印刷ＯＫ→",1,"")</f>
        <v/>
      </c>
      <c r="B605" s="1676" t="s">
        <v>22</v>
      </c>
      <c r="C605" s="1677"/>
      <c r="D605" s="1595" t="s">
        <v>14</v>
      </c>
      <c r="E605" s="1596"/>
      <c r="F605" s="1596"/>
      <c r="G605" s="1596"/>
      <c r="H605" s="1596"/>
      <c r="I605" s="1597"/>
      <c r="J605" s="2699" t="str">
        <f>'➉一覧からの作成用データ (切替届)'!$D$45&amp;""</f>
        <v/>
      </c>
      <c r="K605" s="2700"/>
      <c r="L605" s="2700"/>
      <c r="M605" s="2700"/>
      <c r="N605" s="2700"/>
      <c r="O605" s="2700"/>
      <c r="P605" s="2700"/>
      <c r="Q605" s="2700"/>
      <c r="R605" s="2700"/>
      <c r="S605" s="2700"/>
      <c r="T605" s="2700"/>
      <c r="U605" s="2700"/>
      <c r="V605" s="2700"/>
      <c r="W605" s="2700"/>
      <c r="X605" s="2700"/>
      <c r="Y605" s="2700"/>
      <c r="Z605" s="2700"/>
      <c r="AA605" s="2700"/>
      <c r="AB605" s="2701"/>
      <c r="AC605" s="2702" t="s">
        <v>119</v>
      </c>
      <c r="AD605" s="2703"/>
      <c r="AE605" s="2703"/>
      <c r="AF605" s="2703"/>
      <c r="AG605" s="2704"/>
      <c r="AH605" s="1643" t="s">
        <v>120</v>
      </c>
      <c r="AI605" s="1643"/>
      <c r="AJ605" s="1643"/>
      <c r="AK605" s="1643"/>
      <c r="AL605" s="1643"/>
      <c r="AM605" s="1643"/>
      <c r="AN605" s="1643"/>
      <c r="AO605" s="1643"/>
      <c r="AP605" s="1643"/>
      <c r="AQ605" s="1643"/>
      <c r="AR605" s="1644"/>
      <c r="AS605" s="1635" t="s">
        <v>123</v>
      </c>
      <c r="AT605" s="1635"/>
      <c r="AU605" s="1635"/>
      <c r="AV605" s="1635"/>
      <c r="AW605" s="1635"/>
      <c r="AX605" s="1635"/>
      <c r="AY605" s="1635"/>
      <c r="AZ605" s="1635"/>
      <c r="BA605" s="1636"/>
      <c r="BB605" s="1636"/>
      <c r="BC605" s="1636"/>
      <c r="BD605" s="1635"/>
      <c r="BE605" s="1635"/>
      <c r="BF605" s="1635"/>
      <c r="BG605" s="1635"/>
      <c r="BH605" s="1635"/>
      <c r="BI605" s="1635"/>
      <c r="BJ605" s="1635"/>
      <c r="BK605" s="1635"/>
      <c r="BL605" s="1635"/>
      <c r="BM605" s="1635"/>
      <c r="BN605" s="1635"/>
      <c r="BO605" s="1635"/>
      <c r="BP605" s="1635"/>
      <c r="BQ605" s="79"/>
      <c r="BR605" s="76"/>
      <c r="BS605" s="76"/>
      <c r="BT605" s="76"/>
      <c r="BU605" s="76"/>
      <c r="CA605" s="145"/>
      <c r="CB605" s="145"/>
      <c r="CC605" s="145"/>
      <c r="CD605" s="145"/>
      <c r="CE605" s="145"/>
      <c r="CF605" s="145"/>
      <c r="CG605" s="145"/>
      <c r="CH605" s="145"/>
      <c r="CI605" s="145"/>
    </row>
    <row r="606" spans="1:98" ht="16.5" customHeight="1" x14ac:dyDescent="0.2">
      <c r="A606" s="143" t="str">
        <f>+IF('➉一覧からの作成用データ (切替届)'!$N$45="印刷ＯＫ→",1,"")</f>
        <v/>
      </c>
      <c r="B606" s="1676"/>
      <c r="C606" s="1677"/>
      <c r="D606" s="1628" t="s">
        <v>305</v>
      </c>
      <c r="E606" s="1629"/>
      <c r="F606" s="1629"/>
      <c r="G606" s="1629"/>
      <c r="H606" s="1629"/>
      <c r="I606" s="1630"/>
      <c r="J606" s="2705" t="str">
        <f>'➉一覧からの作成用データ (切替届)'!$C$45&amp;""</f>
        <v/>
      </c>
      <c r="K606" s="2706"/>
      <c r="L606" s="2706"/>
      <c r="M606" s="2706"/>
      <c r="N606" s="2706"/>
      <c r="O606" s="2706"/>
      <c r="P606" s="2706"/>
      <c r="Q606" s="2706"/>
      <c r="R606" s="2706"/>
      <c r="S606" s="2706"/>
      <c r="T606" s="2706"/>
      <c r="U606" s="2706"/>
      <c r="V606" s="2706"/>
      <c r="W606" s="2706"/>
      <c r="X606" s="2706"/>
      <c r="Y606" s="2706"/>
      <c r="Z606" s="2706"/>
      <c r="AA606" s="2706"/>
      <c r="AB606" s="2707"/>
      <c r="AC606" s="2710"/>
      <c r="AD606" s="2711"/>
      <c r="AE606" s="2711"/>
      <c r="AF606" s="2711"/>
      <c r="AG606" s="2712"/>
      <c r="AH606" s="1645"/>
      <c r="AI606" s="1645"/>
      <c r="AJ606" s="1645"/>
      <c r="AK606" s="1645"/>
      <c r="AL606" s="1645"/>
      <c r="AM606" s="1645"/>
      <c r="AN606" s="1645"/>
      <c r="AO606" s="1645"/>
      <c r="AP606" s="1645"/>
      <c r="AQ606" s="1645"/>
      <c r="AR606" s="1646"/>
      <c r="AS606" s="1589" t="s">
        <v>73</v>
      </c>
      <c r="AT606" s="1589"/>
      <c r="AU606" s="1619" t="str">
        <f>'➉一覧からの作成用データ (切替届)'!$I$45&amp;""</f>
        <v/>
      </c>
      <c r="AV606" s="1619"/>
      <c r="AW606" s="1619"/>
      <c r="AX606" s="1619"/>
      <c r="AY606" s="1619"/>
      <c r="AZ606" s="1619"/>
      <c r="BA606" s="1619"/>
      <c r="BB606" s="1619"/>
      <c r="BC606" s="1619"/>
      <c r="BD606" s="1619"/>
      <c r="BE606" s="1619"/>
      <c r="BF606" s="1589" t="s">
        <v>74</v>
      </c>
      <c r="BG606" s="1589"/>
      <c r="BH606" s="740" t="s">
        <v>350</v>
      </c>
      <c r="BI606" s="740"/>
      <c r="BJ606" s="740"/>
      <c r="BK606" s="740"/>
      <c r="BL606" s="740"/>
      <c r="BM606" s="740"/>
      <c r="BN606" s="740"/>
      <c r="BO606" s="740"/>
      <c r="BP606" s="740"/>
      <c r="BQ606" s="1684"/>
      <c r="BR606" s="76"/>
      <c r="BS606" s="76"/>
      <c r="BT606" s="76"/>
      <c r="BU606" s="76"/>
      <c r="CA606" s="145"/>
      <c r="CB606" s="145"/>
      <c r="CC606" s="145"/>
      <c r="CD606" s="145"/>
      <c r="CE606" s="145"/>
      <c r="CF606" s="145"/>
      <c r="CG606" s="145"/>
      <c r="CH606" s="145"/>
      <c r="CI606" s="145"/>
    </row>
    <row r="607" spans="1:98" ht="16.5" customHeight="1" x14ac:dyDescent="0.2">
      <c r="A607" s="143" t="str">
        <f>+IF('➉一覧からの作成用データ (切替届)'!$N$45="印刷ＯＫ→",1,"")</f>
        <v/>
      </c>
      <c r="B607" s="1676"/>
      <c r="C607" s="1677"/>
      <c r="D607" s="1631"/>
      <c r="E607" s="1632"/>
      <c r="F607" s="1632"/>
      <c r="G607" s="1632"/>
      <c r="H607" s="1632"/>
      <c r="I607" s="1633"/>
      <c r="J607" s="1685"/>
      <c r="K607" s="1686"/>
      <c r="L607" s="1686"/>
      <c r="M607" s="1686"/>
      <c r="N607" s="1686"/>
      <c r="O607" s="1686"/>
      <c r="P607" s="1686"/>
      <c r="Q607" s="1686"/>
      <c r="R607" s="1686"/>
      <c r="S607" s="1686"/>
      <c r="T607" s="1686"/>
      <c r="U607" s="1686"/>
      <c r="V607" s="1686"/>
      <c r="W607" s="1686"/>
      <c r="X607" s="1686"/>
      <c r="Y607" s="1686"/>
      <c r="Z607" s="1686"/>
      <c r="AA607" s="1686"/>
      <c r="AB607" s="2708"/>
      <c r="AC607" s="2318"/>
      <c r="AD607" s="1613"/>
      <c r="AE607" s="1613"/>
      <c r="AF607" s="1613"/>
      <c r="AG607" s="2319"/>
      <c r="AH607" s="1645"/>
      <c r="AI607" s="1645"/>
      <c r="AJ607" s="1645"/>
      <c r="AK607" s="1645"/>
      <c r="AL607" s="1645"/>
      <c r="AM607" s="1645"/>
      <c r="AN607" s="1645"/>
      <c r="AO607" s="1645"/>
      <c r="AP607" s="1645"/>
      <c r="AQ607" s="1645"/>
      <c r="AR607" s="1646"/>
      <c r="AS607" s="1589"/>
      <c r="AT607" s="1589"/>
      <c r="AU607" s="1619"/>
      <c r="AV607" s="1619"/>
      <c r="AW607" s="1619"/>
      <c r="AX607" s="1619"/>
      <c r="AY607" s="1619"/>
      <c r="AZ607" s="1619"/>
      <c r="BA607" s="1619"/>
      <c r="BB607" s="1619"/>
      <c r="BC607" s="1619"/>
      <c r="BD607" s="1619"/>
      <c r="BE607" s="1619"/>
      <c r="BF607" s="1589"/>
      <c r="BG607" s="1589"/>
      <c r="BH607" s="740"/>
      <c r="BI607" s="740"/>
      <c r="BJ607" s="740"/>
      <c r="BK607" s="740"/>
      <c r="BL607" s="740"/>
      <c r="BM607" s="740"/>
      <c r="BN607" s="740"/>
      <c r="BO607" s="740"/>
      <c r="BP607" s="740"/>
      <c r="BQ607" s="1684"/>
      <c r="BR607" s="76"/>
      <c r="BS607" s="76"/>
      <c r="BT607" s="76"/>
      <c r="BU607" s="76"/>
      <c r="CA607" s="145"/>
      <c r="CS607" s="134"/>
      <c r="CT607" s="134"/>
    </row>
    <row r="608" spans="1:98" ht="16.5" customHeight="1" x14ac:dyDescent="0.2">
      <c r="A608" s="143" t="str">
        <f>+IF('➉一覧からの作成用データ (切替届)'!$N$45="印刷ＯＫ→",1,"")</f>
        <v/>
      </c>
      <c r="B608" s="1676"/>
      <c r="C608" s="1677"/>
      <c r="D608" s="1598"/>
      <c r="E608" s="1599"/>
      <c r="F608" s="1599"/>
      <c r="G608" s="1599"/>
      <c r="H608" s="1599"/>
      <c r="I608" s="1600"/>
      <c r="J608" s="1687"/>
      <c r="K608" s="1688"/>
      <c r="L608" s="1688"/>
      <c r="M608" s="1688"/>
      <c r="N608" s="1688"/>
      <c r="O608" s="1688"/>
      <c r="P608" s="1688"/>
      <c r="Q608" s="1688"/>
      <c r="R608" s="1688"/>
      <c r="S608" s="1688"/>
      <c r="T608" s="1688"/>
      <c r="U608" s="1688"/>
      <c r="V608" s="1688"/>
      <c r="W608" s="1688"/>
      <c r="X608" s="1688"/>
      <c r="Y608" s="1688"/>
      <c r="Z608" s="1688"/>
      <c r="AA608" s="1688"/>
      <c r="AB608" s="2709"/>
      <c r="AC608" s="2320"/>
      <c r="AD608" s="2321"/>
      <c r="AE608" s="2321"/>
      <c r="AF608" s="2321"/>
      <c r="AG608" s="2322"/>
      <c r="AH608" s="1647"/>
      <c r="AI608" s="1647"/>
      <c r="AJ608" s="1647"/>
      <c r="AK608" s="1647"/>
      <c r="AL608" s="1647"/>
      <c r="AM608" s="1647"/>
      <c r="AN608" s="1647"/>
      <c r="AO608" s="1647"/>
      <c r="AP608" s="1647"/>
      <c r="AQ608" s="1647"/>
      <c r="AR608" s="1648"/>
      <c r="AS608" s="1637" t="s">
        <v>125</v>
      </c>
      <c r="AT608" s="1638"/>
      <c r="AU608" s="1638"/>
      <c r="AV608" s="1638"/>
      <c r="AW608" s="1638"/>
      <c r="AX608" s="1638"/>
      <c r="AY608" s="1638"/>
      <c r="AZ608" s="1638"/>
      <c r="BA608" s="1638"/>
      <c r="BB608" s="1638"/>
      <c r="BC608" s="1638"/>
      <c r="BD608" s="1638"/>
      <c r="BE608" s="1638"/>
      <c r="BF608" s="1638"/>
      <c r="BG608" s="1638"/>
      <c r="BH608" s="1638"/>
      <c r="BI608" s="1638"/>
      <c r="BJ608" s="1638"/>
      <c r="BK608" s="1638"/>
      <c r="BL608" s="1638"/>
      <c r="BM608" s="1638"/>
      <c r="BN608" s="1638"/>
      <c r="BO608" s="1638"/>
      <c r="BP608" s="1638"/>
      <c r="BQ608" s="1639"/>
      <c r="BR608" s="76"/>
      <c r="BS608" s="76"/>
      <c r="BT608" s="76"/>
      <c r="BU608" s="76"/>
      <c r="CA608" s="145"/>
      <c r="CR608" s="134"/>
      <c r="CS608" s="134"/>
      <c r="CT608" s="134"/>
    </row>
    <row r="609" spans="1:87" ht="18" customHeight="1" x14ac:dyDescent="0.2">
      <c r="A609" s="143" t="str">
        <f>+IF('➉一覧からの作成用データ (切替届)'!$N$45="印刷ＯＫ→",1,"")</f>
        <v/>
      </c>
      <c r="B609" s="1676"/>
      <c r="C609" s="1677"/>
      <c r="D609" s="1595" t="s">
        <v>307</v>
      </c>
      <c r="E609" s="1596"/>
      <c r="F609" s="1596"/>
      <c r="G609" s="1596"/>
      <c r="H609" s="1596"/>
      <c r="I609" s="1597"/>
      <c r="J609" s="2713" t="str">
        <f>IF('➉一覧からの作成用データ (切替届)'!$E$45="","",'➉一覧からの作成用データ (切替届)'!E45)</f>
        <v/>
      </c>
      <c r="K609" s="2714"/>
      <c r="L609" s="2714"/>
      <c r="M609" s="2714"/>
      <c r="N609" s="2714"/>
      <c r="O609" s="2714"/>
      <c r="P609" s="2714"/>
      <c r="Q609" s="2714"/>
      <c r="R609" s="2714"/>
      <c r="S609" s="2714"/>
      <c r="T609" s="2714"/>
      <c r="U609" s="2714"/>
      <c r="V609" s="2714"/>
      <c r="W609" s="2714"/>
      <c r="X609" s="2714"/>
      <c r="Y609" s="2714"/>
      <c r="Z609" s="2714"/>
      <c r="AA609" s="2714"/>
      <c r="AB609" s="2714"/>
      <c r="AC609" s="2714"/>
      <c r="AD609" s="2714"/>
      <c r="AE609" s="2714"/>
      <c r="AF609" s="2714"/>
      <c r="AG609" s="2715"/>
      <c r="AH609" s="1665" t="s">
        <v>121</v>
      </c>
      <c r="AI609" s="1645"/>
      <c r="AJ609" s="1645"/>
      <c r="AK609" s="1645"/>
      <c r="AL609" s="1645"/>
      <c r="AM609" s="1645"/>
      <c r="AN609" s="1645"/>
      <c r="AO609" s="1645"/>
      <c r="AP609" s="1645"/>
      <c r="AQ609" s="1645"/>
      <c r="AR609" s="1646"/>
      <c r="AS609" s="1669">
        <f>'➉一覧からの作成用データ (切替届)'!$J$45</f>
        <v>0</v>
      </c>
      <c r="AT609" s="1670"/>
      <c r="AU609" s="1670"/>
      <c r="AV609" s="1670"/>
      <c r="AW609" s="1670"/>
      <c r="AX609" s="1590" t="s">
        <v>126</v>
      </c>
      <c r="AY609" s="1590"/>
      <c r="AZ609" s="1590" t="s">
        <v>117</v>
      </c>
      <c r="BA609" s="2685" t="str">
        <f>+IF(AS609="","",IF(AS609=12,1,IF(AND(AS609&gt;=1,AS609&lt;=11),AS609+1,"")))</f>
        <v/>
      </c>
      <c r="BB609" s="2685"/>
      <c r="BC609" s="2685"/>
      <c r="BD609" s="2685"/>
      <c r="BE609" s="1590" t="s">
        <v>127</v>
      </c>
      <c r="BF609" s="1590"/>
      <c r="BG609" s="1614" t="s">
        <v>242</v>
      </c>
      <c r="BH609" s="1614"/>
      <c r="BI609" s="1614"/>
      <c r="BJ609" s="1614"/>
      <c r="BK609" s="1614"/>
      <c r="BL609" s="1614"/>
      <c r="BM609" s="1614"/>
      <c r="BN609" s="1614"/>
      <c r="BO609" s="1590"/>
      <c r="BP609" s="1590"/>
      <c r="BQ609" s="1690"/>
      <c r="BR609" s="76"/>
      <c r="BS609" s="76"/>
      <c r="BT609" s="76"/>
      <c r="BU609" s="76"/>
      <c r="CA609" s="145"/>
      <c r="CB609" s="145"/>
      <c r="CC609" s="145"/>
      <c r="CD609" s="145"/>
      <c r="CE609" s="145"/>
      <c r="CF609" s="145"/>
      <c r="CG609" s="145"/>
      <c r="CH609" s="145"/>
      <c r="CI609" s="145"/>
    </row>
    <row r="610" spans="1:87" ht="18" customHeight="1" thickBot="1" x14ac:dyDescent="0.25">
      <c r="A610" s="143" t="str">
        <f>+IF('➉一覧からの作成用データ (切替届)'!$N$45="印刷ＯＫ→",1,"")</f>
        <v/>
      </c>
      <c r="B610" s="1676"/>
      <c r="C610" s="1677"/>
      <c r="D610" s="1598"/>
      <c r="E610" s="1599"/>
      <c r="F610" s="1599"/>
      <c r="G610" s="1599"/>
      <c r="H610" s="1599"/>
      <c r="I610" s="1600"/>
      <c r="J610" s="2716"/>
      <c r="K610" s="2717"/>
      <c r="L610" s="2717"/>
      <c r="M610" s="2717"/>
      <c r="N610" s="2717"/>
      <c r="O610" s="2717"/>
      <c r="P610" s="2717"/>
      <c r="Q610" s="2717"/>
      <c r="R610" s="2717"/>
      <c r="S610" s="2717"/>
      <c r="T610" s="2717"/>
      <c r="U610" s="2717"/>
      <c r="V610" s="2717"/>
      <c r="W610" s="2717"/>
      <c r="X610" s="2717"/>
      <c r="Y610" s="2717"/>
      <c r="Z610" s="2717"/>
      <c r="AA610" s="2717"/>
      <c r="AB610" s="2717"/>
      <c r="AC610" s="2717"/>
      <c r="AD610" s="2717"/>
      <c r="AE610" s="2717"/>
      <c r="AF610" s="2717"/>
      <c r="AG610" s="2718"/>
      <c r="AH610" s="1665"/>
      <c r="AI610" s="1645"/>
      <c r="AJ610" s="1645"/>
      <c r="AK610" s="1645"/>
      <c r="AL610" s="1645"/>
      <c r="AM610" s="1645"/>
      <c r="AN610" s="1645"/>
      <c r="AO610" s="1645"/>
      <c r="AP610" s="1645"/>
      <c r="AQ610" s="1645"/>
      <c r="AR610" s="1646"/>
      <c r="AS610" s="1671"/>
      <c r="AT610" s="1672"/>
      <c r="AU610" s="1672"/>
      <c r="AV610" s="1672"/>
      <c r="AW610" s="1672"/>
      <c r="AX610" s="1590"/>
      <c r="AY610" s="1590"/>
      <c r="AZ610" s="1590"/>
      <c r="BA610" s="2685"/>
      <c r="BB610" s="2685"/>
      <c r="BC610" s="2685"/>
      <c r="BD610" s="2685"/>
      <c r="BE610" s="1590"/>
      <c r="BF610" s="1590"/>
      <c r="BG610" s="1720"/>
      <c r="BH610" s="1720"/>
      <c r="BI610" s="1720"/>
      <c r="BJ610" s="1720"/>
      <c r="BK610" s="1720"/>
      <c r="BL610" s="1720"/>
      <c r="BM610" s="1720"/>
      <c r="BN610" s="1720"/>
      <c r="BO610" s="1590"/>
      <c r="BP610" s="1590"/>
      <c r="BQ610" s="1690"/>
      <c r="BR610" s="76"/>
      <c r="BS610" s="76"/>
      <c r="BT610" s="76"/>
      <c r="BU610" s="76"/>
      <c r="CA610" s="145"/>
      <c r="CB610" s="145"/>
      <c r="CC610" s="145"/>
      <c r="CD610" s="145"/>
      <c r="CE610" s="145"/>
      <c r="CF610" s="145"/>
    </row>
    <row r="611" spans="1:87" ht="22.5" customHeight="1" x14ac:dyDescent="0.2">
      <c r="A611" s="143" t="str">
        <f>+IF('➉一覧からの作成用データ (切替届)'!$N$45="印刷ＯＫ→",1,"")</f>
        <v/>
      </c>
      <c r="B611" s="1676"/>
      <c r="C611" s="1677"/>
      <c r="D611" s="1692" t="s">
        <v>15</v>
      </c>
      <c r="E611" s="1693"/>
      <c r="F611" s="1693"/>
      <c r="G611" s="1693"/>
      <c r="H611" s="1693"/>
      <c r="I611" s="1694"/>
      <c r="J611" s="1683"/>
      <c r="K611" s="2397"/>
      <c r="L611" s="1715"/>
      <c r="M611" s="1715"/>
      <c r="N611" s="1715"/>
      <c r="O611" s="1715"/>
      <c r="P611" s="1715"/>
      <c r="Q611" s="1715"/>
      <c r="R611" s="1715"/>
      <c r="S611" s="80"/>
      <c r="T611" s="80"/>
      <c r="U611" s="80"/>
      <c r="V611" s="80"/>
      <c r="W611" s="80"/>
      <c r="X611" s="80"/>
      <c r="Y611" s="80"/>
      <c r="Z611" s="80"/>
      <c r="AA611" s="80"/>
      <c r="AB611" s="80"/>
      <c r="AC611" s="80"/>
      <c r="AD611" s="80"/>
      <c r="AE611" s="80"/>
      <c r="AF611" s="80"/>
      <c r="AG611" s="80"/>
      <c r="AH611" s="1665"/>
      <c r="AI611" s="1645"/>
      <c r="AJ611" s="1645"/>
      <c r="AK611" s="1645"/>
      <c r="AL611" s="1645"/>
      <c r="AM611" s="1645"/>
      <c r="AN611" s="1645"/>
      <c r="AO611" s="1645"/>
      <c r="AP611" s="1645"/>
      <c r="AQ611" s="1645"/>
      <c r="AR611" s="1646"/>
      <c r="AS611" s="2687"/>
      <c r="AT611" s="2688"/>
      <c r="AU611" s="2688"/>
      <c r="AV611" s="2688"/>
      <c r="AW611" s="2688"/>
      <c r="AX611" s="2688"/>
      <c r="AY611" s="2688"/>
      <c r="AZ611" s="2688"/>
      <c r="BA611" s="2688"/>
      <c r="BB611" s="2688"/>
      <c r="BC611" s="2688"/>
      <c r="BD611" s="2688"/>
      <c r="BE611" s="2688"/>
      <c r="BF611" s="2688"/>
      <c r="BG611" s="1616" t="s">
        <v>129</v>
      </c>
      <c r="BH611" s="1616"/>
      <c r="BI611" s="1616"/>
      <c r="BJ611" s="1616"/>
      <c r="BK611" s="1616"/>
      <c r="BL611" s="1616"/>
      <c r="BM611" s="1616"/>
      <c r="BN611" s="1616"/>
      <c r="BO611" s="1616"/>
      <c r="BP611" s="1616"/>
      <c r="BQ611" s="2684"/>
      <c r="BR611" s="76"/>
      <c r="BS611" s="76"/>
      <c r="BT611" s="76"/>
      <c r="BU611" s="76"/>
      <c r="CB611" s="145"/>
      <c r="CC611" s="145"/>
      <c r="CD611" s="145"/>
      <c r="CE611" s="145"/>
      <c r="CF611" s="145"/>
    </row>
    <row r="612" spans="1:87" ht="22.5" customHeight="1" x14ac:dyDescent="0.2">
      <c r="A612" s="143" t="str">
        <f>+IF('➉一覧からの作成用データ (切替届)'!$N$45="印刷ＯＫ→",1,"")</f>
        <v/>
      </c>
      <c r="B612" s="1676"/>
      <c r="C612" s="1677"/>
      <c r="D612" s="1695"/>
      <c r="E612" s="1696"/>
      <c r="F612" s="1696"/>
      <c r="G612" s="1696"/>
      <c r="H612" s="1696"/>
      <c r="I612" s="1697"/>
      <c r="J612" s="1568" t="str">
        <f>'➉一覧からの作成用データ (切替届)'!$F$45&amp;""</f>
        <v/>
      </c>
      <c r="K612" s="1569"/>
      <c r="L612" s="1569"/>
      <c r="M612" s="1569"/>
      <c r="N612" s="1569"/>
      <c r="O612" s="1569"/>
      <c r="P612" s="1569"/>
      <c r="Q612" s="1569"/>
      <c r="R612" s="1569"/>
      <c r="S612" s="1569"/>
      <c r="T612" s="1569"/>
      <c r="U612" s="1569"/>
      <c r="V612" s="1569"/>
      <c r="W612" s="1569"/>
      <c r="X612" s="1569"/>
      <c r="Y612" s="1569"/>
      <c r="Z612" s="1569"/>
      <c r="AA612" s="1569"/>
      <c r="AB612" s="1569"/>
      <c r="AC612" s="1569"/>
      <c r="AD612" s="1569"/>
      <c r="AE612" s="1569"/>
      <c r="AF612" s="1569"/>
      <c r="AG612" s="1725"/>
      <c r="AH612" s="1665"/>
      <c r="AI612" s="1645"/>
      <c r="AJ612" s="1645"/>
      <c r="AK612" s="1645"/>
      <c r="AL612" s="1645"/>
      <c r="AM612" s="1645"/>
      <c r="AN612" s="1645"/>
      <c r="AO612" s="1645"/>
      <c r="AP612" s="1645"/>
      <c r="AQ612" s="1645"/>
      <c r="AR612" s="1646"/>
      <c r="AS612" s="2689" t="s">
        <v>349</v>
      </c>
      <c r="AT612" s="2689"/>
      <c r="AU612" s="2689"/>
      <c r="AV612" s="2689"/>
      <c r="AW612" s="2689"/>
      <c r="AX612" s="2689"/>
      <c r="AY612" s="2689"/>
      <c r="AZ612" s="2689"/>
      <c r="BA612" s="2689"/>
      <c r="BB612" s="2689"/>
      <c r="BC612" s="2689"/>
      <c r="BD612" s="2689"/>
      <c r="BE612" s="2689"/>
      <c r="BF612" s="2689"/>
      <c r="BG612" s="2689"/>
      <c r="BH612" s="2689"/>
      <c r="BI612" s="2689"/>
      <c r="BJ612" s="2689"/>
      <c r="BK612" s="2689"/>
      <c r="BL612" s="2689"/>
      <c r="BM612" s="2689"/>
      <c r="BN612" s="2689"/>
      <c r="BO612" s="2689"/>
      <c r="BP612" s="2689"/>
      <c r="BQ612" s="2690"/>
      <c r="BR612" s="76"/>
      <c r="BS612" s="76"/>
      <c r="BT612" s="76"/>
      <c r="BU612" s="76"/>
      <c r="CB612" s="145"/>
      <c r="CC612" s="145"/>
      <c r="CD612" s="145"/>
      <c r="CE612" s="145"/>
      <c r="CF612" s="145"/>
      <c r="CG612" s="145"/>
      <c r="CH612" s="145"/>
      <c r="CI612" s="145"/>
    </row>
    <row r="613" spans="1:87" ht="22.5" customHeight="1" x14ac:dyDescent="0.2">
      <c r="A613" s="143" t="str">
        <f>+IF('➉一覧からの作成用データ (切替届)'!$N$45="印刷ＯＫ→",1,"")</f>
        <v/>
      </c>
      <c r="B613" s="1676"/>
      <c r="C613" s="1677"/>
      <c r="D613" s="1698"/>
      <c r="E613" s="1699"/>
      <c r="F613" s="1699"/>
      <c r="G613" s="1699"/>
      <c r="H613" s="1699"/>
      <c r="I613" s="1700"/>
      <c r="J613" s="1570"/>
      <c r="K613" s="1571"/>
      <c r="L613" s="1571"/>
      <c r="M613" s="1571"/>
      <c r="N613" s="1571"/>
      <c r="O613" s="1571"/>
      <c r="P613" s="1571"/>
      <c r="Q613" s="1571"/>
      <c r="R613" s="1571"/>
      <c r="S613" s="1571"/>
      <c r="T613" s="1571"/>
      <c r="U613" s="1571"/>
      <c r="V613" s="1571"/>
      <c r="W613" s="1571"/>
      <c r="X613" s="1571"/>
      <c r="Y613" s="1571"/>
      <c r="Z613" s="1571"/>
      <c r="AA613" s="1571"/>
      <c r="AB613" s="1571"/>
      <c r="AC613" s="1571"/>
      <c r="AD613" s="1571"/>
      <c r="AE613" s="1571"/>
      <c r="AF613" s="1571"/>
      <c r="AG613" s="1726"/>
      <c r="AH613" s="1665"/>
      <c r="AI613" s="1645"/>
      <c r="AJ613" s="1645"/>
      <c r="AK613" s="1645"/>
      <c r="AL613" s="1645"/>
      <c r="AM613" s="1645"/>
      <c r="AN613" s="1645"/>
      <c r="AO613" s="1645"/>
      <c r="AP613" s="1645"/>
      <c r="AQ613" s="1645"/>
      <c r="AR613" s="1646"/>
      <c r="AS613" s="2689"/>
      <c r="AT613" s="2689"/>
      <c r="AU613" s="2689"/>
      <c r="AV613" s="2689"/>
      <c r="AW613" s="2689"/>
      <c r="AX613" s="2689"/>
      <c r="AY613" s="2689"/>
      <c r="AZ613" s="2689"/>
      <c r="BA613" s="2689"/>
      <c r="BB613" s="2689"/>
      <c r="BC613" s="2689"/>
      <c r="BD613" s="2689"/>
      <c r="BE613" s="2689"/>
      <c r="BF613" s="2689"/>
      <c r="BG613" s="2689"/>
      <c r="BH613" s="2689"/>
      <c r="BI613" s="2689"/>
      <c r="BJ613" s="2689"/>
      <c r="BK613" s="2689"/>
      <c r="BL613" s="2689"/>
      <c r="BM613" s="2689"/>
      <c r="BN613" s="2689"/>
      <c r="BO613" s="2689"/>
      <c r="BP613" s="2689"/>
      <c r="BQ613" s="2690"/>
      <c r="BR613" s="76"/>
      <c r="BS613" s="76"/>
      <c r="BT613" s="76"/>
      <c r="BU613" s="76"/>
      <c r="CB613" s="145"/>
      <c r="CC613" s="145"/>
      <c r="CD613" s="145"/>
      <c r="CE613" s="145"/>
      <c r="CF613" s="145"/>
      <c r="CG613" s="145"/>
      <c r="CH613" s="145"/>
      <c r="CI613" s="145"/>
    </row>
    <row r="614" spans="1:87" ht="22.5" customHeight="1" x14ac:dyDescent="0.2">
      <c r="A614" s="143" t="str">
        <f>+IF('➉一覧からの作成用データ (切替届)'!$N$45="印刷ＯＫ→",1,"")</f>
        <v/>
      </c>
      <c r="B614" s="1676"/>
      <c r="C614" s="1677"/>
      <c r="D614" s="1595" t="s">
        <v>5</v>
      </c>
      <c r="E614" s="1596"/>
      <c r="F614" s="1596"/>
      <c r="G614" s="1596"/>
      <c r="H614" s="1596"/>
      <c r="I614" s="1597"/>
      <c r="J614" s="1683"/>
      <c r="K614" s="2397"/>
      <c r="L614" s="1715"/>
      <c r="M614" s="1715"/>
      <c r="N614" s="1715"/>
      <c r="O614" s="1715"/>
      <c r="P614" s="1715"/>
      <c r="Q614" s="1715"/>
      <c r="R614" s="1715"/>
      <c r="S614" s="80"/>
      <c r="T614" s="80"/>
      <c r="U614" s="80"/>
      <c r="V614" s="80"/>
      <c r="W614" s="80"/>
      <c r="X614" s="80"/>
      <c r="Y614" s="80"/>
      <c r="Z614" s="80"/>
      <c r="AA614" s="80"/>
      <c r="AB614" s="80"/>
      <c r="AC614" s="80"/>
      <c r="AD614" s="80"/>
      <c r="AE614" s="80"/>
      <c r="AF614" s="80"/>
      <c r="AG614" s="80"/>
      <c r="AH614" s="1665"/>
      <c r="AI614" s="1645"/>
      <c r="AJ614" s="1645"/>
      <c r="AK614" s="1645"/>
      <c r="AL614" s="1645"/>
      <c r="AM614" s="1645"/>
      <c r="AN614" s="1645"/>
      <c r="AO614" s="1645"/>
      <c r="AP614" s="1645"/>
      <c r="AQ614" s="1645"/>
      <c r="AR614" s="1646"/>
      <c r="AS614" s="2689"/>
      <c r="AT614" s="2689"/>
      <c r="AU614" s="2689"/>
      <c r="AV614" s="2689"/>
      <c r="AW614" s="2689"/>
      <c r="AX614" s="2689"/>
      <c r="AY614" s="2689"/>
      <c r="AZ614" s="2689"/>
      <c r="BA614" s="2689"/>
      <c r="BB614" s="2689"/>
      <c r="BC614" s="2689"/>
      <c r="BD614" s="2689"/>
      <c r="BE614" s="2689"/>
      <c r="BF614" s="2689"/>
      <c r="BG614" s="2689"/>
      <c r="BH614" s="2689"/>
      <c r="BI614" s="2689"/>
      <c r="BJ614" s="2689"/>
      <c r="BK614" s="2689"/>
      <c r="BL614" s="2689"/>
      <c r="BM614" s="2689"/>
      <c r="BN614" s="2689"/>
      <c r="BO614" s="2689"/>
      <c r="BP614" s="2689"/>
      <c r="BQ614" s="2690"/>
      <c r="BR614" s="76"/>
      <c r="BS614" s="76"/>
      <c r="BT614" s="76"/>
      <c r="BU614" s="76"/>
      <c r="CA614" s="145"/>
      <c r="CB614" s="145"/>
      <c r="CC614" s="145"/>
      <c r="CD614" s="145"/>
      <c r="CE614" s="145"/>
      <c r="CF614" s="145"/>
      <c r="CG614" s="146"/>
      <c r="CH614" s="145"/>
      <c r="CI614" s="145"/>
    </row>
    <row r="615" spans="1:87" ht="22.5" customHeight="1" thickBot="1" x14ac:dyDescent="0.25">
      <c r="A615" s="143" t="str">
        <f>+IF('➉一覧からの作成用データ (切替届)'!$N$45="印刷ＯＫ→",1,"")</f>
        <v/>
      </c>
      <c r="B615" s="1676"/>
      <c r="C615" s="1677"/>
      <c r="D615" s="1631"/>
      <c r="E615" s="1632"/>
      <c r="F615" s="1632"/>
      <c r="G615" s="1632"/>
      <c r="H615" s="1632"/>
      <c r="I615" s="1633"/>
      <c r="J615" s="1568" t="str">
        <f>'➉一覧からの作成用データ (切替届)'!$G$45&amp;""</f>
        <v/>
      </c>
      <c r="K615" s="1569"/>
      <c r="L615" s="1569"/>
      <c r="M615" s="1569"/>
      <c r="N615" s="1569"/>
      <c r="O615" s="1569"/>
      <c r="P615" s="1569"/>
      <c r="Q615" s="1569"/>
      <c r="R615" s="1569"/>
      <c r="S615" s="1569"/>
      <c r="T615" s="1569"/>
      <c r="U615" s="1569"/>
      <c r="V615" s="1569"/>
      <c r="W615" s="1569"/>
      <c r="X615" s="1569"/>
      <c r="Y615" s="1569"/>
      <c r="Z615" s="1569"/>
      <c r="AA615" s="1569"/>
      <c r="AB615" s="1569"/>
      <c r="AC615" s="1569"/>
      <c r="AD615" s="1569"/>
      <c r="AE615" s="1569"/>
      <c r="AF615" s="1569"/>
      <c r="AG615" s="1569"/>
      <c r="AH615" s="1666"/>
      <c r="AI615" s="1667"/>
      <c r="AJ615" s="1667"/>
      <c r="AK615" s="1667"/>
      <c r="AL615" s="1667"/>
      <c r="AM615" s="1667"/>
      <c r="AN615" s="1667"/>
      <c r="AO615" s="1667"/>
      <c r="AP615" s="1667"/>
      <c r="AQ615" s="1667"/>
      <c r="AR615" s="1668"/>
      <c r="AS615" s="2691"/>
      <c r="AT615" s="2691"/>
      <c r="AU615" s="2691"/>
      <c r="AV615" s="2691"/>
      <c r="AW615" s="2691"/>
      <c r="AX615" s="2691"/>
      <c r="AY615" s="2691"/>
      <c r="AZ615" s="2691"/>
      <c r="BA615" s="2691"/>
      <c r="BB615" s="2691"/>
      <c r="BC615" s="2691"/>
      <c r="BD615" s="2691"/>
      <c r="BE615" s="2691"/>
      <c r="BF615" s="2691"/>
      <c r="BG615" s="2691"/>
      <c r="BH615" s="2691"/>
      <c r="BI615" s="2691"/>
      <c r="BJ615" s="2691"/>
      <c r="BK615" s="2691"/>
      <c r="BL615" s="2691"/>
      <c r="BM615" s="2691"/>
      <c r="BN615" s="2691"/>
      <c r="BO615" s="2691"/>
      <c r="BP615" s="2691"/>
      <c r="BQ615" s="2692"/>
      <c r="BR615" s="76"/>
      <c r="BS615" s="76"/>
      <c r="BT615" s="76"/>
      <c r="BU615" s="76"/>
      <c r="CA615" s="145"/>
      <c r="CB615" s="145"/>
      <c r="CC615" s="145"/>
      <c r="CD615" s="145"/>
      <c r="CE615" s="145"/>
      <c r="CF615" s="145"/>
      <c r="CG615" s="145"/>
      <c r="CH615" s="145"/>
      <c r="CI615" s="145"/>
    </row>
    <row r="616" spans="1:87" ht="22.5" customHeight="1" x14ac:dyDescent="0.2">
      <c r="A616" s="143" t="str">
        <f>+IF('➉一覧からの作成用データ (切替届)'!$N$45="印刷ＯＫ→",1,"")</f>
        <v/>
      </c>
      <c r="B616" s="1676"/>
      <c r="C616" s="1677"/>
      <c r="D616" s="1631"/>
      <c r="E616" s="1632"/>
      <c r="F616" s="1632"/>
      <c r="G616" s="1632"/>
      <c r="H616" s="1632"/>
      <c r="I616" s="1633"/>
      <c r="J616" s="1568"/>
      <c r="K616" s="1569"/>
      <c r="L616" s="1569"/>
      <c r="M616" s="1569"/>
      <c r="N616" s="1569"/>
      <c r="O616" s="1569"/>
      <c r="P616" s="1569"/>
      <c r="Q616" s="1569"/>
      <c r="R616" s="1569"/>
      <c r="S616" s="1569"/>
      <c r="T616" s="1569"/>
      <c r="U616" s="1569"/>
      <c r="V616" s="1569"/>
      <c r="W616" s="1569"/>
      <c r="X616" s="1569"/>
      <c r="Y616" s="1569"/>
      <c r="Z616" s="1569"/>
      <c r="AA616" s="1569"/>
      <c r="AB616" s="1569"/>
      <c r="AC616" s="1569"/>
      <c r="AD616" s="1569"/>
      <c r="AE616" s="1569"/>
      <c r="AF616" s="1569"/>
      <c r="AG616" s="1569"/>
      <c r="AH616" s="1655" t="s">
        <v>122</v>
      </c>
      <c r="AI616" s="1656"/>
      <c r="AJ616" s="1656"/>
      <c r="AK616" s="1656"/>
      <c r="AL616" s="1656"/>
      <c r="AM616" s="1656"/>
      <c r="AN616" s="1656"/>
      <c r="AO616" s="1656"/>
      <c r="AP616" s="1656"/>
      <c r="AQ616" s="1656"/>
      <c r="AR616" s="1657"/>
      <c r="AS616" s="2693" t="str">
        <f>'➉一覧からの作成用データ (切替届)'!$L$45&amp;""</f>
        <v/>
      </c>
      <c r="AT616" s="2694"/>
      <c r="AU616" s="2694"/>
      <c r="AV616" s="2694"/>
      <c r="AW616" s="2694"/>
      <c r="AX616" s="2694"/>
      <c r="AY616" s="2694"/>
      <c r="AZ616" s="2694"/>
      <c r="BA616" s="2694"/>
      <c r="BB616" s="2694"/>
      <c r="BC616" s="2694"/>
      <c r="BD616" s="2694"/>
      <c r="BE616" s="2694"/>
      <c r="BF616" s="2694"/>
      <c r="BG616" s="2694"/>
      <c r="BH616" s="2694"/>
      <c r="BI616" s="2694"/>
      <c r="BJ616" s="2694"/>
      <c r="BK616" s="2694"/>
      <c r="BL616" s="2694"/>
      <c r="BM616" s="2694"/>
      <c r="BN616" s="2694"/>
      <c r="BO616" s="2694"/>
      <c r="BP616" s="2694"/>
      <c r="BQ616" s="2697"/>
      <c r="BR616" s="76"/>
      <c r="BS616" s="76"/>
      <c r="BT616" s="76"/>
      <c r="BU616" s="76"/>
      <c r="CA616" s="145"/>
      <c r="CB616" s="145"/>
      <c r="CC616" s="145"/>
      <c r="CD616" s="145"/>
      <c r="CE616" s="145"/>
      <c r="CF616" s="145"/>
      <c r="CG616" s="145"/>
      <c r="CH616" s="145"/>
      <c r="CI616" s="145"/>
    </row>
    <row r="617" spans="1:87" ht="22.5" customHeight="1" thickBot="1" x14ac:dyDescent="0.25">
      <c r="A617" s="143" t="str">
        <f>+IF('➉一覧からの作成用データ (切替届)'!$N$45="印刷ＯＫ→",1,"")</f>
        <v/>
      </c>
      <c r="B617" s="1678"/>
      <c r="C617" s="1679"/>
      <c r="D617" s="1673"/>
      <c r="E617" s="1674"/>
      <c r="F617" s="1674"/>
      <c r="G617" s="1674"/>
      <c r="H617" s="1674"/>
      <c r="I617" s="1675"/>
      <c r="J617" s="1727"/>
      <c r="K617" s="1728"/>
      <c r="L617" s="1728"/>
      <c r="M617" s="1728"/>
      <c r="N617" s="1728"/>
      <c r="O617" s="1728"/>
      <c r="P617" s="1728"/>
      <c r="Q617" s="1728"/>
      <c r="R617" s="1728"/>
      <c r="S617" s="1728"/>
      <c r="T617" s="1728"/>
      <c r="U617" s="1728"/>
      <c r="V617" s="1728"/>
      <c r="W617" s="1728"/>
      <c r="X617" s="1728"/>
      <c r="Y617" s="1728"/>
      <c r="Z617" s="1728"/>
      <c r="AA617" s="1728"/>
      <c r="AB617" s="1728"/>
      <c r="AC617" s="1728"/>
      <c r="AD617" s="1728"/>
      <c r="AE617" s="1728"/>
      <c r="AF617" s="1728"/>
      <c r="AG617" s="1728"/>
      <c r="AH617" s="1658"/>
      <c r="AI617" s="1659"/>
      <c r="AJ617" s="1659"/>
      <c r="AK617" s="1659"/>
      <c r="AL617" s="1659"/>
      <c r="AM617" s="1659"/>
      <c r="AN617" s="1659"/>
      <c r="AO617" s="1659"/>
      <c r="AP617" s="1659"/>
      <c r="AQ617" s="1659"/>
      <c r="AR617" s="1660"/>
      <c r="AS617" s="2695"/>
      <c r="AT617" s="2696"/>
      <c r="AU617" s="2696"/>
      <c r="AV617" s="2696"/>
      <c r="AW617" s="2696"/>
      <c r="AX617" s="2696"/>
      <c r="AY617" s="2696"/>
      <c r="AZ617" s="2696"/>
      <c r="BA617" s="2696"/>
      <c r="BB617" s="2696"/>
      <c r="BC617" s="2696"/>
      <c r="BD617" s="2696"/>
      <c r="BE617" s="2696"/>
      <c r="BF617" s="2696"/>
      <c r="BG617" s="2696"/>
      <c r="BH617" s="2696"/>
      <c r="BI617" s="2696"/>
      <c r="BJ617" s="2696"/>
      <c r="BK617" s="2696"/>
      <c r="BL617" s="2696"/>
      <c r="BM617" s="2696"/>
      <c r="BN617" s="2696"/>
      <c r="BO617" s="2696"/>
      <c r="BP617" s="2696"/>
      <c r="BQ617" s="2698"/>
      <c r="BR617" s="89"/>
      <c r="BS617" s="89"/>
      <c r="BT617" s="89"/>
      <c r="BU617" s="89"/>
      <c r="CA617" s="145"/>
      <c r="CB617" s="145"/>
      <c r="CC617" s="145"/>
      <c r="CD617" s="145"/>
      <c r="CE617" s="145"/>
      <c r="CF617" s="145"/>
      <c r="CG617" s="145"/>
      <c r="CH617" s="145"/>
      <c r="CI617" s="145"/>
    </row>
    <row r="618" spans="1:87" ht="9" customHeight="1" x14ac:dyDescent="0.2">
      <c r="A618" s="143" t="str">
        <f>+IF('➉一覧からの作成用データ (切替届)'!$N$45="印刷ＯＫ→",1,"")</f>
        <v/>
      </c>
      <c r="B618" s="102"/>
      <c r="C618" s="102"/>
      <c r="D618" s="136"/>
      <c r="E618" s="136"/>
      <c r="F618" s="136"/>
      <c r="G618" s="136"/>
      <c r="H618" s="136"/>
      <c r="I618" s="136"/>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05"/>
      <c r="AI618" s="105"/>
      <c r="AJ618" s="105"/>
      <c r="AK618" s="105"/>
      <c r="AL618" s="105"/>
      <c r="AM618" s="105"/>
      <c r="AN618" s="105"/>
      <c r="AO618" s="105"/>
      <c r="AP618" s="105"/>
      <c r="AQ618" s="105"/>
      <c r="AR618" s="105"/>
      <c r="AS618" s="106"/>
      <c r="AT618" s="106"/>
      <c r="AU618" s="106"/>
      <c r="AV618" s="2680" t="str">
        <f>IF('➉一覧からの作成用データ (切替届)'!H619="","","受給者番号：")</f>
        <v/>
      </c>
      <c r="AW618" s="2680"/>
      <c r="AX618" s="2680"/>
      <c r="AY618" s="2680"/>
      <c r="AZ618" s="2680"/>
      <c r="BA618" s="2680"/>
      <c r="BB618" s="2682" t="str">
        <f>IF('➉一覧からの作成用データ (切替届)'!H619="","",'➉一覧からの作成用データ (切替届)'!H619)</f>
        <v/>
      </c>
      <c r="BC618" s="2682"/>
      <c r="BD618" s="2682"/>
      <c r="BE618" s="2682"/>
      <c r="BF618" s="2682"/>
      <c r="BG618" s="2682"/>
      <c r="BH618" s="2682"/>
      <c r="BI618" s="2682"/>
      <c r="BJ618" s="2682"/>
      <c r="BK618" s="2682"/>
      <c r="BL618" s="2682"/>
      <c r="BM618" s="2682"/>
      <c r="BN618" s="2682"/>
      <c r="BO618" s="2682"/>
      <c r="BP618" s="2682"/>
      <c r="BQ618" s="2682"/>
      <c r="BR618" s="89"/>
      <c r="BS618" s="89"/>
      <c r="BT618" s="89"/>
      <c r="BU618" s="89"/>
      <c r="CA618" s="145"/>
      <c r="CB618" s="145"/>
      <c r="CC618" s="145"/>
      <c r="CD618" s="145"/>
      <c r="CE618" s="145"/>
      <c r="CF618" s="145"/>
      <c r="CG618" s="145"/>
      <c r="CH618" s="145"/>
      <c r="CI618" s="145"/>
    </row>
    <row r="619" spans="1:87" ht="9" customHeight="1" x14ac:dyDescent="0.2">
      <c r="A619" s="143" t="str">
        <f>+IF('➉一覧からの作成用データ (切替届)'!$N$45="印刷ＯＫ→",1,"")</f>
        <v/>
      </c>
      <c r="B619" s="2686" t="s">
        <v>133</v>
      </c>
      <c r="C619" s="2686"/>
      <c r="D619" s="2686"/>
      <c r="E619" s="2686"/>
      <c r="F619" s="2686"/>
      <c r="G619" s="2686"/>
      <c r="H619" s="2686"/>
      <c r="I619" s="2686"/>
      <c r="J619" s="2686"/>
      <c r="K619" s="2686"/>
      <c r="L619" s="2686"/>
      <c r="M619" s="2686"/>
      <c r="N619" s="2686"/>
      <c r="O619" s="2686"/>
      <c r="P619" s="2686"/>
      <c r="Q619" s="2686"/>
      <c r="R619" s="2686"/>
      <c r="S619" s="2686"/>
      <c r="T619" s="2686"/>
      <c r="U619" s="2686"/>
      <c r="V619" s="2686"/>
      <c r="W619" s="2686"/>
      <c r="X619" s="2686"/>
      <c r="Y619" s="2686"/>
      <c r="Z619" s="2686"/>
      <c r="AA619" s="2686"/>
      <c r="AB619" s="2686"/>
      <c r="AC619" s="2686"/>
      <c r="AD619" s="2686"/>
      <c r="AE619" s="2686"/>
      <c r="AF619" s="2686"/>
      <c r="AG619" s="2686"/>
      <c r="AH619" s="2686"/>
      <c r="AI619" s="2686"/>
      <c r="AJ619" s="2686"/>
      <c r="AK619" s="2686"/>
      <c r="AL619" s="2686"/>
      <c r="AM619" s="2686"/>
      <c r="AN619" s="2686"/>
      <c r="AO619" s="2686"/>
      <c r="AP619" s="2686"/>
      <c r="AQ619" s="2686"/>
      <c r="AR619" s="2686"/>
      <c r="AS619" s="2686"/>
      <c r="AT619" s="2686"/>
      <c r="AU619" s="2686"/>
      <c r="AV619" s="2681"/>
      <c r="AW619" s="2681"/>
      <c r="AX619" s="2681"/>
      <c r="AY619" s="2681"/>
      <c r="AZ619" s="2681"/>
      <c r="BA619" s="2681"/>
      <c r="BB619" s="2683"/>
      <c r="BC619" s="2683"/>
      <c r="BD619" s="2683"/>
      <c r="BE619" s="2683"/>
      <c r="BF619" s="2683"/>
      <c r="BG619" s="2683"/>
      <c r="BH619" s="2683"/>
      <c r="BI619" s="2683"/>
      <c r="BJ619" s="2683"/>
      <c r="BK619" s="2683"/>
      <c r="BL619" s="2683"/>
      <c r="BM619" s="2683"/>
      <c r="BN619" s="2683"/>
      <c r="BO619" s="2683"/>
      <c r="BP619" s="2683"/>
      <c r="BQ619" s="2683"/>
      <c r="BR619" s="89"/>
      <c r="BS619" s="89"/>
      <c r="BT619" s="89"/>
      <c r="BU619" s="89"/>
      <c r="CA619" s="145"/>
      <c r="CB619" s="145"/>
      <c r="CC619" s="145"/>
      <c r="CD619" s="145"/>
      <c r="CE619" s="145"/>
      <c r="CF619" s="145"/>
      <c r="CG619" s="145"/>
      <c r="CH619" s="145"/>
      <c r="CI619" s="145"/>
    </row>
    <row r="620" spans="1:87" ht="9" customHeight="1" x14ac:dyDescent="0.2">
      <c r="A620" s="143" t="str">
        <f>+IF('➉一覧からの作成用データ (切替届)'!$N$45="印刷ＯＫ→",1,"")</f>
        <v/>
      </c>
      <c r="B620" s="2686"/>
      <c r="C620" s="2686"/>
      <c r="D620" s="2686"/>
      <c r="E620" s="2686"/>
      <c r="F620" s="2686"/>
      <c r="G620" s="2686"/>
      <c r="H620" s="2686"/>
      <c r="I620" s="2686"/>
      <c r="J620" s="2686"/>
      <c r="K620" s="2686"/>
      <c r="L620" s="2686"/>
      <c r="M620" s="2686"/>
      <c r="N620" s="2686"/>
      <c r="O620" s="2686"/>
      <c r="P620" s="2686"/>
      <c r="Q620" s="2686"/>
      <c r="R620" s="2686"/>
      <c r="S620" s="2686"/>
      <c r="T620" s="2686"/>
      <c r="U620" s="2686"/>
      <c r="V620" s="2686"/>
      <c r="W620" s="2686"/>
      <c r="X620" s="2686"/>
      <c r="Y620" s="2686"/>
      <c r="Z620" s="2686"/>
      <c r="AA620" s="2686"/>
      <c r="AB620" s="2686"/>
      <c r="AC620" s="2686"/>
      <c r="AD620" s="2686"/>
      <c r="AE620" s="2686"/>
      <c r="AF620" s="2686"/>
      <c r="AG620" s="2686"/>
      <c r="AH620" s="2686"/>
      <c r="AI620" s="2686"/>
      <c r="AJ620" s="2686"/>
      <c r="AK620" s="2686"/>
      <c r="AL620" s="2686"/>
      <c r="AM620" s="2686"/>
      <c r="AN620" s="2686"/>
      <c r="AO620" s="2686"/>
      <c r="AP620" s="2686"/>
      <c r="AQ620" s="2686"/>
      <c r="AR620" s="2686"/>
      <c r="AS620" s="2686"/>
      <c r="AT620" s="2686"/>
      <c r="AU620" s="2686"/>
      <c r="AV620" s="2681"/>
      <c r="AW620" s="2681"/>
      <c r="AX620" s="2681"/>
      <c r="AY620" s="2681"/>
      <c r="AZ620" s="2681"/>
      <c r="BA620" s="2681"/>
      <c r="BB620" s="2683"/>
      <c r="BC620" s="2683"/>
      <c r="BD620" s="2683"/>
      <c r="BE620" s="2683"/>
      <c r="BF620" s="2683"/>
      <c r="BG620" s="2683"/>
      <c r="BH620" s="2683"/>
      <c r="BI620" s="2683"/>
      <c r="BJ620" s="2683"/>
      <c r="BK620" s="2683"/>
      <c r="BL620" s="2683"/>
      <c r="BM620" s="2683"/>
      <c r="BN620" s="2683"/>
      <c r="BO620" s="2683"/>
      <c r="BP620" s="2683"/>
      <c r="BQ620" s="2683"/>
      <c r="BR620" s="89"/>
      <c r="BS620" s="89"/>
      <c r="BT620" s="89"/>
      <c r="BU620" s="89"/>
      <c r="CA620" s="145"/>
      <c r="CB620" s="145"/>
      <c r="CC620" s="145"/>
      <c r="CD620" s="145"/>
      <c r="CE620" s="145"/>
      <c r="CF620" s="145"/>
      <c r="CG620" s="145"/>
      <c r="CH620" s="145"/>
      <c r="CI620" s="145"/>
    </row>
    <row r="621" spans="1:87" s="76" customFormat="1" ht="20.25" customHeight="1" x14ac:dyDescent="0.2">
      <c r="A621" s="143" t="str">
        <f>+IF('➉一覧からの作成用データ (切替届)'!$N$45="印刷ＯＫ→",1,"")</f>
        <v/>
      </c>
      <c r="B621" s="1654" t="s">
        <v>306</v>
      </c>
      <c r="C621" s="1654"/>
      <c r="D621" s="1654"/>
      <c r="E621" s="1654"/>
      <c r="F621" s="1654"/>
      <c r="G621" s="1654"/>
      <c r="H621" s="1654"/>
      <c r="I621" s="1654"/>
      <c r="J621" s="1654"/>
      <c r="K621" s="1654"/>
      <c r="L621" s="1654"/>
      <c r="M621" s="1654"/>
      <c r="N621" s="1654"/>
      <c r="O621" s="1654"/>
      <c r="P621" s="1654"/>
      <c r="Q621" s="1654"/>
      <c r="R621" s="1654"/>
      <c r="S621" s="1654"/>
      <c r="T621" s="1654"/>
      <c r="U621" s="1654"/>
      <c r="V621" s="1654"/>
      <c r="W621" s="1654"/>
      <c r="X621" s="1654"/>
      <c r="Y621" s="1654"/>
      <c r="Z621" s="1654"/>
      <c r="AA621" s="1654"/>
      <c r="AB621" s="1654"/>
      <c r="AC621" s="1654"/>
      <c r="AD621" s="1654"/>
      <c r="AE621" s="1654"/>
      <c r="AF621" s="1654"/>
      <c r="AG621" s="1654"/>
      <c r="AH621" s="1654"/>
      <c r="AI621" s="1654"/>
      <c r="AJ621" s="1654"/>
      <c r="AK621" s="1654"/>
      <c r="AL621" s="1654"/>
      <c r="AM621" s="1654"/>
      <c r="AN621" s="1654"/>
      <c r="AO621" s="1654"/>
      <c r="AP621" s="1654"/>
      <c r="AQ621" s="1654"/>
      <c r="AR621" s="1654"/>
      <c r="AS621" s="1654"/>
      <c r="AT621" s="1654"/>
      <c r="AU621" s="1654"/>
      <c r="AV621" s="1654"/>
      <c r="AW621" s="1654"/>
      <c r="AX621" s="1654"/>
      <c r="AY621" s="1654"/>
      <c r="AZ621" s="1654"/>
      <c r="BA621" s="1654"/>
      <c r="BB621" s="1654"/>
      <c r="BC621" s="1654"/>
      <c r="BD621" s="1654"/>
      <c r="BE621" s="1654"/>
      <c r="BF621" s="1654"/>
      <c r="BG621" s="1654"/>
      <c r="BH621" s="1654"/>
      <c r="BI621" s="1654"/>
      <c r="BJ621" s="1654"/>
      <c r="BK621" s="1654"/>
      <c r="BL621" s="1654"/>
      <c r="BM621" s="1654"/>
      <c r="BN621" s="1654"/>
      <c r="BO621" s="1654"/>
      <c r="BP621" s="1654"/>
      <c r="BQ621" s="1654"/>
      <c r="BR621" s="135"/>
      <c r="CA621" s="146"/>
      <c r="CB621" s="146"/>
      <c r="CC621" s="146"/>
      <c r="CD621" s="146"/>
      <c r="CE621" s="146"/>
      <c r="CF621" s="146"/>
      <c r="CG621" s="146"/>
      <c r="CH621" s="146"/>
      <c r="CI621" s="146"/>
    </row>
    <row r="622" spans="1:87" s="76" customFormat="1" ht="20.25" customHeight="1" x14ac:dyDescent="0.2">
      <c r="A622" s="143" t="str">
        <f>+IF('➉一覧からの作成用データ (切替届)'!$N$45="印刷ＯＫ→",1,"")</f>
        <v/>
      </c>
      <c r="B622" s="1654"/>
      <c r="C622" s="1654"/>
      <c r="D622" s="1654"/>
      <c r="E622" s="1654"/>
      <c r="F622" s="1654"/>
      <c r="G622" s="1654"/>
      <c r="H622" s="1654"/>
      <c r="I622" s="1654"/>
      <c r="J622" s="1654"/>
      <c r="K622" s="1654"/>
      <c r="L622" s="1654"/>
      <c r="M622" s="1654"/>
      <c r="N622" s="1654"/>
      <c r="O622" s="1654"/>
      <c r="P622" s="1654"/>
      <c r="Q622" s="1654"/>
      <c r="R622" s="1654"/>
      <c r="S622" s="1654"/>
      <c r="T622" s="1654"/>
      <c r="U622" s="1654"/>
      <c r="V622" s="1654"/>
      <c r="W622" s="1654"/>
      <c r="X622" s="1654"/>
      <c r="Y622" s="1654"/>
      <c r="Z622" s="1654"/>
      <c r="AA622" s="1654"/>
      <c r="AB622" s="1654"/>
      <c r="AC622" s="1654"/>
      <c r="AD622" s="1654"/>
      <c r="AE622" s="1654"/>
      <c r="AF622" s="1654"/>
      <c r="AG622" s="1654"/>
      <c r="AH622" s="1654"/>
      <c r="AI622" s="1654"/>
      <c r="AJ622" s="1654"/>
      <c r="AK622" s="1654"/>
      <c r="AL622" s="1654"/>
      <c r="AM622" s="1654"/>
      <c r="AN622" s="1654"/>
      <c r="AO622" s="1654"/>
      <c r="AP622" s="1654"/>
      <c r="AQ622" s="1654"/>
      <c r="AR622" s="1654"/>
      <c r="AS622" s="1654"/>
      <c r="AT622" s="1654"/>
      <c r="AU622" s="1654"/>
      <c r="AV622" s="1654"/>
      <c r="AW622" s="1654"/>
      <c r="AX622" s="1654"/>
      <c r="AY622" s="1654"/>
      <c r="AZ622" s="1654"/>
      <c r="BA622" s="1654"/>
      <c r="BB622" s="1654"/>
      <c r="BC622" s="1654"/>
      <c r="BD622" s="1654"/>
      <c r="BE622" s="1654"/>
      <c r="BF622" s="1654"/>
      <c r="BG622" s="1654"/>
      <c r="BH622" s="1654"/>
      <c r="BI622" s="1654"/>
      <c r="BJ622" s="1654"/>
      <c r="BK622" s="1654"/>
      <c r="BL622" s="1654"/>
      <c r="BM622" s="1654"/>
      <c r="BN622" s="1654"/>
      <c r="BO622" s="1654"/>
      <c r="BP622" s="1654"/>
      <c r="BQ622" s="1654"/>
      <c r="BR622" s="135"/>
      <c r="CA622" s="146"/>
      <c r="CB622" s="146"/>
      <c r="CC622" s="146"/>
      <c r="CD622" s="146"/>
      <c r="CE622" s="146"/>
      <c r="CF622" s="146"/>
      <c r="CG622" s="146"/>
      <c r="CH622" s="146"/>
      <c r="CI622" s="146"/>
    </row>
    <row r="623" spans="1:87" s="76" customFormat="1" ht="16.5" customHeight="1" x14ac:dyDescent="0.25">
      <c r="A623" s="143" t="str">
        <f>+IF('➉一覧からの作成用データ (切替届)'!$N$45="印刷ＯＫ→",1,"")</f>
        <v/>
      </c>
      <c r="B623" s="1689" t="s">
        <v>134</v>
      </c>
      <c r="C623" s="1689"/>
      <c r="D623" s="1689"/>
      <c r="E623" s="1689"/>
      <c r="F623" s="1689"/>
      <c r="G623" s="1689"/>
      <c r="H623" s="1689"/>
      <c r="I623" s="1689"/>
      <c r="J623" s="1689"/>
      <c r="K623" s="1689"/>
      <c r="L623" s="1689"/>
      <c r="M623" s="1689"/>
      <c r="N623" s="1689"/>
      <c r="O623" s="1689"/>
      <c r="P623" s="1689"/>
      <c r="Q623" s="1689"/>
      <c r="R623" s="1689"/>
      <c r="S623" s="1689"/>
      <c r="T623" s="1689"/>
      <c r="U623" s="1689"/>
      <c r="V623" s="1689"/>
      <c r="W623" s="1689"/>
      <c r="X623" s="1689"/>
      <c r="Y623" s="1689"/>
      <c r="Z623" s="1689"/>
      <c r="AA623" s="1689"/>
      <c r="AB623" s="1689"/>
      <c r="AC623" s="1689"/>
      <c r="AD623" s="1689"/>
      <c r="AE623" s="1689"/>
      <c r="AF623" s="1689"/>
      <c r="AG623" s="1689"/>
      <c r="AH623" s="1689"/>
      <c r="AI623" s="1689"/>
      <c r="AJ623" s="1689"/>
      <c r="AK623" s="1689"/>
      <c r="AL623" s="1689"/>
      <c r="AM623" s="1689"/>
      <c r="AN623" s="1689"/>
      <c r="AO623" s="1689"/>
      <c r="AP623" s="1689"/>
      <c r="AQ623" s="1689"/>
      <c r="AR623" s="1689"/>
      <c r="AS623" s="1689"/>
      <c r="AT623" s="1689"/>
      <c r="AU623" s="1689"/>
      <c r="AV623" s="1689"/>
      <c r="AW623" s="1689"/>
      <c r="AX623" s="1689"/>
      <c r="AY623" s="1689"/>
      <c r="AZ623" s="1689"/>
      <c r="BA623" s="1689"/>
      <c r="BB623" s="1689"/>
      <c r="BC623" s="1689"/>
      <c r="BD623" s="1689"/>
      <c r="BE623" s="1689"/>
      <c r="BF623" s="1689"/>
      <c r="BG623" s="1689"/>
      <c r="BH623" s="1689"/>
      <c r="BI623" s="1689"/>
      <c r="BJ623" s="1689"/>
      <c r="BK623" s="1689"/>
      <c r="BL623" s="1689"/>
      <c r="BM623" s="1689"/>
      <c r="BN623" s="1689"/>
      <c r="BO623" s="1689"/>
      <c r="BP623" s="1689"/>
      <c r="BQ623" s="1689"/>
      <c r="BR623" s="147"/>
      <c r="CA623" s="146"/>
      <c r="CB623" s="146"/>
      <c r="CC623" s="146"/>
      <c r="CD623" s="146"/>
      <c r="CE623" s="146"/>
      <c r="CF623" s="146"/>
      <c r="CG623" s="146"/>
      <c r="CH623" s="146"/>
      <c r="CI623" s="146"/>
    </row>
    <row r="624" spans="1:87" s="76" customFormat="1" ht="16.5" customHeight="1" x14ac:dyDescent="0.25">
      <c r="A624" s="143" t="str">
        <f>+IF('➉一覧からの作成用データ (切替届)'!$N$45="印刷ＯＫ→",1,"")</f>
        <v/>
      </c>
      <c r="B624" s="1689"/>
      <c r="C624" s="1689"/>
      <c r="D624" s="1689"/>
      <c r="E624" s="1689"/>
      <c r="F624" s="1689"/>
      <c r="G624" s="1689"/>
      <c r="H624" s="1689"/>
      <c r="I624" s="1689"/>
      <c r="J624" s="1689"/>
      <c r="K624" s="1689"/>
      <c r="L624" s="1689"/>
      <c r="M624" s="1689"/>
      <c r="N624" s="1689"/>
      <c r="O624" s="1689"/>
      <c r="P624" s="1689"/>
      <c r="Q624" s="1689"/>
      <c r="R624" s="1689"/>
      <c r="S624" s="1689"/>
      <c r="T624" s="1689"/>
      <c r="U624" s="1689"/>
      <c r="V624" s="1689"/>
      <c r="W624" s="1689"/>
      <c r="X624" s="1689"/>
      <c r="Y624" s="1689"/>
      <c r="Z624" s="1689"/>
      <c r="AA624" s="1689"/>
      <c r="AB624" s="1689"/>
      <c r="AC624" s="1689"/>
      <c r="AD624" s="1689"/>
      <c r="AE624" s="1689"/>
      <c r="AF624" s="1689"/>
      <c r="AG624" s="1689"/>
      <c r="AH624" s="1689"/>
      <c r="AI624" s="1689"/>
      <c r="AJ624" s="1689"/>
      <c r="AK624" s="1689"/>
      <c r="AL624" s="1689"/>
      <c r="AM624" s="1689"/>
      <c r="AN624" s="1689"/>
      <c r="AO624" s="1689"/>
      <c r="AP624" s="1689"/>
      <c r="AQ624" s="1689"/>
      <c r="AR624" s="1689"/>
      <c r="AS624" s="1689"/>
      <c r="AT624" s="1689"/>
      <c r="AU624" s="1689"/>
      <c r="AV624" s="1689"/>
      <c r="AW624" s="1689"/>
      <c r="AX624" s="1689"/>
      <c r="AY624" s="1689"/>
      <c r="AZ624" s="1689"/>
      <c r="BA624" s="1689"/>
      <c r="BB624" s="1689"/>
      <c r="BC624" s="1689"/>
      <c r="BD624" s="1689"/>
      <c r="BE624" s="1689"/>
      <c r="BF624" s="1689"/>
      <c r="BG624" s="1689"/>
      <c r="BH624" s="1689"/>
      <c r="BI624" s="1689"/>
      <c r="BJ624" s="1689"/>
      <c r="BK624" s="1689"/>
      <c r="BL624" s="1689"/>
      <c r="BM624" s="1689"/>
      <c r="BN624" s="1689"/>
      <c r="BO624" s="1689"/>
      <c r="BP624" s="1689"/>
      <c r="BQ624" s="1689"/>
      <c r="BR624" s="147"/>
      <c r="CA624" s="146"/>
      <c r="CB624" s="146"/>
      <c r="CC624" s="146"/>
      <c r="CD624" s="146"/>
      <c r="CE624" s="146"/>
      <c r="CF624" s="146"/>
    </row>
    <row r="625" spans="1:87" s="76" customFormat="1" ht="28.5" customHeight="1" x14ac:dyDescent="0.2">
      <c r="A625" s="143" t="str">
        <f>+IF('➉一覧からの作成用データ (切替届)'!$N$45="印刷ＯＫ→",1,"")</f>
        <v/>
      </c>
      <c r="B625" s="1654" t="s">
        <v>135</v>
      </c>
      <c r="C625" s="1654"/>
      <c r="D625" s="1654"/>
      <c r="E625" s="1654"/>
      <c r="F625" s="1654"/>
      <c r="G625" s="1654"/>
      <c r="H625" s="1654"/>
      <c r="I625" s="1654"/>
      <c r="J625" s="1654"/>
      <c r="K625" s="1654"/>
      <c r="L625" s="1654"/>
      <c r="M625" s="1654"/>
      <c r="N625" s="1654"/>
      <c r="O625" s="1654"/>
      <c r="P625" s="1654"/>
      <c r="Q625" s="1654"/>
      <c r="R625" s="1654"/>
      <c r="S625" s="1654"/>
      <c r="T625" s="1654"/>
      <c r="U625" s="1654"/>
      <c r="V625" s="1654"/>
      <c r="W625" s="1654"/>
      <c r="X625" s="1654"/>
      <c r="Y625" s="1654"/>
      <c r="Z625" s="1654"/>
      <c r="AA625" s="1654"/>
      <c r="AB625" s="1654"/>
      <c r="AC625" s="1654"/>
      <c r="AD625" s="1654"/>
      <c r="AE625" s="1654"/>
      <c r="AF625" s="1654"/>
      <c r="AG625" s="1654"/>
      <c r="AH625" s="1654"/>
      <c r="AI625" s="1654"/>
      <c r="AJ625" s="1654"/>
      <c r="AK625" s="1654"/>
      <c r="AL625" s="1654"/>
      <c r="AM625" s="1654"/>
      <c r="AN625" s="1654"/>
      <c r="AO625" s="1654"/>
      <c r="AP625" s="1654"/>
      <c r="AQ625" s="1654"/>
      <c r="AR625" s="1654"/>
      <c r="AS625" s="1654"/>
      <c r="AT625" s="1654"/>
      <c r="AU625" s="1654"/>
      <c r="AV625" s="1654"/>
      <c r="AW625" s="1654"/>
      <c r="AX625" s="1654"/>
      <c r="AY625" s="1654"/>
      <c r="AZ625" s="1654"/>
      <c r="BA625" s="1654"/>
      <c r="BB625" s="1654"/>
      <c r="BC625" s="1654"/>
      <c r="BD625" s="1654"/>
      <c r="BE625" s="1654"/>
      <c r="BF625" s="1654"/>
      <c r="BG625" s="1654"/>
      <c r="BH625" s="1654"/>
      <c r="BI625" s="1654"/>
      <c r="BJ625" s="1654"/>
      <c r="BK625" s="1654"/>
      <c r="BL625" s="1654"/>
      <c r="BM625" s="1654"/>
      <c r="BN625" s="1654"/>
      <c r="BO625" s="1654"/>
      <c r="BP625" s="1654"/>
      <c r="BQ625" s="1654"/>
      <c r="BR625" s="135"/>
      <c r="CA625" s="146"/>
      <c r="CB625" s="146"/>
      <c r="CC625" s="146"/>
      <c r="CD625" s="146"/>
      <c r="CE625" s="146"/>
      <c r="CF625" s="146"/>
    </row>
    <row r="626" spans="1:87" s="76" customFormat="1" ht="28.5" customHeight="1" x14ac:dyDescent="0.2">
      <c r="A626" s="143" t="str">
        <f>+IF('➉一覧からの作成用データ (切替届)'!$N$45="印刷ＯＫ→",1,"")</f>
        <v/>
      </c>
      <c r="B626" s="1654"/>
      <c r="C626" s="1654"/>
      <c r="D626" s="1654"/>
      <c r="E626" s="1654"/>
      <c r="F626" s="1654"/>
      <c r="G626" s="1654"/>
      <c r="H626" s="1654"/>
      <c r="I626" s="1654"/>
      <c r="J626" s="1654"/>
      <c r="K626" s="1654"/>
      <c r="L626" s="1654"/>
      <c r="M626" s="1654"/>
      <c r="N626" s="1654"/>
      <c r="O626" s="1654"/>
      <c r="P626" s="1654"/>
      <c r="Q626" s="1654"/>
      <c r="R626" s="1654"/>
      <c r="S626" s="1654"/>
      <c r="T626" s="1654"/>
      <c r="U626" s="1654"/>
      <c r="V626" s="1654"/>
      <c r="W626" s="1654"/>
      <c r="X626" s="1654"/>
      <c r="Y626" s="1654"/>
      <c r="Z626" s="1654"/>
      <c r="AA626" s="1654"/>
      <c r="AB626" s="1654"/>
      <c r="AC626" s="1654"/>
      <c r="AD626" s="1654"/>
      <c r="AE626" s="1654"/>
      <c r="AF626" s="1654"/>
      <c r="AG626" s="1654"/>
      <c r="AH626" s="1654"/>
      <c r="AI626" s="1654"/>
      <c r="AJ626" s="1654"/>
      <c r="AK626" s="1654"/>
      <c r="AL626" s="1654"/>
      <c r="AM626" s="1654"/>
      <c r="AN626" s="1654"/>
      <c r="AO626" s="1654"/>
      <c r="AP626" s="1654"/>
      <c r="AQ626" s="1654"/>
      <c r="AR626" s="1654"/>
      <c r="AS626" s="1654"/>
      <c r="AT626" s="1654"/>
      <c r="AU626" s="1654"/>
      <c r="AV626" s="1654"/>
      <c r="AW626" s="1654"/>
      <c r="AX626" s="1654"/>
      <c r="AY626" s="1654"/>
      <c r="AZ626" s="1654"/>
      <c r="BA626" s="1654"/>
      <c r="BB626" s="1654"/>
      <c r="BC626" s="1654"/>
      <c r="BD626" s="1654"/>
      <c r="BE626" s="1654"/>
      <c r="BF626" s="1654"/>
      <c r="BG626" s="1654"/>
      <c r="BH626" s="1654"/>
      <c r="BI626" s="1654"/>
      <c r="BJ626" s="1654"/>
      <c r="BK626" s="1654"/>
      <c r="BL626" s="1654"/>
      <c r="BM626" s="1654"/>
      <c r="BN626" s="1654"/>
      <c r="BO626" s="1654"/>
      <c r="BP626" s="1654"/>
      <c r="BQ626" s="1654"/>
      <c r="BR626" s="135"/>
      <c r="CA626" s="146"/>
      <c r="CB626" s="146"/>
      <c r="CC626" s="146"/>
      <c r="CD626" s="146"/>
      <c r="CE626" s="146"/>
      <c r="CF626" s="146"/>
      <c r="CG626" s="146"/>
      <c r="CH626" s="146"/>
      <c r="CI626" s="146"/>
    </row>
    <row r="627" spans="1:87" s="76" customFormat="1" ht="16.5" customHeight="1" x14ac:dyDescent="0.2">
      <c r="A627" s="143" t="str">
        <f>+IF('➉一覧からの作成用データ (切替届)'!$N$45="印刷ＯＫ→",1,"")</f>
        <v/>
      </c>
      <c r="B627" s="1654" t="s">
        <v>136</v>
      </c>
      <c r="C627" s="1654"/>
      <c r="D627" s="1654"/>
      <c r="E627" s="1654"/>
      <c r="F627" s="1654"/>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4"/>
      <c r="AF627" s="1654"/>
      <c r="AG627" s="1654"/>
      <c r="AH627" s="1654"/>
      <c r="AI627" s="1654"/>
      <c r="AJ627" s="1654"/>
      <c r="AK627" s="1654"/>
      <c r="AL627" s="1654"/>
      <c r="AM627" s="1654"/>
      <c r="AN627" s="1654"/>
      <c r="AO627" s="1654"/>
      <c r="AP627" s="1654"/>
      <c r="AQ627" s="1654"/>
      <c r="AR627" s="1654"/>
      <c r="AS627" s="1654"/>
      <c r="AT627" s="1654"/>
      <c r="AU627" s="1654"/>
      <c r="AV627" s="1654"/>
      <c r="AW627" s="1654"/>
      <c r="AX627" s="1654"/>
      <c r="AY627" s="1654"/>
      <c r="AZ627" s="1654"/>
      <c r="BA627" s="1654"/>
      <c r="BB627" s="1654"/>
      <c r="BC627" s="1654"/>
      <c r="BD627" s="1654"/>
      <c r="BE627" s="1654"/>
      <c r="BF627" s="1654"/>
      <c r="BG627" s="1654"/>
      <c r="BH627" s="1654"/>
      <c r="BI627" s="1654"/>
      <c r="BJ627" s="1654"/>
      <c r="BK627" s="1654"/>
      <c r="BL627" s="1654"/>
      <c r="BM627" s="1654"/>
      <c r="BN627" s="1654"/>
      <c r="BO627" s="1654"/>
      <c r="BP627" s="1654"/>
      <c r="BQ627" s="1654"/>
      <c r="BR627" s="135"/>
      <c r="CA627" s="146"/>
      <c r="CB627" s="146"/>
      <c r="CC627" s="146"/>
      <c r="CD627" s="146"/>
      <c r="CE627" s="146"/>
      <c r="CF627" s="146"/>
      <c r="CG627" s="146"/>
      <c r="CH627" s="146"/>
      <c r="CI627" s="146"/>
    </row>
    <row r="628" spans="1:87" s="76" customFormat="1" ht="16.5" customHeight="1" x14ac:dyDescent="0.2">
      <c r="A628" s="143" t="str">
        <f>+IF('➉一覧からの作成用データ (切替届)'!$N$45="印刷ＯＫ→",1,"")</f>
        <v/>
      </c>
      <c r="B628" s="1654"/>
      <c r="C628" s="1654"/>
      <c r="D628" s="1654"/>
      <c r="E628" s="1654"/>
      <c r="F628" s="1654"/>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4"/>
      <c r="AF628" s="1654"/>
      <c r="AG628" s="1654"/>
      <c r="AH628" s="1654"/>
      <c r="AI628" s="1654"/>
      <c r="AJ628" s="1654"/>
      <c r="AK628" s="1654"/>
      <c r="AL628" s="1654"/>
      <c r="AM628" s="1654"/>
      <c r="AN628" s="1654"/>
      <c r="AO628" s="1654"/>
      <c r="AP628" s="1654"/>
      <c r="AQ628" s="1654"/>
      <c r="AR628" s="1654"/>
      <c r="AS628" s="1654"/>
      <c r="AT628" s="1654"/>
      <c r="AU628" s="1654"/>
      <c r="AV628" s="1654"/>
      <c r="AW628" s="1654"/>
      <c r="AX628" s="1654"/>
      <c r="AY628" s="1654"/>
      <c r="AZ628" s="1654"/>
      <c r="BA628" s="1654"/>
      <c r="BB628" s="1654"/>
      <c r="BC628" s="1654"/>
      <c r="BD628" s="1654"/>
      <c r="BE628" s="1654"/>
      <c r="BF628" s="1654"/>
      <c r="BG628" s="1654"/>
      <c r="BH628" s="1654"/>
      <c r="BI628" s="1654"/>
      <c r="BJ628" s="1654"/>
      <c r="BK628" s="1654"/>
      <c r="BL628" s="1654"/>
      <c r="BM628" s="1654"/>
      <c r="BN628" s="1654"/>
      <c r="BO628" s="1654"/>
      <c r="BP628" s="1654"/>
      <c r="BQ628" s="1654"/>
      <c r="BR628" s="135"/>
      <c r="CA628" s="146"/>
      <c r="CB628" s="146"/>
      <c r="CC628" s="146"/>
      <c r="CD628" s="146"/>
      <c r="CE628" s="146"/>
      <c r="CF628" s="146"/>
      <c r="CG628" s="146"/>
      <c r="CH628" s="146"/>
      <c r="CI628" s="146"/>
    </row>
    <row r="629" spans="1:87" s="76" customFormat="1" ht="12" customHeight="1" x14ac:dyDescent="0.2">
      <c r="A629" s="143" t="str">
        <f>+IF('➉一覧からの作成用データ (切替届)'!$N$45="印刷ＯＫ→",1,"")</f>
        <v/>
      </c>
      <c r="B629" s="8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3"/>
      <c r="AI629" s="93"/>
      <c r="AJ629" s="93"/>
      <c r="AK629" s="93"/>
      <c r="AL629" s="94"/>
      <c r="AM629" s="95"/>
      <c r="AN629" s="95"/>
      <c r="AO629" s="95"/>
      <c r="AP629" s="95"/>
      <c r="AQ629" s="96"/>
      <c r="AR629" s="96"/>
      <c r="AS629" s="96"/>
      <c r="AT629" s="96"/>
      <c r="AU629" s="96"/>
      <c r="AV629" s="96"/>
      <c r="AW629" s="96"/>
      <c r="AX629" s="96"/>
      <c r="AY629" s="96"/>
      <c r="AZ629" s="96"/>
      <c r="BA629" s="96"/>
      <c r="BB629" s="96"/>
      <c r="BC629" s="96"/>
      <c r="BD629" s="96"/>
      <c r="BE629" s="96"/>
      <c r="BF629" s="96"/>
      <c r="BG629" s="96"/>
      <c r="BH629" s="96"/>
      <c r="BR629" s="135"/>
      <c r="CA629" s="146"/>
      <c r="CB629" s="146"/>
      <c r="CC629" s="146"/>
      <c r="CD629" s="146"/>
      <c r="CE629" s="146"/>
      <c r="CF629" s="146"/>
      <c r="CG629" s="146"/>
      <c r="CH629" s="146"/>
      <c r="CI629" s="146"/>
    </row>
    <row r="630" spans="1:87" s="76" customFormat="1" ht="12" customHeight="1" x14ac:dyDescent="0.2">
      <c r="A630" s="143" t="str">
        <f>+IF('➉一覧からの作成用データ (切替届)'!$N$45="印刷ＯＫ→",1,"")</f>
        <v/>
      </c>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3"/>
      <c r="AI630" s="93"/>
      <c r="AJ630" s="93"/>
      <c r="AK630" s="93"/>
      <c r="AL630" s="94"/>
      <c r="AM630" s="95"/>
      <c r="AN630" s="95"/>
      <c r="AO630" s="95"/>
      <c r="AP630" s="95"/>
      <c r="AQ630" s="97"/>
      <c r="AR630" s="97"/>
      <c r="AS630" s="97"/>
      <c r="AT630" s="97"/>
      <c r="AU630" s="97"/>
      <c r="AV630" s="97"/>
      <c r="AW630" s="98"/>
      <c r="AX630" s="98"/>
      <c r="AY630" s="98"/>
      <c r="AZ630" s="98"/>
      <c r="BA630" s="98"/>
      <c r="BB630" s="99"/>
      <c r="BC630" s="98"/>
      <c r="BD630" s="98"/>
      <c r="BE630" s="98"/>
      <c r="BF630" s="98"/>
      <c r="BG630" s="98"/>
      <c r="BH630" s="99"/>
      <c r="BR630" s="135"/>
      <c r="CA630" s="146"/>
      <c r="CB630" s="146"/>
      <c r="CC630" s="146"/>
      <c r="CD630" s="146"/>
      <c r="CE630" s="146"/>
      <c r="CF630" s="146"/>
      <c r="CG630" s="146"/>
      <c r="CH630" s="146"/>
      <c r="CI630" s="146"/>
    </row>
    <row r="631" spans="1:87" ht="11.25" customHeight="1" x14ac:dyDescent="0.2">
      <c r="A631" s="143" t="str">
        <f>+IF('➉一覧からの作成用データ (切替届)'!$N$46="印刷ＯＫ→",1,"")</f>
        <v/>
      </c>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3"/>
      <c r="AI631" s="93"/>
      <c r="AJ631" s="93"/>
      <c r="AK631" s="93"/>
      <c r="AL631" s="94"/>
      <c r="AM631" s="95"/>
      <c r="AN631" s="95"/>
      <c r="AO631" s="95"/>
      <c r="AP631" s="95"/>
      <c r="AQ631" s="96"/>
      <c r="AR631" s="96"/>
      <c r="AS631" s="96"/>
      <c r="AT631" s="96"/>
      <c r="AU631" s="96"/>
      <c r="AV631" s="96"/>
      <c r="AW631" s="96"/>
      <c r="AX631" s="96"/>
      <c r="AY631" s="96"/>
      <c r="AZ631" s="96"/>
      <c r="BA631" s="96"/>
      <c r="BB631" s="96"/>
      <c r="BC631" s="96"/>
      <c r="BD631" s="96"/>
      <c r="BE631" s="96"/>
      <c r="BF631" s="96"/>
      <c r="BG631" s="96"/>
      <c r="BH631" s="96"/>
      <c r="BI631" s="76"/>
      <c r="BJ631" s="76"/>
      <c r="BK631" s="76"/>
      <c r="BL631" s="76"/>
      <c r="BM631" s="76"/>
      <c r="BN631" s="76"/>
      <c r="BO631" s="76"/>
      <c r="BP631" s="76"/>
      <c r="BQ631" s="76"/>
    </row>
    <row r="632" spans="1:87" ht="12.75" customHeight="1" x14ac:dyDescent="0.2">
      <c r="A632" s="143" t="str">
        <f>+IF('➉一覧からの作成用データ (切替届)'!$N$46="印刷ＯＫ→",1,"")</f>
        <v/>
      </c>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3"/>
      <c r="AI632" s="93"/>
      <c r="AJ632" s="93"/>
      <c r="AK632" s="93"/>
      <c r="AL632" s="94"/>
      <c r="AM632" s="95"/>
      <c r="AN632" s="95"/>
      <c r="AO632" s="95"/>
      <c r="AP632" s="95"/>
      <c r="AQ632" s="97"/>
      <c r="AR632" s="97"/>
      <c r="AS632" s="97"/>
      <c r="AT632" s="97"/>
      <c r="AU632" s="97"/>
      <c r="AV632" s="97"/>
      <c r="AW632" s="98"/>
      <c r="AX632" s="98"/>
      <c r="AY632" s="98"/>
      <c r="AZ632" s="98"/>
      <c r="BA632" s="98"/>
      <c r="BB632" s="99"/>
      <c r="BC632" s="98"/>
      <c r="BD632" s="98"/>
      <c r="BE632" s="98"/>
      <c r="BF632" s="98"/>
      <c r="BG632" s="98"/>
      <c r="BH632" s="99"/>
      <c r="BI632" s="76"/>
      <c r="BJ632" s="76"/>
      <c r="BK632" s="76"/>
      <c r="BL632" s="76"/>
      <c r="BM632" s="76"/>
      <c r="BN632" s="76"/>
      <c r="BO632" s="76"/>
      <c r="BP632" s="76"/>
      <c r="BQ632" s="76"/>
      <c r="BR632" s="83"/>
      <c r="BS632" s="83"/>
    </row>
    <row r="633" spans="1:87" ht="12.75" customHeight="1" x14ac:dyDescent="0.2">
      <c r="A633" s="143" t="str">
        <f>+IF('➉一覧からの作成用データ (切替届)'!$N$46="印刷ＯＫ→",1,"")</f>
        <v/>
      </c>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3"/>
      <c r="AI633" s="93"/>
      <c r="AJ633" s="93"/>
      <c r="AK633" s="93"/>
      <c r="AL633" s="94"/>
      <c r="AM633" s="95"/>
      <c r="AN633" s="95"/>
      <c r="AO633" s="95"/>
      <c r="AP633" s="95"/>
      <c r="AQ633" s="97"/>
      <c r="AR633" s="97"/>
      <c r="AS633" s="97"/>
      <c r="AT633" s="97"/>
      <c r="AU633" s="97"/>
      <c r="AV633" s="97"/>
      <c r="AW633" s="98"/>
      <c r="AX633" s="98"/>
      <c r="AY633" s="98"/>
      <c r="AZ633" s="98"/>
      <c r="BA633" s="98"/>
      <c r="BB633" s="99"/>
      <c r="BC633" s="98"/>
      <c r="BD633" s="98"/>
      <c r="BE633" s="98"/>
      <c r="BF633" s="98"/>
      <c r="BG633" s="98"/>
      <c r="BH633" s="99"/>
      <c r="BI633" s="76"/>
      <c r="BJ633" s="100"/>
      <c r="BK633" s="101"/>
      <c r="BL633" s="101"/>
      <c r="BM633" s="101"/>
      <c r="BN633" s="101"/>
      <c r="BO633" s="101"/>
      <c r="BP633" s="101"/>
      <c r="BQ633" s="101"/>
      <c r="BR633" s="76"/>
      <c r="BS633" s="76"/>
    </row>
    <row r="634" spans="1:87" ht="12.75" customHeight="1" x14ac:dyDescent="0.2">
      <c r="A634" s="143" t="str">
        <f>+IF('➉一覧からの作成用データ (切替届)'!$N$46="印刷ＯＫ→",1,"")</f>
        <v/>
      </c>
      <c r="B634" s="2719" t="s">
        <v>589</v>
      </c>
      <c r="C634" s="2719"/>
      <c r="D634" s="2719"/>
      <c r="E634" s="2719"/>
      <c r="F634" s="2719"/>
      <c r="G634" s="2719"/>
      <c r="H634" s="2719"/>
      <c r="I634" s="2719"/>
      <c r="J634" s="2719"/>
      <c r="K634" s="2719"/>
      <c r="L634" s="2719"/>
      <c r="M634" s="2719"/>
      <c r="N634" s="2719"/>
      <c r="O634" s="2719"/>
      <c r="P634" s="2719"/>
      <c r="Q634" s="2719"/>
      <c r="R634" s="2719"/>
      <c r="S634" s="2719"/>
      <c r="T634" s="2719"/>
      <c r="U634" s="2719"/>
      <c r="V634" s="2719"/>
      <c r="W634" s="2719"/>
      <c r="X634" s="2719"/>
      <c r="Y634" s="2719"/>
      <c r="Z634" s="2719"/>
      <c r="AA634" s="2719"/>
      <c r="AB634" s="2719"/>
      <c r="AC634" s="2719"/>
      <c r="AD634" s="2719"/>
      <c r="AE634" s="2719"/>
      <c r="AF634" s="2719"/>
      <c r="AG634" s="2719"/>
      <c r="AH634" s="2719"/>
      <c r="AI634" s="2719"/>
      <c r="AJ634" s="2719"/>
      <c r="AK634" s="2719"/>
      <c r="AL634" s="2720"/>
      <c r="AM634" s="95"/>
      <c r="AN634" s="95"/>
      <c r="AO634" s="95"/>
      <c r="AP634" s="2721" t="s">
        <v>115</v>
      </c>
      <c r="AQ634" s="2721"/>
      <c r="AR634" s="2721"/>
      <c r="AS634" s="2721"/>
      <c r="AT634" s="2721"/>
      <c r="AU634" s="2721"/>
      <c r="AV634" s="2721"/>
      <c r="AW634" s="2723"/>
      <c r="AX634" s="2723"/>
      <c r="AY634" s="2723"/>
      <c r="AZ634" s="2723"/>
      <c r="BA634" s="2723"/>
      <c r="BB634" s="2723"/>
      <c r="BC634" s="2723"/>
      <c r="BD634" s="2723"/>
      <c r="BE634" s="2723"/>
      <c r="BF634" s="2723"/>
      <c r="BG634" s="2723"/>
      <c r="BH634" s="2723"/>
      <c r="BI634" s="2723"/>
      <c r="BJ634" s="2723"/>
      <c r="BK634" s="2723"/>
      <c r="BL634" s="2723"/>
      <c r="BM634" s="2723"/>
      <c r="BN634" s="2723"/>
      <c r="BO634" s="2723"/>
      <c r="BP634" s="2723"/>
      <c r="BQ634" s="2723"/>
      <c r="BR634" s="76"/>
      <c r="BS634" s="76"/>
    </row>
    <row r="635" spans="1:87" ht="12.75" customHeight="1" x14ac:dyDescent="0.2">
      <c r="A635" s="143" t="str">
        <f>+IF('➉一覧からの作成用データ (切替届)'!$N$46="印刷ＯＫ→",1,"")</f>
        <v/>
      </c>
      <c r="B635" s="2719"/>
      <c r="C635" s="2719"/>
      <c r="D635" s="2719"/>
      <c r="E635" s="2719"/>
      <c r="F635" s="2719"/>
      <c r="G635" s="2719"/>
      <c r="H635" s="2719"/>
      <c r="I635" s="2719"/>
      <c r="J635" s="2719"/>
      <c r="K635" s="2719"/>
      <c r="L635" s="2719"/>
      <c r="M635" s="2719"/>
      <c r="N635" s="2719"/>
      <c r="O635" s="2719"/>
      <c r="P635" s="2719"/>
      <c r="Q635" s="2719"/>
      <c r="R635" s="2719"/>
      <c r="S635" s="2719"/>
      <c r="T635" s="2719"/>
      <c r="U635" s="2719"/>
      <c r="V635" s="2719"/>
      <c r="W635" s="2719"/>
      <c r="X635" s="2719"/>
      <c r="Y635" s="2719"/>
      <c r="Z635" s="2719"/>
      <c r="AA635" s="2719"/>
      <c r="AB635" s="2719"/>
      <c r="AC635" s="2719"/>
      <c r="AD635" s="2719"/>
      <c r="AE635" s="2719"/>
      <c r="AF635" s="2719"/>
      <c r="AG635" s="2719"/>
      <c r="AH635" s="2719"/>
      <c r="AI635" s="2719"/>
      <c r="AJ635" s="2719"/>
      <c r="AK635" s="2719"/>
      <c r="AL635" s="2720"/>
      <c r="AM635" s="95"/>
      <c r="AN635" s="95"/>
      <c r="AO635" s="95"/>
      <c r="AP635" s="2721"/>
      <c r="AQ635" s="2721"/>
      <c r="AR635" s="2721"/>
      <c r="AS635" s="2721"/>
      <c r="AT635" s="2721"/>
      <c r="AU635" s="2721"/>
      <c r="AV635" s="2721"/>
      <c r="AW635" s="2723"/>
      <c r="AX635" s="2723"/>
      <c r="AY635" s="2723"/>
      <c r="AZ635" s="2723"/>
      <c r="BA635" s="2723"/>
      <c r="BB635" s="2723"/>
      <c r="BC635" s="2723"/>
      <c r="BD635" s="2723"/>
      <c r="BE635" s="2723"/>
      <c r="BF635" s="2723"/>
      <c r="BG635" s="2723"/>
      <c r="BH635" s="2723"/>
      <c r="BI635" s="2723"/>
      <c r="BJ635" s="2723"/>
      <c r="BK635" s="2723"/>
      <c r="BL635" s="2723"/>
      <c r="BM635" s="2723"/>
      <c r="BN635" s="2723"/>
      <c r="BO635" s="2723"/>
      <c r="BP635" s="2723"/>
      <c r="BQ635" s="2723"/>
      <c r="BR635" s="76"/>
      <c r="BS635" s="76"/>
    </row>
    <row r="636" spans="1:87" ht="12.75" customHeight="1" thickBot="1" x14ac:dyDescent="0.25">
      <c r="A636" s="143" t="str">
        <f>+IF('➉一覧からの作成用データ (切替届)'!$N$46="印刷ＯＫ→",1,"")</f>
        <v/>
      </c>
      <c r="B636" s="2720"/>
      <c r="C636" s="2720"/>
      <c r="D636" s="2720"/>
      <c r="E636" s="2720"/>
      <c r="F636" s="2720"/>
      <c r="G636" s="2720"/>
      <c r="H636" s="2720"/>
      <c r="I636" s="2720"/>
      <c r="J636" s="2720"/>
      <c r="K636" s="2720"/>
      <c r="L636" s="2720"/>
      <c r="M636" s="2720"/>
      <c r="N636" s="2720"/>
      <c r="O636" s="2720"/>
      <c r="P636" s="2720"/>
      <c r="Q636" s="2720"/>
      <c r="R636" s="2720"/>
      <c r="S636" s="2720"/>
      <c r="T636" s="2720"/>
      <c r="U636" s="2720"/>
      <c r="V636" s="2720"/>
      <c r="W636" s="2720"/>
      <c r="X636" s="2720"/>
      <c r="Y636" s="2720"/>
      <c r="Z636" s="2720"/>
      <c r="AA636" s="2720"/>
      <c r="AB636" s="2720"/>
      <c r="AC636" s="2720"/>
      <c r="AD636" s="2720"/>
      <c r="AE636" s="2720"/>
      <c r="AF636" s="2720"/>
      <c r="AG636" s="2720"/>
      <c r="AH636" s="2720"/>
      <c r="AI636" s="2720"/>
      <c r="AJ636" s="2720"/>
      <c r="AK636" s="2720"/>
      <c r="AL636" s="2720"/>
      <c r="AM636" s="95"/>
      <c r="AN636" s="95"/>
      <c r="AO636" s="95"/>
      <c r="AP636" s="2722"/>
      <c r="AQ636" s="2722"/>
      <c r="AR636" s="2722"/>
      <c r="AS636" s="2722"/>
      <c r="AT636" s="2722"/>
      <c r="AU636" s="2722"/>
      <c r="AV636" s="2722"/>
      <c r="AW636" s="2724"/>
      <c r="AX636" s="2724"/>
      <c r="AY636" s="2724"/>
      <c r="AZ636" s="2724"/>
      <c r="BA636" s="2724"/>
      <c r="BB636" s="2724"/>
      <c r="BC636" s="2724"/>
      <c r="BD636" s="2724"/>
      <c r="BE636" s="2724"/>
      <c r="BF636" s="2724"/>
      <c r="BG636" s="2724"/>
      <c r="BH636" s="2724"/>
      <c r="BI636" s="2724"/>
      <c r="BJ636" s="2724"/>
      <c r="BK636" s="2724"/>
      <c r="BL636" s="2724"/>
      <c r="BM636" s="2724"/>
      <c r="BN636" s="2724"/>
      <c r="BO636" s="2724"/>
      <c r="BP636" s="2724"/>
      <c r="BQ636" s="2724"/>
      <c r="BR636" s="76"/>
      <c r="BS636" s="76"/>
    </row>
    <row r="637" spans="1:87" ht="13.5" customHeight="1" x14ac:dyDescent="0.2">
      <c r="A637" s="143" t="str">
        <f>+IF('➉一覧からの作成用データ (切替届)'!$N$46="印刷ＯＫ→",1,"")</f>
        <v/>
      </c>
      <c r="B637" s="2725">
        <f ca="1">IF('➉一覧からの作成用データ (切替届)'!$B$31="","",'➉一覧からの作成用データ (切替届)'!$B$31)</f>
        <v>45617</v>
      </c>
      <c r="C637" s="2726"/>
      <c r="D637" s="2726"/>
      <c r="E637" s="2726"/>
      <c r="F637" s="2726"/>
      <c r="G637" s="2726"/>
      <c r="H637" s="2726"/>
      <c r="I637" s="2726"/>
      <c r="J637" s="2726"/>
      <c r="K637" s="2726"/>
      <c r="L637" s="2726"/>
      <c r="M637" s="2726"/>
      <c r="N637" s="2726"/>
      <c r="O637" s="2726"/>
      <c r="P637" s="1729" t="s">
        <v>68</v>
      </c>
      <c r="Q637" s="1729"/>
      <c r="R637" s="1731" t="s">
        <v>21</v>
      </c>
      <c r="S637" s="1732"/>
      <c r="T637" s="1732"/>
      <c r="U637" s="1732"/>
      <c r="V637" s="1733"/>
      <c r="W637" s="1734" t="s">
        <v>9</v>
      </c>
      <c r="X637" s="1735"/>
      <c r="Y637" s="2731" t="str">
        <f>①伊勢崎市における事業所基本情報!$K$26&amp;"-"&amp;①伊勢崎市における事業所基本情報!$Q$26&amp;""</f>
        <v>-</v>
      </c>
      <c r="Z637" s="2731"/>
      <c r="AA637" s="2731"/>
      <c r="AB637" s="2731"/>
      <c r="AC637" s="2731"/>
      <c r="AD637" s="2731"/>
      <c r="AE637" s="2731"/>
      <c r="AF637" s="2731"/>
      <c r="AG637" s="81"/>
      <c r="AH637" s="81"/>
      <c r="AI637" s="81"/>
      <c r="AJ637" s="81"/>
      <c r="AK637" s="81"/>
      <c r="AL637" s="81"/>
      <c r="AM637" s="81"/>
      <c r="AN637" s="81"/>
      <c r="AO637" s="81"/>
      <c r="AP637" s="81"/>
      <c r="AQ637" s="81"/>
      <c r="AR637" s="81"/>
      <c r="AS637" s="81"/>
      <c r="AT637" s="81"/>
      <c r="AU637" s="81"/>
      <c r="AV637" s="81"/>
      <c r="AW637" s="1549" t="s">
        <v>10</v>
      </c>
      <c r="AX637" s="1549"/>
      <c r="AY637" s="1549"/>
      <c r="AZ637" s="1549"/>
      <c r="BA637" s="1549"/>
      <c r="BB637" s="1549"/>
      <c r="BC637" s="1549"/>
      <c r="BD637" s="1551" t="str">
        <f>①伊勢崎市における事業所基本情報!$CG$18&amp;""</f>
        <v/>
      </c>
      <c r="BE637" s="1551" t="str">
        <f>①伊勢崎市における事業所基本情報!$CH$18&amp;""</f>
        <v/>
      </c>
      <c r="BF637" s="1551" t="str">
        <f>①伊勢崎市における事業所基本情報!$CI$18&amp;""</f>
        <v/>
      </c>
      <c r="BG637" s="1551" t="str">
        <f>①伊勢崎市における事業所基本情報!$CJ$18&amp;""</f>
        <v/>
      </c>
      <c r="BH637" s="1551" t="str">
        <f>①伊勢崎市における事業所基本情報!$CK$18&amp;""</f>
        <v/>
      </c>
      <c r="BI637" s="1551" t="str">
        <f>①伊勢崎市における事業所基本情報!$CL$18&amp;""</f>
        <v/>
      </c>
      <c r="BJ637" s="1551" t="str">
        <f>①伊勢崎市における事業所基本情報!$CM$18&amp;""</f>
        <v/>
      </c>
      <c r="BK637" s="1551" t="str">
        <f>①伊勢崎市における事業所基本情報!$CN$18&amp;""</f>
        <v/>
      </c>
      <c r="BL637" s="1572" t="s">
        <v>130</v>
      </c>
      <c r="BM637" s="1573"/>
      <c r="BN637" s="1573"/>
      <c r="BO637" s="1573"/>
      <c r="BP637" s="1573"/>
      <c r="BQ637" s="1574"/>
      <c r="BR637" s="86"/>
      <c r="BS637" s="86"/>
      <c r="BT637" s="86"/>
      <c r="BY637" s="145"/>
      <c r="BZ637" s="145"/>
      <c r="CA637" s="145"/>
      <c r="CB637" s="145"/>
      <c r="CC637" s="145"/>
      <c r="CD637" s="145"/>
      <c r="CE637" s="145"/>
      <c r="CF637" s="145"/>
      <c r="CG637" s="145"/>
    </row>
    <row r="638" spans="1:87" ht="13.5" customHeight="1" x14ac:dyDescent="0.2">
      <c r="A638" s="143" t="str">
        <f>+IF('➉一覧からの作成用データ (切替届)'!$N$46="印刷ＯＫ→",1,"")</f>
        <v/>
      </c>
      <c r="B638" s="2727"/>
      <c r="C638" s="2728"/>
      <c r="D638" s="2728"/>
      <c r="E638" s="2728"/>
      <c r="F638" s="2728"/>
      <c r="G638" s="2728"/>
      <c r="H638" s="2728"/>
      <c r="I638" s="2728"/>
      <c r="J638" s="2728"/>
      <c r="K638" s="2728"/>
      <c r="L638" s="2728"/>
      <c r="M638" s="2728"/>
      <c r="N638" s="2728"/>
      <c r="O638" s="2728"/>
      <c r="P638" s="1730"/>
      <c r="Q638" s="1730"/>
      <c r="R638" s="1640"/>
      <c r="S638" s="1590"/>
      <c r="T638" s="1590"/>
      <c r="U638" s="1590"/>
      <c r="V638" s="1641"/>
      <c r="W638" s="1568" t="str">
        <f>①伊勢崎市における事業所基本情報!$I$27&amp;""</f>
        <v/>
      </c>
      <c r="X638" s="1569"/>
      <c r="Y638" s="1569"/>
      <c r="Z638" s="1569"/>
      <c r="AA638" s="1569"/>
      <c r="AB638" s="1569"/>
      <c r="AC638" s="1569"/>
      <c r="AD638" s="1569"/>
      <c r="AE638" s="1569"/>
      <c r="AF638" s="1569"/>
      <c r="AG638" s="1569"/>
      <c r="AH638" s="1569"/>
      <c r="AI638" s="1569"/>
      <c r="AJ638" s="1569"/>
      <c r="AK638" s="1569"/>
      <c r="AL638" s="1569"/>
      <c r="AM638" s="1569"/>
      <c r="AN638" s="1569"/>
      <c r="AO638" s="1569"/>
      <c r="AP638" s="1569"/>
      <c r="AQ638" s="1569"/>
      <c r="AR638" s="1569"/>
      <c r="AS638" s="1569"/>
      <c r="AT638" s="1569"/>
      <c r="AU638" s="1569"/>
      <c r="AV638" s="1569"/>
      <c r="AW638" s="1550"/>
      <c r="AX638" s="1550"/>
      <c r="AY638" s="1550"/>
      <c r="AZ638" s="1550"/>
      <c r="BA638" s="1550"/>
      <c r="BB638" s="1550"/>
      <c r="BC638" s="1550"/>
      <c r="BD638" s="1552"/>
      <c r="BE638" s="1552"/>
      <c r="BF638" s="1552"/>
      <c r="BG638" s="1552"/>
      <c r="BH638" s="1552"/>
      <c r="BI638" s="1552"/>
      <c r="BJ638" s="1552"/>
      <c r="BK638" s="1552"/>
      <c r="BL638" s="1575"/>
      <c r="BM638" s="1576"/>
      <c r="BN638" s="1576"/>
      <c r="BO638" s="1576"/>
      <c r="BP638" s="1576"/>
      <c r="BQ638" s="1577"/>
      <c r="BR638" s="86"/>
      <c r="BS638" s="86"/>
      <c r="BT638" s="86"/>
      <c r="BY638" s="145"/>
    </row>
    <row r="639" spans="1:87" ht="13.5" customHeight="1" x14ac:dyDescent="0.2">
      <c r="A639" s="143" t="str">
        <f>+IF('➉一覧からの作成用データ (切替届)'!$N$46="印刷ＯＫ→",1,"")</f>
        <v/>
      </c>
      <c r="B639" s="2727"/>
      <c r="C639" s="2728"/>
      <c r="D639" s="2728"/>
      <c r="E639" s="2728"/>
      <c r="F639" s="2728"/>
      <c r="G639" s="2728"/>
      <c r="H639" s="2728"/>
      <c r="I639" s="2728"/>
      <c r="J639" s="2728"/>
      <c r="K639" s="2728"/>
      <c r="L639" s="2728"/>
      <c r="M639" s="2728"/>
      <c r="N639" s="2728"/>
      <c r="O639" s="2728"/>
      <c r="P639" s="1730"/>
      <c r="Q639" s="1730"/>
      <c r="R639" s="1640"/>
      <c r="S639" s="1590"/>
      <c r="T639" s="1590"/>
      <c r="U639" s="1590"/>
      <c r="V639" s="1641"/>
      <c r="W639" s="1568"/>
      <c r="X639" s="1569"/>
      <c r="Y639" s="1569"/>
      <c r="Z639" s="1569"/>
      <c r="AA639" s="1569"/>
      <c r="AB639" s="1569"/>
      <c r="AC639" s="1569"/>
      <c r="AD639" s="1569"/>
      <c r="AE639" s="1569"/>
      <c r="AF639" s="1569"/>
      <c r="AG639" s="1569"/>
      <c r="AH639" s="1569"/>
      <c r="AI639" s="1569"/>
      <c r="AJ639" s="1569"/>
      <c r="AK639" s="1569"/>
      <c r="AL639" s="1569"/>
      <c r="AM639" s="1569"/>
      <c r="AN639" s="1569"/>
      <c r="AO639" s="1569"/>
      <c r="AP639" s="1569"/>
      <c r="AQ639" s="1569"/>
      <c r="AR639" s="1569"/>
      <c r="AS639" s="1569"/>
      <c r="AT639" s="1569"/>
      <c r="AU639" s="1569"/>
      <c r="AV639" s="1569"/>
      <c r="AW639" s="1550"/>
      <c r="AX639" s="1550"/>
      <c r="AY639" s="1550"/>
      <c r="AZ639" s="1550"/>
      <c r="BA639" s="1550"/>
      <c r="BB639" s="1550"/>
      <c r="BC639" s="1550"/>
      <c r="BD639" s="1624" t="s">
        <v>116</v>
      </c>
      <c r="BE639" s="1624"/>
      <c r="BF639" s="1624"/>
      <c r="BG639" s="1624"/>
      <c r="BH639" s="1624"/>
      <c r="BI639" s="1624"/>
      <c r="BJ639" s="1624"/>
      <c r="BK639" s="1624" t="s">
        <v>117</v>
      </c>
      <c r="BL639" s="1566" t="str">
        <f>RIGHT('➉一覧からの作成用データ (切替届)'!$M$46,2)&amp;""</f>
        <v/>
      </c>
      <c r="BM639" s="1566"/>
      <c r="BN639" s="1566"/>
      <c r="BO639" s="1566"/>
      <c r="BP639" s="1566"/>
      <c r="BQ639" s="1626" t="s">
        <v>118</v>
      </c>
      <c r="BR639" s="78"/>
      <c r="BS639" s="78"/>
      <c r="BT639" s="76"/>
      <c r="BY639" s="145"/>
    </row>
    <row r="640" spans="1:87" ht="13.5" customHeight="1" x14ac:dyDescent="0.2">
      <c r="A640" s="143" t="str">
        <f>+IF('➉一覧からの作成用データ (切替届)'!$N$46="印刷ＯＫ→",1,"")</f>
        <v/>
      </c>
      <c r="B640" s="2729"/>
      <c r="C640" s="2730"/>
      <c r="D640" s="2730"/>
      <c r="E640" s="2730"/>
      <c r="F640" s="2730"/>
      <c r="G640" s="2730"/>
      <c r="H640" s="2730"/>
      <c r="I640" s="2730"/>
      <c r="J640" s="2730"/>
      <c r="K640" s="2730"/>
      <c r="L640" s="2730"/>
      <c r="M640" s="2730"/>
      <c r="N640" s="2730"/>
      <c r="O640" s="2730"/>
      <c r="P640" s="1730"/>
      <c r="Q640" s="1730"/>
      <c r="R640" s="1637"/>
      <c r="S640" s="1638"/>
      <c r="T640" s="1638"/>
      <c r="U640" s="1638"/>
      <c r="V640" s="1642"/>
      <c r="W640" s="1570"/>
      <c r="X640" s="1571"/>
      <c r="Y640" s="1571"/>
      <c r="Z640" s="1571"/>
      <c r="AA640" s="1571"/>
      <c r="AB640" s="1571"/>
      <c r="AC640" s="1571"/>
      <c r="AD640" s="1571"/>
      <c r="AE640" s="1571"/>
      <c r="AF640" s="1571"/>
      <c r="AG640" s="1571"/>
      <c r="AH640" s="1571"/>
      <c r="AI640" s="1571"/>
      <c r="AJ640" s="1571"/>
      <c r="AK640" s="1571"/>
      <c r="AL640" s="1571"/>
      <c r="AM640" s="1571"/>
      <c r="AN640" s="1571"/>
      <c r="AO640" s="1571"/>
      <c r="AP640" s="1571"/>
      <c r="AQ640" s="1571"/>
      <c r="AR640" s="1571"/>
      <c r="AS640" s="1571"/>
      <c r="AT640" s="1571"/>
      <c r="AU640" s="1571"/>
      <c r="AV640" s="1571"/>
      <c r="AW640" s="1550"/>
      <c r="AX640" s="1550"/>
      <c r="AY640" s="1550"/>
      <c r="AZ640" s="1550"/>
      <c r="BA640" s="1550"/>
      <c r="BB640" s="1550"/>
      <c r="BC640" s="1550"/>
      <c r="BD640" s="1625"/>
      <c r="BE640" s="1625"/>
      <c r="BF640" s="1625"/>
      <c r="BG640" s="1625"/>
      <c r="BH640" s="1625"/>
      <c r="BI640" s="1625"/>
      <c r="BJ640" s="1625"/>
      <c r="BK640" s="1625"/>
      <c r="BL640" s="1567"/>
      <c r="BM640" s="1567"/>
      <c r="BN640" s="1567"/>
      <c r="BO640" s="1567"/>
      <c r="BP640" s="1567"/>
      <c r="BQ640" s="1627"/>
      <c r="BR640" s="78"/>
      <c r="BS640" s="78"/>
      <c r="BT640" s="76"/>
      <c r="BY640" s="145"/>
      <c r="BZ640" s="145"/>
      <c r="CA640" s="145"/>
      <c r="CB640" s="145"/>
      <c r="CC640" s="145"/>
      <c r="CD640" s="145"/>
      <c r="CE640" s="145"/>
      <c r="CF640" s="145"/>
    </row>
    <row r="641" spans="1:98" ht="20.25" customHeight="1" x14ac:dyDescent="0.2">
      <c r="A641" s="143" t="str">
        <f>+IF('➉一覧からの作成用データ (切替届)'!$N$46="印刷ＯＫ→",1,"")</f>
        <v/>
      </c>
      <c r="B641" s="1653"/>
      <c r="C641" s="1564"/>
      <c r="D641" s="1564"/>
      <c r="E641" s="1564"/>
      <c r="F641" s="1564"/>
      <c r="G641" s="1564"/>
      <c r="H641" s="1564"/>
      <c r="I641" s="1564"/>
      <c r="J641" s="1564"/>
      <c r="K641" s="1649" t="s">
        <v>304</v>
      </c>
      <c r="L641" s="1650"/>
      <c r="M641" s="1650"/>
      <c r="N641" s="1650"/>
      <c r="O641" s="1650"/>
      <c r="P641" s="1730"/>
      <c r="Q641" s="1730"/>
      <c r="R641" s="1634" t="s">
        <v>20</v>
      </c>
      <c r="S641" s="1634"/>
      <c r="T641" s="1634"/>
      <c r="U641" s="1634"/>
      <c r="V641" s="1634"/>
      <c r="W641" s="1610" t="str">
        <f>①伊勢崎市における事業所基本情報!$I$20&amp;""</f>
        <v/>
      </c>
      <c r="X641" s="1611"/>
      <c r="Y641" s="1611"/>
      <c r="Z641" s="1611"/>
      <c r="AA641" s="1611"/>
      <c r="AB641" s="1611"/>
      <c r="AC641" s="1611"/>
      <c r="AD641" s="1611"/>
      <c r="AE641" s="1611"/>
      <c r="AF641" s="1611"/>
      <c r="AG641" s="1611"/>
      <c r="AH641" s="1611"/>
      <c r="AI641" s="1611"/>
      <c r="AJ641" s="1611"/>
      <c r="AK641" s="1611"/>
      <c r="AL641" s="1611"/>
      <c r="AM641" s="1611"/>
      <c r="AN641" s="1611"/>
      <c r="AO641" s="1611"/>
      <c r="AP641" s="1611"/>
      <c r="AQ641" s="1611"/>
      <c r="AR641" s="1611"/>
      <c r="AS641" s="1611"/>
      <c r="AT641" s="1611"/>
      <c r="AU641" s="1611"/>
      <c r="AV641" s="1612"/>
      <c r="AW641" s="1550" t="s">
        <v>131</v>
      </c>
      <c r="AX641" s="1550"/>
      <c r="AY641" s="1550"/>
      <c r="AZ641" s="1550"/>
      <c r="BA641" s="1550" t="s">
        <v>33</v>
      </c>
      <c r="BB641" s="1550"/>
      <c r="BC641" s="1550"/>
      <c r="BD641" s="1614" t="str">
        <f>①伊勢崎市における事業所基本情報!$I$35&amp;""</f>
        <v/>
      </c>
      <c r="BE641" s="1614"/>
      <c r="BF641" s="1614"/>
      <c r="BG641" s="1614"/>
      <c r="BH641" s="1614"/>
      <c r="BI641" s="1614"/>
      <c r="BJ641" s="1614"/>
      <c r="BK641" s="1614"/>
      <c r="BL641" s="1614"/>
      <c r="BM641" s="1614"/>
      <c r="BN641" s="1614"/>
      <c r="BO641" s="1614"/>
      <c r="BP641" s="1614"/>
      <c r="BQ641" s="1615"/>
      <c r="BR641" s="78"/>
      <c r="BS641" s="78"/>
      <c r="BT641" s="76"/>
      <c r="BY641" s="145"/>
      <c r="BZ641" s="145"/>
      <c r="CA641" s="145"/>
      <c r="CB641" s="145"/>
      <c r="CC641" s="145"/>
      <c r="CD641" s="145"/>
      <c r="CE641" s="145"/>
      <c r="CF641" s="145"/>
    </row>
    <row r="642" spans="1:98" ht="20.25" customHeight="1" x14ac:dyDescent="0.2">
      <c r="A642" s="143" t="str">
        <f>+IF('➉一覧からの作成用データ (切替届)'!$N$46="印刷ＯＫ→",1,"")</f>
        <v/>
      </c>
      <c r="B642" s="1653"/>
      <c r="C642" s="1564"/>
      <c r="D642" s="1564"/>
      <c r="E642" s="1564"/>
      <c r="F642" s="1564"/>
      <c r="G642" s="1564"/>
      <c r="H642" s="1564"/>
      <c r="I642" s="1564"/>
      <c r="J642" s="1564"/>
      <c r="K642" s="1651"/>
      <c r="L642" s="1652"/>
      <c r="M642" s="1652"/>
      <c r="N642" s="1652"/>
      <c r="O642" s="1652"/>
      <c r="P642" s="1730"/>
      <c r="Q642" s="1730"/>
      <c r="R642" s="1640" t="s">
        <v>24</v>
      </c>
      <c r="S642" s="1590"/>
      <c r="T642" s="1590"/>
      <c r="U642" s="1590"/>
      <c r="V642" s="1641"/>
      <c r="W642" s="1601" t="str">
        <f>①伊勢崎市における事業所基本情報!$I$22&amp;""</f>
        <v/>
      </c>
      <c r="X642" s="1602"/>
      <c r="Y642" s="1602"/>
      <c r="Z642" s="1602"/>
      <c r="AA642" s="1602"/>
      <c r="AB642" s="1602"/>
      <c r="AC642" s="1602"/>
      <c r="AD642" s="1602"/>
      <c r="AE642" s="1602"/>
      <c r="AF642" s="1602"/>
      <c r="AG642" s="1602"/>
      <c r="AH642" s="1602"/>
      <c r="AI642" s="1602"/>
      <c r="AJ642" s="1602"/>
      <c r="AK642" s="1602"/>
      <c r="AL642" s="1602"/>
      <c r="AM642" s="1602"/>
      <c r="AN642" s="1602"/>
      <c r="AO642" s="1602"/>
      <c r="AP642" s="1602"/>
      <c r="AQ642" s="1602"/>
      <c r="AR642" s="1602"/>
      <c r="AS642" s="1602"/>
      <c r="AT642" s="1602"/>
      <c r="AU642" s="1602"/>
      <c r="AV642" s="1603"/>
      <c r="AW642" s="1550"/>
      <c r="AX642" s="1550"/>
      <c r="AY642" s="1550"/>
      <c r="AZ642" s="1550"/>
      <c r="BA642" s="1550"/>
      <c r="BB642" s="1550"/>
      <c r="BC642" s="1550"/>
      <c r="BD642" s="1616"/>
      <c r="BE642" s="1616"/>
      <c r="BF642" s="1616"/>
      <c r="BG642" s="1616"/>
      <c r="BH642" s="1616"/>
      <c r="BI642" s="1616"/>
      <c r="BJ642" s="1616"/>
      <c r="BK642" s="1616"/>
      <c r="BL642" s="1616"/>
      <c r="BM642" s="1616"/>
      <c r="BN642" s="1616"/>
      <c r="BO642" s="1616"/>
      <c r="BP642" s="1616"/>
      <c r="BQ642" s="1617"/>
      <c r="BR642" s="78"/>
      <c r="BS642" s="78"/>
      <c r="BT642" s="76"/>
      <c r="BY642" s="145"/>
      <c r="BZ642" s="145"/>
      <c r="CA642" s="145"/>
      <c r="CB642" s="145"/>
      <c r="CC642" s="145"/>
      <c r="CD642" s="145"/>
      <c r="CE642" s="145"/>
      <c r="CF642" s="145"/>
      <c r="CG642" s="145"/>
    </row>
    <row r="643" spans="1:98" ht="20.25" customHeight="1" x14ac:dyDescent="0.2">
      <c r="A643" s="143" t="str">
        <f>+IF('➉一覧からの作成用データ (切替届)'!$N$46="印刷ＯＫ→",1,"")</f>
        <v/>
      </c>
      <c r="B643" s="1653"/>
      <c r="C643" s="1564"/>
      <c r="D643" s="1564"/>
      <c r="E643" s="1564"/>
      <c r="F643" s="1564"/>
      <c r="G643" s="1564"/>
      <c r="H643" s="1564"/>
      <c r="I643" s="1564"/>
      <c r="J643" s="1564"/>
      <c r="K643" s="1564"/>
      <c r="L643" s="1564"/>
      <c r="M643" s="1564"/>
      <c r="N643" s="1564"/>
      <c r="O643" s="1565"/>
      <c r="P643" s="1730"/>
      <c r="Q643" s="1730"/>
      <c r="R643" s="1640"/>
      <c r="S643" s="1590"/>
      <c r="T643" s="1590"/>
      <c r="U643" s="1590"/>
      <c r="V643" s="1641"/>
      <c r="W643" s="1604"/>
      <c r="X643" s="1605"/>
      <c r="Y643" s="1605"/>
      <c r="Z643" s="1605"/>
      <c r="AA643" s="1605"/>
      <c r="AB643" s="1605"/>
      <c r="AC643" s="1605"/>
      <c r="AD643" s="1605"/>
      <c r="AE643" s="1605"/>
      <c r="AF643" s="1605"/>
      <c r="AG643" s="1605"/>
      <c r="AH643" s="1605"/>
      <c r="AI643" s="1605"/>
      <c r="AJ643" s="1605"/>
      <c r="AK643" s="1605"/>
      <c r="AL643" s="1605"/>
      <c r="AM643" s="1605"/>
      <c r="AN643" s="1605"/>
      <c r="AO643" s="1605"/>
      <c r="AP643" s="1605"/>
      <c r="AQ643" s="1605"/>
      <c r="AR643" s="1605"/>
      <c r="AS643" s="1605"/>
      <c r="AT643" s="1605"/>
      <c r="AU643" s="1605"/>
      <c r="AV643" s="1606"/>
      <c r="AW643" s="1550"/>
      <c r="AX643" s="1550"/>
      <c r="AY643" s="1550"/>
      <c r="AZ643" s="1550"/>
      <c r="BA643" s="1550" t="s">
        <v>3</v>
      </c>
      <c r="BB643" s="1550"/>
      <c r="BC643" s="1550"/>
      <c r="BD643" s="1708" t="str">
        <f>①伊勢崎市における事業所基本情報!$I$37&amp;""</f>
        <v/>
      </c>
      <c r="BE643" s="1709"/>
      <c r="BF643" s="1709"/>
      <c r="BG643" s="1709"/>
      <c r="BH643" s="1709"/>
      <c r="BI643" s="1709"/>
      <c r="BJ643" s="1709"/>
      <c r="BK643" s="1709"/>
      <c r="BL643" s="1709"/>
      <c r="BM643" s="1709"/>
      <c r="BN643" s="1709"/>
      <c r="BO643" s="1709"/>
      <c r="BP643" s="1709"/>
      <c r="BQ643" s="1710"/>
      <c r="BR643" s="78"/>
      <c r="BS643" s="78"/>
      <c r="BT643" s="76"/>
      <c r="BY643" s="145"/>
    </row>
    <row r="644" spans="1:98" ht="20.25" customHeight="1" x14ac:dyDescent="0.2">
      <c r="A644" s="143" t="str">
        <f>+IF('➉一覧からの作成用データ (切替届)'!$N$46="印刷ＯＫ→",1,"")</f>
        <v/>
      </c>
      <c r="B644" s="1557" t="s">
        <v>13</v>
      </c>
      <c r="C644" s="1558"/>
      <c r="D644" s="1558"/>
      <c r="E644" s="1558"/>
      <c r="F644" s="1559"/>
      <c r="G644" s="1553" t="s">
        <v>19</v>
      </c>
      <c r="H644" s="1554"/>
      <c r="I644" s="1554"/>
      <c r="J644" s="1554"/>
      <c r="K644" s="1554"/>
      <c r="L644" s="1554"/>
      <c r="M644" s="1554"/>
      <c r="N644" s="1554"/>
      <c r="O644" s="1554"/>
      <c r="P644" s="1730"/>
      <c r="Q644" s="1730"/>
      <c r="R644" s="1637"/>
      <c r="S644" s="1638"/>
      <c r="T644" s="1638"/>
      <c r="U644" s="1638"/>
      <c r="V644" s="1642"/>
      <c r="W644" s="1607"/>
      <c r="X644" s="1608"/>
      <c r="Y644" s="1608"/>
      <c r="Z644" s="1608"/>
      <c r="AA644" s="1608"/>
      <c r="AB644" s="1608"/>
      <c r="AC644" s="1608"/>
      <c r="AD644" s="1608"/>
      <c r="AE644" s="1608"/>
      <c r="AF644" s="1608"/>
      <c r="AG644" s="1608"/>
      <c r="AH644" s="1608"/>
      <c r="AI644" s="1608"/>
      <c r="AJ644" s="1608"/>
      <c r="AK644" s="1608"/>
      <c r="AL644" s="1608"/>
      <c r="AM644" s="1608"/>
      <c r="AN644" s="1608"/>
      <c r="AO644" s="1608"/>
      <c r="AP644" s="1608"/>
      <c r="AQ644" s="1608"/>
      <c r="AR644" s="1608"/>
      <c r="AS644" s="1608"/>
      <c r="AT644" s="1608"/>
      <c r="AU644" s="1608"/>
      <c r="AV644" s="1609"/>
      <c r="AW644" s="1550"/>
      <c r="AX644" s="1550"/>
      <c r="AY644" s="1550"/>
      <c r="AZ644" s="1550"/>
      <c r="BA644" s="1550"/>
      <c r="BB644" s="1550"/>
      <c r="BC644" s="1550"/>
      <c r="BD644" s="1711"/>
      <c r="BE644" s="1712"/>
      <c r="BF644" s="1712"/>
      <c r="BG644" s="1712"/>
      <c r="BH644" s="1712"/>
      <c r="BI644" s="1712"/>
      <c r="BJ644" s="1712"/>
      <c r="BK644" s="1712"/>
      <c r="BL644" s="1712"/>
      <c r="BM644" s="1712"/>
      <c r="BN644" s="1712"/>
      <c r="BO644" s="1712"/>
      <c r="BP644" s="1712"/>
      <c r="BQ644" s="1713"/>
      <c r="BR644" s="78"/>
      <c r="BS644" s="78"/>
      <c r="BT644" s="76"/>
      <c r="BY644" s="145"/>
      <c r="BZ644" s="145"/>
    </row>
    <row r="645" spans="1:98" ht="20.25" customHeight="1" x14ac:dyDescent="0.2">
      <c r="A645" s="143" t="str">
        <f>+IF('➉一覧からの作成用データ (切替届)'!$N$46="印刷ＯＫ→",1,"")</f>
        <v/>
      </c>
      <c r="B645" s="1560"/>
      <c r="C645" s="1561"/>
      <c r="D645" s="1561"/>
      <c r="E645" s="1561"/>
      <c r="F645" s="1562"/>
      <c r="G645" s="1555"/>
      <c r="H645" s="1556"/>
      <c r="I645" s="1556"/>
      <c r="J645" s="1556"/>
      <c r="K645" s="1556"/>
      <c r="L645" s="1556"/>
      <c r="M645" s="1556"/>
      <c r="N645" s="1556"/>
      <c r="O645" s="1556"/>
      <c r="P645" s="1730"/>
      <c r="Q645" s="1730"/>
      <c r="R645" s="1550" t="s">
        <v>25</v>
      </c>
      <c r="S645" s="1550"/>
      <c r="T645" s="1550"/>
      <c r="U645" s="1550"/>
      <c r="V645" s="1550"/>
      <c r="W645" s="1543" t="str">
        <f>①伊勢崎市における事業所基本情報!$CG$35&amp;""</f>
        <v/>
      </c>
      <c r="X645" s="1544"/>
      <c r="Y645" s="1543" t="str">
        <f>①伊勢崎市における事業所基本情報!$CH$35&amp;""</f>
        <v/>
      </c>
      <c r="Z645" s="1544"/>
      <c r="AA645" s="1543" t="str">
        <f>①伊勢崎市における事業所基本情報!$CI$35&amp;""</f>
        <v/>
      </c>
      <c r="AB645" s="1544"/>
      <c r="AC645" s="1543" t="str">
        <f>①伊勢崎市における事業所基本情報!$CJ$35&amp;""</f>
        <v/>
      </c>
      <c r="AD645" s="1544"/>
      <c r="AE645" s="1543" t="str">
        <f>①伊勢崎市における事業所基本情報!$CK$35&amp;""</f>
        <v/>
      </c>
      <c r="AF645" s="1544"/>
      <c r="AG645" s="1543" t="str">
        <f>①伊勢崎市における事業所基本情報!$CL$35&amp;""</f>
        <v/>
      </c>
      <c r="AH645" s="1544"/>
      <c r="AI645" s="1543" t="str">
        <f>①伊勢崎市における事業所基本情報!$CM$35&amp;""</f>
        <v/>
      </c>
      <c r="AJ645" s="1544"/>
      <c r="AK645" s="1543" t="str">
        <f>①伊勢崎市における事業所基本情報!$CN$35&amp;""</f>
        <v/>
      </c>
      <c r="AL645" s="1544"/>
      <c r="AM645" s="1543" t="str">
        <f>①伊勢崎市における事業所基本情報!$CO$35&amp;""</f>
        <v/>
      </c>
      <c r="AN645" s="1544"/>
      <c r="AO645" s="1543" t="str">
        <f>①伊勢崎市における事業所基本情報!$CP$35&amp;""</f>
        <v/>
      </c>
      <c r="AP645" s="1544"/>
      <c r="AQ645" s="1543" t="str">
        <f>①伊勢崎市における事業所基本情報!$CQ$35&amp;""</f>
        <v/>
      </c>
      <c r="AR645" s="1544"/>
      <c r="AS645" s="1543" t="str">
        <f>①伊勢崎市における事業所基本情報!$CR$35&amp;""</f>
        <v/>
      </c>
      <c r="AT645" s="1544"/>
      <c r="AU645" s="1736" t="str">
        <f>①伊勢崎市における事業所基本情報!$CS$35&amp;""</f>
        <v/>
      </c>
      <c r="AV645" s="1737"/>
      <c r="AW645" s="1550"/>
      <c r="AX645" s="1550"/>
      <c r="AY645" s="1550"/>
      <c r="AZ645" s="1550"/>
      <c r="BA645" s="1550" t="s">
        <v>4</v>
      </c>
      <c r="BB645" s="1550"/>
      <c r="BC645" s="1550"/>
      <c r="BD645" s="1714" t="str">
        <f>①伊勢崎市における事業所基本情報!$I$39&amp;""</f>
        <v/>
      </c>
      <c r="BE645" s="1715"/>
      <c r="BF645" s="1715"/>
      <c r="BG645" s="1715"/>
      <c r="BH645" s="1715"/>
      <c r="BI645" s="1715"/>
      <c r="BJ645" s="1715"/>
      <c r="BK645" s="1715"/>
      <c r="BL645" s="1715"/>
      <c r="BM645" s="1715"/>
      <c r="BN645" s="1715"/>
      <c r="BO645" s="1715"/>
      <c r="BP645" s="1715"/>
      <c r="BQ645" s="1716"/>
      <c r="BR645" s="78"/>
      <c r="BS645" s="78"/>
      <c r="BT645" s="76"/>
      <c r="BY645" s="145"/>
      <c r="BZ645" s="145"/>
    </row>
    <row r="646" spans="1:98" ht="20.25" customHeight="1" thickBot="1" x14ac:dyDescent="0.25">
      <c r="A646" s="143" t="str">
        <f>+IF('➉一覧からの作成用データ (切替届)'!$N$46="印刷ＯＫ→",1,"")</f>
        <v/>
      </c>
      <c r="B646" s="1560"/>
      <c r="C646" s="1561"/>
      <c r="D646" s="1561"/>
      <c r="E646" s="1561"/>
      <c r="F646" s="1562"/>
      <c r="G646" s="1555"/>
      <c r="H646" s="1556"/>
      <c r="I646" s="1556"/>
      <c r="J646" s="1556"/>
      <c r="K646" s="1556"/>
      <c r="L646" s="1556"/>
      <c r="M646" s="1556"/>
      <c r="N646" s="1556"/>
      <c r="O646" s="1556"/>
      <c r="P646" s="1730"/>
      <c r="Q646" s="1730"/>
      <c r="R646" s="1550"/>
      <c r="S646" s="1550"/>
      <c r="T646" s="1550"/>
      <c r="U646" s="1550"/>
      <c r="V646" s="1550"/>
      <c r="W646" s="1620"/>
      <c r="X646" s="1621"/>
      <c r="Y646" s="1620"/>
      <c r="Z646" s="1621"/>
      <c r="AA646" s="1620"/>
      <c r="AB646" s="1621"/>
      <c r="AC646" s="1545"/>
      <c r="AD646" s="1546"/>
      <c r="AE646" s="1545"/>
      <c r="AF646" s="1546"/>
      <c r="AG646" s="1545"/>
      <c r="AH646" s="1546"/>
      <c r="AI646" s="1545"/>
      <c r="AJ646" s="1546"/>
      <c r="AK646" s="1545"/>
      <c r="AL646" s="1546"/>
      <c r="AM646" s="1545"/>
      <c r="AN646" s="1546"/>
      <c r="AO646" s="1545"/>
      <c r="AP646" s="1546"/>
      <c r="AQ646" s="1545"/>
      <c r="AR646" s="1546"/>
      <c r="AS646" s="1545"/>
      <c r="AT646" s="1546"/>
      <c r="AU646" s="1738"/>
      <c r="AV646" s="1543"/>
      <c r="AW646" s="1634"/>
      <c r="AX646" s="1634"/>
      <c r="AY646" s="1634"/>
      <c r="AZ646" s="1634"/>
      <c r="BA646" s="1618"/>
      <c r="BB646" s="1618"/>
      <c r="BC646" s="1618"/>
      <c r="BD646" s="1717"/>
      <c r="BE646" s="1718"/>
      <c r="BF646" s="1718"/>
      <c r="BG646" s="1718"/>
      <c r="BH646" s="1718"/>
      <c r="BI646" s="1718"/>
      <c r="BJ646" s="1718"/>
      <c r="BK646" s="1718"/>
      <c r="BL646" s="1718"/>
      <c r="BM646" s="1718"/>
      <c r="BN646" s="1718"/>
      <c r="BO646" s="1718"/>
      <c r="BP646" s="1718"/>
      <c r="BQ646" s="1719"/>
      <c r="BR646" s="78"/>
      <c r="BS646" s="78"/>
      <c r="BY646" s="145"/>
      <c r="BZ646" s="145"/>
      <c r="CA646" s="145"/>
      <c r="CB646" s="145"/>
      <c r="CC646" s="145"/>
      <c r="CD646" s="145"/>
      <c r="CE646" s="145"/>
      <c r="CF646" s="145"/>
      <c r="CG646" s="145"/>
    </row>
    <row r="647" spans="1:98" ht="15.75" customHeight="1" x14ac:dyDescent="0.2">
      <c r="A647" s="143" t="str">
        <f>+IF('➉一覧からの作成用データ (切替届)'!$N$46="印刷ＯＫ→",1,"")</f>
        <v/>
      </c>
      <c r="B647" s="1676" t="s">
        <v>22</v>
      </c>
      <c r="C647" s="1677"/>
      <c r="D647" s="1595" t="s">
        <v>14</v>
      </c>
      <c r="E647" s="1596"/>
      <c r="F647" s="1596"/>
      <c r="G647" s="1596"/>
      <c r="H647" s="1596"/>
      <c r="I647" s="1597"/>
      <c r="J647" s="2699" t="str">
        <f>'➉一覧からの作成用データ (切替届)'!$D$46&amp;""</f>
        <v/>
      </c>
      <c r="K647" s="2700"/>
      <c r="L647" s="2700"/>
      <c r="M647" s="2700"/>
      <c r="N647" s="2700"/>
      <c r="O647" s="2700"/>
      <c r="P647" s="2700"/>
      <c r="Q647" s="2700"/>
      <c r="R647" s="2700"/>
      <c r="S647" s="2700"/>
      <c r="T647" s="2700"/>
      <c r="U647" s="2700"/>
      <c r="V647" s="2700"/>
      <c r="W647" s="2700"/>
      <c r="X647" s="2700"/>
      <c r="Y647" s="2700"/>
      <c r="Z647" s="2700"/>
      <c r="AA647" s="2700"/>
      <c r="AB647" s="2701"/>
      <c r="AC647" s="2702" t="s">
        <v>119</v>
      </c>
      <c r="AD647" s="2703"/>
      <c r="AE647" s="2703"/>
      <c r="AF647" s="2703"/>
      <c r="AG647" s="2704"/>
      <c r="AH647" s="1643" t="s">
        <v>120</v>
      </c>
      <c r="AI647" s="1643"/>
      <c r="AJ647" s="1643"/>
      <c r="AK647" s="1643"/>
      <c r="AL647" s="1643"/>
      <c r="AM647" s="1643"/>
      <c r="AN647" s="1643"/>
      <c r="AO647" s="1643"/>
      <c r="AP647" s="1643"/>
      <c r="AQ647" s="1643"/>
      <c r="AR647" s="1644"/>
      <c r="AS647" s="1635" t="s">
        <v>123</v>
      </c>
      <c r="AT647" s="1635"/>
      <c r="AU647" s="1635"/>
      <c r="AV647" s="1635"/>
      <c r="AW647" s="1635"/>
      <c r="AX647" s="1635"/>
      <c r="AY647" s="1635"/>
      <c r="AZ647" s="1635"/>
      <c r="BA647" s="1636"/>
      <c r="BB647" s="1636"/>
      <c r="BC647" s="1636"/>
      <c r="BD647" s="1635"/>
      <c r="BE647" s="1635"/>
      <c r="BF647" s="1635"/>
      <c r="BG647" s="1635"/>
      <c r="BH647" s="1635"/>
      <c r="BI647" s="1635"/>
      <c r="BJ647" s="1635"/>
      <c r="BK647" s="1635"/>
      <c r="BL647" s="1635"/>
      <c r="BM647" s="1635"/>
      <c r="BN647" s="1635"/>
      <c r="BO647" s="1635"/>
      <c r="BP647" s="1635"/>
      <c r="BQ647" s="79"/>
      <c r="BR647" s="76"/>
      <c r="BS647" s="76"/>
      <c r="BT647" s="76"/>
      <c r="BU647" s="76"/>
      <c r="CA647" s="145"/>
      <c r="CB647" s="145"/>
      <c r="CC647" s="145"/>
      <c r="CD647" s="145"/>
      <c r="CE647" s="145"/>
      <c r="CF647" s="145"/>
      <c r="CG647" s="145"/>
      <c r="CH647" s="145"/>
      <c r="CI647" s="145"/>
    </row>
    <row r="648" spans="1:98" ht="16.5" customHeight="1" x14ac:dyDescent="0.2">
      <c r="A648" s="143" t="str">
        <f>+IF('➉一覧からの作成用データ (切替届)'!$N$46="印刷ＯＫ→",1,"")</f>
        <v/>
      </c>
      <c r="B648" s="1676"/>
      <c r="C648" s="1677"/>
      <c r="D648" s="1628" t="s">
        <v>305</v>
      </c>
      <c r="E648" s="1629"/>
      <c r="F648" s="1629"/>
      <c r="G648" s="1629"/>
      <c r="H648" s="1629"/>
      <c r="I648" s="1630"/>
      <c r="J648" s="2705" t="str">
        <f>'➉一覧からの作成用データ (切替届)'!$C$46&amp;""</f>
        <v/>
      </c>
      <c r="K648" s="2706"/>
      <c r="L648" s="2706"/>
      <c r="M648" s="2706"/>
      <c r="N648" s="2706"/>
      <c r="O648" s="2706"/>
      <c r="P648" s="2706"/>
      <c r="Q648" s="2706"/>
      <c r="R648" s="2706"/>
      <c r="S648" s="2706"/>
      <c r="T648" s="2706"/>
      <c r="U648" s="2706"/>
      <c r="V648" s="2706"/>
      <c r="W648" s="2706"/>
      <c r="X648" s="2706"/>
      <c r="Y648" s="2706"/>
      <c r="Z648" s="2706"/>
      <c r="AA648" s="2706"/>
      <c r="AB648" s="2707"/>
      <c r="AC648" s="2710"/>
      <c r="AD648" s="2711"/>
      <c r="AE648" s="2711"/>
      <c r="AF648" s="2711"/>
      <c r="AG648" s="2712"/>
      <c r="AH648" s="1645"/>
      <c r="AI648" s="1645"/>
      <c r="AJ648" s="1645"/>
      <c r="AK648" s="1645"/>
      <c r="AL648" s="1645"/>
      <c r="AM648" s="1645"/>
      <c r="AN648" s="1645"/>
      <c r="AO648" s="1645"/>
      <c r="AP648" s="1645"/>
      <c r="AQ648" s="1645"/>
      <c r="AR648" s="1646"/>
      <c r="AS648" s="1589" t="s">
        <v>73</v>
      </c>
      <c r="AT648" s="1589"/>
      <c r="AU648" s="1619" t="str">
        <f>'➉一覧からの作成用データ (切替届)'!$I$46&amp;""</f>
        <v/>
      </c>
      <c r="AV648" s="1619"/>
      <c r="AW648" s="1619"/>
      <c r="AX648" s="1619"/>
      <c r="AY648" s="1619"/>
      <c r="AZ648" s="1619"/>
      <c r="BA648" s="1619"/>
      <c r="BB648" s="1619"/>
      <c r="BC648" s="1619"/>
      <c r="BD648" s="1619"/>
      <c r="BE648" s="1619"/>
      <c r="BF648" s="1589" t="s">
        <v>74</v>
      </c>
      <c r="BG648" s="1589"/>
      <c r="BH648" s="740" t="s">
        <v>350</v>
      </c>
      <c r="BI648" s="740"/>
      <c r="BJ648" s="740"/>
      <c r="BK648" s="740"/>
      <c r="BL648" s="740"/>
      <c r="BM648" s="740"/>
      <c r="BN648" s="740"/>
      <c r="BO648" s="740"/>
      <c r="BP648" s="740"/>
      <c r="BQ648" s="1684"/>
      <c r="BR648" s="76"/>
      <c r="BS648" s="76"/>
      <c r="BT648" s="76"/>
      <c r="BU648" s="76"/>
      <c r="CA648" s="145"/>
      <c r="CB648" s="145"/>
      <c r="CC648" s="145"/>
      <c r="CD648" s="145"/>
      <c r="CE648" s="145"/>
      <c r="CF648" s="145"/>
      <c r="CG648" s="145"/>
      <c r="CH648" s="145"/>
      <c r="CI648" s="145"/>
    </row>
    <row r="649" spans="1:98" ht="16.5" customHeight="1" x14ac:dyDescent="0.2">
      <c r="A649" s="143" t="str">
        <f>+IF('➉一覧からの作成用データ (切替届)'!$N$46="印刷ＯＫ→",1,"")</f>
        <v/>
      </c>
      <c r="B649" s="1676"/>
      <c r="C649" s="1677"/>
      <c r="D649" s="1631"/>
      <c r="E649" s="1632"/>
      <c r="F649" s="1632"/>
      <c r="G649" s="1632"/>
      <c r="H649" s="1632"/>
      <c r="I649" s="1633"/>
      <c r="J649" s="1685"/>
      <c r="K649" s="1686"/>
      <c r="L649" s="1686"/>
      <c r="M649" s="1686"/>
      <c r="N649" s="1686"/>
      <c r="O649" s="1686"/>
      <c r="P649" s="1686"/>
      <c r="Q649" s="1686"/>
      <c r="R649" s="1686"/>
      <c r="S649" s="1686"/>
      <c r="T649" s="1686"/>
      <c r="U649" s="1686"/>
      <c r="V649" s="1686"/>
      <c r="W649" s="1686"/>
      <c r="X649" s="1686"/>
      <c r="Y649" s="1686"/>
      <c r="Z649" s="1686"/>
      <c r="AA649" s="1686"/>
      <c r="AB649" s="2708"/>
      <c r="AC649" s="2318"/>
      <c r="AD649" s="1613"/>
      <c r="AE649" s="1613"/>
      <c r="AF649" s="1613"/>
      <c r="AG649" s="2319"/>
      <c r="AH649" s="1645"/>
      <c r="AI649" s="1645"/>
      <c r="AJ649" s="1645"/>
      <c r="AK649" s="1645"/>
      <c r="AL649" s="1645"/>
      <c r="AM649" s="1645"/>
      <c r="AN649" s="1645"/>
      <c r="AO649" s="1645"/>
      <c r="AP649" s="1645"/>
      <c r="AQ649" s="1645"/>
      <c r="AR649" s="1646"/>
      <c r="AS649" s="1589"/>
      <c r="AT649" s="1589"/>
      <c r="AU649" s="1619"/>
      <c r="AV649" s="1619"/>
      <c r="AW649" s="1619"/>
      <c r="AX649" s="1619"/>
      <c r="AY649" s="1619"/>
      <c r="AZ649" s="1619"/>
      <c r="BA649" s="1619"/>
      <c r="BB649" s="1619"/>
      <c r="BC649" s="1619"/>
      <c r="BD649" s="1619"/>
      <c r="BE649" s="1619"/>
      <c r="BF649" s="1589"/>
      <c r="BG649" s="1589"/>
      <c r="BH649" s="740"/>
      <c r="BI649" s="740"/>
      <c r="BJ649" s="740"/>
      <c r="BK649" s="740"/>
      <c r="BL649" s="740"/>
      <c r="BM649" s="740"/>
      <c r="BN649" s="740"/>
      <c r="BO649" s="740"/>
      <c r="BP649" s="740"/>
      <c r="BQ649" s="1684"/>
      <c r="BR649" s="76"/>
      <c r="BS649" s="76"/>
      <c r="BT649" s="76"/>
      <c r="BU649" s="76"/>
      <c r="CA649" s="145"/>
      <c r="CS649" s="134"/>
      <c r="CT649" s="134"/>
    </row>
    <row r="650" spans="1:98" ht="16.5" customHeight="1" x14ac:dyDescent="0.2">
      <c r="A650" s="143" t="str">
        <f>+IF('➉一覧からの作成用データ (切替届)'!$N$46="印刷ＯＫ→",1,"")</f>
        <v/>
      </c>
      <c r="B650" s="1676"/>
      <c r="C650" s="1677"/>
      <c r="D650" s="1598"/>
      <c r="E650" s="1599"/>
      <c r="F650" s="1599"/>
      <c r="G650" s="1599"/>
      <c r="H650" s="1599"/>
      <c r="I650" s="1600"/>
      <c r="J650" s="1687"/>
      <c r="K650" s="1688"/>
      <c r="L650" s="1688"/>
      <c r="M650" s="1688"/>
      <c r="N650" s="1688"/>
      <c r="O650" s="1688"/>
      <c r="P650" s="1688"/>
      <c r="Q650" s="1688"/>
      <c r="R650" s="1688"/>
      <c r="S650" s="1688"/>
      <c r="T650" s="1688"/>
      <c r="U650" s="1688"/>
      <c r="V650" s="1688"/>
      <c r="W650" s="1688"/>
      <c r="X650" s="1688"/>
      <c r="Y650" s="1688"/>
      <c r="Z650" s="1688"/>
      <c r="AA650" s="1688"/>
      <c r="AB650" s="2709"/>
      <c r="AC650" s="2320"/>
      <c r="AD650" s="2321"/>
      <c r="AE650" s="2321"/>
      <c r="AF650" s="2321"/>
      <c r="AG650" s="2322"/>
      <c r="AH650" s="1647"/>
      <c r="AI650" s="1647"/>
      <c r="AJ650" s="1647"/>
      <c r="AK650" s="1647"/>
      <c r="AL650" s="1647"/>
      <c r="AM650" s="1647"/>
      <c r="AN650" s="1647"/>
      <c r="AO650" s="1647"/>
      <c r="AP650" s="1647"/>
      <c r="AQ650" s="1647"/>
      <c r="AR650" s="1648"/>
      <c r="AS650" s="1637" t="s">
        <v>125</v>
      </c>
      <c r="AT650" s="1638"/>
      <c r="AU650" s="1638"/>
      <c r="AV650" s="1638"/>
      <c r="AW650" s="1638"/>
      <c r="AX650" s="1638"/>
      <c r="AY650" s="1638"/>
      <c r="AZ650" s="1638"/>
      <c r="BA650" s="1638"/>
      <c r="BB650" s="1638"/>
      <c r="BC650" s="1638"/>
      <c r="BD650" s="1638"/>
      <c r="BE650" s="1638"/>
      <c r="BF650" s="1638"/>
      <c r="BG650" s="1638"/>
      <c r="BH650" s="1638"/>
      <c r="BI650" s="1638"/>
      <c r="BJ650" s="1638"/>
      <c r="BK650" s="1638"/>
      <c r="BL650" s="1638"/>
      <c r="BM650" s="1638"/>
      <c r="BN650" s="1638"/>
      <c r="BO650" s="1638"/>
      <c r="BP650" s="1638"/>
      <c r="BQ650" s="1639"/>
      <c r="BR650" s="76"/>
      <c r="BS650" s="76"/>
      <c r="BT650" s="76"/>
      <c r="BU650" s="76"/>
      <c r="CA650" s="145"/>
      <c r="CR650" s="134"/>
      <c r="CS650" s="134"/>
      <c r="CT650" s="134"/>
    </row>
    <row r="651" spans="1:98" ht="18" customHeight="1" x14ac:dyDescent="0.2">
      <c r="A651" s="143" t="str">
        <f>+IF('➉一覧からの作成用データ (切替届)'!$N$46="印刷ＯＫ→",1,"")</f>
        <v/>
      </c>
      <c r="B651" s="1676"/>
      <c r="C651" s="1677"/>
      <c r="D651" s="1595" t="s">
        <v>307</v>
      </c>
      <c r="E651" s="1596"/>
      <c r="F651" s="1596"/>
      <c r="G651" s="1596"/>
      <c r="H651" s="1596"/>
      <c r="I651" s="1597"/>
      <c r="J651" s="2713" t="str">
        <f>IF('➉一覧からの作成用データ (切替届)'!$E$46="","",'➉一覧からの作成用データ (切替届)'!E46)</f>
        <v/>
      </c>
      <c r="K651" s="2714"/>
      <c r="L651" s="2714"/>
      <c r="M651" s="2714"/>
      <c r="N651" s="2714"/>
      <c r="O651" s="2714"/>
      <c r="P651" s="2714"/>
      <c r="Q651" s="2714"/>
      <c r="R651" s="2714"/>
      <c r="S651" s="2714"/>
      <c r="T651" s="2714"/>
      <c r="U651" s="2714"/>
      <c r="V651" s="2714"/>
      <c r="W651" s="2714"/>
      <c r="X651" s="2714"/>
      <c r="Y651" s="2714"/>
      <c r="Z651" s="2714"/>
      <c r="AA651" s="2714"/>
      <c r="AB651" s="2714"/>
      <c r="AC651" s="2714"/>
      <c r="AD651" s="2714"/>
      <c r="AE651" s="2714"/>
      <c r="AF651" s="2714"/>
      <c r="AG651" s="2715"/>
      <c r="AH651" s="1665" t="s">
        <v>121</v>
      </c>
      <c r="AI651" s="1645"/>
      <c r="AJ651" s="1645"/>
      <c r="AK651" s="1645"/>
      <c r="AL651" s="1645"/>
      <c r="AM651" s="1645"/>
      <c r="AN651" s="1645"/>
      <c r="AO651" s="1645"/>
      <c r="AP651" s="1645"/>
      <c r="AQ651" s="1645"/>
      <c r="AR651" s="1646"/>
      <c r="AS651" s="1669">
        <f>'➉一覧からの作成用データ (切替届)'!$J$46</f>
        <v>0</v>
      </c>
      <c r="AT651" s="1670"/>
      <c r="AU651" s="1670"/>
      <c r="AV651" s="1670"/>
      <c r="AW651" s="1670"/>
      <c r="AX651" s="1590" t="s">
        <v>126</v>
      </c>
      <c r="AY651" s="1590"/>
      <c r="AZ651" s="1590" t="s">
        <v>117</v>
      </c>
      <c r="BA651" s="2685" t="str">
        <f>+IF(AS651="","",IF(AS651=12,1,IF(AND(AS651&gt;=1,AS651&lt;=11),AS651+1,"")))</f>
        <v/>
      </c>
      <c r="BB651" s="2685"/>
      <c r="BC651" s="2685"/>
      <c r="BD651" s="2685"/>
      <c r="BE651" s="1590" t="s">
        <v>127</v>
      </c>
      <c r="BF651" s="1590"/>
      <c r="BG651" s="1614" t="s">
        <v>242</v>
      </c>
      <c r="BH651" s="1614"/>
      <c r="BI651" s="1614"/>
      <c r="BJ651" s="1614"/>
      <c r="BK651" s="1614"/>
      <c r="BL651" s="1614"/>
      <c r="BM651" s="1614"/>
      <c r="BN651" s="1614"/>
      <c r="BO651" s="1590"/>
      <c r="BP651" s="1590"/>
      <c r="BQ651" s="1690"/>
      <c r="BR651" s="76"/>
      <c r="BS651" s="76"/>
      <c r="BT651" s="76"/>
      <c r="BU651" s="76"/>
      <c r="CA651" s="145"/>
      <c r="CB651" s="145"/>
      <c r="CC651" s="145"/>
      <c r="CD651" s="145"/>
      <c r="CE651" s="145"/>
      <c r="CF651" s="145"/>
      <c r="CG651" s="145"/>
      <c r="CH651" s="145"/>
      <c r="CI651" s="145"/>
    </row>
    <row r="652" spans="1:98" ht="18" customHeight="1" thickBot="1" x14ac:dyDescent="0.25">
      <c r="A652" s="143" t="str">
        <f>+IF('➉一覧からの作成用データ (切替届)'!$N$46="印刷ＯＫ→",1,"")</f>
        <v/>
      </c>
      <c r="B652" s="1676"/>
      <c r="C652" s="1677"/>
      <c r="D652" s="1598"/>
      <c r="E652" s="1599"/>
      <c r="F652" s="1599"/>
      <c r="G652" s="1599"/>
      <c r="H652" s="1599"/>
      <c r="I652" s="1600"/>
      <c r="J652" s="2716"/>
      <c r="K652" s="2717"/>
      <c r="L652" s="2717"/>
      <c r="M652" s="2717"/>
      <c r="N652" s="2717"/>
      <c r="O652" s="2717"/>
      <c r="P652" s="2717"/>
      <c r="Q652" s="2717"/>
      <c r="R652" s="2717"/>
      <c r="S652" s="2717"/>
      <c r="T652" s="2717"/>
      <c r="U652" s="2717"/>
      <c r="V652" s="2717"/>
      <c r="W652" s="2717"/>
      <c r="X652" s="2717"/>
      <c r="Y652" s="2717"/>
      <c r="Z652" s="2717"/>
      <c r="AA652" s="2717"/>
      <c r="AB652" s="2717"/>
      <c r="AC652" s="2717"/>
      <c r="AD652" s="2717"/>
      <c r="AE652" s="2717"/>
      <c r="AF652" s="2717"/>
      <c r="AG652" s="2718"/>
      <c r="AH652" s="1665"/>
      <c r="AI652" s="1645"/>
      <c r="AJ652" s="1645"/>
      <c r="AK652" s="1645"/>
      <c r="AL652" s="1645"/>
      <c r="AM652" s="1645"/>
      <c r="AN652" s="1645"/>
      <c r="AO652" s="1645"/>
      <c r="AP652" s="1645"/>
      <c r="AQ652" s="1645"/>
      <c r="AR652" s="1646"/>
      <c r="AS652" s="1671"/>
      <c r="AT652" s="1672"/>
      <c r="AU652" s="1672"/>
      <c r="AV652" s="1672"/>
      <c r="AW652" s="1672"/>
      <c r="AX652" s="1590"/>
      <c r="AY652" s="1590"/>
      <c r="AZ652" s="1590"/>
      <c r="BA652" s="2685"/>
      <c r="BB652" s="2685"/>
      <c r="BC652" s="2685"/>
      <c r="BD652" s="2685"/>
      <c r="BE652" s="1590"/>
      <c r="BF652" s="1590"/>
      <c r="BG652" s="1720"/>
      <c r="BH652" s="1720"/>
      <c r="BI652" s="1720"/>
      <c r="BJ652" s="1720"/>
      <c r="BK652" s="1720"/>
      <c r="BL652" s="1720"/>
      <c r="BM652" s="1720"/>
      <c r="BN652" s="1720"/>
      <c r="BO652" s="1590"/>
      <c r="BP652" s="1590"/>
      <c r="BQ652" s="1690"/>
      <c r="BR652" s="76"/>
      <c r="BS652" s="76"/>
      <c r="BT652" s="76"/>
      <c r="BU652" s="76"/>
      <c r="CA652" s="145"/>
      <c r="CB652" s="145"/>
      <c r="CC652" s="145"/>
      <c r="CD652" s="145"/>
      <c r="CE652" s="145"/>
      <c r="CF652" s="145"/>
    </row>
    <row r="653" spans="1:98" ht="22.5" customHeight="1" x14ac:dyDescent="0.2">
      <c r="A653" s="143" t="str">
        <f>+IF('➉一覧からの作成用データ (切替届)'!$N$46="印刷ＯＫ→",1,"")</f>
        <v/>
      </c>
      <c r="B653" s="1676"/>
      <c r="C653" s="1677"/>
      <c r="D653" s="1692" t="s">
        <v>15</v>
      </c>
      <c r="E653" s="1693"/>
      <c r="F653" s="1693"/>
      <c r="G653" s="1693"/>
      <c r="H653" s="1693"/>
      <c r="I653" s="1694"/>
      <c r="J653" s="1683"/>
      <c r="K653" s="2397"/>
      <c r="L653" s="1715"/>
      <c r="M653" s="1715"/>
      <c r="N653" s="1715"/>
      <c r="O653" s="1715"/>
      <c r="P653" s="1715"/>
      <c r="Q653" s="1715"/>
      <c r="R653" s="1715"/>
      <c r="S653" s="80"/>
      <c r="T653" s="80"/>
      <c r="U653" s="80"/>
      <c r="V653" s="80"/>
      <c r="W653" s="80"/>
      <c r="X653" s="80"/>
      <c r="Y653" s="80"/>
      <c r="Z653" s="80"/>
      <c r="AA653" s="80"/>
      <c r="AB653" s="80"/>
      <c r="AC653" s="80"/>
      <c r="AD653" s="80"/>
      <c r="AE653" s="80"/>
      <c r="AF653" s="80"/>
      <c r="AG653" s="80"/>
      <c r="AH653" s="1665"/>
      <c r="AI653" s="1645"/>
      <c r="AJ653" s="1645"/>
      <c r="AK653" s="1645"/>
      <c r="AL653" s="1645"/>
      <c r="AM653" s="1645"/>
      <c r="AN653" s="1645"/>
      <c r="AO653" s="1645"/>
      <c r="AP653" s="1645"/>
      <c r="AQ653" s="1645"/>
      <c r="AR653" s="1646"/>
      <c r="AS653" s="2687"/>
      <c r="AT653" s="2688"/>
      <c r="AU653" s="2688"/>
      <c r="AV653" s="2688"/>
      <c r="AW653" s="2688"/>
      <c r="AX653" s="2688"/>
      <c r="AY653" s="2688"/>
      <c r="AZ653" s="2688"/>
      <c r="BA653" s="2688"/>
      <c r="BB653" s="2688"/>
      <c r="BC653" s="2688"/>
      <c r="BD653" s="2688"/>
      <c r="BE653" s="2688"/>
      <c r="BF653" s="2688"/>
      <c r="BG653" s="1616" t="s">
        <v>129</v>
      </c>
      <c r="BH653" s="1616"/>
      <c r="BI653" s="1616"/>
      <c r="BJ653" s="1616"/>
      <c r="BK653" s="1616"/>
      <c r="BL653" s="1616"/>
      <c r="BM653" s="1616"/>
      <c r="BN653" s="1616"/>
      <c r="BO653" s="1616"/>
      <c r="BP653" s="1616"/>
      <c r="BQ653" s="2684"/>
      <c r="BR653" s="76"/>
      <c r="BS653" s="76"/>
      <c r="BT653" s="76"/>
      <c r="BU653" s="76"/>
      <c r="CB653" s="145"/>
      <c r="CC653" s="145"/>
      <c r="CD653" s="145"/>
      <c r="CE653" s="145"/>
      <c r="CF653" s="145"/>
    </row>
    <row r="654" spans="1:98" ht="22.5" customHeight="1" x14ac:dyDescent="0.2">
      <c r="A654" s="143" t="str">
        <f>+IF('➉一覧からの作成用データ (切替届)'!$N$46="印刷ＯＫ→",1,"")</f>
        <v/>
      </c>
      <c r="B654" s="1676"/>
      <c r="C654" s="1677"/>
      <c r="D654" s="1695"/>
      <c r="E654" s="1696"/>
      <c r="F654" s="1696"/>
      <c r="G654" s="1696"/>
      <c r="H654" s="1696"/>
      <c r="I654" s="1697"/>
      <c r="J654" s="1568" t="str">
        <f>'➉一覧からの作成用データ (切替届)'!$F$46&amp;""</f>
        <v/>
      </c>
      <c r="K654" s="1569"/>
      <c r="L654" s="1569"/>
      <c r="M654" s="1569"/>
      <c r="N654" s="1569"/>
      <c r="O654" s="1569"/>
      <c r="P654" s="1569"/>
      <c r="Q654" s="1569"/>
      <c r="R654" s="1569"/>
      <c r="S654" s="1569"/>
      <c r="T654" s="1569"/>
      <c r="U654" s="1569"/>
      <c r="V654" s="1569"/>
      <c r="W654" s="1569"/>
      <c r="X654" s="1569"/>
      <c r="Y654" s="1569"/>
      <c r="Z654" s="1569"/>
      <c r="AA654" s="1569"/>
      <c r="AB654" s="1569"/>
      <c r="AC654" s="1569"/>
      <c r="AD654" s="1569"/>
      <c r="AE654" s="1569"/>
      <c r="AF654" s="1569"/>
      <c r="AG654" s="1725"/>
      <c r="AH654" s="1665"/>
      <c r="AI654" s="1645"/>
      <c r="AJ654" s="1645"/>
      <c r="AK654" s="1645"/>
      <c r="AL654" s="1645"/>
      <c r="AM654" s="1645"/>
      <c r="AN654" s="1645"/>
      <c r="AO654" s="1645"/>
      <c r="AP654" s="1645"/>
      <c r="AQ654" s="1645"/>
      <c r="AR654" s="1646"/>
      <c r="AS654" s="2689" t="s">
        <v>349</v>
      </c>
      <c r="AT654" s="2689"/>
      <c r="AU654" s="2689"/>
      <c r="AV654" s="2689"/>
      <c r="AW654" s="2689"/>
      <c r="AX654" s="2689"/>
      <c r="AY654" s="2689"/>
      <c r="AZ654" s="2689"/>
      <c r="BA654" s="2689"/>
      <c r="BB654" s="2689"/>
      <c r="BC654" s="2689"/>
      <c r="BD654" s="2689"/>
      <c r="BE654" s="2689"/>
      <c r="BF654" s="2689"/>
      <c r="BG654" s="2689"/>
      <c r="BH654" s="2689"/>
      <c r="BI654" s="2689"/>
      <c r="BJ654" s="2689"/>
      <c r="BK654" s="2689"/>
      <c r="BL654" s="2689"/>
      <c r="BM654" s="2689"/>
      <c r="BN654" s="2689"/>
      <c r="BO654" s="2689"/>
      <c r="BP654" s="2689"/>
      <c r="BQ654" s="2690"/>
      <c r="BR654" s="76"/>
      <c r="BS654" s="76"/>
      <c r="BT654" s="76"/>
      <c r="BU654" s="76"/>
      <c r="CB654" s="145"/>
      <c r="CC654" s="145"/>
      <c r="CD654" s="145"/>
      <c r="CE654" s="145"/>
      <c r="CF654" s="145"/>
      <c r="CG654" s="145"/>
      <c r="CH654" s="145"/>
      <c r="CI654" s="145"/>
    </row>
    <row r="655" spans="1:98" ht="22.5" customHeight="1" x14ac:dyDescent="0.2">
      <c r="A655" s="143" t="str">
        <f>+IF('➉一覧からの作成用データ (切替届)'!$N$46="印刷ＯＫ→",1,"")</f>
        <v/>
      </c>
      <c r="B655" s="1676"/>
      <c r="C655" s="1677"/>
      <c r="D655" s="1698"/>
      <c r="E655" s="1699"/>
      <c r="F655" s="1699"/>
      <c r="G655" s="1699"/>
      <c r="H655" s="1699"/>
      <c r="I655" s="1700"/>
      <c r="J655" s="1570"/>
      <c r="K655" s="1571"/>
      <c r="L655" s="1571"/>
      <c r="M655" s="1571"/>
      <c r="N655" s="1571"/>
      <c r="O655" s="1571"/>
      <c r="P655" s="1571"/>
      <c r="Q655" s="1571"/>
      <c r="R655" s="1571"/>
      <c r="S655" s="1571"/>
      <c r="T655" s="1571"/>
      <c r="U655" s="1571"/>
      <c r="V655" s="1571"/>
      <c r="W655" s="1571"/>
      <c r="X655" s="1571"/>
      <c r="Y655" s="1571"/>
      <c r="Z655" s="1571"/>
      <c r="AA655" s="1571"/>
      <c r="AB655" s="1571"/>
      <c r="AC655" s="1571"/>
      <c r="AD655" s="1571"/>
      <c r="AE655" s="1571"/>
      <c r="AF655" s="1571"/>
      <c r="AG655" s="1726"/>
      <c r="AH655" s="1665"/>
      <c r="AI655" s="1645"/>
      <c r="AJ655" s="1645"/>
      <c r="AK655" s="1645"/>
      <c r="AL655" s="1645"/>
      <c r="AM655" s="1645"/>
      <c r="AN655" s="1645"/>
      <c r="AO655" s="1645"/>
      <c r="AP655" s="1645"/>
      <c r="AQ655" s="1645"/>
      <c r="AR655" s="1646"/>
      <c r="AS655" s="2689"/>
      <c r="AT655" s="2689"/>
      <c r="AU655" s="2689"/>
      <c r="AV655" s="2689"/>
      <c r="AW655" s="2689"/>
      <c r="AX655" s="2689"/>
      <c r="AY655" s="2689"/>
      <c r="AZ655" s="2689"/>
      <c r="BA655" s="2689"/>
      <c r="BB655" s="2689"/>
      <c r="BC655" s="2689"/>
      <c r="BD655" s="2689"/>
      <c r="BE655" s="2689"/>
      <c r="BF655" s="2689"/>
      <c r="BG655" s="2689"/>
      <c r="BH655" s="2689"/>
      <c r="BI655" s="2689"/>
      <c r="BJ655" s="2689"/>
      <c r="BK655" s="2689"/>
      <c r="BL655" s="2689"/>
      <c r="BM655" s="2689"/>
      <c r="BN655" s="2689"/>
      <c r="BO655" s="2689"/>
      <c r="BP655" s="2689"/>
      <c r="BQ655" s="2690"/>
      <c r="BR655" s="76"/>
      <c r="BS655" s="76"/>
      <c r="BT655" s="76"/>
      <c r="BU655" s="76"/>
      <c r="CB655" s="145"/>
      <c r="CC655" s="145"/>
      <c r="CD655" s="145"/>
      <c r="CE655" s="145"/>
      <c r="CF655" s="145"/>
      <c r="CG655" s="145"/>
      <c r="CH655" s="145"/>
      <c r="CI655" s="145"/>
    </row>
    <row r="656" spans="1:98" ht="22.5" customHeight="1" x14ac:dyDescent="0.2">
      <c r="A656" s="143" t="str">
        <f>+IF('➉一覧からの作成用データ (切替届)'!$N$46="印刷ＯＫ→",1,"")</f>
        <v/>
      </c>
      <c r="B656" s="1676"/>
      <c r="C656" s="1677"/>
      <c r="D656" s="1595" t="s">
        <v>5</v>
      </c>
      <c r="E656" s="1596"/>
      <c r="F656" s="1596"/>
      <c r="G656" s="1596"/>
      <c r="H656" s="1596"/>
      <c r="I656" s="1597"/>
      <c r="J656" s="1683"/>
      <c r="K656" s="2397"/>
      <c r="L656" s="1715"/>
      <c r="M656" s="1715"/>
      <c r="N656" s="1715"/>
      <c r="O656" s="1715"/>
      <c r="P656" s="1715"/>
      <c r="Q656" s="1715"/>
      <c r="R656" s="1715"/>
      <c r="S656" s="80"/>
      <c r="T656" s="80"/>
      <c r="U656" s="80"/>
      <c r="V656" s="80"/>
      <c r="W656" s="80"/>
      <c r="X656" s="80"/>
      <c r="Y656" s="80"/>
      <c r="Z656" s="80"/>
      <c r="AA656" s="80"/>
      <c r="AB656" s="80"/>
      <c r="AC656" s="80"/>
      <c r="AD656" s="80"/>
      <c r="AE656" s="80"/>
      <c r="AF656" s="80"/>
      <c r="AG656" s="80"/>
      <c r="AH656" s="1665"/>
      <c r="AI656" s="1645"/>
      <c r="AJ656" s="1645"/>
      <c r="AK656" s="1645"/>
      <c r="AL656" s="1645"/>
      <c r="AM656" s="1645"/>
      <c r="AN656" s="1645"/>
      <c r="AO656" s="1645"/>
      <c r="AP656" s="1645"/>
      <c r="AQ656" s="1645"/>
      <c r="AR656" s="1646"/>
      <c r="AS656" s="2689"/>
      <c r="AT656" s="2689"/>
      <c r="AU656" s="2689"/>
      <c r="AV656" s="2689"/>
      <c r="AW656" s="2689"/>
      <c r="AX656" s="2689"/>
      <c r="AY656" s="2689"/>
      <c r="AZ656" s="2689"/>
      <c r="BA656" s="2689"/>
      <c r="BB656" s="2689"/>
      <c r="BC656" s="2689"/>
      <c r="BD656" s="2689"/>
      <c r="BE656" s="2689"/>
      <c r="BF656" s="2689"/>
      <c r="BG656" s="2689"/>
      <c r="BH656" s="2689"/>
      <c r="BI656" s="2689"/>
      <c r="BJ656" s="2689"/>
      <c r="BK656" s="2689"/>
      <c r="BL656" s="2689"/>
      <c r="BM656" s="2689"/>
      <c r="BN656" s="2689"/>
      <c r="BO656" s="2689"/>
      <c r="BP656" s="2689"/>
      <c r="BQ656" s="2690"/>
      <c r="BR656" s="76"/>
      <c r="BS656" s="76"/>
      <c r="BT656" s="76"/>
      <c r="BU656" s="76"/>
      <c r="CA656" s="145"/>
      <c r="CB656" s="145"/>
      <c r="CC656" s="145"/>
      <c r="CD656" s="145"/>
      <c r="CE656" s="145"/>
      <c r="CF656" s="145"/>
      <c r="CG656" s="146"/>
      <c r="CH656" s="145"/>
      <c r="CI656" s="145"/>
    </row>
    <row r="657" spans="1:87" ht="22.5" customHeight="1" thickBot="1" x14ac:dyDescent="0.25">
      <c r="A657" s="143" t="str">
        <f>+IF('➉一覧からの作成用データ (切替届)'!$N$46="印刷ＯＫ→",1,"")</f>
        <v/>
      </c>
      <c r="B657" s="1676"/>
      <c r="C657" s="1677"/>
      <c r="D657" s="1631"/>
      <c r="E657" s="1632"/>
      <c r="F657" s="1632"/>
      <c r="G657" s="1632"/>
      <c r="H657" s="1632"/>
      <c r="I657" s="1633"/>
      <c r="J657" s="1568" t="str">
        <f>'➉一覧からの作成用データ (切替届)'!$G$46&amp;""</f>
        <v/>
      </c>
      <c r="K657" s="1569"/>
      <c r="L657" s="1569"/>
      <c r="M657" s="1569"/>
      <c r="N657" s="1569"/>
      <c r="O657" s="1569"/>
      <c r="P657" s="1569"/>
      <c r="Q657" s="1569"/>
      <c r="R657" s="1569"/>
      <c r="S657" s="1569"/>
      <c r="T657" s="1569"/>
      <c r="U657" s="1569"/>
      <c r="V657" s="1569"/>
      <c r="W657" s="1569"/>
      <c r="X657" s="1569"/>
      <c r="Y657" s="1569"/>
      <c r="Z657" s="1569"/>
      <c r="AA657" s="1569"/>
      <c r="AB657" s="1569"/>
      <c r="AC657" s="1569"/>
      <c r="AD657" s="1569"/>
      <c r="AE657" s="1569"/>
      <c r="AF657" s="1569"/>
      <c r="AG657" s="1569"/>
      <c r="AH657" s="1666"/>
      <c r="AI657" s="1667"/>
      <c r="AJ657" s="1667"/>
      <c r="AK657" s="1667"/>
      <c r="AL657" s="1667"/>
      <c r="AM657" s="1667"/>
      <c r="AN657" s="1667"/>
      <c r="AO657" s="1667"/>
      <c r="AP657" s="1667"/>
      <c r="AQ657" s="1667"/>
      <c r="AR657" s="1668"/>
      <c r="AS657" s="2691"/>
      <c r="AT657" s="2691"/>
      <c r="AU657" s="2691"/>
      <c r="AV657" s="2691"/>
      <c r="AW657" s="2691"/>
      <c r="AX657" s="2691"/>
      <c r="AY657" s="2691"/>
      <c r="AZ657" s="2691"/>
      <c r="BA657" s="2691"/>
      <c r="BB657" s="2691"/>
      <c r="BC657" s="2691"/>
      <c r="BD657" s="2691"/>
      <c r="BE657" s="2691"/>
      <c r="BF657" s="2691"/>
      <c r="BG657" s="2691"/>
      <c r="BH657" s="2691"/>
      <c r="BI657" s="2691"/>
      <c r="BJ657" s="2691"/>
      <c r="BK657" s="2691"/>
      <c r="BL657" s="2691"/>
      <c r="BM657" s="2691"/>
      <c r="BN657" s="2691"/>
      <c r="BO657" s="2691"/>
      <c r="BP657" s="2691"/>
      <c r="BQ657" s="2692"/>
      <c r="BR657" s="76"/>
      <c r="BS657" s="76"/>
      <c r="BT657" s="76"/>
      <c r="BU657" s="76"/>
      <c r="CA657" s="145"/>
      <c r="CB657" s="145"/>
      <c r="CC657" s="145"/>
      <c r="CD657" s="145"/>
      <c r="CE657" s="145"/>
      <c r="CF657" s="145"/>
      <c r="CG657" s="145"/>
      <c r="CH657" s="145"/>
      <c r="CI657" s="145"/>
    </row>
    <row r="658" spans="1:87" ht="22.5" customHeight="1" x14ac:dyDescent="0.2">
      <c r="A658" s="143" t="str">
        <f>+IF('➉一覧からの作成用データ (切替届)'!$N$46="印刷ＯＫ→",1,"")</f>
        <v/>
      </c>
      <c r="B658" s="1676"/>
      <c r="C658" s="1677"/>
      <c r="D658" s="1631"/>
      <c r="E658" s="1632"/>
      <c r="F658" s="1632"/>
      <c r="G658" s="1632"/>
      <c r="H658" s="1632"/>
      <c r="I658" s="1633"/>
      <c r="J658" s="1568"/>
      <c r="K658" s="1569"/>
      <c r="L658" s="1569"/>
      <c r="M658" s="1569"/>
      <c r="N658" s="1569"/>
      <c r="O658" s="1569"/>
      <c r="P658" s="1569"/>
      <c r="Q658" s="1569"/>
      <c r="R658" s="1569"/>
      <c r="S658" s="1569"/>
      <c r="T658" s="1569"/>
      <c r="U658" s="1569"/>
      <c r="V658" s="1569"/>
      <c r="W658" s="1569"/>
      <c r="X658" s="1569"/>
      <c r="Y658" s="1569"/>
      <c r="Z658" s="1569"/>
      <c r="AA658" s="1569"/>
      <c r="AB658" s="1569"/>
      <c r="AC658" s="1569"/>
      <c r="AD658" s="1569"/>
      <c r="AE658" s="1569"/>
      <c r="AF658" s="1569"/>
      <c r="AG658" s="1569"/>
      <c r="AH658" s="1655" t="s">
        <v>122</v>
      </c>
      <c r="AI658" s="1656"/>
      <c r="AJ658" s="1656"/>
      <c r="AK658" s="1656"/>
      <c r="AL658" s="1656"/>
      <c r="AM658" s="1656"/>
      <c r="AN658" s="1656"/>
      <c r="AO658" s="1656"/>
      <c r="AP658" s="1656"/>
      <c r="AQ658" s="1656"/>
      <c r="AR658" s="1657"/>
      <c r="AS658" s="2693" t="str">
        <f>'➉一覧からの作成用データ (切替届)'!$L$46&amp;""</f>
        <v/>
      </c>
      <c r="AT658" s="2694"/>
      <c r="AU658" s="2694"/>
      <c r="AV658" s="2694"/>
      <c r="AW658" s="2694"/>
      <c r="AX658" s="2694"/>
      <c r="AY658" s="2694"/>
      <c r="AZ658" s="2694"/>
      <c r="BA658" s="2694"/>
      <c r="BB658" s="2694"/>
      <c r="BC658" s="2694"/>
      <c r="BD658" s="2694"/>
      <c r="BE658" s="2694"/>
      <c r="BF658" s="2694"/>
      <c r="BG658" s="2694"/>
      <c r="BH658" s="2694"/>
      <c r="BI658" s="2694"/>
      <c r="BJ658" s="2694"/>
      <c r="BK658" s="2694"/>
      <c r="BL658" s="2694"/>
      <c r="BM658" s="2694"/>
      <c r="BN658" s="2694"/>
      <c r="BO658" s="2694"/>
      <c r="BP658" s="2694"/>
      <c r="BQ658" s="2697"/>
      <c r="BR658" s="76"/>
      <c r="BS658" s="76"/>
      <c r="BT658" s="76"/>
      <c r="BU658" s="76"/>
      <c r="CA658" s="145"/>
      <c r="CB658" s="145"/>
      <c r="CC658" s="145"/>
      <c r="CD658" s="145"/>
      <c r="CE658" s="145"/>
      <c r="CF658" s="145"/>
      <c r="CG658" s="145"/>
      <c r="CH658" s="145"/>
      <c r="CI658" s="145"/>
    </row>
    <row r="659" spans="1:87" ht="22.5" customHeight="1" thickBot="1" x14ac:dyDescent="0.25">
      <c r="A659" s="143" t="str">
        <f>+IF('➉一覧からの作成用データ (切替届)'!$N$46="印刷ＯＫ→",1,"")</f>
        <v/>
      </c>
      <c r="B659" s="1678"/>
      <c r="C659" s="1679"/>
      <c r="D659" s="1673"/>
      <c r="E659" s="1674"/>
      <c r="F659" s="1674"/>
      <c r="G659" s="1674"/>
      <c r="H659" s="1674"/>
      <c r="I659" s="1675"/>
      <c r="J659" s="1727"/>
      <c r="K659" s="1728"/>
      <c r="L659" s="1728"/>
      <c r="M659" s="1728"/>
      <c r="N659" s="1728"/>
      <c r="O659" s="1728"/>
      <c r="P659" s="1728"/>
      <c r="Q659" s="1728"/>
      <c r="R659" s="1728"/>
      <c r="S659" s="1728"/>
      <c r="T659" s="1728"/>
      <c r="U659" s="1728"/>
      <c r="V659" s="1728"/>
      <c r="W659" s="1728"/>
      <c r="X659" s="1728"/>
      <c r="Y659" s="1728"/>
      <c r="Z659" s="1728"/>
      <c r="AA659" s="1728"/>
      <c r="AB659" s="1728"/>
      <c r="AC659" s="1728"/>
      <c r="AD659" s="1728"/>
      <c r="AE659" s="1728"/>
      <c r="AF659" s="1728"/>
      <c r="AG659" s="1728"/>
      <c r="AH659" s="1658"/>
      <c r="AI659" s="1659"/>
      <c r="AJ659" s="1659"/>
      <c r="AK659" s="1659"/>
      <c r="AL659" s="1659"/>
      <c r="AM659" s="1659"/>
      <c r="AN659" s="1659"/>
      <c r="AO659" s="1659"/>
      <c r="AP659" s="1659"/>
      <c r="AQ659" s="1659"/>
      <c r="AR659" s="1660"/>
      <c r="AS659" s="2695"/>
      <c r="AT659" s="2696"/>
      <c r="AU659" s="2696"/>
      <c r="AV659" s="2696"/>
      <c r="AW659" s="2696"/>
      <c r="AX659" s="2696"/>
      <c r="AY659" s="2696"/>
      <c r="AZ659" s="2696"/>
      <c r="BA659" s="2696"/>
      <c r="BB659" s="2696"/>
      <c r="BC659" s="2696"/>
      <c r="BD659" s="2696"/>
      <c r="BE659" s="2696"/>
      <c r="BF659" s="2696"/>
      <c r="BG659" s="2696"/>
      <c r="BH659" s="2696"/>
      <c r="BI659" s="2696"/>
      <c r="BJ659" s="2696"/>
      <c r="BK659" s="2696"/>
      <c r="BL659" s="2696"/>
      <c r="BM659" s="2696"/>
      <c r="BN659" s="2696"/>
      <c r="BO659" s="2696"/>
      <c r="BP659" s="2696"/>
      <c r="BQ659" s="2698"/>
      <c r="BR659" s="89"/>
      <c r="BS659" s="89"/>
      <c r="BT659" s="89"/>
      <c r="BU659" s="89"/>
      <c r="CA659" s="145"/>
      <c r="CB659" s="145"/>
      <c r="CC659" s="145"/>
      <c r="CD659" s="145"/>
      <c r="CE659" s="145"/>
      <c r="CF659" s="145"/>
      <c r="CG659" s="145"/>
      <c r="CH659" s="145"/>
      <c r="CI659" s="145"/>
    </row>
    <row r="660" spans="1:87" ht="9" customHeight="1" x14ac:dyDescent="0.2">
      <c r="A660" s="143" t="str">
        <f>+IF('➉一覧からの作成用データ (切替届)'!$N$46="印刷ＯＫ→",1,"")</f>
        <v/>
      </c>
      <c r="B660" s="102"/>
      <c r="C660" s="102"/>
      <c r="D660" s="136"/>
      <c r="E660" s="136"/>
      <c r="F660" s="136"/>
      <c r="G660" s="136"/>
      <c r="H660" s="136"/>
      <c r="I660" s="136"/>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05"/>
      <c r="AI660" s="105"/>
      <c r="AJ660" s="105"/>
      <c r="AK660" s="105"/>
      <c r="AL660" s="105"/>
      <c r="AM660" s="105"/>
      <c r="AN660" s="105"/>
      <c r="AO660" s="105"/>
      <c r="AP660" s="105"/>
      <c r="AQ660" s="105"/>
      <c r="AR660" s="105"/>
      <c r="AS660" s="106"/>
      <c r="AT660" s="106"/>
      <c r="AU660" s="106"/>
      <c r="AV660" s="2680" t="str">
        <f>IF('➉一覧からの作成用データ (切替届)'!H661="","","受給者番号：")</f>
        <v/>
      </c>
      <c r="AW660" s="2680"/>
      <c r="AX660" s="2680"/>
      <c r="AY660" s="2680"/>
      <c r="AZ660" s="2680"/>
      <c r="BA660" s="2680"/>
      <c r="BB660" s="2682" t="str">
        <f>IF('➉一覧からの作成用データ (切替届)'!H661="","",'➉一覧からの作成用データ (切替届)'!H661)</f>
        <v/>
      </c>
      <c r="BC660" s="2682"/>
      <c r="BD660" s="2682"/>
      <c r="BE660" s="2682"/>
      <c r="BF660" s="2682"/>
      <c r="BG660" s="2682"/>
      <c r="BH660" s="2682"/>
      <c r="BI660" s="2682"/>
      <c r="BJ660" s="2682"/>
      <c r="BK660" s="2682"/>
      <c r="BL660" s="2682"/>
      <c r="BM660" s="2682"/>
      <c r="BN660" s="2682"/>
      <c r="BO660" s="2682"/>
      <c r="BP660" s="2682"/>
      <c r="BQ660" s="2682"/>
      <c r="BR660" s="89"/>
      <c r="BS660" s="89"/>
      <c r="BT660" s="89"/>
      <c r="BU660" s="89"/>
      <c r="CA660" s="145"/>
      <c r="CB660" s="145"/>
      <c r="CC660" s="145"/>
      <c r="CD660" s="145"/>
      <c r="CE660" s="145"/>
      <c r="CF660" s="145"/>
      <c r="CG660" s="145"/>
      <c r="CH660" s="145"/>
      <c r="CI660" s="145"/>
    </row>
    <row r="661" spans="1:87" ht="9" customHeight="1" x14ac:dyDescent="0.2">
      <c r="A661" s="143" t="str">
        <f>+IF('➉一覧からの作成用データ (切替届)'!$N$46="印刷ＯＫ→",1,"")</f>
        <v/>
      </c>
      <c r="B661" s="2686" t="s">
        <v>133</v>
      </c>
      <c r="C661" s="2686"/>
      <c r="D661" s="2686"/>
      <c r="E661" s="2686"/>
      <c r="F661" s="2686"/>
      <c r="G661" s="2686"/>
      <c r="H661" s="2686"/>
      <c r="I661" s="2686"/>
      <c r="J661" s="2686"/>
      <c r="K661" s="2686"/>
      <c r="L661" s="2686"/>
      <c r="M661" s="2686"/>
      <c r="N661" s="2686"/>
      <c r="O661" s="2686"/>
      <c r="P661" s="2686"/>
      <c r="Q661" s="2686"/>
      <c r="R661" s="2686"/>
      <c r="S661" s="2686"/>
      <c r="T661" s="2686"/>
      <c r="U661" s="2686"/>
      <c r="V661" s="2686"/>
      <c r="W661" s="2686"/>
      <c r="X661" s="2686"/>
      <c r="Y661" s="2686"/>
      <c r="Z661" s="2686"/>
      <c r="AA661" s="2686"/>
      <c r="AB661" s="2686"/>
      <c r="AC661" s="2686"/>
      <c r="AD661" s="2686"/>
      <c r="AE661" s="2686"/>
      <c r="AF661" s="2686"/>
      <c r="AG661" s="2686"/>
      <c r="AH661" s="2686"/>
      <c r="AI661" s="2686"/>
      <c r="AJ661" s="2686"/>
      <c r="AK661" s="2686"/>
      <c r="AL661" s="2686"/>
      <c r="AM661" s="2686"/>
      <c r="AN661" s="2686"/>
      <c r="AO661" s="2686"/>
      <c r="AP661" s="2686"/>
      <c r="AQ661" s="2686"/>
      <c r="AR661" s="2686"/>
      <c r="AS661" s="2686"/>
      <c r="AT661" s="2686"/>
      <c r="AU661" s="2686"/>
      <c r="AV661" s="2681"/>
      <c r="AW661" s="2681"/>
      <c r="AX661" s="2681"/>
      <c r="AY661" s="2681"/>
      <c r="AZ661" s="2681"/>
      <c r="BA661" s="2681"/>
      <c r="BB661" s="2683"/>
      <c r="BC661" s="2683"/>
      <c r="BD661" s="2683"/>
      <c r="BE661" s="2683"/>
      <c r="BF661" s="2683"/>
      <c r="BG661" s="2683"/>
      <c r="BH661" s="2683"/>
      <c r="BI661" s="2683"/>
      <c r="BJ661" s="2683"/>
      <c r="BK661" s="2683"/>
      <c r="BL661" s="2683"/>
      <c r="BM661" s="2683"/>
      <c r="BN661" s="2683"/>
      <c r="BO661" s="2683"/>
      <c r="BP661" s="2683"/>
      <c r="BQ661" s="2683"/>
      <c r="BR661" s="89"/>
      <c r="BS661" s="89"/>
      <c r="BT661" s="89"/>
      <c r="BU661" s="89"/>
      <c r="CA661" s="145"/>
      <c r="CB661" s="145"/>
      <c r="CC661" s="145"/>
      <c r="CD661" s="145"/>
      <c r="CE661" s="145"/>
      <c r="CF661" s="145"/>
      <c r="CG661" s="145"/>
      <c r="CH661" s="145"/>
      <c r="CI661" s="145"/>
    </row>
    <row r="662" spans="1:87" ht="9" customHeight="1" x14ac:dyDescent="0.2">
      <c r="A662" s="143" t="str">
        <f>+IF('➉一覧からの作成用データ (切替届)'!$N$46="印刷ＯＫ→",1,"")</f>
        <v/>
      </c>
      <c r="B662" s="2686"/>
      <c r="C662" s="2686"/>
      <c r="D662" s="2686"/>
      <c r="E662" s="2686"/>
      <c r="F662" s="2686"/>
      <c r="G662" s="2686"/>
      <c r="H662" s="2686"/>
      <c r="I662" s="2686"/>
      <c r="J662" s="2686"/>
      <c r="K662" s="2686"/>
      <c r="L662" s="2686"/>
      <c r="M662" s="2686"/>
      <c r="N662" s="2686"/>
      <c r="O662" s="2686"/>
      <c r="P662" s="2686"/>
      <c r="Q662" s="2686"/>
      <c r="R662" s="2686"/>
      <c r="S662" s="2686"/>
      <c r="T662" s="2686"/>
      <c r="U662" s="2686"/>
      <c r="V662" s="2686"/>
      <c r="W662" s="2686"/>
      <c r="X662" s="2686"/>
      <c r="Y662" s="2686"/>
      <c r="Z662" s="2686"/>
      <c r="AA662" s="2686"/>
      <c r="AB662" s="2686"/>
      <c r="AC662" s="2686"/>
      <c r="AD662" s="2686"/>
      <c r="AE662" s="2686"/>
      <c r="AF662" s="2686"/>
      <c r="AG662" s="2686"/>
      <c r="AH662" s="2686"/>
      <c r="AI662" s="2686"/>
      <c r="AJ662" s="2686"/>
      <c r="AK662" s="2686"/>
      <c r="AL662" s="2686"/>
      <c r="AM662" s="2686"/>
      <c r="AN662" s="2686"/>
      <c r="AO662" s="2686"/>
      <c r="AP662" s="2686"/>
      <c r="AQ662" s="2686"/>
      <c r="AR662" s="2686"/>
      <c r="AS662" s="2686"/>
      <c r="AT662" s="2686"/>
      <c r="AU662" s="2686"/>
      <c r="AV662" s="2681"/>
      <c r="AW662" s="2681"/>
      <c r="AX662" s="2681"/>
      <c r="AY662" s="2681"/>
      <c r="AZ662" s="2681"/>
      <c r="BA662" s="2681"/>
      <c r="BB662" s="2683"/>
      <c r="BC662" s="2683"/>
      <c r="BD662" s="2683"/>
      <c r="BE662" s="2683"/>
      <c r="BF662" s="2683"/>
      <c r="BG662" s="2683"/>
      <c r="BH662" s="2683"/>
      <c r="BI662" s="2683"/>
      <c r="BJ662" s="2683"/>
      <c r="BK662" s="2683"/>
      <c r="BL662" s="2683"/>
      <c r="BM662" s="2683"/>
      <c r="BN662" s="2683"/>
      <c r="BO662" s="2683"/>
      <c r="BP662" s="2683"/>
      <c r="BQ662" s="2683"/>
      <c r="BR662" s="89"/>
      <c r="BS662" s="89"/>
      <c r="BT662" s="89"/>
      <c r="BU662" s="89"/>
      <c r="CA662" s="145"/>
      <c r="CB662" s="145"/>
      <c r="CC662" s="145"/>
      <c r="CD662" s="145"/>
      <c r="CE662" s="145"/>
      <c r="CF662" s="145"/>
      <c r="CG662" s="145"/>
      <c r="CH662" s="145"/>
      <c r="CI662" s="145"/>
    </row>
    <row r="663" spans="1:87" s="76" customFormat="1" ht="20.25" customHeight="1" x14ac:dyDescent="0.2">
      <c r="A663" s="143" t="str">
        <f>+IF('➉一覧からの作成用データ (切替届)'!$N$46="印刷ＯＫ→",1,"")</f>
        <v/>
      </c>
      <c r="B663" s="1654" t="s">
        <v>306</v>
      </c>
      <c r="C663" s="1654"/>
      <c r="D663" s="1654"/>
      <c r="E663" s="1654"/>
      <c r="F663" s="1654"/>
      <c r="G663" s="1654"/>
      <c r="H663" s="1654"/>
      <c r="I663" s="1654"/>
      <c r="J663" s="1654"/>
      <c r="K663" s="1654"/>
      <c r="L663" s="1654"/>
      <c r="M663" s="1654"/>
      <c r="N663" s="1654"/>
      <c r="O663" s="1654"/>
      <c r="P663" s="1654"/>
      <c r="Q663" s="1654"/>
      <c r="R663" s="1654"/>
      <c r="S663" s="1654"/>
      <c r="T663" s="1654"/>
      <c r="U663" s="1654"/>
      <c r="V663" s="1654"/>
      <c r="W663" s="1654"/>
      <c r="X663" s="1654"/>
      <c r="Y663" s="1654"/>
      <c r="Z663" s="1654"/>
      <c r="AA663" s="1654"/>
      <c r="AB663" s="1654"/>
      <c r="AC663" s="1654"/>
      <c r="AD663" s="1654"/>
      <c r="AE663" s="1654"/>
      <c r="AF663" s="1654"/>
      <c r="AG663" s="1654"/>
      <c r="AH663" s="1654"/>
      <c r="AI663" s="1654"/>
      <c r="AJ663" s="1654"/>
      <c r="AK663" s="1654"/>
      <c r="AL663" s="1654"/>
      <c r="AM663" s="1654"/>
      <c r="AN663" s="1654"/>
      <c r="AO663" s="1654"/>
      <c r="AP663" s="1654"/>
      <c r="AQ663" s="1654"/>
      <c r="AR663" s="1654"/>
      <c r="AS663" s="1654"/>
      <c r="AT663" s="1654"/>
      <c r="AU663" s="1654"/>
      <c r="AV663" s="1654"/>
      <c r="AW663" s="1654"/>
      <c r="AX663" s="1654"/>
      <c r="AY663" s="1654"/>
      <c r="AZ663" s="1654"/>
      <c r="BA663" s="1654"/>
      <c r="BB663" s="1654"/>
      <c r="BC663" s="1654"/>
      <c r="BD663" s="1654"/>
      <c r="BE663" s="1654"/>
      <c r="BF663" s="1654"/>
      <c r="BG663" s="1654"/>
      <c r="BH663" s="1654"/>
      <c r="BI663" s="1654"/>
      <c r="BJ663" s="1654"/>
      <c r="BK663" s="1654"/>
      <c r="BL663" s="1654"/>
      <c r="BM663" s="1654"/>
      <c r="BN663" s="1654"/>
      <c r="BO663" s="1654"/>
      <c r="BP663" s="1654"/>
      <c r="BQ663" s="1654"/>
      <c r="BR663" s="135"/>
      <c r="CA663" s="146"/>
      <c r="CB663" s="146"/>
      <c r="CC663" s="146"/>
      <c r="CD663" s="146"/>
      <c r="CE663" s="146"/>
      <c r="CF663" s="146"/>
      <c r="CG663" s="146"/>
      <c r="CH663" s="146"/>
      <c r="CI663" s="146"/>
    </row>
    <row r="664" spans="1:87" s="76" customFormat="1" ht="20.25" customHeight="1" x14ac:dyDescent="0.2">
      <c r="A664" s="143" t="str">
        <f>+IF('➉一覧からの作成用データ (切替届)'!$N$46="印刷ＯＫ→",1,"")</f>
        <v/>
      </c>
      <c r="B664" s="1654"/>
      <c r="C664" s="1654"/>
      <c r="D664" s="1654"/>
      <c r="E664" s="1654"/>
      <c r="F664" s="1654"/>
      <c r="G664" s="1654"/>
      <c r="H664" s="1654"/>
      <c r="I664" s="1654"/>
      <c r="J664" s="1654"/>
      <c r="K664" s="1654"/>
      <c r="L664" s="1654"/>
      <c r="M664" s="1654"/>
      <c r="N664" s="1654"/>
      <c r="O664" s="1654"/>
      <c r="P664" s="1654"/>
      <c r="Q664" s="1654"/>
      <c r="R664" s="1654"/>
      <c r="S664" s="1654"/>
      <c r="T664" s="1654"/>
      <c r="U664" s="1654"/>
      <c r="V664" s="1654"/>
      <c r="W664" s="1654"/>
      <c r="X664" s="1654"/>
      <c r="Y664" s="1654"/>
      <c r="Z664" s="1654"/>
      <c r="AA664" s="1654"/>
      <c r="AB664" s="1654"/>
      <c r="AC664" s="1654"/>
      <c r="AD664" s="1654"/>
      <c r="AE664" s="1654"/>
      <c r="AF664" s="1654"/>
      <c r="AG664" s="1654"/>
      <c r="AH664" s="1654"/>
      <c r="AI664" s="1654"/>
      <c r="AJ664" s="1654"/>
      <c r="AK664" s="1654"/>
      <c r="AL664" s="1654"/>
      <c r="AM664" s="1654"/>
      <c r="AN664" s="1654"/>
      <c r="AO664" s="1654"/>
      <c r="AP664" s="1654"/>
      <c r="AQ664" s="1654"/>
      <c r="AR664" s="1654"/>
      <c r="AS664" s="1654"/>
      <c r="AT664" s="1654"/>
      <c r="AU664" s="1654"/>
      <c r="AV664" s="1654"/>
      <c r="AW664" s="1654"/>
      <c r="AX664" s="1654"/>
      <c r="AY664" s="1654"/>
      <c r="AZ664" s="1654"/>
      <c r="BA664" s="1654"/>
      <c r="BB664" s="1654"/>
      <c r="BC664" s="1654"/>
      <c r="BD664" s="1654"/>
      <c r="BE664" s="1654"/>
      <c r="BF664" s="1654"/>
      <c r="BG664" s="1654"/>
      <c r="BH664" s="1654"/>
      <c r="BI664" s="1654"/>
      <c r="BJ664" s="1654"/>
      <c r="BK664" s="1654"/>
      <c r="BL664" s="1654"/>
      <c r="BM664" s="1654"/>
      <c r="BN664" s="1654"/>
      <c r="BO664" s="1654"/>
      <c r="BP664" s="1654"/>
      <c r="BQ664" s="1654"/>
      <c r="BR664" s="135"/>
      <c r="CA664" s="146"/>
      <c r="CB664" s="146"/>
      <c r="CC664" s="146"/>
      <c r="CD664" s="146"/>
      <c r="CE664" s="146"/>
      <c r="CF664" s="146"/>
      <c r="CG664" s="146"/>
      <c r="CH664" s="146"/>
      <c r="CI664" s="146"/>
    </row>
    <row r="665" spans="1:87" s="76" customFormat="1" ht="16.5" customHeight="1" x14ac:dyDescent="0.25">
      <c r="A665" s="143" t="str">
        <f>+IF('➉一覧からの作成用データ (切替届)'!$N$46="印刷ＯＫ→",1,"")</f>
        <v/>
      </c>
      <c r="B665" s="1689" t="s">
        <v>134</v>
      </c>
      <c r="C665" s="1689"/>
      <c r="D665" s="1689"/>
      <c r="E665" s="1689"/>
      <c r="F665" s="1689"/>
      <c r="G665" s="1689"/>
      <c r="H665" s="1689"/>
      <c r="I665" s="1689"/>
      <c r="J665" s="1689"/>
      <c r="K665" s="1689"/>
      <c r="L665" s="1689"/>
      <c r="M665" s="1689"/>
      <c r="N665" s="1689"/>
      <c r="O665" s="1689"/>
      <c r="P665" s="1689"/>
      <c r="Q665" s="1689"/>
      <c r="R665" s="1689"/>
      <c r="S665" s="1689"/>
      <c r="T665" s="1689"/>
      <c r="U665" s="1689"/>
      <c r="V665" s="1689"/>
      <c r="W665" s="1689"/>
      <c r="X665" s="1689"/>
      <c r="Y665" s="1689"/>
      <c r="Z665" s="1689"/>
      <c r="AA665" s="1689"/>
      <c r="AB665" s="1689"/>
      <c r="AC665" s="1689"/>
      <c r="AD665" s="1689"/>
      <c r="AE665" s="1689"/>
      <c r="AF665" s="1689"/>
      <c r="AG665" s="1689"/>
      <c r="AH665" s="1689"/>
      <c r="AI665" s="1689"/>
      <c r="AJ665" s="1689"/>
      <c r="AK665" s="1689"/>
      <c r="AL665" s="1689"/>
      <c r="AM665" s="1689"/>
      <c r="AN665" s="1689"/>
      <c r="AO665" s="1689"/>
      <c r="AP665" s="1689"/>
      <c r="AQ665" s="1689"/>
      <c r="AR665" s="1689"/>
      <c r="AS665" s="1689"/>
      <c r="AT665" s="1689"/>
      <c r="AU665" s="1689"/>
      <c r="AV665" s="1689"/>
      <c r="AW665" s="1689"/>
      <c r="AX665" s="1689"/>
      <c r="AY665" s="1689"/>
      <c r="AZ665" s="1689"/>
      <c r="BA665" s="1689"/>
      <c r="BB665" s="1689"/>
      <c r="BC665" s="1689"/>
      <c r="BD665" s="1689"/>
      <c r="BE665" s="1689"/>
      <c r="BF665" s="1689"/>
      <c r="BG665" s="1689"/>
      <c r="BH665" s="1689"/>
      <c r="BI665" s="1689"/>
      <c r="BJ665" s="1689"/>
      <c r="BK665" s="1689"/>
      <c r="BL665" s="1689"/>
      <c r="BM665" s="1689"/>
      <c r="BN665" s="1689"/>
      <c r="BO665" s="1689"/>
      <c r="BP665" s="1689"/>
      <c r="BQ665" s="1689"/>
      <c r="BR665" s="147"/>
      <c r="CA665" s="146"/>
      <c r="CB665" s="146"/>
      <c r="CC665" s="146"/>
      <c r="CD665" s="146"/>
      <c r="CE665" s="146"/>
      <c r="CF665" s="146"/>
      <c r="CG665" s="146"/>
      <c r="CH665" s="146"/>
      <c r="CI665" s="146"/>
    </row>
    <row r="666" spans="1:87" s="76" customFormat="1" ht="16.5" customHeight="1" x14ac:dyDescent="0.25">
      <c r="A666" s="143" t="str">
        <f>+IF('➉一覧からの作成用データ (切替届)'!$N$46="印刷ＯＫ→",1,"")</f>
        <v/>
      </c>
      <c r="B666" s="1689"/>
      <c r="C666" s="1689"/>
      <c r="D666" s="1689"/>
      <c r="E666" s="1689"/>
      <c r="F666" s="1689"/>
      <c r="G666" s="1689"/>
      <c r="H666" s="1689"/>
      <c r="I666" s="1689"/>
      <c r="J666" s="1689"/>
      <c r="K666" s="1689"/>
      <c r="L666" s="1689"/>
      <c r="M666" s="1689"/>
      <c r="N666" s="1689"/>
      <c r="O666" s="1689"/>
      <c r="P666" s="1689"/>
      <c r="Q666" s="1689"/>
      <c r="R666" s="1689"/>
      <c r="S666" s="1689"/>
      <c r="T666" s="1689"/>
      <c r="U666" s="1689"/>
      <c r="V666" s="1689"/>
      <c r="W666" s="1689"/>
      <c r="X666" s="1689"/>
      <c r="Y666" s="1689"/>
      <c r="Z666" s="1689"/>
      <c r="AA666" s="1689"/>
      <c r="AB666" s="1689"/>
      <c r="AC666" s="1689"/>
      <c r="AD666" s="1689"/>
      <c r="AE666" s="1689"/>
      <c r="AF666" s="1689"/>
      <c r="AG666" s="1689"/>
      <c r="AH666" s="1689"/>
      <c r="AI666" s="1689"/>
      <c r="AJ666" s="1689"/>
      <c r="AK666" s="1689"/>
      <c r="AL666" s="1689"/>
      <c r="AM666" s="1689"/>
      <c r="AN666" s="1689"/>
      <c r="AO666" s="1689"/>
      <c r="AP666" s="1689"/>
      <c r="AQ666" s="1689"/>
      <c r="AR666" s="1689"/>
      <c r="AS666" s="1689"/>
      <c r="AT666" s="1689"/>
      <c r="AU666" s="1689"/>
      <c r="AV666" s="1689"/>
      <c r="AW666" s="1689"/>
      <c r="AX666" s="1689"/>
      <c r="AY666" s="1689"/>
      <c r="AZ666" s="1689"/>
      <c r="BA666" s="1689"/>
      <c r="BB666" s="1689"/>
      <c r="BC666" s="1689"/>
      <c r="BD666" s="1689"/>
      <c r="BE666" s="1689"/>
      <c r="BF666" s="1689"/>
      <c r="BG666" s="1689"/>
      <c r="BH666" s="1689"/>
      <c r="BI666" s="1689"/>
      <c r="BJ666" s="1689"/>
      <c r="BK666" s="1689"/>
      <c r="BL666" s="1689"/>
      <c r="BM666" s="1689"/>
      <c r="BN666" s="1689"/>
      <c r="BO666" s="1689"/>
      <c r="BP666" s="1689"/>
      <c r="BQ666" s="1689"/>
      <c r="BR666" s="147"/>
      <c r="CA666" s="146"/>
      <c r="CB666" s="146"/>
      <c r="CC666" s="146"/>
      <c r="CD666" s="146"/>
      <c r="CE666" s="146"/>
      <c r="CF666" s="146"/>
    </row>
    <row r="667" spans="1:87" s="76" customFormat="1" ht="28.5" customHeight="1" x14ac:dyDescent="0.2">
      <c r="A667" s="143" t="str">
        <f>+IF('➉一覧からの作成用データ (切替届)'!$N$46="印刷ＯＫ→",1,"")</f>
        <v/>
      </c>
      <c r="B667" s="1654" t="s">
        <v>135</v>
      </c>
      <c r="C667" s="1654"/>
      <c r="D667" s="1654"/>
      <c r="E667" s="1654"/>
      <c r="F667" s="1654"/>
      <c r="G667" s="1654"/>
      <c r="H667" s="1654"/>
      <c r="I667" s="1654"/>
      <c r="J667" s="1654"/>
      <c r="K667" s="1654"/>
      <c r="L667" s="1654"/>
      <c r="M667" s="1654"/>
      <c r="N667" s="1654"/>
      <c r="O667" s="1654"/>
      <c r="P667" s="1654"/>
      <c r="Q667" s="1654"/>
      <c r="R667" s="1654"/>
      <c r="S667" s="1654"/>
      <c r="T667" s="1654"/>
      <c r="U667" s="1654"/>
      <c r="V667" s="1654"/>
      <c r="W667" s="1654"/>
      <c r="X667" s="1654"/>
      <c r="Y667" s="1654"/>
      <c r="Z667" s="1654"/>
      <c r="AA667" s="1654"/>
      <c r="AB667" s="1654"/>
      <c r="AC667" s="1654"/>
      <c r="AD667" s="1654"/>
      <c r="AE667" s="1654"/>
      <c r="AF667" s="1654"/>
      <c r="AG667" s="1654"/>
      <c r="AH667" s="1654"/>
      <c r="AI667" s="1654"/>
      <c r="AJ667" s="1654"/>
      <c r="AK667" s="1654"/>
      <c r="AL667" s="1654"/>
      <c r="AM667" s="1654"/>
      <c r="AN667" s="1654"/>
      <c r="AO667" s="1654"/>
      <c r="AP667" s="1654"/>
      <c r="AQ667" s="1654"/>
      <c r="AR667" s="1654"/>
      <c r="AS667" s="1654"/>
      <c r="AT667" s="1654"/>
      <c r="AU667" s="1654"/>
      <c r="AV667" s="1654"/>
      <c r="AW667" s="1654"/>
      <c r="AX667" s="1654"/>
      <c r="AY667" s="1654"/>
      <c r="AZ667" s="1654"/>
      <c r="BA667" s="1654"/>
      <c r="BB667" s="1654"/>
      <c r="BC667" s="1654"/>
      <c r="BD667" s="1654"/>
      <c r="BE667" s="1654"/>
      <c r="BF667" s="1654"/>
      <c r="BG667" s="1654"/>
      <c r="BH667" s="1654"/>
      <c r="BI667" s="1654"/>
      <c r="BJ667" s="1654"/>
      <c r="BK667" s="1654"/>
      <c r="BL667" s="1654"/>
      <c r="BM667" s="1654"/>
      <c r="BN667" s="1654"/>
      <c r="BO667" s="1654"/>
      <c r="BP667" s="1654"/>
      <c r="BQ667" s="1654"/>
      <c r="BR667" s="135"/>
      <c r="CA667" s="146"/>
      <c r="CB667" s="146"/>
      <c r="CC667" s="146"/>
      <c r="CD667" s="146"/>
      <c r="CE667" s="146"/>
      <c r="CF667" s="146"/>
    </row>
    <row r="668" spans="1:87" s="76" customFormat="1" ht="28.5" customHeight="1" x14ac:dyDescent="0.2">
      <c r="A668" s="143" t="str">
        <f>+IF('➉一覧からの作成用データ (切替届)'!$N$46="印刷ＯＫ→",1,"")</f>
        <v/>
      </c>
      <c r="B668" s="1654"/>
      <c r="C668" s="1654"/>
      <c r="D668" s="1654"/>
      <c r="E668" s="1654"/>
      <c r="F668" s="1654"/>
      <c r="G668" s="1654"/>
      <c r="H668" s="1654"/>
      <c r="I668" s="1654"/>
      <c r="J668" s="1654"/>
      <c r="K668" s="1654"/>
      <c r="L668" s="1654"/>
      <c r="M668" s="1654"/>
      <c r="N668" s="1654"/>
      <c r="O668" s="1654"/>
      <c r="P668" s="1654"/>
      <c r="Q668" s="1654"/>
      <c r="R668" s="1654"/>
      <c r="S668" s="1654"/>
      <c r="T668" s="1654"/>
      <c r="U668" s="1654"/>
      <c r="V668" s="1654"/>
      <c r="W668" s="1654"/>
      <c r="X668" s="1654"/>
      <c r="Y668" s="1654"/>
      <c r="Z668" s="1654"/>
      <c r="AA668" s="1654"/>
      <c r="AB668" s="1654"/>
      <c r="AC668" s="1654"/>
      <c r="AD668" s="1654"/>
      <c r="AE668" s="1654"/>
      <c r="AF668" s="1654"/>
      <c r="AG668" s="1654"/>
      <c r="AH668" s="1654"/>
      <c r="AI668" s="1654"/>
      <c r="AJ668" s="1654"/>
      <c r="AK668" s="1654"/>
      <c r="AL668" s="1654"/>
      <c r="AM668" s="1654"/>
      <c r="AN668" s="1654"/>
      <c r="AO668" s="1654"/>
      <c r="AP668" s="1654"/>
      <c r="AQ668" s="1654"/>
      <c r="AR668" s="1654"/>
      <c r="AS668" s="1654"/>
      <c r="AT668" s="1654"/>
      <c r="AU668" s="1654"/>
      <c r="AV668" s="1654"/>
      <c r="AW668" s="1654"/>
      <c r="AX668" s="1654"/>
      <c r="AY668" s="1654"/>
      <c r="AZ668" s="1654"/>
      <c r="BA668" s="1654"/>
      <c r="BB668" s="1654"/>
      <c r="BC668" s="1654"/>
      <c r="BD668" s="1654"/>
      <c r="BE668" s="1654"/>
      <c r="BF668" s="1654"/>
      <c r="BG668" s="1654"/>
      <c r="BH668" s="1654"/>
      <c r="BI668" s="1654"/>
      <c r="BJ668" s="1654"/>
      <c r="BK668" s="1654"/>
      <c r="BL668" s="1654"/>
      <c r="BM668" s="1654"/>
      <c r="BN668" s="1654"/>
      <c r="BO668" s="1654"/>
      <c r="BP668" s="1654"/>
      <c r="BQ668" s="1654"/>
      <c r="BR668" s="135"/>
      <c r="CA668" s="146"/>
      <c r="CB668" s="146"/>
      <c r="CC668" s="146"/>
      <c r="CD668" s="146"/>
      <c r="CE668" s="146"/>
      <c r="CF668" s="146"/>
      <c r="CG668" s="146"/>
      <c r="CH668" s="146"/>
      <c r="CI668" s="146"/>
    </row>
    <row r="669" spans="1:87" s="76" customFormat="1" ht="16.5" customHeight="1" x14ac:dyDescent="0.2">
      <c r="A669" s="143" t="str">
        <f>+IF('➉一覧からの作成用データ (切替届)'!$N$46="印刷ＯＫ→",1,"")</f>
        <v/>
      </c>
      <c r="B669" s="1654" t="s">
        <v>136</v>
      </c>
      <c r="C669" s="1654"/>
      <c r="D669" s="1654"/>
      <c r="E669" s="1654"/>
      <c r="F669" s="1654"/>
      <c r="G669" s="1654"/>
      <c r="H669" s="1654"/>
      <c r="I669" s="1654"/>
      <c r="J669" s="1654"/>
      <c r="K669" s="1654"/>
      <c r="L669" s="1654"/>
      <c r="M669" s="1654"/>
      <c r="N669" s="1654"/>
      <c r="O669" s="1654"/>
      <c r="P669" s="1654"/>
      <c r="Q669" s="1654"/>
      <c r="R669" s="1654"/>
      <c r="S669" s="1654"/>
      <c r="T669" s="1654"/>
      <c r="U669" s="1654"/>
      <c r="V669" s="1654"/>
      <c r="W669" s="1654"/>
      <c r="X669" s="1654"/>
      <c r="Y669" s="1654"/>
      <c r="Z669" s="1654"/>
      <c r="AA669" s="1654"/>
      <c r="AB669" s="1654"/>
      <c r="AC669" s="1654"/>
      <c r="AD669" s="1654"/>
      <c r="AE669" s="1654"/>
      <c r="AF669" s="1654"/>
      <c r="AG669" s="1654"/>
      <c r="AH669" s="1654"/>
      <c r="AI669" s="1654"/>
      <c r="AJ669" s="1654"/>
      <c r="AK669" s="1654"/>
      <c r="AL669" s="1654"/>
      <c r="AM669" s="1654"/>
      <c r="AN669" s="1654"/>
      <c r="AO669" s="1654"/>
      <c r="AP669" s="1654"/>
      <c r="AQ669" s="1654"/>
      <c r="AR669" s="1654"/>
      <c r="AS669" s="1654"/>
      <c r="AT669" s="1654"/>
      <c r="AU669" s="1654"/>
      <c r="AV669" s="1654"/>
      <c r="AW669" s="1654"/>
      <c r="AX669" s="1654"/>
      <c r="AY669" s="1654"/>
      <c r="AZ669" s="1654"/>
      <c r="BA669" s="1654"/>
      <c r="BB669" s="1654"/>
      <c r="BC669" s="1654"/>
      <c r="BD669" s="1654"/>
      <c r="BE669" s="1654"/>
      <c r="BF669" s="1654"/>
      <c r="BG669" s="1654"/>
      <c r="BH669" s="1654"/>
      <c r="BI669" s="1654"/>
      <c r="BJ669" s="1654"/>
      <c r="BK669" s="1654"/>
      <c r="BL669" s="1654"/>
      <c r="BM669" s="1654"/>
      <c r="BN669" s="1654"/>
      <c r="BO669" s="1654"/>
      <c r="BP669" s="1654"/>
      <c r="BQ669" s="1654"/>
      <c r="BR669" s="135"/>
      <c r="CA669" s="146"/>
      <c r="CB669" s="146"/>
      <c r="CC669" s="146"/>
      <c r="CD669" s="146"/>
      <c r="CE669" s="146"/>
      <c r="CF669" s="146"/>
      <c r="CG669" s="146"/>
      <c r="CH669" s="146"/>
      <c r="CI669" s="146"/>
    </row>
    <row r="670" spans="1:87" s="76" customFormat="1" ht="16.5" customHeight="1" x14ac:dyDescent="0.2">
      <c r="A670" s="143" t="str">
        <f>+IF('➉一覧からの作成用データ (切替届)'!$N$46="印刷ＯＫ→",1,"")</f>
        <v/>
      </c>
      <c r="B670" s="1654"/>
      <c r="C670" s="1654"/>
      <c r="D670" s="1654"/>
      <c r="E670" s="1654"/>
      <c r="F670" s="1654"/>
      <c r="G670" s="1654"/>
      <c r="H670" s="1654"/>
      <c r="I670" s="1654"/>
      <c r="J670" s="1654"/>
      <c r="K670" s="1654"/>
      <c r="L670" s="1654"/>
      <c r="M670" s="1654"/>
      <c r="N670" s="1654"/>
      <c r="O670" s="1654"/>
      <c r="P670" s="1654"/>
      <c r="Q670" s="1654"/>
      <c r="R670" s="1654"/>
      <c r="S670" s="1654"/>
      <c r="T670" s="1654"/>
      <c r="U670" s="1654"/>
      <c r="V670" s="1654"/>
      <c r="W670" s="1654"/>
      <c r="X670" s="1654"/>
      <c r="Y670" s="1654"/>
      <c r="Z670" s="1654"/>
      <c r="AA670" s="1654"/>
      <c r="AB670" s="1654"/>
      <c r="AC670" s="1654"/>
      <c r="AD670" s="1654"/>
      <c r="AE670" s="1654"/>
      <c r="AF670" s="1654"/>
      <c r="AG670" s="1654"/>
      <c r="AH670" s="1654"/>
      <c r="AI670" s="1654"/>
      <c r="AJ670" s="1654"/>
      <c r="AK670" s="1654"/>
      <c r="AL670" s="1654"/>
      <c r="AM670" s="1654"/>
      <c r="AN670" s="1654"/>
      <c r="AO670" s="1654"/>
      <c r="AP670" s="1654"/>
      <c r="AQ670" s="1654"/>
      <c r="AR670" s="1654"/>
      <c r="AS670" s="1654"/>
      <c r="AT670" s="1654"/>
      <c r="AU670" s="1654"/>
      <c r="AV670" s="1654"/>
      <c r="AW670" s="1654"/>
      <c r="AX670" s="1654"/>
      <c r="AY670" s="1654"/>
      <c r="AZ670" s="1654"/>
      <c r="BA670" s="1654"/>
      <c r="BB670" s="1654"/>
      <c r="BC670" s="1654"/>
      <c r="BD670" s="1654"/>
      <c r="BE670" s="1654"/>
      <c r="BF670" s="1654"/>
      <c r="BG670" s="1654"/>
      <c r="BH670" s="1654"/>
      <c r="BI670" s="1654"/>
      <c r="BJ670" s="1654"/>
      <c r="BK670" s="1654"/>
      <c r="BL670" s="1654"/>
      <c r="BM670" s="1654"/>
      <c r="BN670" s="1654"/>
      <c r="BO670" s="1654"/>
      <c r="BP670" s="1654"/>
      <c r="BQ670" s="1654"/>
      <c r="BR670" s="135"/>
      <c r="CA670" s="146"/>
      <c r="CB670" s="146"/>
      <c r="CC670" s="146"/>
      <c r="CD670" s="146"/>
      <c r="CE670" s="146"/>
      <c r="CF670" s="146"/>
      <c r="CG670" s="146"/>
      <c r="CH670" s="146"/>
      <c r="CI670" s="146"/>
    </row>
    <row r="671" spans="1:87" s="76" customFormat="1" ht="12" customHeight="1" x14ac:dyDescent="0.2">
      <c r="A671" s="143" t="str">
        <f>+IF('➉一覧からの作成用データ (切替届)'!$N$46="印刷ＯＫ→",1,"")</f>
        <v/>
      </c>
      <c r="B671" s="8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3"/>
      <c r="AI671" s="93"/>
      <c r="AJ671" s="93"/>
      <c r="AK671" s="93"/>
      <c r="AL671" s="94"/>
      <c r="AM671" s="95"/>
      <c r="AN671" s="95"/>
      <c r="AO671" s="95"/>
      <c r="AP671" s="95"/>
      <c r="AQ671" s="96"/>
      <c r="AR671" s="96"/>
      <c r="AS671" s="96"/>
      <c r="AT671" s="96"/>
      <c r="AU671" s="96"/>
      <c r="AV671" s="96"/>
      <c r="AW671" s="96"/>
      <c r="AX671" s="96"/>
      <c r="AY671" s="96"/>
      <c r="AZ671" s="96"/>
      <c r="BA671" s="96"/>
      <c r="BB671" s="96"/>
      <c r="BC671" s="96"/>
      <c r="BD671" s="96"/>
      <c r="BE671" s="96"/>
      <c r="BF671" s="96"/>
      <c r="BG671" s="96"/>
      <c r="BH671" s="96"/>
      <c r="BR671" s="135"/>
      <c r="CA671" s="146"/>
      <c r="CB671" s="146"/>
      <c r="CC671" s="146"/>
      <c r="CD671" s="146"/>
      <c r="CE671" s="146"/>
      <c r="CF671" s="146"/>
      <c r="CG671" s="146"/>
      <c r="CH671" s="146"/>
      <c r="CI671" s="146"/>
    </row>
    <row r="672" spans="1:87" s="76" customFormat="1" ht="12" customHeight="1" x14ac:dyDescent="0.2">
      <c r="A672" s="143" t="str">
        <f>+IF('➉一覧からの作成用データ (切替届)'!$N$46="印刷ＯＫ→",1,"")</f>
        <v/>
      </c>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3"/>
      <c r="AI672" s="93"/>
      <c r="AJ672" s="93"/>
      <c r="AK672" s="93"/>
      <c r="AL672" s="94"/>
      <c r="AM672" s="95"/>
      <c r="AN672" s="95"/>
      <c r="AO672" s="95"/>
      <c r="AP672" s="95"/>
      <c r="AQ672" s="97"/>
      <c r="AR672" s="97"/>
      <c r="AS672" s="97"/>
      <c r="AT672" s="97"/>
      <c r="AU672" s="97"/>
      <c r="AV672" s="97"/>
      <c r="AW672" s="98"/>
      <c r="AX672" s="98"/>
      <c r="AY672" s="98"/>
      <c r="AZ672" s="98"/>
      <c r="BA672" s="98"/>
      <c r="BB672" s="99"/>
      <c r="BC672" s="98"/>
      <c r="BD672" s="98"/>
      <c r="BE672" s="98"/>
      <c r="BF672" s="98"/>
      <c r="BG672" s="98"/>
      <c r="BH672" s="99"/>
      <c r="BR672" s="135"/>
      <c r="CA672" s="146"/>
      <c r="CB672" s="146"/>
      <c r="CC672" s="146"/>
      <c r="CD672" s="146"/>
      <c r="CE672" s="146"/>
      <c r="CF672" s="146"/>
      <c r="CG672" s="146"/>
      <c r="CH672" s="146"/>
      <c r="CI672" s="146"/>
    </row>
    <row r="673" spans="1:85" ht="11.25" customHeight="1" x14ac:dyDescent="0.2">
      <c r="A673" s="143" t="str">
        <f>+IF('➉一覧からの作成用データ (切替届)'!$N$47="印刷ＯＫ→",1,"")</f>
        <v/>
      </c>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3"/>
      <c r="AI673" s="93"/>
      <c r="AJ673" s="93"/>
      <c r="AK673" s="93"/>
      <c r="AL673" s="94"/>
      <c r="AM673" s="95"/>
      <c r="AN673" s="95"/>
      <c r="AO673" s="95"/>
      <c r="AP673" s="95"/>
      <c r="AQ673" s="96"/>
      <c r="AR673" s="96"/>
      <c r="AS673" s="96"/>
      <c r="AT673" s="96"/>
      <c r="AU673" s="96"/>
      <c r="AV673" s="96"/>
      <c r="AW673" s="96"/>
      <c r="AX673" s="96"/>
      <c r="AY673" s="96"/>
      <c r="AZ673" s="96"/>
      <c r="BA673" s="96"/>
      <c r="BB673" s="96"/>
      <c r="BC673" s="96"/>
      <c r="BD673" s="96"/>
      <c r="BE673" s="96"/>
      <c r="BF673" s="96"/>
      <c r="BG673" s="96"/>
      <c r="BH673" s="96"/>
      <c r="BI673" s="76"/>
      <c r="BJ673" s="76"/>
      <c r="BK673" s="76"/>
      <c r="BL673" s="76"/>
      <c r="BM673" s="76"/>
      <c r="BN673" s="76"/>
      <c r="BO673" s="76"/>
      <c r="BP673" s="76"/>
      <c r="BQ673" s="76"/>
    </row>
    <row r="674" spans="1:85" ht="12.75" customHeight="1" x14ac:dyDescent="0.2">
      <c r="A674" s="143" t="str">
        <f>+IF('➉一覧からの作成用データ (切替届)'!$N$47="印刷ＯＫ→",1,"")</f>
        <v/>
      </c>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3"/>
      <c r="AI674" s="93"/>
      <c r="AJ674" s="93"/>
      <c r="AK674" s="93"/>
      <c r="AL674" s="94"/>
      <c r="AM674" s="95"/>
      <c r="AN674" s="95"/>
      <c r="AO674" s="95"/>
      <c r="AP674" s="95"/>
      <c r="AQ674" s="97"/>
      <c r="AR674" s="97"/>
      <c r="AS674" s="97"/>
      <c r="AT674" s="97"/>
      <c r="AU674" s="97"/>
      <c r="AV674" s="97"/>
      <c r="AW674" s="98"/>
      <c r="AX674" s="98"/>
      <c r="AY674" s="98"/>
      <c r="AZ674" s="98"/>
      <c r="BA674" s="98"/>
      <c r="BB674" s="99"/>
      <c r="BC674" s="98"/>
      <c r="BD674" s="98"/>
      <c r="BE674" s="98"/>
      <c r="BF674" s="98"/>
      <c r="BG674" s="98"/>
      <c r="BH674" s="99"/>
      <c r="BI674" s="76"/>
      <c r="BJ674" s="76"/>
      <c r="BK674" s="76"/>
      <c r="BL674" s="76"/>
      <c r="BM674" s="76"/>
      <c r="BN674" s="76"/>
      <c r="BO674" s="76"/>
      <c r="BP674" s="76"/>
      <c r="BQ674" s="76"/>
      <c r="BR674" s="83"/>
      <c r="BS674" s="83"/>
    </row>
    <row r="675" spans="1:85" ht="12.75" customHeight="1" x14ac:dyDescent="0.2">
      <c r="A675" s="143" t="str">
        <f>+IF('➉一覧からの作成用データ (切替届)'!$N$47="印刷ＯＫ→",1,"")</f>
        <v/>
      </c>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3"/>
      <c r="AI675" s="93"/>
      <c r="AJ675" s="93"/>
      <c r="AK675" s="93"/>
      <c r="AL675" s="94"/>
      <c r="AM675" s="95"/>
      <c r="AN675" s="95"/>
      <c r="AO675" s="95"/>
      <c r="AP675" s="95"/>
      <c r="AQ675" s="97"/>
      <c r="AR675" s="97"/>
      <c r="AS675" s="97"/>
      <c r="AT675" s="97"/>
      <c r="AU675" s="97"/>
      <c r="AV675" s="97"/>
      <c r="AW675" s="98"/>
      <c r="AX675" s="98"/>
      <c r="AY675" s="98"/>
      <c r="AZ675" s="98"/>
      <c r="BA675" s="98"/>
      <c r="BB675" s="99"/>
      <c r="BC675" s="98"/>
      <c r="BD675" s="98"/>
      <c r="BE675" s="98"/>
      <c r="BF675" s="98"/>
      <c r="BG675" s="98"/>
      <c r="BH675" s="99"/>
      <c r="BI675" s="76"/>
      <c r="BJ675" s="100"/>
      <c r="BK675" s="101"/>
      <c r="BL675" s="101"/>
      <c r="BM675" s="101"/>
      <c r="BN675" s="101"/>
      <c r="BO675" s="101"/>
      <c r="BP675" s="101"/>
      <c r="BQ675" s="101"/>
      <c r="BR675" s="76"/>
      <c r="BS675" s="76"/>
    </row>
    <row r="676" spans="1:85" ht="12.75" customHeight="1" x14ac:dyDescent="0.2">
      <c r="A676" s="143" t="str">
        <f>+IF('➉一覧からの作成用データ (切替届)'!$N$47="印刷ＯＫ→",1,"")</f>
        <v/>
      </c>
      <c r="B676" s="2719" t="s">
        <v>589</v>
      </c>
      <c r="C676" s="2719"/>
      <c r="D676" s="2719"/>
      <c r="E676" s="2719"/>
      <c r="F676" s="2719"/>
      <c r="G676" s="2719"/>
      <c r="H676" s="2719"/>
      <c r="I676" s="2719"/>
      <c r="J676" s="2719"/>
      <c r="K676" s="2719"/>
      <c r="L676" s="2719"/>
      <c r="M676" s="2719"/>
      <c r="N676" s="2719"/>
      <c r="O676" s="2719"/>
      <c r="P676" s="2719"/>
      <c r="Q676" s="2719"/>
      <c r="R676" s="2719"/>
      <c r="S676" s="2719"/>
      <c r="T676" s="2719"/>
      <c r="U676" s="2719"/>
      <c r="V676" s="2719"/>
      <c r="W676" s="2719"/>
      <c r="X676" s="2719"/>
      <c r="Y676" s="2719"/>
      <c r="Z676" s="2719"/>
      <c r="AA676" s="2719"/>
      <c r="AB676" s="2719"/>
      <c r="AC676" s="2719"/>
      <c r="AD676" s="2719"/>
      <c r="AE676" s="2719"/>
      <c r="AF676" s="2719"/>
      <c r="AG676" s="2719"/>
      <c r="AH676" s="2719"/>
      <c r="AI676" s="2719"/>
      <c r="AJ676" s="2719"/>
      <c r="AK676" s="2719"/>
      <c r="AL676" s="2720"/>
      <c r="AM676" s="95"/>
      <c r="AN676" s="95"/>
      <c r="AO676" s="95"/>
      <c r="AP676" s="2721" t="s">
        <v>115</v>
      </c>
      <c r="AQ676" s="2721"/>
      <c r="AR676" s="2721"/>
      <c r="AS676" s="2721"/>
      <c r="AT676" s="2721"/>
      <c r="AU676" s="2721"/>
      <c r="AV676" s="2721"/>
      <c r="AW676" s="2723"/>
      <c r="AX676" s="2723"/>
      <c r="AY676" s="2723"/>
      <c r="AZ676" s="2723"/>
      <c r="BA676" s="2723"/>
      <c r="BB676" s="2723"/>
      <c r="BC676" s="2723"/>
      <c r="BD676" s="2723"/>
      <c r="BE676" s="2723"/>
      <c r="BF676" s="2723"/>
      <c r="BG676" s="2723"/>
      <c r="BH676" s="2723"/>
      <c r="BI676" s="2723"/>
      <c r="BJ676" s="2723"/>
      <c r="BK676" s="2723"/>
      <c r="BL676" s="2723"/>
      <c r="BM676" s="2723"/>
      <c r="BN676" s="2723"/>
      <c r="BO676" s="2723"/>
      <c r="BP676" s="2723"/>
      <c r="BQ676" s="2723"/>
      <c r="BR676" s="76"/>
      <c r="BS676" s="76"/>
    </row>
    <row r="677" spans="1:85" ht="12.75" customHeight="1" x14ac:dyDescent="0.2">
      <c r="A677" s="143" t="str">
        <f>+IF('➉一覧からの作成用データ (切替届)'!$N$47="印刷ＯＫ→",1,"")</f>
        <v/>
      </c>
      <c r="B677" s="2719"/>
      <c r="C677" s="2719"/>
      <c r="D677" s="2719"/>
      <c r="E677" s="2719"/>
      <c r="F677" s="2719"/>
      <c r="G677" s="2719"/>
      <c r="H677" s="2719"/>
      <c r="I677" s="2719"/>
      <c r="J677" s="2719"/>
      <c r="K677" s="2719"/>
      <c r="L677" s="2719"/>
      <c r="M677" s="2719"/>
      <c r="N677" s="2719"/>
      <c r="O677" s="2719"/>
      <c r="P677" s="2719"/>
      <c r="Q677" s="2719"/>
      <c r="R677" s="2719"/>
      <c r="S677" s="2719"/>
      <c r="T677" s="2719"/>
      <c r="U677" s="2719"/>
      <c r="V677" s="2719"/>
      <c r="W677" s="2719"/>
      <c r="X677" s="2719"/>
      <c r="Y677" s="2719"/>
      <c r="Z677" s="2719"/>
      <c r="AA677" s="2719"/>
      <c r="AB677" s="2719"/>
      <c r="AC677" s="2719"/>
      <c r="AD677" s="2719"/>
      <c r="AE677" s="2719"/>
      <c r="AF677" s="2719"/>
      <c r="AG677" s="2719"/>
      <c r="AH677" s="2719"/>
      <c r="AI677" s="2719"/>
      <c r="AJ677" s="2719"/>
      <c r="AK677" s="2719"/>
      <c r="AL677" s="2720"/>
      <c r="AM677" s="95"/>
      <c r="AN677" s="95"/>
      <c r="AO677" s="95"/>
      <c r="AP677" s="2721"/>
      <c r="AQ677" s="2721"/>
      <c r="AR677" s="2721"/>
      <c r="AS677" s="2721"/>
      <c r="AT677" s="2721"/>
      <c r="AU677" s="2721"/>
      <c r="AV677" s="2721"/>
      <c r="AW677" s="2723"/>
      <c r="AX677" s="2723"/>
      <c r="AY677" s="2723"/>
      <c r="AZ677" s="2723"/>
      <c r="BA677" s="2723"/>
      <c r="BB677" s="2723"/>
      <c r="BC677" s="2723"/>
      <c r="BD677" s="2723"/>
      <c r="BE677" s="2723"/>
      <c r="BF677" s="2723"/>
      <c r="BG677" s="2723"/>
      <c r="BH677" s="2723"/>
      <c r="BI677" s="2723"/>
      <c r="BJ677" s="2723"/>
      <c r="BK677" s="2723"/>
      <c r="BL677" s="2723"/>
      <c r="BM677" s="2723"/>
      <c r="BN677" s="2723"/>
      <c r="BO677" s="2723"/>
      <c r="BP677" s="2723"/>
      <c r="BQ677" s="2723"/>
      <c r="BR677" s="76"/>
      <c r="BS677" s="76"/>
    </row>
    <row r="678" spans="1:85" ht="12.75" customHeight="1" thickBot="1" x14ac:dyDescent="0.25">
      <c r="A678" s="143" t="str">
        <f>+IF('➉一覧からの作成用データ (切替届)'!$N$47="印刷ＯＫ→",1,"")</f>
        <v/>
      </c>
      <c r="B678" s="2720"/>
      <c r="C678" s="2720"/>
      <c r="D678" s="2720"/>
      <c r="E678" s="2720"/>
      <c r="F678" s="2720"/>
      <c r="G678" s="2720"/>
      <c r="H678" s="2720"/>
      <c r="I678" s="2720"/>
      <c r="J678" s="2720"/>
      <c r="K678" s="2720"/>
      <c r="L678" s="2720"/>
      <c r="M678" s="2720"/>
      <c r="N678" s="2720"/>
      <c r="O678" s="2720"/>
      <c r="P678" s="2720"/>
      <c r="Q678" s="2720"/>
      <c r="R678" s="2720"/>
      <c r="S678" s="2720"/>
      <c r="T678" s="2720"/>
      <c r="U678" s="2720"/>
      <c r="V678" s="2720"/>
      <c r="W678" s="2720"/>
      <c r="X678" s="2720"/>
      <c r="Y678" s="2720"/>
      <c r="Z678" s="2720"/>
      <c r="AA678" s="2720"/>
      <c r="AB678" s="2720"/>
      <c r="AC678" s="2720"/>
      <c r="AD678" s="2720"/>
      <c r="AE678" s="2720"/>
      <c r="AF678" s="2720"/>
      <c r="AG678" s="2720"/>
      <c r="AH678" s="2720"/>
      <c r="AI678" s="2720"/>
      <c r="AJ678" s="2720"/>
      <c r="AK678" s="2720"/>
      <c r="AL678" s="2720"/>
      <c r="AM678" s="95"/>
      <c r="AN678" s="95"/>
      <c r="AO678" s="95"/>
      <c r="AP678" s="2722"/>
      <c r="AQ678" s="2722"/>
      <c r="AR678" s="2722"/>
      <c r="AS678" s="2722"/>
      <c r="AT678" s="2722"/>
      <c r="AU678" s="2722"/>
      <c r="AV678" s="2722"/>
      <c r="AW678" s="2724"/>
      <c r="AX678" s="2724"/>
      <c r="AY678" s="2724"/>
      <c r="AZ678" s="2724"/>
      <c r="BA678" s="2724"/>
      <c r="BB678" s="2724"/>
      <c r="BC678" s="2724"/>
      <c r="BD678" s="2724"/>
      <c r="BE678" s="2724"/>
      <c r="BF678" s="2724"/>
      <c r="BG678" s="2724"/>
      <c r="BH678" s="2724"/>
      <c r="BI678" s="2724"/>
      <c r="BJ678" s="2724"/>
      <c r="BK678" s="2724"/>
      <c r="BL678" s="2724"/>
      <c r="BM678" s="2724"/>
      <c r="BN678" s="2724"/>
      <c r="BO678" s="2724"/>
      <c r="BP678" s="2724"/>
      <c r="BQ678" s="2724"/>
      <c r="BR678" s="76"/>
      <c r="BS678" s="76"/>
    </row>
    <row r="679" spans="1:85" ht="13.5" customHeight="1" x14ac:dyDescent="0.2">
      <c r="A679" s="143" t="str">
        <f>+IF('➉一覧からの作成用データ (切替届)'!$N$47="印刷ＯＫ→",1,"")</f>
        <v/>
      </c>
      <c r="B679" s="2725">
        <f ca="1">IF('➉一覧からの作成用データ (切替届)'!$B$31="","",'➉一覧からの作成用データ (切替届)'!$B$31)</f>
        <v>45617</v>
      </c>
      <c r="C679" s="2726"/>
      <c r="D679" s="2726"/>
      <c r="E679" s="2726"/>
      <c r="F679" s="2726"/>
      <c r="G679" s="2726"/>
      <c r="H679" s="2726"/>
      <c r="I679" s="2726"/>
      <c r="J679" s="2726"/>
      <c r="K679" s="2726"/>
      <c r="L679" s="2726"/>
      <c r="M679" s="2726"/>
      <c r="N679" s="2726"/>
      <c r="O679" s="2726"/>
      <c r="P679" s="1729" t="s">
        <v>68</v>
      </c>
      <c r="Q679" s="1729"/>
      <c r="R679" s="1731" t="s">
        <v>21</v>
      </c>
      <c r="S679" s="1732"/>
      <c r="T679" s="1732"/>
      <c r="U679" s="1732"/>
      <c r="V679" s="1733"/>
      <c r="W679" s="1734" t="s">
        <v>9</v>
      </c>
      <c r="X679" s="1735"/>
      <c r="Y679" s="2731" t="str">
        <f>①伊勢崎市における事業所基本情報!$K$26&amp;"-"&amp;①伊勢崎市における事業所基本情報!$Q$26&amp;""</f>
        <v>-</v>
      </c>
      <c r="Z679" s="2731"/>
      <c r="AA679" s="2731"/>
      <c r="AB679" s="2731"/>
      <c r="AC679" s="2731"/>
      <c r="AD679" s="2731"/>
      <c r="AE679" s="2731"/>
      <c r="AF679" s="2731"/>
      <c r="AG679" s="81"/>
      <c r="AH679" s="81"/>
      <c r="AI679" s="81"/>
      <c r="AJ679" s="81"/>
      <c r="AK679" s="81"/>
      <c r="AL679" s="81"/>
      <c r="AM679" s="81"/>
      <c r="AN679" s="81"/>
      <c r="AO679" s="81"/>
      <c r="AP679" s="81"/>
      <c r="AQ679" s="81"/>
      <c r="AR679" s="81"/>
      <c r="AS679" s="81"/>
      <c r="AT679" s="81"/>
      <c r="AU679" s="81"/>
      <c r="AV679" s="81"/>
      <c r="AW679" s="1549" t="s">
        <v>10</v>
      </c>
      <c r="AX679" s="1549"/>
      <c r="AY679" s="1549"/>
      <c r="AZ679" s="1549"/>
      <c r="BA679" s="1549"/>
      <c r="BB679" s="1549"/>
      <c r="BC679" s="1549"/>
      <c r="BD679" s="1551" t="str">
        <f>①伊勢崎市における事業所基本情報!$CG$18&amp;""</f>
        <v/>
      </c>
      <c r="BE679" s="1551" t="str">
        <f>①伊勢崎市における事業所基本情報!$CH$18&amp;""</f>
        <v/>
      </c>
      <c r="BF679" s="1551" t="str">
        <f>①伊勢崎市における事業所基本情報!$CI$18&amp;""</f>
        <v/>
      </c>
      <c r="BG679" s="1551" t="str">
        <f>①伊勢崎市における事業所基本情報!$CJ$18&amp;""</f>
        <v/>
      </c>
      <c r="BH679" s="1551" t="str">
        <f>①伊勢崎市における事業所基本情報!$CK$18&amp;""</f>
        <v/>
      </c>
      <c r="BI679" s="1551" t="str">
        <f>①伊勢崎市における事業所基本情報!$CL$18&amp;""</f>
        <v/>
      </c>
      <c r="BJ679" s="1551" t="str">
        <f>①伊勢崎市における事業所基本情報!$CM$18&amp;""</f>
        <v/>
      </c>
      <c r="BK679" s="1551" t="str">
        <f>①伊勢崎市における事業所基本情報!$CN$18&amp;""</f>
        <v/>
      </c>
      <c r="BL679" s="1572" t="s">
        <v>130</v>
      </c>
      <c r="BM679" s="1573"/>
      <c r="BN679" s="1573"/>
      <c r="BO679" s="1573"/>
      <c r="BP679" s="1573"/>
      <c r="BQ679" s="1574"/>
      <c r="BR679" s="86"/>
      <c r="BS679" s="86"/>
      <c r="BT679" s="86"/>
      <c r="BY679" s="145"/>
      <c r="BZ679" s="145"/>
      <c r="CA679" s="145"/>
      <c r="CB679" s="145"/>
      <c r="CC679" s="145"/>
      <c r="CD679" s="145"/>
      <c r="CE679" s="145"/>
      <c r="CF679" s="145"/>
      <c r="CG679" s="145"/>
    </row>
    <row r="680" spans="1:85" ht="13.5" customHeight="1" x14ac:dyDescent="0.2">
      <c r="A680" s="143" t="str">
        <f>+IF('➉一覧からの作成用データ (切替届)'!$N$47="印刷ＯＫ→",1,"")</f>
        <v/>
      </c>
      <c r="B680" s="2727"/>
      <c r="C680" s="2728"/>
      <c r="D680" s="2728"/>
      <c r="E680" s="2728"/>
      <c r="F680" s="2728"/>
      <c r="G680" s="2728"/>
      <c r="H680" s="2728"/>
      <c r="I680" s="2728"/>
      <c r="J680" s="2728"/>
      <c r="K680" s="2728"/>
      <c r="L680" s="2728"/>
      <c r="M680" s="2728"/>
      <c r="N680" s="2728"/>
      <c r="O680" s="2728"/>
      <c r="P680" s="1730"/>
      <c r="Q680" s="1730"/>
      <c r="R680" s="1640"/>
      <c r="S680" s="1590"/>
      <c r="T680" s="1590"/>
      <c r="U680" s="1590"/>
      <c r="V680" s="1641"/>
      <c r="W680" s="1568" t="str">
        <f>①伊勢崎市における事業所基本情報!$I$27&amp;""</f>
        <v/>
      </c>
      <c r="X680" s="1569"/>
      <c r="Y680" s="1569"/>
      <c r="Z680" s="1569"/>
      <c r="AA680" s="1569"/>
      <c r="AB680" s="1569"/>
      <c r="AC680" s="1569"/>
      <c r="AD680" s="1569"/>
      <c r="AE680" s="1569"/>
      <c r="AF680" s="1569"/>
      <c r="AG680" s="1569"/>
      <c r="AH680" s="1569"/>
      <c r="AI680" s="1569"/>
      <c r="AJ680" s="1569"/>
      <c r="AK680" s="1569"/>
      <c r="AL680" s="1569"/>
      <c r="AM680" s="1569"/>
      <c r="AN680" s="1569"/>
      <c r="AO680" s="1569"/>
      <c r="AP680" s="1569"/>
      <c r="AQ680" s="1569"/>
      <c r="AR680" s="1569"/>
      <c r="AS680" s="1569"/>
      <c r="AT680" s="1569"/>
      <c r="AU680" s="1569"/>
      <c r="AV680" s="1569"/>
      <c r="AW680" s="1550"/>
      <c r="AX680" s="1550"/>
      <c r="AY680" s="1550"/>
      <c r="AZ680" s="1550"/>
      <c r="BA680" s="1550"/>
      <c r="BB680" s="1550"/>
      <c r="BC680" s="1550"/>
      <c r="BD680" s="1552"/>
      <c r="BE680" s="1552"/>
      <c r="BF680" s="1552"/>
      <c r="BG680" s="1552"/>
      <c r="BH680" s="1552"/>
      <c r="BI680" s="1552"/>
      <c r="BJ680" s="1552"/>
      <c r="BK680" s="1552"/>
      <c r="BL680" s="1575"/>
      <c r="BM680" s="1576"/>
      <c r="BN680" s="1576"/>
      <c r="BO680" s="1576"/>
      <c r="BP680" s="1576"/>
      <c r="BQ680" s="1577"/>
      <c r="BR680" s="86"/>
      <c r="BS680" s="86"/>
      <c r="BT680" s="86"/>
      <c r="BY680" s="145"/>
    </row>
    <row r="681" spans="1:85" ht="13.5" customHeight="1" x14ac:dyDescent="0.2">
      <c r="A681" s="143" t="str">
        <f>+IF('➉一覧からの作成用データ (切替届)'!$N$47="印刷ＯＫ→",1,"")</f>
        <v/>
      </c>
      <c r="B681" s="2727"/>
      <c r="C681" s="2728"/>
      <c r="D681" s="2728"/>
      <c r="E681" s="2728"/>
      <c r="F681" s="2728"/>
      <c r="G681" s="2728"/>
      <c r="H681" s="2728"/>
      <c r="I681" s="2728"/>
      <c r="J681" s="2728"/>
      <c r="K681" s="2728"/>
      <c r="L681" s="2728"/>
      <c r="M681" s="2728"/>
      <c r="N681" s="2728"/>
      <c r="O681" s="2728"/>
      <c r="P681" s="1730"/>
      <c r="Q681" s="1730"/>
      <c r="R681" s="1640"/>
      <c r="S681" s="1590"/>
      <c r="T681" s="1590"/>
      <c r="U681" s="1590"/>
      <c r="V681" s="1641"/>
      <c r="W681" s="1568"/>
      <c r="X681" s="1569"/>
      <c r="Y681" s="1569"/>
      <c r="Z681" s="1569"/>
      <c r="AA681" s="1569"/>
      <c r="AB681" s="1569"/>
      <c r="AC681" s="1569"/>
      <c r="AD681" s="1569"/>
      <c r="AE681" s="1569"/>
      <c r="AF681" s="1569"/>
      <c r="AG681" s="1569"/>
      <c r="AH681" s="1569"/>
      <c r="AI681" s="1569"/>
      <c r="AJ681" s="1569"/>
      <c r="AK681" s="1569"/>
      <c r="AL681" s="1569"/>
      <c r="AM681" s="1569"/>
      <c r="AN681" s="1569"/>
      <c r="AO681" s="1569"/>
      <c r="AP681" s="1569"/>
      <c r="AQ681" s="1569"/>
      <c r="AR681" s="1569"/>
      <c r="AS681" s="1569"/>
      <c r="AT681" s="1569"/>
      <c r="AU681" s="1569"/>
      <c r="AV681" s="1569"/>
      <c r="AW681" s="1550"/>
      <c r="AX681" s="1550"/>
      <c r="AY681" s="1550"/>
      <c r="AZ681" s="1550"/>
      <c r="BA681" s="1550"/>
      <c r="BB681" s="1550"/>
      <c r="BC681" s="1550"/>
      <c r="BD681" s="1624" t="s">
        <v>116</v>
      </c>
      <c r="BE681" s="1624"/>
      <c r="BF681" s="1624"/>
      <c r="BG681" s="1624"/>
      <c r="BH681" s="1624"/>
      <c r="BI681" s="1624"/>
      <c r="BJ681" s="1624"/>
      <c r="BK681" s="1624" t="s">
        <v>117</v>
      </c>
      <c r="BL681" s="1566" t="str">
        <f>RIGHT('➉一覧からの作成用データ (切替届)'!$M$47,2)&amp;""</f>
        <v/>
      </c>
      <c r="BM681" s="1566"/>
      <c r="BN681" s="1566"/>
      <c r="BO681" s="1566"/>
      <c r="BP681" s="1566"/>
      <c r="BQ681" s="1626" t="s">
        <v>118</v>
      </c>
      <c r="BR681" s="78"/>
      <c r="BS681" s="78"/>
      <c r="BT681" s="76"/>
      <c r="BY681" s="145"/>
    </row>
    <row r="682" spans="1:85" ht="13.5" customHeight="1" x14ac:dyDescent="0.2">
      <c r="A682" s="143" t="str">
        <f>+IF('➉一覧からの作成用データ (切替届)'!$N$47="印刷ＯＫ→",1,"")</f>
        <v/>
      </c>
      <c r="B682" s="2729"/>
      <c r="C682" s="2730"/>
      <c r="D682" s="2730"/>
      <c r="E682" s="2730"/>
      <c r="F682" s="2730"/>
      <c r="G682" s="2730"/>
      <c r="H682" s="2730"/>
      <c r="I682" s="2730"/>
      <c r="J682" s="2730"/>
      <c r="K682" s="2730"/>
      <c r="L682" s="2730"/>
      <c r="M682" s="2730"/>
      <c r="N682" s="2730"/>
      <c r="O682" s="2730"/>
      <c r="P682" s="1730"/>
      <c r="Q682" s="1730"/>
      <c r="R682" s="1637"/>
      <c r="S682" s="1638"/>
      <c r="T682" s="1638"/>
      <c r="U682" s="1638"/>
      <c r="V682" s="1642"/>
      <c r="W682" s="1570"/>
      <c r="X682" s="1571"/>
      <c r="Y682" s="1571"/>
      <c r="Z682" s="1571"/>
      <c r="AA682" s="1571"/>
      <c r="AB682" s="1571"/>
      <c r="AC682" s="1571"/>
      <c r="AD682" s="1571"/>
      <c r="AE682" s="1571"/>
      <c r="AF682" s="1571"/>
      <c r="AG682" s="1571"/>
      <c r="AH682" s="1571"/>
      <c r="AI682" s="1571"/>
      <c r="AJ682" s="1571"/>
      <c r="AK682" s="1571"/>
      <c r="AL682" s="1571"/>
      <c r="AM682" s="1571"/>
      <c r="AN682" s="1571"/>
      <c r="AO682" s="1571"/>
      <c r="AP682" s="1571"/>
      <c r="AQ682" s="1571"/>
      <c r="AR682" s="1571"/>
      <c r="AS682" s="1571"/>
      <c r="AT682" s="1571"/>
      <c r="AU682" s="1571"/>
      <c r="AV682" s="1571"/>
      <c r="AW682" s="1550"/>
      <c r="AX682" s="1550"/>
      <c r="AY682" s="1550"/>
      <c r="AZ682" s="1550"/>
      <c r="BA682" s="1550"/>
      <c r="BB682" s="1550"/>
      <c r="BC682" s="1550"/>
      <c r="BD682" s="1625"/>
      <c r="BE682" s="1625"/>
      <c r="BF682" s="1625"/>
      <c r="BG682" s="1625"/>
      <c r="BH682" s="1625"/>
      <c r="BI682" s="1625"/>
      <c r="BJ682" s="1625"/>
      <c r="BK682" s="1625"/>
      <c r="BL682" s="1567"/>
      <c r="BM682" s="1567"/>
      <c r="BN682" s="1567"/>
      <c r="BO682" s="1567"/>
      <c r="BP682" s="1567"/>
      <c r="BQ682" s="1627"/>
      <c r="BR682" s="78"/>
      <c r="BS682" s="78"/>
      <c r="BT682" s="76"/>
      <c r="BY682" s="145"/>
      <c r="BZ682" s="145"/>
      <c r="CA682" s="145"/>
      <c r="CB682" s="145"/>
      <c r="CC682" s="145"/>
      <c r="CD682" s="145"/>
      <c r="CE682" s="145"/>
      <c r="CF682" s="145"/>
    </row>
    <row r="683" spans="1:85" ht="20.25" customHeight="1" x14ac:dyDescent="0.2">
      <c r="A683" s="143" t="str">
        <f>+IF('➉一覧からの作成用データ (切替届)'!$N$47="印刷ＯＫ→",1,"")</f>
        <v/>
      </c>
      <c r="B683" s="1653"/>
      <c r="C683" s="1564"/>
      <c r="D683" s="1564"/>
      <c r="E683" s="1564"/>
      <c r="F683" s="1564"/>
      <c r="G683" s="1564"/>
      <c r="H683" s="1564"/>
      <c r="I683" s="1564"/>
      <c r="J683" s="1564"/>
      <c r="K683" s="1649" t="s">
        <v>304</v>
      </c>
      <c r="L683" s="1650"/>
      <c r="M683" s="1650"/>
      <c r="N683" s="1650"/>
      <c r="O683" s="1650"/>
      <c r="P683" s="1730"/>
      <c r="Q683" s="1730"/>
      <c r="R683" s="1634" t="s">
        <v>20</v>
      </c>
      <c r="S683" s="1634"/>
      <c r="T683" s="1634"/>
      <c r="U683" s="1634"/>
      <c r="V683" s="1634"/>
      <c r="W683" s="1610" t="str">
        <f>①伊勢崎市における事業所基本情報!$I$20&amp;""</f>
        <v/>
      </c>
      <c r="X683" s="1611"/>
      <c r="Y683" s="1611"/>
      <c r="Z683" s="1611"/>
      <c r="AA683" s="1611"/>
      <c r="AB683" s="1611"/>
      <c r="AC683" s="1611"/>
      <c r="AD683" s="1611"/>
      <c r="AE683" s="1611"/>
      <c r="AF683" s="1611"/>
      <c r="AG683" s="1611"/>
      <c r="AH683" s="1611"/>
      <c r="AI683" s="1611"/>
      <c r="AJ683" s="1611"/>
      <c r="AK683" s="1611"/>
      <c r="AL683" s="1611"/>
      <c r="AM683" s="1611"/>
      <c r="AN683" s="1611"/>
      <c r="AO683" s="1611"/>
      <c r="AP683" s="1611"/>
      <c r="AQ683" s="1611"/>
      <c r="AR683" s="1611"/>
      <c r="AS683" s="1611"/>
      <c r="AT683" s="1611"/>
      <c r="AU683" s="1611"/>
      <c r="AV683" s="1612"/>
      <c r="AW683" s="1550" t="s">
        <v>131</v>
      </c>
      <c r="AX683" s="1550"/>
      <c r="AY683" s="1550"/>
      <c r="AZ683" s="1550"/>
      <c r="BA683" s="1550" t="s">
        <v>33</v>
      </c>
      <c r="BB683" s="1550"/>
      <c r="BC683" s="1550"/>
      <c r="BD683" s="1614" t="str">
        <f>①伊勢崎市における事業所基本情報!$I$35&amp;""</f>
        <v/>
      </c>
      <c r="BE683" s="1614"/>
      <c r="BF683" s="1614"/>
      <c r="BG683" s="1614"/>
      <c r="BH683" s="1614"/>
      <c r="BI683" s="1614"/>
      <c r="BJ683" s="1614"/>
      <c r="BK683" s="1614"/>
      <c r="BL683" s="1614"/>
      <c r="BM683" s="1614"/>
      <c r="BN683" s="1614"/>
      <c r="BO683" s="1614"/>
      <c r="BP683" s="1614"/>
      <c r="BQ683" s="1615"/>
      <c r="BR683" s="78"/>
      <c r="BS683" s="78"/>
      <c r="BT683" s="76"/>
      <c r="BY683" s="145"/>
      <c r="BZ683" s="145"/>
      <c r="CA683" s="145"/>
      <c r="CB683" s="145"/>
      <c r="CC683" s="145"/>
      <c r="CD683" s="145"/>
      <c r="CE683" s="145"/>
      <c r="CF683" s="145"/>
    </row>
    <row r="684" spans="1:85" ht="20.25" customHeight="1" x14ac:dyDescent="0.2">
      <c r="A684" s="143" t="str">
        <f>+IF('➉一覧からの作成用データ (切替届)'!$N$47="印刷ＯＫ→",1,"")</f>
        <v/>
      </c>
      <c r="B684" s="1653"/>
      <c r="C684" s="1564"/>
      <c r="D684" s="1564"/>
      <c r="E684" s="1564"/>
      <c r="F684" s="1564"/>
      <c r="G684" s="1564"/>
      <c r="H684" s="1564"/>
      <c r="I684" s="1564"/>
      <c r="J684" s="1564"/>
      <c r="K684" s="1651"/>
      <c r="L684" s="1652"/>
      <c r="M684" s="1652"/>
      <c r="N684" s="1652"/>
      <c r="O684" s="1652"/>
      <c r="P684" s="1730"/>
      <c r="Q684" s="1730"/>
      <c r="R684" s="1640" t="s">
        <v>24</v>
      </c>
      <c r="S684" s="1590"/>
      <c r="T684" s="1590"/>
      <c r="U684" s="1590"/>
      <c r="V684" s="1641"/>
      <c r="W684" s="1601" t="str">
        <f>①伊勢崎市における事業所基本情報!$I$22&amp;""</f>
        <v/>
      </c>
      <c r="X684" s="1602"/>
      <c r="Y684" s="1602"/>
      <c r="Z684" s="1602"/>
      <c r="AA684" s="1602"/>
      <c r="AB684" s="1602"/>
      <c r="AC684" s="1602"/>
      <c r="AD684" s="1602"/>
      <c r="AE684" s="1602"/>
      <c r="AF684" s="1602"/>
      <c r="AG684" s="1602"/>
      <c r="AH684" s="1602"/>
      <c r="AI684" s="1602"/>
      <c r="AJ684" s="1602"/>
      <c r="AK684" s="1602"/>
      <c r="AL684" s="1602"/>
      <c r="AM684" s="1602"/>
      <c r="AN684" s="1602"/>
      <c r="AO684" s="1602"/>
      <c r="AP684" s="1602"/>
      <c r="AQ684" s="1602"/>
      <c r="AR684" s="1602"/>
      <c r="AS684" s="1602"/>
      <c r="AT684" s="1602"/>
      <c r="AU684" s="1602"/>
      <c r="AV684" s="1603"/>
      <c r="AW684" s="1550"/>
      <c r="AX684" s="1550"/>
      <c r="AY684" s="1550"/>
      <c r="AZ684" s="1550"/>
      <c r="BA684" s="1550"/>
      <c r="BB684" s="1550"/>
      <c r="BC684" s="1550"/>
      <c r="BD684" s="1616"/>
      <c r="BE684" s="1616"/>
      <c r="BF684" s="1616"/>
      <c r="BG684" s="1616"/>
      <c r="BH684" s="1616"/>
      <c r="BI684" s="1616"/>
      <c r="BJ684" s="1616"/>
      <c r="BK684" s="1616"/>
      <c r="BL684" s="1616"/>
      <c r="BM684" s="1616"/>
      <c r="BN684" s="1616"/>
      <c r="BO684" s="1616"/>
      <c r="BP684" s="1616"/>
      <c r="BQ684" s="1617"/>
      <c r="BR684" s="78"/>
      <c r="BS684" s="78"/>
      <c r="BT684" s="76"/>
      <c r="BY684" s="145"/>
      <c r="BZ684" s="145"/>
      <c r="CA684" s="145"/>
      <c r="CB684" s="145"/>
      <c r="CC684" s="145"/>
      <c r="CD684" s="145"/>
      <c r="CE684" s="145"/>
      <c r="CF684" s="145"/>
      <c r="CG684" s="145"/>
    </row>
    <row r="685" spans="1:85" ht="20.25" customHeight="1" x14ac:dyDescent="0.2">
      <c r="A685" s="143" t="str">
        <f>+IF('➉一覧からの作成用データ (切替届)'!$N$47="印刷ＯＫ→",1,"")</f>
        <v/>
      </c>
      <c r="B685" s="1653"/>
      <c r="C685" s="1564"/>
      <c r="D685" s="1564"/>
      <c r="E685" s="1564"/>
      <c r="F685" s="1564"/>
      <c r="G685" s="1564"/>
      <c r="H685" s="1564"/>
      <c r="I685" s="1564"/>
      <c r="J685" s="1564"/>
      <c r="K685" s="1564"/>
      <c r="L685" s="1564"/>
      <c r="M685" s="1564"/>
      <c r="N685" s="1564"/>
      <c r="O685" s="1565"/>
      <c r="P685" s="1730"/>
      <c r="Q685" s="1730"/>
      <c r="R685" s="1640"/>
      <c r="S685" s="1590"/>
      <c r="T685" s="1590"/>
      <c r="U685" s="1590"/>
      <c r="V685" s="1641"/>
      <c r="W685" s="1604"/>
      <c r="X685" s="1605"/>
      <c r="Y685" s="1605"/>
      <c r="Z685" s="1605"/>
      <c r="AA685" s="1605"/>
      <c r="AB685" s="1605"/>
      <c r="AC685" s="1605"/>
      <c r="AD685" s="1605"/>
      <c r="AE685" s="1605"/>
      <c r="AF685" s="1605"/>
      <c r="AG685" s="1605"/>
      <c r="AH685" s="1605"/>
      <c r="AI685" s="1605"/>
      <c r="AJ685" s="1605"/>
      <c r="AK685" s="1605"/>
      <c r="AL685" s="1605"/>
      <c r="AM685" s="1605"/>
      <c r="AN685" s="1605"/>
      <c r="AO685" s="1605"/>
      <c r="AP685" s="1605"/>
      <c r="AQ685" s="1605"/>
      <c r="AR685" s="1605"/>
      <c r="AS685" s="1605"/>
      <c r="AT685" s="1605"/>
      <c r="AU685" s="1605"/>
      <c r="AV685" s="1606"/>
      <c r="AW685" s="1550"/>
      <c r="AX685" s="1550"/>
      <c r="AY685" s="1550"/>
      <c r="AZ685" s="1550"/>
      <c r="BA685" s="1550" t="s">
        <v>3</v>
      </c>
      <c r="BB685" s="1550"/>
      <c r="BC685" s="1550"/>
      <c r="BD685" s="1708" t="str">
        <f>①伊勢崎市における事業所基本情報!$I$37&amp;""</f>
        <v/>
      </c>
      <c r="BE685" s="1709"/>
      <c r="BF685" s="1709"/>
      <c r="BG685" s="1709"/>
      <c r="BH685" s="1709"/>
      <c r="BI685" s="1709"/>
      <c r="BJ685" s="1709"/>
      <c r="BK685" s="1709"/>
      <c r="BL685" s="1709"/>
      <c r="BM685" s="1709"/>
      <c r="BN685" s="1709"/>
      <c r="BO685" s="1709"/>
      <c r="BP685" s="1709"/>
      <c r="BQ685" s="1710"/>
      <c r="BR685" s="78"/>
      <c r="BS685" s="78"/>
      <c r="BT685" s="76"/>
      <c r="BY685" s="145"/>
    </row>
    <row r="686" spans="1:85" ht="20.25" customHeight="1" x14ac:dyDescent="0.2">
      <c r="A686" s="143" t="str">
        <f>+IF('➉一覧からの作成用データ (切替届)'!$N$47="印刷ＯＫ→",1,"")</f>
        <v/>
      </c>
      <c r="B686" s="1557" t="s">
        <v>13</v>
      </c>
      <c r="C686" s="1558"/>
      <c r="D686" s="1558"/>
      <c r="E686" s="1558"/>
      <c r="F686" s="1559"/>
      <c r="G686" s="1553" t="s">
        <v>19</v>
      </c>
      <c r="H686" s="1554"/>
      <c r="I686" s="1554"/>
      <c r="J686" s="1554"/>
      <c r="K686" s="1554"/>
      <c r="L686" s="1554"/>
      <c r="M686" s="1554"/>
      <c r="N686" s="1554"/>
      <c r="O686" s="1554"/>
      <c r="P686" s="1730"/>
      <c r="Q686" s="1730"/>
      <c r="R686" s="1637"/>
      <c r="S686" s="1638"/>
      <c r="T686" s="1638"/>
      <c r="U686" s="1638"/>
      <c r="V686" s="1642"/>
      <c r="W686" s="1607"/>
      <c r="X686" s="1608"/>
      <c r="Y686" s="1608"/>
      <c r="Z686" s="1608"/>
      <c r="AA686" s="1608"/>
      <c r="AB686" s="1608"/>
      <c r="AC686" s="1608"/>
      <c r="AD686" s="1608"/>
      <c r="AE686" s="1608"/>
      <c r="AF686" s="1608"/>
      <c r="AG686" s="1608"/>
      <c r="AH686" s="1608"/>
      <c r="AI686" s="1608"/>
      <c r="AJ686" s="1608"/>
      <c r="AK686" s="1608"/>
      <c r="AL686" s="1608"/>
      <c r="AM686" s="1608"/>
      <c r="AN686" s="1608"/>
      <c r="AO686" s="1608"/>
      <c r="AP686" s="1608"/>
      <c r="AQ686" s="1608"/>
      <c r="AR686" s="1608"/>
      <c r="AS686" s="1608"/>
      <c r="AT686" s="1608"/>
      <c r="AU686" s="1608"/>
      <c r="AV686" s="1609"/>
      <c r="AW686" s="1550"/>
      <c r="AX686" s="1550"/>
      <c r="AY686" s="1550"/>
      <c r="AZ686" s="1550"/>
      <c r="BA686" s="1550"/>
      <c r="BB686" s="1550"/>
      <c r="BC686" s="1550"/>
      <c r="BD686" s="1711"/>
      <c r="BE686" s="1712"/>
      <c r="BF686" s="1712"/>
      <c r="BG686" s="1712"/>
      <c r="BH686" s="1712"/>
      <c r="BI686" s="1712"/>
      <c r="BJ686" s="1712"/>
      <c r="BK686" s="1712"/>
      <c r="BL686" s="1712"/>
      <c r="BM686" s="1712"/>
      <c r="BN686" s="1712"/>
      <c r="BO686" s="1712"/>
      <c r="BP686" s="1712"/>
      <c r="BQ686" s="1713"/>
      <c r="BR686" s="78"/>
      <c r="BS686" s="78"/>
      <c r="BT686" s="76"/>
      <c r="BY686" s="145"/>
      <c r="BZ686" s="145"/>
    </row>
    <row r="687" spans="1:85" ht="20.25" customHeight="1" x14ac:dyDescent="0.2">
      <c r="A687" s="143" t="str">
        <f>+IF('➉一覧からの作成用データ (切替届)'!$N$47="印刷ＯＫ→",1,"")</f>
        <v/>
      </c>
      <c r="B687" s="1560"/>
      <c r="C687" s="1561"/>
      <c r="D687" s="1561"/>
      <c r="E687" s="1561"/>
      <c r="F687" s="1562"/>
      <c r="G687" s="1555"/>
      <c r="H687" s="1556"/>
      <c r="I687" s="1556"/>
      <c r="J687" s="1556"/>
      <c r="K687" s="1556"/>
      <c r="L687" s="1556"/>
      <c r="M687" s="1556"/>
      <c r="N687" s="1556"/>
      <c r="O687" s="1556"/>
      <c r="P687" s="1730"/>
      <c r="Q687" s="1730"/>
      <c r="R687" s="1550" t="s">
        <v>25</v>
      </c>
      <c r="S687" s="1550"/>
      <c r="T687" s="1550"/>
      <c r="U687" s="1550"/>
      <c r="V687" s="1550"/>
      <c r="W687" s="1543" t="str">
        <f>①伊勢崎市における事業所基本情報!$CG$35&amp;""</f>
        <v/>
      </c>
      <c r="X687" s="1544"/>
      <c r="Y687" s="1543" t="str">
        <f>①伊勢崎市における事業所基本情報!$CH$35&amp;""</f>
        <v/>
      </c>
      <c r="Z687" s="1544"/>
      <c r="AA687" s="1543" t="str">
        <f>①伊勢崎市における事業所基本情報!$CI$35&amp;""</f>
        <v/>
      </c>
      <c r="AB687" s="1544"/>
      <c r="AC687" s="1543" t="str">
        <f>①伊勢崎市における事業所基本情報!$CJ$35&amp;""</f>
        <v/>
      </c>
      <c r="AD687" s="1544"/>
      <c r="AE687" s="1543" t="str">
        <f>①伊勢崎市における事業所基本情報!$CK$35&amp;""</f>
        <v/>
      </c>
      <c r="AF687" s="1544"/>
      <c r="AG687" s="1543" t="str">
        <f>①伊勢崎市における事業所基本情報!$CL$35&amp;""</f>
        <v/>
      </c>
      <c r="AH687" s="1544"/>
      <c r="AI687" s="1543" t="str">
        <f>①伊勢崎市における事業所基本情報!$CM$35&amp;""</f>
        <v/>
      </c>
      <c r="AJ687" s="1544"/>
      <c r="AK687" s="1543" t="str">
        <f>①伊勢崎市における事業所基本情報!$CN$35&amp;""</f>
        <v/>
      </c>
      <c r="AL687" s="1544"/>
      <c r="AM687" s="1543" t="str">
        <f>①伊勢崎市における事業所基本情報!$CO$35&amp;""</f>
        <v/>
      </c>
      <c r="AN687" s="1544"/>
      <c r="AO687" s="1543" t="str">
        <f>①伊勢崎市における事業所基本情報!$CP$35&amp;""</f>
        <v/>
      </c>
      <c r="AP687" s="1544"/>
      <c r="AQ687" s="1543" t="str">
        <f>①伊勢崎市における事業所基本情報!$CQ$35&amp;""</f>
        <v/>
      </c>
      <c r="AR687" s="1544"/>
      <c r="AS687" s="1543" t="str">
        <f>①伊勢崎市における事業所基本情報!$CR$35&amp;""</f>
        <v/>
      </c>
      <c r="AT687" s="1544"/>
      <c r="AU687" s="1736" t="str">
        <f>①伊勢崎市における事業所基本情報!$CS$35&amp;""</f>
        <v/>
      </c>
      <c r="AV687" s="1737"/>
      <c r="AW687" s="1550"/>
      <c r="AX687" s="1550"/>
      <c r="AY687" s="1550"/>
      <c r="AZ687" s="1550"/>
      <c r="BA687" s="1550" t="s">
        <v>4</v>
      </c>
      <c r="BB687" s="1550"/>
      <c r="BC687" s="1550"/>
      <c r="BD687" s="1714" t="str">
        <f>①伊勢崎市における事業所基本情報!$I$39&amp;""</f>
        <v/>
      </c>
      <c r="BE687" s="1715"/>
      <c r="BF687" s="1715"/>
      <c r="BG687" s="1715"/>
      <c r="BH687" s="1715"/>
      <c r="BI687" s="1715"/>
      <c r="BJ687" s="1715"/>
      <c r="BK687" s="1715"/>
      <c r="BL687" s="1715"/>
      <c r="BM687" s="1715"/>
      <c r="BN687" s="1715"/>
      <c r="BO687" s="1715"/>
      <c r="BP687" s="1715"/>
      <c r="BQ687" s="1716"/>
      <c r="BR687" s="78"/>
      <c r="BS687" s="78"/>
      <c r="BT687" s="76"/>
      <c r="BY687" s="145"/>
      <c r="BZ687" s="145"/>
    </row>
    <row r="688" spans="1:85" ht="20.25" customHeight="1" thickBot="1" x14ac:dyDescent="0.25">
      <c r="A688" s="143" t="str">
        <f>+IF('➉一覧からの作成用データ (切替届)'!$N$47="印刷ＯＫ→",1,"")</f>
        <v/>
      </c>
      <c r="B688" s="1560"/>
      <c r="C688" s="1561"/>
      <c r="D688" s="1561"/>
      <c r="E688" s="1561"/>
      <c r="F688" s="1562"/>
      <c r="G688" s="1555"/>
      <c r="H688" s="1556"/>
      <c r="I688" s="1556"/>
      <c r="J688" s="1556"/>
      <c r="K688" s="1556"/>
      <c r="L688" s="1556"/>
      <c r="M688" s="1556"/>
      <c r="N688" s="1556"/>
      <c r="O688" s="1556"/>
      <c r="P688" s="1730"/>
      <c r="Q688" s="1730"/>
      <c r="R688" s="1550"/>
      <c r="S688" s="1550"/>
      <c r="T688" s="1550"/>
      <c r="U688" s="1550"/>
      <c r="V688" s="1550"/>
      <c r="W688" s="1620"/>
      <c r="X688" s="1621"/>
      <c r="Y688" s="1620"/>
      <c r="Z688" s="1621"/>
      <c r="AA688" s="1620"/>
      <c r="AB688" s="1621"/>
      <c r="AC688" s="1545"/>
      <c r="AD688" s="1546"/>
      <c r="AE688" s="1545"/>
      <c r="AF688" s="1546"/>
      <c r="AG688" s="1545"/>
      <c r="AH688" s="1546"/>
      <c r="AI688" s="1545"/>
      <c r="AJ688" s="1546"/>
      <c r="AK688" s="1545"/>
      <c r="AL688" s="1546"/>
      <c r="AM688" s="1545"/>
      <c r="AN688" s="1546"/>
      <c r="AO688" s="1545"/>
      <c r="AP688" s="1546"/>
      <c r="AQ688" s="1545"/>
      <c r="AR688" s="1546"/>
      <c r="AS688" s="1545"/>
      <c r="AT688" s="1546"/>
      <c r="AU688" s="1738"/>
      <c r="AV688" s="1543"/>
      <c r="AW688" s="1634"/>
      <c r="AX688" s="1634"/>
      <c r="AY688" s="1634"/>
      <c r="AZ688" s="1634"/>
      <c r="BA688" s="1618"/>
      <c r="BB688" s="1618"/>
      <c r="BC688" s="1618"/>
      <c r="BD688" s="1717"/>
      <c r="BE688" s="1718"/>
      <c r="BF688" s="1718"/>
      <c r="BG688" s="1718"/>
      <c r="BH688" s="1718"/>
      <c r="BI688" s="1718"/>
      <c r="BJ688" s="1718"/>
      <c r="BK688" s="1718"/>
      <c r="BL688" s="1718"/>
      <c r="BM688" s="1718"/>
      <c r="BN688" s="1718"/>
      <c r="BO688" s="1718"/>
      <c r="BP688" s="1718"/>
      <c r="BQ688" s="1719"/>
      <c r="BR688" s="78"/>
      <c r="BS688" s="78"/>
      <c r="BY688" s="145"/>
      <c r="BZ688" s="145"/>
      <c r="CA688" s="145"/>
      <c r="CB688" s="145"/>
      <c r="CC688" s="145"/>
      <c r="CD688" s="145"/>
      <c r="CE688" s="145"/>
      <c r="CF688" s="145"/>
      <c r="CG688" s="145"/>
    </row>
    <row r="689" spans="1:98" ht="15.75" customHeight="1" x14ac:dyDescent="0.2">
      <c r="A689" s="143" t="str">
        <f>+IF('➉一覧からの作成用データ (切替届)'!$N$47="印刷ＯＫ→",1,"")</f>
        <v/>
      </c>
      <c r="B689" s="1676" t="s">
        <v>22</v>
      </c>
      <c r="C689" s="1677"/>
      <c r="D689" s="1595" t="s">
        <v>14</v>
      </c>
      <c r="E689" s="1596"/>
      <c r="F689" s="1596"/>
      <c r="G689" s="1596"/>
      <c r="H689" s="1596"/>
      <c r="I689" s="1597"/>
      <c r="J689" s="2699" t="str">
        <f>'➉一覧からの作成用データ (切替届)'!$D$47&amp;""</f>
        <v/>
      </c>
      <c r="K689" s="2700"/>
      <c r="L689" s="2700"/>
      <c r="M689" s="2700"/>
      <c r="N689" s="2700"/>
      <c r="O689" s="2700"/>
      <c r="P689" s="2700"/>
      <c r="Q689" s="2700"/>
      <c r="R689" s="2700"/>
      <c r="S689" s="2700"/>
      <c r="T689" s="2700"/>
      <c r="U689" s="2700"/>
      <c r="V689" s="2700"/>
      <c r="W689" s="2700"/>
      <c r="X689" s="2700"/>
      <c r="Y689" s="2700"/>
      <c r="Z689" s="2700"/>
      <c r="AA689" s="2700"/>
      <c r="AB689" s="2701"/>
      <c r="AC689" s="2702" t="s">
        <v>119</v>
      </c>
      <c r="AD689" s="2703"/>
      <c r="AE689" s="2703"/>
      <c r="AF689" s="2703"/>
      <c r="AG689" s="2704"/>
      <c r="AH689" s="1643" t="s">
        <v>120</v>
      </c>
      <c r="AI689" s="1643"/>
      <c r="AJ689" s="1643"/>
      <c r="AK689" s="1643"/>
      <c r="AL689" s="1643"/>
      <c r="AM689" s="1643"/>
      <c r="AN689" s="1643"/>
      <c r="AO689" s="1643"/>
      <c r="AP689" s="1643"/>
      <c r="AQ689" s="1643"/>
      <c r="AR689" s="1644"/>
      <c r="AS689" s="1635" t="s">
        <v>123</v>
      </c>
      <c r="AT689" s="1635"/>
      <c r="AU689" s="1635"/>
      <c r="AV689" s="1635"/>
      <c r="AW689" s="1635"/>
      <c r="AX689" s="1635"/>
      <c r="AY689" s="1635"/>
      <c r="AZ689" s="1635"/>
      <c r="BA689" s="1636"/>
      <c r="BB689" s="1636"/>
      <c r="BC689" s="1636"/>
      <c r="BD689" s="1635"/>
      <c r="BE689" s="1635"/>
      <c r="BF689" s="1635"/>
      <c r="BG689" s="1635"/>
      <c r="BH689" s="1635"/>
      <c r="BI689" s="1635"/>
      <c r="BJ689" s="1635"/>
      <c r="BK689" s="1635"/>
      <c r="BL689" s="1635"/>
      <c r="BM689" s="1635"/>
      <c r="BN689" s="1635"/>
      <c r="BO689" s="1635"/>
      <c r="BP689" s="1635"/>
      <c r="BQ689" s="79"/>
      <c r="BR689" s="76"/>
      <c r="BS689" s="76"/>
      <c r="BT689" s="76"/>
      <c r="BU689" s="76"/>
      <c r="CA689" s="145"/>
      <c r="CB689" s="145"/>
      <c r="CC689" s="145"/>
      <c r="CD689" s="145"/>
      <c r="CE689" s="145"/>
      <c r="CF689" s="145"/>
      <c r="CG689" s="145"/>
      <c r="CH689" s="145"/>
      <c r="CI689" s="145"/>
    </row>
    <row r="690" spans="1:98" ht="16.5" customHeight="1" x14ac:dyDescent="0.2">
      <c r="A690" s="143" t="str">
        <f>+IF('➉一覧からの作成用データ (切替届)'!$N$47="印刷ＯＫ→",1,"")</f>
        <v/>
      </c>
      <c r="B690" s="1676"/>
      <c r="C690" s="1677"/>
      <c r="D690" s="1628" t="s">
        <v>305</v>
      </c>
      <c r="E690" s="1629"/>
      <c r="F690" s="1629"/>
      <c r="G690" s="1629"/>
      <c r="H690" s="1629"/>
      <c r="I690" s="1630"/>
      <c r="J690" s="2705" t="str">
        <f>'➉一覧からの作成用データ (切替届)'!$C$47&amp;""</f>
        <v/>
      </c>
      <c r="K690" s="2706"/>
      <c r="L690" s="2706"/>
      <c r="M690" s="2706"/>
      <c r="N690" s="2706"/>
      <c r="O690" s="2706"/>
      <c r="P690" s="2706"/>
      <c r="Q690" s="2706"/>
      <c r="R690" s="2706"/>
      <c r="S690" s="2706"/>
      <c r="T690" s="2706"/>
      <c r="U690" s="2706"/>
      <c r="V690" s="2706"/>
      <c r="W690" s="2706"/>
      <c r="X690" s="2706"/>
      <c r="Y690" s="2706"/>
      <c r="Z690" s="2706"/>
      <c r="AA690" s="2706"/>
      <c r="AB690" s="2707"/>
      <c r="AC690" s="2710"/>
      <c r="AD690" s="2711"/>
      <c r="AE690" s="2711"/>
      <c r="AF690" s="2711"/>
      <c r="AG690" s="2712"/>
      <c r="AH690" s="1645"/>
      <c r="AI690" s="1645"/>
      <c r="AJ690" s="1645"/>
      <c r="AK690" s="1645"/>
      <c r="AL690" s="1645"/>
      <c r="AM690" s="1645"/>
      <c r="AN690" s="1645"/>
      <c r="AO690" s="1645"/>
      <c r="AP690" s="1645"/>
      <c r="AQ690" s="1645"/>
      <c r="AR690" s="1646"/>
      <c r="AS690" s="1589" t="s">
        <v>73</v>
      </c>
      <c r="AT690" s="1589"/>
      <c r="AU690" s="1619" t="str">
        <f>'➉一覧からの作成用データ (切替届)'!$I$47&amp;""</f>
        <v/>
      </c>
      <c r="AV690" s="1619"/>
      <c r="AW690" s="1619"/>
      <c r="AX690" s="1619"/>
      <c r="AY690" s="1619"/>
      <c r="AZ690" s="1619"/>
      <c r="BA690" s="1619"/>
      <c r="BB690" s="1619"/>
      <c r="BC690" s="1619"/>
      <c r="BD690" s="1619"/>
      <c r="BE690" s="1619"/>
      <c r="BF690" s="1589" t="s">
        <v>74</v>
      </c>
      <c r="BG690" s="1589"/>
      <c r="BH690" s="740" t="s">
        <v>350</v>
      </c>
      <c r="BI690" s="740"/>
      <c r="BJ690" s="740"/>
      <c r="BK690" s="740"/>
      <c r="BL690" s="740"/>
      <c r="BM690" s="740"/>
      <c r="BN690" s="740"/>
      <c r="BO690" s="740"/>
      <c r="BP690" s="740"/>
      <c r="BQ690" s="1684"/>
      <c r="BR690" s="76"/>
      <c r="BS690" s="76"/>
      <c r="BT690" s="76"/>
      <c r="BU690" s="76"/>
      <c r="CA690" s="145"/>
      <c r="CB690" s="145"/>
      <c r="CC690" s="145"/>
      <c r="CD690" s="145"/>
      <c r="CE690" s="145"/>
      <c r="CF690" s="145"/>
      <c r="CG690" s="145"/>
      <c r="CH690" s="145"/>
      <c r="CI690" s="145"/>
    </row>
    <row r="691" spans="1:98" ht="16.5" customHeight="1" x14ac:dyDescent="0.2">
      <c r="A691" s="143" t="str">
        <f>+IF('➉一覧からの作成用データ (切替届)'!$N$47="印刷ＯＫ→",1,"")</f>
        <v/>
      </c>
      <c r="B691" s="1676"/>
      <c r="C691" s="1677"/>
      <c r="D691" s="1631"/>
      <c r="E691" s="1632"/>
      <c r="F691" s="1632"/>
      <c r="G691" s="1632"/>
      <c r="H691" s="1632"/>
      <c r="I691" s="1633"/>
      <c r="J691" s="1685"/>
      <c r="K691" s="1686"/>
      <c r="L691" s="1686"/>
      <c r="M691" s="1686"/>
      <c r="N691" s="1686"/>
      <c r="O691" s="1686"/>
      <c r="P691" s="1686"/>
      <c r="Q691" s="1686"/>
      <c r="R691" s="1686"/>
      <c r="S691" s="1686"/>
      <c r="T691" s="1686"/>
      <c r="U691" s="1686"/>
      <c r="V691" s="1686"/>
      <c r="W691" s="1686"/>
      <c r="X691" s="1686"/>
      <c r="Y691" s="1686"/>
      <c r="Z691" s="1686"/>
      <c r="AA691" s="1686"/>
      <c r="AB691" s="2708"/>
      <c r="AC691" s="2318"/>
      <c r="AD691" s="1613"/>
      <c r="AE691" s="1613"/>
      <c r="AF691" s="1613"/>
      <c r="AG691" s="2319"/>
      <c r="AH691" s="1645"/>
      <c r="AI691" s="1645"/>
      <c r="AJ691" s="1645"/>
      <c r="AK691" s="1645"/>
      <c r="AL691" s="1645"/>
      <c r="AM691" s="1645"/>
      <c r="AN691" s="1645"/>
      <c r="AO691" s="1645"/>
      <c r="AP691" s="1645"/>
      <c r="AQ691" s="1645"/>
      <c r="AR691" s="1646"/>
      <c r="AS691" s="1589"/>
      <c r="AT691" s="1589"/>
      <c r="AU691" s="1619"/>
      <c r="AV691" s="1619"/>
      <c r="AW691" s="1619"/>
      <c r="AX691" s="1619"/>
      <c r="AY691" s="1619"/>
      <c r="AZ691" s="1619"/>
      <c r="BA691" s="1619"/>
      <c r="BB691" s="1619"/>
      <c r="BC691" s="1619"/>
      <c r="BD691" s="1619"/>
      <c r="BE691" s="1619"/>
      <c r="BF691" s="1589"/>
      <c r="BG691" s="1589"/>
      <c r="BH691" s="740"/>
      <c r="BI691" s="740"/>
      <c r="BJ691" s="740"/>
      <c r="BK691" s="740"/>
      <c r="BL691" s="740"/>
      <c r="BM691" s="740"/>
      <c r="BN691" s="740"/>
      <c r="BO691" s="740"/>
      <c r="BP691" s="740"/>
      <c r="BQ691" s="1684"/>
      <c r="BR691" s="76"/>
      <c r="BS691" s="76"/>
      <c r="BT691" s="76"/>
      <c r="BU691" s="76"/>
      <c r="CA691" s="145"/>
      <c r="CS691" s="134"/>
      <c r="CT691" s="134"/>
    </row>
    <row r="692" spans="1:98" ht="16.5" customHeight="1" x14ac:dyDescent="0.2">
      <c r="A692" s="143" t="str">
        <f>+IF('➉一覧からの作成用データ (切替届)'!$N$47="印刷ＯＫ→",1,"")</f>
        <v/>
      </c>
      <c r="B692" s="1676"/>
      <c r="C692" s="1677"/>
      <c r="D692" s="1598"/>
      <c r="E692" s="1599"/>
      <c r="F692" s="1599"/>
      <c r="G692" s="1599"/>
      <c r="H692" s="1599"/>
      <c r="I692" s="1600"/>
      <c r="J692" s="1687"/>
      <c r="K692" s="1688"/>
      <c r="L692" s="1688"/>
      <c r="M692" s="1688"/>
      <c r="N692" s="1688"/>
      <c r="O692" s="1688"/>
      <c r="P692" s="1688"/>
      <c r="Q692" s="1688"/>
      <c r="R692" s="1688"/>
      <c r="S692" s="1688"/>
      <c r="T692" s="1688"/>
      <c r="U692" s="1688"/>
      <c r="V692" s="1688"/>
      <c r="W692" s="1688"/>
      <c r="X692" s="1688"/>
      <c r="Y692" s="1688"/>
      <c r="Z692" s="1688"/>
      <c r="AA692" s="1688"/>
      <c r="AB692" s="2709"/>
      <c r="AC692" s="2320"/>
      <c r="AD692" s="2321"/>
      <c r="AE692" s="2321"/>
      <c r="AF692" s="2321"/>
      <c r="AG692" s="2322"/>
      <c r="AH692" s="1647"/>
      <c r="AI692" s="1647"/>
      <c r="AJ692" s="1647"/>
      <c r="AK692" s="1647"/>
      <c r="AL692" s="1647"/>
      <c r="AM692" s="1647"/>
      <c r="AN692" s="1647"/>
      <c r="AO692" s="1647"/>
      <c r="AP692" s="1647"/>
      <c r="AQ692" s="1647"/>
      <c r="AR692" s="1648"/>
      <c r="AS692" s="1637" t="s">
        <v>125</v>
      </c>
      <c r="AT692" s="1638"/>
      <c r="AU692" s="1638"/>
      <c r="AV692" s="1638"/>
      <c r="AW692" s="1638"/>
      <c r="AX692" s="1638"/>
      <c r="AY692" s="1638"/>
      <c r="AZ692" s="1638"/>
      <c r="BA692" s="1638"/>
      <c r="BB692" s="1638"/>
      <c r="BC692" s="1638"/>
      <c r="BD692" s="1638"/>
      <c r="BE692" s="1638"/>
      <c r="BF692" s="1638"/>
      <c r="BG692" s="1638"/>
      <c r="BH692" s="1638"/>
      <c r="BI692" s="1638"/>
      <c r="BJ692" s="1638"/>
      <c r="BK692" s="1638"/>
      <c r="BL692" s="1638"/>
      <c r="BM692" s="1638"/>
      <c r="BN692" s="1638"/>
      <c r="BO692" s="1638"/>
      <c r="BP692" s="1638"/>
      <c r="BQ692" s="1639"/>
      <c r="BR692" s="76"/>
      <c r="BS692" s="76"/>
      <c r="BT692" s="76"/>
      <c r="BU692" s="76"/>
      <c r="CA692" s="145"/>
      <c r="CR692" s="134"/>
      <c r="CS692" s="134"/>
      <c r="CT692" s="134"/>
    </row>
    <row r="693" spans="1:98" ht="18" customHeight="1" x14ac:dyDescent="0.2">
      <c r="A693" s="143" t="str">
        <f>+IF('➉一覧からの作成用データ (切替届)'!$N$47="印刷ＯＫ→",1,"")</f>
        <v/>
      </c>
      <c r="B693" s="1676"/>
      <c r="C693" s="1677"/>
      <c r="D693" s="1595" t="s">
        <v>307</v>
      </c>
      <c r="E693" s="1596"/>
      <c r="F693" s="1596"/>
      <c r="G693" s="1596"/>
      <c r="H693" s="1596"/>
      <c r="I693" s="1597"/>
      <c r="J693" s="2713" t="str">
        <f>IF('➉一覧からの作成用データ (切替届)'!$E$47="","",'➉一覧からの作成用データ (切替届)'!E47)</f>
        <v/>
      </c>
      <c r="K693" s="2714"/>
      <c r="L693" s="2714"/>
      <c r="M693" s="2714"/>
      <c r="N693" s="2714"/>
      <c r="O693" s="2714"/>
      <c r="P693" s="2714"/>
      <c r="Q693" s="2714"/>
      <c r="R693" s="2714"/>
      <c r="S693" s="2714"/>
      <c r="T693" s="2714"/>
      <c r="U693" s="2714"/>
      <c r="V693" s="2714"/>
      <c r="W693" s="2714"/>
      <c r="X693" s="2714"/>
      <c r="Y693" s="2714"/>
      <c r="Z693" s="2714"/>
      <c r="AA693" s="2714"/>
      <c r="AB693" s="2714"/>
      <c r="AC693" s="2714"/>
      <c r="AD693" s="2714"/>
      <c r="AE693" s="2714"/>
      <c r="AF693" s="2714"/>
      <c r="AG693" s="2715"/>
      <c r="AH693" s="1665" t="s">
        <v>121</v>
      </c>
      <c r="AI693" s="1645"/>
      <c r="AJ693" s="1645"/>
      <c r="AK693" s="1645"/>
      <c r="AL693" s="1645"/>
      <c r="AM693" s="1645"/>
      <c r="AN693" s="1645"/>
      <c r="AO693" s="1645"/>
      <c r="AP693" s="1645"/>
      <c r="AQ693" s="1645"/>
      <c r="AR693" s="1646"/>
      <c r="AS693" s="1669">
        <f>'➉一覧からの作成用データ (切替届)'!$J$47</f>
        <v>0</v>
      </c>
      <c r="AT693" s="1670"/>
      <c r="AU693" s="1670"/>
      <c r="AV693" s="1670"/>
      <c r="AW693" s="1670"/>
      <c r="AX693" s="1590" t="s">
        <v>126</v>
      </c>
      <c r="AY693" s="1590"/>
      <c r="AZ693" s="1590" t="s">
        <v>117</v>
      </c>
      <c r="BA693" s="2685" t="str">
        <f>+IF(AS693="","",IF(AS693=12,1,IF(AND(AS693&gt;=1,AS693&lt;=11),AS693+1,"")))</f>
        <v/>
      </c>
      <c r="BB693" s="2685"/>
      <c r="BC693" s="2685"/>
      <c r="BD693" s="2685"/>
      <c r="BE693" s="1590" t="s">
        <v>127</v>
      </c>
      <c r="BF693" s="1590"/>
      <c r="BG693" s="1614" t="s">
        <v>242</v>
      </c>
      <c r="BH693" s="1614"/>
      <c r="BI693" s="1614"/>
      <c r="BJ693" s="1614"/>
      <c r="BK693" s="1614"/>
      <c r="BL693" s="1614"/>
      <c r="BM693" s="1614"/>
      <c r="BN693" s="1614"/>
      <c r="BO693" s="1590"/>
      <c r="BP693" s="1590"/>
      <c r="BQ693" s="1690"/>
      <c r="BR693" s="76"/>
      <c r="BS693" s="76"/>
      <c r="BT693" s="76"/>
      <c r="BU693" s="76"/>
      <c r="CA693" s="145"/>
      <c r="CB693" s="145"/>
      <c r="CC693" s="145"/>
      <c r="CD693" s="145"/>
      <c r="CE693" s="145"/>
      <c r="CF693" s="145"/>
      <c r="CG693" s="145"/>
      <c r="CH693" s="145"/>
      <c r="CI693" s="145"/>
    </row>
    <row r="694" spans="1:98" ht="18" customHeight="1" thickBot="1" x14ac:dyDescent="0.25">
      <c r="A694" s="143" t="str">
        <f>+IF('➉一覧からの作成用データ (切替届)'!$N$47="印刷ＯＫ→",1,"")</f>
        <v/>
      </c>
      <c r="B694" s="1676"/>
      <c r="C694" s="1677"/>
      <c r="D694" s="1598"/>
      <c r="E694" s="1599"/>
      <c r="F694" s="1599"/>
      <c r="G694" s="1599"/>
      <c r="H694" s="1599"/>
      <c r="I694" s="1600"/>
      <c r="J694" s="2716"/>
      <c r="K694" s="2717"/>
      <c r="L694" s="2717"/>
      <c r="M694" s="2717"/>
      <c r="N694" s="2717"/>
      <c r="O694" s="2717"/>
      <c r="P694" s="2717"/>
      <c r="Q694" s="2717"/>
      <c r="R694" s="2717"/>
      <c r="S694" s="2717"/>
      <c r="T694" s="2717"/>
      <c r="U694" s="2717"/>
      <c r="V694" s="2717"/>
      <c r="W694" s="2717"/>
      <c r="X694" s="2717"/>
      <c r="Y694" s="2717"/>
      <c r="Z694" s="2717"/>
      <c r="AA694" s="2717"/>
      <c r="AB694" s="2717"/>
      <c r="AC694" s="2717"/>
      <c r="AD694" s="2717"/>
      <c r="AE694" s="2717"/>
      <c r="AF694" s="2717"/>
      <c r="AG694" s="2718"/>
      <c r="AH694" s="1665"/>
      <c r="AI694" s="1645"/>
      <c r="AJ694" s="1645"/>
      <c r="AK694" s="1645"/>
      <c r="AL694" s="1645"/>
      <c r="AM694" s="1645"/>
      <c r="AN694" s="1645"/>
      <c r="AO694" s="1645"/>
      <c r="AP694" s="1645"/>
      <c r="AQ694" s="1645"/>
      <c r="AR694" s="1646"/>
      <c r="AS694" s="1671"/>
      <c r="AT694" s="1672"/>
      <c r="AU694" s="1672"/>
      <c r="AV694" s="1672"/>
      <c r="AW694" s="1672"/>
      <c r="AX694" s="1590"/>
      <c r="AY694" s="1590"/>
      <c r="AZ694" s="1590"/>
      <c r="BA694" s="2685"/>
      <c r="BB694" s="2685"/>
      <c r="BC694" s="2685"/>
      <c r="BD694" s="2685"/>
      <c r="BE694" s="1590"/>
      <c r="BF694" s="1590"/>
      <c r="BG694" s="1720"/>
      <c r="BH694" s="1720"/>
      <c r="BI694" s="1720"/>
      <c r="BJ694" s="1720"/>
      <c r="BK694" s="1720"/>
      <c r="BL694" s="1720"/>
      <c r="BM694" s="1720"/>
      <c r="BN694" s="1720"/>
      <c r="BO694" s="1590"/>
      <c r="BP694" s="1590"/>
      <c r="BQ694" s="1690"/>
      <c r="BR694" s="76"/>
      <c r="BS694" s="76"/>
      <c r="BT694" s="76"/>
      <c r="BU694" s="76"/>
      <c r="CA694" s="145"/>
      <c r="CB694" s="145"/>
      <c r="CC694" s="145"/>
      <c r="CD694" s="145"/>
      <c r="CE694" s="145"/>
      <c r="CF694" s="145"/>
    </row>
    <row r="695" spans="1:98" ht="22.5" customHeight="1" x14ac:dyDescent="0.2">
      <c r="A695" s="143" t="str">
        <f>+IF('➉一覧からの作成用データ (切替届)'!$N$47="印刷ＯＫ→",1,"")</f>
        <v/>
      </c>
      <c r="B695" s="1676"/>
      <c r="C695" s="1677"/>
      <c r="D695" s="1692" t="s">
        <v>15</v>
      </c>
      <c r="E695" s="1693"/>
      <c r="F695" s="1693"/>
      <c r="G695" s="1693"/>
      <c r="H695" s="1693"/>
      <c r="I695" s="1694"/>
      <c r="J695" s="1683"/>
      <c r="K695" s="2397"/>
      <c r="L695" s="1715"/>
      <c r="M695" s="1715"/>
      <c r="N695" s="1715"/>
      <c r="O695" s="1715"/>
      <c r="P695" s="1715"/>
      <c r="Q695" s="1715"/>
      <c r="R695" s="1715"/>
      <c r="S695" s="80"/>
      <c r="T695" s="80"/>
      <c r="U695" s="80"/>
      <c r="V695" s="80"/>
      <c r="W695" s="80"/>
      <c r="X695" s="80"/>
      <c r="Y695" s="80"/>
      <c r="Z695" s="80"/>
      <c r="AA695" s="80"/>
      <c r="AB695" s="80"/>
      <c r="AC695" s="80"/>
      <c r="AD695" s="80"/>
      <c r="AE695" s="80"/>
      <c r="AF695" s="80"/>
      <c r="AG695" s="80"/>
      <c r="AH695" s="1665"/>
      <c r="AI695" s="1645"/>
      <c r="AJ695" s="1645"/>
      <c r="AK695" s="1645"/>
      <c r="AL695" s="1645"/>
      <c r="AM695" s="1645"/>
      <c r="AN695" s="1645"/>
      <c r="AO695" s="1645"/>
      <c r="AP695" s="1645"/>
      <c r="AQ695" s="1645"/>
      <c r="AR695" s="1646"/>
      <c r="AS695" s="2687"/>
      <c r="AT695" s="2688"/>
      <c r="AU695" s="2688"/>
      <c r="AV695" s="2688"/>
      <c r="AW695" s="2688"/>
      <c r="AX695" s="2688"/>
      <c r="AY695" s="2688"/>
      <c r="AZ695" s="2688"/>
      <c r="BA695" s="2688"/>
      <c r="BB695" s="2688"/>
      <c r="BC695" s="2688"/>
      <c r="BD695" s="2688"/>
      <c r="BE695" s="2688"/>
      <c r="BF695" s="2688"/>
      <c r="BG695" s="1616" t="s">
        <v>129</v>
      </c>
      <c r="BH695" s="1616"/>
      <c r="BI695" s="1616"/>
      <c r="BJ695" s="1616"/>
      <c r="BK695" s="1616"/>
      <c r="BL695" s="1616"/>
      <c r="BM695" s="1616"/>
      <c r="BN695" s="1616"/>
      <c r="BO695" s="1616"/>
      <c r="BP695" s="1616"/>
      <c r="BQ695" s="2684"/>
      <c r="BR695" s="76"/>
      <c r="BS695" s="76"/>
      <c r="BT695" s="76"/>
      <c r="BU695" s="76"/>
      <c r="CB695" s="145"/>
      <c r="CC695" s="145"/>
      <c r="CD695" s="145"/>
      <c r="CE695" s="145"/>
      <c r="CF695" s="145"/>
    </row>
    <row r="696" spans="1:98" ht="22.5" customHeight="1" x14ac:dyDescent="0.2">
      <c r="A696" s="143" t="str">
        <f>+IF('➉一覧からの作成用データ (切替届)'!$N$47="印刷ＯＫ→",1,"")</f>
        <v/>
      </c>
      <c r="B696" s="1676"/>
      <c r="C696" s="1677"/>
      <c r="D696" s="1695"/>
      <c r="E696" s="1696"/>
      <c r="F696" s="1696"/>
      <c r="G696" s="1696"/>
      <c r="H696" s="1696"/>
      <c r="I696" s="1697"/>
      <c r="J696" s="1568" t="str">
        <f>'➉一覧からの作成用データ (切替届)'!$F$47&amp;""</f>
        <v/>
      </c>
      <c r="K696" s="1569"/>
      <c r="L696" s="1569"/>
      <c r="M696" s="1569"/>
      <c r="N696" s="1569"/>
      <c r="O696" s="1569"/>
      <c r="P696" s="1569"/>
      <c r="Q696" s="1569"/>
      <c r="R696" s="1569"/>
      <c r="S696" s="1569"/>
      <c r="T696" s="1569"/>
      <c r="U696" s="1569"/>
      <c r="V696" s="1569"/>
      <c r="W696" s="1569"/>
      <c r="X696" s="1569"/>
      <c r="Y696" s="1569"/>
      <c r="Z696" s="1569"/>
      <c r="AA696" s="1569"/>
      <c r="AB696" s="1569"/>
      <c r="AC696" s="1569"/>
      <c r="AD696" s="1569"/>
      <c r="AE696" s="1569"/>
      <c r="AF696" s="1569"/>
      <c r="AG696" s="1725"/>
      <c r="AH696" s="1665"/>
      <c r="AI696" s="1645"/>
      <c r="AJ696" s="1645"/>
      <c r="AK696" s="1645"/>
      <c r="AL696" s="1645"/>
      <c r="AM696" s="1645"/>
      <c r="AN696" s="1645"/>
      <c r="AO696" s="1645"/>
      <c r="AP696" s="1645"/>
      <c r="AQ696" s="1645"/>
      <c r="AR696" s="1646"/>
      <c r="AS696" s="2689" t="s">
        <v>349</v>
      </c>
      <c r="AT696" s="2689"/>
      <c r="AU696" s="2689"/>
      <c r="AV696" s="2689"/>
      <c r="AW696" s="2689"/>
      <c r="AX696" s="2689"/>
      <c r="AY696" s="2689"/>
      <c r="AZ696" s="2689"/>
      <c r="BA696" s="2689"/>
      <c r="BB696" s="2689"/>
      <c r="BC696" s="2689"/>
      <c r="BD696" s="2689"/>
      <c r="BE696" s="2689"/>
      <c r="BF696" s="2689"/>
      <c r="BG696" s="2689"/>
      <c r="BH696" s="2689"/>
      <c r="BI696" s="2689"/>
      <c r="BJ696" s="2689"/>
      <c r="BK696" s="2689"/>
      <c r="BL696" s="2689"/>
      <c r="BM696" s="2689"/>
      <c r="BN696" s="2689"/>
      <c r="BO696" s="2689"/>
      <c r="BP696" s="2689"/>
      <c r="BQ696" s="2690"/>
      <c r="BR696" s="76"/>
      <c r="BS696" s="76"/>
      <c r="BT696" s="76"/>
      <c r="BU696" s="76"/>
      <c r="CB696" s="145"/>
      <c r="CC696" s="145"/>
      <c r="CD696" s="145"/>
      <c r="CE696" s="145"/>
      <c r="CF696" s="145"/>
      <c r="CG696" s="145"/>
      <c r="CH696" s="145"/>
      <c r="CI696" s="145"/>
    </row>
    <row r="697" spans="1:98" ht="22.5" customHeight="1" x14ac:dyDescent="0.2">
      <c r="A697" s="143" t="str">
        <f>+IF('➉一覧からの作成用データ (切替届)'!$N$47="印刷ＯＫ→",1,"")</f>
        <v/>
      </c>
      <c r="B697" s="1676"/>
      <c r="C697" s="1677"/>
      <c r="D697" s="1698"/>
      <c r="E697" s="1699"/>
      <c r="F697" s="1699"/>
      <c r="G697" s="1699"/>
      <c r="H697" s="1699"/>
      <c r="I697" s="1700"/>
      <c r="J697" s="1570"/>
      <c r="K697" s="1571"/>
      <c r="L697" s="1571"/>
      <c r="M697" s="1571"/>
      <c r="N697" s="1571"/>
      <c r="O697" s="1571"/>
      <c r="P697" s="1571"/>
      <c r="Q697" s="1571"/>
      <c r="R697" s="1571"/>
      <c r="S697" s="1571"/>
      <c r="T697" s="1571"/>
      <c r="U697" s="1571"/>
      <c r="V697" s="1571"/>
      <c r="W697" s="1571"/>
      <c r="X697" s="1571"/>
      <c r="Y697" s="1571"/>
      <c r="Z697" s="1571"/>
      <c r="AA697" s="1571"/>
      <c r="AB697" s="1571"/>
      <c r="AC697" s="1571"/>
      <c r="AD697" s="1571"/>
      <c r="AE697" s="1571"/>
      <c r="AF697" s="1571"/>
      <c r="AG697" s="1726"/>
      <c r="AH697" s="1665"/>
      <c r="AI697" s="1645"/>
      <c r="AJ697" s="1645"/>
      <c r="AK697" s="1645"/>
      <c r="AL697" s="1645"/>
      <c r="AM697" s="1645"/>
      <c r="AN697" s="1645"/>
      <c r="AO697" s="1645"/>
      <c r="AP697" s="1645"/>
      <c r="AQ697" s="1645"/>
      <c r="AR697" s="1646"/>
      <c r="AS697" s="2689"/>
      <c r="AT697" s="2689"/>
      <c r="AU697" s="2689"/>
      <c r="AV697" s="2689"/>
      <c r="AW697" s="2689"/>
      <c r="AX697" s="2689"/>
      <c r="AY697" s="2689"/>
      <c r="AZ697" s="2689"/>
      <c r="BA697" s="2689"/>
      <c r="BB697" s="2689"/>
      <c r="BC697" s="2689"/>
      <c r="BD697" s="2689"/>
      <c r="BE697" s="2689"/>
      <c r="BF697" s="2689"/>
      <c r="BG697" s="2689"/>
      <c r="BH697" s="2689"/>
      <c r="BI697" s="2689"/>
      <c r="BJ697" s="2689"/>
      <c r="BK697" s="2689"/>
      <c r="BL697" s="2689"/>
      <c r="BM697" s="2689"/>
      <c r="BN697" s="2689"/>
      <c r="BO697" s="2689"/>
      <c r="BP697" s="2689"/>
      <c r="BQ697" s="2690"/>
      <c r="BR697" s="76"/>
      <c r="BS697" s="76"/>
      <c r="BT697" s="76"/>
      <c r="BU697" s="76"/>
      <c r="CB697" s="145"/>
      <c r="CC697" s="145"/>
      <c r="CD697" s="145"/>
      <c r="CE697" s="145"/>
      <c r="CF697" s="145"/>
      <c r="CG697" s="145"/>
      <c r="CH697" s="145"/>
      <c r="CI697" s="145"/>
    </row>
    <row r="698" spans="1:98" ht="22.5" customHeight="1" x14ac:dyDescent="0.2">
      <c r="A698" s="143" t="str">
        <f>+IF('➉一覧からの作成用データ (切替届)'!$N$47="印刷ＯＫ→",1,"")</f>
        <v/>
      </c>
      <c r="B698" s="1676"/>
      <c r="C698" s="1677"/>
      <c r="D698" s="1595" t="s">
        <v>5</v>
      </c>
      <c r="E698" s="1596"/>
      <c r="F698" s="1596"/>
      <c r="G698" s="1596"/>
      <c r="H698" s="1596"/>
      <c r="I698" s="1597"/>
      <c r="J698" s="1683"/>
      <c r="K698" s="2397"/>
      <c r="L698" s="1715"/>
      <c r="M698" s="1715"/>
      <c r="N698" s="1715"/>
      <c r="O698" s="1715"/>
      <c r="P698" s="1715"/>
      <c r="Q698" s="1715"/>
      <c r="R698" s="1715"/>
      <c r="S698" s="80"/>
      <c r="T698" s="80"/>
      <c r="U698" s="80"/>
      <c r="V698" s="80"/>
      <c r="W698" s="80"/>
      <c r="X698" s="80"/>
      <c r="Y698" s="80"/>
      <c r="Z698" s="80"/>
      <c r="AA698" s="80"/>
      <c r="AB698" s="80"/>
      <c r="AC698" s="80"/>
      <c r="AD698" s="80"/>
      <c r="AE698" s="80"/>
      <c r="AF698" s="80"/>
      <c r="AG698" s="80"/>
      <c r="AH698" s="1665"/>
      <c r="AI698" s="1645"/>
      <c r="AJ698" s="1645"/>
      <c r="AK698" s="1645"/>
      <c r="AL698" s="1645"/>
      <c r="AM698" s="1645"/>
      <c r="AN698" s="1645"/>
      <c r="AO698" s="1645"/>
      <c r="AP698" s="1645"/>
      <c r="AQ698" s="1645"/>
      <c r="AR698" s="1646"/>
      <c r="AS698" s="2689"/>
      <c r="AT698" s="2689"/>
      <c r="AU698" s="2689"/>
      <c r="AV698" s="2689"/>
      <c r="AW698" s="2689"/>
      <c r="AX698" s="2689"/>
      <c r="AY698" s="2689"/>
      <c r="AZ698" s="2689"/>
      <c r="BA698" s="2689"/>
      <c r="BB698" s="2689"/>
      <c r="BC698" s="2689"/>
      <c r="BD698" s="2689"/>
      <c r="BE698" s="2689"/>
      <c r="BF698" s="2689"/>
      <c r="BG698" s="2689"/>
      <c r="BH698" s="2689"/>
      <c r="BI698" s="2689"/>
      <c r="BJ698" s="2689"/>
      <c r="BK698" s="2689"/>
      <c r="BL698" s="2689"/>
      <c r="BM698" s="2689"/>
      <c r="BN698" s="2689"/>
      <c r="BO698" s="2689"/>
      <c r="BP698" s="2689"/>
      <c r="BQ698" s="2690"/>
      <c r="BR698" s="76"/>
      <c r="BS698" s="76"/>
      <c r="BT698" s="76"/>
      <c r="BU698" s="76"/>
      <c r="CA698" s="145"/>
      <c r="CB698" s="145"/>
      <c r="CC698" s="145"/>
      <c r="CD698" s="145"/>
      <c r="CE698" s="145"/>
      <c r="CF698" s="145"/>
      <c r="CG698" s="146"/>
      <c r="CH698" s="145"/>
      <c r="CI698" s="145"/>
    </row>
    <row r="699" spans="1:98" ht="22.5" customHeight="1" thickBot="1" x14ac:dyDescent="0.25">
      <c r="A699" s="143" t="str">
        <f>+IF('➉一覧からの作成用データ (切替届)'!$N$47="印刷ＯＫ→",1,"")</f>
        <v/>
      </c>
      <c r="B699" s="1676"/>
      <c r="C699" s="1677"/>
      <c r="D699" s="1631"/>
      <c r="E699" s="1632"/>
      <c r="F699" s="1632"/>
      <c r="G699" s="1632"/>
      <c r="H699" s="1632"/>
      <c r="I699" s="1633"/>
      <c r="J699" s="1568" t="str">
        <f>'➉一覧からの作成用データ (切替届)'!$G$47&amp;""</f>
        <v/>
      </c>
      <c r="K699" s="1569"/>
      <c r="L699" s="1569"/>
      <c r="M699" s="1569"/>
      <c r="N699" s="1569"/>
      <c r="O699" s="1569"/>
      <c r="P699" s="1569"/>
      <c r="Q699" s="1569"/>
      <c r="R699" s="1569"/>
      <c r="S699" s="1569"/>
      <c r="T699" s="1569"/>
      <c r="U699" s="1569"/>
      <c r="V699" s="1569"/>
      <c r="W699" s="1569"/>
      <c r="X699" s="1569"/>
      <c r="Y699" s="1569"/>
      <c r="Z699" s="1569"/>
      <c r="AA699" s="1569"/>
      <c r="AB699" s="1569"/>
      <c r="AC699" s="1569"/>
      <c r="AD699" s="1569"/>
      <c r="AE699" s="1569"/>
      <c r="AF699" s="1569"/>
      <c r="AG699" s="1569"/>
      <c r="AH699" s="1666"/>
      <c r="AI699" s="1667"/>
      <c r="AJ699" s="1667"/>
      <c r="AK699" s="1667"/>
      <c r="AL699" s="1667"/>
      <c r="AM699" s="1667"/>
      <c r="AN699" s="1667"/>
      <c r="AO699" s="1667"/>
      <c r="AP699" s="1667"/>
      <c r="AQ699" s="1667"/>
      <c r="AR699" s="1668"/>
      <c r="AS699" s="2691"/>
      <c r="AT699" s="2691"/>
      <c r="AU699" s="2691"/>
      <c r="AV699" s="2691"/>
      <c r="AW699" s="2691"/>
      <c r="AX699" s="2691"/>
      <c r="AY699" s="2691"/>
      <c r="AZ699" s="2691"/>
      <c r="BA699" s="2691"/>
      <c r="BB699" s="2691"/>
      <c r="BC699" s="2691"/>
      <c r="BD699" s="2691"/>
      <c r="BE699" s="2691"/>
      <c r="BF699" s="2691"/>
      <c r="BG699" s="2691"/>
      <c r="BH699" s="2691"/>
      <c r="BI699" s="2691"/>
      <c r="BJ699" s="2691"/>
      <c r="BK699" s="2691"/>
      <c r="BL699" s="2691"/>
      <c r="BM699" s="2691"/>
      <c r="BN699" s="2691"/>
      <c r="BO699" s="2691"/>
      <c r="BP699" s="2691"/>
      <c r="BQ699" s="2692"/>
      <c r="BR699" s="76"/>
      <c r="BS699" s="76"/>
      <c r="BT699" s="76"/>
      <c r="BU699" s="76"/>
      <c r="CA699" s="145"/>
      <c r="CB699" s="145"/>
      <c r="CC699" s="145"/>
      <c r="CD699" s="145"/>
      <c r="CE699" s="145"/>
      <c r="CF699" s="145"/>
      <c r="CG699" s="145"/>
      <c r="CH699" s="145"/>
      <c r="CI699" s="145"/>
    </row>
    <row r="700" spans="1:98" ht="22.5" customHeight="1" x14ac:dyDescent="0.2">
      <c r="A700" s="143" t="str">
        <f>+IF('➉一覧からの作成用データ (切替届)'!$N$47="印刷ＯＫ→",1,"")</f>
        <v/>
      </c>
      <c r="B700" s="1676"/>
      <c r="C700" s="1677"/>
      <c r="D700" s="1631"/>
      <c r="E700" s="1632"/>
      <c r="F700" s="1632"/>
      <c r="G700" s="1632"/>
      <c r="H700" s="1632"/>
      <c r="I700" s="1633"/>
      <c r="J700" s="1568"/>
      <c r="K700" s="1569"/>
      <c r="L700" s="1569"/>
      <c r="M700" s="1569"/>
      <c r="N700" s="1569"/>
      <c r="O700" s="1569"/>
      <c r="P700" s="1569"/>
      <c r="Q700" s="1569"/>
      <c r="R700" s="1569"/>
      <c r="S700" s="1569"/>
      <c r="T700" s="1569"/>
      <c r="U700" s="1569"/>
      <c r="V700" s="1569"/>
      <c r="W700" s="1569"/>
      <c r="X700" s="1569"/>
      <c r="Y700" s="1569"/>
      <c r="Z700" s="1569"/>
      <c r="AA700" s="1569"/>
      <c r="AB700" s="1569"/>
      <c r="AC700" s="1569"/>
      <c r="AD700" s="1569"/>
      <c r="AE700" s="1569"/>
      <c r="AF700" s="1569"/>
      <c r="AG700" s="1569"/>
      <c r="AH700" s="1655" t="s">
        <v>122</v>
      </c>
      <c r="AI700" s="1656"/>
      <c r="AJ700" s="1656"/>
      <c r="AK700" s="1656"/>
      <c r="AL700" s="1656"/>
      <c r="AM700" s="1656"/>
      <c r="AN700" s="1656"/>
      <c r="AO700" s="1656"/>
      <c r="AP700" s="1656"/>
      <c r="AQ700" s="1656"/>
      <c r="AR700" s="1657"/>
      <c r="AS700" s="2693" t="str">
        <f>'➉一覧からの作成用データ (切替届)'!$L$47&amp;""</f>
        <v/>
      </c>
      <c r="AT700" s="2694"/>
      <c r="AU700" s="2694"/>
      <c r="AV700" s="2694"/>
      <c r="AW700" s="2694"/>
      <c r="AX700" s="2694"/>
      <c r="AY700" s="2694"/>
      <c r="AZ700" s="2694"/>
      <c r="BA700" s="2694"/>
      <c r="BB700" s="2694"/>
      <c r="BC700" s="2694"/>
      <c r="BD700" s="2694"/>
      <c r="BE700" s="2694"/>
      <c r="BF700" s="2694"/>
      <c r="BG700" s="2694"/>
      <c r="BH700" s="2694"/>
      <c r="BI700" s="2694"/>
      <c r="BJ700" s="2694"/>
      <c r="BK700" s="2694"/>
      <c r="BL700" s="2694"/>
      <c r="BM700" s="2694"/>
      <c r="BN700" s="2694"/>
      <c r="BO700" s="2694"/>
      <c r="BP700" s="2694"/>
      <c r="BQ700" s="2697"/>
      <c r="BR700" s="76"/>
      <c r="BS700" s="76"/>
      <c r="BT700" s="76"/>
      <c r="BU700" s="76"/>
      <c r="CA700" s="145"/>
      <c r="CB700" s="145"/>
      <c r="CC700" s="145"/>
      <c r="CD700" s="145"/>
      <c r="CE700" s="145"/>
      <c r="CF700" s="145"/>
      <c r="CG700" s="145"/>
      <c r="CH700" s="145"/>
      <c r="CI700" s="145"/>
    </row>
    <row r="701" spans="1:98" ht="22.5" customHeight="1" thickBot="1" x14ac:dyDescent="0.25">
      <c r="A701" s="143" t="str">
        <f>+IF('➉一覧からの作成用データ (切替届)'!$N$47="印刷ＯＫ→",1,"")</f>
        <v/>
      </c>
      <c r="B701" s="1678"/>
      <c r="C701" s="1679"/>
      <c r="D701" s="1673"/>
      <c r="E701" s="1674"/>
      <c r="F701" s="1674"/>
      <c r="G701" s="1674"/>
      <c r="H701" s="1674"/>
      <c r="I701" s="1675"/>
      <c r="J701" s="1727"/>
      <c r="K701" s="1728"/>
      <c r="L701" s="1728"/>
      <c r="M701" s="1728"/>
      <c r="N701" s="1728"/>
      <c r="O701" s="1728"/>
      <c r="P701" s="1728"/>
      <c r="Q701" s="1728"/>
      <c r="R701" s="1728"/>
      <c r="S701" s="1728"/>
      <c r="T701" s="1728"/>
      <c r="U701" s="1728"/>
      <c r="V701" s="1728"/>
      <c r="W701" s="1728"/>
      <c r="X701" s="1728"/>
      <c r="Y701" s="1728"/>
      <c r="Z701" s="1728"/>
      <c r="AA701" s="1728"/>
      <c r="AB701" s="1728"/>
      <c r="AC701" s="1728"/>
      <c r="AD701" s="1728"/>
      <c r="AE701" s="1728"/>
      <c r="AF701" s="1728"/>
      <c r="AG701" s="1728"/>
      <c r="AH701" s="1658"/>
      <c r="AI701" s="1659"/>
      <c r="AJ701" s="1659"/>
      <c r="AK701" s="1659"/>
      <c r="AL701" s="1659"/>
      <c r="AM701" s="1659"/>
      <c r="AN701" s="1659"/>
      <c r="AO701" s="1659"/>
      <c r="AP701" s="1659"/>
      <c r="AQ701" s="1659"/>
      <c r="AR701" s="1660"/>
      <c r="AS701" s="2695"/>
      <c r="AT701" s="2696"/>
      <c r="AU701" s="2696"/>
      <c r="AV701" s="2696"/>
      <c r="AW701" s="2696"/>
      <c r="AX701" s="2696"/>
      <c r="AY701" s="2696"/>
      <c r="AZ701" s="2696"/>
      <c r="BA701" s="2696"/>
      <c r="BB701" s="2696"/>
      <c r="BC701" s="2696"/>
      <c r="BD701" s="2696"/>
      <c r="BE701" s="2696"/>
      <c r="BF701" s="2696"/>
      <c r="BG701" s="2696"/>
      <c r="BH701" s="2696"/>
      <c r="BI701" s="2696"/>
      <c r="BJ701" s="2696"/>
      <c r="BK701" s="2696"/>
      <c r="BL701" s="2696"/>
      <c r="BM701" s="2696"/>
      <c r="BN701" s="2696"/>
      <c r="BO701" s="2696"/>
      <c r="BP701" s="2696"/>
      <c r="BQ701" s="2698"/>
      <c r="BR701" s="89"/>
      <c r="BS701" s="89"/>
      <c r="BT701" s="89"/>
      <c r="BU701" s="89"/>
      <c r="CA701" s="145"/>
      <c r="CB701" s="145"/>
      <c r="CC701" s="145"/>
      <c r="CD701" s="145"/>
      <c r="CE701" s="145"/>
      <c r="CF701" s="145"/>
      <c r="CG701" s="145"/>
      <c r="CH701" s="145"/>
      <c r="CI701" s="145"/>
    </row>
    <row r="702" spans="1:98" ht="9" customHeight="1" x14ac:dyDescent="0.2">
      <c r="A702" s="143" t="str">
        <f>+IF('➉一覧からの作成用データ (切替届)'!$N$47="印刷ＯＫ→",1,"")</f>
        <v/>
      </c>
      <c r="B702" s="102"/>
      <c r="C702" s="102"/>
      <c r="D702" s="136"/>
      <c r="E702" s="136"/>
      <c r="F702" s="136"/>
      <c r="G702" s="136"/>
      <c r="H702" s="136"/>
      <c r="I702" s="136"/>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05"/>
      <c r="AI702" s="105"/>
      <c r="AJ702" s="105"/>
      <c r="AK702" s="105"/>
      <c r="AL702" s="105"/>
      <c r="AM702" s="105"/>
      <c r="AN702" s="105"/>
      <c r="AO702" s="105"/>
      <c r="AP702" s="105"/>
      <c r="AQ702" s="105"/>
      <c r="AR702" s="105"/>
      <c r="AS702" s="106"/>
      <c r="AT702" s="106"/>
      <c r="AU702" s="106"/>
      <c r="AV702" s="2680" t="str">
        <f>IF('➉一覧からの作成用データ (切替届)'!H703="","","受給者番号：")</f>
        <v/>
      </c>
      <c r="AW702" s="2680"/>
      <c r="AX702" s="2680"/>
      <c r="AY702" s="2680"/>
      <c r="AZ702" s="2680"/>
      <c r="BA702" s="2680"/>
      <c r="BB702" s="2682" t="str">
        <f>IF('➉一覧からの作成用データ (切替届)'!H703="","",'➉一覧からの作成用データ (切替届)'!H703)</f>
        <v/>
      </c>
      <c r="BC702" s="2682"/>
      <c r="BD702" s="2682"/>
      <c r="BE702" s="2682"/>
      <c r="BF702" s="2682"/>
      <c r="BG702" s="2682"/>
      <c r="BH702" s="2682"/>
      <c r="BI702" s="2682"/>
      <c r="BJ702" s="2682"/>
      <c r="BK702" s="2682"/>
      <c r="BL702" s="2682"/>
      <c r="BM702" s="2682"/>
      <c r="BN702" s="2682"/>
      <c r="BO702" s="2682"/>
      <c r="BP702" s="2682"/>
      <c r="BQ702" s="2682"/>
      <c r="BR702" s="89"/>
      <c r="BS702" s="89"/>
      <c r="BT702" s="89"/>
      <c r="BU702" s="89"/>
      <c r="CA702" s="145"/>
      <c r="CB702" s="145"/>
      <c r="CC702" s="145"/>
      <c r="CD702" s="145"/>
      <c r="CE702" s="145"/>
      <c r="CF702" s="145"/>
      <c r="CG702" s="145"/>
      <c r="CH702" s="145"/>
      <c r="CI702" s="145"/>
    </row>
    <row r="703" spans="1:98" ht="9" customHeight="1" x14ac:dyDescent="0.2">
      <c r="A703" s="143" t="str">
        <f>+IF('➉一覧からの作成用データ (切替届)'!$N$47="印刷ＯＫ→",1,"")</f>
        <v/>
      </c>
      <c r="B703" s="2686" t="s">
        <v>133</v>
      </c>
      <c r="C703" s="2686"/>
      <c r="D703" s="2686"/>
      <c r="E703" s="2686"/>
      <c r="F703" s="2686"/>
      <c r="G703" s="2686"/>
      <c r="H703" s="2686"/>
      <c r="I703" s="2686"/>
      <c r="J703" s="2686"/>
      <c r="K703" s="2686"/>
      <c r="L703" s="2686"/>
      <c r="M703" s="2686"/>
      <c r="N703" s="2686"/>
      <c r="O703" s="2686"/>
      <c r="P703" s="2686"/>
      <c r="Q703" s="2686"/>
      <c r="R703" s="2686"/>
      <c r="S703" s="2686"/>
      <c r="T703" s="2686"/>
      <c r="U703" s="2686"/>
      <c r="V703" s="2686"/>
      <c r="W703" s="2686"/>
      <c r="X703" s="2686"/>
      <c r="Y703" s="2686"/>
      <c r="Z703" s="2686"/>
      <c r="AA703" s="2686"/>
      <c r="AB703" s="2686"/>
      <c r="AC703" s="2686"/>
      <c r="AD703" s="2686"/>
      <c r="AE703" s="2686"/>
      <c r="AF703" s="2686"/>
      <c r="AG703" s="2686"/>
      <c r="AH703" s="2686"/>
      <c r="AI703" s="2686"/>
      <c r="AJ703" s="2686"/>
      <c r="AK703" s="2686"/>
      <c r="AL703" s="2686"/>
      <c r="AM703" s="2686"/>
      <c r="AN703" s="2686"/>
      <c r="AO703" s="2686"/>
      <c r="AP703" s="2686"/>
      <c r="AQ703" s="2686"/>
      <c r="AR703" s="2686"/>
      <c r="AS703" s="2686"/>
      <c r="AT703" s="2686"/>
      <c r="AU703" s="2686"/>
      <c r="AV703" s="2681"/>
      <c r="AW703" s="2681"/>
      <c r="AX703" s="2681"/>
      <c r="AY703" s="2681"/>
      <c r="AZ703" s="2681"/>
      <c r="BA703" s="2681"/>
      <c r="BB703" s="2683"/>
      <c r="BC703" s="2683"/>
      <c r="BD703" s="2683"/>
      <c r="BE703" s="2683"/>
      <c r="BF703" s="2683"/>
      <c r="BG703" s="2683"/>
      <c r="BH703" s="2683"/>
      <c r="BI703" s="2683"/>
      <c r="BJ703" s="2683"/>
      <c r="BK703" s="2683"/>
      <c r="BL703" s="2683"/>
      <c r="BM703" s="2683"/>
      <c r="BN703" s="2683"/>
      <c r="BO703" s="2683"/>
      <c r="BP703" s="2683"/>
      <c r="BQ703" s="2683"/>
      <c r="BR703" s="89"/>
      <c r="BS703" s="89"/>
      <c r="BT703" s="89"/>
      <c r="BU703" s="89"/>
      <c r="CA703" s="145"/>
      <c r="CB703" s="145"/>
      <c r="CC703" s="145"/>
      <c r="CD703" s="145"/>
      <c r="CE703" s="145"/>
      <c r="CF703" s="145"/>
      <c r="CG703" s="145"/>
      <c r="CH703" s="145"/>
      <c r="CI703" s="145"/>
    </row>
    <row r="704" spans="1:98" ht="9" customHeight="1" x14ac:dyDescent="0.2">
      <c r="A704" s="143" t="str">
        <f>+IF('➉一覧からの作成用データ (切替届)'!$N$47="印刷ＯＫ→",1,"")</f>
        <v/>
      </c>
      <c r="B704" s="2686"/>
      <c r="C704" s="2686"/>
      <c r="D704" s="2686"/>
      <c r="E704" s="2686"/>
      <c r="F704" s="2686"/>
      <c r="G704" s="2686"/>
      <c r="H704" s="2686"/>
      <c r="I704" s="2686"/>
      <c r="J704" s="2686"/>
      <c r="K704" s="2686"/>
      <c r="L704" s="2686"/>
      <c r="M704" s="2686"/>
      <c r="N704" s="2686"/>
      <c r="O704" s="2686"/>
      <c r="P704" s="2686"/>
      <c r="Q704" s="2686"/>
      <c r="R704" s="2686"/>
      <c r="S704" s="2686"/>
      <c r="T704" s="2686"/>
      <c r="U704" s="2686"/>
      <c r="V704" s="2686"/>
      <c r="W704" s="2686"/>
      <c r="X704" s="2686"/>
      <c r="Y704" s="2686"/>
      <c r="Z704" s="2686"/>
      <c r="AA704" s="2686"/>
      <c r="AB704" s="2686"/>
      <c r="AC704" s="2686"/>
      <c r="AD704" s="2686"/>
      <c r="AE704" s="2686"/>
      <c r="AF704" s="2686"/>
      <c r="AG704" s="2686"/>
      <c r="AH704" s="2686"/>
      <c r="AI704" s="2686"/>
      <c r="AJ704" s="2686"/>
      <c r="AK704" s="2686"/>
      <c r="AL704" s="2686"/>
      <c r="AM704" s="2686"/>
      <c r="AN704" s="2686"/>
      <c r="AO704" s="2686"/>
      <c r="AP704" s="2686"/>
      <c r="AQ704" s="2686"/>
      <c r="AR704" s="2686"/>
      <c r="AS704" s="2686"/>
      <c r="AT704" s="2686"/>
      <c r="AU704" s="2686"/>
      <c r="AV704" s="2681"/>
      <c r="AW704" s="2681"/>
      <c r="AX704" s="2681"/>
      <c r="AY704" s="2681"/>
      <c r="AZ704" s="2681"/>
      <c r="BA704" s="2681"/>
      <c r="BB704" s="2683"/>
      <c r="BC704" s="2683"/>
      <c r="BD704" s="2683"/>
      <c r="BE704" s="2683"/>
      <c r="BF704" s="2683"/>
      <c r="BG704" s="2683"/>
      <c r="BH704" s="2683"/>
      <c r="BI704" s="2683"/>
      <c r="BJ704" s="2683"/>
      <c r="BK704" s="2683"/>
      <c r="BL704" s="2683"/>
      <c r="BM704" s="2683"/>
      <c r="BN704" s="2683"/>
      <c r="BO704" s="2683"/>
      <c r="BP704" s="2683"/>
      <c r="BQ704" s="2683"/>
      <c r="BR704" s="89"/>
      <c r="BS704" s="89"/>
      <c r="BT704" s="89"/>
      <c r="BU704" s="89"/>
      <c r="CA704" s="145"/>
      <c r="CB704" s="145"/>
      <c r="CC704" s="145"/>
      <c r="CD704" s="145"/>
      <c r="CE704" s="145"/>
      <c r="CF704" s="145"/>
      <c r="CG704" s="145"/>
      <c r="CH704" s="145"/>
      <c r="CI704" s="145"/>
    </row>
    <row r="705" spans="1:87" s="76" customFormat="1" ht="20.25" customHeight="1" x14ac:dyDescent="0.2">
      <c r="A705" s="143" t="str">
        <f>+IF('➉一覧からの作成用データ (切替届)'!$N$47="印刷ＯＫ→",1,"")</f>
        <v/>
      </c>
      <c r="B705" s="1654" t="s">
        <v>306</v>
      </c>
      <c r="C705" s="1654"/>
      <c r="D705" s="1654"/>
      <c r="E705" s="1654"/>
      <c r="F705" s="1654"/>
      <c r="G705" s="1654"/>
      <c r="H705" s="1654"/>
      <c r="I705" s="1654"/>
      <c r="J705" s="1654"/>
      <c r="K705" s="1654"/>
      <c r="L705" s="1654"/>
      <c r="M705" s="1654"/>
      <c r="N705" s="1654"/>
      <c r="O705" s="1654"/>
      <c r="P705" s="1654"/>
      <c r="Q705" s="1654"/>
      <c r="R705" s="1654"/>
      <c r="S705" s="1654"/>
      <c r="T705" s="1654"/>
      <c r="U705" s="1654"/>
      <c r="V705" s="1654"/>
      <c r="W705" s="1654"/>
      <c r="X705" s="1654"/>
      <c r="Y705" s="1654"/>
      <c r="Z705" s="1654"/>
      <c r="AA705" s="1654"/>
      <c r="AB705" s="1654"/>
      <c r="AC705" s="1654"/>
      <c r="AD705" s="1654"/>
      <c r="AE705" s="1654"/>
      <c r="AF705" s="1654"/>
      <c r="AG705" s="1654"/>
      <c r="AH705" s="1654"/>
      <c r="AI705" s="1654"/>
      <c r="AJ705" s="1654"/>
      <c r="AK705" s="1654"/>
      <c r="AL705" s="1654"/>
      <c r="AM705" s="1654"/>
      <c r="AN705" s="1654"/>
      <c r="AO705" s="1654"/>
      <c r="AP705" s="1654"/>
      <c r="AQ705" s="1654"/>
      <c r="AR705" s="1654"/>
      <c r="AS705" s="1654"/>
      <c r="AT705" s="1654"/>
      <c r="AU705" s="1654"/>
      <c r="AV705" s="1654"/>
      <c r="AW705" s="1654"/>
      <c r="AX705" s="1654"/>
      <c r="AY705" s="1654"/>
      <c r="AZ705" s="1654"/>
      <c r="BA705" s="1654"/>
      <c r="BB705" s="1654"/>
      <c r="BC705" s="1654"/>
      <c r="BD705" s="1654"/>
      <c r="BE705" s="1654"/>
      <c r="BF705" s="1654"/>
      <c r="BG705" s="1654"/>
      <c r="BH705" s="1654"/>
      <c r="BI705" s="1654"/>
      <c r="BJ705" s="1654"/>
      <c r="BK705" s="1654"/>
      <c r="BL705" s="1654"/>
      <c r="BM705" s="1654"/>
      <c r="BN705" s="1654"/>
      <c r="BO705" s="1654"/>
      <c r="BP705" s="1654"/>
      <c r="BQ705" s="1654"/>
      <c r="BR705" s="135"/>
      <c r="CA705" s="146"/>
      <c r="CB705" s="146"/>
      <c r="CC705" s="146"/>
      <c r="CD705" s="146"/>
      <c r="CE705" s="146"/>
      <c r="CF705" s="146"/>
      <c r="CG705" s="146"/>
      <c r="CH705" s="146"/>
      <c r="CI705" s="146"/>
    </row>
    <row r="706" spans="1:87" s="76" customFormat="1" ht="20.25" customHeight="1" x14ac:dyDescent="0.2">
      <c r="A706" s="143" t="str">
        <f>+IF('➉一覧からの作成用データ (切替届)'!$N$47="印刷ＯＫ→",1,"")</f>
        <v/>
      </c>
      <c r="B706" s="1654"/>
      <c r="C706" s="1654"/>
      <c r="D706" s="1654"/>
      <c r="E706" s="1654"/>
      <c r="F706" s="1654"/>
      <c r="G706" s="1654"/>
      <c r="H706" s="1654"/>
      <c r="I706" s="1654"/>
      <c r="J706" s="1654"/>
      <c r="K706" s="1654"/>
      <c r="L706" s="1654"/>
      <c r="M706" s="1654"/>
      <c r="N706" s="1654"/>
      <c r="O706" s="1654"/>
      <c r="P706" s="1654"/>
      <c r="Q706" s="1654"/>
      <c r="R706" s="1654"/>
      <c r="S706" s="1654"/>
      <c r="T706" s="1654"/>
      <c r="U706" s="1654"/>
      <c r="V706" s="1654"/>
      <c r="W706" s="1654"/>
      <c r="X706" s="1654"/>
      <c r="Y706" s="1654"/>
      <c r="Z706" s="1654"/>
      <c r="AA706" s="1654"/>
      <c r="AB706" s="1654"/>
      <c r="AC706" s="1654"/>
      <c r="AD706" s="1654"/>
      <c r="AE706" s="1654"/>
      <c r="AF706" s="1654"/>
      <c r="AG706" s="1654"/>
      <c r="AH706" s="1654"/>
      <c r="AI706" s="1654"/>
      <c r="AJ706" s="1654"/>
      <c r="AK706" s="1654"/>
      <c r="AL706" s="1654"/>
      <c r="AM706" s="1654"/>
      <c r="AN706" s="1654"/>
      <c r="AO706" s="1654"/>
      <c r="AP706" s="1654"/>
      <c r="AQ706" s="1654"/>
      <c r="AR706" s="1654"/>
      <c r="AS706" s="1654"/>
      <c r="AT706" s="1654"/>
      <c r="AU706" s="1654"/>
      <c r="AV706" s="1654"/>
      <c r="AW706" s="1654"/>
      <c r="AX706" s="1654"/>
      <c r="AY706" s="1654"/>
      <c r="AZ706" s="1654"/>
      <c r="BA706" s="1654"/>
      <c r="BB706" s="1654"/>
      <c r="BC706" s="1654"/>
      <c r="BD706" s="1654"/>
      <c r="BE706" s="1654"/>
      <c r="BF706" s="1654"/>
      <c r="BG706" s="1654"/>
      <c r="BH706" s="1654"/>
      <c r="BI706" s="1654"/>
      <c r="BJ706" s="1654"/>
      <c r="BK706" s="1654"/>
      <c r="BL706" s="1654"/>
      <c r="BM706" s="1654"/>
      <c r="BN706" s="1654"/>
      <c r="BO706" s="1654"/>
      <c r="BP706" s="1654"/>
      <c r="BQ706" s="1654"/>
      <c r="BR706" s="135"/>
      <c r="CA706" s="146"/>
      <c r="CB706" s="146"/>
      <c r="CC706" s="146"/>
      <c r="CD706" s="146"/>
      <c r="CE706" s="146"/>
      <c r="CF706" s="146"/>
      <c r="CG706" s="146"/>
      <c r="CH706" s="146"/>
      <c r="CI706" s="146"/>
    </row>
    <row r="707" spans="1:87" s="76" customFormat="1" ht="16.5" customHeight="1" x14ac:dyDescent="0.25">
      <c r="A707" s="143" t="str">
        <f>+IF('➉一覧からの作成用データ (切替届)'!$N$47="印刷ＯＫ→",1,"")</f>
        <v/>
      </c>
      <c r="B707" s="1689" t="s">
        <v>134</v>
      </c>
      <c r="C707" s="1689"/>
      <c r="D707" s="1689"/>
      <c r="E707" s="1689"/>
      <c r="F707" s="1689"/>
      <c r="G707" s="1689"/>
      <c r="H707" s="1689"/>
      <c r="I707" s="1689"/>
      <c r="J707" s="1689"/>
      <c r="K707" s="1689"/>
      <c r="L707" s="1689"/>
      <c r="M707" s="1689"/>
      <c r="N707" s="1689"/>
      <c r="O707" s="1689"/>
      <c r="P707" s="1689"/>
      <c r="Q707" s="1689"/>
      <c r="R707" s="1689"/>
      <c r="S707" s="1689"/>
      <c r="T707" s="1689"/>
      <c r="U707" s="1689"/>
      <c r="V707" s="1689"/>
      <c r="W707" s="1689"/>
      <c r="X707" s="1689"/>
      <c r="Y707" s="1689"/>
      <c r="Z707" s="1689"/>
      <c r="AA707" s="1689"/>
      <c r="AB707" s="1689"/>
      <c r="AC707" s="1689"/>
      <c r="AD707" s="1689"/>
      <c r="AE707" s="1689"/>
      <c r="AF707" s="1689"/>
      <c r="AG707" s="1689"/>
      <c r="AH707" s="1689"/>
      <c r="AI707" s="1689"/>
      <c r="AJ707" s="1689"/>
      <c r="AK707" s="1689"/>
      <c r="AL707" s="1689"/>
      <c r="AM707" s="1689"/>
      <c r="AN707" s="1689"/>
      <c r="AO707" s="1689"/>
      <c r="AP707" s="1689"/>
      <c r="AQ707" s="1689"/>
      <c r="AR707" s="1689"/>
      <c r="AS707" s="1689"/>
      <c r="AT707" s="1689"/>
      <c r="AU707" s="1689"/>
      <c r="AV707" s="1689"/>
      <c r="AW707" s="1689"/>
      <c r="AX707" s="1689"/>
      <c r="AY707" s="1689"/>
      <c r="AZ707" s="1689"/>
      <c r="BA707" s="1689"/>
      <c r="BB707" s="1689"/>
      <c r="BC707" s="1689"/>
      <c r="BD707" s="1689"/>
      <c r="BE707" s="1689"/>
      <c r="BF707" s="1689"/>
      <c r="BG707" s="1689"/>
      <c r="BH707" s="1689"/>
      <c r="BI707" s="1689"/>
      <c r="BJ707" s="1689"/>
      <c r="BK707" s="1689"/>
      <c r="BL707" s="1689"/>
      <c r="BM707" s="1689"/>
      <c r="BN707" s="1689"/>
      <c r="BO707" s="1689"/>
      <c r="BP707" s="1689"/>
      <c r="BQ707" s="1689"/>
      <c r="BR707" s="147"/>
      <c r="CA707" s="146"/>
      <c r="CB707" s="146"/>
      <c r="CC707" s="146"/>
      <c r="CD707" s="146"/>
      <c r="CE707" s="146"/>
      <c r="CF707" s="146"/>
      <c r="CG707" s="146"/>
      <c r="CH707" s="146"/>
      <c r="CI707" s="146"/>
    </row>
    <row r="708" spans="1:87" s="76" customFormat="1" ht="16.5" customHeight="1" x14ac:dyDescent="0.25">
      <c r="A708" s="143" t="str">
        <f>+IF('➉一覧からの作成用データ (切替届)'!$N$47="印刷ＯＫ→",1,"")</f>
        <v/>
      </c>
      <c r="B708" s="1689"/>
      <c r="C708" s="1689"/>
      <c r="D708" s="1689"/>
      <c r="E708" s="1689"/>
      <c r="F708" s="1689"/>
      <c r="G708" s="1689"/>
      <c r="H708" s="1689"/>
      <c r="I708" s="1689"/>
      <c r="J708" s="1689"/>
      <c r="K708" s="1689"/>
      <c r="L708" s="1689"/>
      <c r="M708" s="1689"/>
      <c r="N708" s="1689"/>
      <c r="O708" s="1689"/>
      <c r="P708" s="1689"/>
      <c r="Q708" s="1689"/>
      <c r="R708" s="1689"/>
      <c r="S708" s="1689"/>
      <c r="T708" s="1689"/>
      <c r="U708" s="1689"/>
      <c r="V708" s="1689"/>
      <c r="W708" s="1689"/>
      <c r="X708" s="1689"/>
      <c r="Y708" s="1689"/>
      <c r="Z708" s="1689"/>
      <c r="AA708" s="1689"/>
      <c r="AB708" s="1689"/>
      <c r="AC708" s="1689"/>
      <c r="AD708" s="1689"/>
      <c r="AE708" s="1689"/>
      <c r="AF708" s="1689"/>
      <c r="AG708" s="1689"/>
      <c r="AH708" s="1689"/>
      <c r="AI708" s="1689"/>
      <c r="AJ708" s="1689"/>
      <c r="AK708" s="1689"/>
      <c r="AL708" s="1689"/>
      <c r="AM708" s="1689"/>
      <c r="AN708" s="1689"/>
      <c r="AO708" s="1689"/>
      <c r="AP708" s="1689"/>
      <c r="AQ708" s="1689"/>
      <c r="AR708" s="1689"/>
      <c r="AS708" s="1689"/>
      <c r="AT708" s="1689"/>
      <c r="AU708" s="1689"/>
      <c r="AV708" s="1689"/>
      <c r="AW708" s="1689"/>
      <c r="AX708" s="1689"/>
      <c r="AY708" s="1689"/>
      <c r="AZ708" s="1689"/>
      <c r="BA708" s="1689"/>
      <c r="BB708" s="1689"/>
      <c r="BC708" s="1689"/>
      <c r="BD708" s="1689"/>
      <c r="BE708" s="1689"/>
      <c r="BF708" s="1689"/>
      <c r="BG708" s="1689"/>
      <c r="BH708" s="1689"/>
      <c r="BI708" s="1689"/>
      <c r="BJ708" s="1689"/>
      <c r="BK708" s="1689"/>
      <c r="BL708" s="1689"/>
      <c r="BM708" s="1689"/>
      <c r="BN708" s="1689"/>
      <c r="BO708" s="1689"/>
      <c r="BP708" s="1689"/>
      <c r="BQ708" s="1689"/>
      <c r="BR708" s="147"/>
      <c r="CA708" s="146"/>
      <c r="CB708" s="146"/>
      <c r="CC708" s="146"/>
      <c r="CD708" s="146"/>
      <c r="CE708" s="146"/>
      <c r="CF708" s="146"/>
    </row>
    <row r="709" spans="1:87" s="76" customFormat="1" ht="28.5" customHeight="1" x14ac:dyDescent="0.2">
      <c r="A709" s="143" t="str">
        <f>+IF('➉一覧からの作成用データ (切替届)'!$N$47="印刷ＯＫ→",1,"")</f>
        <v/>
      </c>
      <c r="B709" s="1654" t="s">
        <v>135</v>
      </c>
      <c r="C709" s="1654"/>
      <c r="D709" s="1654"/>
      <c r="E709" s="1654"/>
      <c r="F709" s="1654"/>
      <c r="G709" s="1654"/>
      <c r="H709" s="1654"/>
      <c r="I709" s="1654"/>
      <c r="J709" s="1654"/>
      <c r="K709" s="1654"/>
      <c r="L709" s="1654"/>
      <c r="M709" s="1654"/>
      <c r="N709" s="1654"/>
      <c r="O709" s="1654"/>
      <c r="P709" s="1654"/>
      <c r="Q709" s="1654"/>
      <c r="R709" s="1654"/>
      <c r="S709" s="1654"/>
      <c r="T709" s="1654"/>
      <c r="U709" s="1654"/>
      <c r="V709" s="1654"/>
      <c r="W709" s="1654"/>
      <c r="X709" s="1654"/>
      <c r="Y709" s="1654"/>
      <c r="Z709" s="1654"/>
      <c r="AA709" s="1654"/>
      <c r="AB709" s="1654"/>
      <c r="AC709" s="1654"/>
      <c r="AD709" s="1654"/>
      <c r="AE709" s="1654"/>
      <c r="AF709" s="1654"/>
      <c r="AG709" s="1654"/>
      <c r="AH709" s="1654"/>
      <c r="AI709" s="1654"/>
      <c r="AJ709" s="1654"/>
      <c r="AK709" s="1654"/>
      <c r="AL709" s="1654"/>
      <c r="AM709" s="1654"/>
      <c r="AN709" s="1654"/>
      <c r="AO709" s="1654"/>
      <c r="AP709" s="1654"/>
      <c r="AQ709" s="1654"/>
      <c r="AR709" s="1654"/>
      <c r="AS709" s="1654"/>
      <c r="AT709" s="1654"/>
      <c r="AU709" s="1654"/>
      <c r="AV709" s="1654"/>
      <c r="AW709" s="1654"/>
      <c r="AX709" s="1654"/>
      <c r="AY709" s="1654"/>
      <c r="AZ709" s="1654"/>
      <c r="BA709" s="1654"/>
      <c r="BB709" s="1654"/>
      <c r="BC709" s="1654"/>
      <c r="BD709" s="1654"/>
      <c r="BE709" s="1654"/>
      <c r="BF709" s="1654"/>
      <c r="BG709" s="1654"/>
      <c r="BH709" s="1654"/>
      <c r="BI709" s="1654"/>
      <c r="BJ709" s="1654"/>
      <c r="BK709" s="1654"/>
      <c r="BL709" s="1654"/>
      <c r="BM709" s="1654"/>
      <c r="BN709" s="1654"/>
      <c r="BO709" s="1654"/>
      <c r="BP709" s="1654"/>
      <c r="BQ709" s="1654"/>
      <c r="BR709" s="135"/>
      <c r="CA709" s="146"/>
      <c r="CB709" s="146"/>
      <c r="CC709" s="146"/>
      <c r="CD709" s="146"/>
      <c r="CE709" s="146"/>
      <c r="CF709" s="146"/>
    </row>
    <row r="710" spans="1:87" s="76" customFormat="1" ht="28.5" customHeight="1" x14ac:dyDescent="0.2">
      <c r="A710" s="143" t="str">
        <f>+IF('➉一覧からの作成用データ (切替届)'!$N$47="印刷ＯＫ→",1,"")</f>
        <v/>
      </c>
      <c r="B710" s="1654"/>
      <c r="C710" s="1654"/>
      <c r="D710" s="1654"/>
      <c r="E710" s="1654"/>
      <c r="F710" s="1654"/>
      <c r="G710" s="1654"/>
      <c r="H710" s="1654"/>
      <c r="I710" s="1654"/>
      <c r="J710" s="1654"/>
      <c r="K710" s="1654"/>
      <c r="L710" s="1654"/>
      <c r="M710" s="1654"/>
      <c r="N710" s="1654"/>
      <c r="O710" s="1654"/>
      <c r="P710" s="1654"/>
      <c r="Q710" s="1654"/>
      <c r="R710" s="1654"/>
      <c r="S710" s="1654"/>
      <c r="T710" s="1654"/>
      <c r="U710" s="1654"/>
      <c r="V710" s="1654"/>
      <c r="W710" s="1654"/>
      <c r="X710" s="1654"/>
      <c r="Y710" s="1654"/>
      <c r="Z710" s="1654"/>
      <c r="AA710" s="1654"/>
      <c r="AB710" s="1654"/>
      <c r="AC710" s="1654"/>
      <c r="AD710" s="1654"/>
      <c r="AE710" s="1654"/>
      <c r="AF710" s="1654"/>
      <c r="AG710" s="1654"/>
      <c r="AH710" s="1654"/>
      <c r="AI710" s="1654"/>
      <c r="AJ710" s="1654"/>
      <c r="AK710" s="1654"/>
      <c r="AL710" s="1654"/>
      <c r="AM710" s="1654"/>
      <c r="AN710" s="1654"/>
      <c r="AO710" s="1654"/>
      <c r="AP710" s="1654"/>
      <c r="AQ710" s="1654"/>
      <c r="AR710" s="1654"/>
      <c r="AS710" s="1654"/>
      <c r="AT710" s="1654"/>
      <c r="AU710" s="1654"/>
      <c r="AV710" s="1654"/>
      <c r="AW710" s="1654"/>
      <c r="AX710" s="1654"/>
      <c r="AY710" s="1654"/>
      <c r="AZ710" s="1654"/>
      <c r="BA710" s="1654"/>
      <c r="BB710" s="1654"/>
      <c r="BC710" s="1654"/>
      <c r="BD710" s="1654"/>
      <c r="BE710" s="1654"/>
      <c r="BF710" s="1654"/>
      <c r="BG710" s="1654"/>
      <c r="BH710" s="1654"/>
      <c r="BI710" s="1654"/>
      <c r="BJ710" s="1654"/>
      <c r="BK710" s="1654"/>
      <c r="BL710" s="1654"/>
      <c r="BM710" s="1654"/>
      <c r="BN710" s="1654"/>
      <c r="BO710" s="1654"/>
      <c r="BP710" s="1654"/>
      <c r="BQ710" s="1654"/>
      <c r="BR710" s="135"/>
      <c r="CA710" s="146"/>
      <c r="CB710" s="146"/>
      <c r="CC710" s="146"/>
      <c r="CD710" s="146"/>
      <c r="CE710" s="146"/>
      <c r="CF710" s="146"/>
      <c r="CG710" s="146"/>
      <c r="CH710" s="146"/>
      <c r="CI710" s="146"/>
    </row>
    <row r="711" spans="1:87" s="76" customFormat="1" ht="16.5" customHeight="1" x14ac:dyDescent="0.2">
      <c r="A711" s="143" t="str">
        <f>+IF('➉一覧からの作成用データ (切替届)'!$N$47="印刷ＯＫ→",1,"")</f>
        <v/>
      </c>
      <c r="B711" s="1654" t="s">
        <v>136</v>
      </c>
      <c r="C711" s="1654"/>
      <c r="D711" s="1654"/>
      <c r="E711" s="1654"/>
      <c r="F711" s="1654"/>
      <c r="G711" s="1654"/>
      <c r="H711" s="1654"/>
      <c r="I711" s="1654"/>
      <c r="J711" s="1654"/>
      <c r="K711" s="1654"/>
      <c r="L711" s="1654"/>
      <c r="M711" s="1654"/>
      <c r="N711" s="1654"/>
      <c r="O711" s="1654"/>
      <c r="P711" s="1654"/>
      <c r="Q711" s="1654"/>
      <c r="R711" s="1654"/>
      <c r="S711" s="1654"/>
      <c r="T711" s="1654"/>
      <c r="U711" s="1654"/>
      <c r="V711" s="1654"/>
      <c r="W711" s="1654"/>
      <c r="X711" s="1654"/>
      <c r="Y711" s="1654"/>
      <c r="Z711" s="1654"/>
      <c r="AA711" s="1654"/>
      <c r="AB711" s="1654"/>
      <c r="AC711" s="1654"/>
      <c r="AD711" s="1654"/>
      <c r="AE711" s="1654"/>
      <c r="AF711" s="1654"/>
      <c r="AG711" s="1654"/>
      <c r="AH711" s="1654"/>
      <c r="AI711" s="1654"/>
      <c r="AJ711" s="1654"/>
      <c r="AK711" s="1654"/>
      <c r="AL711" s="1654"/>
      <c r="AM711" s="1654"/>
      <c r="AN711" s="1654"/>
      <c r="AO711" s="1654"/>
      <c r="AP711" s="1654"/>
      <c r="AQ711" s="1654"/>
      <c r="AR711" s="1654"/>
      <c r="AS711" s="1654"/>
      <c r="AT711" s="1654"/>
      <c r="AU711" s="1654"/>
      <c r="AV711" s="1654"/>
      <c r="AW711" s="1654"/>
      <c r="AX711" s="1654"/>
      <c r="AY711" s="1654"/>
      <c r="AZ711" s="1654"/>
      <c r="BA711" s="1654"/>
      <c r="BB711" s="1654"/>
      <c r="BC711" s="1654"/>
      <c r="BD711" s="1654"/>
      <c r="BE711" s="1654"/>
      <c r="BF711" s="1654"/>
      <c r="BG711" s="1654"/>
      <c r="BH711" s="1654"/>
      <c r="BI711" s="1654"/>
      <c r="BJ711" s="1654"/>
      <c r="BK711" s="1654"/>
      <c r="BL711" s="1654"/>
      <c r="BM711" s="1654"/>
      <c r="BN711" s="1654"/>
      <c r="BO711" s="1654"/>
      <c r="BP711" s="1654"/>
      <c r="BQ711" s="1654"/>
      <c r="BR711" s="135"/>
      <c r="CA711" s="146"/>
      <c r="CB711" s="146"/>
      <c r="CC711" s="146"/>
      <c r="CD711" s="146"/>
      <c r="CE711" s="146"/>
      <c r="CF711" s="146"/>
      <c r="CG711" s="146"/>
      <c r="CH711" s="146"/>
      <c r="CI711" s="146"/>
    </row>
    <row r="712" spans="1:87" s="76" customFormat="1" ht="16.5" customHeight="1" x14ac:dyDescent="0.2">
      <c r="A712" s="143" t="str">
        <f>+IF('➉一覧からの作成用データ (切替届)'!$N$47="印刷ＯＫ→",1,"")</f>
        <v/>
      </c>
      <c r="B712" s="1654"/>
      <c r="C712" s="1654"/>
      <c r="D712" s="1654"/>
      <c r="E712" s="1654"/>
      <c r="F712" s="1654"/>
      <c r="G712" s="1654"/>
      <c r="H712" s="1654"/>
      <c r="I712" s="1654"/>
      <c r="J712" s="1654"/>
      <c r="K712" s="1654"/>
      <c r="L712" s="1654"/>
      <c r="M712" s="1654"/>
      <c r="N712" s="1654"/>
      <c r="O712" s="1654"/>
      <c r="P712" s="1654"/>
      <c r="Q712" s="1654"/>
      <c r="R712" s="1654"/>
      <c r="S712" s="1654"/>
      <c r="T712" s="1654"/>
      <c r="U712" s="1654"/>
      <c r="V712" s="1654"/>
      <c r="W712" s="1654"/>
      <c r="X712" s="1654"/>
      <c r="Y712" s="1654"/>
      <c r="Z712" s="1654"/>
      <c r="AA712" s="1654"/>
      <c r="AB712" s="1654"/>
      <c r="AC712" s="1654"/>
      <c r="AD712" s="1654"/>
      <c r="AE712" s="1654"/>
      <c r="AF712" s="1654"/>
      <c r="AG712" s="1654"/>
      <c r="AH712" s="1654"/>
      <c r="AI712" s="1654"/>
      <c r="AJ712" s="1654"/>
      <c r="AK712" s="1654"/>
      <c r="AL712" s="1654"/>
      <c r="AM712" s="1654"/>
      <c r="AN712" s="1654"/>
      <c r="AO712" s="1654"/>
      <c r="AP712" s="1654"/>
      <c r="AQ712" s="1654"/>
      <c r="AR712" s="1654"/>
      <c r="AS712" s="1654"/>
      <c r="AT712" s="1654"/>
      <c r="AU712" s="1654"/>
      <c r="AV712" s="1654"/>
      <c r="AW712" s="1654"/>
      <c r="AX712" s="1654"/>
      <c r="AY712" s="1654"/>
      <c r="AZ712" s="1654"/>
      <c r="BA712" s="1654"/>
      <c r="BB712" s="1654"/>
      <c r="BC712" s="1654"/>
      <c r="BD712" s="1654"/>
      <c r="BE712" s="1654"/>
      <c r="BF712" s="1654"/>
      <c r="BG712" s="1654"/>
      <c r="BH712" s="1654"/>
      <c r="BI712" s="1654"/>
      <c r="BJ712" s="1654"/>
      <c r="BK712" s="1654"/>
      <c r="BL712" s="1654"/>
      <c r="BM712" s="1654"/>
      <c r="BN712" s="1654"/>
      <c r="BO712" s="1654"/>
      <c r="BP712" s="1654"/>
      <c r="BQ712" s="1654"/>
      <c r="BR712" s="135"/>
      <c r="CA712" s="146"/>
      <c r="CB712" s="146"/>
      <c r="CC712" s="146"/>
      <c r="CD712" s="146"/>
      <c r="CE712" s="146"/>
      <c r="CF712" s="146"/>
      <c r="CG712" s="146"/>
      <c r="CH712" s="146"/>
      <c r="CI712" s="146"/>
    </row>
    <row r="713" spans="1:87" s="76" customFormat="1" ht="12" customHeight="1" x14ac:dyDescent="0.2">
      <c r="A713" s="143" t="str">
        <f>+IF('➉一覧からの作成用データ (切替届)'!$N$47="印刷ＯＫ→",1,"")</f>
        <v/>
      </c>
      <c r="B713" s="8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3"/>
      <c r="AI713" s="93"/>
      <c r="AJ713" s="93"/>
      <c r="AK713" s="93"/>
      <c r="AL713" s="94"/>
      <c r="AM713" s="95"/>
      <c r="AN713" s="95"/>
      <c r="AO713" s="95"/>
      <c r="AP713" s="95"/>
      <c r="AQ713" s="96"/>
      <c r="AR713" s="96"/>
      <c r="AS713" s="96"/>
      <c r="AT713" s="96"/>
      <c r="AU713" s="96"/>
      <c r="AV713" s="96"/>
      <c r="AW713" s="96"/>
      <c r="AX713" s="96"/>
      <c r="AY713" s="96"/>
      <c r="AZ713" s="96"/>
      <c r="BA713" s="96"/>
      <c r="BB713" s="96"/>
      <c r="BC713" s="96"/>
      <c r="BD713" s="96"/>
      <c r="BE713" s="96"/>
      <c r="BF713" s="96"/>
      <c r="BG713" s="96"/>
      <c r="BH713" s="96"/>
      <c r="BR713" s="135"/>
      <c r="CA713" s="146"/>
      <c r="CB713" s="146"/>
      <c r="CC713" s="146"/>
      <c r="CD713" s="146"/>
      <c r="CE713" s="146"/>
      <c r="CF713" s="146"/>
      <c r="CG713" s="146"/>
      <c r="CH713" s="146"/>
      <c r="CI713" s="146"/>
    </row>
    <row r="714" spans="1:87" s="76" customFormat="1" ht="12" customHeight="1" x14ac:dyDescent="0.2">
      <c r="A714" s="143" t="str">
        <f>+IF('➉一覧からの作成用データ (切替届)'!$N$47="印刷ＯＫ→",1,"")</f>
        <v/>
      </c>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3"/>
      <c r="AI714" s="93"/>
      <c r="AJ714" s="93"/>
      <c r="AK714" s="93"/>
      <c r="AL714" s="94"/>
      <c r="AM714" s="95"/>
      <c r="AN714" s="95"/>
      <c r="AO714" s="95"/>
      <c r="AP714" s="95"/>
      <c r="AQ714" s="97"/>
      <c r="AR714" s="97"/>
      <c r="AS714" s="97"/>
      <c r="AT714" s="97"/>
      <c r="AU714" s="97"/>
      <c r="AV714" s="97"/>
      <c r="AW714" s="98"/>
      <c r="AX714" s="98"/>
      <c r="AY714" s="98"/>
      <c r="AZ714" s="98"/>
      <c r="BA714" s="98"/>
      <c r="BB714" s="99"/>
      <c r="BC714" s="98"/>
      <c r="BD714" s="98"/>
      <c r="BE714" s="98"/>
      <c r="BF714" s="98"/>
      <c r="BG714" s="98"/>
      <c r="BH714" s="99"/>
      <c r="BR714" s="135"/>
      <c r="CA714" s="146"/>
      <c r="CB714" s="146"/>
      <c r="CC714" s="146"/>
      <c r="CD714" s="146"/>
      <c r="CE714" s="146"/>
      <c r="CF714" s="146"/>
      <c r="CG714" s="146"/>
      <c r="CH714" s="146"/>
      <c r="CI714" s="146"/>
    </row>
    <row r="715" spans="1:87" ht="11.25" customHeight="1" x14ac:dyDescent="0.2">
      <c r="A715" s="143" t="str">
        <f>+IF('➉一覧からの作成用データ (切替届)'!$N$48="印刷ＯＫ→",1,"")</f>
        <v/>
      </c>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3"/>
      <c r="AI715" s="93"/>
      <c r="AJ715" s="93"/>
      <c r="AK715" s="93"/>
      <c r="AL715" s="94"/>
      <c r="AM715" s="95"/>
      <c r="AN715" s="95"/>
      <c r="AO715" s="95"/>
      <c r="AP715" s="95"/>
      <c r="AQ715" s="96"/>
      <c r="AR715" s="96"/>
      <c r="AS715" s="96"/>
      <c r="AT715" s="96"/>
      <c r="AU715" s="96"/>
      <c r="AV715" s="96"/>
      <c r="AW715" s="96"/>
      <c r="AX715" s="96"/>
      <c r="AY715" s="96"/>
      <c r="AZ715" s="96"/>
      <c r="BA715" s="96"/>
      <c r="BB715" s="96"/>
      <c r="BC715" s="96"/>
      <c r="BD715" s="96"/>
      <c r="BE715" s="96"/>
      <c r="BF715" s="96"/>
      <c r="BG715" s="96"/>
      <c r="BH715" s="96"/>
      <c r="BI715" s="76"/>
      <c r="BJ715" s="76"/>
      <c r="BK715" s="76"/>
      <c r="BL715" s="76"/>
      <c r="BM715" s="76"/>
      <c r="BN715" s="76"/>
      <c r="BO715" s="76"/>
      <c r="BP715" s="76"/>
      <c r="BQ715" s="76"/>
    </row>
    <row r="716" spans="1:87" ht="12.75" customHeight="1" x14ac:dyDescent="0.2">
      <c r="A716" s="143" t="str">
        <f>+IF('➉一覧からの作成用データ (切替届)'!$N$48="印刷ＯＫ→",1,"")</f>
        <v/>
      </c>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3"/>
      <c r="AI716" s="93"/>
      <c r="AJ716" s="93"/>
      <c r="AK716" s="93"/>
      <c r="AL716" s="94"/>
      <c r="AM716" s="95"/>
      <c r="AN716" s="95"/>
      <c r="AO716" s="95"/>
      <c r="AP716" s="95"/>
      <c r="AQ716" s="97"/>
      <c r="AR716" s="97"/>
      <c r="AS716" s="97"/>
      <c r="AT716" s="97"/>
      <c r="AU716" s="97"/>
      <c r="AV716" s="97"/>
      <c r="AW716" s="98"/>
      <c r="AX716" s="98"/>
      <c r="AY716" s="98"/>
      <c r="AZ716" s="98"/>
      <c r="BA716" s="98"/>
      <c r="BB716" s="99"/>
      <c r="BC716" s="98"/>
      <c r="BD716" s="98"/>
      <c r="BE716" s="98"/>
      <c r="BF716" s="98"/>
      <c r="BG716" s="98"/>
      <c r="BH716" s="99"/>
      <c r="BI716" s="76"/>
      <c r="BJ716" s="76"/>
      <c r="BK716" s="76"/>
      <c r="BL716" s="76"/>
      <c r="BM716" s="76"/>
      <c r="BN716" s="76"/>
      <c r="BO716" s="76"/>
      <c r="BP716" s="76"/>
      <c r="BQ716" s="76"/>
      <c r="BR716" s="83"/>
      <c r="BS716" s="83"/>
    </row>
    <row r="717" spans="1:87" ht="12.75" customHeight="1" x14ac:dyDescent="0.2">
      <c r="A717" s="143" t="str">
        <f>+IF('➉一覧からの作成用データ (切替届)'!$N$48="印刷ＯＫ→",1,"")</f>
        <v/>
      </c>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3"/>
      <c r="AI717" s="93"/>
      <c r="AJ717" s="93"/>
      <c r="AK717" s="93"/>
      <c r="AL717" s="94"/>
      <c r="AM717" s="95"/>
      <c r="AN717" s="95"/>
      <c r="AO717" s="95"/>
      <c r="AP717" s="95"/>
      <c r="AQ717" s="97"/>
      <c r="AR717" s="97"/>
      <c r="AS717" s="97"/>
      <c r="AT717" s="97"/>
      <c r="AU717" s="97"/>
      <c r="AV717" s="97"/>
      <c r="AW717" s="98"/>
      <c r="AX717" s="98"/>
      <c r="AY717" s="98"/>
      <c r="AZ717" s="98"/>
      <c r="BA717" s="98"/>
      <c r="BB717" s="99"/>
      <c r="BC717" s="98"/>
      <c r="BD717" s="98"/>
      <c r="BE717" s="98"/>
      <c r="BF717" s="98"/>
      <c r="BG717" s="98"/>
      <c r="BH717" s="99"/>
      <c r="BI717" s="76"/>
      <c r="BJ717" s="100"/>
      <c r="BK717" s="101"/>
      <c r="BL717" s="101"/>
      <c r="BM717" s="101"/>
      <c r="BN717" s="101"/>
      <c r="BO717" s="101"/>
      <c r="BP717" s="101"/>
      <c r="BQ717" s="101"/>
      <c r="BR717" s="76"/>
      <c r="BS717" s="76"/>
    </row>
    <row r="718" spans="1:87" ht="12.75" customHeight="1" x14ac:dyDescent="0.2">
      <c r="A718" s="143" t="str">
        <f>+IF('➉一覧からの作成用データ (切替届)'!$N$48="印刷ＯＫ→",1,"")</f>
        <v/>
      </c>
      <c r="B718" s="2719" t="s">
        <v>589</v>
      </c>
      <c r="C718" s="2719"/>
      <c r="D718" s="2719"/>
      <c r="E718" s="2719"/>
      <c r="F718" s="2719"/>
      <c r="G718" s="2719"/>
      <c r="H718" s="2719"/>
      <c r="I718" s="2719"/>
      <c r="J718" s="2719"/>
      <c r="K718" s="2719"/>
      <c r="L718" s="2719"/>
      <c r="M718" s="2719"/>
      <c r="N718" s="2719"/>
      <c r="O718" s="2719"/>
      <c r="P718" s="2719"/>
      <c r="Q718" s="2719"/>
      <c r="R718" s="2719"/>
      <c r="S718" s="2719"/>
      <c r="T718" s="2719"/>
      <c r="U718" s="2719"/>
      <c r="V718" s="2719"/>
      <c r="W718" s="2719"/>
      <c r="X718" s="2719"/>
      <c r="Y718" s="2719"/>
      <c r="Z718" s="2719"/>
      <c r="AA718" s="2719"/>
      <c r="AB718" s="2719"/>
      <c r="AC718" s="2719"/>
      <c r="AD718" s="2719"/>
      <c r="AE718" s="2719"/>
      <c r="AF718" s="2719"/>
      <c r="AG718" s="2719"/>
      <c r="AH718" s="2719"/>
      <c r="AI718" s="2719"/>
      <c r="AJ718" s="2719"/>
      <c r="AK718" s="2719"/>
      <c r="AL718" s="2720"/>
      <c r="AM718" s="95"/>
      <c r="AN718" s="95"/>
      <c r="AO718" s="95"/>
      <c r="AP718" s="2721" t="s">
        <v>115</v>
      </c>
      <c r="AQ718" s="2721"/>
      <c r="AR718" s="2721"/>
      <c r="AS718" s="2721"/>
      <c r="AT718" s="2721"/>
      <c r="AU718" s="2721"/>
      <c r="AV718" s="2721"/>
      <c r="AW718" s="2723"/>
      <c r="AX718" s="2723"/>
      <c r="AY718" s="2723"/>
      <c r="AZ718" s="2723"/>
      <c r="BA718" s="2723"/>
      <c r="BB718" s="2723"/>
      <c r="BC718" s="2723"/>
      <c r="BD718" s="2723"/>
      <c r="BE718" s="2723"/>
      <c r="BF718" s="2723"/>
      <c r="BG718" s="2723"/>
      <c r="BH718" s="2723"/>
      <c r="BI718" s="2723"/>
      <c r="BJ718" s="2723"/>
      <c r="BK718" s="2723"/>
      <c r="BL718" s="2723"/>
      <c r="BM718" s="2723"/>
      <c r="BN718" s="2723"/>
      <c r="BO718" s="2723"/>
      <c r="BP718" s="2723"/>
      <c r="BQ718" s="2723"/>
      <c r="BR718" s="76"/>
      <c r="BS718" s="76"/>
    </row>
    <row r="719" spans="1:87" ht="12.75" customHeight="1" x14ac:dyDescent="0.2">
      <c r="A719" s="143" t="str">
        <f>+IF('➉一覧からの作成用データ (切替届)'!$N$48="印刷ＯＫ→",1,"")</f>
        <v/>
      </c>
      <c r="B719" s="2719"/>
      <c r="C719" s="2719"/>
      <c r="D719" s="2719"/>
      <c r="E719" s="2719"/>
      <c r="F719" s="2719"/>
      <c r="G719" s="2719"/>
      <c r="H719" s="2719"/>
      <c r="I719" s="2719"/>
      <c r="J719" s="2719"/>
      <c r="K719" s="2719"/>
      <c r="L719" s="2719"/>
      <c r="M719" s="2719"/>
      <c r="N719" s="2719"/>
      <c r="O719" s="2719"/>
      <c r="P719" s="2719"/>
      <c r="Q719" s="2719"/>
      <c r="R719" s="2719"/>
      <c r="S719" s="2719"/>
      <c r="T719" s="2719"/>
      <c r="U719" s="2719"/>
      <c r="V719" s="2719"/>
      <c r="W719" s="2719"/>
      <c r="X719" s="2719"/>
      <c r="Y719" s="2719"/>
      <c r="Z719" s="2719"/>
      <c r="AA719" s="2719"/>
      <c r="AB719" s="2719"/>
      <c r="AC719" s="2719"/>
      <c r="AD719" s="2719"/>
      <c r="AE719" s="2719"/>
      <c r="AF719" s="2719"/>
      <c r="AG719" s="2719"/>
      <c r="AH719" s="2719"/>
      <c r="AI719" s="2719"/>
      <c r="AJ719" s="2719"/>
      <c r="AK719" s="2719"/>
      <c r="AL719" s="2720"/>
      <c r="AM719" s="95"/>
      <c r="AN719" s="95"/>
      <c r="AO719" s="95"/>
      <c r="AP719" s="2721"/>
      <c r="AQ719" s="2721"/>
      <c r="AR719" s="2721"/>
      <c r="AS719" s="2721"/>
      <c r="AT719" s="2721"/>
      <c r="AU719" s="2721"/>
      <c r="AV719" s="2721"/>
      <c r="AW719" s="2723"/>
      <c r="AX719" s="2723"/>
      <c r="AY719" s="2723"/>
      <c r="AZ719" s="2723"/>
      <c r="BA719" s="2723"/>
      <c r="BB719" s="2723"/>
      <c r="BC719" s="2723"/>
      <c r="BD719" s="2723"/>
      <c r="BE719" s="2723"/>
      <c r="BF719" s="2723"/>
      <c r="BG719" s="2723"/>
      <c r="BH719" s="2723"/>
      <c r="BI719" s="2723"/>
      <c r="BJ719" s="2723"/>
      <c r="BK719" s="2723"/>
      <c r="BL719" s="2723"/>
      <c r="BM719" s="2723"/>
      <c r="BN719" s="2723"/>
      <c r="BO719" s="2723"/>
      <c r="BP719" s="2723"/>
      <c r="BQ719" s="2723"/>
      <c r="BR719" s="76"/>
      <c r="BS719" s="76"/>
    </row>
    <row r="720" spans="1:87" ht="12.75" customHeight="1" thickBot="1" x14ac:dyDescent="0.25">
      <c r="A720" s="143" t="str">
        <f>+IF('➉一覧からの作成用データ (切替届)'!$N$48="印刷ＯＫ→",1,"")</f>
        <v/>
      </c>
      <c r="B720" s="2720"/>
      <c r="C720" s="2720"/>
      <c r="D720" s="2720"/>
      <c r="E720" s="2720"/>
      <c r="F720" s="2720"/>
      <c r="G720" s="2720"/>
      <c r="H720" s="2720"/>
      <c r="I720" s="2720"/>
      <c r="J720" s="2720"/>
      <c r="K720" s="2720"/>
      <c r="L720" s="2720"/>
      <c r="M720" s="2720"/>
      <c r="N720" s="2720"/>
      <c r="O720" s="2720"/>
      <c r="P720" s="2720"/>
      <c r="Q720" s="2720"/>
      <c r="R720" s="2720"/>
      <c r="S720" s="2720"/>
      <c r="T720" s="2720"/>
      <c r="U720" s="2720"/>
      <c r="V720" s="2720"/>
      <c r="W720" s="2720"/>
      <c r="X720" s="2720"/>
      <c r="Y720" s="2720"/>
      <c r="Z720" s="2720"/>
      <c r="AA720" s="2720"/>
      <c r="AB720" s="2720"/>
      <c r="AC720" s="2720"/>
      <c r="AD720" s="2720"/>
      <c r="AE720" s="2720"/>
      <c r="AF720" s="2720"/>
      <c r="AG720" s="2720"/>
      <c r="AH720" s="2720"/>
      <c r="AI720" s="2720"/>
      <c r="AJ720" s="2720"/>
      <c r="AK720" s="2720"/>
      <c r="AL720" s="2720"/>
      <c r="AM720" s="95"/>
      <c r="AN720" s="95"/>
      <c r="AO720" s="95"/>
      <c r="AP720" s="2722"/>
      <c r="AQ720" s="2722"/>
      <c r="AR720" s="2722"/>
      <c r="AS720" s="2722"/>
      <c r="AT720" s="2722"/>
      <c r="AU720" s="2722"/>
      <c r="AV720" s="2722"/>
      <c r="AW720" s="2724"/>
      <c r="AX720" s="2724"/>
      <c r="AY720" s="2724"/>
      <c r="AZ720" s="2724"/>
      <c r="BA720" s="2724"/>
      <c r="BB720" s="2724"/>
      <c r="BC720" s="2724"/>
      <c r="BD720" s="2724"/>
      <c r="BE720" s="2724"/>
      <c r="BF720" s="2724"/>
      <c r="BG720" s="2724"/>
      <c r="BH720" s="2724"/>
      <c r="BI720" s="2724"/>
      <c r="BJ720" s="2724"/>
      <c r="BK720" s="2724"/>
      <c r="BL720" s="2724"/>
      <c r="BM720" s="2724"/>
      <c r="BN720" s="2724"/>
      <c r="BO720" s="2724"/>
      <c r="BP720" s="2724"/>
      <c r="BQ720" s="2724"/>
      <c r="BR720" s="76"/>
      <c r="BS720" s="76"/>
    </row>
    <row r="721" spans="1:98" ht="13.5" customHeight="1" x14ac:dyDescent="0.2">
      <c r="A721" s="143" t="str">
        <f>+IF('➉一覧からの作成用データ (切替届)'!$N$48="印刷ＯＫ→",1,"")</f>
        <v/>
      </c>
      <c r="B721" s="2725">
        <f ca="1">IF('➉一覧からの作成用データ (切替届)'!$B$31="","",'➉一覧からの作成用データ (切替届)'!$B$31)</f>
        <v>45617</v>
      </c>
      <c r="C721" s="2726"/>
      <c r="D721" s="2726"/>
      <c r="E721" s="2726"/>
      <c r="F721" s="2726"/>
      <c r="G721" s="2726"/>
      <c r="H721" s="2726"/>
      <c r="I721" s="2726"/>
      <c r="J721" s="2726"/>
      <c r="K721" s="2726"/>
      <c r="L721" s="2726"/>
      <c r="M721" s="2726"/>
      <c r="N721" s="2726"/>
      <c r="O721" s="2726"/>
      <c r="P721" s="1729" t="s">
        <v>68</v>
      </c>
      <c r="Q721" s="1729"/>
      <c r="R721" s="1731" t="s">
        <v>21</v>
      </c>
      <c r="S721" s="1732"/>
      <c r="T721" s="1732"/>
      <c r="U721" s="1732"/>
      <c r="V721" s="1733"/>
      <c r="W721" s="1734" t="s">
        <v>9</v>
      </c>
      <c r="X721" s="1735"/>
      <c r="Y721" s="2731" t="str">
        <f>①伊勢崎市における事業所基本情報!$K$26&amp;"-"&amp;①伊勢崎市における事業所基本情報!$Q$26&amp;""</f>
        <v>-</v>
      </c>
      <c r="Z721" s="2731"/>
      <c r="AA721" s="2731"/>
      <c r="AB721" s="2731"/>
      <c r="AC721" s="2731"/>
      <c r="AD721" s="2731"/>
      <c r="AE721" s="2731"/>
      <c r="AF721" s="2731"/>
      <c r="AG721" s="81"/>
      <c r="AH721" s="81"/>
      <c r="AI721" s="81"/>
      <c r="AJ721" s="81"/>
      <c r="AK721" s="81"/>
      <c r="AL721" s="81"/>
      <c r="AM721" s="81"/>
      <c r="AN721" s="81"/>
      <c r="AO721" s="81"/>
      <c r="AP721" s="81"/>
      <c r="AQ721" s="81"/>
      <c r="AR721" s="81"/>
      <c r="AS721" s="81"/>
      <c r="AT721" s="81"/>
      <c r="AU721" s="81"/>
      <c r="AV721" s="81"/>
      <c r="AW721" s="1549" t="s">
        <v>10</v>
      </c>
      <c r="AX721" s="1549"/>
      <c r="AY721" s="1549"/>
      <c r="AZ721" s="1549"/>
      <c r="BA721" s="1549"/>
      <c r="BB721" s="1549"/>
      <c r="BC721" s="1549"/>
      <c r="BD721" s="1551" t="str">
        <f>①伊勢崎市における事業所基本情報!$CG$18&amp;""</f>
        <v/>
      </c>
      <c r="BE721" s="1551" t="str">
        <f>①伊勢崎市における事業所基本情報!$CH$18&amp;""</f>
        <v/>
      </c>
      <c r="BF721" s="1551" t="str">
        <f>①伊勢崎市における事業所基本情報!$CI$18&amp;""</f>
        <v/>
      </c>
      <c r="BG721" s="1551" t="str">
        <f>①伊勢崎市における事業所基本情報!$CJ$18&amp;""</f>
        <v/>
      </c>
      <c r="BH721" s="1551" t="str">
        <f>①伊勢崎市における事業所基本情報!$CK$18&amp;""</f>
        <v/>
      </c>
      <c r="BI721" s="1551" t="str">
        <f>①伊勢崎市における事業所基本情報!$CL$18&amp;""</f>
        <v/>
      </c>
      <c r="BJ721" s="1551" t="str">
        <f>①伊勢崎市における事業所基本情報!$CM$18&amp;""</f>
        <v/>
      </c>
      <c r="BK721" s="1551" t="str">
        <f>①伊勢崎市における事業所基本情報!$CN$18&amp;""</f>
        <v/>
      </c>
      <c r="BL721" s="1572" t="s">
        <v>130</v>
      </c>
      <c r="BM721" s="1573"/>
      <c r="BN721" s="1573"/>
      <c r="BO721" s="1573"/>
      <c r="BP721" s="1573"/>
      <c r="BQ721" s="1574"/>
      <c r="BR721" s="86"/>
      <c r="BS721" s="86"/>
      <c r="BT721" s="86"/>
      <c r="BY721" s="145"/>
      <c r="BZ721" s="145"/>
      <c r="CA721" s="145"/>
      <c r="CB721" s="145"/>
      <c r="CC721" s="145"/>
      <c r="CD721" s="145"/>
      <c r="CE721" s="145"/>
      <c r="CF721" s="145"/>
      <c r="CG721" s="145"/>
    </row>
    <row r="722" spans="1:98" ht="13.5" customHeight="1" x14ac:dyDescent="0.2">
      <c r="A722" s="143" t="str">
        <f>+IF('➉一覧からの作成用データ (切替届)'!$N$48="印刷ＯＫ→",1,"")</f>
        <v/>
      </c>
      <c r="B722" s="2727"/>
      <c r="C722" s="2728"/>
      <c r="D722" s="2728"/>
      <c r="E722" s="2728"/>
      <c r="F722" s="2728"/>
      <c r="G722" s="2728"/>
      <c r="H722" s="2728"/>
      <c r="I722" s="2728"/>
      <c r="J722" s="2728"/>
      <c r="K722" s="2728"/>
      <c r="L722" s="2728"/>
      <c r="M722" s="2728"/>
      <c r="N722" s="2728"/>
      <c r="O722" s="2728"/>
      <c r="P722" s="1730"/>
      <c r="Q722" s="1730"/>
      <c r="R722" s="1640"/>
      <c r="S722" s="1590"/>
      <c r="T722" s="1590"/>
      <c r="U722" s="1590"/>
      <c r="V722" s="1641"/>
      <c r="W722" s="1568" t="str">
        <f>①伊勢崎市における事業所基本情報!$I$27&amp;""</f>
        <v/>
      </c>
      <c r="X722" s="1569"/>
      <c r="Y722" s="1569"/>
      <c r="Z722" s="1569"/>
      <c r="AA722" s="1569"/>
      <c r="AB722" s="1569"/>
      <c r="AC722" s="1569"/>
      <c r="AD722" s="1569"/>
      <c r="AE722" s="1569"/>
      <c r="AF722" s="1569"/>
      <c r="AG722" s="1569"/>
      <c r="AH722" s="1569"/>
      <c r="AI722" s="1569"/>
      <c r="AJ722" s="1569"/>
      <c r="AK722" s="1569"/>
      <c r="AL722" s="1569"/>
      <c r="AM722" s="1569"/>
      <c r="AN722" s="1569"/>
      <c r="AO722" s="1569"/>
      <c r="AP722" s="1569"/>
      <c r="AQ722" s="1569"/>
      <c r="AR722" s="1569"/>
      <c r="AS722" s="1569"/>
      <c r="AT722" s="1569"/>
      <c r="AU722" s="1569"/>
      <c r="AV722" s="1569"/>
      <c r="AW722" s="1550"/>
      <c r="AX722" s="1550"/>
      <c r="AY722" s="1550"/>
      <c r="AZ722" s="1550"/>
      <c r="BA722" s="1550"/>
      <c r="BB722" s="1550"/>
      <c r="BC722" s="1550"/>
      <c r="BD722" s="1552"/>
      <c r="BE722" s="1552"/>
      <c r="BF722" s="1552"/>
      <c r="BG722" s="1552"/>
      <c r="BH722" s="1552"/>
      <c r="BI722" s="1552"/>
      <c r="BJ722" s="1552"/>
      <c r="BK722" s="1552"/>
      <c r="BL722" s="1575"/>
      <c r="BM722" s="1576"/>
      <c r="BN722" s="1576"/>
      <c r="BO722" s="1576"/>
      <c r="BP722" s="1576"/>
      <c r="BQ722" s="1577"/>
      <c r="BR722" s="86"/>
      <c r="BS722" s="86"/>
      <c r="BT722" s="86"/>
      <c r="BY722" s="145"/>
    </row>
    <row r="723" spans="1:98" ht="13.5" customHeight="1" x14ac:dyDescent="0.2">
      <c r="A723" s="143" t="str">
        <f>+IF('➉一覧からの作成用データ (切替届)'!$N$48="印刷ＯＫ→",1,"")</f>
        <v/>
      </c>
      <c r="B723" s="2727"/>
      <c r="C723" s="2728"/>
      <c r="D723" s="2728"/>
      <c r="E723" s="2728"/>
      <c r="F723" s="2728"/>
      <c r="G723" s="2728"/>
      <c r="H723" s="2728"/>
      <c r="I723" s="2728"/>
      <c r="J723" s="2728"/>
      <c r="K723" s="2728"/>
      <c r="L723" s="2728"/>
      <c r="M723" s="2728"/>
      <c r="N723" s="2728"/>
      <c r="O723" s="2728"/>
      <c r="P723" s="1730"/>
      <c r="Q723" s="1730"/>
      <c r="R723" s="1640"/>
      <c r="S723" s="1590"/>
      <c r="T723" s="1590"/>
      <c r="U723" s="1590"/>
      <c r="V723" s="1641"/>
      <c r="W723" s="1568"/>
      <c r="X723" s="1569"/>
      <c r="Y723" s="1569"/>
      <c r="Z723" s="1569"/>
      <c r="AA723" s="1569"/>
      <c r="AB723" s="1569"/>
      <c r="AC723" s="1569"/>
      <c r="AD723" s="1569"/>
      <c r="AE723" s="1569"/>
      <c r="AF723" s="1569"/>
      <c r="AG723" s="1569"/>
      <c r="AH723" s="1569"/>
      <c r="AI723" s="1569"/>
      <c r="AJ723" s="1569"/>
      <c r="AK723" s="1569"/>
      <c r="AL723" s="1569"/>
      <c r="AM723" s="1569"/>
      <c r="AN723" s="1569"/>
      <c r="AO723" s="1569"/>
      <c r="AP723" s="1569"/>
      <c r="AQ723" s="1569"/>
      <c r="AR723" s="1569"/>
      <c r="AS723" s="1569"/>
      <c r="AT723" s="1569"/>
      <c r="AU723" s="1569"/>
      <c r="AV723" s="1569"/>
      <c r="AW723" s="1550"/>
      <c r="AX723" s="1550"/>
      <c r="AY723" s="1550"/>
      <c r="AZ723" s="1550"/>
      <c r="BA723" s="1550"/>
      <c r="BB723" s="1550"/>
      <c r="BC723" s="1550"/>
      <c r="BD723" s="1624" t="s">
        <v>116</v>
      </c>
      <c r="BE723" s="1624"/>
      <c r="BF723" s="1624"/>
      <c r="BG723" s="1624"/>
      <c r="BH723" s="1624"/>
      <c r="BI723" s="1624"/>
      <c r="BJ723" s="1624"/>
      <c r="BK723" s="1624" t="s">
        <v>117</v>
      </c>
      <c r="BL723" s="1566" t="str">
        <f>RIGHT('➉一覧からの作成用データ (切替届)'!$M$48,2)&amp;""</f>
        <v/>
      </c>
      <c r="BM723" s="1566"/>
      <c r="BN723" s="1566"/>
      <c r="BO723" s="1566"/>
      <c r="BP723" s="1566"/>
      <c r="BQ723" s="1626" t="s">
        <v>118</v>
      </c>
      <c r="BR723" s="78"/>
      <c r="BS723" s="78"/>
      <c r="BT723" s="76"/>
      <c r="BY723" s="145"/>
    </row>
    <row r="724" spans="1:98" ht="13.5" customHeight="1" x14ac:dyDescent="0.2">
      <c r="A724" s="143" t="str">
        <f>+IF('➉一覧からの作成用データ (切替届)'!$N$48="印刷ＯＫ→",1,"")</f>
        <v/>
      </c>
      <c r="B724" s="2729"/>
      <c r="C724" s="2730"/>
      <c r="D724" s="2730"/>
      <c r="E724" s="2730"/>
      <c r="F724" s="2730"/>
      <c r="G724" s="2730"/>
      <c r="H724" s="2730"/>
      <c r="I724" s="2730"/>
      <c r="J724" s="2730"/>
      <c r="K724" s="2730"/>
      <c r="L724" s="2730"/>
      <c r="M724" s="2730"/>
      <c r="N724" s="2730"/>
      <c r="O724" s="2730"/>
      <c r="P724" s="1730"/>
      <c r="Q724" s="1730"/>
      <c r="R724" s="1637"/>
      <c r="S724" s="1638"/>
      <c r="T724" s="1638"/>
      <c r="U724" s="1638"/>
      <c r="V724" s="1642"/>
      <c r="W724" s="1570"/>
      <c r="X724" s="1571"/>
      <c r="Y724" s="1571"/>
      <c r="Z724" s="1571"/>
      <c r="AA724" s="1571"/>
      <c r="AB724" s="1571"/>
      <c r="AC724" s="1571"/>
      <c r="AD724" s="1571"/>
      <c r="AE724" s="1571"/>
      <c r="AF724" s="1571"/>
      <c r="AG724" s="1571"/>
      <c r="AH724" s="1571"/>
      <c r="AI724" s="1571"/>
      <c r="AJ724" s="1571"/>
      <c r="AK724" s="1571"/>
      <c r="AL724" s="1571"/>
      <c r="AM724" s="1571"/>
      <c r="AN724" s="1571"/>
      <c r="AO724" s="1571"/>
      <c r="AP724" s="1571"/>
      <c r="AQ724" s="1571"/>
      <c r="AR724" s="1571"/>
      <c r="AS724" s="1571"/>
      <c r="AT724" s="1571"/>
      <c r="AU724" s="1571"/>
      <c r="AV724" s="1571"/>
      <c r="AW724" s="1550"/>
      <c r="AX724" s="1550"/>
      <c r="AY724" s="1550"/>
      <c r="AZ724" s="1550"/>
      <c r="BA724" s="1550"/>
      <c r="BB724" s="1550"/>
      <c r="BC724" s="1550"/>
      <c r="BD724" s="1625"/>
      <c r="BE724" s="1625"/>
      <c r="BF724" s="1625"/>
      <c r="BG724" s="1625"/>
      <c r="BH724" s="1625"/>
      <c r="BI724" s="1625"/>
      <c r="BJ724" s="1625"/>
      <c r="BK724" s="1625"/>
      <c r="BL724" s="1567"/>
      <c r="BM724" s="1567"/>
      <c r="BN724" s="1567"/>
      <c r="BO724" s="1567"/>
      <c r="BP724" s="1567"/>
      <c r="BQ724" s="1627"/>
      <c r="BR724" s="78"/>
      <c r="BS724" s="78"/>
      <c r="BT724" s="76"/>
      <c r="BY724" s="145"/>
      <c r="BZ724" s="145"/>
      <c r="CA724" s="145"/>
      <c r="CB724" s="145"/>
      <c r="CC724" s="145"/>
      <c r="CD724" s="145"/>
      <c r="CE724" s="145"/>
      <c r="CF724" s="145"/>
    </row>
    <row r="725" spans="1:98" ht="20.25" customHeight="1" x14ac:dyDescent="0.2">
      <c r="A725" s="143" t="str">
        <f>+IF('➉一覧からの作成用データ (切替届)'!$N$48="印刷ＯＫ→",1,"")</f>
        <v/>
      </c>
      <c r="B725" s="1653"/>
      <c r="C725" s="1564"/>
      <c r="D725" s="1564"/>
      <c r="E725" s="1564"/>
      <c r="F725" s="1564"/>
      <c r="G725" s="1564"/>
      <c r="H725" s="1564"/>
      <c r="I725" s="1564"/>
      <c r="J725" s="1564"/>
      <c r="K725" s="1649" t="s">
        <v>304</v>
      </c>
      <c r="L725" s="1650"/>
      <c r="M725" s="1650"/>
      <c r="N725" s="1650"/>
      <c r="O725" s="1650"/>
      <c r="P725" s="1730"/>
      <c r="Q725" s="1730"/>
      <c r="R725" s="1634" t="s">
        <v>20</v>
      </c>
      <c r="S725" s="1634"/>
      <c r="T725" s="1634"/>
      <c r="U725" s="1634"/>
      <c r="V725" s="1634"/>
      <c r="W725" s="1610" t="str">
        <f>①伊勢崎市における事業所基本情報!$I$20&amp;""</f>
        <v/>
      </c>
      <c r="X725" s="1611"/>
      <c r="Y725" s="1611"/>
      <c r="Z725" s="1611"/>
      <c r="AA725" s="1611"/>
      <c r="AB725" s="1611"/>
      <c r="AC725" s="1611"/>
      <c r="AD725" s="1611"/>
      <c r="AE725" s="1611"/>
      <c r="AF725" s="1611"/>
      <c r="AG725" s="1611"/>
      <c r="AH725" s="1611"/>
      <c r="AI725" s="1611"/>
      <c r="AJ725" s="1611"/>
      <c r="AK725" s="1611"/>
      <c r="AL725" s="1611"/>
      <c r="AM725" s="1611"/>
      <c r="AN725" s="1611"/>
      <c r="AO725" s="1611"/>
      <c r="AP725" s="1611"/>
      <c r="AQ725" s="1611"/>
      <c r="AR725" s="1611"/>
      <c r="AS725" s="1611"/>
      <c r="AT725" s="1611"/>
      <c r="AU725" s="1611"/>
      <c r="AV725" s="1612"/>
      <c r="AW725" s="1550" t="s">
        <v>131</v>
      </c>
      <c r="AX725" s="1550"/>
      <c r="AY725" s="1550"/>
      <c r="AZ725" s="1550"/>
      <c r="BA725" s="1550" t="s">
        <v>33</v>
      </c>
      <c r="BB725" s="1550"/>
      <c r="BC725" s="1550"/>
      <c r="BD725" s="1614" t="str">
        <f>①伊勢崎市における事業所基本情報!$I$35&amp;""</f>
        <v/>
      </c>
      <c r="BE725" s="1614"/>
      <c r="BF725" s="1614"/>
      <c r="BG725" s="1614"/>
      <c r="BH725" s="1614"/>
      <c r="BI725" s="1614"/>
      <c r="BJ725" s="1614"/>
      <c r="BK725" s="1614"/>
      <c r="BL725" s="1614"/>
      <c r="BM725" s="1614"/>
      <c r="BN725" s="1614"/>
      <c r="BO725" s="1614"/>
      <c r="BP725" s="1614"/>
      <c r="BQ725" s="1615"/>
      <c r="BR725" s="78"/>
      <c r="BS725" s="78"/>
      <c r="BT725" s="76"/>
      <c r="BY725" s="145"/>
      <c r="BZ725" s="145"/>
      <c r="CA725" s="145"/>
      <c r="CB725" s="145"/>
      <c r="CC725" s="145"/>
      <c r="CD725" s="145"/>
      <c r="CE725" s="145"/>
      <c r="CF725" s="145"/>
    </row>
    <row r="726" spans="1:98" ht="20.25" customHeight="1" x14ac:dyDescent="0.2">
      <c r="A726" s="143" t="str">
        <f>+IF('➉一覧からの作成用データ (切替届)'!$N$48="印刷ＯＫ→",1,"")</f>
        <v/>
      </c>
      <c r="B726" s="1653"/>
      <c r="C726" s="1564"/>
      <c r="D726" s="1564"/>
      <c r="E726" s="1564"/>
      <c r="F726" s="1564"/>
      <c r="G726" s="1564"/>
      <c r="H726" s="1564"/>
      <c r="I726" s="1564"/>
      <c r="J726" s="1564"/>
      <c r="K726" s="1651"/>
      <c r="L726" s="1652"/>
      <c r="M726" s="1652"/>
      <c r="N726" s="1652"/>
      <c r="O726" s="1652"/>
      <c r="P726" s="1730"/>
      <c r="Q726" s="1730"/>
      <c r="R726" s="1640" t="s">
        <v>24</v>
      </c>
      <c r="S726" s="1590"/>
      <c r="T726" s="1590"/>
      <c r="U726" s="1590"/>
      <c r="V726" s="1641"/>
      <c r="W726" s="1601" t="str">
        <f>①伊勢崎市における事業所基本情報!$I$22&amp;""</f>
        <v/>
      </c>
      <c r="X726" s="1602"/>
      <c r="Y726" s="1602"/>
      <c r="Z726" s="1602"/>
      <c r="AA726" s="1602"/>
      <c r="AB726" s="1602"/>
      <c r="AC726" s="1602"/>
      <c r="AD726" s="1602"/>
      <c r="AE726" s="1602"/>
      <c r="AF726" s="1602"/>
      <c r="AG726" s="1602"/>
      <c r="AH726" s="1602"/>
      <c r="AI726" s="1602"/>
      <c r="AJ726" s="1602"/>
      <c r="AK726" s="1602"/>
      <c r="AL726" s="1602"/>
      <c r="AM726" s="1602"/>
      <c r="AN726" s="1602"/>
      <c r="AO726" s="1602"/>
      <c r="AP726" s="1602"/>
      <c r="AQ726" s="1602"/>
      <c r="AR726" s="1602"/>
      <c r="AS726" s="1602"/>
      <c r="AT726" s="1602"/>
      <c r="AU726" s="1602"/>
      <c r="AV726" s="1603"/>
      <c r="AW726" s="1550"/>
      <c r="AX726" s="1550"/>
      <c r="AY726" s="1550"/>
      <c r="AZ726" s="1550"/>
      <c r="BA726" s="1550"/>
      <c r="BB726" s="1550"/>
      <c r="BC726" s="1550"/>
      <c r="BD726" s="1616"/>
      <c r="BE726" s="1616"/>
      <c r="BF726" s="1616"/>
      <c r="BG726" s="1616"/>
      <c r="BH726" s="1616"/>
      <c r="BI726" s="1616"/>
      <c r="BJ726" s="1616"/>
      <c r="BK726" s="1616"/>
      <c r="BL726" s="1616"/>
      <c r="BM726" s="1616"/>
      <c r="BN726" s="1616"/>
      <c r="BO726" s="1616"/>
      <c r="BP726" s="1616"/>
      <c r="BQ726" s="1617"/>
      <c r="BR726" s="78"/>
      <c r="BS726" s="78"/>
      <c r="BT726" s="76"/>
      <c r="BY726" s="145"/>
      <c r="BZ726" s="145"/>
      <c r="CA726" s="145"/>
      <c r="CB726" s="145"/>
      <c r="CC726" s="145"/>
      <c r="CD726" s="145"/>
      <c r="CE726" s="145"/>
      <c r="CF726" s="145"/>
      <c r="CG726" s="145"/>
    </row>
    <row r="727" spans="1:98" ht="20.25" customHeight="1" x14ac:dyDescent="0.2">
      <c r="A727" s="143" t="str">
        <f>+IF('➉一覧からの作成用データ (切替届)'!$N$48="印刷ＯＫ→",1,"")</f>
        <v/>
      </c>
      <c r="B727" s="1653"/>
      <c r="C727" s="1564"/>
      <c r="D727" s="1564"/>
      <c r="E727" s="1564"/>
      <c r="F727" s="1564"/>
      <c r="G727" s="1564"/>
      <c r="H727" s="1564"/>
      <c r="I727" s="1564"/>
      <c r="J727" s="1564"/>
      <c r="K727" s="1564"/>
      <c r="L727" s="1564"/>
      <c r="M727" s="1564"/>
      <c r="N727" s="1564"/>
      <c r="O727" s="1565"/>
      <c r="P727" s="1730"/>
      <c r="Q727" s="1730"/>
      <c r="R727" s="1640"/>
      <c r="S727" s="1590"/>
      <c r="T727" s="1590"/>
      <c r="U727" s="1590"/>
      <c r="V727" s="1641"/>
      <c r="W727" s="1604"/>
      <c r="X727" s="1605"/>
      <c r="Y727" s="1605"/>
      <c r="Z727" s="1605"/>
      <c r="AA727" s="1605"/>
      <c r="AB727" s="1605"/>
      <c r="AC727" s="1605"/>
      <c r="AD727" s="1605"/>
      <c r="AE727" s="1605"/>
      <c r="AF727" s="1605"/>
      <c r="AG727" s="1605"/>
      <c r="AH727" s="1605"/>
      <c r="AI727" s="1605"/>
      <c r="AJ727" s="1605"/>
      <c r="AK727" s="1605"/>
      <c r="AL727" s="1605"/>
      <c r="AM727" s="1605"/>
      <c r="AN727" s="1605"/>
      <c r="AO727" s="1605"/>
      <c r="AP727" s="1605"/>
      <c r="AQ727" s="1605"/>
      <c r="AR727" s="1605"/>
      <c r="AS727" s="1605"/>
      <c r="AT727" s="1605"/>
      <c r="AU727" s="1605"/>
      <c r="AV727" s="1606"/>
      <c r="AW727" s="1550"/>
      <c r="AX727" s="1550"/>
      <c r="AY727" s="1550"/>
      <c r="AZ727" s="1550"/>
      <c r="BA727" s="1550" t="s">
        <v>3</v>
      </c>
      <c r="BB727" s="1550"/>
      <c r="BC727" s="1550"/>
      <c r="BD727" s="1708" t="str">
        <f>①伊勢崎市における事業所基本情報!$I$37&amp;""</f>
        <v/>
      </c>
      <c r="BE727" s="1709"/>
      <c r="BF727" s="1709"/>
      <c r="BG727" s="1709"/>
      <c r="BH727" s="1709"/>
      <c r="BI727" s="1709"/>
      <c r="BJ727" s="1709"/>
      <c r="BK727" s="1709"/>
      <c r="BL727" s="1709"/>
      <c r="BM727" s="1709"/>
      <c r="BN727" s="1709"/>
      <c r="BO727" s="1709"/>
      <c r="BP727" s="1709"/>
      <c r="BQ727" s="1710"/>
      <c r="BR727" s="78"/>
      <c r="BS727" s="78"/>
      <c r="BT727" s="76"/>
      <c r="BY727" s="145"/>
    </row>
    <row r="728" spans="1:98" ht="20.25" customHeight="1" x14ac:dyDescent="0.2">
      <c r="A728" s="143" t="str">
        <f>+IF('➉一覧からの作成用データ (切替届)'!$N$48="印刷ＯＫ→",1,"")</f>
        <v/>
      </c>
      <c r="B728" s="1557" t="s">
        <v>13</v>
      </c>
      <c r="C728" s="1558"/>
      <c r="D728" s="1558"/>
      <c r="E728" s="1558"/>
      <c r="F728" s="1559"/>
      <c r="G728" s="1553" t="s">
        <v>19</v>
      </c>
      <c r="H728" s="1554"/>
      <c r="I728" s="1554"/>
      <c r="J728" s="1554"/>
      <c r="K728" s="1554"/>
      <c r="L728" s="1554"/>
      <c r="M728" s="1554"/>
      <c r="N728" s="1554"/>
      <c r="O728" s="1554"/>
      <c r="P728" s="1730"/>
      <c r="Q728" s="1730"/>
      <c r="R728" s="1637"/>
      <c r="S728" s="1638"/>
      <c r="T728" s="1638"/>
      <c r="U728" s="1638"/>
      <c r="V728" s="1642"/>
      <c r="W728" s="1607"/>
      <c r="X728" s="1608"/>
      <c r="Y728" s="1608"/>
      <c r="Z728" s="1608"/>
      <c r="AA728" s="1608"/>
      <c r="AB728" s="1608"/>
      <c r="AC728" s="1608"/>
      <c r="AD728" s="1608"/>
      <c r="AE728" s="1608"/>
      <c r="AF728" s="1608"/>
      <c r="AG728" s="1608"/>
      <c r="AH728" s="1608"/>
      <c r="AI728" s="1608"/>
      <c r="AJ728" s="1608"/>
      <c r="AK728" s="1608"/>
      <c r="AL728" s="1608"/>
      <c r="AM728" s="1608"/>
      <c r="AN728" s="1608"/>
      <c r="AO728" s="1608"/>
      <c r="AP728" s="1608"/>
      <c r="AQ728" s="1608"/>
      <c r="AR728" s="1608"/>
      <c r="AS728" s="1608"/>
      <c r="AT728" s="1608"/>
      <c r="AU728" s="1608"/>
      <c r="AV728" s="1609"/>
      <c r="AW728" s="1550"/>
      <c r="AX728" s="1550"/>
      <c r="AY728" s="1550"/>
      <c r="AZ728" s="1550"/>
      <c r="BA728" s="1550"/>
      <c r="BB728" s="1550"/>
      <c r="BC728" s="1550"/>
      <c r="BD728" s="1711"/>
      <c r="BE728" s="1712"/>
      <c r="BF728" s="1712"/>
      <c r="BG728" s="1712"/>
      <c r="BH728" s="1712"/>
      <c r="BI728" s="1712"/>
      <c r="BJ728" s="1712"/>
      <c r="BK728" s="1712"/>
      <c r="BL728" s="1712"/>
      <c r="BM728" s="1712"/>
      <c r="BN728" s="1712"/>
      <c r="BO728" s="1712"/>
      <c r="BP728" s="1712"/>
      <c r="BQ728" s="1713"/>
      <c r="BR728" s="78"/>
      <c r="BS728" s="78"/>
      <c r="BT728" s="76"/>
      <c r="BY728" s="145"/>
      <c r="BZ728" s="145"/>
    </row>
    <row r="729" spans="1:98" ht="20.25" customHeight="1" x14ac:dyDescent="0.2">
      <c r="A729" s="143" t="str">
        <f>+IF('➉一覧からの作成用データ (切替届)'!$N$48="印刷ＯＫ→",1,"")</f>
        <v/>
      </c>
      <c r="B729" s="1560"/>
      <c r="C729" s="1561"/>
      <c r="D729" s="1561"/>
      <c r="E729" s="1561"/>
      <c r="F729" s="1562"/>
      <c r="G729" s="1555"/>
      <c r="H729" s="1556"/>
      <c r="I729" s="1556"/>
      <c r="J729" s="1556"/>
      <c r="K729" s="1556"/>
      <c r="L729" s="1556"/>
      <c r="M729" s="1556"/>
      <c r="N729" s="1556"/>
      <c r="O729" s="1556"/>
      <c r="P729" s="1730"/>
      <c r="Q729" s="1730"/>
      <c r="R729" s="1550" t="s">
        <v>25</v>
      </c>
      <c r="S729" s="1550"/>
      <c r="T729" s="1550"/>
      <c r="U729" s="1550"/>
      <c r="V729" s="1550"/>
      <c r="W729" s="1543" t="str">
        <f>①伊勢崎市における事業所基本情報!$CG$35&amp;""</f>
        <v/>
      </c>
      <c r="X729" s="1544"/>
      <c r="Y729" s="1543" t="str">
        <f>①伊勢崎市における事業所基本情報!$CH$35&amp;""</f>
        <v/>
      </c>
      <c r="Z729" s="1544"/>
      <c r="AA729" s="1543" t="str">
        <f>①伊勢崎市における事業所基本情報!$CI$35&amp;""</f>
        <v/>
      </c>
      <c r="AB729" s="1544"/>
      <c r="AC729" s="1543" t="str">
        <f>①伊勢崎市における事業所基本情報!$CJ$35&amp;""</f>
        <v/>
      </c>
      <c r="AD729" s="1544"/>
      <c r="AE729" s="1543" t="str">
        <f>①伊勢崎市における事業所基本情報!$CK$35&amp;""</f>
        <v/>
      </c>
      <c r="AF729" s="1544"/>
      <c r="AG729" s="1543" t="str">
        <f>①伊勢崎市における事業所基本情報!$CL$35&amp;""</f>
        <v/>
      </c>
      <c r="AH729" s="1544"/>
      <c r="AI729" s="1543" t="str">
        <f>①伊勢崎市における事業所基本情報!$CM$35&amp;""</f>
        <v/>
      </c>
      <c r="AJ729" s="1544"/>
      <c r="AK729" s="1543" t="str">
        <f>①伊勢崎市における事業所基本情報!$CN$35&amp;""</f>
        <v/>
      </c>
      <c r="AL729" s="1544"/>
      <c r="AM729" s="1543" t="str">
        <f>①伊勢崎市における事業所基本情報!$CO$35&amp;""</f>
        <v/>
      </c>
      <c r="AN729" s="1544"/>
      <c r="AO729" s="1543" t="str">
        <f>①伊勢崎市における事業所基本情報!$CP$35&amp;""</f>
        <v/>
      </c>
      <c r="AP729" s="1544"/>
      <c r="AQ729" s="1543" t="str">
        <f>①伊勢崎市における事業所基本情報!$CQ$35&amp;""</f>
        <v/>
      </c>
      <c r="AR729" s="1544"/>
      <c r="AS729" s="1543" t="str">
        <f>①伊勢崎市における事業所基本情報!$CR$35&amp;""</f>
        <v/>
      </c>
      <c r="AT729" s="1544"/>
      <c r="AU729" s="1736" t="str">
        <f>①伊勢崎市における事業所基本情報!$CS$35&amp;""</f>
        <v/>
      </c>
      <c r="AV729" s="1737"/>
      <c r="AW729" s="1550"/>
      <c r="AX729" s="1550"/>
      <c r="AY729" s="1550"/>
      <c r="AZ729" s="1550"/>
      <c r="BA729" s="1550" t="s">
        <v>4</v>
      </c>
      <c r="BB729" s="1550"/>
      <c r="BC729" s="1550"/>
      <c r="BD729" s="1714" t="str">
        <f>①伊勢崎市における事業所基本情報!$I$39&amp;""</f>
        <v/>
      </c>
      <c r="BE729" s="1715"/>
      <c r="BF729" s="1715"/>
      <c r="BG729" s="1715"/>
      <c r="BH729" s="1715"/>
      <c r="BI729" s="1715"/>
      <c r="BJ729" s="1715"/>
      <c r="BK729" s="1715"/>
      <c r="BL729" s="1715"/>
      <c r="BM729" s="1715"/>
      <c r="BN729" s="1715"/>
      <c r="BO729" s="1715"/>
      <c r="BP729" s="1715"/>
      <c r="BQ729" s="1716"/>
      <c r="BR729" s="78"/>
      <c r="BS729" s="78"/>
      <c r="BT729" s="76"/>
      <c r="BY729" s="145"/>
      <c r="BZ729" s="145"/>
    </row>
    <row r="730" spans="1:98" ht="20.25" customHeight="1" thickBot="1" x14ac:dyDescent="0.25">
      <c r="A730" s="143" t="str">
        <f>+IF('➉一覧からの作成用データ (切替届)'!$N$48="印刷ＯＫ→",1,"")</f>
        <v/>
      </c>
      <c r="B730" s="1560"/>
      <c r="C730" s="1561"/>
      <c r="D730" s="1561"/>
      <c r="E730" s="1561"/>
      <c r="F730" s="1562"/>
      <c r="G730" s="1555"/>
      <c r="H730" s="1556"/>
      <c r="I730" s="1556"/>
      <c r="J730" s="1556"/>
      <c r="K730" s="1556"/>
      <c r="L730" s="1556"/>
      <c r="M730" s="1556"/>
      <c r="N730" s="1556"/>
      <c r="O730" s="1556"/>
      <c r="P730" s="1730"/>
      <c r="Q730" s="1730"/>
      <c r="R730" s="1550"/>
      <c r="S730" s="1550"/>
      <c r="T730" s="1550"/>
      <c r="U730" s="1550"/>
      <c r="V730" s="1550"/>
      <c r="W730" s="1620"/>
      <c r="X730" s="1621"/>
      <c r="Y730" s="1620"/>
      <c r="Z730" s="1621"/>
      <c r="AA730" s="1620"/>
      <c r="AB730" s="1621"/>
      <c r="AC730" s="1545"/>
      <c r="AD730" s="1546"/>
      <c r="AE730" s="1545"/>
      <c r="AF730" s="1546"/>
      <c r="AG730" s="1545"/>
      <c r="AH730" s="1546"/>
      <c r="AI730" s="1545"/>
      <c r="AJ730" s="1546"/>
      <c r="AK730" s="1545"/>
      <c r="AL730" s="1546"/>
      <c r="AM730" s="1545"/>
      <c r="AN730" s="1546"/>
      <c r="AO730" s="1545"/>
      <c r="AP730" s="1546"/>
      <c r="AQ730" s="1545"/>
      <c r="AR730" s="1546"/>
      <c r="AS730" s="1545"/>
      <c r="AT730" s="1546"/>
      <c r="AU730" s="1738"/>
      <c r="AV730" s="1543"/>
      <c r="AW730" s="1634"/>
      <c r="AX730" s="1634"/>
      <c r="AY730" s="1634"/>
      <c r="AZ730" s="1634"/>
      <c r="BA730" s="1618"/>
      <c r="BB730" s="1618"/>
      <c r="BC730" s="1618"/>
      <c r="BD730" s="1717"/>
      <c r="BE730" s="1718"/>
      <c r="BF730" s="1718"/>
      <c r="BG730" s="1718"/>
      <c r="BH730" s="1718"/>
      <c r="BI730" s="1718"/>
      <c r="BJ730" s="1718"/>
      <c r="BK730" s="1718"/>
      <c r="BL730" s="1718"/>
      <c r="BM730" s="1718"/>
      <c r="BN730" s="1718"/>
      <c r="BO730" s="1718"/>
      <c r="BP730" s="1718"/>
      <c r="BQ730" s="1719"/>
      <c r="BR730" s="78"/>
      <c r="BS730" s="78"/>
      <c r="BY730" s="145"/>
      <c r="BZ730" s="145"/>
      <c r="CA730" s="145"/>
      <c r="CB730" s="145"/>
      <c r="CC730" s="145"/>
      <c r="CD730" s="145"/>
      <c r="CE730" s="145"/>
      <c r="CF730" s="145"/>
      <c r="CG730" s="145"/>
    </row>
    <row r="731" spans="1:98" ht="15.75" customHeight="1" x14ac:dyDescent="0.2">
      <c r="A731" s="143" t="str">
        <f>+IF('➉一覧からの作成用データ (切替届)'!$N$48="印刷ＯＫ→",1,"")</f>
        <v/>
      </c>
      <c r="B731" s="1676" t="s">
        <v>22</v>
      </c>
      <c r="C731" s="1677"/>
      <c r="D731" s="1595" t="s">
        <v>14</v>
      </c>
      <c r="E731" s="1596"/>
      <c r="F731" s="1596"/>
      <c r="G731" s="1596"/>
      <c r="H731" s="1596"/>
      <c r="I731" s="1597"/>
      <c r="J731" s="2699" t="str">
        <f>'➉一覧からの作成用データ (切替届)'!$D$48&amp;""</f>
        <v/>
      </c>
      <c r="K731" s="2700"/>
      <c r="L731" s="2700"/>
      <c r="M731" s="2700"/>
      <c r="N731" s="2700"/>
      <c r="O731" s="2700"/>
      <c r="P731" s="2700"/>
      <c r="Q731" s="2700"/>
      <c r="R731" s="2700"/>
      <c r="S731" s="2700"/>
      <c r="T731" s="2700"/>
      <c r="U731" s="2700"/>
      <c r="V731" s="2700"/>
      <c r="W731" s="2700"/>
      <c r="X731" s="2700"/>
      <c r="Y731" s="2700"/>
      <c r="Z731" s="2700"/>
      <c r="AA731" s="2700"/>
      <c r="AB731" s="2701"/>
      <c r="AC731" s="2702" t="s">
        <v>119</v>
      </c>
      <c r="AD731" s="2703"/>
      <c r="AE731" s="2703"/>
      <c r="AF731" s="2703"/>
      <c r="AG731" s="2704"/>
      <c r="AH731" s="1643" t="s">
        <v>120</v>
      </c>
      <c r="AI731" s="1643"/>
      <c r="AJ731" s="1643"/>
      <c r="AK731" s="1643"/>
      <c r="AL731" s="1643"/>
      <c r="AM731" s="1643"/>
      <c r="AN731" s="1643"/>
      <c r="AO731" s="1643"/>
      <c r="AP731" s="1643"/>
      <c r="AQ731" s="1643"/>
      <c r="AR731" s="1644"/>
      <c r="AS731" s="1635" t="s">
        <v>123</v>
      </c>
      <c r="AT731" s="1635"/>
      <c r="AU731" s="1635"/>
      <c r="AV731" s="1635"/>
      <c r="AW731" s="1635"/>
      <c r="AX731" s="1635"/>
      <c r="AY731" s="1635"/>
      <c r="AZ731" s="1635"/>
      <c r="BA731" s="1636"/>
      <c r="BB731" s="1636"/>
      <c r="BC731" s="1636"/>
      <c r="BD731" s="1635"/>
      <c r="BE731" s="1635"/>
      <c r="BF731" s="1635"/>
      <c r="BG731" s="1635"/>
      <c r="BH731" s="1635"/>
      <c r="BI731" s="1635"/>
      <c r="BJ731" s="1635"/>
      <c r="BK731" s="1635"/>
      <c r="BL731" s="1635"/>
      <c r="BM731" s="1635"/>
      <c r="BN731" s="1635"/>
      <c r="BO731" s="1635"/>
      <c r="BP731" s="1635"/>
      <c r="BQ731" s="79"/>
      <c r="BR731" s="76"/>
      <c r="BS731" s="76"/>
      <c r="BT731" s="76"/>
      <c r="BU731" s="76"/>
      <c r="CA731" s="145"/>
      <c r="CB731" s="145"/>
      <c r="CC731" s="145"/>
      <c r="CD731" s="145"/>
      <c r="CE731" s="145"/>
      <c r="CF731" s="145"/>
      <c r="CG731" s="145"/>
      <c r="CH731" s="145"/>
      <c r="CI731" s="145"/>
    </row>
    <row r="732" spans="1:98" ht="16.5" customHeight="1" x14ac:dyDescent="0.2">
      <c r="A732" s="143" t="str">
        <f>+IF('➉一覧からの作成用データ (切替届)'!$N$48="印刷ＯＫ→",1,"")</f>
        <v/>
      </c>
      <c r="B732" s="1676"/>
      <c r="C732" s="1677"/>
      <c r="D732" s="1628" t="s">
        <v>305</v>
      </c>
      <c r="E732" s="1629"/>
      <c r="F732" s="1629"/>
      <c r="G732" s="1629"/>
      <c r="H732" s="1629"/>
      <c r="I732" s="1630"/>
      <c r="J732" s="2705" t="str">
        <f>'➉一覧からの作成用データ (切替届)'!$C$48&amp;""</f>
        <v/>
      </c>
      <c r="K732" s="2706"/>
      <c r="L732" s="2706"/>
      <c r="M732" s="2706"/>
      <c r="N732" s="2706"/>
      <c r="O732" s="2706"/>
      <c r="P732" s="2706"/>
      <c r="Q732" s="2706"/>
      <c r="R732" s="2706"/>
      <c r="S732" s="2706"/>
      <c r="T732" s="2706"/>
      <c r="U732" s="2706"/>
      <c r="V732" s="2706"/>
      <c r="W732" s="2706"/>
      <c r="X732" s="2706"/>
      <c r="Y732" s="2706"/>
      <c r="Z732" s="2706"/>
      <c r="AA732" s="2706"/>
      <c r="AB732" s="2707"/>
      <c r="AC732" s="2710"/>
      <c r="AD732" s="2711"/>
      <c r="AE732" s="2711"/>
      <c r="AF732" s="2711"/>
      <c r="AG732" s="2712"/>
      <c r="AH732" s="1645"/>
      <c r="AI732" s="1645"/>
      <c r="AJ732" s="1645"/>
      <c r="AK732" s="1645"/>
      <c r="AL732" s="1645"/>
      <c r="AM732" s="1645"/>
      <c r="AN732" s="1645"/>
      <c r="AO732" s="1645"/>
      <c r="AP732" s="1645"/>
      <c r="AQ732" s="1645"/>
      <c r="AR732" s="1646"/>
      <c r="AS732" s="1589" t="s">
        <v>73</v>
      </c>
      <c r="AT732" s="1589"/>
      <c r="AU732" s="1619" t="str">
        <f>'➉一覧からの作成用データ (切替届)'!$I$48&amp;""</f>
        <v/>
      </c>
      <c r="AV732" s="1619"/>
      <c r="AW732" s="1619"/>
      <c r="AX732" s="1619"/>
      <c r="AY732" s="1619"/>
      <c r="AZ732" s="1619"/>
      <c r="BA732" s="1619"/>
      <c r="BB732" s="1619"/>
      <c r="BC732" s="1619"/>
      <c r="BD732" s="1619"/>
      <c r="BE732" s="1619"/>
      <c r="BF732" s="1589" t="s">
        <v>74</v>
      </c>
      <c r="BG732" s="1589"/>
      <c r="BH732" s="740" t="s">
        <v>350</v>
      </c>
      <c r="BI732" s="740"/>
      <c r="BJ732" s="740"/>
      <c r="BK732" s="740"/>
      <c r="BL732" s="740"/>
      <c r="BM732" s="740"/>
      <c r="BN732" s="740"/>
      <c r="BO732" s="740"/>
      <c r="BP732" s="740"/>
      <c r="BQ732" s="1684"/>
      <c r="BR732" s="76"/>
      <c r="BS732" s="76"/>
      <c r="BT732" s="76"/>
      <c r="BU732" s="76"/>
      <c r="CA732" s="145"/>
      <c r="CB732" s="145"/>
      <c r="CC732" s="145"/>
      <c r="CD732" s="145"/>
      <c r="CE732" s="145"/>
      <c r="CF732" s="145"/>
      <c r="CG732" s="145"/>
      <c r="CH732" s="145"/>
      <c r="CI732" s="145"/>
    </row>
    <row r="733" spans="1:98" ht="16.5" customHeight="1" x14ac:dyDescent="0.2">
      <c r="A733" s="143" t="str">
        <f>+IF('➉一覧からの作成用データ (切替届)'!$N$48="印刷ＯＫ→",1,"")</f>
        <v/>
      </c>
      <c r="B733" s="1676"/>
      <c r="C733" s="1677"/>
      <c r="D733" s="1631"/>
      <c r="E733" s="1632"/>
      <c r="F733" s="1632"/>
      <c r="G733" s="1632"/>
      <c r="H733" s="1632"/>
      <c r="I733" s="1633"/>
      <c r="J733" s="1685"/>
      <c r="K733" s="1686"/>
      <c r="L733" s="1686"/>
      <c r="M733" s="1686"/>
      <c r="N733" s="1686"/>
      <c r="O733" s="1686"/>
      <c r="P733" s="1686"/>
      <c r="Q733" s="1686"/>
      <c r="R733" s="1686"/>
      <c r="S733" s="1686"/>
      <c r="T733" s="1686"/>
      <c r="U733" s="1686"/>
      <c r="V733" s="1686"/>
      <c r="W733" s="1686"/>
      <c r="X733" s="1686"/>
      <c r="Y733" s="1686"/>
      <c r="Z733" s="1686"/>
      <c r="AA733" s="1686"/>
      <c r="AB733" s="2708"/>
      <c r="AC733" s="2318"/>
      <c r="AD733" s="1613"/>
      <c r="AE733" s="1613"/>
      <c r="AF733" s="1613"/>
      <c r="AG733" s="2319"/>
      <c r="AH733" s="1645"/>
      <c r="AI733" s="1645"/>
      <c r="AJ733" s="1645"/>
      <c r="AK733" s="1645"/>
      <c r="AL733" s="1645"/>
      <c r="AM733" s="1645"/>
      <c r="AN733" s="1645"/>
      <c r="AO733" s="1645"/>
      <c r="AP733" s="1645"/>
      <c r="AQ733" s="1645"/>
      <c r="AR733" s="1646"/>
      <c r="AS733" s="1589"/>
      <c r="AT733" s="1589"/>
      <c r="AU733" s="1619"/>
      <c r="AV733" s="1619"/>
      <c r="AW733" s="1619"/>
      <c r="AX733" s="1619"/>
      <c r="AY733" s="1619"/>
      <c r="AZ733" s="1619"/>
      <c r="BA733" s="1619"/>
      <c r="BB733" s="1619"/>
      <c r="BC733" s="1619"/>
      <c r="BD733" s="1619"/>
      <c r="BE733" s="1619"/>
      <c r="BF733" s="1589"/>
      <c r="BG733" s="1589"/>
      <c r="BH733" s="740"/>
      <c r="BI733" s="740"/>
      <c r="BJ733" s="740"/>
      <c r="BK733" s="740"/>
      <c r="BL733" s="740"/>
      <c r="BM733" s="740"/>
      <c r="BN733" s="740"/>
      <c r="BO733" s="740"/>
      <c r="BP733" s="740"/>
      <c r="BQ733" s="1684"/>
      <c r="BR733" s="76"/>
      <c r="BS733" s="76"/>
      <c r="BT733" s="76"/>
      <c r="BU733" s="76"/>
      <c r="CA733" s="145"/>
      <c r="CS733" s="134"/>
      <c r="CT733" s="134"/>
    </row>
    <row r="734" spans="1:98" ht="16.5" customHeight="1" x14ac:dyDescent="0.2">
      <c r="A734" s="143" t="str">
        <f>+IF('➉一覧からの作成用データ (切替届)'!$N$48="印刷ＯＫ→",1,"")</f>
        <v/>
      </c>
      <c r="B734" s="1676"/>
      <c r="C734" s="1677"/>
      <c r="D734" s="1598"/>
      <c r="E734" s="1599"/>
      <c r="F734" s="1599"/>
      <c r="G734" s="1599"/>
      <c r="H734" s="1599"/>
      <c r="I734" s="1600"/>
      <c r="J734" s="1687"/>
      <c r="K734" s="1688"/>
      <c r="L734" s="1688"/>
      <c r="M734" s="1688"/>
      <c r="N734" s="1688"/>
      <c r="O734" s="1688"/>
      <c r="P734" s="1688"/>
      <c r="Q734" s="1688"/>
      <c r="R734" s="1688"/>
      <c r="S734" s="1688"/>
      <c r="T734" s="1688"/>
      <c r="U734" s="1688"/>
      <c r="V734" s="1688"/>
      <c r="W734" s="1688"/>
      <c r="X734" s="1688"/>
      <c r="Y734" s="1688"/>
      <c r="Z734" s="1688"/>
      <c r="AA734" s="1688"/>
      <c r="AB734" s="2709"/>
      <c r="AC734" s="2320"/>
      <c r="AD734" s="2321"/>
      <c r="AE734" s="2321"/>
      <c r="AF734" s="2321"/>
      <c r="AG734" s="2322"/>
      <c r="AH734" s="1647"/>
      <c r="AI734" s="1647"/>
      <c r="AJ734" s="1647"/>
      <c r="AK734" s="1647"/>
      <c r="AL734" s="1647"/>
      <c r="AM734" s="1647"/>
      <c r="AN734" s="1647"/>
      <c r="AO734" s="1647"/>
      <c r="AP734" s="1647"/>
      <c r="AQ734" s="1647"/>
      <c r="AR734" s="1648"/>
      <c r="AS734" s="1637" t="s">
        <v>125</v>
      </c>
      <c r="AT734" s="1638"/>
      <c r="AU734" s="1638"/>
      <c r="AV734" s="1638"/>
      <c r="AW734" s="1638"/>
      <c r="AX734" s="1638"/>
      <c r="AY734" s="1638"/>
      <c r="AZ734" s="1638"/>
      <c r="BA734" s="1638"/>
      <c r="BB734" s="1638"/>
      <c r="BC734" s="1638"/>
      <c r="BD734" s="1638"/>
      <c r="BE734" s="1638"/>
      <c r="BF734" s="1638"/>
      <c r="BG734" s="1638"/>
      <c r="BH734" s="1638"/>
      <c r="BI734" s="1638"/>
      <c r="BJ734" s="1638"/>
      <c r="BK734" s="1638"/>
      <c r="BL734" s="1638"/>
      <c r="BM734" s="1638"/>
      <c r="BN734" s="1638"/>
      <c r="BO734" s="1638"/>
      <c r="BP734" s="1638"/>
      <c r="BQ734" s="1639"/>
      <c r="BR734" s="76"/>
      <c r="BS734" s="76"/>
      <c r="BT734" s="76"/>
      <c r="BU734" s="76"/>
      <c r="CA734" s="145"/>
      <c r="CR734" s="134"/>
      <c r="CS734" s="134"/>
      <c r="CT734" s="134"/>
    </row>
    <row r="735" spans="1:98" ht="18" customHeight="1" x14ac:dyDescent="0.2">
      <c r="A735" s="143" t="str">
        <f>+IF('➉一覧からの作成用データ (切替届)'!$N$48="印刷ＯＫ→",1,"")</f>
        <v/>
      </c>
      <c r="B735" s="1676"/>
      <c r="C735" s="1677"/>
      <c r="D735" s="1595" t="s">
        <v>307</v>
      </c>
      <c r="E735" s="1596"/>
      <c r="F735" s="1596"/>
      <c r="G735" s="1596"/>
      <c r="H735" s="1596"/>
      <c r="I735" s="1597"/>
      <c r="J735" s="2713" t="str">
        <f>IF('➉一覧からの作成用データ (切替届)'!$E$48="","",'➉一覧からの作成用データ (切替届)'!E48)</f>
        <v/>
      </c>
      <c r="K735" s="2714"/>
      <c r="L735" s="2714"/>
      <c r="M735" s="2714"/>
      <c r="N735" s="2714"/>
      <c r="O735" s="2714"/>
      <c r="P735" s="2714"/>
      <c r="Q735" s="2714"/>
      <c r="R735" s="2714"/>
      <c r="S735" s="2714"/>
      <c r="T735" s="2714"/>
      <c r="U735" s="2714"/>
      <c r="V735" s="2714"/>
      <c r="W735" s="2714"/>
      <c r="X735" s="2714"/>
      <c r="Y735" s="2714"/>
      <c r="Z735" s="2714"/>
      <c r="AA735" s="2714"/>
      <c r="AB735" s="2714"/>
      <c r="AC735" s="2714"/>
      <c r="AD735" s="2714"/>
      <c r="AE735" s="2714"/>
      <c r="AF735" s="2714"/>
      <c r="AG735" s="2715"/>
      <c r="AH735" s="1665" t="s">
        <v>121</v>
      </c>
      <c r="AI735" s="1645"/>
      <c r="AJ735" s="1645"/>
      <c r="AK735" s="1645"/>
      <c r="AL735" s="1645"/>
      <c r="AM735" s="1645"/>
      <c r="AN735" s="1645"/>
      <c r="AO735" s="1645"/>
      <c r="AP735" s="1645"/>
      <c r="AQ735" s="1645"/>
      <c r="AR735" s="1646"/>
      <c r="AS735" s="1669">
        <f>'➉一覧からの作成用データ (切替届)'!$J$48</f>
        <v>0</v>
      </c>
      <c r="AT735" s="1670"/>
      <c r="AU735" s="1670"/>
      <c r="AV735" s="1670"/>
      <c r="AW735" s="1670"/>
      <c r="AX735" s="1590" t="s">
        <v>126</v>
      </c>
      <c r="AY735" s="1590"/>
      <c r="AZ735" s="1590" t="s">
        <v>117</v>
      </c>
      <c r="BA735" s="2685" t="str">
        <f>+IF(AS735="","",IF(AS735=12,1,IF(AND(AS735&gt;=1,AS735&lt;=11),AS735+1,"")))</f>
        <v/>
      </c>
      <c r="BB735" s="2685"/>
      <c r="BC735" s="2685"/>
      <c r="BD735" s="2685"/>
      <c r="BE735" s="1590" t="s">
        <v>127</v>
      </c>
      <c r="BF735" s="1590"/>
      <c r="BG735" s="1614" t="s">
        <v>242</v>
      </c>
      <c r="BH735" s="1614"/>
      <c r="BI735" s="1614"/>
      <c r="BJ735" s="1614"/>
      <c r="BK735" s="1614"/>
      <c r="BL735" s="1614"/>
      <c r="BM735" s="1614"/>
      <c r="BN735" s="1614"/>
      <c r="BO735" s="1590"/>
      <c r="BP735" s="1590"/>
      <c r="BQ735" s="1690"/>
      <c r="BR735" s="76"/>
      <c r="BS735" s="76"/>
      <c r="BT735" s="76"/>
      <c r="BU735" s="76"/>
      <c r="CA735" s="145"/>
      <c r="CB735" s="145"/>
      <c r="CC735" s="145"/>
      <c r="CD735" s="145"/>
      <c r="CE735" s="145"/>
      <c r="CF735" s="145"/>
      <c r="CG735" s="145"/>
      <c r="CH735" s="145"/>
      <c r="CI735" s="145"/>
    </row>
    <row r="736" spans="1:98" ht="18" customHeight="1" thickBot="1" x14ac:dyDescent="0.25">
      <c r="A736" s="143" t="str">
        <f>+IF('➉一覧からの作成用データ (切替届)'!$N$48="印刷ＯＫ→",1,"")</f>
        <v/>
      </c>
      <c r="B736" s="1676"/>
      <c r="C736" s="1677"/>
      <c r="D736" s="1598"/>
      <c r="E736" s="1599"/>
      <c r="F736" s="1599"/>
      <c r="G736" s="1599"/>
      <c r="H736" s="1599"/>
      <c r="I736" s="1600"/>
      <c r="J736" s="2716"/>
      <c r="K736" s="2717"/>
      <c r="L736" s="2717"/>
      <c r="M736" s="2717"/>
      <c r="N736" s="2717"/>
      <c r="O736" s="2717"/>
      <c r="P736" s="2717"/>
      <c r="Q736" s="2717"/>
      <c r="R736" s="2717"/>
      <c r="S736" s="2717"/>
      <c r="T736" s="2717"/>
      <c r="U736" s="2717"/>
      <c r="V736" s="2717"/>
      <c r="W736" s="2717"/>
      <c r="X736" s="2717"/>
      <c r="Y736" s="2717"/>
      <c r="Z736" s="2717"/>
      <c r="AA736" s="2717"/>
      <c r="AB736" s="2717"/>
      <c r="AC736" s="2717"/>
      <c r="AD736" s="2717"/>
      <c r="AE736" s="2717"/>
      <c r="AF736" s="2717"/>
      <c r="AG736" s="2718"/>
      <c r="AH736" s="1665"/>
      <c r="AI736" s="1645"/>
      <c r="AJ736" s="1645"/>
      <c r="AK736" s="1645"/>
      <c r="AL736" s="1645"/>
      <c r="AM736" s="1645"/>
      <c r="AN736" s="1645"/>
      <c r="AO736" s="1645"/>
      <c r="AP736" s="1645"/>
      <c r="AQ736" s="1645"/>
      <c r="AR736" s="1646"/>
      <c r="AS736" s="1671"/>
      <c r="AT736" s="1672"/>
      <c r="AU736" s="1672"/>
      <c r="AV736" s="1672"/>
      <c r="AW736" s="1672"/>
      <c r="AX736" s="1590"/>
      <c r="AY736" s="1590"/>
      <c r="AZ736" s="1590"/>
      <c r="BA736" s="2685"/>
      <c r="BB736" s="2685"/>
      <c r="BC736" s="2685"/>
      <c r="BD736" s="2685"/>
      <c r="BE736" s="1590"/>
      <c r="BF736" s="1590"/>
      <c r="BG736" s="1720"/>
      <c r="BH736" s="1720"/>
      <c r="BI736" s="1720"/>
      <c r="BJ736" s="1720"/>
      <c r="BK736" s="1720"/>
      <c r="BL736" s="1720"/>
      <c r="BM736" s="1720"/>
      <c r="BN736" s="1720"/>
      <c r="BO736" s="1590"/>
      <c r="BP736" s="1590"/>
      <c r="BQ736" s="1690"/>
      <c r="BR736" s="76"/>
      <c r="BS736" s="76"/>
      <c r="BT736" s="76"/>
      <c r="BU736" s="76"/>
      <c r="CA736" s="145"/>
      <c r="CB736" s="145"/>
      <c r="CC736" s="145"/>
      <c r="CD736" s="145"/>
      <c r="CE736" s="145"/>
      <c r="CF736" s="145"/>
    </row>
    <row r="737" spans="1:87" ht="22.5" customHeight="1" x14ac:dyDescent="0.2">
      <c r="A737" s="143" t="str">
        <f>+IF('➉一覧からの作成用データ (切替届)'!$N$48="印刷ＯＫ→",1,"")</f>
        <v/>
      </c>
      <c r="B737" s="1676"/>
      <c r="C737" s="1677"/>
      <c r="D737" s="1692" t="s">
        <v>15</v>
      </c>
      <c r="E737" s="1693"/>
      <c r="F737" s="1693"/>
      <c r="G737" s="1693"/>
      <c r="H737" s="1693"/>
      <c r="I737" s="1694"/>
      <c r="J737" s="1683"/>
      <c r="K737" s="2397"/>
      <c r="L737" s="1715"/>
      <c r="M737" s="1715"/>
      <c r="N737" s="1715"/>
      <c r="O737" s="1715"/>
      <c r="P737" s="1715"/>
      <c r="Q737" s="1715"/>
      <c r="R737" s="1715"/>
      <c r="S737" s="80"/>
      <c r="T737" s="80"/>
      <c r="U737" s="80"/>
      <c r="V737" s="80"/>
      <c r="W737" s="80"/>
      <c r="X737" s="80"/>
      <c r="Y737" s="80"/>
      <c r="Z737" s="80"/>
      <c r="AA737" s="80"/>
      <c r="AB737" s="80"/>
      <c r="AC737" s="80"/>
      <c r="AD737" s="80"/>
      <c r="AE737" s="80"/>
      <c r="AF737" s="80"/>
      <c r="AG737" s="80"/>
      <c r="AH737" s="1665"/>
      <c r="AI737" s="1645"/>
      <c r="AJ737" s="1645"/>
      <c r="AK737" s="1645"/>
      <c r="AL737" s="1645"/>
      <c r="AM737" s="1645"/>
      <c r="AN737" s="1645"/>
      <c r="AO737" s="1645"/>
      <c r="AP737" s="1645"/>
      <c r="AQ737" s="1645"/>
      <c r="AR737" s="1646"/>
      <c r="AS737" s="2687"/>
      <c r="AT737" s="2688"/>
      <c r="AU737" s="2688"/>
      <c r="AV737" s="2688"/>
      <c r="AW737" s="2688"/>
      <c r="AX737" s="2688"/>
      <c r="AY737" s="2688"/>
      <c r="AZ737" s="2688"/>
      <c r="BA737" s="2688"/>
      <c r="BB737" s="2688"/>
      <c r="BC737" s="2688"/>
      <c r="BD737" s="2688"/>
      <c r="BE737" s="2688"/>
      <c r="BF737" s="2688"/>
      <c r="BG737" s="1616" t="s">
        <v>129</v>
      </c>
      <c r="BH737" s="1616"/>
      <c r="BI737" s="1616"/>
      <c r="BJ737" s="1616"/>
      <c r="BK737" s="1616"/>
      <c r="BL737" s="1616"/>
      <c r="BM737" s="1616"/>
      <c r="BN737" s="1616"/>
      <c r="BO737" s="1616"/>
      <c r="BP737" s="1616"/>
      <c r="BQ737" s="2684"/>
      <c r="BR737" s="76"/>
      <c r="BS737" s="76"/>
      <c r="BT737" s="76"/>
      <c r="BU737" s="76"/>
      <c r="CB737" s="145"/>
      <c r="CC737" s="145"/>
      <c r="CD737" s="145"/>
      <c r="CE737" s="145"/>
      <c r="CF737" s="145"/>
    </row>
    <row r="738" spans="1:87" ht="22.5" customHeight="1" x14ac:dyDescent="0.2">
      <c r="A738" s="143" t="str">
        <f>+IF('➉一覧からの作成用データ (切替届)'!$N$48="印刷ＯＫ→",1,"")</f>
        <v/>
      </c>
      <c r="B738" s="1676"/>
      <c r="C738" s="1677"/>
      <c r="D738" s="1695"/>
      <c r="E738" s="1696"/>
      <c r="F738" s="1696"/>
      <c r="G738" s="1696"/>
      <c r="H738" s="1696"/>
      <c r="I738" s="1697"/>
      <c r="J738" s="1568" t="str">
        <f>'➉一覧からの作成用データ (切替届)'!$F$48&amp;""</f>
        <v/>
      </c>
      <c r="K738" s="1569"/>
      <c r="L738" s="1569"/>
      <c r="M738" s="1569"/>
      <c r="N738" s="1569"/>
      <c r="O738" s="1569"/>
      <c r="P738" s="1569"/>
      <c r="Q738" s="1569"/>
      <c r="R738" s="1569"/>
      <c r="S738" s="1569"/>
      <c r="T738" s="1569"/>
      <c r="U738" s="1569"/>
      <c r="V738" s="1569"/>
      <c r="W738" s="1569"/>
      <c r="X738" s="1569"/>
      <c r="Y738" s="1569"/>
      <c r="Z738" s="1569"/>
      <c r="AA738" s="1569"/>
      <c r="AB738" s="1569"/>
      <c r="AC738" s="1569"/>
      <c r="AD738" s="1569"/>
      <c r="AE738" s="1569"/>
      <c r="AF738" s="1569"/>
      <c r="AG738" s="1725"/>
      <c r="AH738" s="1665"/>
      <c r="AI738" s="1645"/>
      <c r="AJ738" s="1645"/>
      <c r="AK738" s="1645"/>
      <c r="AL738" s="1645"/>
      <c r="AM738" s="1645"/>
      <c r="AN738" s="1645"/>
      <c r="AO738" s="1645"/>
      <c r="AP738" s="1645"/>
      <c r="AQ738" s="1645"/>
      <c r="AR738" s="1646"/>
      <c r="AS738" s="2689" t="s">
        <v>349</v>
      </c>
      <c r="AT738" s="2689"/>
      <c r="AU738" s="2689"/>
      <c r="AV738" s="2689"/>
      <c r="AW738" s="2689"/>
      <c r="AX738" s="2689"/>
      <c r="AY738" s="2689"/>
      <c r="AZ738" s="2689"/>
      <c r="BA738" s="2689"/>
      <c r="BB738" s="2689"/>
      <c r="BC738" s="2689"/>
      <c r="BD738" s="2689"/>
      <c r="BE738" s="2689"/>
      <c r="BF738" s="2689"/>
      <c r="BG738" s="2689"/>
      <c r="BH738" s="2689"/>
      <c r="BI738" s="2689"/>
      <c r="BJ738" s="2689"/>
      <c r="BK738" s="2689"/>
      <c r="BL738" s="2689"/>
      <c r="BM738" s="2689"/>
      <c r="BN738" s="2689"/>
      <c r="BO738" s="2689"/>
      <c r="BP738" s="2689"/>
      <c r="BQ738" s="2690"/>
      <c r="BR738" s="76"/>
      <c r="BS738" s="76"/>
      <c r="BT738" s="76"/>
      <c r="BU738" s="76"/>
      <c r="CB738" s="145"/>
      <c r="CC738" s="145"/>
      <c r="CD738" s="145"/>
      <c r="CE738" s="145"/>
      <c r="CF738" s="145"/>
      <c r="CG738" s="145"/>
      <c r="CH738" s="145"/>
      <c r="CI738" s="145"/>
    </row>
    <row r="739" spans="1:87" ht="22.5" customHeight="1" x14ac:dyDescent="0.2">
      <c r="A739" s="143" t="str">
        <f>+IF('➉一覧からの作成用データ (切替届)'!$N$48="印刷ＯＫ→",1,"")</f>
        <v/>
      </c>
      <c r="B739" s="1676"/>
      <c r="C739" s="1677"/>
      <c r="D739" s="1698"/>
      <c r="E739" s="1699"/>
      <c r="F739" s="1699"/>
      <c r="G739" s="1699"/>
      <c r="H739" s="1699"/>
      <c r="I739" s="1700"/>
      <c r="J739" s="1570"/>
      <c r="K739" s="1571"/>
      <c r="L739" s="1571"/>
      <c r="M739" s="1571"/>
      <c r="N739" s="1571"/>
      <c r="O739" s="1571"/>
      <c r="P739" s="1571"/>
      <c r="Q739" s="1571"/>
      <c r="R739" s="1571"/>
      <c r="S739" s="1571"/>
      <c r="T739" s="1571"/>
      <c r="U739" s="1571"/>
      <c r="V739" s="1571"/>
      <c r="W739" s="1571"/>
      <c r="X739" s="1571"/>
      <c r="Y739" s="1571"/>
      <c r="Z739" s="1571"/>
      <c r="AA739" s="1571"/>
      <c r="AB739" s="1571"/>
      <c r="AC739" s="1571"/>
      <c r="AD739" s="1571"/>
      <c r="AE739" s="1571"/>
      <c r="AF739" s="1571"/>
      <c r="AG739" s="1726"/>
      <c r="AH739" s="1665"/>
      <c r="AI739" s="1645"/>
      <c r="AJ739" s="1645"/>
      <c r="AK739" s="1645"/>
      <c r="AL739" s="1645"/>
      <c r="AM739" s="1645"/>
      <c r="AN739" s="1645"/>
      <c r="AO739" s="1645"/>
      <c r="AP739" s="1645"/>
      <c r="AQ739" s="1645"/>
      <c r="AR739" s="1646"/>
      <c r="AS739" s="2689"/>
      <c r="AT739" s="2689"/>
      <c r="AU739" s="2689"/>
      <c r="AV739" s="2689"/>
      <c r="AW739" s="2689"/>
      <c r="AX739" s="2689"/>
      <c r="AY739" s="2689"/>
      <c r="AZ739" s="2689"/>
      <c r="BA739" s="2689"/>
      <c r="BB739" s="2689"/>
      <c r="BC739" s="2689"/>
      <c r="BD739" s="2689"/>
      <c r="BE739" s="2689"/>
      <c r="BF739" s="2689"/>
      <c r="BG739" s="2689"/>
      <c r="BH739" s="2689"/>
      <c r="BI739" s="2689"/>
      <c r="BJ739" s="2689"/>
      <c r="BK739" s="2689"/>
      <c r="BL739" s="2689"/>
      <c r="BM739" s="2689"/>
      <c r="BN739" s="2689"/>
      <c r="BO739" s="2689"/>
      <c r="BP739" s="2689"/>
      <c r="BQ739" s="2690"/>
      <c r="BR739" s="76"/>
      <c r="BS739" s="76"/>
      <c r="BT739" s="76"/>
      <c r="BU739" s="76"/>
      <c r="CB739" s="145"/>
      <c r="CC739" s="145"/>
      <c r="CD739" s="145"/>
      <c r="CE739" s="145"/>
      <c r="CF739" s="145"/>
      <c r="CG739" s="145"/>
      <c r="CH739" s="145"/>
      <c r="CI739" s="145"/>
    </row>
    <row r="740" spans="1:87" ht="22.5" customHeight="1" x14ac:dyDescent="0.2">
      <c r="A740" s="143" t="str">
        <f>+IF('➉一覧からの作成用データ (切替届)'!$N$48="印刷ＯＫ→",1,"")</f>
        <v/>
      </c>
      <c r="B740" s="1676"/>
      <c r="C740" s="1677"/>
      <c r="D740" s="1595" t="s">
        <v>5</v>
      </c>
      <c r="E740" s="1596"/>
      <c r="F740" s="1596"/>
      <c r="G740" s="1596"/>
      <c r="H740" s="1596"/>
      <c r="I740" s="1597"/>
      <c r="J740" s="1683"/>
      <c r="K740" s="2397"/>
      <c r="L740" s="1715"/>
      <c r="M740" s="1715"/>
      <c r="N740" s="1715"/>
      <c r="O740" s="1715"/>
      <c r="P740" s="1715"/>
      <c r="Q740" s="1715"/>
      <c r="R740" s="1715"/>
      <c r="S740" s="80"/>
      <c r="T740" s="80"/>
      <c r="U740" s="80"/>
      <c r="V740" s="80"/>
      <c r="W740" s="80"/>
      <c r="X740" s="80"/>
      <c r="Y740" s="80"/>
      <c r="Z740" s="80"/>
      <c r="AA740" s="80"/>
      <c r="AB740" s="80"/>
      <c r="AC740" s="80"/>
      <c r="AD740" s="80"/>
      <c r="AE740" s="80"/>
      <c r="AF740" s="80"/>
      <c r="AG740" s="80"/>
      <c r="AH740" s="1665"/>
      <c r="AI740" s="1645"/>
      <c r="AJ740" s="1645"/>
      <c r="AK740" s="1645"/>
      <c r="AL740" s="1645"/>
      <c r="AM740" s="1645"/>
      <c r="AN740" s="1645"/>
      <c r="AO740" s="1645"/>
      <c r="AP740" s="1645"/>
      <c r="AQ740" s="1645"/>
      <c r="AR740" s="1646"/>
      <c r="AS740" s="2689"/>
      <c r="AT740" s="2689"/>
      <c r="AU740" s="2689"/>
      <c r="AV740" s="2689"/>
      <c r="AW740" s="2689"/>
      <c r="AX740" s="2689"/>
      <c r="AY740" s="2689"/>
      <c r="AZ740" s="2689"/>
      <c r="BA740" s="2689"/>
      <c r="BB740" s="2689"/>
      <c r="BC740" s="2689"/>
      <c r="BD740" s="2689"/>
      <c r="BE740" s="2689"/>
      <c r="BF740" s="2689"/>
      <c r="BG740" s="2689"/>
      <c r="BH740" s="2689"/>
      <c r="BI740" s="2689"/>
      <c r="BJ740" s="2689"/>
      <c r="BK740" s="2689"/>
      <c r="BL740" s="2689"/>
      <c r="BM740" s="2689"/>
      <c r="BN740" s="2689"/>
      <c r="BO740" s="2689"/>
      <c r="BP740" s="2689"/>
      <c r="BQ740" s="2690"/>
      <c r="BR740" s="76"/>
      <c r="BS740" s="76"/>
      <c r="BT740" s="76"/>
      <c r="BU740" s="76"/>
      <c r="CA740" s="145"/>
      <c r="CB740" s="145"/>
      <c r="CC740" s="145"/>
      <c r="CD740" s="145"/>
      <c r="CE740" s="145"/>
      <c r="CF740" s="145"/>
      <c r="CG740" s="146"/>
      <c r="CH740" s="145"/>
      <c r="CI740" s="145"/>
    </row>
    <row r="741" spans="1:87" ht="22.5" customHeight="1" thickBot="1" x14ac:dyDescent="0.25">
      <c r="A741" s="143" t="str">
        <f>+IF('➉一覧からの作成用データ (切替届)'!$N$48="印刷ＯＫ→",1,"")</f>
        <v/>
      </c>
      <c r="B741" s="1676"/>
      <c r="C741" s="1677"/>
      <c r="D741" s="1631"/>
      <c r="E741" s="1632"/>
      <c r="F741" s="1632"/>
      <c r="G741" s="1632"/>
      <c r="H741" s="1632"/>
      <c r="I741" s="1633"/>
      <c r="J741" s="1568" t="str">
        <f>'➉一覧からの作成用データ (切替届)'!$G$48&amp;""</f>
        <v/>
      </c>
      <c r="K741" s="1569"/>
      <c r="L741" s="1569"/>
      <c r="M741" s="1569"/>
      <c r="N741" s="1569"/>
      <c r="O741" s="1569"/>
      <c r="P741" s="1569"/>
      <c r="Q741" s="1569"/>
      <c r="R741" s="1569"/>
      <c r="S741" s="1569"/>
      <c r="T741" s="1569"/>
      <c r="U741" s="1569"/>
      <c r="V741" s="1569"/>
      <c r="W741" s="1569"/>
      <c r="X741" s="1569"/>
      <c r="Y741" s="1569"/>
      <c r="Z741" s="1569"/>
      <c r="AA741" s="1569"/>
      <c r="AB741" s="1569"/>
      <c r="AC741" s="1569"/>
      <c r="AD741" s="1569"/>
      <c r="AE741" s="1569"/>
      <c r="AF741" s="1569"/>
      <c r="AG741" s="1569"/>
      <c r="AH741" s="1666"/>
      <c r="AI741" s="1667"/>
      <c r="AJ741" s="1667"/>
      <c r="AK741" s="1667"/>
      <c r="AL741" s="1667"/>
      <c r="AM741" s="1667"/>
      <c r="AN741" s="1667"/>
      <c r="AO741" s="1667"/>
      <c r="AP741" s="1667"/>
      <c r="AQ741" s="1667"/>
      <c r="AR741" s="1668"/>
      <c r="AS741" s="2691"/>
      <c r="AT741" s="2691"/>
      <c r="AU741" s="2691"/>
      <c r="AV741" s="2691"/>
      <c r="AW741" s="2691"/>
      <c r="AX741" s="2691"/>
      <c r="AY741" s="2691"/>
      <c r="AZ741" s="2691"/>
      <c r="BA741" s="2691"/>
      <c r="BB741" s="2691"/>
      <c r="BC741" s="2691"/>
      <c r="BD741" s="2691"/>
      <c r="BE741" s="2691"/>
      <c r="BF741" s="2691"/>
      <c r="BG741" s="2691"/>
      <c r="BH741" s="2691"/>
      <c r="BI741" s="2691"/>
      <c r="BJ741" s="2691"/>
      <c r="BK741" s="2691"/>
      <c r="BL741" s="2691"/>
      <c r="BM741" s="2691"/>
      <c r="BN741" s="2691"/>
      <c r="BO741" s="2691"/>
      <c r="BP741" s="2691"/>
      <c r="BQ741" s="2692"/>
      <c r="BR741" s="76"/>
      <c r="BS741" s="76"/>
      <c r="BT741" s="76"/>
      <c r="BU741" s="76"/>
      <c r="CA741" s="145"/>
      <c r="CB741" s="145"/>
      <c r="CC741" s="145"/>
      <c r="CD741" s="145"/>
      <c r="CE741" s="145"/>
      <c r="CF741" s="145"/>
      <c r="CG741" s="145"/>
      <c r="CH741" s="145"/>
      <c r="CI741" s="145"/>
    </row>
    <row r="742" spans="1:87" ht="22.5" customHeight="1" x14ac:dyDescent="0.2">
      <c r="A742" s="143" t="str">
        <f>+IF('➉一覧からの作成用データ (切替届)'!$N$48="印刷ＯＫ→",1,"")</f>
        <v/>
      </c>
      <c r="B742" s="1676"/>
      <c r="C742" s="1677"/>
      <c r="D742" s="1631"/>
      <c r="E742" s="1632"/>
      <c r="F742" s="1632"/>
      <c r="G742" s="1632"/>
      <c r="H742" s="1632"/>
      <c r="I742" s="1633"/>
      <c r="J742" s="1568"/>
      <c r="K742" s="1569"/>
      <c r="L742" s="1569"/>
      <c r="M742" s="1569"/>
      <c r="N742" s="1569"/>
      <c r="O742" s="1569"/>
      <c r="P742" s="1569"/>
      <c r="Q742" s="1569"/>
      <c r="R742" s="1569"/>
      <c r="S742" s="1569"/>
      <c r="T742" s="1569"/>
      <c r="U742" s="1569"/>
      <c r="V742" s="1569"/>
      <c r="W742" s="1569"/>
      <c r="X742" s="1569"/>
      <c r="Y742" s="1569"/>
      <c r="Z742" s="1569"/>
      <c r="AA742" s="1569"/>
      <c r="AB742" s="1569"/>
      <c r="AC742" s="1569"/>
      <c r="AD742" s="1569"/>
      <c r="AE742" s="1569"/>
      <c r="AF742" s="1569"/>
      <c r="AG742" s="1569"/>
      <c r="AH742" s="1655" t="s">
        <v>122</v>
      </c>
      <c r="AI742" s="1656"/>
      <c r="AJ742" s="1656"/>
      <c r="AK742" s="1656"/>
      <c r="AL742" s="1656"/>
      <c r="AM742" s="1656"/>
      <c r="AN742" s="1656"/>
      <c r="AO742" s="1656"/>
      <c r="AP742" s="1656"/>
      <c r="AQ742" s="1656"/>
      <c r="AR742" s="1657"/>
      <c r="AS742" s="2693" t="str">
        <f>'➉一覧からの作成用データ (切替届)'!$L$48&amp;""</f>
        <v/>
      </c>
      <c r="AT742" s="2694"/>
      <c r="AU742" s="2694"/>
      <c r="AV742" s="2694"/>
      <c r="AW742" s="2694"/>
      <c r="AX742" s="2694"/>
      <c r="AY742" s="2694"/>
      <c r="AZ742" s="2694"/>
      <c r="BA742" s="2694"/>
      <c r="BB742" s="2694"/>
      <c r="BC742" s="2694"/>
      <c r="BD742" s="2694"/>
      <c r="BE742" s="2694"/>
      <c r="BF742" s="2694"/>
      <c r="BG742" s="2694"/>
      <c r="BH742" s="2694"/>
      <c r="BI742" s="2694"/>
      <c r="BJ742" s="2694"/>
      <c r="BK742" s="2694"/>
      <c r="BL742" s="2694"/>
      <c r="BM742" s="2694"/>
      <c r="BN742" s="2694"/>
      <c r="BO742" s="2694"/>
      <c r="BP742" s="2694"/>
      <c r="BQ742" s="2697"/>
      <c r="BR742" s="76"/>
      <c r="BS742" s="76"/>
      <c r="BT742" s="76"/>
      <c r="BU742" s="76"/>
      <c r="CA742" s="145"/>
      <c r="CB742" s="145"/>
      <c r="CC742" s="145"/>
      <c r="CD742" s="145"/>
      <c r="CE742" s="145"/>
      <c r="CF742" s="145"/>
      <c r="CG742" s="145"/>
      <c r="CH742" s="145"/>
      <c r="CI742" s="145"/>
    </row>
    <row r="743" spans="1:87" ht="22.5" customHeight="1" thickBot="1" x14ac:dyDescent="0.25">
      <c r="A743" s="143" t="str">
        <f>+IF('➉一覧からの作成用データ (切替届)'!$N$48="印刷ＯＫ→",1,"")</f>
        <v/>
      </c>
      <c r="B743" s="1678"/>
      <c r="C743" s="1679"/>
      <c r="D743" s="1673"/>
      <c r="E743" s="1674"/>
      <c r="F743" s="1674"/>
      <c r="G743" s="1674"/>
      <c r="H743" s="1674"/>
      <c r="I743" s="1675"/>
      <c r="J743" s="1727"/>
      <c r="K743" s="1728"/>
      <c r="L743" s="1728"/>
      <c r="M743" s="1728"/>
      <c r="N743" s="1728"/>
      <c r="O743" s="1728"/>
      <c r="P743" s="1728"/>
      <c r="Q743" s="1728"/>
      <c r="R743" s="1728"/>
      <c r="S743" s="1728"/>
      <c r="T743" s="1728"/>
      <c r="U743" s="1728"/>
      <c r="V743" s="1728"/>
      <c r="W743" s="1728"/>
      <c r="X743" s="1728"/>
      <c r="Y743" s="1728"/>
      <c r="Z743" s="1728"/>
      <c r="AA743" s="1728"/>
      <c r="AB743" s="1728"/>
      <c r="AC743" s="1728"/>
      <c r="AD743" s="1728"/>
      <c r="AE743" s="1728"/>
      <c r="AF743" s="1728"/>
      <c r="AG743" s="1728"/>
      <c r="AH743" s="1658"/>
      <c r="AI743" s="1659"/>
      <c r="AJ743" s="1659"/>
      <c r="AK743" s="1659"/>
      <c r="AL743" s="1659"/>
      <c r="AM743" s="1659"/>
      <c r="AN743" s="1659"/>
      <c r="AO743" s="1659"/>
      <c r="AP743" s="1659"/>
      <c r="AQ743" s="1659"/>
      <c r="AR743" s="1660"/>
      <c r="AS743" s="2695"/>
      <c r="AT743" s="2696"/>
      <c r="AU743" s="2696"/>
      <c r="AV743" s="2696"/>
      <c r="AW743" s="2696"/>
      <c r="AX743" s="2696"/>
      <c r="AY743" s="2696"/>
      <c r="AZ743" s="2696"/>
      <c r="BA743" s="2696"/>
      <c r="BB743" s="2696"/>
      <c r="BC743" s="2696"/>
      <c r="BD743" s="2696"/>
      <c r="BE743" s="2696"/>
      <c r="BF743" s="2696"/>
      <c r="BG743" s="2696"/>
      <c r="BH743" s="2696"/>
      <c r="BI743" s="2696"/>
      <c r="BJ743" s="2696"/>
      <c r="BK743" s="2696"/>
      <c r="BL743" s="2696"/>
      <c r="BM743" s="2696"/>
      <c r="BN743" s="2696"/>
      <c r="BO743" s="2696"/>
      <c r="BP743" s="2696"/>
      <c r="BQ743" s="2698"/>
      <c r="BR743" s="89"/>
      <c r="BS743" s="89"/>
      <c r="BT743" s="89"/>
      <c r="BU743" s="89"/>
      <c r="CA743" s="145"/>
      <c r="CB743" s="145"/>
      <c r="CC743" s="145"/>
      <c r="CD743" s="145"/>
      <c r="CE743" s="145"/>
      <c r="CF743" s="145"/>
      <c r="CG743" s="145"/>
      <c r="CH743" s="145"/>
      <c r="CI743" s="145"/>
    </row>
    <row r="744" spans="1:87" ht="9" customHeight="1" x14ac:dyDescent="0.2">
      <c r="A744" s="143" t="str">
        <f>+IF('➉一覧からの作成用データ (切替届)'!$N$48="印刷ＯＫ→",1,"")</f>
        <v/>
      </c>
      <c r="B744" s="102"/>
      <c r="C744" s="102"/>
      <c r="D744" s="136"/>
      <c r="E744" s="136"/>
      <c r="F744" s="136"/>
      <c r="G744" s="136"/>
      <c r="H744" s="136"/>
      <c r="I744" s="136"/>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05"/>
      <c r="AI744" s="105"/>
      <c r="AJ744" s="105"/>
      <c r="AK744" s="105"/>
      <c r="AL744" s="105"/>
      <c r="AM744" s="105"/>
      <c r="AN744" s="105"/>
      <c r="AO744" s="105"/>
      <c r="AP744" s="105"/>
      <c r="AQ744" s="105"/>
      <c r="AR744" s="105"/>
      <c r="AS744" s="106"/>
      <c r="AT744" s="106"/>
      <c r="AU744" s="106"/>
      <c r="AV744" s="2680" t="str">
        <f>IF('➉一覧からの作成用データ (切替届)'!H745="","","受給者番号：")</f>
        <v/>
      </c>
      <c r="AW744" s="2680"/>
      <c r="AX744" s="2680"/>
      <c r="AY744" s="2680"/>
      <c r="AZ744" s="2680"/>
      <c r="BA744" s="2680"/>
      <c r="BB744" s="2682" t="str">
        <f>IF('➉一覧からの作成用データ (切替届)'!H745="","",'➉一覧からの作成用データ (切替届)'!H745)</f>
        <v/>
      </c>
      <c r="BC744" s="2682"/>
      <c r="BD744" s="2682"/>
      <c r="BE744" s="2682"/>
      <c r="BF744" s="2682"/>
      <c r="BG744" s="2682"/>
      <c r="BH744" s="2682"/>
      <c r="BI744" s="2682"/>
      <c r="BJ744" s="2682"/>
      <c r="BK744" s="2682"/>
      <c r="BL744" s="2682"/>
      <c r="BM744" s="2682"/>
      <c r="BN744" s="2682"/>
      <c r="BO744" s="2682"/>
      <c r="BP744" s="2682"/>
      <c r="BQ744" s="2682"/>
      <c r="BR744" s="89"/>
      <c r="BS744" s="89"/>
      <c r="BT744" s="89"/>
      <c r="BU744" s="89"/>
      <c r="CA744" s="145"/>
      <c r="CB744" s="145"/>
      <c r="CC744" s="145"/>
      <c r="CD744" s="145"/>
      <c r="CE744" s="145"/>
      <c r="CF744" s="145"/>
      <c r="CG744" s="145"/>
      <c r="CH744" s="145"/>
      <c r="CI744" s="145"/>
    </row>
    <row r="745" spans="1:87" ht="9" customHeight="1" x14ac:dyDescent="0.2">
      <c r="A745" s="143" t="str">
        <f>+IF('➉一覧からの作成用データ (切替届)'!$N$48="印刷ＯＫ→",1,"")</f>
        <v/>
      </c>
      <c r="B745" s="2686" t="s">
        <v>133</v>
      </c>
      <c r="C745" s="2686"/>
      <c r="D745" s="2686"/>
      <c r="E745" s="2686"/>
      <c r="F745" s="2686"/>
      <c r="G745" s="2686"/>
      <c r="H745" s="2686"/>
      <c r="I745" s="2686"/>
      <c r="J745" s="2686"/>
      <c r="K745" s="2686"/>
      <c r="L745" s="2686"/>
      <c r="M745" s="2686"/>
      <c r="N745" s="2686"/>
      <c r="O745" s="2686"/>
      <c r="P745" s="2686"/>
      <c r="Q745" s="2686"/>
      <c r="R745" s="2686"/>
      <c r="S745" s="2686"/>
      <c r="T745" s="2686"/>
      <c r="U745" s="2686"/>
      <c r="V745" s="2686"/>
      <c r="W745" s="2686"/>
      <c r="X745" s="2686"/>
      <c r="Y745" s="2686"/>
      <c r="Z745" s="2686"/>
      <c r="AA745" s="2686"/>
      <c r="AB745" s="2686"/>
      <c r="AC745" s="2686"/>
      <c r="AD745" s="2686"/>
      <c r="AE745" s="2686"/>
      <c r="AF745" s="2686"/>
      <c r="AG745" s="2686"/>
      <c r="AH745" s="2686"/>
      <c r="AI745" s="2686"/>
      <c r="AJ745" s="2686"/>
      <c r="AK745" s="2686"/>
      <c r="AL745" s="2686"/>
      <c r="AM745" s="2686"/>
      <c r="AN745" s="2686"/>
      <c r="AO745" s="2686"/>
      <c r="AP745" s="2686"/>
      <c r="AQ745" s="2686"/>
      <c r="AR745" s="2686"/>
      <c r="AS745" s="2686"/>
      <c r="AT745" s="2686"/>
      <c r="AU745" s="2686"/>
      <c r="AV745" s="2681"/>
      <c r="AW745" s="2681"/>
      <c r="AX745" s="2681"/>
      <c r="AY745" s="2681"/>
      <c r="AZ745" s="2681"/>
      <c r="BA745" s="2681"/>
      <c r="BB745" s="2683"/>
      <c r="BC745" s="2683"/>
      <c r="BD745" s="2683"/>
      <c r="BE745" s="2683"/>
      <c r="BF745" s="2683"/>
      <c r="BG745" s="2683"/>
      <c r="BH745" s="2683"/>
      <c r="BI745" s="2683"/>
      <c r="BJ745" s="2683"/>
      <c r="BK745" s="2683"/>
      <c r="BL745" s="2683"/>
      <c r="BM745" s="2683"/>
      <c r="BN745" s="2683"/>
      <c r="BO745" s="2683"/>
      <c r="BP745" s="2683"/>
      <c r="BQ745" s="2683"/>
      <c r="BR745" s="89"/>
      <c r="BS745" s="89"/>
      <c r="BT745" s="89"/>
      <c r="BU745" s="89"/>
      <c r="CA745" s="145"/>
      <c r="CB745" s="145"/>
      <c r="CC745" s="145"/>
      <c r="CD745" s="145"/>
      <c r="CE745" s="145"/>
      <c r="CF745" s="145"/>
      <c r="CG745" s="145"/>
      <c r="CH745" s="145"/>
      <c r="CI745" s="145"/>
    </row>
    <row r="746" spans="1:87" ht="9" customHeight="1" x14ac:dyDescent="0.2">
      <c r="A746" s="143" t="str">
        <f>+IF('➉一覧からの作成用データ (切替届)'!$N$48="印刷ＯＫ→",1,"")</f>
        <v/>
      </c>
      <c r="B746" s="2686"/>
      <c r="C746" s="2686"/>
      <c r="D746" s="2686"/>
      <c r="E746" s="2686"/>
      <c r="F746" s="2686"/>
      <c r="G746" s="2686"/>
      <c r="H746" s="2686"/>
      <c r="I746" s="2686"/>
      <c r="J746" s="2686"/>
      <c r="K746" s="2686"/>
      <c r="L746" s="2686"/>
      <c r="M746" s="2686"/>
      <c r="N746" s="2686"/>
      <c r="O746" s="2686"/>
      <c r="P746" s="2686"/>
      <c r="Q746" s="2686"/>
      <c r="R746" s="2686"/>
      <c r="S746" s="2686"/>
      <c r="T746" s="2686"/>
      <c r="U746" s="2686"/>
      <c r="V746" s="2686"/>
      <c r="W746" s="2686"/>
      <c r="X746" s="2686"/>
      <c r="Y746" s="2686"/>
      <c r="Z746" s="2686"/>
      <c r="AA746" s="2686"/>
      <c r="AB746" s="2686"/>
      <c r="AC746" s="2686"/>
      <c r="AD746" s="2686"/>
      <c r="AE746" s="2686"/>
      <c r="AF746" s="2686"/>
      <c r="AG746" s="2686"/>
      <c r="AH746" s="2686"/>
      <c r="AI746" s="2686"/>
      <c r="AJ746" s="2686"/>
      <c r="AK746" s="2686"/>
      <c r="AL746" s="2686"/>
      <c r="AM746" s="2686"/>
      <c r="AN746" s="2686"/>
      <c r="AO746" s="2686"/>
      <c r="AP746" s="2686"/>
      <c r="AQ746" s="2686"/>
      <c r="AR746" s="2686"/>
      <c r="AS746" s="2686"/>
      <c r="AT746" s="2686"/>
      <c r="AU746" s="2686"/>
      <c r="AV746" s="2681"/>
      <c r="AW746" s="2681"/>
      <c r="AX746" s="2681"/>
      <c r="AY746" s="2681"/>
      <c r="AZ746" s="2681"/>
      <c r="BA746" s="2681"/>
      <c r="BB746" s="2683"/>
      <c r="BC746" s="2683"/>
      <c r="BD746" s="2683"/>
      <c r="BE746" s="2683"/>
      <c r="BF746" s="2683"/>
      <c r="BG746" s="2683"/>
      <c r="BH746" s="2683"/>
      <c r="BI746" s="2683"/>
      <c r="BJ746" s="2683"/>
      <c r="BK746" s="2683"/>
      <c r="BL746" s="2683"/>
      <c r="BM746" s="2683"/>
      <c r="BN746" s="2683"/>
      <c r="BO746" s="2683"/>
      <c r="BP746" s="2683"/>
      <c r="BQ746" s="2683"/>
      <c r="BR746" s="89"/>
      <c r="BS746" s="89"/>
      <c r="BT746" s="89"/>
      <c r="BU746" s="89"/>
      <c r="CA746" s="145"/>
      <c r="CB746" s="145"/>
      <c r="CC746" s="145"/>
      <c r="CD746" s="145"/>
      <c r="CE746" s="145"/>
      <c r="CF746" s="145"/>
      <c r="CG746" s="145"/>
      <c r="CH746" s="145"/>
      <c r="CI746" s="145"/>
    </row>
    <row r="747" spans="1:87" s="76" customFormat="1" ht="20.25" customHeight="1" x14ac:dyDescent="0.2">
      <c r="A747" s="143" t="str">
        <f>+IF('➉一覧からの作成用データ (切替届)'!$N$48="印刷ＯＫ→",1,"")</f>
        <v/>
      </c>
      <c r="B747" s="1654" t="s">
        <v>306</v>
      </c>
      <c r="C747" s="1654"/>
      <c r="D747" s="1654"/>
      <c r="E747" s="1654"/>
      <c r="F747" s="1654"/>
      <c r="G747" s="1654"/>
      <c r="H747" s="1654"/>
      <c r="I747" s="1654"/>
      <c r="J747" s="1654"/>
      <c r="K747" s="1654"/>
      <c r="L747" s="1654"/>
      <c r="M747" s="1654"/>
      <c r="N747" s="1654"/>
      <c r="O747" s="1654"/>
      <c r="P747" s="1654"/>
      <c r="Q747" s="1654"/>
      <c r="R747" s="1654"/>
      <c r="S747" s="1654"/>
      <c r="T747" s="1654"/>
      <c r="U747" s="1654"/>
      <c r="V747" s="1654"/>
      <c r="W747" s="1654"/>
      <c r="X747" s="1654"/>
      <c r="Y747" s="1654"/>
      <c r="Z747" s="1654"/>
      <c r="AA747" s="1654"/>
      <c r="AB747" s="1654"/>
      <c r="AC747" s="1654"/>
      <c r="AD747" s="1654"/>
      <c r="AE747" s="1654"/>
      <c r="AF747" s="1654"/>
      <c r="AG747" s="1654"/>
      <c r="AH747" s="1654"/>
      <c r="AI747" s="1654"/>
      <c r="AJ747" s="1654"/>
      <c r="AK747" s="1654"/>
      <c r="AL747" s="1654"/>
      <c r="AM747" s="1654"/>
      <c r="AN747" s="1654"/>
      <c r="AO747" s="1654"/>
      <c r="AP747" s="1654"/>
      <c r="AQ747" s="1654"/>
      <c r="AR747" s="1654"/>
      <c r="AS747" s="1654"/>
      <c r="AT747" s="1654"/>
      <c r="AU747" s="1654"/>
      <c r="AV747" s="1654"/>
      <c r="AW747" s="1654"/>
      <c r="AX747" s="1654"/>
      <c r="AY747" s="1654"/>
      <c r="AZ747" s="1654"/>
      <c r="BA747" s="1654"/>
      <c r="BB747" s="1654"/>
      <c r="BC747" s="1654"/>
      <c r="BD747" s="1654"/>
      <c r="BE747" s="1654"/>
      <c r="BF747" s="1654"/>
      <c r="BG747" s="1654"/>
      <c r="BH747" s="1654"/>
      <c r="BI747" s="1654"/>
      <c r="BJ747" s="1654"/>
      <c r="BK747" s="1654"/>
      <c r="BL747" s="1654"/>
      <c r="BM747" s="1654"/>
      <c r="BN747" s="1654"/>
      <c r="BO747" s="1654"/>
      <c r="BP747" s="1654"/>
      <c r="BQ747" s="1654"/>
      <c r="BR747" s="135"/>
      <c r="CA747" s="146"/>
      <c r="CB747" s="146"/>
      <c r="CC747" s="146"/>
      <c r="CD747" s="146"/>
      <c r="CE747" s="146"/>
      <c r="CF747" s="146"/>
      <c r="CG747" s="146"/>
      <c r="CH747" s="146"/>
      <c r="CI747" s="146"/>
    </row>
    <row r="748" spans="1:87" s="76" customFormat="1" ht="20.25" customHeight="1" x14ac:dyDescent="0.2">
      <c r="A748" s="143" t="str">
        <f>+IF('➉一覧からの作成用データ (切替届)'!$N$48="印刷ＯＫ→",1,"")</f>
        <v/>
      </c>
      <c r="B748" s="1654"/>
      <c r="C748" s="1654"/>
      <c r="D748" s="1654"/>
      <c r="E748" s="1654"/>
      <c r="F748" s="1654"/>
      <c r="G748" s="1654"/>
      <c r="H748" s="1654"/>
      <c r="I748" s="1654"/>
      <c r="J748" s="1654"/>
      <c r="K748" s="1654"/>
      <c r="L748" s="1654"/>
      <c r="M748" s="1654"/>
      <c r="N748" s="1654"/>
      <c r="O748" s="1654"/>
      <c r="P748" s="1654"/>
      <c r="Q748" s="1654"/>
      <c r="R748" s="1654"/>
      <c r="S748" s="1654"/>
      <c r="T748" s="1654"/>
      <c r="U748" s="1654"/>
      <c r="V748" s="1654"/>
      <c r="W748" s="1654"/>
      <c r="X748" s="1654"/>
      <c r="Y748" s="1654"/>
      <c r="Z748" s="1654"/>
      <c r="AA748" s="1654"/>
      <c r="AB748" s="1654"/>
      <c r="AC748" s="1654"/>
      <c r="AD748" s="1654"/>
      <c r="AE748" s="1654"/>
      <c r="AF748" s="1654"/>
      <c r="AG748" s="1654"/>
      <c r="AH748" s="1654"/>
      <c r="AI748" s="1654"/>
      <c r="AJ748" s="1654"/>
      <c r="AK748" s="1654"/>
      <c r="AL748" s="1654"/>
      <c r="AM748" s="1654"/>
      <c r="AN748" s="1654"/>
      <c r="AO748" s="1654"/>
      <c r="AP748" s="1654"/>
      <c r="AQ748" s="1654"/>
      <c r="AR748" s="1654"/>
      <c r="AS748" s="1654"/>
      <c r="AT748" s="1654"/>
      <c r="AU748" s="1654"/>
      <c r="AV748" s="1654"/>
      <c r="AW748" s="1654"/>
      <c r="AX748" s="1654"/>
      <c r="AY748" s="1654"/>
      <c r="AZ748" s="1654"/>
      <c r="BA748" s="1654"/>
      <c r="BB748" s="1654"/>
      <c r="BC748" s="1654"/>
      <c r="BD748" s="1654"/>
      <c r="BE748" s="1654"/>
      <c r="BF748" s="1654"/>
      <c r="BG748" s="1654"/>
      <c r="BH748" s="1654"/>
      <c r="BI748" s="1654"/>
      <c r="BJ748" s="1654"/>
      <c r="BK748" s="1654"/>
      <c r="BL748" s="1654"/>
      <c r="BM748" s="1654"/>
      <c r="BN748" s="1654"/>
      <c r="BO748" s="1654"/>
      <c r="BP748" s="1654"/>
      <c r="BQ748" s="1654"/>
      <c r="BR748" s="135"/>
      <c r="CA748" s="146"/>
      <c r="CB748" s="146"/>
      <c r="CC748" s="146"/>
      <c r="CD748" s="146"/>
      <c r="CE748" s="146"/>
      <c r="CF748" s="146"/>
      <c r="CG748" s="146"/>
      <c r="CH748" s="146"/>
      <c r="CI748" s="146"/>
    </row>
    <row r="749" spans="1:87" s="76" customFormat="1" ht="16.5" customHeight="1" x14ac:dyDescent="0.25">
      <c r="A749" s="143" t="str">
        <f>+IF('➉一覧からの作成用データ (切替届)'!$N$48="印刷ＯＫ→",1,"")</f>
        <v/>
      </c>
      <c r="B749" s="1689" t="s">
        <v>134</v>
      </c>
      <c r="C749" s="1689"/>
      <c r="D749" s="1689"/>
      <c r="E749" s="1689"/>
      <c r="F749" s="1689"/>
      <c r="G749" s="1689"/>
      <c r="H749" s="1689"/>
      <c r="I749" s="1689"/>
      <c r="J749" s="1689"/>
      <c r="K749" s="1689"/>
      <c r="L749" s="1689"/>
      <c r="M749" s="1689"/>
      <c r="N749" s="1689"/>
      <c r="O749" s="1689"/>
      <c r="P749" s="1689"/>
      <c r="Q749" s="1689"/>
      <c r="R749" s="1689"/>
      <c r="S749" s="1689"/>
      <c r="T749" s="1689"/>
      <c r="U749" s="1689"/>
      <c r="V749" s="1689"/>
      <c r="W749" s="1689"/>
      <c r="X749" s="1689"/>
      <c r="Y749" s="1689"/>
      <c r="Z749" s="1689"/>
      <c r="AA749" s="1689"/>
      <c r="AB749" s="1689"/>
      <c r="AC749" s="1689"/>
      <c r="AD749" s="1689"/>
      <c r="AE749" s="1689"/>
      <c r="AF749" s="1689"/>
      <c r="AG749" s="1689"/>
      <c r="AH749" s="1689"/>
      <c r="AI749" s="1689"/>
      <c r="AJ749" s="1689"/>
      <c r="AK749" s="1689"/>
      <c r="AL749" s="1689"/>
      <c r="AM749" s="1689"/>
      <c r="AN749" s="1689"/>
      <c r="AO749" s="1689"/>
      <c r="AP749" s="1689"/>
      <c r="AQ749" s="1689"/>
      <c r="AR749" s="1689"/>
      <c r="AS749" s="1689"/>
      <c r="AT749" s="1689"/>
      <c r="AU749" s="1689"/>
      <c r="AV749" s="1689"/>
      <c r="AW749" s="1689"/>
      <c r="AX749" s="1689"/>
      <c r="AY749" s="1689"/>
      <c r="AZ749" s="1689"/>
      <c r="BA749" s="1689"/>
      <c r="BB749" s="1689"/>
      <c r="BC749" s="1689"/>
      <c r="BD749" s="1689"/>
      <c r="BE749" s="1689"/>
      <c r="BF749" s="1689"/>
      <c r="BG749" s="1689"/>
      <c r="BH749" s="1689"/>
      <c r="BI749" s="1689"/>
      <c r="BJ749" s="1689"/>
      <c r="BK749" s="1689"/>
      <c r="BL749" s="1689"/>
      <c r="BM749" s="1689"/>
      <c r="BN749" s="1689"/>
      <c r="BO749" s="1689"/>
      <c r="BP749" s="1689"/>
      <c r="BQ749" s="1689"/>
      <c r="BR749" s="147"/>
      <c r="CA749" s="146"/>
      <c r="CB749" s="146"/>
      <c r="CC749" s="146"/>
      <c r="CD749" s="146"/>
      <c r="CE749" s="146"/>
      <c r="CF749" s="146"/>
      <c r="CG749" s="146"/>
      <c r="CH749" s="146"/>
      <c r="CI749" s="146"/>
    </row>
    <row r="750" spans="1:87" s="76" customFormat="1" ht="16.5" customHeight="1" x14ac:dyDescent="0.25">
      <c r="A750" s="143" t="str">
        <f>+IF('➉一覧からの作成用データ (切替届)'!$N$48="印刷ＯＫ→",1,"")</f>
        <v/>
      </c>
      <c r="B750" s="1689"/>
      <c r="C750" s="1689"/>
      <c r="D750" s="1689"/>
      <c r="E750" s="1689"/>
      <c r="F750" s="1689"/>
      <c r="G750" s="1689"/>
      <c r="H750" s="1689"/>
      <c r="I750" s="1689"/>
      <c r="J750" s="1689"/>
      <c r="K750" s="1689"/>
      <c r="L750" s="1689"/>
      <c r="M750" s="1689"/>
      <c r="N750" s="1689"/>
      <c r="O750" s="1689"/>
      <c r="P750" s="1689"/>
      <c r="Q750" s="1689"/>
      <c r="R750" s="1689"/>
      <c r="S750" s="1689"/>
      <c r="T750" s="1689"/>
      <c r="U750" s="1689"/>
      <c r="V750" s="1689"/>
      <c r="W750" s="1689"/>
      <c r="X750" s="1689"/>
      <c r="Y750" s="1689"/>
      <c r="Z750" s="1689"/>
      <c r="AA750" s="1689"/>
      <c r="AB750" s="1689"/>
      <c r="AC750" s="1689"/>
      <c r="AD750" s="1689"/>
      <c r="AE750" s="1689"/>
      <c r="AF750" s="1689"/>
      <c r="AG750" s="1689"/>
      <c r="AH750" s="1689"/>
      <c r="AI750" s="1689"/>
      <c r="AJ750" s="1689"/>
      <c r="AK750" s="1689"/>
      <c r="AL750" s="1689"/>
      <c r="AM750" s="1689"/>
      <c r="AN750" s="1689"/>
      <c r="AO750" s="1689"/>
      <c r="AP750" s="1689"/>
      <c r="AQ750" s="1689"/>
      <c r="AR750" s="1689"/>
      <c r="AS750" s="1689"/>
      <c r="AT750" s="1689"/>
      <c r="AU750" s="1689"/>
      <c r="AV750" s="1689"/>
      <c r="AW750" s="1689"/>
      <c r="AX750" s="1689"/>
      <c r="AY750" s="1689"/>
      <c r="AZ750" s="1689"/>
      <c r="BA750" s="1689"/>
      <c r="BB750" s="1689"/>
      <c r="BC750" s="1689"/>
      <c r="BD750" s="1689"/>
      <c r="BE750" s="1689"/>
      <c r="BF750" s="1689"/>
      <c r="BG750" s="1689"/>
      <c r="BH750" s="1689"/>
      <c r="BI750" s="1689"/>
      <c r="BJ750" s="1689"/>
      <c r="BK750" s="1689"/>
      <c r="BL750" s="1689"/>
      <c r="BM750" s="1689"/>
      <c r="BN750" s="1689"/>
      <c r="BO750" s="1689"/>
      <c r="BP750" s="1689"/>
      <c r="BQ750" s="1689"/>
      <c r="BR750" s="147"/>
      <c r="CA750" s="146"/>
      <c r="CB750" s="146"/>
      <c r="CC750" s="146"/>
      <c r="CD750" s="146"/>
      <c r="CE750" s="146"/>
      <c r="CF750" s="146"/>
    </row>
    <row r="751" spans="1:87" s="76" customFormat="1" ht="28.5" customHeight="1" x14ac:dyDescent="0.2">
      <c r="A751" s="143" t="str">
        <f>+IF('➉一覧からの作成用データ (切替届)'!$N$48="印刷ＯＫ→",1,"")</f>
        <v/>
      </c>
      <c r="B751" s="1654" t="s">
        <v>135</v>
      </c>
      <c r="C751" s="1654"/>
      <c r="D751" s="1654"/>
      <c r="E751" s="1654"/>
      <c r="F751" s="1654"/>
      <c r="G751" s="1654"/>
      <c r="H751" s="1654"/>
      <c r="I751" s="1654"/>
      <c r="J751" s="1654"/>
      <c r="K751" s="1654"/>
      <c r="L751" s="1654"/>
      <c r="M751" s="1654"/>
      <c r="N751" s="1654"/>
      <c r="O751" s="1654"/>
      <c r="P751" s="1654"/>
      <c r="Q751" s="1654"/>
      <c r="R751" s="1654"/>
      <c r="S751" s="1654"/>
      <c r="T751" s="1654"/>
      <c r="U751" s="1654"/>
      <c r="V751" s="1654"/>
      <c r="W751" s="1654"/>
      <c r="X751" s="1654"/>
      <c r="Y751" s="1654"/>
      <c r="Z751" s="1654"/>
      <c r="AA751" s="1654"/>
      <c r="AB751" s="1654"/>
      <c r="AC751" s="1654"/>
      <c r="AD751" s="1654"/>
      <c r="AE751" s="1654"/>
      <c r="AF751" s="1654"/>
      <c r="AG751" s="1654"/>
      <c r="AH751" s="1654"/>
      <c r="AI751" s="1654"/>
      <c r="AJ751" s="1654"/>
      <c r="AK751" s="1654"/>
      <c r="AL751" s="1654"/>
      <c r="AM751" s="1654"/>
      <c r="AN751" s="1654"/>
      <c r="AO751" s="1654"/>
      <c r="AP751" s="1654"/>
      <c r="AQ751" s="1654"/>
      <c r="AR751" s="1654"/>
      <c r="AS751" s="1654"/>
      <c r="AT751" s="1654"/>
      <c r="AU751" s="1654"/>
      <c r="AV751" s="1654"/>
      <c r="AW751" s="1654"/>
      <c r="AX751" s="1654"/>
      <c r="AY751" s="1654"/>
      <c r="AZ751" s="1654"/>
      <c r="BA751" s="1654"/>
      <c r="BB751" s="1654"/>
      <c r="BC751" s="1654"/>
      <c r="BD751" s="1654"/>
      <c r="BE751" s="1654"/>
      <c r="BF751" s="1654"/>
      <c r="BG751" s="1654"/>
      <c r="BH751" s="1654"/>
      <c r="BI751" s="1654"/>
      <c r="BJ751" s="1654"/>
      <c r="BK751" s="1654"/>
      <c r="BL751" s="1654"/>
      <c r="BM751" s="1654"/>
      <c r="BN751" s="1654"/>
      <c r="BO751" s="1654"/>
      <c r="BP751" s="1654"/>
      <c r="BQ751" s="1654"/>
      <c r="BR751" s="135"/>
      <c r="CA751" s="146"/>
      <c r="CB751" s="146"/>
      <c r="CC751" s="146"/>
      <c r="CD751" s="146"/>
      <c r="CE751" s="146"/>
      <c r="CF751" s="146"/>
    </row>
    <row r="752" spans="1:87" s="76" customFormat="1" ht="28.5" customHeight="1" x14ac:dyDescent="0.2">
      <c r="A752" s="143" t="str">
        <f>+IF('➉一覧からの作成用データ (切替届)'!$N$48="印刷ＯＫ→",1,"")</f>
        <v/>
      </c>
      <c r="B752" s="1654"/>
      <c r="C752" s="1654"/>
      <c r="D752" s="1654"/>
      <c r="E752" s="1654"/>
      <c r="F752" s="1654"/>
      <c r="G752" s="1654"/>
      <c r="H752" s="1654"/>
      <c r="I752" s="1654"/>
      <c r="J752" s="1654"/>
      <c r="K752" s="1654"/>
      <c r="L752" s="1654"/>
      <c r="M752" s="1654"/>
      <c r="N752" s="1654"/>
      <c r="O752" s="1654"/>
      <c r="P752" s="1654"/>
      <c r="Q752" s="1654"/>
      <c r="R752" s="1654"/>
      <c r="S752" s="1654"/>
      <c r="T752" s="1654"/>
      <c r="U752" s="1654"/>
      <c r="V752" s="1654"/>
      <c r="W752" s="1654"/>
      <c r="X752" s="1654"/>
      <c r="Y752" s="1654"/>
      <c r="Z752" s="1654"/>
      <c r="AA752" s="1654"/>
      <c r="AB752" s="1654"/>
      <c r="AC752" s="1654"/>
      <c r="AD752" s="1654"/>
      <c r="AE752" s="1654"/>
      <c r="AF752" s="1654"/>
      <c r="AG752" s="1654"/>
      <c r="AH752" s="1654"/>
      <c r="AI752" s="1654"/>
      <c r="AJ752" s="1654"/>
      <c r="AK752" s="1654"/>
      <c r="AL752" s="1654"/>
      <c r="AM752" s="1654"/>
      <c r="AN752" s="1654"/>
      <c r="AO752" s="1654"/>
      <c r="AP752" s="1654"/>
      <c r="AQ752" s="1654"/>
      <c r="AR752" s="1654"/>
      <c r="AS752" s="1654"/>
      <c r="AT752" s="1654"/>
      <c r="AU752" s="1654"/>
      <c r="AV752" s="1654"/>
      <c r="AW752" s="1654"/>
      <c r="AX752" s="1654"/>
      <c r="AY752" s="1654"/>
      <c r="AZ752" s="1654"/>
      <c r="BA752" s="1654"/>
      <c r="BB752" s="1654"/>
      <c r="BC752" s="1654"/>
      <c r="BD752" s="1654"/>
      <c r="BE752" s="1654"/>
      <c r="BF752" s="1654"/>
      <c r="BG752" s="1654"/>
      <c r="BH752" s="1654"/>
      <c r="BI752" s="1654"/>
      <c r="BJ752" s="1654"/>
      <c r="BK752" s="1654"/>
      <c r="BL752" s="1654"/>
      <c r="BM752" s="1654"/>
      <c r="BN752" s="1654"/>
      <c r="BO752" s="1654"/>
      <c r="BP752" s="1654"/>
      <c r="BQ752" s="1654"/>
      <c r="BR752" s="135"/>
      <c r="CA752" s="146"/>
      <c r="CB752" s="146"/>
      <c r="CC752" s="146"/>
      <c r="CD752" s="146"/>
      <c r="CE752" s="146"/>
      <c r="CF752" s="146"/>
      <c r="CG752" s="146"/>
      <c r="CH752" s="146"/>
      <c r="CI752" s="146"/>
    </row>
    <row r="753" spans="1:87" s="76" customFormat="1" ht="16.5" customHeight="1" x14ac:dyDescent="0.2">
      <c r="A753" s="143" t="str">
        <f>+IF('➉一覧からの作成用データ (切替届)'!$N$48="印刷ＯＫ→",1,"")</f>
        <v/>
      </c>
      <c r="B753" s="1654" t="s">
        <v>136</v>
      </c>
      <c r="C753" s="1654"/>
      <c r="D753" s="1654"/>
      <c r="E753" s="1654"/>
      <c r="F753" s="1654"/>
      <c r="G753" s="1654"/>
      <c r="H753" s="1654"/>
      <c r="I753" s="1654"/>
      <c r="J753" s="1654"/>
      <c r="K753" s="1654"/>
      <c r="L753" s="1654"/>
      <c r="M753" s="1654"/>
      <c r="N753" s="1654"/>
      <c r="O753" s="1654"/>
      <c r="P753" s="1654"/>
      <c r="Q753" s="1654"/>
      <c r="R753" s="1654"/>
      <c r="S753" s="1654"/>
      <c r="T753" s="1654"/>
      <c r="U753" s="1654"/>
      <c r="V753" s="1654"/>
      <c r="W753" s="1654"/>
      <c r="X753" s="1654"/>
      <c r="Y753" s="1654"/>
      <c r="Z753" s="1654"/>
      <c r="AA753" s="1654"/>
      <c r="AB753" s="1654"/>
      <c r="AC753" s="1654"/>
      <c r="AD753" s="1654"/>
      <c r="AE753" s="1654"/>
      <c r="AF753" s="1654"/>
      <c r="AG753" s="1654"/>
      <c r="AH753" s="1654"/>
      <c r="AI753" s="1654"/>
      <c r="AJ753" s="1654"/>
      <c r="AK753" s="1654"/>
      <c r="AL753" s="1654"/>
      <c r="AM753" s="1654"/>
      <c r="AN753" s="1654"/>
      <c r="AO753" s="1654"/>
      <c r="AP753" s="1654"/>
      <c r="AQ753" s="1654"/>
      <c r="AR753" s="1654"/>
      <c r="AS753" s="1654"/>
      <c r="AT753" s="1654"/>
      <c r="AU753" s="1654"/>
      <c r="AV753" s="1654"/>
      <c r="AW753" s="1654"/>
      <c r="AX753" s="1654"/>
      <c r="AY753" s="1654"/>
      <c r="AZ753" s="1654"/>
      <c r="BA753" s="1654"/>
      <c r="BB753" s="1654"/>
      <c r="BC753" s="1654"/>
      <c r="BD753" s="1654"/>
      <c r="BE753" s="1654"/>
      <c r="BF753" s="1654"/>
      <c r="BG753" s="1654"/>
      <c r="BH753" s="1654"/>
      <c r="BI753" s="1654"/>
      <c r="BJ753" s="1654"/>
      <c r="BK753" s="1654"/>
      <c r="BL753" s="1654"/>
      <c r="BM753" s="1654"/>
      <c r="BN753" s="1654"/>
      <c r="BO753" s="1654"/>
      <c r="BP753" s="1654"/>
      <c r="BQ753" s="1654"/>
      <c r="BR753" s="135"/>
      <c r="CA753" s="146"/>
      <c r="CB753" s="146"/>
      <c r="CC753" s="146"/>
      <c r="CD753" s="146"/>
      <c r="CE753" s="146"/>
      <c r="CF753" s="146"/>
      <c r="CG753" s="146"/>
      <c r="CH753" s="146"/>
      <c r="CI753" s="146"/>
    </row>
    <row r="754" spans="1:87" s="76" customFormat="1" ht="16.5" customHeight="1" x14ac:dyDescent="0.2">
      <c r="A754" s="143" t="str">
        <f>+IF('➉一覧からの作成用データ (切替届)'!$N$48="印刷ＯＫ→",1,"")</f>
        <v/>
      </c>
      <c r="B754" s="1654"/>
      <c r="C754" s="1654"/>
      <c r="D754" s="1654"/>
      <c r="E754" s="1654"/>
      <c r="F754" s="1654"/>
      <c r="G754" s="1654"/>
      <c r="H754" s="1654"/>
      <c r="I754" s="1654"/>
      <c r="J754" s="1654"/>
      <c r="K754" s="1654"/>
      <c r="L754" s="1654"/>
      <c r="M754" s="1654"/>
      <c r="N754" s="1654"/>
      <c r="O754" s="1654"/>
      <c r="P754" s="1654"/>
      <c r="Q754" s="1654"/>
      <c r="R754" s="1654"/>
      <c r="S754" s="1654"/>
      <c r="T754" s="1654"/>
      <c r="U754" s="1654"/>
      <c r="V754" s="1654"/>
      <c r="W754" s="1654"/>
      <c r="X754" s="1654"/>
      <c r="Y754" s="1654"/>
      <c r="Z754" s="1654"/>
      <c r="AA754" s="1654"/>
      <c r="AB754" s="1654"/>
      <c r="AC754" s="1654"/>
      <c r="AD754" s="1654"/>
      <c r="AE754" s="1654"/>
      <c r="AF754" s="1654"/>
      <c r="AG754" s="1654"/>
      <c r="AH754" s="1654"/>
      <c r="AI754" s="1654"/>
      <c r="AJ754" s="1654"/>
      <c r="AK754" s="1654"/>
      <c r="AL754" s="1654"/>
      <c r="AM754" s="1654"/>
      <c r="AN754" s="1654"/>
      <c r="AO754" s="1654"/>
      <c r="AP754" s="1654"/>
      <c r="AQ754" s="1654"/>
      <c r="AR754" s="1654"/>
      <c r="AS754" s="1654"/>
      <c r="AT754" s="1654"/>
      <c r="AU754" s="1654"/>
      <c r="AV754" s="1654"/>
      <c r="AW754" s="1654"/>
      <c r="AX754" s="1654"/>
      <c r="AY754" s="1654"/>
      <c r="AZ754" s="1654"/>
      <c r="BA754" s="1654"/>
      <c r="BB754" s="1654"/>
      <c r="BC754" s="1654"/>
      <c r="BD754" s="1654"/>
      <c r="BE754" s="1654"/>
      <c r="BF754" s="1654"/>
      <c r="BG754" s="1654"/>
      <c r="BH754" s="1654"/>
      <c r="BI754" s="1654"/>
      <c r="BJ754" s="1654"/>
      <c r="BK754" s="1654"/>
      <c r="BL754" s="1654"/>
      <c r="BM754" s="1654"/>
      <c r="BN754" s="1654"/>
      <c r="BO754" s="1654"/>
      <c r="BP754" s="1654"/>
      <c r="BQ754" s="1654"/>
      <c r="BR754" s="135"/>
      <c r="CA754" s="146"/>
      <c r="CB754" s="146"/>
      <c r="CC754" s="146"/>
      <c r="CD754" s="146"/>
      <c r="CE754" s="146"/>
      <c r="CF754" s="146"/>
      <c r="CG754" s="146"/>
      <c r="CH754" s="146"/>
      <c r="CI754" s="146"/>
    </row>
    <row r="755" spans="1:87" s="76" customFormat="1" ht="12" customHeight="1" x14ac:dyDescent="0.2">
      <c r="A755" s="143" t="str">
        <f>+IF('➉一覧からの作成用データ (切替届)'!$N$48="印刷ＯＫ→",1,"")</f>
        <v/>
      </c>
      <c r="B755" s="8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3"/>
      <c r="AI755" s="93"/>
      <c r="AJ755" s="93"/>
      <c r="AK755" s="93"/>
      <c r="AL755" s="94"/>
      <c r="AM755" s="95"/>
      <c r="AN755" s="95"/>
      <c r="AO755" s="95"/>
      <c r="AP755" s="95"/>
      <c r="AQ755" s="96"/>
      <c r="AR755" s="96"/>
      <c r="AS755" s="96"/>
      <c r="AT755" s="96"/>
      <c r="AU755" s="96"/>
      <c r="AV755" s="96"/>
      <c r="AW755" s="96"/>
      <c r="AX755" s="96"/>
      <c r="AY755" s="96"/>
      <c r="AZ755" s="96"/>
      <c r="BA755" s="96"/>
      <c r="BB755" s="96"/>
      <c r="BC755" s="96"/>
      <c r="BD755" s="96"/>
      <c r="BE755" s="96"/>
      <c r="BF755" s="96"/>
      <c r="BG755" s="96"/>
      <c r="BH755" s="96"/>
      <c r="BR755" s="135"/>
      <c r="CA755" s="146"/>
      <c r="CB755" s="146"/>
      <c r="CC755" s="146"/>
      <c r="CD755" s="146"/>
      <c r="CE755" s="146"/>
      <c r="CF755" s="146"/>
      <c r="CG755" s="146"/>
      <c r="CH755" s="146"/>
      <c r="CI755" s="146"/>
    </row>
    <row r="756" spans="1:87" s="76" customFormat="1" ht="12" customHeight="1" x14ac:dyDescent="0.2">
      <c r="A756" s="143" t="str">
        <f>+IF('➉一覧からの作成用データ (切替届)'!$N$48="印刷ＯＫ→",1,"")</f>
        <v/>
      </c>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3"/>
      <c r="AI756" s="93"/>
      <c r="AJ756" s="93"/>
      <c r="AK756" s="93"/>
      <c r="AL756" s="94"/>
      <c r="AM756" s="95"/>
      <c r="AN756" s="95"/>
      <c r="AO756" s="95"/>
      <c r="AP756" s="95"/>
      <c r="AQ756" s="97"/>
      <c r="AR756" s="97"/>
      <c r="AS756" s="97"/>
      <c r="AT756" s="97"/>
      <c r="AU756" s="97"/>
      <c r="AV756" s="97"/>
      <c r="AW756" s="98"/>
      <c r="AX756" s="98"/>
      <c r="AY756" s="98"/>
      <c r="AZ756" s="98"/>
      <c r="BA756" s="98"/>
      <c r="BB756" s="99"/>
      <c r="BC756" s="98"/>
      <c r="BD756" s="98"/>
      <c r="BE756" s="98"/>
      <c r="BF756" s="98"/>
      <c r="BG756" s="98"/>
      <c r="BH756" s="99"/>
      <c r="BR756" s="135"/>
      <c r="CA756" s="146"/>
      <c r="CB756" s="146"/>
      <c r="CC756" s="146"/>
      <c r="CD756" s="146"/>
      <c r="CE756" s="146"/>
      <c r="CF756" s="146"/>
      <c r="CG756" s="146"/>
      <c r="CH756" s="146"/>
      <c r="CI756" s="146"/>
    </row>
    <row r="757" spans="1:87" ht="11.25" customHeight="1" x14ac:dyDescent="0.2">
      <c r="A757" s="143" t="str">
        <f>+IF('➉一覧からの作成用データ (切替届)'!$N$49="印刷ＯＫ→",1,"")</f>
        <v/>
      </c>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3"/>
      <c r="AI757" s="93"/>
      <c r="AJ757" s="93"/>
      <c r="AK757" s="93"/>
      <c r="AL757" s="94"/>
      <c r="AM757" s="95"/>
      <c r="AN757" s="95"/>
      <c r="AO757" s="95"/>
      <c r="AP757" s="95"/>
      <c r="AQ757" s="96"/>
      <c r="AR757" s="96"/>
      <c r="AS757" s="96"/>
      <c r="AT757" s="96"/>
      <c r="AU757" s="96"/>
      <c r="AV757" s="96"/>
      <c r="AW757" s="96"/>
      <c r="AX757" s="96"/>
      <c r="AY757" s="96"/>
      <c r="AZ757" s="96"/>
      <c r="BA757" s="96"/>
      <c r="BB757" s="96"/>
      <c r="BC757" s="96"/>
      <c r="BD757" s="96"/>
      <c r="BE757" s="96"/>
      <c r="BF757" s="96"/>
      <c r="BG757" s="96"/>
      <c r="BH757" s="96"/>
      <c r="BI757" s="76"/>
      <c r="BJ757" s="76"/>
      <c r="BK757" s="76"/>
      <c r="BL757" s="76"/>
      <c r="BM757" s="76"/>
      <c r="BN757" s="76"/>
      <c r="BO757" s="76"/>
      <c r="BP757" s="76"/>
      <c r="BQ757" s="76"/>
    </row>
    <row r="758" spans="1:87" ht="12.75" customHeight="1" x14ac:dyDescent="0.2">
      <c r="A758" s="143" t="str">
        <f>+IF('➉一覧からの作成用データ (切替届)'!$N$49="印刷ＯＫ→",1,"")</f>
        <v/>
      </c>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3"/>
      <c r="AI758" s="93"/>
      <c r="AJ758" s="93"/>
      <c r="AK758" s="93"/>
      <c r="AL758" s="94"/>
      <c r="AM758" s="95"/>
      <c r="AN758" s="95"/>
      <c r="AO758" s="95"/>
      <c r="AP758" s="95"/>
      <c r="AQ758" s="97"/>
      <c r="AR758" s="97"/>
      <c r="AS758" s="97"/>
      <c r="AT758" s="97"/>
      <c r="AU758" s="97"/>
      <c r="AV758" s="97"/>
      <c r="AW758" s="98"/>
      <c r="AX758" s="98"/>
      <c r="AY758" s="98"/>
      <c r="AZ758" s="98"/>
      <c r="BA758" s="98"/>
      <c r="BB758" s="99"/>
      <c r="BC758" s="98"/>
      <c r="BD758" s="98"/>
      <c r="BE758" s="98"/>
      <c r="BF758" s="98"/>
      <c r="BG758" s="98"/>
      <c r="BH758" s="99"/>
      <c r="BI758" s="76"/>
      <c r="BJ758" s="76"/>
      <c r="BK758" s="76"/>
      <c r="BL758" s="76"/>
      <c r="BM758" s="76"/>
      <c r="BN758" s="76"/>
      <c r="BO758" s="76"/>
      <c r="BP758" s="76"/>
      <c r="BQ758" s="76"/>
      <c r="BR758" s="83"/>
      <c r="BS758" s="83"/>
    </row>
    <row r="759" spans="1:87" ht="12.75" customHeight="1" x14ac:dyDescent="0.2">
      <c r="A759" s="143" t="str">
        <f>+IF('➉一覧からの作成用データ (切替届)'!$N$49="印刷ＯＫ→",1,"")</f>
        <v/>
      </c>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3"/>
      <c r="AI759" s="93"/>
      <c r="AJ759" s="93"/>
      <c r="AK759" s="93"/>
      <c r="AL759" s="94"/>
      <c r="AM759" s="95"/>
      <c r="AN759" s="95"/>
      <c r="AO759" s="95"/>
      <c r="AP759" s="95"/>
      <c r="AQ759" s="97"/>
      <c r="AR759" s="97"/>
      <c r="AS759" s="97"/>
      <c r="AT759" s="97"/>
      <c r="AU759" s="97"/>
      <c r="AV759" s="97"/>
      <c r="AW759" s="98"/>
      <c r="AX759" s="98"/>
      <c r="AY759" s="98"/>
      <c r="AZ759" s="98"/>
      <c r="BA759" s="98"/>
      <c r="BB759" s="99"/>
      <c r="BC759" s="98"/>
      <c r="BD759" s="98"/>
      <c r="BE759" s="98"/>
      <c r="BF759" s="98"/>
      <c r="BG759" s="98"/>
      <c r="BH759" s="99"/>
      <c r="BI759" s="76"/>
      <c r="BJ759" s="100"/>
      <c r="BK759" s="101"/>
      <c r="BL759" s="101"/>
      <c r="BM759" s="101"/>
      <c r="BN759" s="101"/>
      <c r="BO759" s="101"/>
      <c r="BP759" s="101"/>
      <c r="BQ759" s="101"/>
      <c r="BR759" s="76"/>
      <c r="BS759" s="76"/>
    </row>
    <row r="760" spans="1:87" ht="12.75" customHeight="1" x14ac:dyDescent="0.2">
      <c r="A760" s="143" t="str">
        <f>+IF('➉一覧からの作成用データ (切替届)'!$N$49="印刷ＯＫ→",1,"")</f>
        <v/>
      </c>
      <c r="B760" s="2719" t="s">
        <v>589</v>
      </c>
      <c r="C760" s="2719"/>
      <c r="D760" s="2719"/>
      <c r="E760" s="2719"/>
      <c r="F760" s="2719"/>
      <c r="G760" s="2719"/>
      <c r="H760" s="2719"/>
      <c r="I760" s="2719"/>
      <c r="J760" s="2719"/>
      <c r="K760" s="2719"/>
      <c r="L760" s="2719"/>
      <c r="M760" s="2719"/>
      <c r="N760" s="2719"/>
      <c r="O760" s="2719"/>
      <c r="P760" s="2719"/>
      <c r="Q760" s="2719"/>
      <c r="R760" s="2719"/>
      <c r="S760" s="2719"/>
      <c r="T760" s="2719"/>
      <c r="U760" s="2719"/>
      <c r="V760" s="2719"/>
      <c r="W760" s="2719"/>
      <c r="X760" s="2719"/>
      <c r="Y760" s="2719"/>
      <c r="Z760" s="2719"/>
      <c r="AA760" s="2719"/>
      <c r="AB760" s="2719"/>
      <c r="AC760" s="2719"/>
      <c r="AD760" s="2719"/>
      <c r="AE760" s="2719"/>
      <c r="AF760" s="2719"/>
      <c r="AG760" s="2719"/>
      <c r="AH760" s="2719"/>
      <c r="AI760" s="2719"/>
      <c r="AJ760" s="2719"/>
      <c r="AK760" s="2719"/>
      <c r="AL760" s="2720"/>
      <c r="AM760" s="95"/>
      <c r="AN760" s="95"/>
      <c r="AO760" s="95"/>
      <c r="AP760" s="2721" t="s">
        <v>115</v>
      </c>
      <c r="AQ760" s="2721"/>
      <c r="AR760" s="2721"/>
      <c r="AS760" s="2721"/>
      <c r="AT760" s="2721"/>
      <c r="AU760" s="2721"/>
      <c r="AV760" s="2721"/>
      <c r="AW760" s="2723"/>
      <c r="AX760" s="2723"/>
      <c r="AY760" s="2723"/>
      <c r="AZ760" s="2723"/>
      <c r="BA760" s="2723"/>
      <c r="BB760" s="2723"/>
      <c r="BC760" s="2723"/>
      <c r="BD760" s="2723"/>
      <c r="BE760" s="2723"/>
      <c r="BF760" s="2723"/>
      <c r="BG760" s="2723"/>
      <c r="BH760" s="2723"/>
      <c r="BI760" s="2723"/>
      <c r="BJ760" s="2723"/>
      <c r="BK760" s="2723"/>
      <c r="BL760" s="2723"/>
      <c r="BM760" s="2723"/>
      <c r="BN760" s="2723"/>
      <c r="BO760" s="2723"/>
      <c r="BP760" s="2723"/>
      <c r="BQ760" s="2723"/>
      <c r="BR760" s="76"/>
      <c r="BS760" s="76"/>
    </row>
    <row r="761" spans="1:87" ht="12.75" customHeight="1" x14ac:dyDescent="0.2">
      <c r="A761" s="143" t="str">
        <f>+IF('➉一覧からの作成用データ (切替届)'!$N$49="印刷ＯＫ→",1,"")</f>
        <v/>
      </c>
      <c r="B761" s="2719"/>
      <c r="C761" s="2719"/>
      <c r="D761" s="2719"/>
      <c r="E761" s="2719"/>
      <c r="F761" s="2719"/>
      <c r="G761" s="2719"/>
      <c r="H761" s="2719"/>
      <c r="I761" s="2719"/>
      <c r="J761" s="2719"/>
      <c r="K761" s="2719"/>
      <c r="L761" s="2719"/>
      <c r="M761" s="2719"/>
      <c r="N761" s="2719"/>
      <c r="O761" s="2719"/>
      <c r="P761" s="2719"/>
      <c r="Q761" s="2719"/>
      <c r="R761" s="2719"/>
      <c r="S761" s="2719"/>
      <c r="T761" s="2719"/>
      <c r="U761" s="2719"/>
      <c r="V761" s="2719"/>
      <c r="W761" s="2719"/>
      <c r="X761" s="2719"/>
      <c r="Y761" s="2719"/>
      <c r="Z761" s="2719"/>
      <c r="AA761" s="2719"/>
      <c r="AB761" s="2719"/>
      <c r="AC761" s="2719"/>
      <c r="AD761" s="2719"/>
      <c r="AE761" s="2719"/>
      <c r="AF761" s="2719"/>
      <c r="AG761" s="2719"/>
      <c r="AH761" s="2719"/>
      <c r="AI761" s="2719"/>
      <c r="AJ761" s="2719"/>
      <c r="AK761" s="2719"/>
      <c r="AL761" s="2720"/>
      <c r="AM761" s="95"/>
      <c r="AN761" s="95"/>
      <c r="AO761" s="95"/>
      <c r="AP761" s="2721"/>
      <c r="AQ761" s="2721"/>
      <c r="AR761" s="2721"/>
      <c r="AS761" s="2721"/>
      <c r="AT761" s="2721"/>
      <c r="AU761" s="2721"/>
      <c r="AV761" s="2721"/>
      <c r="AW761" s="2723"/>
      <c r="AX761" s="2723"/>
      <c r="AY761" s="2723"/>
      <c r="AZ761" s="2723"/>
      <c r="BA761" s="2723"/>
      <c r="BB761" s="2723"/>
      <c r="BC761" s="2723"/>
      <c r="BD761" s="2723"/>
      <c r="BE761" s="2723"/>
      <c r="BF761" s="2723"/>
      <c r="BG761" s="2723"/>
      <c r="BH761" s="2723"/>
      <c r="BI761" s="2723"/>
      <c r="BJ761" s="2723"/>
      <c r="BK761" s="2723"/>
      <c r="BL761" s="2723"/>
      <c r="BM761" s="2723"/>
      <c r="BN761" s="2723"/>
      <c r="BO761" s="2723"/>
      <c r="BP761" s="2723"/>
      <c r="BQ761" s="2723"/>
      <c r="BR761" s="76"/>
      <c r="BS761" s="76"/>
    </row>
    <row r="762" spans="1:87" ht="12.75" customHeight="1" thickBot="1" x14ac:dyDescent="0.25">
      <c r="A762" s="143" t="str">
        <f>+IF('➉一覧からの作成用データ (切替届)'!$N$49="印刷ＯＫ→",1,"")</f>
        <v/>
      </c>
      <c r="B762" s="2720"/>
      <c r="C762" s="2720"/>
      <c r="D762" s="2720"/>
      <c r="E762" s="2720"/>
      <c r="F762" s="2720"/>
      <c r="G762" s="2720"/>
      <c r="H762" s="2720"/>
      <c r="I762" s="2720"/>
      <c r="J762" s="2720"/>
      <c r="K762" s="2720"/>
      <c r="L762" s="2720"/>
      <c r="M762" s="2720"/>
      <c r="N762" s="2720"/>
      <c r="O762" s="2720"/>
      <c r="P762" s="2720"/>
      <c r="Q762" s="2720"/>
      <c r="R762" s="2720"/>
      <c r="S762" s="2720"/>
      <c r="T762" s="2720"/>
      <c r="U762" s="2720"/>
      <c r="V762" s="2720"/>
      <c r="W762" s="2720"/>
      <c r="X762" s="2720"/>
      <c r="Y762" s="2720"/>
      <c r="Z762" s="2720"/>
      <c r="AA762" s="2720"/>
      <c r="AB762" s="2720"/>
      <c r="AC762" s="2720"/>
      <c r="AD762" s="2720"/>
      <c r="AE762" s="2720"/>
      <c r="AF762" s="2720"/>
      <c r="AG762" s="2720"/>
      <c r="AH762" s="2720"/>
      <c r="AI762" s="2720"/>
      <c r="AJ762" s="2720"/>
      <c r="AK762" s="2720"/>
      <c r="AL762" s="2720"/>
      <c r="AM762" s="95"/>
      <c r="AN762" s="95"/>
      <c r="AO762" s="95"/>
      <c r="AP762" s="2722"/>
      <c r="AQ762" s="2722"/>
      <c r="AR762" s="2722"/>
      <c r="AS762" s="2722"/>
      <c r="AT762" s="2722"/>
      <c r="AU762" s="2722"/>
      <c r="AV762" s="2722"/>
      <c r="AW762" s="2724"/>
      <c r="AX762" s="2724"/>
      <c r="AY762" s="2724"/>
      <c r="AZ762" s="2724"/>
      <c r="BA762" s="2724"/>
      <c r="BB762" s="2724"/>
      <c r="BC762" s="2724"/>
      <c r="BD762" s="2724"/>
      <c r="BE762" s="2724"/>
      <c r="BF762" s="2724"/>
      <c r="BG762" s="2724"/>
      <c r="BH762" s="2724"/>
      <c r="BI762" s="2724"/>
      <c r="BJ762" s="2724"/>
      <c r="BK762" s="2724"/>
      <c r="BL762" s="2724"/>
      <c r="BM762" s="2724"/>
      <c r="BN762" s="2724"/>
      <c r="BO762" s="2724"/>
      <c r="BP762" s="2724"/>
      <c r="BQ762" s="2724"/>
      <c r="BR762" s="76"/>
      <c r="BS762" s="76"/>
    </row>
    <row r="763" spans="1:87" ht="13.5" customHeight="1" x14ac:dyDescent="0.2">
      <c r="A763" s="143" t="str">
        <f>+IF('➉一覧からの作成用データ (切替届)'!$N$49="印刷ＯＫ→",1,"")</f>
        <v/>
      </c>
      <c r="B763" s="2725">
        <f ca="1">IF('➉一覧からの作成用データ (切替届)'!$B$31="","",'➉一覧からの作成用データ (切替届)'!$B$31)</f>
        <v>45617</v>
      </c>
      <c r="C763" s="2726"/>
      <c r="D763" s="2726"/>
      <c r="E763" s="2726"/>
      <c r="F763" s="2726"/>
      <c r="G763" s="2726"/>
      <c r="H763" s="2726"/>
      <c r="I763" s="2726"/>
      <c r="J763" s="2726"/>
      <c r="K763" s="2726"/>
      <c r="L763" s="2726"/>
      <c r="M763" s="2726"/>
      <c r="N763" s="2726"/>
      <c r="O763" s="2726"/>
      <c r="P763" s="1729" t="s">
        <v>68</v>
      </c>
      <c r="Q763" s="1729"/>
      <c r="R763" s="1731" t="s">
        <v>21</v>
      </c>
      <c r="S763" s="1732"/>
      <c r="T763" s="1732"/>
      <c r="U763" s="1732"/>
      <c r="V763" s="1733"/>
      <c r="W763" s="1734" t="s">
        <v>9</v>
      </c>
      <c r="X763" s="1735"/>
      <c r="Y763" s="2731" t="str">
        <f>①伊勢崎市における事業所基本情報!$K$26&amp;"-"&amp;①伊勢崎市における事業所基本情報!$Q$26&amp;""</f>
        <v>-</v>
      </c>
      <c r="Z763" s="2731"/>
      <c r="AA763" s="2731"/>
      <c r="AB763" s="2731"/>
      <c r="AC763" s="2731"/>
      <c r="AD763" s="2731"/>
      <c r="AE763" s="2731"/>
      <c r="AF763" s="2731"/>
      <c r="AG763" s="81"/>
      <c r="AH763" s="81"/>
      <c r="AI763" s="81"/>
      <c r="AJ763" s="81"/>
      <c r="AK763" s="81"/>
      <c r="AL763" s="81"/>
      <c r="AM763" s="81"/>
      <c r="AN763" s="81"/>
      <c r="AO763" s="81"/>
      <c r="AP763" s="81"/>
      <c r="AQ763" s="81"/>
      <c r="AR763" s="81"/>
      <c r="AS763" s="81"/>
      <c r="AT763" s="81"/>
      <c r="AU763" s="81"/>
      <c r="AV763" s="81"/>
      <c r="AW763" s="1549" t="s">
        <v>10</v>
      </c>
      <c r="AX763" s="1549"/>
      <c r="AY763" s="1549"/>
      <c r="AZ763" s="1549"/>
      <c r="BA763" s="1549"/>
      <c r="BB763" s="1549"/>
      <c r="BC763" s="1549"/>
      <c r="BD763" s="1551" t="str">
        <f>①伊勢崎市における事業所基本情報!$CG$18&amp;""</f>
        <v/>
      </c>
      <c r="BE763" s="1551" t="str">
        <f>①伊勢崎市における事業所基本情報!$CH$18&amp;""</f>
        <v/>
      </c>
      <c r="BF763" s="1551" t="str">
        <f>①伊勢崎市における事業所基本情報!$CI$18&amp;""</f>
        <v/>
      </c>
      <c r="BG763" s="1551" t="str">
        <f>①伊勢崎市における事業所基本情報!$CJ$18&amp;""</f>
        <v/>
      </c>
      <c r="BH763" s="1551" t="str">
        <f>①伊勢崎市における事業所基本情報!$CK$18&amp;""</f>
        <v/>
      </c>
      <c r="BI763" s="1551" t="str">
        <f>①伊勢崎市における事業所基本情報!$CL$18&amp;""</f>
        <v/>
      </c>
      <c r="BJ763" s="1551" t="str">
        <f>①伊勢崎市における事業所基本情報!$CM$18&amp;""</f>
        <v/>
      </c>
      <c r="BK763" s="1551" t="str">
        <f>①伊勢崎市における事業所基本情報!$CN$18&amp;""</f>
        <v/>
      </c>
      <c r="BL763" s="1572" t="s">
        <v>130</v>
      </c>
      <c r="BM763" s="1573"/>
      <c r="BN763" s="1573"/>
      <c r="BO763" s="1573"/>
      <c r="BP763" s="1573"/>
      <c r="BQ763" s="1574"/>
      <c r="BR763" s="86"/>
      <c r="BS763" s="86"/>
      <c r="BT763" s="86"/>
      <c r="BY763" s="145"/>
      <c r="BZ763" s="145"/>
      <c r="CA763" s="145"/>
      <c r="CB763" s="145"/>
      <c r="CC763" s="145"/>
      <c r="CD763" s="145"/>
      <c r="CE763" s="145"/>
      <c r="CF763" s="145"/>
      <c r="CG763" s="145"/>
    </row>
    <row r="764" spans="1:87" ht="13.5" customHeight="1" x14ac:dyDescent="0.2">
      <c r="A764" s="143" t="str">
        <f>+IF('➉一覧からの作成用データ (切替届)'!$N$49="印刷ＯＫ→",1,"")</f>
        <v/>
      </c>
      <c r="B764" s="2727"/>
      <c r="C764" s="2728"/>
      <c r="D764" s="2728"/>
      <c r="E764" s="2728"/>
      <c r="F764" s="2728"/>
      <c r="G764" s="2728"/>
      <c r="H764" s="2728"/>
      <c r="I764" s="2728"/>
      <c r="J764" s="2728"/>
      <c r="K764" s="2728"/>
      <c r="L764" s="2728"/>
      <c r="M764" s="2728"/>
      <c r="N764" s="2728"/>
      <c r="O764" s="2728"/>
      <c r="P764" s="1730"/>
      <c r="Q764" s="1730"/>
      <c r="R764" s="1640"/>
      <c r="S764" s="1590"/>
      <c r="T764" s="1590"/>
      <c r="U764" s="1590"/>
      <c r="V764" s="1641"/>
      <c r="W764" s="1568" t="str">
        <f>①伊勢崎市における事業所基本情報!$I$27&amp;""</f>
        <v/>
      </c>
      <c r="X764" s="1569"/>
      <c r="Y764" s="1569"/>
      <c r="Z764" s="1569"/>
      <c r="AA764" s="1569"/>
      <c r="AB764" s="1569"/>
      <c r="AC764" s="1569"/>
      <c r="AD764" s="1569"/>
      <c r="AE764" s="1569"/>
      <c r="AF764" s="1569"/>
      <c r="AG764" s="1569"/>
      <c r="AH764" s="1569"/>
      <c r="AI764" s="1569"/>
      <c r="AJ764" s="1569"/>
      <c r="AK764" s="1569"/>
      <c r="AL764" s="1569"/>
      <c r="AM764" s="1569"/>
      <c r="AN764" s="1569"/>
      <c r="AO764" s="1569"/>
      <c r="AP764" s="1569"/>
      <c r="AQ764" s="1569"/>
      <c r="AR764" s="1569"/>
      <c r="AS764" s="1569"/>
      <c r="AT764" s="1569"/>
      <c r="AU764" s="1569"/>
      <c r="AV764" s="1569"/>
      <c r="AW764" s="1550"/>
      <c r="AX764" s="1550"/>
      <c r="AY764" s="1550"/>
      <c r="AZ764" s="1550"/>
      <c r="BA764" s="1550"/>
      <c r="BB764" s="1550"/>
      <c r="BC764" s="1550"/>
      <c r="BD764" s="1552"/>
      <c r="BE764" s="1552"/>
      <c r="BF764" s="1552"/>
      <c r="BG764" s="1552"/>
      <c r="BH764" s="1552"/>
      <c r="BI764" s="1552"/>
      <c r="BJ764" s="1552"/>
      <c r="BK764" s="1552"/>
      <c r="BL764" s="1575"/>
      <c r="BM764" s="1576"/>
      <c r="BN764" s="1576"/>
      <c r="BO764" s="1576"/>
      <c r="BP764" s="1576"/>
      <c r="BQ764" s="1577"/>
      <c r="BR764" s="86"/>
      <c r="BS764" s="86"/>
      <c r="BT764" s="86"/>
      <c r="BY764" s="145"/>
    </row>
    <row r="765" spans="1:87" ht="13.5" customHeight="1" x14ac:dyDescent="0.2">
      <c r="A765" s="143" t="str">
        <f>+IF('➉一覧からの作成用データ (切替届)'!$N$49="印刷ＯＫ→",1,"")</f>
        <v/>
      </c>
      <c r="B765" s="2727"/>
      <c r="C765" s="2728"/>
      <c r="D765" s="2728"/>
      <c r="E765" s="2728"/>
      <c r="F765" s="2728"/>
      <c r="G765" s="2728"/>
      <c r="H765" s="2728"/>
      <c r="I765" s="2728"/>
      <c r="J765" s="2728"/>
      <c r="K765" s="2728"/>
      <c r="L765" s="2728"/>
      <c r="M765" s="2728"/>
      <c r="N765" s="2728"/>
      <c r="O765" s="2728"/>
      <c r="P765" s="1730"/>
      <c r="Q765" s="1730"/>
      <c r="R765" s="1640"/>
      <c r="S765" s="1590"/>
      <c r="T765" s="1590"/>
      <c r="U765" s="1590"/>
      <c r="V765" s="1641"/>
      <c r="W765" s="1568"/>
      <c r="X765" s="1569"/>
      <c r="Y765" s="1569"/>
      <c r="Z765" s="1569"/>
      <c r="AA765" s="1569"/>
      <c r="AB765" s="1569"/>
      <c r="AC765" s="1569"/>
      <c r="AD765" s="1569"/>
      <c r="AE765" s="1569"/>
      <c r="AF765" s="1569"/>
      <c r="AG765" s="1569"/>
      <c r="AH765" s="1569"/>
      <c r="AI765" s="1569"/>
      <c r="AJ765" s="1569"/>
      <c r="AK765" s="1569"/>
      <c r="AL765" s="1569"/>
      <c r="AM765" s="1569"/>
      <c r="AN765" s="1569"/>
      <c r="AO765" s="1569"/>
      <c r="AP765" s="1569"/>
      <c r="AQ765" s="1569"/>
      <c r="AR765" s="1569"/>
      <c r="AS765" s="1569"/>
      <c r="AT765" s="1569"/>
      <c r="AU765" s="1569"/>
      <c r="AV765" s="1569"/>
      <c r="AW765" s="1550"/>
      <c r="AX765" s="1550"/>
      <c r="AY765" s="1550"/>
      <c r="AZ765" s="1550"/>
      <c r="BA765" s="1550"/>
      <c r="BB765" s="1550"/>
      <c r="BC765" s="1550"/>
      <c r="BD765" s="1624" t="s">
        <v>116</v>
      </c>
      <c r="BE765" s="1624"/>
      <c r="BF765" s="1624"/>
      <c r="BG765" s="1624"/>
      <c r="BH765" s="1624"/>
      <c r="BI765" s="1624"/>
      <c r="BJ765" s="1624"/>
      <c r="BK765" s="1624" t="s">
        <v>117</v>
      </c>
      <c r="BL765" s="1566" t="str">
        <f>RIGHT('➉一覧からの作成用データ (切替届)'!$M$49,2)&amp;""</f>
        <v/>
      </c>
      <c r="BM765" s="1566"/>
      <c r="BN765" s="1566"/>
      <c r="BO765" s="1566"/>
      <c r="BP765" s="1566"/>
      <c r="BQ765" s="1626" t="s">
        <v>118</v>
      </c>
      <c r="BR765" s="78"/>
      <c r="BS765" s="78"/>
      <c r="BT765" s="76"/>
      <c r="BY765" s="145"/>
    </row>
    <row r="766" spans="1:87" ht="13.5" customHeight="1" x14ac:dyDescent="0.2">
      <c r="A766" s="143" t="str">
        <f>+IF('➉一覧からの作成用データ (切替届)'!$N$49="印刷ＯＫ→",1,"")</f>
        <v/>
      </c>
      <c r="B766" s="2729"/>
      <c r="C766" s="2730"/>
      <c r="D766" s="2730"/>
      <c r="E766" s="2730"/>
      <c r="F766" s="2730"/>
      <c r="G766" s="2730"/>
      <c r="H766" s="2730"/>
      <c r="I766" s="2730"/>
      <c r="J766" s="2730"/>
      <c r="K766" s="2730"/>
      <c r="L766" s="2730"/>
      <c r="M766" s="2730"/>
      <c r="N766" s="2730"/>
      <c r="O766" s="2730"/>
      <c r="P766" s="1730"/>
      <c r="Q766" s="1730"/>
      <c r="R766" s="1637"/>
      <c r="S766" s="1638"/>
      <c r="T766" s="1638"/>
      <c r="U766" s="1638"/>
      <c r="V766" s="1642"/>
      <c r="W766" s="1570"/>
      <c r="X766" s="1571"/>
      <c r="Y766" s="1571"/>
      <c r="Z766" s="1571"/>
      <c r="AA766" s="1571"/>
      <c r="AB766" s="1571"/>
      <c r="AC766" s="1571"/>
      <c r="AD766" s="1571"/>
      <c r="AE766" s="1571"/>
      <c r="AF766" s="1571"/>
      <c r="AG766" s="1571"/>
      <c r="AH766" s="1571"/>
      <c r="AI766" s="1571"/>
      <c r="AJ766" s="1571"/>
      <c r="AK766" s="1571"/>
      <c r="AL766" s="1571"/>
      <c r="AM766" s="1571"/>
      <c r="AN766" s="1571"/>
      <c r="AO766" s="1571"/>
      <c r="AP766" s="1571"/>
      <c r="AQ766" s="1571"/>
      <c r="AR766" s="1571"/>
      <c r="AS766" s="1571"/>
      <c r="AT766" s="1571"/>
      <c r="AU766" s="1571"/>
      <c r="AV766" s="1571"/>
      <c r="AW766" s="1550"/>
      <c r="AX766" s="1550"/>
      <c r="AY766" s="1550"/>
      <c r="AZ766" s="1550"/>
      <c r="BA766" s="1550"/>
      <c r="BB766" s="1550"/>
      <c r="BC766" s="1550"/>
      <c r="BD766" s="1625"/>
      <c r="BE766" s="1625"/>
      <c r="BF766" s="1625"/>
      <c r="BG766" s="1625"/>
      <c r="BH766" s="1625"/>
      <c r="BI766" s="1625"/>
      <c r="BJ766" s="1625"/>
      <c r="BK766" s="1625"/>
      <c r="BL766" s="1567"/>
      <c r="BM766" s="1567"/>
      <c r="BN766" s="1567"/>
      <c r="BO766" s="1567"/>
      <c r="BP766" s="1567"/>
      <c r="BQ766" s="1627"/>
      <c r="BR766" s="78"/>
      <c r="BS766" s="78"/>
      <c r="BT766" s="76"/>
      <c r="BY766" s="145"/>
      <c r="BZ766" s="145"/>
      <c r="CA766" s="145"/>
      <c r="CB766" s="145"/>
      <c r="CC766" s="145"/>
      <c r="CD766" s="145"/>
      <c r="CE766" s="145"/>
      <c r="CF766" s="145"/>
    </row>
    <row r="767" spans="1:87" ht="20.25" customHeight="1" x14ac:dyDescent="0.2">
      <c r="A767" s="143" t="str">
        <f>+IF('➉一覧からの作成用データ (切替届)'!$N$49="印刷ＯＫ→",1,"")</f>
        <v/>
      </c>
      <c r="B767" s="1653"/>
      <c r="C767" s="1564"/>
      <c r="D767" s="1564"/>
      <c r="E767" s="1564"/>
      <c r="F767" s="1564"/>
      <c r="G767" s="1564"/>
      <c r="H767" s="1564"/>
      <c r="I767" s="1564"/>
      <c r="J767" s="1564"/>
      <c r="K767" s="1649" t="s">
        <v>304</v>
      </c>
      <c r="L767" s="1650"/>
      <c r="M767" s="1650"/>
      <c r="N767" s="1650"/>
      <c r="O767" s="1650"/>
      <c r="P767" s="1730"/>
      <c r="Q767" s="1730"/>
      <c r="R767" s="1634" t="s">
        <v>20</v>
      </c>
      <c r="S767" s="1634"/>
      <c r="T767" s="1634"/>
      <c r="U767" s="1634"/>
      <c r="V767" s="1634"/>
      <c r="W767" s="1610" t="str">
        <f>①伊勢崎市における事業所基本情報!$I$20&amp;""</f>
        <v/>
      </c>
      <c r="X767" s="1611"/>
      <c r="Y767" s="1611"/>
      <c r="Z767" s="1611"/>
      <c r="AA767" s="1611"/>
      <c r="AB767" s="1611"/>
      <c r="AC767" s="1611"/>
      <c r="AD767" s="1611"/>
      <c r="AE767" s="1611"/>
      <c r="AF767" s="1611"/>
      <c r="AG767" s="1611"/>
      <c r="AH767" s="1611"/>
      <c r="AI767" s="1611"/>
      <c r="AJ767" s="1611"/>
      <c r="AK767" s="1611"/>
      <c r="AL767" s="1611"/>
      <c r="AM767" s="1611"/>
      <c r="AN767" s="1611"/>
      <c r="AO767" s="1611"/>
      <c r="AP767" s="1611"/>
      <c r="AQ767" s="1611"/>
      <c r="AR767" s="1611"/>
      <c r="AS767" s="1611"/>
      <c r="AT767" s="1611"/>
      <c r="AU767" s="1611"/>
      <c r="AV767" s="1612"/>
      <c r="AW767" s="1550" t="s">
        <v>131</v>
      </c>
      <c r="AX767" s="1550"/>
      <c r="AY767" s="1550"/>
      <c r="AZ767" s="1550"/>
      <c r="BA767" s="1550" t="s">
        <v>33</v>
      </c>
      <c r="BB767" s="1550"/>
      <c r="BC767" s="1550"/>
      <c r="BD767" s="1614" t="str">
        <f>①伊勢崎市における事業所基本情報!$I$35&amp;""</f>
        <v/>
      </c>
      <c r="BE767" s="1614"/>
      <c r="BF767" s="1614"/>
      <c r="BG767" s="1614"/>
      <c r="BH767" s="1614"/>
      <c r="BI767" s="1614"/>
      <c r="BJ767" s="1614"/>
      <c r="BK767" s="1614"/>
      <c r="BL767" s="1614"/>
      <c r="BM767" s="1614"/>
      <c r="BN767" s="1614"/>
      <c r="BO767" s="1614"/>
      <c r="BP767" s="1614"/>
      <c r="BQ767" s="1615"/>
      <c r="BR767" s="78"/>
      <c r="BS767" s="78"/>
      <c r="BT767" s="76"/>
      <c r="BY767" s="145"/>
      <c r="BZ767" s="145"/>
      <c r="CA767" s="145"/>
      <c r="CB767" s="145"/>
      <c r="CC767" s="145"/>
      <c r="CD767" s="145"/>
      <c r="CE767" s="145"/>
      <c r="CF767" s="145"/>
    </row>
    <row r="768" spans="1:87" ht="20.25" customHeight="1" x14ac:dyDescent="0.2">
      <c r="A768" s="143" t="str">
        <f>+IF('➉一覧からの作成用データ (切替届)'!$N$49="印刷ＯＫ→",1,"")</f>
        <v/>
      </c>
      <c r="B768" s="1653"/>
      <c r="C768" s="1564"/>
      <c r="D768" s="1564"/>
      <c r="E768" s="1564"/>
      <c r="F768" s="1564"/>
      <c r="G768" s="1564"/>
      <c r="H768" s="1564"/>
      <c r="I768" s="1564"/>
      <c r="J768" s="1564"/>
      <c r="K768" s="1651"/>
      <c r="L768" s="1652"/>
      <c r="M768" s="1652"/>
      <c r="N768" s="1652"/>
      <c r="O768" s="1652"/>
      <c r="P768" s="1730"/>
      <c r="Q768" s="1730"/>
      <c r="R768" s="1640" t="s">
        <v>24</v>
      </c>
      <c r="S768" s="1590"/>
      <c r="T768" s="1590"/>
      <c r="U768" s="1590"/>
      <c r="V768" s="1641"/>
      <c r="W768" s="1601" t="str">
        <f>①伊勢崎市における事業所基本情報!$I$22&amp;""</f>
        <v/>
      </c>
      <c r="X768" s="1602"/>
      <c r="Y768" s="1602"/>
      <c r="Z768" s="1602"/>
      <c r="AA768" s="1602"/>
      <c r="AB768" s="1602"/>
      <c r="AC768" s="1602"/>
      <c r="AD768" s="1602"/>
      <c r="AE768" s="1602"/>
      <c r="AF768" s="1602"/>
      <c r="AG768" s="1602"/>
      <c r="AH768" s="1602"/>
      <c r="AI768" s="1602"/>
      <c r="AJ768" s="1602"/>
      <c r="AK768" s="1602"/>
      <c r="AL768" s="1602"/>
      <c r="AM768" s="1602"/>
      <c r="AN768" s="1602"/>
      <c r="AO768" s="1602"/>
      <c r="AP768" s="1602"/>
      <c r="AQ768" s="1602"/>
      <c r="AR768" s="1602"/>
      <c r="AS768" s="1602"/>
      <c r="AT768" s="1602"/>
      <c r="AU768" s="1602"/>
      <c r="AV768" s="1603"/>
      <c r="AW768" s="1550"/>
      <c r="AX768" s="1550"/>
      <c r="AY768" s="1550"/>
      <c r="AZ768" s="1550"/>
      <c r="BA768" s="1550"/>
      <c r="BB768" s="1550"/>
      <c r="BC768" s="1550"/>
      <c r="BD768" s="1616"/>
      <c r="BE768" s="1616"/>
      <c r="BF768" s="1616"/>
      <c r="BG768" s="1616"/>
      <c r="BH768" s="1616"/>
      <c r="BI768" s="1616"/>
      <c r="BJ768" s="1616"/>
      <c r="BK768" s="1616"/>
      <c r="BL768" s="1616"/>
      <c r="BM768" s="1616"/>
      <c r="BN768" s="1616"/>
      <c r="BO768" s="1616"/>
      <c r="BP768" s="1616"/>
      <c r="BQ768" s="1617"/>
      <c r="BR768" s="78"/>
      <c r="BS768" s="78"/>
      <c r="BT768" s="76"/>
      <c r="BY768" s="145"/>
      <c r="BZ768" s="145"/>
      <c r="CA768" s="145"/>
      <c r="CB768" s="145"/>
      <c r="CC768" s="145"/>
      <c r="CD768" s="145"/>
      <c r="CE768" s="145"/>
      <c r="CF768" s="145"/>
      <c r="CG768" s="145"/>
    </row>
    <row r="769" spans="1:98" ht="20.25" customHeight="1" x14ac:dyDescent="0.2">
      <c r="A769" s="143" t="str">
        <f>+IF('➉一覧からの作成用データ (切替届)'!$N$49="印刷ＯＫ→",1,"")</f>
        <v/>
      </c>
      <c r="B769" s="1653"/>
      <c r="C769" s="1564"/>
      <c r="D769" s="1564"/>
      <c r="E769" s="1564"/>
      <c r="F769" s="1564"/>
      <c r="G769" s="1564"/>
      <c r="H769" s="1564"/>
      <c r="I769" s="1564"/>
      <c r="J769" s="1564"/>
      <c r="K769" s="1564"/>
      <c r="L769" s="1564"/>
      <c r="M769" s="1564"/>
      <c r="N769" s="1564"/>
      <c r="O769" s="1565"/>
      <c r="P769" s="1730"/>
      <c r="Q769" s="1730"/>
      <c r="R769" s="1640"/>
      <c r="S769" s="1590"/>
      <c r="T769" s="1590"/>
      <c r="U769" s="1590"/>
      <c r="V769" s="1641"/>
      <c r="W769" s="1604"/>
      <c r="X769" s="1605"/>
      <c r="Y769" s="1605"/>
      <c r="Z769" s="1605"/>
      <c r="AA769" s="1605"/>
      <c r="AB769" s="1605"/>
      <c r="AC769" s="1605"/>
      <c r="AD769" s="1605"/>
      <c r="AE769" s="1605"/>
      <c r="AF769" s="1605"/>
      <c r="AG769" s="1605"/>
      <c r="AH769" s="1605"/>
      <c r="AI769" s="1605"/>
      <c r="AJ769" s="1605"/>
      <c r="AK769" s="1605"/>
      <c r="AL769" s="1605"/>
      <c r="AM769" s="1605"/>
      <c r="AN769" s="1605"/>
      <c r="AO769" s="1605"/>
      <c r="AP769" s="1605"/>
      <c r="AQ769" s="1605"/>
      <c r="AR769" s="1605"/>
      <c r="AS769" s="1605"/>
      <c r="AT769" s="1605"/>
      <c r="AU769" s="1605"/>
      <c r="AV769" s="1606"/>
      <c r="AW769" s="1550"/>
      <c r="AX769" s="1550"/>
      <c r="AY769" s="1550"/>
      <c r="AZ769" s="1550"/>
      <c r="BA769" s="1550" t="s">
        <v>3</v>
      </c>
      <c r="BB769" s="1550"/>
      <c r="BC769" s="1550"/>
      <c r="BD769" s="1708" t="str">
        <f>①伊勢崎市における事業所基本情報!$I$37&amp;""</f>
        <v/>
      </c>
      <c r="BE769" s="1709"/>
      <c r="BF769" s="1709"/>
      <c r="BG769" s="1709"/>
      <c r="BH769" s="1709"/>
      <c r="BI769" s="1709"/>
      <c r="BJ769" s="1709"/>
      <c r="BK769" s="1709"/>
      <c r="BL769" s="1709"/>
      <c r="BM769" s="1709"/>
      <c r="BN769" s="1709"/>
      <c r="BO769" s="1709"/>
      <c r="BP769" s="1709"/>
      <c r="BQ769" s="1710"/>
      <c r="BR769" s="78"/>
      <c r="BS769" s="78"/>
      <c r="BT769" s="76"/>
      <c r="BY769" s="145"/>
    </row>
    <row r="770" spans="1:98" ht="20.25" customHeight="1" x14ac:dyDescent="0.2">
      <c r="A770" s="143" t="str">
        <f>+IF('➉一覧からの作成用データ (切替届)'!$N$49="印刷ＯＫ→",1,"")</f>
        <v/>
      </c>
      <c r="B770" s="1557" t="s">
        <v>13</v>
      </c>
      <c r="C770" s="1558"/>
      <c r="D770" s="1558"/>
      <c r="E770" s="1558"/>
      <c r="F770" s="1559"/>
      <c r="G770" s="1553" t="s">
        <v>19</v>
      </c>
      <c r="H770" s="1554"/>
      <c r="I770" s="1554"/>
      <c r="J770" s="1554"/>
      <c r="K770" s="1554"/>
      <c r="L770" s="1554"/>
      <c r="M770" s="1554"/>
      <c r="N770" s="1554"/>
      <c r="O770" s="1554"/>
      <c r="P770" s="1730"/>
      <c r="Q770" s="1730"/>
      <c r="R770" s="1637"/>
      <c r="S770" s="1638"/>
      <c r="T770" s="1638"/>
      <c r="U770" s="1638"/>
      <c r="V770" s="1642"/>
      <c r="W770" s="1607"/>
      <c r="X770" s="1608"/>
      <c r="Y770" s="1608"/>
      <c r="Z770" s="1608"/>
      <c r="AA770" s="1608"/>
      <c r="AB770" s="1608"/>
      <c r="AC770" s="1608"/>
      <c r="AD770" s="1608"/>
      <c r="AE770" s="1608"/>
      <c r="AF770" s="1608"/>
      <c r="AG770" s="1608"/>
      <c r="AH770" s="1608"/>
      <c r="AI770" s="1608"/>
      <c r="AJ770" s="1608"/>
      <c r="AK770" s="1608"/>
      <c r="AL770" s="1608"/>
      <c r="AM770" s="1608"/>
      <c r="AN770" s="1608"/>
      <c r="AO770" s="1608"/>
      <c r="AP770" s="1608"/>
      <c r="AQ770" s="1608"/>
      <c r="AR770" s="1608"/>
      <c r="AS770" s="1608"/>
      <c r="AT770" s="1608"/>
      <c r="AU770" s="1608"/>
      <c r="AV770" s="1609"/>
      <c r="AW770" s="1550"/>
      <c r="AX770" s="1550"/>
      <c r="AY770" s="1550"/>
      <c r="AZ770" s="1550"/>
      <c r="BA770" s="1550"/>
      <c r="BB770" s="1550"/>
      <c r="BC770" s="1550"/>
      <c r="BD770" s="1711"/>
      <c r="BE770" s="1712"/>
      <c r="BF770" s="1712"/>
      <c r="BG770" s="1712"/>
      <c r="BH770" s="1712"/>
      <c r="BI770" s="1712"/>
      <c r="BJ770" s="1712"/>
      <c r="BK770" s="1712"/>
      <c r="BL770" s="1712"/>
      <c r="BM770" s="1712"/>
      <c r="BN770" s="1712"/>
      <c r="BO770" s="1712"/>
      <c r="BP770" s="1712"/>
      <c r="BQ770" s="1713"/>
      <c r="BR770" s="78"/>
      <c r="BS770" s="78"/>
      <c r="BT770" s="76"/>
      <c r="BY770" s="145"/>
      <c r="BZ770" s="145"/>
    </row>
    <row r="771" spans="1:98" ht="20.25" customHeight="1" x14ac:dyDescent="0.2">
      <c r="A771" s="143" t="str">
        <f>+IF('➉一覧からの作成用データ (切替届)'!$N$49="印刷ＯＫ→",1,"")</f>
        <v/>
      </c>
      <c r="B771" s="1560"/>
      <c r="C771" s="1561"/>
      <c r="D771" s="1561"/>
      <c r="E771" s="1561"/>
      <c r="F771" s="1562"/>
      <c r="G771" s="1555"/>
      <c r="H771" s="1556"/>
      <c r="I771" s="1556"/>
      <c r="J771" s="1556"/>
      <c r="K771" s="1556"/>
      <c r="L771" s="1556"/>
      <c r="M771" s="1556"/>
      <c r="N771" s="1556"/>
      <c r="O771" s="1556"/>
      <c r="P771" s="1730"/>
      <c r="Q771" s="1730"/>
      <c r="R771" s="1550" t="s">
        <v>25</v>
      </c>
      <c r="S771" s="1550"/>
      <c r="T771" s="1550"/>
      <c r="U771" s="1550"/>
      <c r="V771" s="1550"/>
      <c r="W771" s="1543" t="str">
        <f>①伊勢崎市における事業所基本情報!$CG$35&amp;""</f>
        <v/>
      </c>
      <c r="X771" s="1544"/>
      <c r="Y771" s="1543" t="str">
        <f>①伊勢崎市における事業所基本情報!$CH$35&amp;""</f>
        <v/>
      </c>
      <c r="Z771" s="1544"/>
      <c r="AA771" s="1543" t="str">
        <f>①伊勢崎市における事業所基本情報!$CI$35&amp;""</f>
        <v/>
      </c>
      <c r="AB771" s="1544"/>
      <c r="AC771" s="1543" t="str">
        <f>①伊勢崎市における事業所基本情報!$CJ$35&amp;""</f>
        <v/>
      </c>
      <c r="AD771" s="1544"/>
      <c r="AE771" s="1543" t="str">
        <f>①伊勢崎市における事業所基本情報!$CK$35&amp;""</f>
        <v/>
      </c>
      <c r="AF771" s="1544"/>
      <c r="AG771" s="1543" t="str">
        <f>①伊勢崎市における事業所基本情報!$CL$35&amp;""</f>
        <v/>
      </c>
      <c r="AH771" s="1544"/>
      <c r="AI771" s="1543" t="str">
        <f>①伊勢崎市における事業所基本情報!$CM$35&amp;""</f>
        <v/>
      </c>
      <c r="AJ771" s="1544"/>
      <c r="AK771" s="1543" t="str">
        <f>①伊勢崎市における事業所基本情報!$CN$35&amp;""</f>
        <v/>
      </c>
      <c r="AL771" s="1544"/>
      <c r="AM771" s="1543" t="str">
        <f>①伊勢崎市における事業所基本情報!$CO$35&amp;""</f>
        <v/>
      </c>
      <c r="AN771" s="1544"/>
      <c r="AO771" s="1543" t="str">
        <f>①伊勢崎市における事業所基本情報!$CP$35&amp;""</f>
        <v/>
      </c>
      <c r="AP771" s="1544"/>
      <c r="AQ771" s="1543" t="str">
        <f>①伊勢崎市における事業所基本情報!$CQ$35&amp;""</f>
        <v/>
      </c>
      <c r="AR771" s="1544"/>
      <c r="AS771" s="1543" t="str">
        <f>①伊勢崎市における事業所基本情報!$CR$35&amp;""</f>
        <v/>
      </c>
      <c r="AT771" s="1544"/>
      <c r="AU771" s="1736" t="str">
        <f>①伊勢崎市における事業所基本情報!$CS$35&amp;""</f>
        <v/>
      </c>
      <c r="AV771" s="1737"/>
      <c r="AW771" s="1550"/>
      <c r="AX771" s="1550"/>
      <c r="AY771" s="1550"/>
      <c r="AZ771" s="1550"/>
      <c r="BA771" s="1550" t="s">
        <v>4</v>
      </c>
      <c r="BB771" s="1550"/>
      <c r="BC771" s="1550"/>
      <c r="BD771" s="1714" t="str">
        <f>①伊勢崎市における事業所基本情報!$I$39&amp;""</f>
        <v/>
      </c>
      <c r="BE771" s="1715"/>
      <c r="BF771" s="1715"/>
      <c r="BG771" s="1715"/>
      <c r="BH771" s="1715"/>
      <c r="BI771" s="1715"/>
      <c r="BJ771" s="1715"/>
      <c r="BK771" s="1715"/>
      <c r="BL771" s="1715"/>
      <c r="BM771" s="1715"/>
      <c r="BN771" s="1715"/>
      <c r="BO771" s="1715"/>
      <c r="BP771" s="1715"/>
      <c r="BQ771" s="1716"/>
      <c r="BR771" s="78"/>
      <c r="BS771" s="78"/>
      <c r="BT771" s="76"/>
      <c r="BY771" s="145"/>
      <c r="BZ771" s="145"/>
    </row>
    <row r="772" spans="1:98" ht="20.25" customHeight="1" thickBot="1" x14ac:dyDescent="0.25">
      <c r="A772" s="143" t="str">
        <f>+IF('➉一覧からの作成用データ (切替届)'!$N$49="印刷ＯＫ→",1,"")</f>
        <v/>
      </c>
      <c r="B772" s="1560"/>
      <c r="C772" s="1561"/>
      <c r="D772" s="1561"/>
      <c r="E772" s="1561"/>
      <c r="F772" s="1562"/>
      <c r="G772" s="1555"/>
      <c r="H772" s="1556"/>
      <c r="I772" s="1556"/>
      <c r="J772" s="1556"/>
      <c r="K772" s="1556"/>
      <c r="L772" s="1556"/>
      <c r="M772" s="1556"/>
      <c r="N772" s="1556"/>
      <c r="O772" s="1556"/>
      <c r="P772" s="1730"/>
      <c r="Q772" s="1730"/>
      <c r="R772" s="1550"/>
      <c r="S772" s="1550"/>
      <c r="T772" s="1550"/>
      <c r="U772" s="1550"/>
      <c r="V772" s="1550"/>
      <c r="W772" s="1620"/>
      <c r="X772" s="1621"/>
      <c r="Y772" s="1620"/>
      <c r="Z772" s="1621"/>
      <c r="AA772" s="1620"/>
      <c r="AB772" s="1621"/>
      <c r="AC772" s="1545"/>
      <c r="AD772" s="1546"/>
      <c r="AE772" s="1545"/>
      <c r="AF772" s="1546"/>
      <c r="AG772" s="1545"/>
      <c r="AH772" s="1546"/>
      <c r="AI772" s="1545"/>
      <c r="AJ772" s="1546"/>
      <c r="AK772" s="1545"/>
      <c r="AL772" s="1546"/>
      <c r="AM772" s="1545"/>
      <c r="AN772" s="1546"/>
      <c r="AO772" s="1545"/>
      <c r="AP772" s="1546"/>
      <c r="AQ772" s="1545"/>
      <c r="AR772" s="1546"/>
      <c r="AS772" s="1545"/>
      <c r="AT772" s="1546"/>
      <c r="AU772" s="1738"/>
      <c r="AV772" s="1543"/>
      <c r="AW772" s="1634"/>
      <c r="AX772" s="1634"/>
      <c r="AY772" s="1634"/>
      <c r="AZ772" s="1634"/>
      <c r="BA772" s="1618"/>
      <c r="BB772" s="1618"/>
      <c r="BC772" s="1618"/>
      <c r="BD772" s="1717"/>
      <c r="BE772" s="1718"/>
      <c r="BF772" s="1718"/>
      <c r="BG772" s="1718"/>
      <c r="BH772" s="1718"/>
      <c r="BI772" s="1718"/>
      <c r="BJ772" s="1718"/>
      <c r="BK772" s="1718"/>
      <c r="BL772" s="1718"/>
      <c r="BM772" s="1718"/>
      <c r="BN772" s="1718"/>
      <c r="BO772" s="1718"/>
      <c r="BP772" s="1718"/>
      <c r="BQ772" s="1719"/>
      <c r="BR772" s="78"/>
      <c r="BS772" s="78"/>
      <c r="BY772" s="145"/>
      <c r="BZ772" s="145"/>
      <c r="CA772" s="145"/>
      <c r="CB772" s="145"/>
      <c r="CC772" s="145"/>
      <c r="CD772" s="145"/>
      <c r="CE772" s="145"/>
      <c r="CF772" s="145"/>
      <c r="CG772" s="145"/>
    </row>
    <row r="773" spans="1:98" ht="15.75" customHeight="1" x14ac:dyDescent="0.2">
      <c r="A773" s="143" t="str">
        <f>+IF('➉一覧からの作成用データ (切替届)'!$N$49="印刷ＯＫ→",1,"")</f>
        <v/>
      </c>
      <c r="B773" s="1676" t="s">
        <v>22</v>
      </c>
      <c r="C773" s="1677"/>
      <c r="D773" s="1595" t="s">
        <v>14</v>
      </c>
      <c r="E773" s="1596"/>
      <c r="F773" s="1596"/>
      <c r="G773" s="1596"/>
      <c r="H773" s="1596"/>
      <c r="I773" s="1597"/>
      <c r="J773" s="2699" t="str">
        <f>'➉一覧からの作成用データ (切替届)'!$D$49&amp;""</f>
        <v/>
      </c>
      <c r="K773" s="2700"/>
      <c r="L773" s="2700"/>
      <c r="M773" s="2700"/>
      <c r="N773" s="2700"/>
      <c r="O773" s="2700"/>
      <c r="P773" s="2700"/>
      <c r="Q773" s="2700"/>
      <c r="R773" s="2700"/>
      <c r="S773" s="2700"/>
      <c r="T773" s="2700"/>
      <c r="U773" s="2700"/>
      <c r="V773" s="2700"/>
      <c r="W773" s="2700"/>
      <c r="X773" s="2700"/>
      <c r="Y773" s="2700"/>
      <c r="Z773" s="2700"/>
      <c r="AA773" s="2700"/>
      <c r="AB773" s="2701"/>
      <c r="AC773" s="2702" t="s">
        <v>119</v>
      </c>
      <c r="AD773" s="2703"/>
      <c r="AE773" s="2703"/>
      <c r="AF773" s="2703"/>
      <c r="AG773" s="2704"/>
      <c r="AH773" s="1643" t="s">
        <v>120</v>
      </c>
      <c r="AI773" s="1643"/>
      <c r="AJ773" s="1643"/>
      <c r="AK773" s="1643"/>
      <c r="AL773" s="1643"/>
      <c r="AM773" s="1643"/>
      <c r="AN773" s="1643"/>
      <c r="AO773" s="1643"/>
      <c r="AP773" s="1643"/>
      <c r="AQ773" s="1643"/>
      <c r="AR773" s="1644"/>
      <c r="AS773" s="1635" t="s">
        <v>123</v>
      </c>
      <c r="AT773" s="1635"/>
      <c r="AU773" s="1635"/>
      <c r="AV773" s="1635"/>
      <c r="AW773" s="1635"/>
      <c r="AX773" s="1635"/>
      <c r="AY773" s="1635"/>
      <c r="AZ773" s="1635"/>
      <c r="BA773" s="1636"/>
      <c r="BB773" s="1636"/>
      <c r="BC773" s="1636"/>
      <c r="BD773" s="1635"/>
      <c r="BE773" s="1635"/>
      <c r="BF773" s="1635"/>
      <c r="BG773" s="1635"/>
      <c r="BH773" s="1635"/>
      <c r="BI773" s="1635"/>
      <c r="BJ773" s="1635"/>
      <c r="BK773" s="1635"/>
      <c r="BL773" s="1635"/>
      <c r="BM773" s="1635"/>
      <c r="BN773" s="1635"/>
      <c r="BO773" s="1635"/>
      <c r="BP773" s="1635"/>
      <c r="BQ773" s="79"/>
      <c r="BR773" s="76"/>
      <c r="BS773" s="76"/>
      <c r="BT773" s="76"/>
      <c r="BU773" s="76"/>
      <c r="CA773" s="145"/>
      <c r="CB773" s="145"/>
      <c r="CC773" s="145"/>
      <c r="CD773" s="145"/>
      <c r="CE773" s="145"/>
      <c r="CF773" s="145"/>
      <c r="CG773" s="145"/>
      <c r="CH773" s="145"/>
      <c r="CI773" s="145"/>
    </row>
    <row r="774" spans="1:98" ht="16.5" customHeight="1" x14ac:dyDescent="0.2">
      <c r="A774" s="143" t="str">
        <f>+IF('➉一覧からの作成用データ (切替届)'!$N$49="印刷ＯＫ→",1,"")</f>
        <v/>
      </c>
      <c r="B774" s="1676"/>
      <c r="C774" s="1677"/>
      <c r="D774" s="1628" t="s">
        <v>305</v>
      </c>
      <c r="E774" s="1629"/>
      <c r="F774" s="1629"/>
      <c r="G774" s="1629"/>
      <c r="H774" s="1629"/>
      <c r="I774" s="1630"/>
      <c r="J774" s="2705" t="str">
        <f>'➉一覧からの作成用データ (切替届)'!$C$49&amp;""</f>
        <v/>
      </c>
      <c r="K774" s="2706"/>
      <c r="L774" s="2706"/>
      <c r="M774" s="2706"/>
      <c r="N774" s="2706"/>
      <c r="O774" s="2706"/>
      <c r="P774" s="2706"/>
      <c r="Q774" s="2706"/>
      <c r="R774" s="2706"/>
      <c r="S774" s="2706"/>
      <c r="T774" s="2706"/>
      <c r="U774" s="2706"/>
      <c r="V774" s="2706"/>
      <c r="W774" s="2706"/>
      <c r="X774" s="2706"/>
      <c r="Y774" s="2706"/>
      <c r="Z774" s="2706"/>
      <c r="AA774" s="2706"/>
      <c r="AB774" s="2707"/>
      <c r="AC774" s="2710"/>
      <c r="AD774" s="2711"/>
      <c r="AE774" s="2711"/>
      <c r="AF774" s="2711"/>
      <c r="AG774" s="2712"/>
      <c r="AH774" s="1645"/>
      <c r="AI774" s="1645"/>
      <c r="AJ774" s="1645"/>
      <c r="AK774" s="1645"/>
      <c r="AL774" s="1645"/>
      <c r="AM774" s="1645"/>
      <c r="AN774" s="1645"/>
      <c r="AO774" s="1645"/>
      <c r="AP774" s="1645"/>
      <c r="AQ774" s="1645"/>
      <c r="AR774" s="1646"/>
      <c r="AS774" s="1589" t="s">
        <v>73</v>
      </c>
      <c r="AT774" s="1589"/>
      <c r="AU774" s="1619" t="str">
        <f>'➉一覧からの作成用データ (切替届)'!$I$49&amp;""</f>
        <v/>
      </c>
      <c r="AV774" s="1619"/>
      <c r="AW774" s="1619"/>
      <c r="AX774" s="1619"/>
      <c r="AY774" s="1619"/>
      <c r="AZ774" s="1619"/>
      <c r="BA774" s="1619"/>
      <c r="BB774" s="1619"/>
      <c r="BC774" s="1619"/>
      <c r="BD774" s="1619"/>
      <c r="BE774" s="1619"/>
      <c r="BF774" s="1589" t="s">
        <v>74</v>
      </c>
      <c r="BG774" s="1589"/>
      <c r="BH774" s="740" t="s">
        <v>350</v>
      </c>
      <c r="BI774" s="740"/>
      <c r="BJ774" s="740"/>
      <c r="BK774" s="740"/>
      <c r="BL774" s="740"/>
      <c r="BM774" s="740"/>
      <c r="BN774" s="740"/>
      <c r="BO774" s="740"/>
      <c r="BP774" s="740"/>
      <c r="BQ774" s="1684"/>
      <c r="BR774" s="76"/>
      <c r="BS774" s="76"/>
      <c r="BT774" s="76"/>
      <c r="BU774" s="76"/>
      <c r="CA774" s="145"/>
      <c r="CB774" s="145"/>
      <c r="CC774" s="145"/>
      <c r="CD774" s="145"/>
      <c r="CE774" s="145"/>
      <c r="CF774" s="145"/>
      <c r="CG774" s="145"/>
      <c r="CH774" s="145"/>
      <c r="CI774" s="145"/>
    </row>
    <row r="775" spans="1:98" ht="16.5" customHeight="1" x14ac:dyDescent="0.2">
      <c r="A775" s="143" t="str">
        <f>+IF('➉一覧からの作成用データ (切替届)'!$N$49="印刷ＯＫ→",1,"")</f>
        <v/>
      </c>
      <c r="B775" s="1676"/>
      <c r="C775" s="1677"/>
      <c r="D775" s="1631"/>
      <c r="E775" s="1632"/>
      <c r="F775" s="1632"/>
      <c r="G775" s="1632"/>
      <c r="H775" s="1632"/>
      <c r="I775" s="1633"/>
      <c r="J775" s="1685"/>
      <c r="K775" s="1686"/>
      <c r="L775" s="1686"/>
      <c r="M775" s="1686"/>
      <c r="N775" s="1686"/>
      <c r="O775" s="1686"/>
      <c r="P775" s="1686"/>
      <c r="Q775" s="1686"/>
      <c r="R775" s="1686"/>
      <c r="S775" s="1686"/>
      <c r="T775" s="1686"/>
      <c r="U775" s="1686"/>
      <c r="V775" s="1686"/>
      <c r="W775" s="1686"/>
      <c r="X775" s="1686"/>
      <c r="Y775" s="1686"/>
      <c r="Z775" s="1686"/>
      <c r="AA775" s="1686"/>
      <c r="AB775" s="2708"/>
      <c r="AC775" s="2318"/>
      <c r="AD775" s="1613"/>
      <c r="AE775" s="1613"/>
      <c r="AF775" s="1613"/>
      <c r="AG775" s="2319"/>
      <c r="AH775" s="1645"/>
      <c r="AI775" s="1645"/>
      <c r="AJ775" s="1645"/>
      <c r="AK775" s="1645"/>
      <c r="AL775" s="1645"/>
      <c r="AM775" s="1645"/>
      <c r="AN775" s="1645"/>
      <c r="AO775" s="1645"/>
      <c r="AP775" s="1645"/>
      <c r="AQ775" s="1645"/>
      <c r="AR775" s="1646"/>
      <c r="AS775" s="1589"/>
      <c r="AT775" s="1589"/>
      <c r="AU775" s="1619"/>
      <c r="AV775" s="1619"/>
      <c r="AW775" s="1619"/>
      <c r="AX775" s="1619"/>
      <c r="AY775" s="1619"/>
      <c r="AZ775" s="1619"/>
      <c r="BA775" s="1619"/>
      <c r="BB775" s="1619"/>
      <c r="BC775" s="1619"/>
      <c r="BD775" s="1619"/>
      <c r="BE775" s="1619"/>
      <c r="BF775" s="1589"/>
      <c r="BG775" s="1589"/>
      <c r="BH775" s="740"/>
      <c r="BI775" s="740"/>
      <c r="BJ775" s="740"/>
      <c r="BK775" s="740"/>
      <c r="BL775" s="740"/>
      <c r="BM775" s="740"/>
      <c r="BN775" s="740"/>
      <c r="BO775" s="740"/>
      <c r="BP775" s="740"/>
      <c r="BQ775" s="1684"/>
      <c r="BR775" s="76"/>
      <c r="BS775" s="76"/>
      <c r="BT775" s="76"/>
      <c r="BU775" s="76"/>
      <c r="CA775" s="145"/>
      <c r="CS775" s="134"/>
      <c r="CT775" s="134"/>
    </row>
    <row r="776" spans="1:98" ht="16.5" customHeight="1" x14ac:dyDescent="0.2">
      <c r="A776" s="143" t="str">
        <f>+IF('➉一覧からの作成用データ (切替届)'!$N$49="印刷ＯＫ→",1,"")</f>
        <v/>
      </c>
      <c r="B776" s="1676"/>
      <c r="C776" s="1677"/>
      <c r="D776" s="1598"/>
      <c r="E776" s="1599"/>
      <c r="F776" s="1599"/>
      <c r="G776" s="1599"/>
      <c r="H776" s="1599"/>
      <c r="I776" s="1600"/>
      <c r="J776" s="1687"/>
      <c r="K776" s="1688"/>
      <c r="L776" s="1688"/>
      <c r="M776" s="1688"/>
      <c r="N776" s="1688"/>
      <c r="O776" s="1688"/>
      <c r="P776" s="1688"/>
      <c r="Q776" s="1688"/>
      <c r="R776" s="1688"/>
      <c r="S776" s="1688"/>
      <c r="T776" s="1688"/>
      <c r="U776" s="1688"/>
      <c r="V776" s="1688"/>
      <c r="W776" s="1688"/>
      <c r="X776" s="1688"/>
      <c r="Y776" s="1688"/>
      <c r="Z776" s="1688"/>
      <c r="AA776" s="1688"/>
      <c r="AB776" s="2709"/>
      <c r="AC776" s="2320"/>
      <c r="AD776" s="2321"/>
      <c r="AE776" s="2321"/>
      <c r="AF776" s="2321"/>
      <c r="AG776" s="2322"/>
      <c r="AH776" s="1647"/>
      <c r="AI776" s="1647"/>
      <c r="AJ776" s="1647"/>
      <c r="AK776" s="1647"/>
      <c r="AL776" s="1647"/>
      <c r="AM776" s="1647"/>
      <c r="AN776" s="1647"/>
      <c r="AO776" s="1647"/>
      <c r="AP776" s="1647"/>
      <c r="AQ776" s="1647"/>
      <c r="AR776" s="1648"/>
      <c r="AS776" s="1637" t="s">
        <v>125</v>
      </c>
      <c r="AT776" s="1638"/>
      <c r="AU776" s="1638"/>
      <c r="AV776" s="1638"/>
      <c r="AW776" s="1638"/>
      <c r="AX776" s="1638"/>
      <c r="AY776" s="1638"/>
      <c r="AZ776" s="1638"/>
      <c r="BA776" s="1638"/>
      <c r="BB776" s="1638"/>
      <c r="BC776" s="1638"/>
      <c r="BD776" s="1638"/>
      <c r="BE776" s="1638"/>
      <c r="BF776" s="1638"/>
      <c r="BG776" s="1638"/>
      <c r="BH776" s="1638"/>
      <c r="BI776" s="1638"/>
      <c r="BJ776" s="1638"/>
      <c r="BK776" s="1638"/>
      <c r="BL776" s="1638"/>
      <c r="BM776" s="1638"/>
      <c r="BN776" s="1638"/>
      <c r="BO776" s="1638"/>
      <c r="BP776" s="1638"/>
      <c r="BQ776" s="1639"/>
      <c r="BR776" s="76"/>
      <c r="BS776" s="76"/>
      <c r="BT776" s="76"/>
      <c r="BU776" s="76"/>
      <c r="CA776" s="145"/>
      <c r="CR776" s="134"/>
      <c r="CS776" s="134"/>
      <c r="CT776" s="134"/>
    </row>
    <row r="777" spans="1:98" ht="18" customHeight="1" x14ac:dyDescent="0.2">
      <c r="A777" s="143" t="str">
        <f>+IF('➉一覧からの作成用データ (切替届)'!$N$49="印刷ＯＫ→",1,"")</f>
        <v/>
      </c>
      <c r="B777" s="1676"/>
      <c r="C777" s="1677"/>
      <c r="D777" s="1595" t="s">
        <v>307</v>
      </c>
      <c r="E777" s="1596"/>
      <c r="F777" s="1596"/>
      <c r="G777" s="1596"/>
      <c r="H777" s="1596"/>
      <c r="I777" s="1597"/>
      <c r="J777" s="2713" t="str">
        <f>IF('➉一覧からの作成用データ (切替届)'!$E$49="","",'➉一覧からの作成用データ (切替届)'!E49)</f>
        <v/>
      </c>
      <c r="K777" s="2714"/>
      <c r="L777" s="2714"/>
      <c r="M777" s="2714"/>
      <c r="N777" s="2714"/>
      <c r="O777" s="2714"/>
      <c r="P777" s="2714"/>
      <c r="Q777" s="2714"/>
      <c r="R777" s="2714"/>
      <c r="S777" s="2714"/>
      <c r="T777" s="2714"/>
      <c r="U777" s="2714"/>
      <c r="V777" s="2714"/>
      <c r="W777" s="2714"/>
      <c r="X777" s="2714"/>
      <c r="Y777" s="2714"/>
      <c r="Z777" s="2714"/>
      <c r="AA777" s="2714"/>
      <c r="AB777" s="2714"/>
      <c r="AC777" s="2714"/>
      <c r="AD777" s="2714"/>
      <c r="AE777" s="2714"/>
      <c r="AF777" s="2714"/>
      <c r="AG777" s="2715"/>
      <c r="AH777" s="1665" t="s">
        <v>121</v>
      </c>
      <c r="AI777" s="1645"/>
      <c r="AJ777" s="1645"/>
      <c r="AK777" s="1645"/>
      <c r="AL777" s="1645"/>
      <c r="AM777" s="1645"/>
      <c r="AN777" s="1645"/>
      <c r="AO777" s="1645"/>
      <c r="AP777" s="1645"/>
      <c r="AQ777" s="1645"/>
      <c r="AR777" s="1646"/>
      <c r="AS777" s="1669">
        <f>'➉一覧からの作成用データ (切替届)'!$J$49</f>
        <v>0</v>
      </c>
      <c r="AT777" s="1670"/>
      <c r="AU777" s="1670"/>
      <c r="AV777" s="1670"/>
      <c r="AW777" s="1670"/>
      <c r="AX777" s="1590" t="s">
        <v>126</v>
      </c>
      <c r="AY777" s="1590"/>
      <c r="AZ777" s="1590" t="s">
        <v>117</v>
      </c>
      <c r="BA777" s="2685" t="str">
        <f>+IF(AS777="","",IF(AS777=12,1,IF(AND(AS777&gt;=1,AS777&lt;=11),AS777+1,"")))</f>
        <v/>
      </c>
      <c r="BB777" s="2685"/>
      <c r="BC777" s="2685"/>
      <c r="BD777" s="2685"/>
      <c r="BE777" s="1590" t="s">
        <v>127</v>
      </c>
      <c r="BF777" s="1590"/>
      <c r="BG777" s="1614" t="s">
        <v>242</v>
      </c>
      <c r="BH777" s="1614"/>
      <c r="BI777" s="1614"/>
      <c r="BJ777" s="1614"/>
      <c r="BK777" s="1614"/>
      <c r="BL777" s="1614"/>
      <c r="BM777" s="1614"/>
      <c r="BN777" s="1614"/>
      <c r="BO777" s="1590"/>
      <c r="BP777" s="1590"/>
      <c r="BQ777" s="1690"/>
      <c r="BR777" s="76"/>
      <c r="BS777" s="76"/>
      <c r="BT777" s="76"/>
      <c r="BU777" s="76"/>
      <c r="CA777" s="145"/>
      <c r="CB777" s="145"/>
      <c r="CC777" s="145"/>
      <c r="CD777" s="145"/>
      <c r="CE777" s="145"/>
      <c r="CF777" s="145"/>
      <c r="CG777" s="145"/>
      <c r="CH777" s="145"/>
      <c r="CI777" s="145"/>
    </row>
    <row r="778" spans="1:98" ht="18" customHeight="1" thickBot="1" x14ac:dyDescent="0.25">
      <c r="A778" s="143" t="str">
        <f>+IF('➉一覧からの作成用データ (切替届)'!$N$49="印刷ＯＫ→",1,"")</f>
        <v/>
      </c>
      <c r="B778" s="1676"/>
      <c r="C778" s="1677"/>
      <c r="D778" s="1598"/>
      <c r="E778" s="1599"/>
      <c r="F778" s="1599"/>
      <c r="G778" s="1599"/>
      <c r="H778" s="1599"/>
      <c r="I778" s="1600"/>
      <c r="J778" s="2716"/>
      <c r="K778" s="2717"/>
      <c r="L778" s="2717"/>
      <c r="M778" s="2717"/>
      <c r="N778" s="2717"/>
      <c r="O778" s="2717"/>
      <c r="P778" s="2717"/>
      <c r="Q778" s="2717"/>
      <c r="R778" s="2717"/>
      <c r="S778" s="2717"/>
      <c r="T778" s="2717"/>
      <c r="U778" s="2717"/>
      <c r="V778" s="2717"/>
      <c r="W778" s="2717"/>
      <c r="X778" s="2717"/>
      <c r="Y778" s="2717"/>
      <c r="Z778" s="2717"/>
      <c r="AA778" s="2717"/>
      <c r="AB778" s="2717"/>
      <c r="AC778" s="2717"/>
      <c r="AD778" s="2717"/>
      <c r="AE778" s="2717"/>
      <c r="AF778" s="2717"/>
      <c r="AG778" s="2718"/>
      <c r="AH778" s="1665"/>
      <c r="AI778" s="1645"/>
      <c r="AJ778" s="1645"/>
      <c r="AK778" s="1645"/>
      <c r="AL778" s="1645"/>
      <c r="AM778" s="1645"/>
      <c r="AN778" s="1645"/>
      <c r="AO778" s="1645"/>
      <c r="AP778" s="1645"/>
      <c r="AQ778" s="1645"/>
      <c r="AR778" s="1646"/>
      <c r="AS778" s="1671"/>
      <c r="AT778" s="1672"/>
      <c r="AU778" s="1672"/>
      <c r="AV778" s="1672"/>
      <c r="AW778" s="1672"/>
      <c r="AX778" s="1590"/>
      <c r="AY778" s="1590"/>
      <c r="AZ778" s="1590"/>
      <c r="BA778" s="2685"/>
      <c r="BB778" s="2685"/>
      <c r="BC778" s="2685"/>
      <c r="BD778" s="2685"/>
      <c r="BE778" s="1590"/>
      <c r="BF778" s="1590"/>
      <c r="BG778" s="1720"/>
      <c r="BH778" s="1720"/>
      <c r="BI778" s="1720"/>
      <c r="BJ778" s="1720"/>
      <c r="BK778" s="1720"/>
      <c r="BL778" s="1720"/>
      <c r="BM778" s="1720"/>
      <c r="BN778" s="1720"/>
      <c r="BO778" s="1590"/>
      <c r="BP778" s="1590"/>
      <c r="BQ778" s="1690"/>
      <c r="BR778" s="76"/>
      <c r="BS778" s="76"/>
      <c r="BT778" s="76"/>
      <c r="BU778" s="76"/>
      <c r="CA778" s="145"/>
      <c r="CB778" s="145"/>
      <c r="CC778" s="145"/>
      <c r="CD778" s="145"/>
      <c r="CE778" s="145"/>
      <c r="CF778" s="145"/>
    </row>
    <row r="779" spans="1:98" ht="22.5" customHeight="1" x14ac:dyDescent="0.2">
      <c r="A779" s="143" t="str">
        <f>+IF('➉一覧からの作成用データ (切替届)'!$N$49="印刷ＯＫ→",1,"")</f>
        <v/>
      </c>
      <c r="B779" s="1676"/>
      <c r="C779" s="1677"/>
      <c r="D779" s="1692" t="s">
        <v>15</v>
      </c>
      <c r="E779" s="1693"/>
      <c r="F779" s="1693"/>
      <c r="G779" s="1693"/>
      <c r="H779" s="1693"/>
      <c r="I779" s="1694"/>
      <c r="J779" s="1683"/>
      <c r="K779" s="2397"/>
      <c r="L779" s="1715"/>
      <c r="M779" s="1715"/>
      <c r="N779" s="1715"/>
      <c r="O779" s="1715"/>
      <c r="P779" s="1715"/>
      <c r="Q779" s="1715"/>
      <c r="R779" s="1715"/>
      <c r="S779" s="80"/>
      <c r="T779" s="80"/>
      <c r="U779" s="80"/>
      <c r="V779" s="80"/>
      <c r="W779" s="80"/>
      <c r="X779" s="80"/>
      <c r="Y779" s="80"/>
      <c r="Z779" s="80"/>
      <c r="AA779" s="80"/>
      <c r="AB779" s="80"/>
      <c r="AC779" s="80"/>
      <c r="AD779" s="80"/>
      <c r="AE779" s="80"/>
      <c r="AF779" s="80"/>
      <c r="AG779" s="80"/>
      <c r="AH779" s="1665"/>
      <c r="AI779" s="1645"/>
      <c r="AJ779" s="1645"/>
      <c r="AK779" s="1645"/>
      <c r="AL779" s="1645"/>
      <c r="AM779" s="1645"/>
      <c r="AN779" s="1645"/>
      <c r="AO779" s="1645"/>
      <c r="AP779" s="1645"/>
      <c r="AQ779" s="1645"/>
      <c r="AR779" s="1646"/>
      <c r="AS779" s="2687"/>
      <c r="AT779" s="2688"/>
      <c r="AU779" s="2688"/>
      <c r="AV779" s="2688"/>
      <c r="AW779" s="2688"/>
      <c r="AX779" s="2688"/>
      <c r="AY779" s="2688"/>
      <c r="AZ779" s="2688"/>
      <c r="BA779" s="2688"/>
      <c r="BB779" s="2688"/>
      <c r="BC779" s="2688"/>
      <c r="BD779" s="2688"/>
      <c r="BE779" s="2688"/>
      <c r="BF779" s="2688"/>
      <c r="BG779" s="1616" t="s">
        <v>129</v>
      </c>
      <c r="BH779" s="1616"/>
      <c r="BI779" s="1616"/>
      <c r="BJ779" s="1616"/>
      <c r="BK779" s="1616"/>
      <c r="BL779" s="1616"/>
      <c r="BM779" s="1616"/>
      <c r="BN779" s="1616"/>
      <c r="BO779" s="1616"/>
      <c r="BP779" s="1616"/>
      <c r="BQ779" s="2684"/>
      <c r="BR779" s="76"/>
      <c r="BS779" s="76"/>
      <c r="BT779" s="76"/>
      <c r="BU779" s="76"/>
      <c r="CB779" s="145"/>
      <c r="CC779" s="145"/>
      <c r="CD779" s="145"/>
      <c r="CE779" s="145"/>
      <c r="CF779" s="145"/>
    </row>
    <row r="780" spans="1:98" ht="22.5" customHeight="1" x14ac:dyDescent="0.2">
      <c r="A780" s="143" t="str">
        <f>+IF('➉一覧からの作成用データ (切替届)'!$N$49="印刷ＯＫ→",1,"")</f>
        <v/>
      </c>
      <c r="B780" s="1676"/>
      <c r="C780" s="1677"/>
      <c r="D780" s="1695"/>
      <c r="E780" s="1696"/>
      <c r="F780" s="1696"/>
      <c r="G780" s="1696"/>
      <c r="H780" s="1696"/>
      <c r="I780" s="1697"/>
      <c r="J780" s="1568" t="str">
        <f>'➉一覧からの作成用データ (切替届)'!$F$49&amp;""</f>
        <v/>
      </c>
      <c r="K780" s="1569"/>
      <c r="L780" s="1569"/>
      <c r="M780" s="1569"/>
      <c r="N780" s="1569"/>
      <c r="O780" s="1569"/>
      <c r="P780" s="1569"/>
      <c r="Q780" s="1569"/>
      <c r="R780" s="1569"/>
      <c r="S780" s="1569"/>
      <c r="T780" s="1569"/>
      <c r="U780" s="1569"/>
      <c r="V780" s="1569"/>
      <c r="W780" s="1569"/>
      <c r="X780" s="1569"/>
      <c r="Y780" s="1569"/>
      <c r="Z780" s="1569"/>
      <c r="AA780" s="1569"/>
      <c r="AB780" s="1569"/>
      <c r="AC780" s="1569"/>
      <c r="AD780" s="1569"/>
      <c r="AE780" s="1569"/>
      <c r="AF780" s="1569"/>
      <c r="AG780" s="1725"/>
      <c r="AH780" s="1665"/>
      <c r="AI780" s="1645"/>
      <c r="AJ780" s="1645"/>
      <c r="AK780" s="1645"/>
      <c r="AL780" s="1645"/>
      <c r="AM780" s="1645"/>
      <c r="AN780" s="1645"/>
      <c r="AO780" s="1645"/>
      <c r="AP780" s="1645"/>
      <c r="AQ780" s="1645"/>
      <c r="AR780" s="1646"/>
      <c r="AS780" s="2689" t="s">
        <v>349</v>
      </c>
      <c r="AT780" s="2689"/>
      <c r="AU780" s="2689"/>
      <c r="AV780" s="2689"/>
      <c r="AW780" s="2689"/>
      <c r="AX780" s="2689"/>
      <c r="AY780" s="2689"/>
      <c r="AZ780" s="2689"/>
      <c r="BA780" s="2689"/>
      <c r="BB780" s="2689"/>
      <c r="BC780" s="2689"/>
      <c r="BD780" s="2689"/>
      <c r="BE780" s="2689"/>
      <c r="BF780" s="2689"/>
      <c r="BG780" s="2689"/>
      <c r="BH780" s="2689"/>
      <c r="BI780" s="2689"/>
      <c r="BJ780" s="2689"/>
      <c r="BK780" s="2689"/>
      <c r="BL780" s="2689"/>
      <c r="BM780" s="2689"/>
      <c r="BN780" s="2689"/>
      <c r="BO780" s="2689"/>
      <c r="BP780" s="2689"/>
      <c r="BQ780" s="2690"/>
      <c r="BR780" s="76"/>
      <c r="BS780" s="76"/>
      <c r="BT780" s="76"/>
      <c r="BU780" s="76"/>
      <c r="CB780" s="145"/>
      <c r="CC780" s="145"/>
      <c r="CD780" s="145"/>
      <c r="CE780" s="145"/>
      <c r="CF780" s="145"/>
      <c r="CG780" s="145"/>
      <c r="CH780" s="145"/>
      <c r="CI780" s="145"/>
    </row>
    <row r="781" spans="1:98" ht="22.5" customHeight="1" x14ac:dyDescent="0.2">
      <c r="A781" s="143" t="str">
        <f>+IF('➉一覧からの作成用データ (切替届)'!$N$49="印刷ＯＫ→",1,"")</f>
        <v/>
      </c>
      <c r="B781" s="1676"/>
      <c r="C781" s="1677"/>
      <c r="D781" s="1698"/>
      <c r="E781" s="1699"/>
      <c r="F781" s="1699"/>
      <c r="G781" s="1699"/>
      <c r="H781" s="1699"/>
      <c r="I781" s="1700"/>
      <c r="J781" s="1570"/>
      <c r="K781" s="1571"/>
      <c r="L781" s="1571"/>
      <c r="M781" s="1571"/>
      <c r="N781" s="1571"/>
      <c r="O781" s="1571"/>
      <c r="P781" s="1571"/>
      <c r="Q781" s="1571"/>
      <c r="R781" s="1571"/>
      <c r="S781" s="1571"/>
      <c r="T781" s="1571"/>
      <c r="U781" s="1571"/>
      <c r="V781" s="1571"/>
      <c r="W781" s="1571"/>
      <c r="X781" s="1571"/>
      <c r="Y781" s="1571"/>
      <c r="Z781" s="1571"/>
      <c r="AA781" s="1571"/>
      <c r="AB781" s="1571"/>
      <c r="AC781" s="1571"/>
      <c r="AD781" s="1571"/>
      <c r="AE781" s="1571"/>
      <c r="AF781" s="1571"/>
      <c r="AG781" s="1726"/>
      <c r="AH781" s="1665"/>
      <c r="AI781" s="1645"/>
      <c r="AJ781" s="1645"/>
      <c r="AK781" s="1645"/>
      <c r="AL781" s="1645"/>
      <c r="AM781" s="1645"/>
      <c r="AN781" s="1645"/>
      <c r="AO781" s="1645"/>
      <c r="AP781" s="1645"/>
      <c r="AQ781" s="1645"/>
      <c r="AR781" s="1646"/>
      <c r="AS781" s="2689"/>
      <c r="AT781" s="2689"/>
      <c r="AU781" s="2689"/>
      <c r="AV781" s="2689"/>
      <c r="AW781" s="2689"/>
      <c r="AX781" s="2689"/>
      <c r="AY781" s="2689"/>
      <c r="AZ781" s="2689"/>
      <c r="BA781" s="2689"/>
      <c r="BB781" s="2689"/>
      <c r="BC781" s="2689"/>
      <c r="BD781" s="2689"/>
      <c r="BE781" s="2689"/>
      <c r="BF781" s="2689"/>
      <c r="BG781" s="2689"/>
      <c r="BH781" s="2689"/>
      <c r="BI781" s="2689"/>
      <c r="BJ781" s="2689"/>
      <c r="BK781" s="2689"/>
      <c r="BL781" s="2689"/>
      <c r="BM781" s="2689"/>
      <c r="BN781" s="2689"/>
      <c r="BO781" s="2689"/>
      <c r="BP781" s="2689"/>
      <c r="BQ781" s="2690"/>
      <c r="BR781" s="76"/>
      <c r="BS781" s="76"/>
      <c r="BT781" s="76"/>
      <c r="BU781" s="76"/>
      <c r="CB781" s="145"/>
      <c r="CC781" s="145"/>
      <c r="CD781" s="145"/>
      <c r="CE781" s="145"/>
      <c r="CF781" s="145"/>
      <c r="CG781" s="145"/>
      <c r="CH781" s="145"/>
      <c r="CI781" s="145"/>
    </row>
    <row r="782" spans="1:98" ht="22.5" customHeight="1" x14ac:dyDescent="0.2">
      <c r="A782" s="143" t="str">
        <f>+IF('➉一覧からの作成用データ (切替届)'!$N$49="印刷ＯＫ→",1,"")</f>
        <v/>
      </c>
      <c r="B782" s="1676"/>
      <c r="C782" s="1677"/>
      <c r="D782" s="1595" t="s">
        <v>5</v>
      </c>
      <c r="E782" s="1596"/>
      <c r="F782" s="1596"/>
      <c r="G782" s="1596"/>
      <c r="H782" s="1596"/>
      <c r="I782" s="1597"/>
      <c r="J782" s="1683"/>
      <c r="K782" s="2397"/>
      <c r="L782" s="1715"/>
      <c r="M782" s="1715"/>
      <c r="N782" s="1715"/>
      <c r="O782" s="1715"/>
      <c r="P782" s="1715"/>
      <c r="Q782" s="1715"/>
      <c r="R782" s="1715"/>
      <c r="S782" s="80"/>
      <c r="T782" s="80"/>
      <c r="U782" s="80"/>
      <c r="V782" s="80"/>
      <c r="W782" s="80"/>
      <c r="X782" s="80"/>
      <c r="Y782" s="80"/>
      <c r="Z782" s="80"/>
      <c r="AA782" s="80"/>
      <c r="AB782" s="80"/>
      <c r="AC782" s="80"/>
      <c r="AD782" s="80"/>
      <c r="AE782" s="80"/>
      <c r="AF782" s="80"/>
      <c r="AG782" s="80"/>
      <c r="AH782" s="1665"/>
      <c r="AI782" s="1645"/>
      <c r="AJ782" s="1645"/>
      <c r="AK782" s="1645"/>
      <c r="AL782" s="1645"/>
      <c r="AM782" s="1645"/>
      <c r="AN782" s="1645"/>
      <c r="AO782" s="1645"/>
      <c r="AP782" s="1645"/>
      <c r="AQ782" s="1645"/>
      <c r="AR782" s="1646"/>
      <c r="AS782" s="2689"/>
      <c r="AT782" s="2689"/>
      <c r="AU782" s="2689"/>
      <c r="AV782" s="2689"/>
      <c r="AW782" s="2689"/>
      <c r="AX782" s="2689"/>
      <c r="AY782" s="2689"/>
      <c r="AZ782" s="2689"/>
      <c r="BA782" s="2689"/>
      <c r="BB782" s="2689"/>
      <c r="BC782" s="2689"/>
      <c r="BD782" s="2689"/>
      <c r="BE782" s="2689"/>
      <c r="BF782" s="2689"/>
      <c r="BG782" s="2689"/>
      <c r="BH782" s="2689"/>
      <c r="BI782" s="2689"/>
      <c r="BJ782" s="2689"/>
      <c r="BK782" s="2689"/>
      <c r="BL782" s="2689"/>
      <c r="BM782" s="2689"/>
      <c r="BN782" s="2689"/>
      <c r="BO782" s="2689"/>
      <c r="BP782" s="2689"/>
      <c r="BQ782" s="2690"/>
      <c r="BR782" s="76"/>
      <c r="BS782" s="76"/>
      <c r="BT782" s="76"/>
      <c r="BU782" s="76"/>
      <c r="CA782" s="145"/>
      <c r="CB782" s="145"/>
      <c r="CC782" s="145"/>
      <c r="CD782" s="145"/>
      <c r="CE782" s="145"/>
      <c r="CF782" s="145"/>
      <c r="CG782" s="146"/>
      <c r="CH782" s="145"/>
      <c r="CI782" s="145"/>
    </row>
    <row r="783" spans="1:98" ht="22.5" customHeight="1" thickBot="1" x14ac:dyDescent="0.25">
      <c r="A783" s="143" t="str">
        <f>+IF('➉一覧からの作成用データ (切替届)'!$N$49="印刷ＯＫ→",1,"")</f>
        <v/>
      </c>
      <c r="B783" s="1676"/>
      <c r="C783" s="1677"/>
      <c r="D783" s="1631"/>
      <c r="E783" s="1632"/>
      <c r="F783" s="1632"/>
      <c r="G783" s="1632"/>
      <c r="H783" s="1632"/>
      <c r="I783" s="1633"/>
      <c r="J783" s="1568" t="str">
        <f>'➉一覧からの作成用データ (切替届)'!$G$49&amp;""</f>
        <v/>
      </c>
      <c r="K783" s="1569"/>
      <c r="L783" s="1569"/>
      <c r="M783" s="1569"/>
      <c r="N783" s="1569"/>
      <c r="O783" s="1569"/>
      <c r="P783" s="1569"/>
      <c r="Q783" s="1569"/>
      <c r="R783" s="1569"/>
      <c r="S783" s="1569"/>
      <c r="T783" s="1569"/>
      <c r="U783" s="1569"/>
      <c r="V783" s="1569"/>
      <c r="W783" s="1569"/>
      <c r="X783" s="1569"/>
      <c r="Y783" s="1569"/>
      <c r="Z783" s="1569"/>
      <c r="AA783" s="1569"/>
      <c r="AB783" s="1569"/>
      <c r="AC783" s="1569"/>
      <c r="AD783" s="1569"/>
      <c r="AE783" s="1569"/>
      <c r="AF783" s="1569"/>
      <c r="AG783" s="1569"/>
      <c r="AH783" s="1666"/>
      <c r="AI783" s="1667"/>
      <c r="AJ783" s="1667"/>
      <c r="AK783" s="1667"/>
      <c r="AL783" s="1667"/>
      <c r="AM783" s="1667"/>
      <c r="AN783" s="1667"/>
      <c r="AO783" s="1667"/>
      <c r="AP783" s="1667"/>
      <c r="AQ783" s="1667"/>
      <c r="AR783" s="1668"/>
      <c r="AS783" s="2691"/>
      <c r="AT783" s="2691"/>
      <c r="AU783" s="2691"/>
      <c r="AV783" s="2691"/>
      <c r="AW783" s="2691"/>
      <c r="AX783" s="2691"/>
      <c r="AY783" s="2691"/>
      <c r="AZ783" s="2691"/>
      <c r="BA783" s="2691"/>
      <c r="BB783" s="2691"/>
      <c r="BC783" s="2691"/>
      <c r="BD783" s="2691"/>
      <c r="BE783" s="2691"/>
      <c r="BF783" s="2691"/>
      <c r="BG783" s="2691"/>
      <c r="BH783" s="2691"/>
      <c r="BI783" s="2691"/>
      <c r="BJ783" s="2691"/>
      <c r="BK783" s="2691"/>
      <c r="BL783" s="2691"/>
      <c r="BM783" s="2691"/>
      <c r="BN783" s="2691"/>
      <c r="BO783" s="2691"/>
      <c r="BP783" s="2691"/>
      <c r="BQ783" s="2692"/>
      <c r="BR783" s="76"/>
      <c r="BS783" s="76"/>
      <c r="BT783" s="76"/>
      <c r="BU783" s="76"/>
      <c r="CA783" s="145"/>
      <c r="CB783" s="145"/>
      <c r="CC783" s="145"/>
      <c r="CD783" s="145"/>
      <c r="CE783" s="145"/>
      <c r="CF783" s="145"/>
      <c r="CG783" s="145"/>
      <c r="CH783" s="145"/>
      <c r="CI783" s="145"/>
    </row>
    <row r="784" spans="1:98" ht="22.5" customHeight="1" x14ac:dyDescent="0.2">
      <c r="A784" s="143" t="str">
        <f>+IF('➉一覧からの作成用データ (切替届)'!$N$49="印刷ＯＫ→",1,"")</f>
        <v/>
      </c>
      <c r="B784" s="1676"/>
      <c r="C784" s="1677"/>
      <c r="D784" s="1631"/>
      <c r="E784" s="1632"/>
      <c r="F784" s="1632"/>
      <c r="G784" s="1632"/>
      <c r="H784" s="1632"/>
      <c r="I784" s="1633"/>
      <c r="J784" s="1568"/>
      <c r="K784" s="1569"/>
      <c r="L784" s="1569"/>
      <c r="M784" s="1569"/>
      <c r="N784" s="1569"/>
      <c r="O784" s="1569"/>
      <c r="P784" s="1569"/>
      <c r="Q784" s="1569"/>
      <c r="R784" s="1569"/>
      <c r="S784" s="1569"/>
      <c r="T784" s="1569"/>
      <c r="U784" s="1569"/>
      <c r="V784" s="1569"/>
      <c r="W784" s="1569"/>
      <c r="X784" s="1569"/>
      <c r="Y784" s="1569"/>
      <c r="Z784" s="1569"/>
      <c r="AA784" s="1569"/>
      <c r="AB784" s="1569"/>
      <c r="AC784" s="1569"/>
      <c r="AD784" s="1569"/>
      <c r="AE784" s="1569"/>
      <c r="AF784" s="1569"/>
      <c r="AG784" s="1569"/>
      <c r="AH784" s="1655" t="s">
        <v>122</v>
      </c>
      <c r="AI784" s="1656"/>
      <c r="AJ784" s="1656"/>
      <c r="AK784" s="1656"/>
      <c r="AL784" s="1656"/>
      <c r="AM784" s="1656"/>
      <c r="AN784" s="1656"/>
      <c r="AO784" s="1656"/>
      <c r="AP784" s="1656"/>
      <c r="AQ784" s="1656"/>
      <c r="AR784" s="1657"/>
      <c r="AS784" s="2693" t="str">
        <f>'➉一覧からの作成用データ (切替届)'!$L$49&amp;""</f>
        <v/>
      </c>
      <c r="AT784" s="2694"/>
      <c r="AU784" s="2694"/>
      <c r="AV784" s="2694"/>
      <c r="AW784" s="2694"/>
      <c r="AX784" s="2694"/>
      <c r="AY784" s="2694"/>
      <c r="AZ784" s="2694"/>
      <c r="BA784" s="2694"/>
      <c r="BB784" s="2694"/>
      <c r="BC784" s="2694"/>
      <c r="BD784" s="2694"/>
      <c r="BE784" s="2694"/>
      <c r="BF784" s="2694"/>
      <c r="BG784" s="2694"/>
      <c r="BH784" s="2694"/>
      <c r="BI784" s="2694"/>
      <c r="BJ784" s="2694"/>
      <c r="BK784" s="2694"/>
      <c r="BL784" s="2694"/>
      <c r="BM784" s="2694"/>
      <c r="BN784" s="2694"/>
      <c r="BO784" s="2694"/>
      <c r="BP784" s="2694"/>
      <c r="BQ784" s="2697"/>
      <c r="BR784" s="76"/>
      <c r="BS784" s="76"/>
      <c r="BT784" s="76"/>
      <c r="BU784" s="76"/>
      <c r="CA784" s="145"/>
      <c r="CB784" s="145"/>
      <c r="CC784" s="145"/>
      <c r="CD784" s="145"/>
      <c r="CE784" s="145"/>
      <c r="CF784" s="145"/>
      <c r="CG784" s="145"/>
      <c r="CH784" s="145"/>
      <c r="CI784" s="145"/>
    </row>
    <row r="785" spans="1:87" ht="22.5" customHeight="1" thickBot="1" x14ac:dyDescent="0.25">
      <c r="A785" s="143" t="str">
        <f>+IF('➉一覧からの作成用データ (切替届)'!$N$49="印刷ＯＫ→",1,"")</f>
        <v/>
      </c>
      <c r="B785" s="1678"/>
      <c r="C785" s="1679"/>
      <c r="D785" s="1673"/>
      <c r="E785" s="1674"/>
      <c r="F785" s="1674"/>
      <c r="G785" s="1674"/>
      <c r="H785" s="1674"/>
      <c r="I785" s="1675"/>
      <c r="J785" s="1727"/>
      <c r="K785" s="1728"/>
      <c r="L785" s="1728"/>
      <c r="M785" s="1728"/>
      <c r="N785" s="1728"/>
      <c r="O785" s="1728"/>
      <c r="P785" s="1728"/>
      <c r="Q785" s="1728"/>
      <c r="R785" s="1728"/>
      <c r="S785" s="1728"/>
      <c r="T785" s="1728"/>
      <c r="U785" s="1728"/>
      <c r="V785" s="1728"/>
      <c r="W785" s="1728"/>
      <c r="X785" s="1728"/>
      <c r="Y785" s="1728"/>
      <c r="Z785" s="1728"/>
      <c r="AA785" s="1728"/>
      <c r="AB785" s="1728"/>
      <c r="AC785" s="1728"/>
      <c r="AD785" s="1728"/>
      <c r="AE785" s="1728"/>
      <c r="AF785" s="1728"/>
      <c r="AG785" s="1728"/>
      <c r="AH785" s="1658"/>
      <c r="AI785" s="1659"/>
      <c r="AJ785" s="1659"/>
      <c r="AK785" s="1659"/>
      <c r="AL785" s="1659"/>
      <c r="AM785" s="1659"/>
      <c r="AN785" s="1659"/>
      <c r="AO785" s="1659"/>
      <c r="AP785" s="1659"/>
      <c r="AQ785" s="1659"/>
      <c r="AR785" s="1660"/>
      <c r="AS785" s="2695"/>
      <c r="AT785" s="2696"/>
      <c r="AU785" s="2696"/>
      <c r="AV785" s="2696"/>
      <c r="AW785" s="2696"/>
      <c r="AX785" s="2696"/>
      <c r="AY785" s="2696"/>
      <c r="AZ785" s="2696"/>
      <c r="BA785" s="2696"/>
      <c r="BB785" s="2696"/>
      <c r="BC785" s="2696"/>
      <c r="BD785" s="2696"/>
      <c r="BE785" s="2696"/>
      <c r="BF785" s="2696"/>
      <c r="BG785" s="2696"/>
      <c r="BH785" s="2696"/>
      <c r="BI785" s="2696"/>
      <c r="BJ785" s="2696"/>
      <c r="BK785" s="2696"/>
      <c r="BL785" s="2696"/>
      <c r="BM785" s="2696"/>
      <c r="BN785" s="2696"/>
      <c r="BO785" s="2696"/>
      <c r="BP785" s="2696"/>
      <c r="BQ785" s="2698"/>
      <c r="BR785" s="89"/>
      <c r="BS785" s="89"/>
      <c r="BT785" s="89"/>
      <c r="BU785" s="89"/>
      <c r="CA785" s="145"/>
      <c r="CB785" s="145"/>
      <c r="CC785" s="145"/>
      <c r="CD785" s="145"/>
      <c r="CE785" s="145"/>
      <c r="CF785" s="145"/>
      <c r="CG785" s="145"/>
      <c r="CH785" s="145"/>
      <c r="CI785" s="145"/>
    </row>
    <row r="786" spans="1:87" ht="9" customHeight="1" x14ac:dyDescent="0.2">
      <c r="A786" s="143" t="str">
        <f>+IF('➉一覧からの作成用データ (切替届)'!$N$49="印刷ＯＫ→",1,"")</f>
        <v/>
      </c>
      <c r="B786" s="102"/>
      <c r="C786" s="102"/>
      <c r="D786" s="136"/>
      <c r="E786" s="136"/>
      <c r="F786" s="136"/>
      <c r="G786" s="136"/>
      <c r="H786" s="136"/>
      <c r="I786" s="136"/>
      <c r="J786" s="489"/>
      <c r="K786" s="489"/>
      <c r="L786" s="489"/>
      <c r="M786" s="489"/>
      <c r="N786" s="489"/>
      <c r="O786" s="489"/>
      <c r="P786" s="489"/>
      <c r="Q786" s="489"/>
      <c r="R786" s="489"/>
      <c r="S786" s="489"/>
      <c r="T786" s="489"/>
      <c r="U786" s="489"/>
      <c r="V786" s="489"/>
      <c r="W786" s="489"/>
      <c r="X786" s="489"/>
      <c r="Y786" s="489"/>
      <c r="Z786" s="489"/>
      <c r="AA786" s="489"/>
      <c r="AB786" s="489"/>
      <c r="AC786" s="489"/>
      <c r="AD786" s="489"/>
      <c r="AE786" s="489"/>
      <c r="AF786" s="489"/>
      <c r="AG786" s="489"/>
      <c r="AH786" s="105"/>
      <c r="AI786" s="105"/>
      <c r="AJ786" s="105"/>
      <c r="AK786" s="105"/>
      <c r="AL786" s="105"/>
      <c r="AM786" s="105"/>
      <c r="AN786" s="105"/>
      <c r="AO786" s="105"/>
      <c r="AP786" s="105"/>
      <c r="AQ786" s="105"/>
      <c r="AR786" s="105"/>
      <c r="AS786" s="106"/>
      <c r="AT786" s="106"/>
      <c r="AU786" s="106"/>
      <c r="AV786" s="2680" t="str">
        <f>IF('➉一覧からの作成用データ (切替届)'!H787="","","受給者番号：")</f>
        <v/>
      </c>
      <c r="AW786" s="2680"/>
      <c r="AX786" s="2680"/>
      <c r="AY786" s="2680"/>
      <c r="AZ786" s="2680"/>
      <c r="BA786" s="2680"/>
      <c r="BB786" s="2682" t="str">
        <f>IF('➉一覧からの作成用データ (切替届)'!H787="","",'➉一覧からの作成用データ (切替届)'!H787)</f>
        <v/>
      </c>
      <c r="BC786" s="2682"/>
      <c r="BD786" s="2682"/>
      <c r="BE786" s="2682"/>
      <c r="BF786" s="2682"/>
      <c r="BG786" s="2682"/>
      <c r="BH786" s="2682"/>
      <c r="BI786" s="2682"/>
      <c r="BJ786" s="2682"/>
      <c r="BK786" s="2682"/>
      <c r="BL786" s="2682"/>
      <c r="BM786" s="2682"/>
      <c r="BN786" s="2682"/>
      <c r="BO786" s="2682"/>
      <c r="BP786" s="2682"/>
      <c r="BQ786" s="2682"/>
      <c r="BR786" s="89"/>
      <c r="BS786" s="89"/>
      <c r="BT786" s="89"/>
      <c r="BU786" s="89"/>
      <c r="CA786" s="145"/>
      <c r="CB786" s="145"/>
      <c r="CC786" s="145"/>
      <c r="CD786" s="145"/>
      <c r="CE786" s="145"/>
      <c r="CF786" s="145"/>
      <c r="CG786" s="145"/>
      <c r="CH786" s="145"/>
      <c r="CI786" s="145"/>
    </row>
    <row r="787" spans="1:87" ht="9" customHeight="1" x14ac:dyDescent="0.2">
      <c r="A787" s="143" t="str">
        <f>+IF('➉一覧からの作成用データ (切替届)'!$N$49="印刷ＯＫ→",1,"")</f>
        <v/>
      </c>
      <c r="B787" s="2686" t="s">
        <v>133</v>
      </c>
      <c r="C787" s="2686"/>
      <c r="D787" s="2686"/>
      <c r="E787" s="2686"/>
      <c r="F787" s="2686"/>
      <c r="G787" s="2686"/>
      <c r="H787" s="2686"/>
      <c r="I787" s="2686"/>
      <c r="J787" s="2686"/>
      <c r="K787" s="2686"/>
      <c r="L787" s="2686"/>
      <c r="M787" s="2686"/>
      <c r="N787" s="2686"/>
      <c r="O787" s="2686"/>
      <c r="P787" s="2686"/>
      <c r="Q787" s="2686"/>
      <c r="R787" s="2686"/>
      <c r="S787" s="2686"/>
      <c r="T787" s="2686"/>
      <c r="U787" s="2686"/>
      <c r="V787" s="2686"/>
      <c r="W787" s="2686"/>
      <c r="X787" s="2686"/>
      <c r="Y787" s="2686"/>
      <c r="Z787" s="2686"/>
      <c r="AA787" s="2686"/>
      <c r="AB787" s="2686"/>
      <c r="AC787" s="2686"/>
      <c r="AD787" s="2686"/>
      <c r="AE787" s="2686"/>
      <c r="AF787" s="2686"/>
      <c r="AG787" s="2686"/>
      <c r="AH787" s="2686"/>
      <c r="AI787" s="2686"/>
      <c r="AJ787" s="2686"/>
      <c r="AK787" s="2686"/>
      <c r="AL787" s="2686"/>
      <c r="AM787" s="2686"/>
      <c r="AN787" s="2686"/>
      <c r="AO787" s="2686"/>
      <c r="AP787" s="2686"/>
      <c r="AQ787" s="2686"/>
      <c r="AR787" s="2686"/>
      <c r="AS787" s="2686"/>
      <c r="AT787" s="2686"/>
      <c r="AU787" s="2686"/>
      <c r="AV787" s="2681"/>
      <c r="AW787" s="2681"/>
      <c r="AX787" s="2681"/>
      <c r="AY787" s="2681"/>
      <c r="AZ787" s="2681"/>
      <c r="BA787" s="2681"/>
      <c r="BB787" s="2683"/>
      <c r="BC787" s="2683"/>
      <c r="BD787" s="2683"/>
      <c r="BE787" s="2683"/>
      <c r="BF787" s="2683"/>
      <c r="BG787" s="2683"/>
      <c r="BH787" s="2683"/>
      <c r="BI787" s="2683"/>
      <c r="BJ787" s="2683"/>
      <c r="BK787" s="2683"/>
      <c r="BL787" s="2683"/>
      <c r="BM787" s="2683"/>
      <c r="BN787" s="2683"/>
      <c r="BO787" s="2683"/>
      <c r="BP787" s="2683"/>
      <c r="BQ787" s="2683"/>
      <c r="BR787" s="89"/>
      <c r="BS787" s="89"/>
      <c r="BT787" s="89"/>
      <c r="BU787" s="89"/>
      <c r="CA787" s="145"/>
      <c r="CB787" s="145"/>
      <c r="CC787" s="145"/>
      <c r="CD787" s="145"/>
      <c r="CE787" s="145"/>
      <c r="CF787" s="145"/>
      <c r="CG787" s="145"/>
      <c r="CH787" s="145"/>
      <c r="CI787" s="145"/>
    </row>
    <row r="788" spans="1:87" ht="9" customHeight="1" x14ac:dyDescent="0.2">
      <c r="A788" s="143" t="str">
        <f>+IF('➉一覧からの作成用データ (切替届)'!$N$49="印刷ＯＫ→",1,"")</f>
        <v/>
      </c>
      <c r="B788" s="2686"/>
      <c r="C788" s="2686"/>
      <c r="D788" s="2686"/>
      <c r="E788" s="2686"/>
      <c r="F788" s="2686"/>
      <c r="G788" s="2686"/>
      <c r="H788" s="2686"/>
      <c r="I788" s="2686"/>
      <c r="J788" s="2686"/>
      <c r="K788" s="2686"/>
      <c r="L788" s="2686"/>
      <c r="M788" s="2686"/>
      <c r="N788" s="2686"/>
      <c r="O788" s="2686"/>
      <c r="P788" s="2686"/>
      <c r="Q788" s="2686"/>
      <c r="R788" s="2686"/>
      <c r="S788" s="2686"/>
      <c r="T788" s="2686"/>
      <c r="U788" s="2686"/>
      <c r="V788" s="2686"/>
      <c r="W788" s="2686"/>
      <c r="X788" s="2686"/>
      <c r="Y788" s="2686"/>
      <c r="Z788" s="2686"/>
      <c r="AA788" s="2686"/>
      <c r="AB788" s="2686"/>
      <c r="AC788" s="2686"/>
      <c r="AD788" s="2686"/>
      <c r="AE788" s="2686"/>
      <c r="AF788" s="2686"/>
      <c r="AG788" s="2686"/>
      <c r="AH788" s="2686"/>
      <c r="AI788" s="2686"/>
      <c r="AJ788" s="2686"/>
      <c r="AK788" s="2686"/>
      <c r="AL788" s="2686"/>
      <c r="AM788" s="2686"/>
      <c r="AN788" s="2686"/>
      <c r="AO788" s="2686"/>
      <c r="AP788" s="2686"/>
      <c r="AQ788" s="2686"/>
      <c r="AR788" s="2686"/>
      <c r="AS788" s="2686"/>
      <c r="AT788" s="2686"/>
      <c r="AU788" s="2686"/>
      <c r="AV788" s="2681"/>
      <c r="AW788" s="2681"/>
      <c r="AX788" s="2681"/>
      <c r="AY788" s="2681"/>
      <c r="AZ788" s="2681"/>
      <c r="BA788" s="2681"/>
      <c r="BB788" s="2683"/>
      <c r="BC788" s="2683"/>
      <c r="BD788" s="2683"/>
      <c r="BE788" s="2683"/>
      <c r="BF788" s="2683"/>
      <c r="BG788" s="2683"/>
      <c r="BH788" s="2683"/>
      <c r="BI788" s="2683"/>
      <c r="BJ788" s="2683"/>
      <c r="BK788" s="2683"/>
      <c r="BL788" s="2683"/>
      <c r="BM788" s="2683"/>
      <c r="BN788" s="2683"/>
      <c r="BO788" s="2683"/>
      <c r="BP788" s="2683"/>
      <c r="BQ788" s="2683"/>
      <c r="BR788" s="89"/>
      <c r="BS788" s="89"/>
      <c r="BT788" s="89"/>
      <c r="BU788" s="89"/>
      <c r="CA788" s="145"/>
      <c r="CB788" s="145"/>
      <c r="CC788" s="145"/>
      <c r="CD788" s="145"/>
      <c r="CE788" s="145"/>
      <c r="CF788" s="145"/>
      <c r="CG788" s="145"/>
      <c r="CH788" s="145"/>
      <c r="CI788" s="145"/>
    </row>
    <row r="789" spans="1:87" s="76" customFormat="1" ht="20.25" customHeight="1" x14ac:dyDescent="0.2">
      <c r="A789" s="143" t="str">
        <f>+IF('➉一覧からの作成用データ (切替届)'!$N$49="印刷ＯＫ→",1,"")</f>
        <v/>
      </c>
      <c r="B789" s="1654" t="s">
        <v>306</v>
      </c>
      <c r="C789" s="1654"/>
      <c r="D789" s="1654"/>
      <c r="E789" s="1654"/>
      <c r="F789" s="1654"/>
      <c r="G789" s="1654"/>
      <c r="H789" s="1654"/>
      <c r="I789" s="1654"/>
      <c r="J789" s="1654"/>
      <c r="K789" s="1654"/>
      <c r="L789" s="1654"/>
      <c r="M789" s="1654"/>
      <c r="N789" s="1654"/>
      <c r="O789" s="1654"/>
      <c r="P789" s="1654"/>
      <c r="Q789" s="1654"/>
      <c r="R789" s="1654"/>
      <c r="S789" s="1654"/>
      <c r="T789" s="1654"/>
      <c r="U789" s="1654"/>
      <c r="V789" s="1654"/>
      <c r="W789" s="1654"/>
      <c r="X789" s="1654"/>
      <c r="Y789" s="1654"/>
      <c r="Z789" s="1654"/>
      <c r="AA789" s="1654"/>
      <c r="AB789" s="1654"/>
      <c r="AC789" s="1654"/>
      <c r="AD789" s="1654"/>
      <c r="AE789" s="1654"/>
      <c r="AF789" s="1654"/>
      <c r="AG789" s="1654"/>
      <c r="AH789" s="1654"/>
      <c r="AI789" s="1654"/>
      <c r="AJ789" s="1654"/>
      <c r="AK789" s="1654"/>
      <c r="AL789" s="1654"/>
      <c r="AM789" s="1654"/>
      <c r="AN789" s="1654"/>
      <c r="AO789" s="1654"/>
      <c r="AP789" s="1654"/>
      <c r="AQ789" s="1654"/>
      <c r="AR789" s="1654"/>
      <c r="AS789" s="1654"/>
      <c r="AT789" s="1654"/>
      <c r="AU789" s="1654"/>
      <c r="AV789" s="1654"/>
      <c r="AW789" s="1654"/>
      <c r="AX789" s="1654"/>
      <c r="AY789" s="1654"/>
      <c r="AZ789" s="1654"/>
      <c r="BA789" s="1654"/>
      <c r="BB789" s="1654"/>
      <c r="BC789" s="1654"/>
      <c r="BD789" s="1654"/>
      <c r="BE789" s="1654"/>
      <c r="BF789" s="1654"/>
      <c r="BG789" s="1654"/>
      <c r="BH789" s="1654"/>
      <c r="BI789" s="1654"/>
      <c r="BJ789" s="1654"/>
      <c r="BK789" s="1654"/>
      <c r="BL789" s="1654"/>
      <c r="BM789" s="1654"/>
      <c r="BN789" s="1654"/>
      <c r="BO789" s="1654"/>
      <c r="BP789" s="1654"/>
      <c r="BQ789" s="1654"/>
      <c r="BR789" s="135"/>
      <c r="CA789" s="146"/>
      <c r="CB789" s="146"/>
      <c r="CC789" s="146"/>
      <c r="CD789" s="146"/>
      <c r="CE789" s="146"/>
      <c r="CF789" s="146"/>
      <c r="CG789" s="146"/>
      <c r="CH789" s="146"/>
      <c r="CI789" s="146"/>
    </row>
    <row r="790" spans="1:87" s="76" customFormat="1" ht="20.25" customHeight="1" x14ac:dyDescent="0.2">
      <c r="A790" s="143" t="str">
        <f>+IF('➉一覧からの作成用データ (切替届)'!$N$49="印刷ＯＫ→",1,"")</f>
        <v/>
      </c>
      <c r="B790" s="1654"/>
      <c r="C790" s="1654"/>
      <c r="D790" s="1654"/>
      <c r="E790" s="1654"/>
      <c r="F790" s="1654"/>
      <c r="G790" s="1654"/>
      <c r="H790" s="1654"/>
      <c r="I790" s="1654"/>
      <c r="J790" s="1654"/>
      <c r="K790" s="1654"/>
      <c r="L790" s="1654"/>
      <c r="M790" s="1654"/>
      <c r="N790" s="1654"/>
      <c r="O790" s="1654"/>
      <c r="P790" s="1654"/>
      <c r="Q790" s="1654"/>
      <c r="R790" s="1654"/>
      <c r="S790" s="1654"/>
      <c r="T790" s="1654"/>
      <c r="U790" s="1654"/>
      <c r="V790" s="1654"/>
      <c r="W790" s="1654"/>
      <c r="X790" s="1654"/>
      <c r="Y790" s="1654"/>
      <c r="Z790" s="1654"/>
      <c r="AA790" s="1654"/>
      <c r="AB790" s="1654"/>
      <c r="AC790" s="1654"/>
      <c r="AD790" s="1654"/>
      <c r="AE790" s="1654"/>
      <c r="AF790" s="1654"/>
      <c r="AG790" s="1654"/>
      <c r="AH790" s="1654"/>
      <c r="AI790" s="1654"/>
      <c r="AJ790" s="1654"/>
      <c r="AK790" s="1654"/>
      <c r="AL790" s="1654"/>
      <c r="AM790" s="1654"/>
      <c r="AN790" s="1654"/>
      <c r="AO790" s="1654"/>
      <c r="AP790" s="1654"/>
      <c r="AQ790" s="1654"/>
      <c r="AR790" s="1654"/>
      <c r="AS790" s="1654"/>
      <c r="AT790" s="1654"/>
      <c r="AU790" s="1654"/>
      <c r="AV790" s="1654"/>
      <c r="AW790" s="1654"/>
      <c r="AX790" s="1654"/>
      <c r="AY790" s="1654"/>
      <c r="AZ790" s="1654"/>
      <c r="BA790" s="1654"/>
      <c r="BB790" s="1654"/>
      <c r="BC790" s="1654"/>
      <c r="BD790" s="1654"/>
      <c r="BE790" s="1654"/>
      <c r="BF790" s="1654"/>
      <c r="BG790" s="1654"/>
      <c r="BH790" s="1654"/>
      <c r="BI790" s="1654"/>
      <c r="BJ790" s="1654"/>
      <c r="BK790" s="1654"/>
      <c r="BL790" s="1654"/>
      <c r="BM790" s="1654"/>
      <c r="BN790" s="1654"/>
      <c r="BO790" s="1654"/>
      <c r="BP790" s="1654"/>
      <c r="BQ790" s="1654"/>
      <c r="BR790" s="135"/>
      <c r="CA790" s="146"/>
      <c r="CB790" s="146"/>
      <c r="CC790" s="146"/>
      <c r="CD790" s="146"/>
      <c r="CE790" s="146"/>
      <c r="CF790" s="146"/>
      <c r="CG790" s="146"/>
      <c r="CH790" s="146"/>
      <c r="CI790" s="146"/>
    </row>
    <row r="791" spans="1:87" s="76" customFormat="1" ht="16.5" customHeight="1" x14ac:dyDescent="0.25">
      <c r="A791" s="143" t="str">
        <f>+IF('➉一覧からの作成用データ (切替届)'!$N$49="印刷ＯＫ→",1,"")</f>
        <v/>
      </c>
      <c r="B791" s="1689" t="s">
        <v>134</v>
      </c>
      <c r="C791" s="1689"/>
      <c r="D791" s="1689"/>
      <c r="E791" s="1689"/>
      <c r="F791" s="1689"/>
      <c r="G791" s="1689"/>
      <c r="H791" s="1689"/>
      <c r="I791" s="1689"/>
      <c r="J791" s="1689"/>
      <c r="K791" s="1689"/>
      <c r="L791" s="1689"/>
      <c r="M791" s="1689"/>
      <c r="N791" s="1689"/>
      <c r="O791" s="1689"/>
      <c r="P791" s="1689"/>
      <c r="Q791" s="1689"/>
      <c r="R791" s="1689"/>
      <c r="S791" s="1689"/>
      <c r="T791" s="1689"/>
      <c r="U791" s="1689"/>
      <c r="V791" s="1689"/>
      <c r="W791" s="1689"/>
      <c r="X791" s="1689"/>
      <c r="Y791" s="1689"/>
      <c r="Z791" s="1689"/>
      <c r="AA791" s="1689"/>
      <c r="AB791" s="1689"/>
      <c r="AC791" s="1689"/>
      <c r="AD791" s="1689"/>
      <c r="AE791" s="1689"/>
      <c r="AF791" s="1689"/>
      <c r="AG791" s="1689"/>
      <c r="AH791" s="1689"/>
      <c r="AI791" s="1689"/>
      <c r="AJ791" s="1689"/>
      <c r="AK791" s="1689"/>
      <c r="AL791" s="1689"/>
      <c r="AM791" s="1689"/>
      <c r="AN791" s="1689"/>
      <c r="AO791" s="1689"/>
      <c r="AP791" s="1689"/>
      <c r="AQ791" s="1689"/>
      <c r="AR791" s="1689"/>
      <c r="AS791" s="1689"/>
      <c r="AT791" s="1689"/>
      <c r="AU791" s="1689"/>
      <c r="AV791" s="1689"/>
      <c r="AW791" s="1689"/>
      <c r="AX791" s="1689"/>
      <c r="AY791" s="1689"/>
      <c r="AZ791" s="1689"/>
      <c r="BA791" s="1689"/>
      <c r="BB791" s="1689"/>
      <c r="BC791" s="1689"/>
      <c r="BD791" s="1689"/>
      <c r="BE791" s="1689"/>
      <c r="BF791" s="1689"/>
      <c r="BG791" s="1689"/>
      <c r="BH791" s="1689"/>
      <c r="BI791" s="1689"/>
      <c r="BJ791" s="1689"/>
      <c r="BK791" s="1689"/>
      <c r="BL791" s="1689"/>
      <c r="BM791" s="1689"/>
      <c r="BN791" s="1689"/>
      <c r="BO791" s="1689"/>
      <c r="BP791" s="1689"/>
      <c r="BQ791" s="1689"/>
      <c r="BR791" s="147"/>
      <c r="CA791" s="146"/>
      <c r="CB791" s="146"/>
      <c r="CC791" s="146"/>
      <c r="CD791" s="146"/>
      <c r="CE791" s="146"/>
      <c r="CF791" s="146"/>
      <c r="CG791" s="146"/>
      <c r="CH791" s="146"/>
      <c r="CI791" s="146"/>
    </row>
    <row r="792" spans="1:87" s="76" customFormat="1" ht="16.5" customHeight="1" x14ac:dyDescent="0.25">
      <c r="A792" s="143" t="str">
        <f>+IF('➉一覧からの作成用データ (切替届)'!$N$49="印刷ＯＫ→",1,"")</f>
        <v/>
      </c>
      <c r="B792" s="1689"/>
      <c r="C792" s="1689"/>
      <c r="D792" s="1689"/>
      <c r="E792" s="1689"/>
      <c r="F792" s="1689"/>
      <c r="G792" s="1689"/>
      <c r="H792" s="1689"/>
      <c r="I792" s="1689"/>
      <c r="J792" s="1689"/>
      <c r="K792" s="1689"/>
      <c r="L792" s="1689"/>
      <c r="M792" s="1689"/>
      <c r="N792" s="1689"/>
      <c r="O792" s="1689"/>
      <c r="P792" s="1689"/>
      <c r="Q792" s="1689"/>
      <c r="R792" s="1689"/>
      <c r="S792" s="1689"/>
      <c r="T792" s="1689"/>
      <c r="U792" s="1689"/>
      <c r="V792" s="1689"/>
      <c r="W792" s="1689"/>
      <c r="X792" s="1689"/>
      <c r="Y792" s="1689"/>
      <c r="Z792" s="1689"/>
      <c r="AA792" s="1689"/>
      <c r="AB792" s="1689"/>
      <c r="AC792" s="1689"/>
      <c r="AD792" s="1689"/>
      <c r="AE792" s="1689"/>
      <c r="AF792" s="1689"/>
      <c r="AG792" s="1689"/>
      <c r="AH792" s="1689"/>
      <c r="AI792" s="1689"/>
      <c r="AJ792" s="1689"/>
      <c r="AK792" s="1689"/>
      <c r="AL792" s="1689"/>
      <c r="AM792" s="1689"/>
      <c r="AN792" s="1689"/>
      <c r="AO792" s="1689"/>
      <c r="AP792" s="1689"/>
      <c r="AQ792" s="1689"/>
      <c r="AR792" s="1689"/>
      <c r="AS792" s="1689"/>
      <c r="AT792" s="1689"/>
      <c r="AU792" s="1689"/>
      <c r="AV792" s="1689"/>
      <c r="AW792" s="1689"/>
      <c r="AX792" s="1689"/>
      <c r="AY792" s="1689"/>
      <c r="AZ792" s="1689"/>
      <c r="BA792" s="1689"/>
      <c r="BB792" s="1689"/>
      <c r="BC792" s="1689"/>
      <c r="BD792" s="1689"/>
      <c r="BE792" s="1689"/>
      <c r="BF792" s="1689"/>
      <c r="BG792" s="1689"/>
      <c r="BH792" s="1689"/>
      <c r="BI792" s="1689"/>
      <c r="BJ792" s="1689"/>
      <c r="BK792" s="1689"/>
      <c r="BL792" s="1689"/>
      <c r="BM792" s="1689"/>
      <c r="BN792" s="1689"/>
      <c r="BO792" s="1689"/>
      <c r="BP792" s="1689"/>
      <c r="BQ792" s="1689"/>
      <c r="BR792" s="147"/>
      <c r="CA792" s="146"/>
      <c r="CB792" s="146"/>
      <c r="CC792" s="146"/>
      <c r="CD792" s="146"/>
      <c r="CE792" s="146"/>
      <c r="CF792" s="146"/>
    </row>
    <row r="793" spans="1:87" s="76" customFormat="1" ht="28.5" customHeight="1" x14ac:dyDescent="0.2">
      <c r="A793" s="143" t="str">
        <f>+IF('➉一覧からの作成用データ (切替届)'!$N$49="印刷ＯＫ→",1,"")</f>
        <v/>
      </c>
      <c r="B793" s="1654" t="s">
        <v>135</v>
      </c>
      <c r="C793" s="1654"/>
      <c r="D793" s="1654"/>
      <c r="E793" s="1654"/>
      <c r="F793" s="1654"/>
      <c r="G793" s="1654"/>
      <c r="H793" s="1654"/>
      <c r="I793" s="1654"/>
      <c r="J793" s="1654"/>
      <c r="K793" s="1654"/>
      <c r="L793" s="1654"/>
      <c r="M793" s="1654"/>
      <c r="N793" s="1654"/>
      <c r="O793" s="1654"/>
      <c r="P793" s="1654"/>
      <c r="Q793" s="1654"/>
      <c r="R793" s="1654"/>
      <c r="S793" s="1654"/>
      <c r="T793" s="1654"/>
      <c r="U793" s="1654"/>
      <c r="V793" s="1654"/>
      <c r="W793" s="1654"/>
      <c r="X793" s="1654"/>
      <c r="Y793" s="1654"/>
      <c r="Z793" s="1654"/>
      <c r="AA793" s="1654"/>
      <c r="AB793" s="1654"/>
      <c r="AC793" s="1654"/>
      <c r="AD793" s="1654"/>
      <c r="AE793" s="1654"/>
      <c r="AF793" s="1654"/>
      <c r="AG793" s="1654"/>
      <c r="AH793" s="1654"/>
      <c r="AI793" s="1654"/>
      <c r="AJ793" s="1654"/>
      <c r="AK793" s="1654"/>
      <c r="AL793" s="1654"/>
      <c r="AM793" s="1654"/>
      <c r="AN793" s="1654"/>
      <c r="AO793" s="1654"/>
      <c r="AP793" s="1654"/>
      <c r="AQ793" s="1654"/>
      <c r="AR793" s="1654"/>
      <c r="AS793" s="1654"/>
      <c r="AT793" s="1654"/>
      <c r="AU793" s="1654"/>
      <c r="AV793" s="1654"/>
      <c r="AW793" s="1654"/>
      <c r="AX793" s="1654"/>
      <c r="AY793" s="1654"/>
      <c r="AZ793" s="1654"/>
      <c r="BA793" s="1654"/>
      <c r="BB793" s="1654"/>
      <c r="BC793" s="1654"/>
      <c r="BD793" s="1654"/>
      <c r="BE793" s="1654"/>
      <c r="BF793" s="1654"/>
      <c r="BG793" s="1654"/>
      <c r="BH793" s="1654"/>
      <c r="BI793" s="1654"/>
      <c r="BJ793" s="1654"/>
      <c r="BK793" s="1654"/>
      <c r="BL793" s="1654"/>
      <c r="BM793" s="1654"/>
      <c r="BN793" s="1654"/>
      <c r="BO793" s="1654"/>
      <c r="BP793" s="1654"/>
      <c r="BQ793" s="1654"/>
      <c r="BR793" s="135"/>
      <c r="CA793" s="146"/>
      <c r="CB793" s="146"/>
      <c r="CC793" s="146"/>
      <c r="CD793" s="146"/>
      <c r="CE793" s="146"/>
      <c r="CF793" s="146"/>
    </row>
    <row r="794" spans="1:87" s="76" customFormat="1" ht="28.5" customHeight="1" x14ac:dyDescent="0.2">
      <c r="A794" s="143" t="str">
        <f>+IF('➉一覧からの作成用データ (切替届)'!$N$49="印刷ＯＫ→",1,"")</f>
        <v/>
      </c>
      <c r="B794" s="1654"/>
      <c r="C794" s="1654"/>
      <c r="D794" s="1654"/>
      <c r="E794" s="1654"/>
      <c r="F794" s="1654"/>
      <c r="G794" s="1654"/>
      <c r="H794" s="1654"/>
      <c r="I794" s="1654"/>
      <c r="J794" s="1654"/>
      <c r="K794" s="1654"/>
      <c r="L794" s="1654"/>
      <c r="M794" s="1654"/>
      <c r="N794" s="1654"/>
      <c r="O794" s="1654"/>
      <c r="P794" s="1654"/>
      <c r="Q794" s="1654"/>
      <c r="R794" s="1654"/>
      <c r="S794" s="1654"/>
      <c r="T794" s="1654"/>
      <c r="U794" s="1654"/>
      <c r="V794" s="1654"/>
      <c r="W794" s="1654"/>
      <c r="X794" s="1654"/>
      <c r="Y794" s="1654"/>
      <c r="Z794" s="1654"/>
      <c r="AA794" s="1654"/>
      <c r="AB794" s="1654"/>
      <c r="AC794" s="1654"/>
      <c r="AD794" s="1654"/>
      <c r="AE794" s="1654"/>
      <c r="AF794" s="1654"/>
      <c r="AG794" s="1654"/>
      <c r="AH794" s="1654"/>
      <c r="AI794" s="1654"/>
      <c r="AJ794" s="1654"/>
      <c r="AK794" s="1654"/>
      <c r="AL794" s="1654"/>
      <c r="AM794" s="1654"/>
      <c r="AN794" s="1654"/>
      <c r="AO794" s="1654"/>
      <c r="AP794" s="1654"/>
      <c r="AQ794" s="1654"/>
      <c r="AR794" s="1654"/>
      <c r="AS794" s="1654"/>
      <c r="AT794" s="1654"/>
      <c r="AU794" s="1654"/>
      <c r="AV794" s="1654"/>
      <c r="AW794" s="1654"/>
      <c r="AX794" s="1654"/>
      <c r="AY794" s="1654"/>
      <c r="AZ794" s="1654"/>
      <c r="BA794" s="1654"/>
      <c r="BB794" s="1654"/>
      <c r="BC794" s="1654"/>
      <c r="BD794" s="1654"/>
      <c r="BE794" s="1654"/>
      <c r="BF794" s="1654"/>
      <c r="BG794" s="1654"/>
      <c r="BH794" s="1654"/>
      <c r="BI794" s="1654"/>
      <c r="BJ794" s="1654"/>
      <c r="BK794" s="1654"/>
      <c r="BL794" s="1654"/>
      <c r="BM794" s="1654"/>
      <c r="BN794" s="1654"/>
      <c r="BO794" s="1654"/>
      <c r="BP794" s="1654"/>
      <c r="BQ794" s="1654"/>
      <c r="BR794" s="135"/>
      <c r="CA794" s="146"/>
      <c r="CB794" s="146"/>
      <c r="CC794" s="146"/>
      <c r="CD794" s="146"/>
      <c r="CE794" s="146"/>
      <c r="CF794" s="146"/>
      <c r="CG794" s="146"/>
      <c r="CH794" s="146"/>
      <c r="CI794" s="146"/>
    </row>
    <row r="795" spans="1:87" s="76" customFormat="1" ht="16.5" customHeight="1" x14ac:dyDescent="0.2">
      <c r="A795" s="143" t="str">
        <f>+IF('➉一覧からの作成用データ (切替届)'!$N$49="印刷ＯＫ→",1,"")</f>
        <v/>
      </c>
      <c r="B795" s="1654" t="s">
        <v>136</v>
      </c>
      <c r="C795" s="1654"/>
      <c r="D795" s="1654"/>
      <c r="E795" s="1654"/>
      <c r="F795" s="1654"/>
      <c r="G795" s="1654"/>
      <c r="H795" s="1654"/>
      <c r="I795" s="1654"/>
      <c r="J795" s="1654"/>
      <c r="K795" s="1654"/>
      <c r="L795" s="1654"/>
      <c r="M795" s="1654"/>
      <c r="N795" s="1654"/>
      <c r="O795" s="1654"/>
      <c r="P795" s="1654"/>
      <c r="Q795" s="1654"/>
      <c r="R795" s="1654"/>
      <c r="S795" s="1654"/>
      <c r="T795" s="1654"/>
      <c r="U795" s="1654"/>
      <c r="V795" s="1654"/>
      <c r="W795" s="1654"/>
      <c r="X795" s="1654"/>
      <c r="Y795" s="1654"/>
      <c r="Z795" s="1654"/>
      <c r="AA795" s="1654"/>
      <c r="AB795" s="1654"/>
      <c r="AC795" s="1654"/>
      <c r="AD795" s="1654"/>
      <c r="AE795" s="1654"/>
      <c r="AF795" s="1654"/>
      <c r="AG795" s="1654"/>
      <c r="AH795" s="1654"/>
      <c r="AI795" s="1654"/>
      <c r="AJ795" s="1654"/>
      <c r="AK795" s="1654"/>
      <c r="AL795" s="1654"/>
      <c r="AM795" s="1654"/>
      <c r="AN795" s="1654"/>
      <c r="AO795" s="1654"/>
      <c r="AP795" s="1654"/>
      <c r="AQ795" s="1654"/>
      <c r="AR795" s="1654"/>
      <c r="AS795" s="1654"/>
      <c r="AT795" s="1654"/>
      <c r="AU795" s="1654"/>
      <c r="AV795" s="1654"/>
      <c r="AW795" s="1654"/>
      <c r="AX795" s="1654"/>
      <c r="AY795" s="1654"/>
      <c r="AZ795" s="1654"/>
      <c r="BA795" s="1654"/>
      <c r="BB795" s="1654"/>
      <c r="BC795" s="1654"/>
      <c r="BD795" s="1654"/>
      <c r="BE795" s="1654"/>
      <c r="BF795" s="1654"/>
      <c r="BG795" s="1654"/>
      <c r="BH795" s="1654"/>
      <c r="BI795" s="1654"/>
      <c r="BJ795" s="1654"/>
      <c r="BK795" s="1654"/>
      <c r="BL795" s="1654"/>
      <c r="BM795" s="1654"/>
      <c r="BN795" s="1654"/>
      <c r="BO795" s="1654"/>
      <c r="BP795" s="1654"/>
      <c r="BQ795" s="1654"/>
      <c r="BR795" s="135"/>
      <c r="CA795" s="146"/>
      <c r="CB795" s="146"/>
      <c r="CC795" s="146"/>
      <c r="CD795" s="146"/>
      <c r="CE795" s="146"/>
      <c r="CF795" s="146"/>
      <c r="CG795" s="146"/>
      <c r="CH795" s="146"/>
      <c r="CI795" s="146"/>
    </row>
    <row r="796" spans="1:87" s="76" customFormat="1" ht="16.5" customHeight="1" x14ac:dyDescent="0.2">
      <c r="A796" s="143" t="str">
        <f>+IF('➉一覧からの作成用データ (切替届)'!$N$49="印刷ＯＫ→",1,"")</f>
        <v/>
      </c>
      <c r="B796" s="1654"/>
      <c r="C796" s="1654"/>
      <c r="D796" s="1654"/>
      <c r="E796" s="1654"/>
      <c r="F796" s="1654"/>
      <c r="G796" s="1654"/>
      <c r="H796" s="1654"/>
      <c r="I796" s="1654"/>
      <c r="J796" s="1654"/>
      <c r="K796" s="1654"/>
      <c r="L796" s="1654"/>
      <c r="M796" s="1654"/>
      <c r="N796" s="1654"/>
      <c r="O796" s="1654"/>
      <c r="P796" s="1654"/>
      <c r="Q796" s="1654"/>
      <c r="R796" s="1654"/>
      <c r="S796" s="1654"/>
      <c r="T796" s="1654"/>
      <c r="U796" s="1654"/>
      <c r="V796" s="1654"/>
      <c r="W796" s="1654"/>
      <c r="X796" s="1654"/>
      <c r="Y796" s="1654"/>
      <c r="Z796" s="1654"/>
      <c r="AA796" s="1654"/>
      <c r="AB796" s="1654"/>
      <c r="AC796" s="1654"/>
      <c r="AD796" s="1654"/>
      <c r="AE796" s="1654"/>
      <c r="AF796" s="1654"/>
      <c r="AG796" s="1654"/>
      <c r="AH796" s="1654"/>
      <c r="AI796" s="1654"/>
      <c r="AJ796" s="1654"/>
      <c r="AK796" s="1654"/>
      <c r="AL796" s="1654"/>
      <c r="AM796" s="1654"/>
      <c r="AN796" s="1654"/>
      <c r="AO796" s="1654"/>
      <c r="AP796" s="1654"/>
      <c r="AQ796" s="1654"/>
      <c r="AR796" s="1654"/>
      <c r="AS796" s="1654"/>
      <c r="AT796" s="1654"/>
      <c r="AU796" s="1654"/>
      <c r="AV796" s="1654"/>
      <c r="AW796" s="1654"/>
      <c r="AX796" s="1654"/>
      <c r="AY796" s="1654"/>
      <c r="AZ796" s="1654"/>
      <c r="BA796" s="1654"/>
      <c r="BB796" s="1654"/>
      <c r="BC796" s="1654"/>
      <c r="BD796" s="1654"/>
      <c r="BE796" s="1654"/>
      <c r="BF796" s="1654"/>
      <c r="BG796" s="1654"/>
      <c r="BH796" s="1654"/>
      <c r="BI796" s="1654"/>
      <c r="BJ796" s="1654"/>
      <c r="BK796" s="1654"/>
      <c r="BL796" s="1654"/>
      <c r="BM796" s="1654"/>
      <c r="BN796" s="1654"/>
      <c r="BO796" s="1654"/>
      <c r="BP796" s="1654"/>
      <c r="BQ796" s="1654"/>
      <c r="BR796" s="135"/>
      <c r="CA796" s="146"/>
      <c r="CB796" s="146"/>
      <c r="CC796" s="146"/>
      <c r="CD796" s="146"/>
      <c r="CE796" s="146"/>
      <c r="CF796" s="146"/>
      <c r="CG796" s="146"/>
      <c r="CH796" s="146"/>
      <c r="CI796" s="146"/>
    </row>
    <row r="797" spans="1:87" s="76" customFormat="1" ht="12" customHeight="1" x14ac:dyDescent="0.2">
      <c r="A797" s="143" t="str">
        <f>+IF('➉一覧からの作成用データ (切替届)'!$N$49="印刷ＯＫ→",1,"")</f>
        <v/>
      </c>
      <c r="B797" s="8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3"/>
      <c r="AI797" s="93"/>
      <c r="AJ797" s="93"/>
      <c r="AK797" s="93"/>
      <c r="AL797" s="94"/>
      <c r="AM797" s="95"/>
      <c r="AN797" s="95"/>
      <c r="AO797" s="95"/>
      <c r="AP797" s="95"/>
      <c r="AQ797" s="96"/>
      <c r="AR797" s="96"/>
      <c r="AS797" s="96"/>
      <c r="AT797" s="96"/>
      <c r="AU797" s="96"/>
      <c r="AV797" s="96"/>
      <c r="AW797" s="96"/>
      <c r="AX797" s="96"/>
      <c r="AY797" s="96"/>
      <c r="AZ797" s="96"/>
      <c r="BA797" s="96"/>
      <c r="BB797" s="96"/>
      <c r="BC797" s="96"/>
      <c r="BD797" s="96"/>
      <c r="BE797" s="96"/>
      <c r="BF797" s="96"/>
      <c r="BG797" s="96"/>
      <c r="BH797" s="96"/>
      <c r="BR797" s="135"/>
      <c r="CA797" s="146"/>
      <c r="CB797" s="146"/>
      <c r="CC797" s="146"/>
      <c r="CD797" s="146"/>
      <c r="CE797" s="146"/>
      <c r="CF797" s="146"/>
      <c r="CG797" s="146"/>
      <c r="CH797" s="146"/>
      <c r="CI797" s="146"/>
    </row>
    <row r="798" spans="1:87" s="76" customFormat="1" ht="12" customHeight="1" x14ac:dyDescent="0.2">
      <c r="A798" s="143" t="str">
        <f>+IF('➉一覧からの作成用データ (切替届)'!$N$49="印刷ＯＫ→",1,"")</f>
        <v/>
      </c>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3"/>
      <c r="AI798" s="93"/>
      <c r="AJ798" s="93"/>
      <c r="AK798" s="93"/>
      <c r="AL798" s="94"/>
      <c r="AM798" s="95"/>
      <c r="AN798" s="95"/>
      <c r="AO798" s="95"/>
      <c r="AP798" s="95"/>
      <c r="AQ798" s="97"/>
      <c r="AR798" s="97"/>
      <c r="AS798" s="97"/>
      <c r="AT798" s="97"/>
      <c r="AU798" s="97"/>
      <c r="AV798" s="97"/>
      <c r="AW798" s="98"/>
      <c r="AX798" s="98"/>
      <c r="AY798" s="98"/>
      <c r="AZ798" s="98"/>
      <c r="BA798" s="98"/>
      <c r="BB798" s="99"/>
      <c r="BC798" s="98"/>
      <c r="BD798" s="98"/>
      <c r="BE798" s="98"/>
      <c r="BF798" s="98"/>
      <c r="BG798" s="98"/>
      <c r="BH798" s="99"/>
      <c r="BR798" s="135"/>
      <c r="CA798" s="146"/>
      <c r="CB798" s="146"/>
      <c r="CC798" s="146"/>
      <c r="CD798" s="146"/>
      <c r="CE798" s="146"/>
      <c r="CF798" s="146"/>
      <c r="CG798" s="146"/>
      <c r="CH798" s="146"/>
      <c r="CI798" s="146"/>
    </row>
    <row r="799" spans="1:87" ht="11.25" customHeight="1" x14ac:dyDescent="0.2">
      <c r="A799" s="143" t="str">
        <f>+IF('➉一覧からの作成用データ (切替届)'!$N$50="印刷ＯＫ→",1,"")</f>
        <v/>
      </c>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3"/>
      <c r="AI799" s="93"/>
      <c r="AJ799" s="93"/>
      <c r="AK799" s="93"/>
      <c r="AL799" s="94"/>
      <c r="AM799" s="95"/>
      <c r="AN799" s="95"/>
      <c r="AO799" s="95"/>
      <c r="AP799" s="95"/>
      <c r="AQ799" s="96"/>
      <c r="AR799" s="96"/>
      <c r="AS799" s="96"/>
      <c r="AT799" s="96"/>
      <c r="AU799" s="96"/>
      <c r="AV799" s="96"/>
      <c r="AW799" s="96"/>
      <c r="AX799" s="96"/>
      <c r="AY799" s="96"/>
      <c r="AZ799" s="96"/>
      <c r="BA799" s="96"/>
      <c r="BB799" s="96"/>
      <c r="BC799" s="96"/>
      <c r="BD799" s="96"/>
      <c r="BE799" s="96"/>
      <c r="BF799" s="96"/>
      <c r="BG799" s="96"/>
      <c r="BH799" s="96"/>
      <c r="BI799" s="76"/>
      <c r="BJ799" s="76"/>
      <c r="BK799" s="76"/>
      <c r="BL799" s="76"/>
      <c r="BM799" s="76"/>
      <c r="BN799" s="76"/>
      <c r="BO799" s="76"/>
      <c r="BP799" s="76"/>
      <c r="BQ799" s="76"/>
    </row>
    <row r="800" spans="1:87" ht="12.75" customHeight="1" x14ac:dyDescent="0.2">
      <c r="A800" s="143" t="str">
        <f>+IF('➉一覧からの作成用データ (切替届)'!$N$50="印刷ＯＫ→",1,"")</f>
        <v/>
      </c>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3"/>
      <c r="AI800" s="93"/>
      <c r="AJ800" s="93"/>
      <c r="AK800" s="93"/>
      <c r="AL800" s="94"/>
      <c r="AM800" s="95"/>
      <c r="AN800" s="95"/>
      <c r="AO800" s="95"/>
      <c r="AP800" s="95"/>
      <c r="AQ800" s="97"/>
      <c r="AR800" s="97"/>
      <c r="AS800" s="97"/>
      <c r="AT800" s="97"/>
      <c r="AU800" s="97"/>
      <c r="AV800" s="97"/>
      <c r="AW800" s="98"/>
      <c r="AX800" s="98"/>
      <c r="AY800" s="98"/>
      <c r="AZ800" s="98"/>
      <c r="BA800" s="98"/>
      <c r="BB800" s="99"/>
      <c r="BC800" s="98"/>
      <c r="BD800" s="98"/>
      <c r="BE800" s="98"/>
      <c r="BF800" s="98"/>
      <c r="BG800" s="98"/>
      <c r="BH800" s="99"/>
      <c r="BI800" s="76"/>
      <c r="BJ800" s="76"/>
      <c r="BK800" s="76"/>
      <c r="BL800" s="76"/>
      <c r="BM800" s="76"/>
      <c r="BN800" s="76"/>
      <c r="BO800" s="76"/>
      <c r="BP800" s="76"/>
      <c r="BQ800" s="76"/>
      <c r="BR800" s="83"/>
      <c r="BS800" s="83"/>
    </row>
    <row r="801" spans="1:87" ht="12.75" customHeight="1" x14ac:dyDescent="0.2">
      <c r="A801" s="143" t="str">
        <f>+IF('➉一覧からの作成用データ (切替届)'!$N$50="印刷ＯＫ→",1,"")</f>
        <v/>
      </c>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3"/>
      <c r="AI801" s="93"/>
      <c r="AJ801" s="93"/>
      <c r="AK801" s="93"/>
      <c r="AL801" s="94"/>
      <c r="AM801" s="95"/>
      <c r="AN801" s="95"/>
      <c r="AO801" s="95"/>
      <c r="AP801" s="95"/>
      <c r="AQ801" s="97"/>
      <c r="AR801" s="97"/>
      <c r="AS801" s="97"/>
      <c r="AT801" s="97"/>
      <c r="AU801" s="97"/>
      <c r="AV801" s="97"/>
      <c r="AW801" s="98"/>
      <c r="AX801" s="98"/>
      <c r="AY801" s="98"/>
      <c r="AZ801" s="98"/>
      <c r="BA801" s="98"/>
      <c r="BB801" s="99"/>
      <c r="BC801" s="98"/>
      <c r="BD801" s="98"/>
      <c r="BE801" s="98"/>
      <c r="BF801" s="98"/>
      <c r="BG801" s="98"/>
      <c r="BH801" s="99"/>
      <c r="BI801" s="76"/>
      <c r="BJ801" s="100"/>
      <c r="BK801" s="101"/>
      <c r="BL801" s="101"/>
      <c r="BM801" s="101"/>
      <c r="BN801" s="101"/>
      <c r="BO801" s="101"/>
      <c r="BP801" s="101"/>
      <c r="BQ801" s="101"/>
      <c r="BR801" s="76"/>
      <c r="BS801" s="76"/>
    </row>
    <row r="802" spans="1:87" ht="12.75" customHeight="1" x14ac:dyDescent="0.2">
      <c r="A802" s="143" t="str">
        <f>+IF('➉一覧からの作成用データ (切替届)'!$N$50="印刷ＯＫ→",1,"")</f>
        <v/>
      </c>
      <c r="B802" s="2719" t="s">
        <v>589</v>
      </c>
      <c r="C802" s="2719"/>
      <c r="D802" s="2719"/>
      <c r="E802" s="2719"/>
      <c r="F802" s="2719"/>
      <c r="G802" s="2719"/>
      <c r="H802" s="2719"/>
      <c r="I802" s="2719"/>
      <c r="J802" s="2719"/>
      <c r="K802" s="2719"/>
      <c r="L802" s="2719"/>
      <c r="M802" s="2719"/>
      <c r="N802" s="2719"/>
      <c r="O802" s="2719"/>
      <c r="P802" s="2719"/>
      <c r="Q802" s="2719"/>
      <c r="R802" s="2719"/>
      <c r="S802" s="2719"/>
      <c r="T802" s="2719"/>
      <c r="U802" s="2719"/>
      <c r="V802" s="2719"/>
      <c r="W802" s="2719"/>
      <c r="X802" s="2719"/>
      <c r="Y802" s="2719"/>
      <c r="Z802" s="2719"/>
      <c r="AA802" s="2719"/>
      <c r="AB802" s="2719"/>
      <c r="AC802" s="2719"/>
      <c r="AD802" s="2719"/>
      <c r="AE802" s="2719"/>
      <c r="AF802" s="2719"/>
      <c r="AG802" s="2719"/>
      <c r="AH802" s="2719"/>
      <c r="AI802" s="2719"/>
      <c r="AJ802" s="2719"/>
      <c r="AK802" s="2719"/>
      <c r="AL802" s="2720"/>
      <c r="AM802" s="95"/>
      <c r="AN802" s="95"/>
      <c r="AO802" s="95"/>
      <c r="AP802" s="2721" t="s">
        <v>115</v>
      </c>
      <c r="AQ802" s="2721"/>
      <c r="AR802" s="2721"/>
      <c r="AS802" s="2721"/>
      <c r="AT802" s="2721"/>
      <c r="AU802" s="2721"/>
      <c r="AV802" s="2721"/>
      <c r="AW802" s="2723"/>
      <c r="AX802" s="2723"/>
      <c r="AY802" s="2723"/>
      <c r="AZ802" s="2723"/>
      <c r="BA802" s="2723"/>
      <c r="BB802" s="2723"/>
      <c r="BC802" s="2723"/>
      <c r="BD802" s="2723"/>
      <c r="BE802" s="2723"/>
      <c r="BF802" s="2723"/>
      <c r="BG802" s="2723"/>
      <c r="BH802" s="2723"/>
      <c r="BI802" s="2723"/>
      <c r="BJ802" s="2723"/>
      <c r="BK802" s="2723"/>
      <c r="BL802" s="2723"/>
      <c r="BM802" s="2723"/>
      <c r="BN802" s="2723"/>
      <c r="BO802" s="2723"/>
      <c r="BP802" s="2723"/>
      <c r="BQ802" s="2723"/>
      <c r="BR802" s="76"/>
      <c r="BS802" s="76"/>
    </row>
    <row r="803" spans="1:87" ht="12.75" customHeight="1" x14ac:dyDescent="0.2">
      <c r="A803" s="143" t="str">
        <f>+IF('➉一覧からの作成用データ (切替届)'!$N$50="印刷ＯＫ→",1,"")</f>
        <v/>
      </c>
      <c r="B803" s="2719"/>
      <c r="C803" s="2719"/>
      <c r="D803" s="2719"/>
      <c r="E803" s="2719"/>
      <c r="F803" s="2719"/>
      <c r="G803" s="2719"/>
      <c r="H803" s="2719"/>
      <c r="I803" s="2719"/>
      <c r="J803" s="2719"/>
      <c r="K803" s="2719"/>
      <c r="L803" s="2719"/>
      <c r="M803" s="2719"/>
      <c r="N803" s="2719"/>
      <c r="O803" s="2719"/>
      <c r="P803" s="2719"/>
      <c r="Q803" s="2719"/>
      <c r="R803" s="2719"/>
      <c r="S803" s="2719"/>
      <c r="T803" s="2719"/>
      <c r="U803" s="2719"/>
      <c r="V803" s="2719"/>
      <c r="W803" s="2719"/>
      <c r="X803" s="2719"/>
      <c r="Y803" s="2719"/>
      <c r="Z803" s="2719"/>
      <c r="AA803" s="2719"/>
      <c r="AB803" s="2719"/>
      <c r="AC803" s="2719"/>
      <c r="AD803" s="2719"/>
      <c r="AE803" s="2719"/>
      <c r="AF803" s="2719"/>
      <c r="AG803" s="2719"/>
      <c r="AH803" s="2719"/>
      <c r="AI803" s="2719"/>
      <c r="AJ803" s="2719"/>
      <c r="AK803" s="2719"/>
      <c r="AL803" s="2720"/>
      <c r="AM803" s="95"/>
      <c r="AN803" s="95"/>
      <c r="AO803" s="95"/>
      <c r="AP803" s="2721"/>
      <c r="AQ803" s="2721"/>
      <c r="AR803" s="2721"/>
      <c r="AS803" s="2721"/>
      <c r="AT803" s="2721"/>
      <c r="AU803" s="2721"/>
      <c r="AV803" s="2721"/>
      <c r="AW803" s="2723"/>
      <c r="AX803" s="2723"/>
      <c r="AY803" s="2723"/>
      <c r="AZ803" s="2723"/>
      <c r="BA803" s="2723"/>
      <c r="BB803" s="2723"/>
      <c r="BC803" s="2723"/>
      <c r="BD803" s="2723"/>
      <c r="BE803" s="2723"/>
      <c r="BF803" s="2723"/>
      <c r="BG803" s="2723"/>
      <c r="BH803" s="2723"/>
      <c r="BI803" s="2723"/>
      <c r="BJ803" s="2723"/>
      <c r="BK803" s="2723"/>
      <c r="BL803" s="2723"/>
      <c r="BM803" s="2723"/>
      <c r="BN803" s="2723"/>
      <c r="BO803" s="2723"/>
      <c r="BP803" s="2723"/>
      <c r="BQ803" s="2723"/>
      <c r="BR803" s="76"/>
      <c r="BS803" s="76"/>
    </row>
    <row r="804" spans="1:87" ht="12.75" customHeight="1" thickBot="1" x14ac:dyDescent="0.25">
      <c r="A804" s="143" t="str">
        <f>+IF('➉一覧からの作成用データ (切替届)'!$N$50="印刷ＯＫ→",1,"")</f>
        <v/>
      </c>
      <c r="B804" s="2720"/>
      <c r="C804" s="2720"/>
      <c r="D804" s="2720"/>
      <c r="E804" s="2720"/>
      <c r="F804" s="2720"/>
      <c r="G804" s="2720"/>
      <c r="H804" s="2720"/>
      <c r="I804" s="2720"/>
      <c r="J804" s="2720"/>
      <c r="K804" s="2720"/>
      <c r="L804" s="2720"/>
      <c r="M804" s="2720"/>
      <c r="N804" s="2720"/>
      <c r="O804" s="2720"/>
      <c r="P804" s="2720"/>
      <c r="Q804" s="2720"/>
      <c r="R804" s="2720"/>
      <c r="S804" s="2720"/>
      <c r="T804" s="2720"/>
      <c r="U804" s="2720"/>
      <c r="V804" s="2720"/>
      <c r="W804" s="2720"/>
      <c r="X804" s="2720"/>
      <c r="Y804" s="2720"/>
      <c r="Z804" s="2720"/>
      <c r="AA804" s="2720"/>
      <c r="AB804" s="2720"/>
      <c r="AC804" s="2720"/>
      <c r="AD804" s="2720"/>
      <c r="AE804" s="2720"/>
      <c r="AF804" s="2720"/>
      <c r="AG804" s="2720"/>
      <c r="AH804" s="2720"/>
      <c r="AI804" s="2720"/>
      <c r="AJ804" s="2720"/>
      <c r="AK804" s="2720"/>
      <c r="AL804" s="2720"/>
      <c r="AM804" s="95"/>
      <c r="AN804" s="95"/>
      <c r="AO804" s="95"/>
      <c r="AP804" s="2722"/>
      <c r="AQ804" s="2722"/>
      <c r="AR804" s="2722"/>
      <c r="AS804" s="2722"/>
      <c r="AT804" s="2722"/>
      <c r="AU804" s="2722"/>
      <c r="AV804" s="2722"/>
      <c r="AW804" s="2724"/>
      <c r="AX804" s="2724"/>
      <c r="AY804" s="2724"/>
      <c r="AZ804" s="2724"/>
      <c r="BA804" s="2724"/>
      <c r="BB804" s="2724"/>
      <c r="BC804" s="2724"/>
      <c r="BD804" s="2724"/>
      <c r="BE804" s="2724"/>
      <c r="BF804" s="2724"/>
      <c r="BG804" s="2724"/>
      <c r="BH804" s="2724"/>
      <c r="BI804" s="2724"/>
      <c r="BJ804" s="2724"/>
      <c r="BK804" s="2724"/>
      <c r="BL804" s="2724"/>
      <c r="BM804" s="2724"/>
      <c r="BN804" s="2724"/>
      <c r="BO804" s="2724"/>
      <c r="BP804" s="2724"/>
      <c r="BQ804" s="2724"/>
      <c r="BR804" s="76"/>
      <c r="BS804" s="76"/>
    </row>
    <row r="805" spans="1:87" ht="13.5" customHeight="1" x14ac:dyDescent="0.2">
      <c r="A805" s="143" t="str">
        <f>+IF('➉一覧からの作成用データ (切替届)'!$N$50="印刷ＯＫ→",1,"")</f>
        <v/>
      </c>
      <c r="B805" s="2725">
        <f ca="1">IF('➉一覧からの作成用データ (切替届)'!$B$31="","",'➉一覧からの作成用データ (切替届)'!$B$31)</f>
        <v>45617</v>
      </c>
      <c r="C805" s="2726"/>
      <c r="D805" s="2726"/>
      <c r="E805" s="2726"/>
      <c r="F805" s="2726"/>
      <c r="G805" s="2726"/>
      <c r="H805" s="2726"/>
      <c r="I805" s="2726"/>
      <c r="J805" s="2726"/>
      <c r="K805" s="2726"/>
      <c r="L805" s="2726"/>
      <c r="M805" s="2726"/>
      <c r="N805" s="2726"/>
      <c r="O805" s="2726"/>
      <c r="P805" s="1729" t="s">
        <v>68</v>
      </c>
      <c r="Q805" s="1729"/>
      <c r="R805" s="1731" t="s">
        <v>21</v>
      </c>
      <c r="S805" s="1732"/>
      <c r="T805" s="1732"/>
      <c r="U805" s="1732"/>
      <c r="V805" s="1733"/>
      <c r="W805" s="1734" t="s">
        <v>9</v>
      </c>
      <c r="X805" s="1735"/>
      <c r="Y805" s="2731" t="str">
        <f>①伊勢崎市における事業所基本情報!$K$26&amp;"-"&amp;①伊勢崎市における事業所基本情報!$Q$26&amp;""</f>
        <v>-</v>
      </c>
      <c r="Z805" s="2731"/>
      <c r="AA805" s="2731"/>
      <c r="AB805" s="2731"/>
      <c r="AC805" s="2731"/>
      <c r="AD805" s="2731"/>
      <c r="AE805" s="2731"/>
      <c r="AF805" s="2731"/>
      <c r="AG805" s="81"/>
      <c r="AH805" s="81"/>
      <c r="AI805" s="81"/>
      <c r="AJ805" s="81"/>
      <c r="AK805" s="81"/>
      <c r="AL805" s="81"/>
      <c r="AM805" s="81"/>
      <c r="AN805" s="81"/>
      <c r="AO805" s="81"/>
      <c r="AP805" s="81"/>
      <c r="AQ805" s="81"/>
      <c r="AR805" s="81"/>
      <c r="AS805" s="81"/>
      <c r="AT805" s="81"/>
      <c r="AU805" s="81"/>
      <c r="AV805" s="81"/>
      <c r="AW805" s="1549" t="s">
        <v>10</v>
      </c>
      <c r="AX805" s="1549"/>
      <c r="AY805" s="1549"/>
      <c r="AZ805" s="1549"/>
      <c r="BA805" s="1549"/>
      <c r="BB805" s="1549"/>
      <c r="BC805" s="1549"/>
      <c r="BD805" s="1551" t="str">
        <f>①伊勢崎市における事業所基本情報!$CG$18&amp;""</f>
        <v/>
      </c>
      <c r="BE805" s="1551" t="str">
        <f>①伊勢崎市における事業所基本情報!$CH$18&amp;""</f>
        <v/>
      </c>
      <c r="BF805" s="1551" t="str">
        <f>①伊勢崎市における事業所基本情報!$CI$18&amp;""</f>
        <v/>
      </c>
      <c r="BG805" s="1551" t="str">
        <f>①伊勢崎市における事業所基本情報!$CJ$18&amp;""</f>
        <v/>
      </c>
      <c r="BH805" s="1551" t="str">
        <f>①伊勢崎市における事業所基本情報!$CK$18&amp;""</f>
        <v/>
      </c>
      <c r="BI805" s="1551" t="str">
        <f>①伊勢崎市における事業所基本情報!$CL$18&amp;""</f>
        <v/>
      </c>
      <c r="BJ805" s="1551" t="str">
        <f>①伊勢崎市における事業所基本情報!$CM$18&amp;""</f>
        <v/>
      </c>
      <c r="BK805" s="1551" t="str">
        <f>①伊勢崎市における事業所基本情報!$CN$18&amp;""</f>
        <v/>
      </c>
      <c r="BL805" s="1572" t="s">
        <v>130</v>
      </c>
      <c r="BM805" s="1573"/>
      <c r="BN805" s="1573"/>
      <c r="BO805" s="1573"/>
      <c r="BP805" s="1573"/>
      <c r="BQ805" s="1574"/>
      <c r="BR805" s="86"/>
      <c r="BS805" s="86"/>
      <c r="BT805" s="86"/>
      <c r="BY805" s="145"/>
      <c r="BZ805" s="145"/>
      <c r="CA805" s="145"/>
      <c r="CB805" s="145"/>
      <c r="CC805" s="145"/>
      <c r="CD805" s="145"/>
      <c r="CE805" s="145"/>
      <c r="CF805" s="145"/>
      <c r="CG805" s="145"/>
    </row>
    <row r="806" spans="1:87" ht="13.5" customHeight="1" x14ac:dyDescent="0.2">
      <c r="A806" s="143" t="str">
        <f>+IF('➉一覧からの作成用データ (切替届)'!$N$50="印刷ＯＫ→",1,"")</f>
        <v/>
      </c>
      <c r="B806" s="2727"/>
      <c r="C806" s="2728"/>
      <c r="D806" s="2728"/>
      <c r="E806" s="2728"/>
      <c r="F806" s="2728"/>
      <c r="G806" s="2728"/>
      <c r="H806" s="2728"/>
      <c r="I806" s="2728"/>
      <c r="J806" s="2728"/>
      <c r="K806" s="2728"/>
      <c r="L806" s="2728"/>
      <c r="M806" s="2728"/>
      <c r="N806" s="2728"/>
      <c r="O806" s="2728"/>
      <c r="P806" s="1730"/>
      <c r="Q806" s="1730"/>
      <c r="R806" s="1640"/>
      <c r="S806" s="1590"/>
      <c r="T806" s="1590"/>
      <c r="U806" s="1590"/>
      <c r="V806" s="1641"/>
      <c r="W806" s="1568" t="str">
        <f>①伊勢崎市における事業所基本情報!$I$27&amp;""</f>
        <v/>
      </c>
      <c r="X806" s="1569"/>
      <c r="Y806" s="1569"/>
      <c r="Z806" s="1569"/>
      <c r="AA806" s="1569"/>
      <c r="AB806" s="1569"/>
      <c r="AC806" s="1569"/>
      <c r="AD806" s="1569"/>
      <c r="AE806" s="1569"/>
      <c r="AF806" s="1569"/>
      <c r="AG806" s="1569"/>
      <c r="AH806" s="1569"/>
      <c r="AI806" s="1569"/>
      <c r="AJ806" s="1569"/>
      <c r="AK806" s="1569"/>
      <c r="AL806" s="1569"/>
      <c r="AM806" s="1569"/>
      <c r="AN806" s="1569"/>
      <c r="AO806" s="1569"/>
      <c r="AP806" s="1569"/>
      <c r="AQ806" s="1569"/>
      <c r="AR806" s="1569"/>
      <c r="AS806" s="1569"/>
      <c r="AT806" s="1569"/>
      <c r="AU806" s="1569"/>
      <c r="AV806" s="1569"/>
      <c r="AW806" s="1550"/>
      <c r="AX806" s="1550"/>
      <c r="AY806" s="1550"/>
      <c r="AZ806" s="1550"/>
      <c r="BA806" s="1550"/>
      <c r="BB806" s="1550"/>
      <c r="BC806" s="1550"/>
      <c r="BD806" s="1552"/>
      <c r="BE806" s="1552"/>
      <c r="BF806" s="1552"/>
      <c r="BG806" s="1552"/>
      <c r="BH806" s="1552"/>
      <c r="BI806" s="1552"/>
      <c r="BJ806" s="1552"/>
      <c r="BK806" s="1552"/>
      <c r="BL806" s="1575"/>
      <c r="BM806" s="1576"/>
      <c r="BN806" s="1576"/>
      <c r="BO806" s="1576"/>
      <c r="BP806" s="1576"/>
      <c r="BQ806" s="1577"/>
      <c r="BR806" s="86"/>
      <c r="BS806" s="86"/>
      <c r="BT806" s="86"/>
      <c r="BY806" s="145"/>
    </row>
    <row r="807" spans="1:87" ht="13.5" customHeight="1" x14ac:dyDescent="0.2">
      <c r="A807" s="143" t="str">
        <f>+IF('➉一覧からの作成用データ (切替届)'!$N$50="印刷ＯＫ→",1,"")</f>
        <v/>
      </c>
      <c r="B807" s="2727"/>
      <c r="C807" s="2728"/>
      <c r="D807" s="2728"/>
      <c r="E807" s="2728"/>
      <c r="F807" s="2728"/>
      <c r="G807" s="2728"/>
      <c r="H807" s="2728"/>
      <c r="I807" s="2728"/>
      <c r="J807" s="2728"/>
      <c r="K807" s="2728"/>
      <c r="L807" s="2728"/>
      <c r="M807" s="2728"/>
      <c r="N807" s="2728"/>
      <c r="O807" s="2728"/>
      <c r="P807" s="1730"/>
      <c r="Q807" s="1730"/>
      <c r="R807" s="1640"/>
      <c r="S807" s="1590"/>
      <c r="T807" s="1590"/>
      <c r="U807" s="1590"/>
      <c r="V807" s="1641"/>
      <c r="W807" s="1568"/>
      <c r="X807" s="1569"/>
      <c r="Y807" s="1569"/>
      <c r="Z807" s="1569"/>
      <c r="AA807" s="1569"/>
      <c r="AB807" s="1569"/>
      <c r="AC807" s="1569"/>
      <c r="AD807" s="1569"/>
      <c r="AE807" s="1569"/>
      <c r="AF807" s="1569"/>
      <c r="AG807" s="1569"/>
      <c r="AH807" s="1569"/>
      <c r="AI807" s="1569"/>
      <c r="AJ807" s="1569"/>
      <c r="AK807" s="1569"/>
      <c r="AL807" s="1569"/>
      <c r="AM807" s="1569"/>
      <c r="AN807" s="1569"/>
      <c r="AO807" s="1569"/>
      <c r="AP807" s="1569"/>
      <c r="AQ807" s="1569"/>
      <c r="AR807" s="1569"/>
      <c r="AS807" s="1569"/>
      <c r="AT807" s="1569"/>
      <c r="AU807" s="1569"/>
      <c r="AV807" s="1569"/>
      <c r="AW807" s="1550"/>
      <c r="AX807" s="1550"/>
      <c r="AY807" s="1550"/>
      <c r="AZ807" s="1550"/>
      <c r="BA807" s="1550"/>
      <c r="BB807" s="1550"/>
      <c r="BC807" s="1550"/>
      <c r="BD807" s="1624" t="s">
        <v>116</v>
      </c>
      <c r="BE807" s="1624"/>
      <c r="BF807" s="1624"/>
      <c r="BG807" s="1624"/>
      <c r="BH807" s="1624"/>
      <c r="BI807" s="1624"/>
      <c r="BJ807" s="1624"/>
      <c r="BK807" s="1624" t="s">
        <v>117</v>
      </c>
      <c r="BL807" s="1566" t="str">
        <f>RIGHT('➉一覧からの作成用データ (切替届)'!$M$50,2)&amp;""</f>
        <v/>
      </c>
      <c r="BM807" s="1566"/>
      <c r="BN807" s="1566"/>
      <c r="BO807" s="1566"/>
      <c r="BP807" s="1566"/>
      <c r="BQ807" s="1626" t="s">
        <v>118</v>
      </c>
      <c r="BR807" s="78"/>
      <c r="BS807" s="78"/>
      <c r="BT807" s="76"/>
      <c r="BY807" s="145"/>
    </row>
    <row r="808" spans="1:87" ht="13.5" customHeight="1" x14ac:dyDescent="0.2">
      <c r="A808" s="143" t="str">
        <f>+IF('➉一覧からの作成用データ (切替届)'!$N$50="印刷ＯＫ→",1,"")</f>
        <v/>
      </c>
      <c r="B808" s="2729"/>
      <c r="C808" s="2730"/>
      <c r="D808" s="2730"/>
      <c r="E808" s="2730"/>
      <c r="F808" s="2730"/>
      <c r="G808" s="2730"/>
      <c r="H808" s="2730"/>
      <c r="I808" s="2730"/>
      <c r="J808" s="2730"/>
      <c r="K808" s="2730"/>
      <c r="L808" s="2730"/>
      <c r="M808" s="2730"/>
      <c r="N808" s="2730"/>
      <c r="O808" s="2730"/>
      <c r="P808" s="1730"/>
      <c r="Q808" s="1730"/>
      <c r="R808" s="1637"/>
      <c r="S808" s="1638"/>
      <c r="T808" s="1638"/>
      <c r="U808" s="1638"/>
      <c r="V808" s="1642"/>
      <c r="W808" s="1570"/>
      <c r="X808" s="1571"/>
      <c r="Y808" s="1571"/>
      <c r="Z808" s="1571"/>
      <c r="AA808" s="1571"/>
      <c r="AB808" s="1571"/>
      <c r="AC808" s="1571"/>
      <c r="AD808" s="1571"/>
      <c r="AE808" s="1571"/>
      <c r="AF808" s="1571"/>
      <c r="AG808" s="1571"/>
      <c r="AH808" s="1571"/>
      <c r="AI808" s="1571"/>
      <c r="AJ808" s="1571"/>
      <c r="AK808" s="1571"/>
      <c r="AL808" s="1571"/>
      <c r="AM808" s="1571"/>
      <c r="AN808" s="1571"/>
      <c r="AO808" s="1571"/>
      <c r="AP808" s="1571"/>
      <c r="AQ808" s="1571"/>
      <c r="AR808" s="1571"/>
      <c r="AS808" s="1571"/>
      <c r="AT808" s="1571"/>
      <c r="AU808" s="1571"/>
      <c r="AV808" s="1571"/>
      <c r="AW808" s="1550"/>
      <c r="AX808" s="1550"/>
      <c r="AY808" s="1550"/>
      <c r="AZ808" s="1550"/>
      <c r="BA808" s="1550"/>
      <c r="BB808" s="1550"/>
      <c r="BC808" s="1550"/>
      <c r="BD808" s="1625"/>
      <c r="BE808" s="1625"/>
      <c r="BF808" s="1625"/>
      <c r="BG808" s="1625"/>
      <c r="BH808" s="1625"/>
      <c r="BI808" s="1625"/>
      <c r="BJ808" s="1625"/>
      <c r="BK808" s="1625"/>
      <c r="BL808" s="1567"/>
      <c r="BM808" s="1567"/>
      <c r="BN808" s="1567"/>
      <c r="BO808" s="1567"/>
      <c r="BP808" s="1567"/>
      <c r="BQ808" s="1627"/>
      <c r="BR808" s="78"/>
      <c r="BS808" s="78"/>
      <c r="BT808" s="76"/>
      <c r="BY808" s="145"/>
      <c r="BZ808" s="145"/>
      <c r="CA808" s="145"/>
      <c r="CB808" s="145"/>
      <c r="CC808" s="145"/>
      <c r="CD808" s="145"/>
      <c r="CE808" s="145"/>
      <c r="CF808" s="145"/>
    </row>
    <row r="809" spans="1:87" ht="20.25" customHeight="1" x14ac:dyDescent="0.2">
      <c r="A809" s="143" t="str">
        <f>+IF('➉一覧からの作成用データ (切替届)'!$N$50="印刷ＯＫ→",1,"")</f>
        <v/>
      </c>
      <c r="B809" s="1653"/>
      <c r="C809" s="1564"/>
      <c r="D809" s="1564"/>
      <c r="E809" s="1564"/>
      <c r="F809" s="1564"/>
      <c r="G809" s="1564"/>
      <c r="H809" s="1564"/>
      <c r="I809" s="1564"/>
      <c r="J809" s="1564"/>
      <c r="K809" s="1649" t="s">
        <v>304</v>
      </c>
      <c r="L809" s="1650"/>
      <c r="M809" s="1650"/>
      <c r="N809" s="1650"/>
      <c r="O809" s="1650"/>
      <c r="P809" s="1730"/>
      <c r="Q809" s="1730"/>
      <c r="R809" s="1634" t="s">
        <v>20</v>
      </c>
      <c r="S809" s="1634"/>
      <c r="T809" s="1634"/>
      <c r="U809" s="1634"/>
      <c r="V809" s="1634"/>
      <c r="W809" s="1610" t="str">
        <f>①伊勢崎市における事業所基本情報!$I$20&amp;""</f>
        <v/>
      </c>
      <c r="X809" s="1611"/>
      <c r="Y809" s="1611"/>
      <c r="Z809" s="1611"/>
      <c r="AA809" s="1611"/>
      <c r="AB809" s="1611"/>
      <c r="AC809" s="1611"/>
      <c r="AD809" s="1611"/>
      <c r="AE809" s="1611"/>
      <c r="AF809" s="1611"/>
      <c r="AG809" s="1611"/>
      <c r="AH809" s="1611"/>
      <c r="AI809" s="1611"/>
      <c r="AJ809" s="1611"/>
      <c r="AK809" s="1611"/>
      <c r="AL809" s="1611"/>
      <c r="AM809" s="1611"/>
      <c r="AN809" s="1611"/>
      <c r="AO809" s="1611"/>
      <c r="AP809" s="1611"/>
      <c r="AQ809" s="1611"/>
      <c r="AR809" s="1611"/>
      <c r="AS809" s="1611"/>
      <c r="AT809" s="1611"/>
      <c r="AU809" s="1611"/>
      <c r="AV809" s="1612"/>
      <c r="AW809" s="1550" t="s">
        <v>131</v>
      </c>
      <c r="AX809" s="1550"/>
      <c r="AY809" s="1550"/>
      <c r="AZ809" s="1550"/>
      <c r="BA809" s="1550" t="s">
        <v>33</v>
      </c>
      <c r="BB809" s="1550"/>
      <c r="BC809" s="1550"/>
      <c r="BD809" s="1614" t="str">
        <f>①伊勢崎市における事業所基本情報!$I$35&amp;""</f>
        <v/>
      </c>
      <c r="BE809" s="1614"/>
      <c r="BF809" s="1614"/>
      <c r="BG809" s="1614"/>
      <c r="BH809" s="1614"/>
      <c r="BI809" s="1614"/>
      <c r="BJ809" s="1614"/>
      <c r="BK809" s="1614"/>
      <c r="BL809" s="1614"/>
      <c r="BM809" s="1614"/>
      <c r="BN809" s="1614"/>
      <c r="BO809" s="1614"/>
      <c r="BP809" s="1614"/>
      <c r="BQ809" s="1615"/>
      <c r="BR809" s="78"/>
      <c r="BS809" s="78"/>
      <c r="BT809" s="76"/>
      <c r="BY809" s="145"/>
      <c r="BZ809" s="145"/>
      <c r="CA809" s="145"/>
      <c r="CB809" s="145"/>
      <c r="CC809" s="145"/>
      <c r="CD809" s="145"/>
      <c r="CE809" s="145"/>
      <c r="CF809" s="145"/>
    </row>
    <row r="810" spans="1:87" ht="20.25" customHeight="1" x14ac:dyDescent="0.2">
      <c r="A810" s="143" t="str">
        <f>+IF('➉一覧からの作成用データ (切替届)'!$N$50="印刷ＯＫ→",1,"")</f>
        <v/>
      </c>
      <c r="B810" s="1653"/>
      <c r="C810" s="1564"/>
      <c r="D810" s="1564"/>
      <c r="E810" s="1564"/>
      <c r="F810" s="1564"/>
      <c r="G810" s="1564"/>
      <c r="H810" s="1564"/>
      <c r="I810" s="1564"/>
      <c r="J810" s="1564"/>
      <c r="K810" s="1651"/>
      <c r="L810" s="1652"/>
      <c r="M810" s="1652"/>
      <c r="N810" s="1652"/>
      <c r="O810" s="1652"/>
      <c r="P810" s="1730"/>
      <c r="Q810" s="1730"/>
      <c r="R810" s="1640" t="s">
        <v>24</v>
      </c>
      <c r="S810" s="1590"/>
      <c r="T810" s="1590"/>
      <c r="U810" s="1590"/>
      <c r="V810" s="1641"/>
      <c r="W810" s="1601" t="str">
        <f>①伊勢崎市における事業所基本情報!$I$22&amp;""</f>
        <v/>
      </c>
      <c r="X810" s="1602"/>
      <c r="Y810" s="1602"/>
      <c r="Z810" s="1602"/>
      <c r="AA810" s="1602"/>
      <c r="AB810" s="1602"/>
      <c r="AC810" s="1602"/>
      <c r="AD810" s="1602"/>
      <c r="AE810" s="1602"/>
      <c r="AF810" s="1602"/>
      <c r="AG810" s="1602"/>
      <c r="AH810" s="1602"/>
      <c r="AI810" s="1602"/>
      <c r="AJ810" s="1602"/>
      <c r="AK810" s="1602"/>
      <c r="AL810" s="1602"/>
      <c r="AM810" s="1602"/>
      <c r="AN810" s="1602"/>
      <c r="AO810" s="1602"/>
      <c r="AP810" s="1602"/>
      <c r="AQ810" s="1602"/>
      <c r="AR810" s="1602"/>
      <c r="AS810" s="1602"/>
      <c r="AT810" s="1602"/>
      <c r="AU810" s="1602"/>
      <c r="AV810" s="1603"/>
      <c r="AW810" s="1550"/>
      <c r="AX810" s="1550"/>
      <c r="AY810" s="1550"/>
      <c r="AZ810" s="1550"/>
      <c r="BA810" s="1550"/>
      <c r="BB810" s="1550"/>
      <c r="BC810" s="1550"/>
      <c r="BD810" s="1616"/>
      <c r="BE810" s="1616"/>
      <c r="BF810" s="1616"/>
      <c r="BG810" s="1616"/>
      <c r="BH810" s="1616"/>
      <c r="BI810" s="1616"/>
      <c r="BJ810" s="1616"/>
      <c r="BK810" s="1616"/>
      <c r="BL810" s="1616"/>
      <c r="BM810" s="1616"/>
      <c r="BN810" s="1616"/>
      <c r="BO810" s="1616"/>
      <c r="BP810" s="1616"/>
      <c r="BQ810" s="1617"/>
      <c r="BR810" s="78"/>
      <c r="BS810" s="78"/>
      <c r="BT810" s="76"/>
      <c r="BY810" s="145"/>
      <c r="BZ810" s="145"/>
      <c r="CA810" s="145"/>
      <c r="CB810" s="145"/>
      <c r="CC810" s="145"/>
      <c r="CD810" s="145"/>
      <c r="CE810" s="145"/>
      <c r="CF810" s="145"/>
      <c r="CG810" s="145"/>
    </row>
    <row r="811" spans="1:87" ht="20.25" customHeight="1" x14ac:dyDescent="0.2">
      <c r="A811" s="143" t="str">
        <f>+IF('➉一覧からの作成用データ (切替届)'!$N$50="印刷ＯＫ→",1,"")</f>
        <v/>
      </c>
      <c r="B811" s="1653"/>
      <c r="C811" s="1564"/>
      <c r="D811" s="1564"/>
      <c r="E811" s="1564"/>
      <c r="F811" s="1564"/>
      <c r="G811" s="1564"/>
      <c r="H811" s="1564"/>
      <c r="I811" s="1564"/>
      <c r="J811" s="1564"/>
      <c r="K811" s="1564"/>
      <c r="L811" s="1564"/>
      <c r="M811" s="1564"/>
      <c r="N811" s="1564"/>
      <c r="O811" s="1565"/>
      <c r="P811" s="1730"/>
      <c r="Q811" s="1730"/>
      <c r="R811" s="1640"/>
      <c r="S811" s="1590"/>
      <c r="T811" s="1590"/>
      <c r="U811" s="1590"/>
      <c r="V811" s="1641"/>
      <c r="W811" s="1604"/>
      <c r="X811" s="1605"/>
      <c r="Y811" s="1605"/>
      <c r="Z811" s="1605"/>
      <c r="AA811" s="1605"/>
      <c r="AB811" s="1605"/>
      <c r="AC811" s="1605"/>
      <c r="AD811" s="1605"/>
      <c r="AE811" s="1605"/>
      <c r="AF811" s="1605"/>
      <c r="AG811" s="1605"/>
      <c r="AH811" s="1605"/>
      <c r="AI811" s="1605"/>
      <c r="AJ811" s="1605"/>
      <c r="AK811" s="1605"/>
      <c r="AL811" s="1605"/>
      <c r="AM811" s="1605"/>
      <c r="AN811" s="1605"/>
      <c r="AO811" s="1605"/>
      <c r="AP811" s="1605"/>
      <c r="AQ811" s="1605"/>
      <c r="AR811" s="1605"/>
      <c r="AS811" s="1605"/>
      <c r="AT811" s="1605"/>
      <c r="AU811" s="1605"/>
      <c r="AV811" s="1606"/>
      <c r="AW811" s="1550"/>
      <c r="AX811" s="1550"/>
      <c r="AY811" s="1550"/>
      <c r="AZ811" s="1550"/>
      <c r="BA811" s="1550" t="s">
        <v>3</v>
      </c>
      <c r="BB811" s="1550"/>
      <c r="BC811" s="1550"/>
      <c r="BD811" s="1708" t="str">
        <f>①伊勢崎市における事業所基本情報!$I$37&amp;""</f>
        <v/>
      </c>
      <c r="BE811" s="1709"/>
      <c r="BF811" s="1709"/>
      <c r="BG811" s="1709"/>
      <c r="BH811" s="1709"/>
      <c r="BI811" s="1709"/>
      <c r="BJ811" s="1709"/>
      <c r="BK811" s="1709"/>
      <c r="BL811" s="1709"/>
      <c r="BM811" s="1709"/>
      <c r="BN811" s="1709"/>
      <c r="BO811" s="1709"/>
      <c r="BP811" s="1709"/>
      <c r="BQ811" s="1710"/>
      <c r="BR811" s="78"/>
      <c r="BS811" s="78"/>
      <c r="BT811" s="76"/>
      <c r="BY811" s="145"/>
    </row>
    <row r="812" spans="1:87" ht="20.25" customHeight="1" x14ac:dyDescent="0.2">
      <c r="A812" s="143" t="str">
        <f>+IF('➉一覧からの作成用データ (切替届)'!$N$50="印刷ＯＫ→",1,"")</f>
        <v/>
      </c>
      <c r="B812" s="1557" t="s">
        <v>13</v>
      </c>
      <c r="C812" s="1558"/>
      <c r="D812" s="1558"/>
      <c r="E812" s="1558"/>
      <c r="F812" s="1559"/>
      <c r="G812" s="1553" t="s">
        <v>19</v>
      </c>
      <c r="H812" s="1554"/>
      <c r="I812" s="1554"/>
      <c r="J812" s="1554"/>
      <c r="K812" s="1554"/>
      <c r="L812" s="1554"/>
      <c r="M812" s="1554"/>
      <c r="N812" s="1554"/>
      <c r="O812" s="1554"/>
      <c r="P812" s="1730"/>
      <c r="Q812" s="1730"/>
      <c r="R812" s="1637"/>
      <c r="S812" s="1638"/>
      <c r="T812" s="1638"/>
      <c r="U812" s="1638"/>
      <c r="V812" s="1642"/>
      <c r="W812" s="1607"/>
      <c r="X812" s="1608"/>
      <c r="Y812" s="1608"/>
      <c r="Z812" s="1608"/>
      <c r="AA812" s="1608"/>
      <c r="AB812" s="1608"/>
      <c r="AC812" s="1608"/>
      <c r="AD812" s="1608"/>
      <c r="AE812" s="1608"/>
      <c r="AF812" s="1608"/>
      <c r="AG812" s="1608"/>
      <c r="AH812" s="1608"/>
      <c r="AI812" s="1608"/>
      <c r="AJ812" s="1608"/>
      <c r="AK812" s="1608"/>
      <c r="AL812" s="1608"/>
      <c r="AM812" s="1608"/>
      <c r="AN812" s="1608"/>
      <c r="AO812" s="1608"/>
      <c r="AP812" s="1608"/>
      <c r="AQ812" s="1608"/>
      <c r="AR812" s="1608"/>
      <c r="AS812" s="1608"/>
      <c r="AT812" s="1608"/>
      <c r="AU812" s="1608"/>
      <c r="AV812" s="1609"/>
      <c r="AW812" s="1550"/>
      <c r="AX812" s="1550"/>
      <c r="AY812" s="1550"/>
      <c r="AZ812" s="1550"/>
      <c r="BA812" s="1550"/>
      <c r="BB812" s="1550"/>
      <c r="BC812" s="1550"/>
      <c r="BD812" s="1711"/>
      <c r="BE812" s="1712"/>
      <c r="BF812" s="1712"/>
      <c r="BG812" s="1712"/>
      <c r="BH812" s="1712"/>
      <c r="BI812" s="1712"/>
      <c r="BJ812" s="1712"/>
      <c r="BK812" s="1712"/>
      <c r="BL812" s="1712"/>
      <c r="BM812" s="1712"/>
      <c r="BN812" s="1712"/>
      <c r="BO812" s="1712"/>
      <c r="BP812" s="1712"/>
      <c r="BQ812" s="1713"/>
      <c r="BR812" s="78"/>
      <c r="BS812" s="78"/>
      <c r="BT812" s="76"/>
      <c r="BY812" s="145"/>
      <c r="BZ812" s="145"/>
    </row>
    <row r="813" spans="1:87" ht="20.25" customHeight="1" x14ac:dyDescent="0.2">
      <c r="A813" s="143" t="str">
        <f>+IF('➉一覧からの作成用データ (切替届)'!$N$50="印刷ＯＫ→",1,"")</f>
        <v/>
      </c>
      <c r="B813" s="1560"/>
      <c r="C813" s="1561"/>
      <c r="D813" s="1561"/>
      <c r="E813" s="1561"/>
      <c r="F813" s="1562"/>
      <c r="G813" s="1555"/>
      <c r="H813" s="1556"/>
      <c r="I813" s="1556"/>
      <c r="J813" s="1556"/>
      <c r="K813" s="1556"/>
      <c r="L813" s="1556"/>
      <c r="M813" s="1556"/>
      <c r="N813" s="1556"/>
      <c r="O813" s="1556"/>
      <c r="P813" s="1730"/>
      <c r="Q813" s="1730"/>
      <c r="R813" s="1550" t="s">
        <v>25</v>
      </c>
      <c r="S813" s="1550"/>
      <c r="T813" s="1550"/>
      <c r="U813" s="1550"/>
      <c r="V813" s="1550"/>
      <c r="W813" s="1543" t="str">
        <f>①伊勢崎市における事業所基本情報!$CG$35&amp;""</f>
        <v/>
      </c>
      <c r="X813" s="1544"/>
      <c r="Y813" s="1543" t="str">
        <f>①伊勢崎市における事業所基本情報!$CH$35&amp;""</f>
        <v/>
      </c>
      <c r="Z813" s="1544"/>
      <c r="AA813" s="1543" t="str">
        <f>①伊勢崎市における事業所基本情報!$CI$35&amp;""</f>
        <v/>
      </c>
      <c r="AB813" s="1544"/>
      <c r="AC813" s="1543" t="str">
        <f>①伊勢崎市における事業所基本情報!$CJ$35&amp;""</f>
        <v/>
      </c>
      <c r="AD813" s="1544"/>
      <c r="AE813" s="1543" t="str">
        <f>①伊勢崎市における事業所基本情報!$CK$35&amp;""</f>
        <v/>
      </c>
      <c r="AF813" s="1544"/>
      <c r="AG813" s="1543" t="str">
        <f>①伊勢崎市における事業所基本情報!$CL$35&amp;""</f>
        <v/>
      </c>
      <c r="AH813" s="1544"/>
      <c r="AI813" s="1543" t="str">
        <f>①伊勢崎市における事業所基本情報!$CM$35&amp;""</f>
        <v/>
      </c>
      <c r="AJ813" s="1544"/>
      <c r="AK813" s="1543" t="str">
        <f>①伊勢崎市における事業所基本情報!$CN$35&amp;""</f>
        <v/>
      </c>
      <c r="AL813" s="1544"/>
      <c r="AM813" s="1543" t="str">
        <f>①伊勢崎市における事業所基本情報!$CO$35&amp;""</f>
        <v/>
      </c>
      <c r="AN813" s="1544"/>
      <c r="AO813" s="1543" t="str">
        <f>①伊勢崎市における事業所基本情報!$CP$35&amp;""</f>
        <v/>
      </c>
      <c r="AP813" s="1544"/>
      <c r="AQ813" s="1543" t="str">
        <f>①伊勢崎市における事業所基本情報!$CQ$35&amp;""</f>
        <v/>
      </c>
      <c r="AR813" s="1544"/>
      <c r="AS813" s="1543" t="str">
        <f>①伊勢崎市における事業所基本情報!$CR$35&amp;""</f>
        <v/>
      </c>
      <c r="AT813" s="1544"/>
      <c r="AU813" s="1736" t="str">
        <f>①伊勢崎市における事業所基本情報!$CS$35&amp;""</f>
        <v/>
      </c>
      <c r="AV813" s="1737"/>
      <c r="AW813" s="1550"/>
      <c r="AX813" s="1550"/>
      <c r="AY813" s="1550"/>
      <c r="AZ813" s="1550"/>
      <c r="BA813" s="1550" t="s">
        <v>4</v>
      </c>
      <c r="BB813" s="1550"/>
      <c r="BC813" s="1550"/>
      <c r="BD813" s="1714" t="str">
        <f>①伊勢崎市における事業所基本情報!$I$39&amp;""</f>
        <v/>
      </c>
      <c r="BE813" s="1715"/>
      <c r="BF813" s="1715"/>
      <c r="BG813" s="1715"/>
      <c r="BH813" s="1715"/>
      <c r="BI813" s="1715"/>
      <c r="BJ813" s="1715"/>
      <c r="BK813" s="1715"/>
      <c r="BL813" s="1715"/>
      <c r="BM813" s="1715"/>
      <c r="BN813" s="1715"/>
      <c r="BO813" s="1715"/>
      <c r="BP813" s="1715"/>
      <c r="BQ813" s="1716"/>
      <c r="BR813" s="78"/>
      <c r="BS813" s="78"/>
      <c r="BT813" s="76"/>
      <c r="BY813" s="145"/>
      <c r="BZ813" s="145"/>
    </row>
    <row r="814" spans="1:87" ht="20.25" customHeight="1" thickBot="1" x14ac:dyDescent="0.25">
      <c r="A814" s="143" t="str">
        <f>+IF('➉一覧からの作成用データ (切替届)'!$N$50="印刷ＯＫ→",1,"")</f>
        <v/>
      </c>
      <c r="B814" s="1560"/>
      <c r="C814" s="1561"/>
      <c r="D814" s="1561"/>
      <c r="E814" s="1561"/>
      <c r="F814" s="1562"/>
      <c r="G814" s="1555"/>
      <c r="H814" s="1556"/>
      <c r="I814" s="1556"/>
      <c r="J814" s="1556"/>
      <c r="K814" s="1556"/>
      <c r="L814" s="1556"/>
      <c r="M814" s="1556"/>
      <c r="N814" s="1556"/>
      <c r="O814" s="1556"/>
      <c r="P814" s="1730"/>
      <c r="Q814" s="1730"/>
      <c r="R814" s="1550"/>
      <c r="S814" s="1550"/>
      <c r="T814" s="1550"/>
      <c r="U814" s="1550"/>
      <c r="V814" s="1550"/>
      <c r="W814" s="1620"/>
      <c r="X814" s="1621"/>
      <c r="Y814" s="1620"/>
      <c r="Z814" s="1621"/>
      <c r="AA814" s="1620"/>
      <c r="AB814" s="1621"/>
      <c r="AC814" s="1545"/>
      <c r="AD814" s="1546"/>
      <c r="AE814" s="1545"/>
      <c r="AF814" s="1546"/>
      <c r="AG814" s="1545"/>
      <c r="AH814" s="1546"/>
      <c r="AI814" s="1545"/>
      <c r="AJ814" s="1546"/>
      <c r="AK814" s="1545"/>
      <c r="AL814" s="1546"/>
      <c r="AM814" s="1545"/>
      <c r="AN814" s="1546"/>
      <c r="AO814" s="1545"/>
      <c r="AP814" s="1546"/>
      <c r="AQ814" s="1545"/>
      <c r="AR814" s="1546"/>
      <c r="AS814" s="1545"/>
      <c r="AT814" s="1546"/>
      <c r="AU814" s="1738"/>
      <c r="AV814" s="1543"/>
      <c r="AW814" s="1634"/>
      <c r="AX814" s="1634"/>
      <c r="AY814" s="1634"/>
      <c r="AZ814" s="1634"/>
      <c r="BA814" s="1618"/>
      <c r="BB814" s="1618"/>
      <c r="BC814" s="1618"/>
      <c r="BD814" s="1717"/>
      <c r="BE814" s="1718"/>
      <c r="BF814" s="1718"/>
      <c r="BG814" s="1718"/>
      <c r="BH814" s="1718"/>
      <c r="BI814" s="1718"/>
      <c r="BJ814" s="1718"/>
      <c r="BK814" s="1718"/>
      <c r="BL814" s="1718"/>
      <c r="BM814" s="1718"/>
      <c r="BN814" s="1718"/>
      <c r="BO814" s="1718"/>
      <c r="BP814" s="1718"/>
      <c r="BQ814" s="1719"/>
      <c r="BR814" s="78"/>
      <c r="BS814" s="78"/>
      <c r="BY814" s="145"/>
      <c r="BZ814" s="145"/>
      <c r="CA814" s="145"/>
      <c r="CB814" s="145"/>
      <c r="CC814" s="145"/>
      <c r="CD814" s="145"/>
      <c r="CE814" s="145"/>
      <c r="CF814" s="145"/>
      <c r="CG814" s="145"/>
    </row>
    <row r="815" spans="1:87" ht="15.75" customHeight="1" x14ac:dyDescent="0.2">
      <c r="A815" s="143" t="str">
        <f>+IF('➉一覧からの作成用データ (切替届)'!$N$50="印刷ＯＫ→",1,"")</f>
        <v/>
      </c>
      <c r="B815" s="1676" t="s">
        <v>22</v>
      </c>
      <c r="C815" s="1677"/>
      <c r="D815" s="1595" t="s">
        <v>14</v>
      </c>
      <c r="E815" s="1596"/>
      <c r="F815" s="1596"/>
      <c r="G815" s="1596"/>
      <c r="H815" s="1596"/>
      <c r="I815" s="1597"/>
      <c r="J815" s="2699" t="str">
        <f>'➉一覧からの作成用データ (切替届)'!$D$50&amp;""</f>
        <v/>
      </c>
      <c r="K815" s="2700"/>
      <c r="L815" s="2700"/>
      <c r="M815" s="2700"/>
      <c r="N815" s="2700"/>
      <c r="O815" s="2700"/>
      <c r="P815" s="2700"/>
      <c r="Q815" s="2700"/>
      <c r="R815" s="2700"/>
      <c r="S815" s="2700"/>
      <c r="T815" s="2700"/>
      <c r="U815" s="2700"/>
      <c r="V815" s="2700"/>
      <c r="W815" s="2700"/>
      <c r="X815" s="2700"/>
      <c r="Y815" s="2700"/>
      <c r="Z815" s="2700"/>
      <c r="AA815" s="2700"/>
      <c r="AB815" s="2701"/>
      <c r="AC815" s="2702" t="s">
        <v>119</v>
      </c>
      <c r="AD815" s="2703"/>
      <c r="AE815" s="2703"/>
      <c r="AF815" s="2703"/>
      <c r="AG815" s="2704"/>
      <c r="AH815" s="1643" t="s">
        <v>120</v>
      </c>
      <c r="AI815" s="1643"/>
      <c r="AJ815" s="1643"/>
      <c r="AK815" s="1643"/>
      <c r="AL815" s="1643"/>
      <c r="AM815" s="1643"/>
      <c r="AN815" s="1643"/>
      <c r="AO815" s="1643"/>
      <c r="AP815" s="1643"/>
      <c r="AQ815" s="1643"/>
      <c r="AR815" s="1644"/>
      <c r="AS815" s="1635" t="s">
        <v>123</v>
      </c>
      <c r="AT815" s="1635"/>
      <c r="AU815" s="1635"/>
      <c r="AV815" s="1635"/>
      <c r="AW815" s="1635"/>
      <c r="AX815" s="1635"/>
      <c r="AY815" s="1635"/>
      <c r="AZ815" s="1635"/>
      <c r="BA815" s="1636"/>
      <c r="BB815" s="1636"/>
      <c r="BC815" s="1636"/>
      <c r="BD815" s="1635"/>
      <c r="BE815" s="1635"/>
      <c r="BF815" s="1635"/>
      <c r="BG815" s="1635"/>
      <c r="BH815" s="1635"/>
      <c r="BI815" s="1635"/>
      <c r="BJ815" s="1635"/>
      <c r="BK815" s="1635"/>
      <c r="BL815" s="1635"/>
      <c r="BM815" s="1635"/>
      <c r="BN815" s="1635"/>
      <c r="BO815" s="1635"/>
      <c r="BP815" s="1635"/>
      <c r="BQ815" s="79"/>
      <c r="BR815" s="76"/>
      <c r="BS815" s="76"/>
      <c r="BT815" s="76"/>
      <c r="BU815" s="76"/>
      <c r="CA815" s="145"/>
      <c r="CB815" s="145"/>
      <c r="CC815" s="145"/>
      <c r="CD815" s="145"/>
      <c r="CE815" s="145"/>
      <c r="CF815" s="145"/>
      <c r="CG815" s="145"/>
      <c r="CH815" s="145"/>
      <c r="CI815" s="145"/>
    </row>
    <row r="816" spans="1:87" ht="16.5" customHeight="1" x14ac:dyDescent="0.2">
      <c r="A816" s="143" t="str">
        <f>+IF('➉一覧からの作成用データ (切替届)'!$N$50="印刷ＯＫ→",1,"")</f>
        <v/>
      </c>
      <c r="B816" s="1676"/>
      <c r="C816" s="1677"/>
      <c r="D816" s="1628" t="s">
        <v>305</v>
      </c>
      <c r="E816" s="1629"/>
      <c r="F816" s="1629"/>
      <c r="G816" s="1629"/>
      <c r="H816" s="1629"/>
      <c r="I816" s="1630"/>
      <c r="J816" s="2705" t="str">
        <f>'➉一覧からの作成用データ (切替届)'!$C$50&amp;""</f>
        <v/>
      </c>
      <c r="K816" s="2706"/>
      <c r="L816" s="2706"/>
      <c r="M816" s="2706"/>
      <c r="N816" s="2706"/>
      <c r="O816" s="2706"/>
      <c r="P816" s="2706"/>
      <c r="Q816" s="2706"/>
      <c r="R816" s="2706"/>
      <c r="S816" s="2706"/>
      <c r="T816" s="2706"/>
      <c r="U816" s="2706"/>
      <c r="V816" s="2706"/>
      <c r="W816" s="2706"/>
      <c r="X816" s="2706"/>
      <c r="Y816" s="2706"/>
      <c r="Z816" s="2706"/>
      <c r="AA816" s="2706"/>
      <c r="AB816" s="2707"/>
      <c r="AC816" s="2710"/>
      <c r="AD816" s="2711"/>
      <c r="AE816" s="2711"/>
      <c r="AF816" s="2711"/>
      <c r="AG816" s="2712"/>
      <c r="AH816" s="1645"/>
      <c r="AI816" s="1645"/>
      <c r="AJ816" s="1645"/>
      <c r="AK816" s="1645"/>
      <c r="AL816" s="1645"/>
      <c r="AM816" s="1645"/>
      <c r="AN816" s="1645"/>
      <c r="AO816" s="1645"/>
      <c r="AP816" s="1645"/>
      <c r="AQ816" s="1645"/>
      <c r="AR816" s="1646"/>
      <c r="AS816" s="1589" t="s">
        <v>73</v>
      </c>
      <c r="AT816" s="1589"/>
      <c r="AU816" s="1619" t="str">
        <f>'➉一覧からの作成用データ (切替届)'!$I$50&amp;""</f>
        <v/>
      </c>
      <c r="AV816" s="1619"/>
      <c r="AW816" s="1619"/>
      <c r="AX816" s="1619"/>
      <c r="AY816" s="1619"/>
      <c r="AZ816" s="1619"/>
      <c r="BA816" s="1619"/>
      <c r="BB816" s="1619"/>
      <c r="BC816" s="1619"/>
      <c r="BD816" s="1619"/>
      <c r="BE816" s="1619"/>
      <c r="BF816" s="1589" t="s">
        <v>74</v>
      </c>
      <c r="BG816" s="1589"/>
      <c r="BH816" s="740" t="s">
        <v>350</v>
      </c>
      <c r="BI816" s="740"/>
      <c r="BJ816" s="740"/>
      <c r="BK816" s="740"/>
      <c r="BL816" s="740"/>
      <c r="BM816" s="740"/>
      <c r="BN816" s="740"/>
      <c r="BO816" s="740"/>
      <c r="BP816" s="740"/>
      <c r="BQ816" s="1684"/>
      <c r="BR816" s="76"/>
      <c r="BS816" s="76"/>
      <c r="BT816" s="76"/>
      <c r="BU816" s="76"/>
      <c r="CA816" s="145"/>
      <c r="CB816" s="145"/>
      <c r="CC816" s="145"/>
      <c r="CD816" s="145"/>
      <c r="CE816" s="145"/>
      <c r="CF816" s="145"/>
      <c r="CG816" s="145"/>
      <c r="CH816" s="145"/>
      <c r="CI816" s="145"/>
    </row>
    <row r="817" spans="1:98" ht="16.5" customHeight="1" x14ac:dyDescent="0.2">
      <c r="A817" s="143" t="str">
        <f>+IF('➉一覧からの作成用データ (切替届)'!$N$50="印刷ＯＫ→",1,"")</f>
        <v/>
      </c>
      <c r="B817" s="1676"/>
      <c r="C817" s="1677"/>
      <c r="D817" s="1631"/>
      <c r="E817" s="1632"/>
      <c r="F817" s="1632"/>
      <c r="G817" s="1632"/>
      <c r="H817" s="1632"/>
      <c r="I817" s="1633"/>
      <c r="J817" s="1685"/>
      <c r="K817" s="1686"/>
      <c r="L817" s="1686"/>
      <c r="M817" s="1686"/>
      <c r="N817" s="1686"/>
      <c r="O817" s="1686"/>
      <c r="P817" s="1686"/>
      <c r="Q817" s="1686"/>
      <c r="R817" s="1686"/>
      <c r="S817" s="1686"/>
      <c r="T817" s="1686"/>
      <c r="U817" s="1686"/>
      <c r="V817" s="1686"/>
      <c r="W817" s="1686"/>
      <c r="X817" s="1686"/>
      <c r="Y817" s="1686"/>
      <c r="Z817" s="1686"/>
      <c r="AA817" s="1686"/>
      <c r="AB817" s="2708"/>
      <c r="AC817" s="2318"/>
      <c r="AD817" s="1613"/>
      <c r="AE817" s="1613"/>
      <c r="AF817" s="1613"/>
      <c r="AG817" s="2319"/>
      <c r="AH817" s="1645"/>
      <c r="AI817" s="1645"/>
      <c r="AJ817" s="1645"/>
      <c r="AK817" s="1645"/>
      <c r="AL817" s="1645"/>
      <c r="AM817" s="1645"/>
      <c r="AN817" s="1645"/>
      <c r="AO817" s="1645"/>
      <c r="AP817" s="1645"/>
      <c r="AQ817" s="1645"/>
      <c r="AR817" s="1646"/>
      <c r="AS817" s="1589"/>
      <c r="AT817" s="1589"/>
      <c r="AU817" s="1619"/>
      <c r="AV817" s="1619"/>
      <c r="AW817" s="1619"/>
      <c r="AX817" s="1619"/>
      <c r="AY817" s="1619"/>
      <c r="AZ817" s="1619"/>
      <c r="BA817" s="1619"/>
      <c r="BB817" s="1619"/>
      <c r="BC817" s="1619"/>
      <c r="BD817" s="1619"/>
      <c r="BE817" s="1619"/>
      <c r="BF817" s="1589"/>
      <c r="BG817" s="1589"/>
      <c r="BH817" s="740"/>
      <c r="BI817" s="740"/>
      <c r="BJ817" s="740"/>
      <c r="BK817" s="740"/>
      <c r="BL817" s="740"/>
      <c r="BM817" s="740"/>
      <c r="BN817" s="740"/>
      <c r="BO817" s="740"/>
      <c r="BP817" s="740"/>
      <c r="BQ817" s="1684"/>
      <c r="BR817" s="76"/>
      <c r="BS817" s="76"/>
      <c r="BT817" s="76"/>
      <c r="BU817" s="76"/>
      <c r="CA817" s="145"/>
      <c r="CS817" s="134"/>
      <c r="CT817" s="134"/>
    </row>
    <row r="818" spans="1:98" ht="16.5" customHeight="1" x14ac:dyDescent="0.2">
      <c r="A818" s="143" t="str">
        <f>+IF('➉一覧からの作成用データ (切替届)'!$N$50="印刷ＯＫ→",1,"")</f>
        <v/>
      </c>
      <c r="B818" s="1676"/>
      <c r="C818" s="1677"/>
      <c r="D818" s="1598"/>
      <c r="E818" s="1599"/>
      <c r="F818" s="1599"/>
      <c r="G818" s="1599"/>
      <c r="H818" s="1599"/>
      <c r="I818" s="1600"/>
      <c r="J818" s="1687"/>
      <c r="K818" s="1688"/>
      <c r="L818" s="1688"/>
      <c r="M818" s="1688"/>
      <c r="N818" s="1688"/>
      <c r="O818" s="1688"/>
      <c r="P818" s="1688"/>
      <c r="Q818" s="1688"/>
      <c r="R818" s="1688"/>
      <c r="S818" s="1688"/>
      <c r="T818" s="1688"/>
      <c r="U818" s="1688"/>
      <c r="V818" s="1688"/>
      <c r="W818" s="1688"/>
      <c r="X818" s="1688"/>
      <c r="Y818" s="1688"/>
      <c r="Z818" s="1688"/>
      <c r="AA818" s="1688"/>
      <c r="AB818" s="2709"/>
      <c r="AC818" s="2320"/>
      <c r="AD818" s="2321"/>
      <c r="AE818" s="2321"/>
      <c r="AF818" s="2321"/>
      <c r="AG818" s="2322"/>
      <c r="AH818" s="1647"/>
      <c r="AI818" s="1647"/>
      <c r="AJ818" s="1647"/>
      <c r="AK818" s="1647"/>
      <c r="AL818" s="1647"/>
      <c r="AM818" s="1647"/>
      <c r="AN818" s="1647"/>
      <c r="AO818" s="1647"/>
      <c r="AP818" s="1647"/>
      <c r="AQ818" s="1647"/>
      <c r="AR818" s="1648"/>
      <c r="AS818" s="1637" t="s">
        <v>125</v>
      </c>
      <c r="AT818" s="1638"/>
      <c r="AU818" s="1638"/>
      <c r="AV818" s="1638"/>
      <c r="AW818" s="1638"/>
      <c r="AX818" s="1638"/>
      <c r="AY818" s="1638"/>
      <c r="AZ818" s="1638"/>
      <c r="BA818" s="1638"/>
      <c r="BB818" s="1638"/>
      <c r="BC818" s="1638"/>
      <c r="BD818" s="1638"/>
      <c r="BE818" s="1638"/>
      <c r="BF818" s="1638"/>
      <c r="BG818" s="1638"/>
      <c r="BH818" s="1638"/>
      <c r="BI818" s="1638"/>
      <c r="BJ818" s="1638"/>
      <c r="BK818" s="1638"/>
      <c r="BL818" s="1638"/>
      <c r="BM818" s="1638"/>
      <c r="BN818" s="1638"/>
      <c r="BO818" s="1638"/>
      <c r="BP818" s="1638"/>
      <c r="BQ818" s="1639"/>
      <c r="BR818" s="76"/>
      <c r="BS818" s="76"/>
      <c r="BT818" s="76"/>
      <c r="BU818" s="76"/>
      <c r="CA818" s="145"/>
      <c r="CR818" s="134"/>
      <c r="CS818" s="134"/>
      <c r="CT818" s="134"/>
    </row>
    <row r="819" spans="1:98" ht="18" customHeight="1" x14ac:dyDescent="0.2">
      <c r="A819" s="143" t="str">
        <f>+IF('➉一覧からの作成用データ (切替届)'!$N$50="印刷ＯＫ→",1,"")</f>
        <v/>
      </c>
      <c r="B819" s="1676"/>
      <c r="C819" s="1677"/>
      <c r="D819" s="1595" t="s">
        <v>307</v>
      </c>
      <c r="E819" s="1596"/>
      <c r="F819" s="1596"/>
      <c r="G819" s="1596"/>
      <c r="H819" s="1596"/>
      <c r="I819" s="1597"/>
      <c r="J819" s="2713" t="str">
        <f>IF('➉一覧からの作成用データ (切替届)'!$E$50="","",'➉一覧からの作成用データ (切替届)'!E50)</f>
        <v/>
      </c>
      <c r="K819" s="2714"/>
      <c r="L819" s="2714"/>
      <c r="M819" s="2714"/>
      <c r="N819" s="2714"/>
      <c r="O819" s="2714"/>
      <c r="P819" s="2714"/>
      <c r="Q819" s="2714"/>
      <c r="R819" s="2714"/>
      <c r="S819" s="2714"/>
      <c r="T819" s="2714"/>
      <c r="U819" s="2714"/>
      <c r="V819" s="2714"/>
      <c r="W819" s="2714"/>
      <c r="X819" s="2714"/>
      <c r="Y819" s="2714"/>
      <c r="Z819" s="2714"/>
      <c r="AA819" s="2714"/>
      <c r="AB819" s="2714"/>
      <c r="AC819" s="2714"/>
      <c r="AD819" s="2714"/>
      <c r="AE819" s="2714"/>
      <c r="AF819" s="2714"/>
      <c r="AG819" s="2715"/>
      <c r="AH819" s="1665" t="s">
        <v>121</v>
      </c>
      <c r="AI819" s="1645"/>
      <c r="AJ819" s="1645"/>
      <c r="AK819" s="1645"/>
      <c r="AL819" s="1645"/>
      <c r="AM819" s="1645"/>
      <c r="AN819" s="1645"/>
      <c r="AO819" s="1645"/>
      <c r="AP819" s="1645"/>
      <c r="AQ819" s="1645"/>
      <c r="AR819" s="1646"/>
      <c r="AS819" s="1669">
        <f>'➉一覧からの作成用データ (切替届)'!$J$50</f>
        <v>0</v>
      </c>
      <c r="AT819" s="1670"/>
      <c r="AU819" s="1670"/>
      <c r="AV819" s="1670"/>
      <c r="AW819" s="1670"/>
      <c r="AX819" s="1590" t="s">
        <v>126</v>
      </c>
      <c r="AY819" s="1590"/>
      <c r="AZ819" s="1590" t="s">
        <v>117</v>
      </c>
      <c r="BA819" s="2685" t="str">
        <f>+IF(AS819="","",IF(AS819=12,1,IF(AND(AS819&gt;=1,AS819&lt;=11),AS819+1,"")))</f>
        <v/>
      </c>
      <c r="BB819" s="2685"/>
      <c r="BC819" s="2685"/>
      <c r="BD819" s="2685"/>
      <c r="BE819" s="1590" t="s">
        <v>127</v>
      </c>
      <c r="BF819" s="1590"/>
      <c r="BG819" s="1614" t="s">
        <v>242</v>
      </c>
      <c r="BH819" s="1614"/>
      <c r="BI819" s="1614"/>
      <c r="BJ819" s="1614"/>
      <c r="BK819" s="1614"/>
      <c r="BL819" s="1614"/>
      <c r="BM819" s="1614"/>
      <c r="BN819" s="1614"/>
      <c r="BO819" s="1590"/>
      <c r="BP819" s="1590"/>
      <c r="BQ819" s="1690"/>
      <c r="BR819" s="76"/>
      <c r="BS819" s="76"/>
      <c r="BT819" s="76"/>
      <c r="BU819" s="76"/>
      <c r="CA819" s="145"/>
      <c r="CB819" s="145"/>
      <c r="CC819" s="145"/>
      <c r="CD819" s="145"/>
      <c r="CE819" s="145"/>
      <c r="CF819" s="145"/>
      <c r="CG819" s="145"/>
      <c r="CH819" s="145"/>
      <c r="CI819" s="145"/>
    </row>
    <row r="820" spans="1:98" ht="18" customHeight="1" thickBot="1" x14ac:dyDescent="0.25">
      <c r="A820" s="143" t="str">
        <f>+IF('➉一覧からの作成用データ (切替届)'!$N$50="印刷ＯＫ→",1,"")</f>
        <v/>
      </c>
      <c r="B820" s="1676"/>
      <c r="C820" s="1677"/>
      <c r="D820" s="1598"/>
      <c r="E820" s="1599"/>
      <c r="F820" s="1599"/>
      <c r="G820" s="1599"/>
      <c r="H820" s="1599"/>
      <c r="I820" s="1600"/>
      <c r="J820" s="2716"/>
      <c r="K820" s="2717"/>
      <c r="L820" s="2717"/>
      <c r="M820" s="2717"/>
      <c r="N820" s="2717"/>
      <c r="O820" s="2717"/>
      <c r="P820" s="2717"/>
      <c r="Q820" s="2717"/>
      <c r="R820" s="2717"/>
      <c r="S820" s="2717"/>
      <c r="T820" s="2717"/>
      <c r="U820" s="2717"/>
      <c r="V820" s="2717"/>
      <c r="W820" s="2717"/>
      <c r="X820" s="2717"/>
      <c r="Y820" s="2717"/>
      <c r="Z820" s="2717"/>
      <c r="AA820" s="2717"/>
      <c r="AB820" s="2717"/>
      <c r="AC820" s="2717"/>
      <c r="AD820" s="2717"/>
      <c r="AE820" s="2717"/>
      <c r="AF820" s="2717"/>
      <c r="AG820" s="2718"/>
      <c r="AH820" s="1665"/>
      <c r="AI820" s="1645"/>
      <c r="AJ820" s="1645"/>
      <c r="AK820" s="1645"/>
      <c r="AL820" s="1645"/>
      <c r="AM820" s="1645"/>
      <c r="AN820" s="1645"/>
      <c r="AO820" s="1645"/>
      <c r="AP820" s="1645"/>
      <c r="AQ820" s="1645"/>
      <c r="AR820" s="1646"/>
      <c r="AS820" s="1671"/>
      <c r="AT820" s="1672"/>
      <c r="AU820" s="1672"/>
      <c r="AV820" s="1672"/>
      <c r="AW820" s="1672"/>
      <c r="AX820" s="1590"/>
      <c r="AY820" s="1590"/>
      <c r="AZ820" s="1590"/>
      <c r="BA820" s="2685"/>
      <c r="BB820" s="2685"/>
      <c r="BC820" s="2685"/>
      <c r="BD820" s="2685"/>
      <c r="BE820" s="1590"/>
      <c r="BF820" s="1590"/>
      <c r="BG820" s="1720"/>
      <c r="BH820" s="1720"/>
      <c r="BI820" s="1720"/>
      <c r="BJ820" s="1720"/>
      <c r="BK820" s="1720"/>
      <c r="BL820" s="1720"/>
      <c r="BM820" s="1720"/>
      <c r="BN820" s="1720"/>
      <c r="BO820" s="1590"/>
      <c r="BP820" s="1590"/>
      <c r="BQ820" s="1690"/>
      <c r="BR820" s="76"/>
      <c r="BS820" s="76"/>
      <c r="BT820" s="76"/>
      <c r="BU820" s="76"/>
      <c r="CA820" s="145"/>
      <c r="CB820" s="145"/>
      <c r="CC820" s="145"/>
      <c r="CD820" s="145"/>
      <c r="CE820" s="145"/>
      <c r="CF820" s="145"/>
    </row>
    <row r="821" spans="1:98" ht="22.5" customHeight="1" x14ac:dyDescent="0.2">
      <c r="A821" s="143" t="str">
        <f>+IF('➉一覧からの作成用データ (切替届)'!$N$50="印刷ＯＫ→",1,"")</f>
        <v/>
      </c>
      <c r="B821" s="1676"/>
      <c r="C821" s="1677"/>
      <c r="D821" s="1692" t="s">
        <v>15</v>
      </c>
      <c r="E821" s="1693"/>
      <c r="F821" s="1693"/>
      <c r="G821" s="1693"/>
      <c r="H821" s="1693"/>
      <c r="I821" s="1694"/>
      <c r="J821" s="1683"/>
      <c r="K821" s="2397"/>
      <c r="L821" s="1715"/>
      <c r="M821" s="1715"/>
      <c r="N821" s="1715"/>
      <c r="O821" s="1715"/>
      <c r="P821" s="1715"/>
      <c r="Q821" s="1715"/>
      <c r="R821" s="1715"/>
      <c r="S821" s="80"/>
      <c r="T821" s="80"/>
      <c r="U821" s="80"/>
      <c r="V821" s="80"/>
      <c r="W821" s="80"/>
      <c r="X821" s="80"/>
      <c r="Y821" s="80"/>
      <c r="Z821" s="80"/>
      <c r="AA821" s="80"/>
      <c r="AB821" s="80"/>
      <c r="AC821" s="80"/>
      <c r="AD821" s="80"/>
      <c r="AE821" s="80"/>
      <c r="AF821" s="80"/>
      <c r="AG821" s="80"/>
      <c r="AH821" s="1665"/>
      <c r="AI821" s="1645"/>
      <c r="AJ821" s="1645"/>
      <c r="AK821" s="1645"/>
      <c r="AL821" s="1645"/>
      <c r="AM821" s="1645"/>
      <c r="AN821" s="1645"/>
      <c r="AO821" s="1645"/>
      <c r="AP821" s="1645"/>
      <c r="AQ821" s="1645"/>
      <c r="AR821" s="1646"/>
      <c r="AS821" s="2687"/>
      <c r="AT821" s="2688"/>
      <c r="AU821" s="2688"/>
      <c r="AV821" s="2688"/>
      <c r="AW821" s="2688"/>
      <c r="AX821" s="2688"/>
      <c r="AY821" s="2688"/>
      <c r="AZ821" s="2688"/>
      <c r="BA821" s="2688"/>
      <c r="BB821" s="2688"/>
      <c r="BC821" s="2688"/>
      <c r="BD821" s="2688"/>
      <c r="BE821" s="2688"/>
      <c r="BF821" s="2688"/>
      <c r="BG821" s="1616" t="s">
        <v>129</v>
      </c>
      <c r="BH821" s="1616"/>
      <c r="BI821" s="1616"/>
      <c r="BJ821" s="1616"/>
      <c r="BK821" s="1616"/>
      <c r="BL821" s="1616"/>
      <c r="BM821" s="1616"/>
      <c r="BN821" s="1616"/>
      <c r="BO821" s="1616"/>
      <c r="BP821" s="1616"/>
      <c r="BQ821" s="2684"/>
      <c r="BR821" s="76"/>
      <c r="BS821" s="76"/>
      <c r="BT821" s="76"/>
      <c r="BU821" s="76"/>
      <c r="CB821" s="145"/>
      <c r="CC821" s="145"/>
      <c r="CD821" s="145"/>
      <c r="CE821" s="145"/>
      <c r="CF821" s="145"/>
    </row>
    <row r="822" spans="1:98" ht="22.5" customHeight="1" x14ac:dyDescent="0.2">
      <c r="A822" s="143" t="str">
        <f>+IF('➉一覧からの作成用データ (切替届)'!$N$50="印刷ＯＫ→",1,"")</f>
        <v/>
      </c>
      <c r="B822" s="1676"/>
      <c r="C822" s="1677"/>
      <c r="D822" s="1695"/>
      <c r="E822" s="1696"/>
      <c r="F822" s="1696"/>
      <c r="G822" s="1696"/>
      <c r="H822" s="1696"/>
      <c r="I822" s="1697"/>
      <c r="J822" s="1568" t="str">
        <f>'➉一覧からの作成用データ (切替届)'!$F$50&amp;""</f>
        <v/>
      </c>
      <c r="K822" s="1569"/>
      <c r="L822" s="1569"/>
      <c r="M822" s="1569"/>
      <c r="N822" s="1569"/>
      <c r="O822" s="1569"/>
      <c r="P822" s="1569"/>
      <c r="Q822" s="1569"/>
      <c r="R822" s="1569"/>
      <c r="S822" s="1569"/>
      <c r="T822" s="1569"/>
      <c r="U822" s="1569"/>
      <c r="V822" s="1569"/>
      <c r="W822" s="1569"/>
      <c r="X822" s="1569"/>
      <c r="Y822" s="1569"/>
      <c r="Z822" s="1569"/>
      <c r="AA822" s="1569"/>
      <c r="AB822" s="1569"/>
      <c r="AC822" s="1569"/>
      <c r="AD822" s="1569"/>
      <c r="AE822" s="1569"/>
      <c r="AF822" s="1569"/>
      <c r="AG822" s="1725"/>
      <c r="AH822" s="1665"/>
      <c r="AI822" s="1645"/>
      <c r="AJ822" s="1645"/>
      <c r="AK822" s="1645"/>
      <c r="AL822" s="1645"/>
      <c r="AM822" s="1645"/>
      <c r="AN822" s="1645"/>
      <c r="AO822" s="1645"/>
      <c r="AP822" s="1645"/>
      <c r="AQ822" s="1645"/>
      <c r="AR822" s="1646"/>
      <c r="AS822" s="2689" t="s">
        <v>349</v>
      </c>
      <c r="AT822" s="2689"/>
      <c r="AU822" s="2689"/>
      <c r="AV822" s="2689"/>
      <c r="AW822" s="2689"/>
      <c r="AX822" s="2689"/>
      <c r="AY822" s="2689"/>
      <c r="AZ822" s="2689"/>
      <c r="BA822" s="2689"/>
      <c r="BB822" s="2689"/>
      <c r="BC822" s="2689"/>
      <c r="BD822" s="2689"/>
      <c r="BE822" s="2689"/>
      <c r="BF822" s="2689"/>
      <c r="BG822" s="2689"/>
      <c r="BH822" s="2689"/>
      <c r="BI822" s="2689"/>
      <c r="BJ822" s="2689"/>
      <c r="BK822" s="2689"/>
      <c r="BL822" s="2689"/>
      <c r="BM822" s="2689"/>
      <c r="BN822" s="2689"/>
      <c r="BO822" s="2689"/>
      <c r="BP822" s="2689"/>
      <c r="BQ822" s="2690"/>
      <c r="BR822" s="76"/>
      <c r="BS822" s="76"/>
      <c r="BT822" s="76"/>
      <c r="BU822" s="76"/>
      <c r="CB822" s="145"/>
      <c r="CC822" s="145"/>
      <c r="CD822" s="145"/>
      <c r="CE822" s="145"/>
      <c r="CF822" s="145"/>
      <c r="CG822" s="145"/>
      <c r="CH822" s="145"/>
      <c r="CI822" s="145"/>
    </row>
    <row r="823" spans="1:98" ht="22.5" customHeight="1" x14ac:dyDescent="0.2">
      <c r="A823" s="143" t="str">
        <f>+IF('➉一覧からの作成用データ (切替届)'!$N$50="印刷ＯＫ→",1,"")</f>
        <v/>
      </c>
      <c r="B823" s="1676"/>
      <c r="C823" s="1677"/>
      <c r="D823" s="1698"/>
      <c r="E823" s="1699"/>
      <c r="F823" s="1699"/>
      <c r="G823" s="1699"/>
      <c r="H823" s="1699"/>
      <c r="I823" s="1700"/>
      <c r="J823" s="1570"/>
      <c r="K823" s="1571"/>
      <c r="L823" s="1571"/>
      <c r="M823" s="1571"/>
      <c r="N823" s="1571"/>
      <c r="O823" s="1571"/>
      <c r="P823" s="1571"/>
      <c r="Q823" s="1571"/>
      <c r="R823" s="1571"/>
      <c r="S823" s="1571"/>
      <c r="T823" s="1571"/>
      <c r="U823" s="1571"/>
      <c r="V823" s="1571"/>
      <c r="W823" s="1571"/>
      <c r="X823" s="1571"/>
      <c r="Y823" s="1571"/>
      <c r="Z823" s="1571"/>
      <c r="AA823" s="1571"/>
      <c r="AB823" s="1571"/>
      <c r="AC823" s="1571"/>
      <c r="AD823" s="1571"/>
      <c r="AE823" s="1571"/>
      <c r="AF823" s="1571"/>
      <c r="AG823" s="1726"/>
      <c r="AH823" s="1665"/>
      <c r="AI823" s="1645"/>
      <c r="AJ823" s="1645"/>
      <c r="AK823" s="1645"/>
      <c r="AL823" s="1645"/>
      <c r="AM823" s="1645"/>
      <c r="AN823" s="1645"/>
      <c r="AO823" s="1645"/>
      <c r="AP823" s="1645"/>
      <c r="AQ823" s="1645"/>
      <c r="AR823" s="1646"/>
      <c r="AS823" s="2689"/>
      <c r="AT823" s="2689"/>
      <c r="AU823" s="2689"/>
      <c r="AV823" s="2689"/>
      <c r="AW823" s="2689"/>
      <c r="AX823" s="2689"/>
      <c r="AY823" s="2689"/>
      <c r="AZ823" s="2689"/>
      <c r="BA823" s="2689"/>
      <c r="BB823" s="2689"/>
      <c r="BC823" s="2689"/>
      <c r="BD823" s="2689"/>
      <c r="BE823" s="2689"/>
      <c r="BF823" s="2689"/>
      <c r="BG823" s="2689"/>
      <c r="BH823" s="2689"/>
      <c r="BI823" s="2689"/>
      <c r="BJ823" s="2689"/>
      <c r="BK823" s="2689"/>
      <c r="BL823" s="2689"/>
      <c r="BM823" s="2689"/>
      <c r="BN823" s="2689"/>
      <c r="BO823" s="2689"/>
      <c r="BP823" s="2689"/>
      <c r="BQ823" s="2690"/>
      <c r="BR823" s="76"/>
      <c r="BS823" s="76"/>
      <c r="BT823" s="76"/>
      <c r="BU823" s="76"/>
      <c r="CB823" s="145"/>
      <c r="CC823" s="145"/>
      <c r="CD823" s="145"/>
      <c r="CE823" s="145"/>
      <c r="CF823" s="145"/>
      <c r="CG823" s="145"/>
      <c r="CH823" s="145"/>
      <c r="CI823" s="145"/>
    </row>
    <row r="824" spans="1:98" ht="22.5" customHeight="1" x14ac:dyDescent="0.2">
      <c r="A824" s="143" t="str">
        <f>+IF('➉一覧からの作成用データ (切替届)'!$N$50="印刷ＯＫ→",1,"")</f>
        <v/>
      </c>
      <c r="B824" s="1676"/>
      <c r="C824" s="1677"/>
      <c r="D824" s="1595" t="s">
        <v>5</v>
      </c>
      <c r="E824" s="1596"/>
      <c r="F824" s="1596"/>
      <c r="G824" s="1596"/>
      <c r="H824" s="1596"/>
      <c r="I824" s="1597"/>
      <c r="J824" s="1683"/>
      <c r="K824" s="2397"/>
      <c r="L824" s="1715"/>
      <c r="M824" s="1715"/>
      <c r="N824" s="1715"/>
      <c r="O824" s="1715"/>
      <c r="P824" s="1715"/>
      <c r="Q824" s="1715"/>
      <c r="R824" s="1715"/>
      <c r="S824" s="80"/>
      <c r="T824" s="80"/>
      <c r="U824" s="80"/>
      <c r="V824" s="80"/>
      <c r="W824" s="80"/>
      <c r="X824" s="80"/>
      <c r="Y824" s="80"/>
      <c r="Z824" s="80"/>
      <c r="AA824" s="80"/>
      <c r="AB824" s="80"/>
      <c r="AC824" s="80"/>
      <c r="AD824" s="80"/>
      <c r="AE824" s="80"/>
      <c r="AF824" s="80"/>
      <c r="AG824" s="80"/>
      <c r="AH824" s="1665"/>
      <c r="AI824" s="1645"/>
      <c r="AJ824" s="1645"/>
      <c r="AK824" s="1645"/>
      <c r="AL824" s="1645"/>
      <c r="AM824" s="1645"/>
      <c r="AN824" s="1645"/>
      <c r="AO824" s="1645"/>
      <c r="AP824" s="1645"/>
      <c r="AQ824" s="1645"/>
      <c r="AR824" s="1646"/>
      <c r="AS824" s="2689"/>
      <c r="AT824" s="2689"/>
      <c r="AU824" s="2689"/>
      <c r="AV824" s="2689"/>
      <c r="AW824" s="2689"/>
      <c r="AX824" s="2689"/>
      <c r="AY824" s="2689"/>
      <c r="AZ824" s="2689"/>
      <c r="BA824" s="2689"/>
      <c r="BB824" s="2689"/>
      <c r="BC824" s="2689"/>
      <c r="BD824" s="2689"/>
      <c r="BE824" s="2689"/>
      <c r="BF824" s="2689"/>
      <c r="BG824" s="2689"/>
      <c r="BH824" s="2689"/>
      <c r="BI824" s="2689"/>
      <c r="BJ824" s="2689"/>
      <c r="BK824" s="2689"/>
      <c r="BL824" s="2689"/>
      <c r="BM824" s="2689"/>
      <c r="BN824" s="2689"/>
      <c r="BO824" s="2689"/>
      <c r="BP824" s="2689"/>
      <c r="BQ824" s="2690"/>
      <c r="BR824" s="76"/>
      <c r="BS824" s="76"/>
      <c r="BT824" s="76"/>
      <c r="BU824" s="76"/>
      <c r="CA824" s="145"/>
      <c r="CB824" s="145"/>
      <c r="CC824" s="145"/>
      <c r="CD824" s="145"/>
      <c r="CE824" s="145"/>
      <c r="CF824" s="145"/>
      <c r="CG824" s="146"/>
      <c r="CH824" s="145"/>
      <c r="CI824" s="145"/>
    </row>
    <row r="825" spans="1:98" ht="22.5" customHeight="1" thickBot="1" x14ac:dyDescent="0.25">
      <c r="A825" s="143" t="str">
        <f>+IF('➉一覧からの作成用データ (切替届)'!$N$50="印刷ＯＫ→",1,"")</f>
        <v/>
      </c>
      <c r="B825" s="1676"/>
      <c r="C825" s="1677"/>
      <c r="D825" s="1631"/>
      <c r="E825" s="1632"/>
      <c r="F825" s="1632"/>
      <c r="G825" s="1632"/>
      <c r="H825" s="1632"/>
      <c r="I825" s="1633"/>
      <c r="J825" s="1568" t="str">
        <f>'➉一覧からの作成用データ (切替届)'!$G$50&amp;""</f>
        <v/>
      </c>
      <c r="K825" s="1569"/>
      <c r="L825" s="1569"/>
      <c r="M825" s="1569"/>
      <c r="N825" s="1569"/>
      <c r="O825" s="1569"/>
      <c r="P825" s="1569"/>
      <c r="Q825" s="1569"/>
      <c r="R825" s="1569"/>
      <c r="S825" s="1569"/>
      <c r="T825" s="1569"/>
      <c r="U825" s="1569"/>
      <c r="V825" s="1569"/>
      <c r="W825" s="1569"/>
      <c r="X825" s="1569"/>
      <c r="Y825" s="1569"/>
      <c r="Z825" s="1569"/>
      <c r="AA825" s="1569"/>
      <c r="AB825" s="1569"/>
      <c r="AC825" s="1569"/>
      <c r="AD825" s="1569"/>
      <c r="AE825" s="1569"/>
      <c r="AF825" s="1569"/>
      <c r="AG825" s="1569"/>
      <c r="AH825" s="1666"/>
      <c r="AI825" s="1667"/>
      <c r="AJ825" s="1667"/>
      <c r="AK825" s="1667"/>
      <c r="AL825" s="1667"/>
      <c r="AM825" s="1667"/>
      <c r="AN825" s="1667"/>
      <c r="AO825" s="1667"/>
      <c r="AP825" s="1667"/>
      <c r="AQ825" s="1667"/>
      <c r="AR825" s="1668"/>
      <c r="AS825" s="2691"/>
      <c r="AT825" s="2691"/>
      <c r="AU825" s="2691"/>
      <c r="AV825" s="2691"/>
      <c r="AW825" s="2691"/>
      <c r="AX825" s="2691"/>
      <c r="AY825" s="2691"/>
      <c r="AZ825" s="2691"/>
      <c r="BA825" s="2691"/>
      <c r="BB825" s="2691"/>
      <c r="BC825" s="2691"/>
      <c r="BD825" s="2691"/>
      <c r="BE825" s="2691"/>
      <c r="BF825" s="2691"/>
      <c r="BG825" s="2691"/>
      <c r="BH825" s="2691"/>
      <c r="BI825" s="2691"/>
      <c r="BJ825" s="2691"/>
      <c r="BK825" s="2691"/>
      <c r="BL825" s="2691"/>
      <c r="BM825" s="2691"/>
      <c r="BN825" s="2691"/>
      <c r="BO825" s="2691"/>
      <c r="BP825" s="2691"/>
      <c r="BQ825" s="2692"/>
      <c r="BR825" s="76"/>
      <c r="BS825" s="76"/>
      <c r="BT825" s="76"/>
      <c r="BU825" s="76"/>
      <c r="CA825" s="145"/>
      <c r="CB825" s="145"/>
      <c r="CC825" s="145"/>
      <c r="CD825" s="145"/>
      <c r="CE825" s="145"/>
      <c r="CF825" s="145"/>
      <c r="CG825" s="145"/>
      <c r="CH825" s="145"/>
      <c r="CI825" s="145"/>
    </row>
    <row r="826" spans="1:98" ht="22.5" customHeight="1" x14ac:dyDescent="0.2">
      <c r="A826" s="143" t="str">
        <f>+IF('➉一覧からの作成用データ (切替届)'!$N$50="印刷ＯＫ→",1,"")</f>
        <v/>
      </c>
      <c r="B826" s="1676"/>
      <c r="C826" s="1677"/>
      <c r="D826" s="1631"/>
      <c r="E826" s="1632"/>
      <c r="F826" s="1632"/>
      <c r="G826" s="1632"/>
      <c r="H826" s="1632"/>
      <c r="I826" s="1633"/>
      <c r="J826" s="1568"/>
      <c r="K826" s="1569"/>
      <c r="L826" s="1569"/>
      <c r="M826" s="1569"/>
      <c r="N826" s="1569"/>
      <c r="O826" s="1569"/>
      <c r="P826" s="1569"/>
      <c r="Q826" s="1569"/>
      <c r="R826" s="1569"/>
      <c r="S826" s="1569"/>
      <c r="T826" s="1569"/>
      <c r="U826" s="1569"/>
      <c r="V826" s="1569"/>
      <c r="W826" s="1569"/>
      <c r="X826" s="1569"/>
      <c r="Y826" s="1569"/>
      <c r="Z826" s="1569"/>
      <c r="AA826" s="1569"/>
      <c r="AB826" s="1569"/>
      <c r="AC826" s="1569"/>
      <c r="AD826" s="1569"/>
      <c r="AE826" s="1569"/>
      <c r="AF826" s="1569"/>
      <c r="AG826" s="1569"/>
      <c r="AH826" s="1655" t="s">
        <v>122</v>
      </c>
      <c r="AI826" s="1656"/>
      <c r="AJ826" s="1656"/>
      <c r="AK826" s="1656"/>
      <c r="AL826" s="1656"/>
      <c r="AM826" s="1656"/>
      <c r="AN826" s="1656"/>
      <c r="AO826" s="1656"/>
      <c r="AP826" s="1656"/>
      <c r="AQ826" s="1656"/>
      <c r="AR826" s="1657"/>
      <c r="AS826" s="2693" t="str">
        <f>'➉一覧からの作成用データ (切替届)'!$L$50&amp;""</f>
        <v/>
      </c>
      <c r="AT826" s="2694"/>
      <c r="AU826" s="2694"/>
      <c r="AV826" s="2694"/>
      <c r="AW826" s="2694"/>
      <c r="AX826" s="2694"/>
      <c r="AY826" s="2694"/>
      <c r="AZ826" s="2694"/>
      <c r="BA826" s="2694"/>
      <c r="BB826" s="2694"/>
      <c r="BC826" s="2694"/>
      <c r="BD826" s="2694"/>
      <c r="BE826" s="2694"/>
      <c r="BF826" s="2694"/>
      <c r="BG826" s="2694"/>
      <c r="BH826" s="2694"/>
      <c r="BI826" s="2694"/>
      <c r="BJ826" s="2694"/>
      <c r="BK826" s="2694"/>
      <c r="BL826" s="2694"/>
      <c r="BM826" s="2694"/>
      <c r="BN826" s="2694"/>
      <c r="BO826" s="2694"/>
      <c r="BP826" s="2694"/>
      <c r="BQ826" s="2697"/>
      <c r="BR826" s="76"/>
      <c r="BS826" s="76"/>
      <c r="BT826" s="76"/>
      <c r="BU826" s="76"/>
      <c r="CA826" s="145"/>
      <c r="CB826" s="145"/>
      <c r="CC826" s="145"/>
      <c r="CD826" s="145"/>
      <c r="CE826" s="145"/>
      <c r="CF826" s="145"/>
      <c r="CG826" s="145"/>
      <c r="CH826" s="145"/>
      <c r="CI826" s="145"/>
    </row>
    <row r="827" spans="1:98" ht="22.5" customHeight="1" thickBot="1" x14ac:dyDescent="0.25">
      <c r="A827" s="143" t="str">
        <f>+IF('➉一覧からの作成用データ (切替届)'!$N$50="印刷ＯＫ→",1,"")</f>
        <v/>
      </c>
      <c r="B827" s="1678"/>
      <c r="C827" s="1679"/>
      <c r="D827" s="1673"/>
      <c r="E827" s="1674"/>
      <c r="F827" s="1674"/>
      <c r="G827" s="1674"/>
      <c r="H827" s="1674"/>
      <c r="I827" s="1675"/>
      <c r="J827" s="1727"/>
      <c r="K827" s="1728"/>
      <c r="L827" s="1728"/>
      <c r="M827" s="1728"/>
      <c r="N827" s="1728"/>
      <c r="O827" s="1728"/>
      <c r="P827" s="1728"/>
      <c r="Q827" s="1728"/>
      <c r="R827" s="1728"/>
      <c r="S827" s="1728"/>
      <c r="T827" s="1728"/>
      <c r="U827" s="1728"/>
      <c r="V827" s="1728"/>
      <c r="W827" s="1728"/>
      <c r="X827" s="1728"/>
      <c r="Y827" s="1728"/>
      <c r="Z827" s="1728"/>
      <c r="AA827" s="1728"/>
      <c r="AB827" s="1728"/>
      <c r="AC827" s="1728"/>
      <c r="AD827" s="1728"/>
      <c r="AE827" s="1728"/>
      <c r="AF827" s="1728"/>
      <c r="AG827" s="1728"/>
      <c r="AH827" s="1658"/>
      <c r="AI827" s="1659"/>
      <c r="AJ827" s="1659"/>
      <c r="AK827" s="1659"/>
      <c r="AL827" s="1659"/>
      <c r="AM827" s="1659"/>
      <c r="AN827" s="1659"/>
      <c r="AO827" s="1659"/>
      <c r="AP827" s="1659"/>
      <c r="AQ827" s="1659"/>
      <c r="AR827" s="1660"/>
      <c r="AS827" s="2695"/>
      <c r="AT827" s="2696"/>
      <c r="AU827" s="2696"/>
      <c r="AV827" s="2696"/>
      <c r="AW827" s="2696"/>
      <c r="AX827" s="2696"/>
      <c r="AY827" s="2696"/>
      <c r="AZ827" s="2696"/>
      <c r="BA827" s="2696"/>
      <c r="BB827" s="2696"/>
      <c r="BC827" s="2696"/>
      <c r="BD827" s="2696"/>
      <c r="BE827" s="2696"/>
      <c r="BF827" s="2696"/>
      <c r="BG827" s="2696"/>
      <c r="BH827" s="2696"/>
      <c r="BI827" s="2696"/>
      <c r="BJ827" s="2696"/>
      <c r="BK827" s="2696"/>
      <c r="BL827" s="2696"/>
      <c r="BM827" s="2696"/>
      <c r="BN827" s="2696"/>
      <c r="BO827" s="2696"/>
      <c r="BP827" s="2696"/>
      <c r="BQ827" s="2698"/>
      <c r="BR827" s="89"/>
      <c r="BS827" s="89"/>
      <c r="BT827" s="89"/>
      <c r="BU827" s="89"/>
      <c r="CA827" s="145"/>
      <c r="CB827" s="145"/>
      <c r="CC827" s="145"/>
      <c r="CD827" s="145"/>
      <c r="CE827" s="145"/>
      <c r="CF827" s="145"/>
      <c r="CG827" s="145"/>
      <c r="CH827" s="145"/>
      <c r="CI827" s="145"/>
    </row>
    <row r="828" spans="1:98" ht="9" customHeight="1" x14ac:dyDescent="0.2">
      <c r="A828" s="143" t="str">
        <f>+IF('➉一覧からの作成用データ (切替届)'!$N$50="印刷ＯＫ→",1,"")</f>
        <v/>
      </c>
      <c r="B828" s="102"/>
      <c r="C828" s="102"/>
      <c r="D828" s="136"/>
      <c r="E828" s="136"/>
      <c r="F828" s="136"/>
      <c r="G828" s="136"/>
      <c r="H828" s="136"/>
      <c r="I828" s="136"/>
      <c r="J828" s="133"/>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05"/>
      <c r="AI828" s="105"/>
      <c r="AJ828" s="105"/>
      <c r="AK828" s="105"/>
      <c r="AL828" s="105"/>
      <c r="AM828" s="105"/>
      <c r="AN828" s="105"/>
      <c r="AO828" s="105"/>
      <c r="AP828" s="105"/>
      <c r="AQ828" s="105"/>
      <c r="AR828" s="105"/>
      <c r="AS828" s="106"/>
      <c r="AT828" s="106"/>
      <c r="AU828" s="106"/>
      <c r="AV828" s="2680" t="str">
        <f>IF('➉一覧からの作成用データ (切替届)'!H829="","","受給者番号：")</f>
        <v/>
      </c>
      <c r="AW828" s="2680"/>
      <c r="AX828" s="2680"/>
      <c r="AY828" s="2680"/>
      <c r="AZ828" s="2680"/>
      <c r="BA828" s="2680"/>
      <c r="BB828" s="2682" t="str">
        <f>IF('➉一覧からの作成用データ (切替届)'!H829="","",'➉一覧からの作成用データ (切替届)'!H829)</f>
        <v/>
      </c>
      <c r="BC828" s="2682"/>
      <c r="BD828" s="2682"/>
      <c r="BE828" s="2682"/>
      <c r="BF828" s="2682"/>
      <c r="BG828" s="2682"/>
      <c r="BH828" s="2682"/>
      <c r="BI828" s="2682"/>
      <c r="BJ828" s="2682"/>
      <c r="BK828" s="2682"/>
      <c r="BL828" s="2682"/>
      <c r="BM828" s="2682"/>
      <c r="BN828" s="2682"/>
      <c r="BO828" s="2682"/>
      <c r="BP828" s="2682"/>
      <c r="BQ828" s="2682"/>
      <c r="BR828" s="89"/>
      <c r="BS828" s="89"/>
      <c r="BT828" s="89"/>
      <c r="BU828" s="89"/>
      <c r="CA828" s="145"/>
      <c r="CB828" s="145"/>
      <c r="CC828" s="145"/>
      <c r="CD828" s="145"/>
      <c r="CE828" s="145"/>
      <c r="CF828" s="145"/>
      <c r="CG828" s="145"/>
      <c r="CH828" s="145"/>
      <c r="CI828" s="145"/>
    </row>
    <row r="829" spans="1:98" ht="9" customHeight="1" x14ac:dyDescent="0.2">
      <c r="A829" s="143" t="str">
        <f>+IF('➉一覧からの作成用データ (切替届)'!$N$50="印刷ＯＫ→",1,"")</f>
        <v/>
      </c>
      <c r="B829" s="2686" t="s">
        <v>133</v>
      </c>
      <c r="C829" s="2686"/>
      <c r="D829" s="2686"/>
      <c r="E829" s="2686"/>
      <c r="F829" s="2686"/>
      <c r="G829" s="2686"/>
      <c r="H829" s="2686"/>
      <c r="I829" s="2686"/>
      <c r="J829" s="2686"/>
      <c r="K829" s="2686"/>
      <c r="L829" s="2686"/>
      <c r="M829" s="2686"/>
      <c r="N829" s="2686"/>
      <c r="O829" s="2686"/>
      <c r="P829" s="2686"/>
      <c r="Q829" s="2686"/>
      <c r="R829" s="2686"/>
      <c r="S829" s="2686"/>
      <c r="T829" s="2686"/>
      <c r="U829" s="2686"/>
      <c r="V829" s="2686"/>
      <c r="W829" s="2686"/>
      <c r="X829" s="2686"/>
      <c r="Y829" s="2686"/>
      <c r="Z829" s="2686"/>
      <c r="AA829" s="2686"/>
      <c r="AB829" s="2686"/>
      <c r="AC829" s="2686"/>
      <c r="AD829" s="2686"/>
      <c r="AE829" s="2686"/>
      <c r="AF829" s="2686"/>
      <c r="AG829" s="2686"/>
      <c r="AH829" s="2686"/>
      <c r="AI829" s="2686"/>
      <c r="AJ829" s="2686"/>
      <c r="AK829" s="2686"/>
      <c r="AL829" s="2686"/>
      <c r="AM829" s="2686"/>
      <c r="AN829" s="2686"/>
      <c r="AO829" s="2686"/>
      <c r="AP829" s="2686"/>
      <c r="AQ829" s="2686"/>
      <c r="AR829" s="2686"/>
      <c r="AS829" s="2686"/>
      <c r="AT829" s="2686"/>
      <c r="AU829" s="2686"/>
      <c r="AV829" s="2681"/>
      <c r="AW829" s="2681"/>
      <c r="AX829" s="2681"/>
      <c r="AY829" s="2681"/>
      <c r="AZ829" s="2681"/>
      <c r="BA829" s="2681"/>
      <c r="BB829" s="2683"/>
      <c r="BC829" s="2683"/>
      <c r="BD829" s="2683"/>
      <c r="BE829" s="2683"/>
      <c r="BF829" s="2683"/>
      <c r="BG829" s="2683"/>
      <c r="BH829" s="2683"/>
      <c r="BI829" s="2683"/>
      <c r="BJ829" s="2683"/>
      <c r="BK829" s="2683"/>
      <c r="BL829" s="2683"/>
      <c r="BM829" s="2683"/>
      <c r="BN829" s="2683"/>
      <c r="BO829" s="2683"/>
      <c r="BP829" s="2683"/>
      <c r="BQ829" s="2683"/>
      <c r="BR829" s="89"/>
      <c r="BS829" s="89"/>
      <c r="BT829" s="89"/>
      <c r="BU829" s="89"/>
      <c r="CA829" s="145"/>
      <c r="CB829" s="145"/>
      <c r="CC829" s="145"/>
      <c r="CD829" s="145"/>
      <c r="CE829" s="145"/>
      <c r="CF829" s="145"/>
      <c r="CG829" s="145"/>
      <c r="CH829" s="145"/>
      <c r="CI829" s="145"/>
    </row>
    <row r="830" spans="1:98" ht="9" customHeight="1" x14ac:dyDescent="0.2">
      <c r="A830" s="143" t="str">
        <f>+IF('➉一覧からの作成用データ (切替届)'!$N$50="印刷ＯＫ→",1,"")</f>
        <v/>
      </c>
      <c r="B830" s="2686"/>
      <c r="C830" s="2686"/>
      <c r="D830" s="2686"/>
      <c r="E830" s="2686"/>
      <c r="F830" s="2686"/>
      <c r="G830" s="2686"/>
      <c r="H830" s="2686"/>
      <c r="I830" s="2686"/>
      <c r="J830" s="2686"/>
      <c r="K830" s="2686"/>
      <c r="L830" s="2686"/>
      <c r="M830" s="2686"/>
      <c r="N830" s="2686"/>
      <c r="O830" s="2686"/>
      <c r="P830" s="2686"/>
      <c r="Q830" s="2686"/>
      <c r="R830" s="2686"/>
      <c r="S830" s="2686"/>
      <c r="T830" s="2686"/>
      <c r="U830" s="2686"/>
      <c r="V830" s="2686"/>
      <c r="W830" s="2686"/>
      <c r="X830" s="2686"/>
      <c r="Y830" s="2686"/>
      <c r="Z830" s="2686"/>
      <c r="AA830" s="2686"/>
      <c r="AB830" s="2686"/>
      <c r="AC830" s="2686"/>
      <c r="AD830" s="2686"/>
      <c r="AE830" s="2686"/>
      <c r="AF830" s="2686"/>
      <c r="AG830" s="2686"/>
      <c r="AH830" s="2686"/>
      <c r="AI830" s="2686"/>
      <c r="AJ830" s="2686"/>
      <c r="AK830" s="2686"/>
      <c r="AL830" s="2686"/>
      <c r="AM830" s="2686"/>
      <c r="AN830" s="2686"/>
      <c r="AO830" s="2686"/>
      <c r="AP830" s="2686"/>
      <c r="AQ830" s="2686"/>
      <c r="AR830" s="2686"/>
      <c r="AS830" s="2686"/>
      <c r="AT830" s="2686"/>
      <c r="AU830" s="2686"/>
      <c r="AV830" s="2681"/>
      <c r="AW830" s="2681"/>
      <c r="AX830" s="2681"/>
      <c r="AY830" s="2681"/>
      <c r="AZ830" s="2681"/>
      <c r="BA830" s="2681"/>
      <c r="BB830" s="2683"/>
      <c r="BC830" s="2683"/>
      <c r="BD830" s="2683"/>
      <c r="BE830" s="2683"/>
      <c r="BF830" s="2683"/>
      <c r="BG830" s="2683"/>
      <c r="BH830" s="2683"/>
      <c r="BI830" s="2683"/>
      <c r="BJ830" s="2683"/>
      <c r="BK830" s="2683"/>
      <c r="BL830" s="2683"/>
      <c r="BM830" s="2683"/>
      <c r="BN830" s="2683"/>
      <c r="BO830" s="2683"/>
      <c r="BP830" s="2683"/>
      <c r="BQ830" s="2683"/>
      <c r="BR830" s="89"/>
      <c r="BS830" s="89"/>
      <c r="BT830" s="89"/>
      <c r="BU830" s="89"/>
      <c r="CA830" s="145"/>
      <c r="CB830" s="145"/>
      <c r="CC830" s="145"/>
      <c r="CD830" s="145"/>
      <c r="CE830" s="145"/>
      <c r="CF830" s="145"/>
      <c r="CG830" s="145"/>
      <c r="CH830" s="145"/>
      <c r="CI830" s="145"/>
    </row>
    <row r="831" spans="1:98" s="76" customFormat="1" ht="20.25" customHeight="1" x14ac:dyDescent="0.2">
      <c r="A831" s="143" t="str">
        <f>+IF('➉一覧からの作成用データ (切替届)'!$N$50="印刷ＯＫ→",1,"")</f>
        <v/>
      </c>
      <c r="B831" s="1654" t="s">
        <v>306</v>
      </c>
      <c r="C831" s="1654"/>
      <c r="D831" s="1654"/>
      <c r="E831" s="1654"/>
      <c r="F831" s="1654"/>
      <c r="G831" s="1654"/>
      <c r="H831" s="1654"/>
      <c r="I831" s="1654"/>
      <c r="J831" s="1654"/>
      <c r="K831" s="1654"/>
      <c r="L831" s="1654"/>
      <c r="M831" s="1654"/>
      <c r="N831" s="1654"/>
      <c r="O831" s="1654"/>
      <c r="P831" s="1654"/>
      <c r="Q831" s="1654"/>
      <c r="R831" s="1654"/>
      <c r="S831" s="1654"/>
      <c r="T831" s="1654"/>
      <c r="U831" s="1654"/>
      <c r="V831" s="1654"/>
      <c r="W831" s="1654"/>
      <c r="X831" s="1654"/>
      <c r="Y831" s="1654"/>
      <c r="Z831" s="1654"/>
      <c r="AA831" s="1654"/>
      <c r="AB831" s="1654"/>
      <c r="AC831" s="1654"/>
      <c r="AD831" s="1654"/>
      <c r="AE831" s="1654"/>
      <c r="AF831" s="1654"/>
      <c r="AG831" s="1654"/>
      <c r="AH831" s="1654"/>
      <c r="AI831" s="1654"/>
      <c r="AJ831" s="1654"/>
      <c r="AK831" s="1654"/>
      <c r="AL831" s="1654"/>
      <c r="AM831" s="1654"/>
      <c r="AN831" s="1654"/>
      <c r="AO831" s="1654"/>
      <c r="AP831" s="1654"/>
      <c r="AQ831" s="1654"/>
      <c r="AR831" s="1654"/>
      <c r="AS831" s="1654"/>
      <c r="AT831" s="1654"/>
      <c r="AU831" s="1654"/>
      <c r="AV831" s="1654"/>
      <c r="AW831" s="1654"/>
      <c r="AX831" s="1654"/>
      <c r="AY831" s="1654"/>
      <c r="AZ831" s="1654"/>
      <c r="BA831" s="1654"/>
      <c r="BB831" s="1654"/>
      <c r="BC831" s="1654"/>
      <c r="BD831" s="1654"/>
      <c r="BE831" s="1654"/>
      <c r="BF831" s="1654"/>
      <c r="BG831" s="1654"/>
      <c r="BH831" s="1654"/>
      <c r="BI831" s="1654"/>
      <c r="BJ831" s="1654"/>
      <c r="BK831" s="1654"/>
      <c r="BL831" s="1654"/>
      <c r="BM831" s="1654"/>
      <c r="BN831" s="1654"/>
      <c r="BO831" s="1654"/>
      <c r="BP831" s="1654"/>
      <c r="BQ831" s="1654"/>
      <c r="BR831" s="135"/>
      <c r="CA831" s="146"/>
      <c r="CB831" s="146"/>
      <c r="CC831" s="146"/>
      <c r="CD831" s="146"/>
      <c r="CE831" s="146"/>
      <c r="CF831" s="146"/>
      <c r="CG831" s="146"/>
      <c r="CH831" s="146"/>
      <c r="CI831" s="146"/>
    </row>
    <row r="832" spans="1:98" s="76" customFormat="1" ht="20.25" customHeight="1" x14ac:dyDescent="0.2">
      <c r="A832" s="143" t="str">
        <f>+IF('➉一覧からの作成用データ (切替届)'!$N$50="印刷ＯＫ→",1,"")</f>
        <v/>
      </c>
      <c r="B832" s="1654"/>
      <c r="C832" s="1654"/>
      <c r="D832" s="1654"/>
      <c r="E832" s="1654"/>
      <c r="F832" s="1654"/>
      <c r="G832" s="1654"/>
      <c r="H832" s="1654"/>
      <c r="I832" s="1654"/>
      <c r="J832" s="1654"/>
      <c r="K832" s="1654"/>
      <c r="L832" s="1654"/>
      <c r="M832" s="1654"/>
      <c r="N832" s="1654"/>
      <c r="O832" s="1654"/>
      <c r="P832" s="1654"/>
      <c r="Q832" s="1654"/>
      <c r="R832" s="1654"/>
      <c r="S832" s="1654"/>
      <c r="T832" s="1654"/>
      <c r="U832" s="1654"/>
      <c r="V832" s="1654"/>
      <c r="W832" s="1654"/>
      <c r="X832" s="1654"/>
      <c r="Y832" s="1654"/>
      <c r="Z832" s="1654"/>
      <c r="AA832" s="1654"/>
      <c r="AB832" s="1654"/>
      <c r="AC832" s="1654"/>
      <c r="AD832" s="1654"/>
      <c r="AE832" s="1654"/>
      <c r="AF832" s="1654"/>
      <c r="AG832" s="1654"/>
      <c r="AH832" s="1654"/>
      <c r="AI832" s="1654"/>
      <c r="AJ832" s="1654"/>
      <c r="AK832" s="1654"/>
      <c r="AL832" s="1654"/>
      <c r="AM832" s="1654"/>
      <c r="AN832" s="1654"/>
      <c r="AO832" s="1654"/>
      <c r="AP832" s="1654"/>
      <c r="AQ832" s="1654"/>
      <c r="AR832" s="1654"/>
      <c r="AS832" s="1654"/>
      <c r="AT832" s="1654"/>
      <c r="AU832" s="1654"/>
      <c r="AV832" s="1654"/>
      <c r="AW832" s="1654"/>
      <c r="AX832" s="1654"/>
      <c r="AY832" s="1654"/>
      <c r="AZ832" s="1654"/>
      <c r="BA832" s="1654"/>
      <c r="BB832" s="1654"/>
      <c r="BC832" s="1654"/>
      <c r="BD832" s="1654"/>
      <c r="BE832" s="1654"/>
      <c r="BF832" s="1654"/>
      <c r="BG832" s="1654"/>
      <c r="BH832" s="1654"/>
      <c r="BI832" s="1654"/>
      <c r="BJ832" s="1654"/>
      <c r="BK832" s="1654"/>
      <c r="BL832" s="1654"/>
      <c r="BM832" s="1654"/>
      <c r="BN832" s="1654"/>
      <c r="BO832" s="1654"/>
      <c r="BP832" s="1654"/>
      <c r="BQ832" s="1654"/>
      <c r="BR832" s="135"/>
      <c r="CA832" s="146"/>
      <c r="CB832" s="146"/>
      <c r="CC832" s="146"/>
      <c r="CD832" s="146"/>
      <c r="CE832" s="146"/>
      <c r="CF832" s="146"/>
      <c r="CG832" s="146"/>
      <c r="CH832" s="146"/>
      <c r="CI832" s="146"/>
    </row>
    <row r="833" spans="1:87" s="76" customFormat="1" ht="16.5" customHeight="1" x14ac:dyDescent="0.25">
      <c r="A833" s="143" t="str">
        <f>+IF('➉一覧からの作成用データ (切替届)'!$N$50="印刷ＯＫ→",1,"")</f>
        <v/>
      </c>
      <c r="B833" s="1689" t="s">
        <v>134</v>
      </c>
      <c r="C833" s="1689"/>
      <c r="D833" s="1689"/>
      <c r="E833" s="1689"/>
      <c r="F833" s="1689"/>
      <c r="G833" s="1689"/>
      <c r="H833" s="1689"/>
      <c r="I833" s="1689"/>
      <c r="J833" s="1689"/>
      <c r="K833" s="1689"/>
      <c r="L833" s="1689"/>
      <c r="M833" s="1689"/>
      <c r="N833" s="1689"/>
      <c r="O833" s="1689"/>
      <c r="P833" s="1689"/>
      <c r="Q833" s="1689"/>
      <c r="R833" s="1689"/>
      <c r="S833" s="1689"/>
      <c r="T833" s="1689"/>
      <c r="U833" s="1689"/>
      <c r="V833" s="1689"/>
      <c r="W833" s="1689"/>
      <c r="X833" s="1689"/>
      <c r="Y833" s="1689"/>
      <c r="Z833" s="1689"/>
      <c r="AA833" s="1689"/>
      <c r="AB833" s="1689"/>
      <c r="AC833" s="1689"/>
      <c r="AD833" s="1689"/>
      <c r="AE833" s="1689"/>
      <c r="AF833" s="1689"/>
      <c r="AG833" s="1689"/>
      <c r="AH833" s="1689"/>
      <c r="AI833" s="1689"/>
      <c r="AJ833" s="1689"/>
      <c r="AK833" s="1689"/>
      <c r="AL833" s="1689"/>
      <c r="AM833" s="1689"/>
      <c r="AN833" s="1689"/>
      <c r="AO833" s="1689"/>
      <c r="AP833" s="1689"/>
      <c r="AQ833" s="1689"/>
      <c r="AR833" s="1689"/>
      <c r="AS833" s="1689"/>
      <c r="AT833" s="1689"/>
      <c r="AU833" s="1689"/>
      <c r="AV833" s="1689"/>
      <c r="AW833" s="1689"/>
      <c r="AX833" s="1689"/>
      <c r="AY833" s="1689"/>
      <c r="AZ833" s="1689"/>
      <c r="BA833" s="1689"/>
      <c r="BB833" s="1689"/>
      <c r="BC833" s="1689"/>
      <c r="BD833" s="1689"/>
      <c r="BE833" s="1689"/>
      <c r="BF833" s="1689"/>
      <c r="BG833" s="1689"/>
      <c r="BH833" s="1689"/>
      <c r="BI833" s="1689"/>
      <c r="BJ833" s="1689"/>
      <c r="BK833" s="1689"/>
      <c r="BL833" s="1689"/>
      <c r="BM833" s="1689"/>
      <c r="BN833" s="1689"/>
      <c r="BO833" s="1689"/>
      <c r="BP833" s="1689"/>
      <c r="BQ833" s="1689"/>
      <c r="BR833" s="147"/>
      <c r="CA833" s="146"/>
      <c r="CB833" s="146"/>
      <c r="CC833" s="146"/>
      <c r="CD833" s="146"/>
      <c r="CE833" s="146"/>
      <c r="CF833" s="146"/>
      <c r="CG833" s="146"/>
      <c r="CH833" s="146"/>
      <c r="CI833" s="146"/>
    </row>
    <row r="834" spans="1:87" s="76" customFormat="1" ht="16.5" customHeight="1" x14ac:dyDescent="0.25">
      <c r="A834" s="143" t="str">
        <f>+IF('➉一覧からの作成用データ (切替届)'!$N$50="印刷ＯＫ→",1,"")</f>
        <v/>
      </c>
      <c r="B834" s="1689"/>
      <c r="C834" s="1689"/>
      <c r="D834" s="1689"/>
      <c r="E834" s="1689"/>
      <c r="F834" s="1689"/>
      <c r="G834" s="1689"/>
      <c r="H834" s="1689"/>
      <c r="I834" s="1689"/>
      <c r="J834" s="1689"/>
      <c r="K834" s="1689"/>
      <c r="L834" s="1689"/>
      <c r="M834" s="1689"/>
      <c r="N834" s="1689"/>
      <c r="O834" s="1689"/>
      <c r="P834" s="1689"/>
      <c r="Q834" s="1689"/>
      <c r="R834" s="1689"/>
      <c r="S834" s="1689"/>
      <c r="T834" s="1689"/>
      <c r="U834" s="1689"/>
      <c r="V834" s="1689"/>
      <c r="W834" s="1689"/>
      <c r="X834" s="1689"/>
      <c r="Y834" s="1689"/>
      <c r="Z834" s="1689"/>
      <c r="AA834" s="1689"/>
      <c r="AB834" s="1689"/>
      <c r="AC834" s="1689"/>
      <c r="AD834" s="1689"/>
      <c r="AE834" s="1689"/>
      <c r="AF834" s="1689"/>
      <c r="AG834" s="1689"/>
      <c r="AH834" s="1689"/>
      <c r="AI834" s="1689"/>
      <c r="AJ834" s="1689"/>
      <c r="AK834" s="1689"/>
      <c r="AL834" s="1689"/>
      <c r="AM834" s="1689"/>
      <c r="AN834" s="1689"/>
      <c r="AO834" s="1689"/>
      <c r="AP834" s="1689"/>
      <c r="AQ834" s="1689"/>
      <c r="AR834" s="1689"/>
      <c r="AS834" s="1689"/>
      <c r="AT834" s="1689"/>
      <c r="AU834" s="1689"/>
      <c r="AV834" s="1689"/>
      <c r="AW834" s="1689"/>
      <c r="AX834" s="1689"/>
      <c r="AY834" s="1689"/>
      <c r="AZ834" s="1689"/>
      <c r="BA834" s="1689"/>
      <c r="BB834" s="1689"/>
      <c r="BC834" s="1689"/>
      <c r="BD834" s="1689"/>
      <c r="BE834" s="1689"/>
      <c r="BF834" s="1689"/>
      <c r="BG834" s="1689"/>
      <c r="BH834" s="1689"/>
      <c r="BI834" s="1689"/>
      <c r="BJ834" s="1689"/>
      <c r="BK834" s="1689"/>
      <c r="BL834" s="1689"/>
      <c r="BM834" s="1689"/>
      <c r="BN834" s="1689"/>
      <c r="BO834" s="1689"/>
      <c r="BP834" s="1689"/>
      <c r="BQ834" s="1689"/>
      <c r="BR834" s="147"/>
      <c r="CA834" s="146"/>
      <c r="CB834" s="146"/>
      <c r="CC834" s="146"/>
      <c r="CD834" s="146"/>
      <c r="CE834" s="146"/>
      <c r="CF834" s="146"/>
    </row>
    <row r="835" spans="1:87" s="76" customFormat="1" ht="28.5" customHeight="1" x14ac:dyDescent="0.2">
      <c r="A835" s="143" t="str">
        <f>+IF('➉一覧からの作成用データ (切替届)'!$N$50="印刷ＯＫ→",1,"")</f>
        <v/>
      </c>
      <c r="B835" s="1654" t="s">
        <v>135</v>
      </c>
      <c r="C835" s="1654"/>
      <c r="D835" s="1654"/>
      <c r="E835" s="1654"/>
      <c r="F835" s="1654"/>
      <c r="G835" s="1654"/>
      <c r="H835" s="1654"/>
      <c r="I835" s="1654"/>
      <c r="J835" s="1654"/>
      <c r="K835" s="1654"/>
      <c r="L835" s="1654"/>
      <c r="M835" s="1654"/>
      <c r="N835" s="1654"/>
      <c r="O835" s="1654"/>
      <c r="P835" s="1654"/>
      <c r="Q835" s="1654"/>
      <c r="R835" s="1654"/>
      <c r="S835" s="1654"/>
      <c r="T835" s="1654"/>
      <c r="U835" s="1654"/>
      <c r="V835" s="1654"/>
      <c r="W835" s="1654"/>
      <c r="X835" s="1654"/>
      <c r="Y835" s="1654"/>
      <c r="Z835" s="1654"/>
      <c r="AA835" s="1654"/>
      <c r="AB835" s="1654"/>
      <c r="AC835" s="1654"/>
      <c r="AD835" s="1654"/>
      <c r="AE835" s="1654"/>
      <c r="AF835" s="1654"/>
      <c r="AG835" s="1654"/>
      <c r="AH835" s="1654"/>
      <c r="AI835" s="1654"/>
      <c r="AJ835" s="1654"/>
      <c r="AK835" s="1654"/>
      <c r="AL835" s="1654"/>
      <c r="AM835" s="1654"/>
      <c r="AN835" s="1654"/>
      <c r="AO835" s="1654"/>
      <c r="AP835" s="1654"/>
      <c r="AQ835" s="1654"/>
      <c r="AR835" s="1654"/>
      <c r="AS835" s="1654"/>
      <c r="AT835" s="1654"/>
      <c r="AU835" s="1654"/>
      <c r="AV835" s="1654"/>
      <c r="AW835" s="1654"/>
      <c r="AX835" s="1654"/>
      <c r="AY835" s="1654"/>
      <c r="AZ835" s="1654"/>
      <c r="BA835" s="1654"/>
      <c r="BB835" s="1654"/>
      <c r="BC835" s="1654"/>
      <c r="BD835" s="1654"/>
      <c r="BE835" s="1654"/>
      <c r="BF835" s="1654"/>
      <c r="BG835" s="1654"/>
      <c r="BH835" s="1654"/>
      <c r="BI835" s="1654"/>
      <c r="BJ835" s="1654"/>
      <c r="BK835" s="1654"/>
      <c r="BL835" s="1654"/>
      <c r="BM835" s="1654"/>
      <c r="BN835" s="1654"/>
      <c r="BO835" s="1654"/>
      <c r="BP835" s="1654"/>
      <c r="BQ835" s="1654"/>
      <c r="BR835" s="135"/>
      <c r="CA835" s="146"/>
      <c r="CB835" s="146"/>
      <c r="CC835" s="146"/>
      <c r="CD835" s="146"/>
      <c r="CE835" s="146"/>
      <c r="CF835" s="146"/>
    </row>
    <row r="836" spans="1:87" s="76" customFormat="1" ht="28.5" customHeight="1" x14ac:dyDescent="0.2">
      <c r="A836" s="143" t="str">
        <f>+IF('➉一覧からの作成用データ (切替届)'!$N$50="印刷ＯＫ→",1,"")</f>
        <v/>
      </c>
      <c r="B836" s="1654"/>
      <c r="C836" s="1654"/>
      <c r="D836" s="1654"/>
      <c r="E836" s="1654"/>
      <c r="F836" s="1654"/>
      <c r="G836" s="1654"/>
      <c r="H836" s="1654"/>
      <c r="I836" s="1654"/>
      <c r="J836" s="1654"/>
      <c r="K836" s="1654"/>
      <c r="L836" s="1654"/>
      <c r="M836" s="1654"/>
      <c r="N836" s="1654"/>
      <c r="O836" s="1654"/>
      <c r="P836" s="1654"/>
      <c r="Q836" s="1654"/>
      <c r="R836" s="1654"/>
      <c r="S836" s="1654"/>
      <c r="T836" s="1654"/>
      <c r="U836" s="1654"/>
      <c r="V836" s="1654"/>
      <c r="W836" s="1654"/>
      <c r="X836" s="1654"/>
      <c r="Y836" s="1654"/>
      <c r="Z836" s="1654"/>
      <c r="AA836" s="1654"/>
      <c r="AB836" s="1654"/>
      <c r="AC836" s="1654"/>
      <c r="AD836" s="1654"/>
      <c r="AE836" s="1654"/>
      <c r="AF836" s="1654"/>
      <c r="AG836" s="1654"/>
      <c r="AH836" s="1654"/>
      <c r="AI836" s="1654"/>
      <c r="AJ836" s="1654"/>
      <c r="AK836" s="1654"/>
      <c r="AL836" s="1654"/>
      <c r="AM836" s="1654"/>
      <c r="AN836" s="1654"/>
      <c r="AO836" s="1654"/>
      <c r="AP836" s="1654"/>
      <c r="AQ836" s="1654"/>
      <c r="AR836" s="1654"/>
      <c r="AS836" s="1654"/>
      <c r="AT836" s="1654"/>
      <c r="AU836" s="1654"/>
      <c r="AV836" s="1654"/>
      <c r="AW836" s="1654"/>
      <c r="AX836" s="1654"/>
      <c r="AY836" s="1654"/>
      <c r="AZ836" s="1654"/>
      <c r="BA836" s="1654"/>
      <c r="BB836" s="1654"/>
      <c r="BC836" s="1654"/>
      <c r="BD836" s="1654"/>
      <c r="BE836" s="1654"/>
      <c r="BF836" s="1654"/>
      <c r="BG836" s="1654"/>
      <c r="BH836" s="1654"/>
      <c r="BI836" s="1654"/>
      <c r="BJ836" s="1654"/>
      <c r="BK836" s="1654"/>
      <c r="BL836" s="1654"/>
      <c r="BM836" s="1654"/>
      <c r="BN836" s="1654"/>
      <c r="BO836" s="1654"/>
      <c r="BP836" s="1654"/>
      <c r="BQ836" s="1654"/>
      <c r="BR836" s="135"/>
      <c r="CA836" s="146"/>
      <c r="CB836" s="146"/>
      <c r="CC836" s="146"/>
      <c r="CD836" s="146"/>
      <c r="CE836" s="146"/>
      <c r="CF836" s="146"/>
      <c r="CG836" s="146"/>
      <c r="CH836" s="146"/>
      <c r="CI836" s="146"/>
    </row>
    <row r="837" spans="1:87" s="76" customFormat="1" ht="16.5" customHeight="1" x14ac:dyDescent="0.2">
      <c r="A837" s="143" t="str">
        <f>+IF('➉一覧からの作成用データ (切替届)'!$N$50="印刷ＯＫ→",1,"")</f>
        <v/>
      </c>
      <c r="B837" s="1654" t="s">
        <v>136</v>
      </c>
      <c r="C837" s="1654"/>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4"/>
      <c r="AK837" s="1654"/>
      <c r="AL837" s="1654"/>
      <c r="AM837" s="1654"/>
      <c r="AN837" s="1654"/>
      <c r="AO837" s="1654"/>
      <c r="AP837" s="1654"/>
      <c r="AQ837" s="1654"/>
      <c r="AR837" s="1654"/>
      <c r="AS837" s="1654"/>
      <c r="AT837" s="1654"/>
      <c r="AU837" s="1654"/>
      <c r="AV837" s="1654"/>
      <c r="AW837" s="1654"/>
      <c r="AX837" s="1654"/>
      <c r="AY837" s="1654"/>
      <c r="AZ837" s="1654"/>
      <c r="BA837" s="1654"/>
      <c r="BB837" s="1654"/>
      <c r="BC837" s="1654"/>
      <c r="BD837" s="1654"/>
      <c r="BE837" s="1654"/>
      <c r="BF837" s="1654"/>
      <c r="BG837" s="1654"/>
      <c r="BH837" s="1654"/>
      <c r="BI837" s="1654"/>
      <c r="BJ837" s="1654"/>
      <c r="BK837" s="1654"/>
      <c r="BL837" s="1654"/>
      <c r="BM837" s="1654"/>
      <c r="BN837" s="1654"/>
      <c r="BO837" s="1654"/>
      <c r="BP837" s="1654"/>
      <c r="BQ837" s="1654"/>
      <c r="BR837" s="135"/>
      <c r="CA837" s="146"/>
      <c r="CB837" s="146"/>
      <c r="CC837" s="146"/>
      <c r="CD837" s="146"/>
      <c r="CE837" s="146"/>
      <c r="CF837" s="146"/>
      <c r="CG837" s="146"/>
      <c r="CH837" s="146"/>
      <c r="CI837" s="146"/>
    </row>
    <row r="838" spans="1:87" s="76" customFormat="1" ht="16.5" customHeight="1" x14ac:dyDescent="0.2">
      <c r="A838" s="143" t="str">
        <f>+IF('➉一覧からの作成用データ (切替届)'!$N$50="印刷ＯＫ→",1,"")</f>
        <v/>
      </c>
      <c r="B838" s="1654"/>
      <c r="C838" s="1654"/>
      <c r="D838" s="1654"/>
      <c r="E838" s="1654"/>
      <c r="F838" s="1654"/>
      <c r="G838" s="1654"/>
      <c r="H838" s="1654"/>
      <c r="I838" s="1654"/>
      <c r="J838" s="1654"/>
      <c r="K838" s="1654"/>
      <c r="L838" s="1654"/>
      <c r="M838" s="1654"/>
      <c r="N838" s="1654"/>
      <c r="O838" s="1654"/>
      <c r="P838" s="1654"/>
      <c r="Q838" s="1654"/>
      <c r="R838" s="1654"/>
      <c r="S838" s="1654"/>
      <c r="T838" s="1654"/>
      <c r="U838" s="1654"/>
      <c r="V838" s="1654"/>
      <c r="W838" s="1654"/>
      <c r="X838" s="1654"/>
      <c r="Y838" s="1654"/>
      <c r="Z838" s="1654"/>
      <c r="AA838" s="1654"/>
      <c r="AB838" s="1654"/>
      <c r="AC838" s="1654"/>
      <c r="AD838" s="1654"/>
      <c r="AE838" s="1654"/>
      <c r="AF838" s="1654"/>
      <c r="AG838" s="1654"/>
      <c r="AH838" s="1654"/>
      <c r="AI838" s="1654"/>
      <c r="AJ838" s="1654"/>
      <c r="AK838" s="1654"/>
      <c r="AL838" s="1654"/>
      <c r="AM838" s="1654"/>
      <c r="AN838" s="1654"/>
      <c r="AO838" s="1654"/>
      <c r="AP838" s="1654"/>
      <c r="AQ838" s="1654"/>
      <c r="AR838" s="1654"/>
      <c r="AS838" s="1654"/>
      <c r="AT838" s="1654"/>
      <c r="AU838" s="1654"/>
      <c r="AV838" s="1654"/>
      <c r="AW838" s="1654"/>
      <c r="AX838" s="1654"/>
      <c r="AY838" s="1654"/>
      <c r="AZ838" s="1654"/>
      <c r="BA838" s="1654"/>
      <c r="BB838" s="1654"/>
      <c r="BC838" s="1654"/>
      <c r="BD838" s="1654"/>
      <c r="BE838" s="1654"/>
      <c r="BF838" s="1654"/>
      <c r="BG838" s="1654"/>
      <c r="BH838" s="1654"/>
      <c r="BI838" s="1654"/>
      <c r="BJ838" s="1654"/>
      <c r="BK838" s="1654"/>
      <c r="BL838" s="1654"/>
      <c r="BM838" s="1654"/>
      <c r="BN838" s="1654"/>
      <c r="BO838" s="1654"/>
      <c r="BP838" s="1654"/>
      <c r="BQ838" s="1654"/>
      <c r="BR838" s="135"/>
      <c r="CA838" s="146"/>
      <c r="CB838" s="146"/>
      <c r="CC838" s="146"/>
      <c r="CD838" s="146"/>
      <c r="CE838" s="146"/>
      <c r="CF838" s="146"/>
      <c r="CG838" s="146"/>
      <c r="CH838" s="146"/>
      <c r="CI838" s="146"/>
    </row>
    <row r="839" spans="1:87" s="76" customFormat="1" ht="12" customHeight="1" x14ac:dyDescent="0.2">
      <c r="A839" s="143" t="str">
        <f>+IF('➉一覧からの作成用データ (切替届)'!$N$50="印刷ＯＫ→",1,"")</f>
        <v/>
      </c>
      <c r="B839" s="8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3"/>
      <c r="AI839" s="93"/>
      <c r="AJ839" s="93"/>
      <c r="AK839" s="93"/>
      <c r="AL839" s="94"/>
      <c r="AM839" s="95"/>
      <c r="AN839" s="95"/>
      <c r="AO839" s="95"/>
      <c r="AP839" s="95"/>
      <c r="AQ839" s="96"/>
      <c r="AR839" s="96"/>
      <c r="AS839" s="96"/>
      <c r="AT839" s="96"/>
      <c r="AU839" s="96"/>
      <c r="AV839" s="96"/>
      <c r="AW839" s="96"/>
      <c r="AX839" s="96"/>
      <c r="AY839" s="96"/>
      <c r="AZ839" s="96"/>
      <c r="BA839" s="96"/>
      <c r="BB839" s="96"/>
      <c r="BC839" s="96"/>
      <c r="BD839" s="96"/>
      <c r="BE839" s="96"/>
      <c r="BF839" s="96"/>
      <c r="BG839" s="96"/>
      <c r="BH839" s="96"/>
      <c r="BR839" s="135"/>
      <c r="CA839" s="146"/>
      <c r="CB839" s="146"/>
      <c r="CC839" s="146"/>
      <c r="CD839" s="146"/>
      <c r="CE839" s="146"/>
      <c r="CF839" s="146"/>
      <c r="CG839" s="146"/>
      <c r="CH839" s="146"/>
      <c r="CI839" s="146"/>
    </row>
    <row r="840" spans="1:87" s="76" customFormat="1" ht="12" customHeight="1" x14ac:dyDescent="0.2">
      <c r="A840" s="143" t="str">
        <f>+IF('➉一覧からの作成用データ (切替届)'!$N$50="印刷ＯＫ→",1,"")</f>
        <v/>
      </c>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3"/>
      <c r="AI840" s="93"/>
      <c r="AJ840" s="93"/>
      <c r="AK840" s="93"/>
      <c r="AL840" s="94"/>
      <c r="AM840" s="95"/>
      <c r="AN840" s="95"/>
      <c r="AO840" s="95"/>
      <c r="AP840" s="95"/>
      <c r="AQ840" s="97"/>
      <c r="AR840" s="97"/>
      <c r="AS840" s="97"/>
      <c r="AT840" s="97"/>
      <c r="AU840" s="97"/>
      <c r="AV840" s="97"/>
      <c r="AW840" s="98"/>
      <c r="AX840" s="98"/>
      <c r="AY840" s="98"/>
      <c r="AZ840" s="98"/>
      <c r="BA840" s="98"/>
      <c r="BB840" s="99"/>
      <c r="BC840" s="98"/>
      <c r="BD840" s="98"/>
      <c r="BE840" s="98"/>
      <c r="BF840" s="98"/>
      <c r="BG840" s="98"/>
      <c r="BH840" s="99"/>
      <c r="BR840" s="135"/>
      <c r="CA840" s="146"/>
      <c r="CB840" s="146"/>
      <c r="CC840" s="146"/>
      <c r="CD840" s="146"/>
      <c r="CE840" s="146"/>
      <c r="CF840" s="146"/>
      <c r="CG840" s="146"/>
      <c r="CH840" s="146"/>
      <c r="CI840" s="146"/>
    </row>
    <row r="841" spans="1:87" ht="11.25" customHeight="1" x14ac:dyDescent="0.2">
      <c r="A841" s="143" t="str">
        <f>+IF('➉一覧からの作成用データ (切替届)'!$N$51="印刷ＯＫ→",1,"")</f>
        <v/>
      </c>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3"/>
      <c r="AI841" s="93"/>
      <c r="AJ841" s="93"/>
      <c r="AK841" s="93"/>
      <c r="AL841" s="94"/>
      <c r="AM841" s="95"/>
      <c r="AN841" s="95"/>
      <c r="AO841" s="95"/>
      <c r="AP841" s="95"/>
      <c r="AQ841" s="96"/>
      <c r="AR841" s="96"/>
      <c r="AS841" s="96"/>
      <c r="AT841" s="96"/>
      <c r="AU841" s="96"/>
      <c r="AV841" s="96"/>
      <c r="AW841" s="96"/>
      <c r="AX841" s="96"/>
      <c r="AY841" s="96"/>
      <c r="AZ841" s="96"/>
      <c r="BA841" s="96"/>
      <c r="BB841" s="96"/>
      <c r="BC841" s="96"/>
      <c r="BD841" s="96"/>
      <c r="BE841" s="96"/>
      <c r="BF841" s="96"/>
      <c r="BG841" s="96"/>
      <c r="BH841" s="96"/>
      <c r="BI841" s="76"/>
      <c r="BJ841" s="76"/>
      <c r="BK841" s="76"/>
      <c r="BL841" s="76"/>
      <c r="BM841" s="76"/>
      <c r="BN841" s="76"/>
      <c r="BO841" s="76"/>
      <c r="BP841" s="76"/>
      <c r="BQ841" s="76"/>
    </row>
    <row r="842" spans="1:87" ht="12.75" customHeight="1" x14ac:dyDescent="0.2">
      <c r="A842" s="143" t="str">
        <f>+IF('➉一覧からの作成用データ (切替届)'!$N$51="印刷ＯＫ→",1,"")</f>
        <v/>
      </c>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3"/>
      <c r="AI842" s="93"/>
      <c r="AJ842" s="93"/>
      <c r="AK842" s="93"/>
      <c r="AL842" s="94"/>
      <c r="AM842" s="95"/>
      <c r="AN842" s="95"/>
      <c r="AO842" s="95"/>
      <c r="AP842" s="95"/>
      <c r="AQ842" s="97"/>
      <c r="AR842" s="97"/>
      <c r="AS842" s="97"/>
      <c r="AT842" s="97"/>
      <c r="AU842" s="97"/>
      <c r="AV842" s="97"/>
      <c r="AW842" s="98"/>
      <c r="AX842" s="98"/>
      <c r="AY842" s="98"/>
      <c r="AZ842" s="98"/>
      <c r="BA842" s="98"/>
      <c r="BB842" s="99"/>
      <c r="BC842" s="98"/>
      <c r="BD842" s="98"/>
      <c r="BE842" s="98"/>
      <c r="BF842" s="98"/>
      <c r="BG842" s="98"/>
      <c r="BH842" s="99"/>
      <c r="BI842" s="76"/>
      <c r="BJ842" s="76"/>
      <c r="BK842" s="76"/>
      <c r="BL842" s="76"/>
      <c r="BM842" s="76"/>
      <c r="BN842" s="76"/>
      <c r="BO842" s="76"/>
      <c r="BP842" s="76"/>
      <c r="BQ842" s="76"/>
      <c r="BR842" s="83"/>
      <c r="BS842" s="83"/>
    </row>
    <row r="843" spans="1:87" ht="12.75" customHeight="1" x14ac:dyDescent="0.2">
      <c r="A843" s="143" t="str">
        <f>+IF('➉一覧からの作成用データ (切替届)'!$N$51="印刷ＯＫ→",1,"")</f>
        <v/>
      </c>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3"/>
      <c r="AI843" s="93"/>
      <c r="AJ843" s="93"/>
      <c r="AK843" s="93"/>
      <c r="AL843" s="94"/>
      <c r="AM843" s="95"/>
      <c r="AN843" s="95"/>
      <c r="AO843" s="95"/>
      <c r="AP843" s="95"/>
      <c r="AQ843" s="97"/>
      <c r="AR843" s="97"/>
      <c r="AS843" s="97"/>
      <c r="AT843" s="97"/>
      <c r="AU843" s="97"/>
      <c r="AV843" s="97"/>
      <c r="AW843" s="98"/>
      <c r="AX843" s="98"/>
      <c r="AY843" s="98"/>
      <c r="AZ843" s="98"/>
      <c r="BA843" s="98"/>
      <c r="BB843" s="99"/>
      <c r="BC843" s="98"/>
      <c r="BD843" s="98"/>
      <c r="BE843" s="98"/>
      <c r="BF843" s="98"/>
      <c r="BG843" s="98"/>
      <c r="BH843" s="99"/>
      <c r="BI843" s="76"/>
      <c r="BJ843" s="100"/>
      <c r="BK843" s="101"/>
      <c r="BL843" s="101"/>
      <c r="BM843" s="101"/>
      <c r="BN843" s="101"/>
      <c r="BO843" s="101"/>
      <c r="BP843" s="101"/>
      <c r="BQ843" s="101"/>
      <c r="BR843" s="76"/>
      <c r="BS843" s="76"/>
    </row>
    <row r="844" spans="1:87" ht="12.75" customHeight="1" x14ac:dyDescent="0.2">
      <c r="A844" s="143" t="str">
        <f>+IF('➉一覧からの作成用データ (切替届)'!$N$51="印刷ＯＫ→",1,"")</f>
        <v/>
      </c>
      <c r="B844" s="2719" t="s">
        <v>589</v>
      </c>
      <c r="C844" s="2719"/>
      <c r="D844" s="2719"/>
      <c r="E844" s="2719"/>
      <c r="F844" s="2719"/>
      <c r="G844" s="2719"/>
      <c r="H844" s="2719"/>
      <c r="I844" s="2719"/>
      <c r="J844" s="2719"/>
      <c r="K844" s="2719"/>
      <c r="L844" s="2719"/>
      <c r="M844" s="2719"/>
      <c r="N844" s="2719"/>
      <c r="O844" s="2719"/>
      <c r="P844" s="2719"/>
      <c r="Q844" s="2719"/>
      <c r="R844" s="2719"/>
      <c r="S844" s="2719"/>
      <c r="T844" s="2719"/>
      <c r="U844" s="2719"/>
      <c r="V844" s="2719"/>
      <c r="W844" s="2719"/>
      <c r="X844" s="2719"/>
      <c r="Y844" s="2719"/>
      <c r="Z844" s="2719"/>
      <c r="AA844" s="2719"/>
      <c r="AB844" s="2719"/>
      <c r="AC844" s="2719"/>
      <c r="AD844" s="2719"/>
      <c r="AE844" s="2719"/>
      <c r="AF844" s="2719"/>
      <c r="AG844" s="2719"/>
      <c r="AH844" s="2719"/>
      <c r="AI844" s="2719"/>
      <c r="AJ844" s="2719"/>
      <c r="AK844" s="2719"/>
      <c r="AL844" s="2720"/>
      <c r="AM844" s="95"/>
      <c r="AN844" s="95"/>
      <c r="AO844" s="95"/>
      <c r="AP844" s="2721" t="s">
        <v>115</v>
      </c>
      <c r="AQ844" s="2721"/>
      <c r="AR844" s="2721"/>
      <c r="AS844" s="2721"/>
      <c r="AT844" s="2721"/>
      <c r="AU844" s="2721"/>
      <c r="AV844" s="2721"/>
      <c r="AW844" s="2723"/>
      <c r="AX844" s="2723"/>
      <c r="AY844" s="2723"/>
      <c r="AZ844" s="2723"/>
      <c r="BA844" s="2723"/>
      <c r="BB844" s="2723"/>
      <c r="BC844" s="2723"/>
      <c r="BD844" s="2723"/>
      <c r="BE844" s="2723"/>
      <c r="BF844" s="2723"/>
      <c r="BG844" s="2723"/>
      <c r="BH844" s="2723"/>
      <c r="BI844" s="2723"/>
      <c r="BJ844" s="2723"/>
      <c r="BK844" s="2723"/>
      <c r="BL844" s="2723"/>
      <c r="BM844" s="2723"/>
      <c r="BN844" s="2723"/>
      <c r="BO844" s="2723"/>
      <c r="BP844" s="2723"/>
      <c r="BQ844" s="2723"/>
      <c r="BR844" s="76"/>
      <c r="BS844" s="76"/>
    </row>
    <row r="845" spans="1:87" ht="12.75" customHeight="1" x14ac:dyDescent="0.2">
      <c r="A845" s="143" t="str">
        <f>+IF('➉一覧からの作成用データ (切替届)'!$N$51="印刷ＯＫ→",1,"")</f>
        <v/>
      </c>
      <c r="B845" s="2719"/>
      <c r="C845" s="2719"/>
      <c r="D845" s="2719"/>
      <c r="E845" s="2719"/>
      <c r="F845" s="2719"/>
      <c r="G845" s="2719"/>
      <c r="H845" s="2719"/>
      <c r="I845" s="2719"/>
      <c r="J845" s="2719"/>
      <c r="K845" s="2719"/>
      <c r="L845" s="2719"/>
      <c r="M845" s="2719"/>
      <c r="N845" s="2719"/>
      <c r="O845" s="2719"/>
      <c r="P845" s="2719"/>
      <c r="Q845" s="2719"/>
      <c r="R845" s="2719"/>
      <c r="S845" s="2719"/>
      <c r="T845" s="2719"/>
      <c r="U845" s="2719"/>
      <c r="V845" s="2719"/>
      <c r="W845" s="2719"/>
      <c r="X845" s="2719"/>
      <c r="Y845" s="2719"/>
      <c r="Z845" s="2719"/>
      <c r="AA845" s="2719"/>
      <c r="AB845" s="2719"/>
      <c r="AC845" s="2719"/>
      <c r="AD845" s="2719"/>
      <c r="AE845" s="2719"/>
      <c r="AF845" s="2719"/>
      <c r="AG845" s="2719"/>
      <c r="AH845" s="2719"/>
      <c r="AI845" s="2719"/>
      <c r="AJ845" s="2719"/>
      <c r="AK845" s="2719"/>
      <c r="AL845" s="2720"/>
      <c r="AM845" s="95"/>
      <c r="AN845" s="95"/>
      <c r="AO845" s="95"/>
      <c r="AP845" s="2721"/>
      <c r="AQ845" s="2721"/>
      <c r="AR845" s="2721"/>
      <c r="AS845" s="2721"/>
      <c r="AT845" s="2721"/>
      <c r="AU845" s="2721"/>
      <c r="AV845" s="2721"/>
      <c r="AW845" s="2723"/>
      <c r="AX845" s="2723"/>
      <c r="AY845" s="2723"/>
      <c r="AZ845" s="2723"/>
      <c r="BA845" s="2723"/>
      <c r="BB845" s="2723"/>
      <c r="BC845" s="2723"/>
      <c r="BD845" s="2723"/>
      <c r="BE845" s="2723"/>
      <c r="BF845" s="2723"/>
      <c r="BG845" s="2723"/>
      <c r="BH845" s="2723"/>
      <c r="BI845" s="2723"/>
      <c r="BJ845" s="2723"/>
      <c r="BK845" s="2723"/>
      <c r="BL845" s="2723"/>
      <c r="BM845" s="2723"/>
      <c r="BN845" s="2723"/>
      <c r="BO845" s="2723"/>
      <c r="BP845" s="2723"/>
      <c r="BQ845" s="2723"/>
      <c r="BR845" s="76"/>
      <c r="BS845" s="76"/>
    </row>
    <row r="846" spans="1:87" ht="12.75" customHeight="1" thickBot="1" x14ac:dyDescent="0.25">
      <c r="A846" s="143" t="str">
        <f>+IF('➉一覧からの作成用データ (切替届)'!$N$51="印刷ＯＫ→",1,"")</f>
        <v/>
      </c>
      <c r="B846" s="2720"/>
      <c r="C846" s="2720"/>
      <c r="D846" s="2720"/>
      <c r="E846" s="2720"/>
      <c r="F846" s="2720"/>
      <c r="G846" s="2720"/>
      <c r="H846" s="2720"/>
      <c r="I846" s="2720"/>
      <c r="J846" s="2720"/>
      <c r="K846" s="2720"/>
      <c r="L846" s="2720"/>
      <c r="M846" s="2720"/>
      <c r="N846" s="2720"/>
      <c r="O846" s="2720"/>
      <c r="P846" s="2720"/>
      <c r="Q846" s="2720"/>
      <c r="R846" s="2720"/>
      <c r="S846" s="2720"/>
      <c r="T846" s="2720"/>
      <c r="U846" s="2720"/>
      <c r="V846" s="2720"/>
      <c r="W846" s="2720"/>
      <c r="X846" s="2720"/>
      <c r="Y846" s="2720"/>
      <c r="Z846" s="2720"/>
      <c r="AA846" s="2720"/>
      <c r="AB846" s="2720"/>
      <c r="AC846" s="2720"/>
      <c r="AD846" s="2720"/>
      <c r="AE846" s="2720"/>
      <c r="AF846" s="2720"/>
      <c r="AG846" s="2720"/>
      <c r="AH846" s="2720"/>
      <c r="AI846" s="2720"/>
      <c r="AJ846" s="2720"/>
      <c r="AK846" s="2720"/>
      <c r="AL846" s="2720"/>
      <c r="AM846" s="95"/>
      <c r="AN846" s="95"/>
      <c r="AO846" s="95"/>
      <c r="AP846" s="2722"/>
      <c r="AQ846" s="2722"/>
      <c r="AR846" s="2722"/>
      <c r="AS846" s="2722"/>
      <c r="AT846" s="2722"/>
      <c r="AU846" s="2722"/>
      <c r="AV846" s="2722"/>
      <c r="AW846" s="2724"/>
      <c r="AX846" s="2724"/>
      <c r="AY846" s="2724"/>
      <c r="AZ846" s="2724"/>
      <c r="BA846" s="2724"/>
      <c r="BB846" s="2724"/>
      <c r="BC846" s="2724"/>
      <c r="BD846" s="2724"/>
      <c r="BE846" s="2724"/>
      <c r="BF846" s="2724"/>
      <c r="BG846" s="2724"/>
      <c r="BH846" s="2724"/>
      <c r="BI846" s="2724"/>
      <c r="BJ846" s="2724"/>
      <c r="BK846" s="2724"/>
      <c r="BL846" s="2724"/>
      <c r="BM846" s="2724"/>
      <c r="BN846" s="2724"/>
      <c r="BO846" s="2724"/>
      <c r="BP846" s="2724"/>
      <c r="BQ846" s="2724"/>
      <c r="BR846" s="76"/>
      <c r="BS846" s="76"/>
    </row>
    <row r="847" spans="1:87" ht="13.5" customHeight="1" x14ac:dyDescent="0.2">
      <c r="A847" s="143" t="str">
        <f>+IF('➉一覧からの作成用データ (切替届)'!$N$51="印刷ＯＫ→",1,"")</f>
        <v/>
      </c>
      <c r="B847" s="2725">
        <f ca="1">IF('➉一覧からの作成用データ (切替届)'!$B$31="","",'➉一覧からの作成用データ (切替届)'!$B$31)</f>
        <v>45617</v>
      </c>
      <c r="C847" s="2726"/>
      <c r="D847" s="2726"/>
      <c r="E847" s="2726"/>
      <c r="F847" s="2726"/>
      <c r="G847" s="2726"/>
      <c r="H847" s="2726"/>
      <c r="I847" s="2726"/>
      <c r="J847" s="2726"/>
      <c r="K847" s="2726"/>
      <c r="L847" s="2726"/>
      <c r="M847" s="2726"/>
      <c r="N847" s="2726"/>
      <c r="O847" s="2726"/>
      <c r="P847" s="1729" t="s">
        <v>68</v>
      </c>
      <c r="Q847" s="1729"/>
      <c r="R847" s="1731" t="s">
        <v>21</v>
      </c>
      <c r="S847" s="1732"/>
      <c r="T847" s="1732"/>
      <c r="U847" s="1732"/>
      <c r="V847" s="1733"/>
      <c r="W847" s="1734" t="s">
        <v>9</v>
      </c>
      <c r="X847" s="1735"/>
      <c r="Y847" s="2731" t="str">
        <f>①伊勢崎市における事業所基本情報!$K$26&amp;"-"&amp;①伊勢崎市における事業所基本情報!$Q$26&amp;""</f>
        <v>-</v>
      </c>
      <c r="Z847" s="2731"/>
      <c r="AA847" s="2731"/>
      <c r="AB847" s="2731"/>
      <c r="AC847" s="2731"/>
      <c r="AD847" s="2731"/>
      <c r="AE847" s="2731"/>
      <c r="AF847" s="2731"/>
      <c r="AG847" s="81"/>
      <c r="AH847" s="81"/>
      <c r="AI847" s="81"/>
      <c r="AJ847" s="81"/>
      <c r="AK847" s="81"/>
      <c r="AL847" s="81"/>
      <c r="AM847" s="81"/>
      <c r="AN847" s="81"/>
      <c r="AO847" s="81"/>
      <c r="AP847" s="81"/>
      <c r="AQ847" s="81"/>
      <c r="AR847" s="81"/>
      <c r="AS847" s="81"/>
      <c r="AT847" s="81"/>
      <c r="AU847" s="81"/>
      <c r="AV847" s="81"/>
      <c r="AW847" s="1549" t="s">
        <v>10</v>
      </c>
      <c r="AX847" s="1549"/>
      <c r="AY847" s="1549"/>
      <c r="AZ847" s="1549"/>
      <c r="BA847" s="1549"/>
      <c r="BB847" s="1549"/>
      <c r="BC847" s="1549"/>
      <c r="BD847" s="1551" t="str">
        <f>①伊勢崎市における事業所基本情報!$CG$18&amp;""</f>
        <v/>
      </c>
      <c r="BE847" s="1551" t="str">
        <f>①伊勢崎市における事業所基本情報!$CH$18&amp;""</f>
        <v/>
      </c>
      <c r="BF847" s="1551" t="str">
        <f>①伊勢崎市における事業所基本情報!$CI$18&amp;""</f>
        <v/>
      </c>
      <c r="BG847" s="1551" t="str">
        <f>①伊勢崎市における事業所基本情報!$CJ$18&amp;""</f>
        <v/>
      </c>
      <c r="BH847" s="1551" t="str">
        <f>①伊勢崎市における事業所基本情報!$CK$18&amp;""</f>
        <v/>
      </c>
      <c r="BI847" s="1551" t="str">
        <f>①伊勢崎市における事業所基本情報!$CL$18&amp;""</f>
        <v/>
      </c>
      <c r="BJ847" s="1551" t="str">
        <f>①伊勢崎市における事業所基本情報!$CM$18&amp;""</f>
        <v/>
      </c>
      <c r="BK847" s="1551" t="str">
        <f>①伊勢崎市における事業所基本情報!$CN$18&amp;""</f>
        <v/>
      </c>
      <c r="BL847" s="1572" t="s">
        <v>130</v>
      </c>
      <c r="BM847" s="1573"/>
      <c r="BN847" s="1573"/>
      <c r="BO847" s="1573"/>
      <c r="BP847" s="1573"/>
      <c r="BQ847" s="1574"/>
      <c r="BR847" s="86"/>
      <c r="BS847" s="86"/>
      <c r="BT847" s="86"/>
      <c r="BY847" s="145"/>
      <c r="BZ847" s="145"/>
      <c r="CA847" s="145"/>
      <c r="CB847" s="145"/>
      <c r="CC847" s="145"/>
      <c r="CD847" s="145"/>
      <c r="CE847" s="145"/>
      <c r="CF847" s="145"/>
      <c r="CG847" s="145"/>
    </row>
    <row r="848" spans="1:87" ht="13.5" customHeight="1" x14ac:dyDescent="0.2">
      <c r="A848" s="143" t="str">
        <f>+IF('➉一覧からの作成用データ (切替届)'!$N$51="印刷ＯＫ→",1,"")</f>
        <v/>
      </c>
      <c r="B848" s="2727"/>
      <c r="C848" s="2728"/>
      <c r="D848" s="2728"/>
      <c r="E848" s="2728"/>
      <c r="F848" s="2728"/>
      <c r="G848" s="2728"/>
      <c r="H848" s="2728"/>
      <c r="I848" s="2728"/>
      <c r="J848" s="2728"/>
      <c r="K848" s="2728"/>
      <c r="L848" s="2728"/>
      <c r="M848" s="2728"/>
      <c r="N848" s="2728"/>
      <c r="O848" s="2728"/>
      <c r="P848" s="1730"/>
      <c r="Q848" s="1730"/>
      <c r="R848" s="1640"/>
      <c r="S848" s="1590"/>
      <c r="T848" s="1590"/>
      <c r="U848" s="1590"/>
      <c r="V848" s="1641"/>
      <c r="W848" s="1568" t="str">
        <f>①伊勢崎市における事業所基本情報!$I$27&amp;""</f>
        <v/>
      </c>
      <c r="X848" s="1569"/>
      <c r="Y848" s="1569"/>
      <c r="Z848" s="1569"/>
      <c r="AA848" s="1569"/>
      <c r="AB848" s="1569"/>
      <c r="AC848" s="1569"/>
      <c r="AD848" s="1569"/>
      <c r="AE848" s="1569"/>
      <c r="AF848" s="1569"/>
      <c r="AG848" s="1569"/>
      <c r="AH848" s="1569"/>
      <c r="AI848" s="1569"/>
      <c r="AJ848" s="1569"/>
      <c r="AK848" s="1569"/>
      <c r="AL848" s="1569"/>
      <c r="AM848" s="1569"/>
      <c r="AN848" s="1569"/>
      <c r="AO848" s="1569"/>
      <c r="AP848" s="1569"/>
      <c r="AQ848" s="1569"/>
      <c r="AR848" s="1569"/>
      <c r="AS848" s="1569"/>
      <c r="AT848" s="1569"/>
      <c r="AU848" s="1569"/>
      <c r="AV848" s="1569"/>
      <c r="AW848" s="1550"/>
      <c r="AX848" s="1550"/>
      <c r="AY848" s="1550"/>
      <c r="AZ848" s="1550"/>
      <c r="BA848" s="1550"/>
      <c r="BB848" s="1550"/>
      <c r="BC848" s="1550"/>
      <c r="BD848" s="1552"/>
      <c r="BE848" s="1552"/>
      <c r="BF848" s="1552"/>
      <c r="BG848" s="1552"/>
      <c r="BH848" s="1552"/>
      <c r="BI848" s="1552"/>
      <c r="BJ848" s="1552"/>
      <c r="BK848" s="1552"/>
      <c r="BL848" s="1575"/>
      <c r="BM848" s="1576"/>
      <c r="BN848" s="1576"/>
      <c r="BO848" s="1576"/>
      <c r="BP848" s="1576"/>
      <c r="BQ848" s="1577"/>
      <c r="BR848" s="86"/>
      <c r="BS848" s="86"/>
      <c r="BT848" s="86"/>
      <c r="BY848" s="145"/>
    </row>
    <row r="849" spans="1:98" ht="13.5" customHeight="1" x14ac:dyDescent="0.2">
      <c r="A849" s="143" t="str">
        <f>+IF('➉一覧からの作成用データ (切替届)'!$N$51="印刷ＯＫ→",1,"")</f>
        <v/>
      </c>
      <c r="B849" s="2727"/>
      <c r="C849" s="2728"/>
      <c r="D849" s="2728"/>
      <c r="E849" s="2728"/>
      <c r="F849" s="2728"/>
      <c r="G849" s="2728"/>
      <c r="H849" s="2728"/>
      <c r="I849" s="2728"/>
      <c r="J849" s="2728"/>
      <c r="K849" s="2728"/>
      <c r="L849" s="2728"/>
      <c r="M849" s="2728"/>
      <c r="N849" s="2728"/>
      <c r="O849" s="2728"/>
      <c r="P849" s="1730"/>
      <c r="Q849" s="1730"/>
      <c r="R849" s="1640"/>
      <c r="S849" s="1590"/>
      <c r="T849" s="1590"/>
      <c r="U849" s="1590"/>
      <c r="V849" s="1641"/>
      <c r="W849" s="1568"/>
      <c r="X849" s="1569"/>
      <c r="Y849" s="1569"/>
      <c r="Z849" s="1569"/>
      <c r="AA849" s="1569"/>
      <c r="AB849" s="1569"/>
      <c r="AC849" s="1569"/>
      <c r="AD849" s="1569"/>
      <c r="AE849" s="1569"/>
      <c r="AF849" s="1569"/>
      <c r="AG849" s="1569"/>
      <c r="AH849" s="1569"/>
      <c r="AI849" s="1569"/>
      <c r="AJ849" s="1569"/>
      <c r="AK849" s="1569"/>
      <c r="AL849" s="1569"/>
      <c r="AM849" s="1569"/>
      <c r="AN849" s="1569"/>
      <c r="AO849" s="1569"/>
      <c r="AP849" s="1569"/>
      <c r="AQ849" s="1569"/>
      <c r="AR849" s="1569"/>
      <c r="AS849" s="1569"/>
      <c r="AT849" s="1569"/>
      <c r="AU849" s="1569"/>
      <c r="AV849" s="1569"/>
      <c r="AW849" s="1550"/>
      <c r="AX849" s="1550"/>
      <c r="AY849" s="1550"/>
      <c r="AZ849" s="1550"/>
      <c r="BA849" s="1550"/>
      <c r="BB849" s="1550"/>
      <c r="BC849" s="1550"/>
      <c r="BD849" s="1624" t="s">
        <v>116</v>
      </c>
      <c r="BE849" s="1624"/>
      <c r="BF849" s="1624"/>
      <c r="BG849" s="1624"/>
      <c r="BH849" s="1624"/>
      <c r="BI849" s="1624"/>
      <c r="BJ849" s="1624"/>
      <c r="BK849" s="1624" t="s">
        <v>117</v>
      </c>
      <c r="BL849" s="1566" t="str">
        <f>RIGHT('➉一覧からの作成用データ (切替届)'!$M$51,2)&amp;""</f>
        <v/>
      </c>
      <c r="BM849" s="1566"/>
      <c r="BN849" s="1566"/>
      <c r="BO849" s="1566"/>
      <c r="BP849" s="1566"/>
      <c r="BQ849" s="1626" t="s">
        <v>118</v>
      </c>
      <c r="BR849" s="78"/>
      <c r="BS849" s="78"/>
      <c r="BT849" s="76"/>
      <c r="BY849" s="145"/>
    </row>
    <row r="850" spans="1:98" ht="13.5" customHeight="1" x14ac:dyDescent="0.2">
      <c r="A850" s="143" t="str">
        <f>+IF('➉一覧からの作成用データ (切替届)'!$N$51="印刷ＯＫ→",1,"")</f>
        <v/>
      </c>
      <c r="B850" s="2729"/>
      <c r="C850" s="2730"/>
      <c r="D850" s="2730"/>
      <c r="E850" s="2730"/>
      <c r="F850" s="2730"/>
      <c r="G850" s="2730"/>
      <c r="H850" s="2730"/>
      <c r="I850" s="2730"/>
      <c r="J850" s="2730"/>
      <c r="K850" s="2730"/>
      <c r="L850" s="2730"/>
      <c r="M850" s="2730"/>
      <c r="N850" s="2730"/>
      <c r="O850" s="2730"/>
      <c r="P850" s="1730"/>
      <c r="Q850" s="1730"/>
      <c r="R850" s="1637"/>
      <c r="S850" s="1638"/>
      <c r="T850" s="1638"/>
      <c r="U850" s="1638"/>
      <c r="V850" s="1642"/>
      <c r="W850" s="1570"/>
      <c r="X850" s="1571"/>
      <c r="Y850" s="1571"/>
      <c r="Z850" s="1571"/>
      <c r="AA850" s="1571"/>
      <c r="AB850" s="1571"/>
      <c r="AC850" s="1571"/>
      <c r="AD850" s="1571"/>
      <c r="AE850" s="1571"/>
      <c r="AF850" s="1571"/>
      <c r="AG850" s="1571"/>
      <c r="AH850" s="1571"/>
      <c r="AI850" s="1571"/>
      <c r="AJ850" s="1571"/>
      <c r="AK850" s="1571"/>
      <c r="AL850" s="1571"/>
      <c r="AM850" s="1571"/>
      <c r="AN850" s="1571"/>
      <c r="AO850" s="1571"/>
      <c r="AP850" s="1571"/>
      <c r="AQ850" s="1571"/>
      <c r="AR850" s="1571"/>
      <c r="AS850" s="1571"/>
      <c r="AT850" s="1571"/>
      <c r="AU850" s="1571"/>
      <c r="AV850" s="1571"/>
      <c r="AW850" s="1550"/>
      <c r="AX850" s="1550"/>
      <c r="AY850" s="1550"/>
      <c r="AZ850" s="1550"/>
      <c r="BA850" s="1550"/>
      <c r="BB850" s="1550"/>
      <c r="BC850" s="1550"/>
      <c r="BD850" s="1625"/>
      <c r="BE850" s="1625"/>
      <c r="BF850" s="1625"/>
      <c r="BG850" s="1625"/>
      <c r="BH850" s="1625"/>
      <c r="BI850" s="1625"/>
      <c r="BJ850" s="1625"/>
      <c r="BK850" s="1625"/>
      <c r="BL850" s="1567"/>
      <c r="BM850" s="1567"/>
      <c r="BN850" s="1567"/>
      <c r="BO850" s="1567"/>
      <c r="BP850" s="1567"/>
      <c r="BQ850" s="1627"/>
      <c r="BR850" s="78"/>
      <c r="BS850" s="78"/>
      <c r="BT850" s="76"/>
      <c r="BY850" s="145"/>
      <c r="BZ850" s="145"/>
      <c r="CA850" s="145"/>
      <c r="CB850" s="145"/>
      <c r="CC850" s="145"/>
      <c r="CD850" s="145"/>
      <c r="CE850" s="145"/>
      <c r="CF850" s="145"/>
    </row>
    <row r="851" spans="1:98" ht="20.25" customHeight="1" x14ac:dyDescent="0.2">
      <c r="A851" s="143" t="str">
        <f>+IF('➉一覧からの作成用データ (切替届)'!$N$51="印刷ＯＫ→",1,"")</f>
        <v/>
      </c>
      <c r="B851" s="1653"/>
      <c r="C851" s="1564"/>
      <c r="D851" s="1564"/>
      <c r="E851" s="1564"/>
      <c r="F851" s="1564"/>
      <c r="G851" s="1564"/>
      <c r="H851" s="1564"/>
      <c r="I851" s="1564"/>
      <c r="J851" s="1564"/>
      <c r="K851" s="1649" t="s">
        <v>304</v>
      </c>
      <c r="L851" s="1650"/>
      <c r="M851" s="1650"/>
      <c r="N851" s="1650"/>
      <c r="O851" s="1650"/>
      <c r="P851" s="1730"/>
      <c r="Q851" s="1730"/>
      <c r="R851" s="1634" t="s">
        <v>20</v>
      </c>
      <c r="S851" s="1634"/>
      <c r="T851" s="1634"/>
      <c r="U851" s="1634"/>
      <c r="V851" s="1634"/>
      <c r="W851" s="1610" t="str">
        <f>①伊勢崎市における事業所基本情報!$I$20&amp;""</f>
        <v/>
      </c>
      <c r="X851" s="1611"/>
      <c r="Y851" s="1611"/>
      <c r="Z851" s="1611"/>
      <c r="AA851" s="1611"/>
      <c r="AB851" s="1611"/>
      <c r="AC851" s="1611"/>
      <c r="AD851" s="1611"/>
      <c r="AE851" s="1611"/>
      <c r="AF851" s="1611"/>
      <c r="AG851" s="1611"/>
      <c r="AH851" s="1611"/>
      <c r="AI851" s="1611"/>
      <c r="AJ851" s="1611"/>
      <c r="AK851" s="1611"/>
      <c r="AL851" s="1611"/>
      <c r="AM851" s="1611"/>
      <c r="AN851" s="1611"/>
      <c r="AO851" s="1611"/>
      <c r="AP851" s="1611"/>
      <c r="AQ851" s="1611"/>
      <c r="AR851" s="1611"/>
      <c r="AS851" s="1611"/>
      <c r="AT851" s="1611"/>
      <c r="AU851" s="1611"/>
      <c r="AV851" s="1612"/>
      <c r="AW851" s="1550" t="s">
        <v>131</v>
      </c>
      <c r="AX851" s="1550"/>
      <c r="AY851" s="1550"/>
      <c r="AZ851" s="1550"/>
      <c r="BA851" s="1550" t="s">
        <v>33</v>
      </c>
      <c r="BB851" s="1550"/>
      <c r="BC851" s="1550"/>
      <c r="BD851" s="1614" t="str">
        <f>①伊勢崎市における事業所基本情報!$I$35&amp;""</f>
        <v/>
      </c>
      <c r="BE851" s="1614"/>
      <c r="BF851" s="1614"/>
      <c r="BG851" s="1614"/>
      <c r="BH851" s="1614"/>
      <c r="BI851" s="1614"/>
      <c r="BJ851" s="1614"/>
      <c r="BK851" s="1614"/>
      <c r="BL851" s="1614"/>
      <c r="BM851" s="1614"/>
      <c r="BN851" s="1614"/>
      <c r="BO851" s="1614"/>
      <c r="BP851" s="1614"/>
      <c r="BQ851" s="1615"/>
      <c r="BR851" s="78"/>
      <c r="BS851" s="78"/>
      <c r="BT851" s="76"/>
      <c r="BY851" s="145"/>
      <c r="BZ851" s="145"/>
      <c r="CA851" s="145"/>
      <c r="CB851" s="145"/>
      <c r="CC851" s="145"/>
      <c r="CD851" s="145"/>
      <c r="CE851" s="145"/>
      <c r="CF851" s="145"/>
    </row>
    <row r="852" spans="1:98" ht="20.25" customHeight="1" x14ac:dyDescent="0.2">
      <c r="A852" s="143" t="str">
        <f>+IF('➉一覧からの作成用データ (切替届)'!$N$51="印刷ＯＫ→",1,"")</f>
        <v/>
      </c>
      <c r="B852" s="1653"/>
      <c r="C852" s="1564"/>
      <c r="D852" s="1564"/>
      <c r="E852" s="1564"/>
      <c r="F852" s="1564"/>
      <c r="G852" s="1564"/>
      <c r="H852" s="1564"/>
      <c r="I852" s="1564"/>
      <c r="J852" s="1564"/>
      <c r="K852" s="1651"/>
      <c r="L852" s="1652"/>
      <c r="M852" s="1652"/>
      <c r="N852" s="1652"/>
      <c r="O852" s="1652"/>
      <c r="P852" s="1730"/>
      <c r="Q852" s="1730"/>
      <c r="R852" s="1640" t="s">
        <v>24</v>
      </c>
      <c r="S852" s="1590"/>
      <c r="T852" s="1590"/>
      <c r="U852" s="1590"/>
      <c r="V852" s="1641"/>
      <c r="W852" s="1601" t="str">
        <f>①伊勢崎市における事業所基本情報!$I$22&amp;""</f>
        <v/>
      </c>
      <c r="X852" s="1602"/>
      <c r="Y852" s="1602"/>
      <c r="Z852" s="1602"/>
      <c r="AA852" s="1602"/>
      <c r="AB852" s="1602"/>
      <c r="AC852" s="1602"/>
      <c r="AD852" s="1602"/>
      <c r="AE852" s="1602"/>
      <c r="AF852" s="1602"/>
      <c r="AG852" s="1602"/>
      <c r="AH852" s="1602"/>
      <c r="AI852" s="1602"/>
      <c r="AJ852" s="1602"/>
      <c r="AK852" s="1602"/>
      <c r="AL852" s="1602"/>
      <c r="AM852" s="1602"/>
      <c r="AN852" s="1602"/>
      <c r="AO852" s="1602"/>
      <c r="AP852" s="1602"/>
      <c r="AQ852" s="1602"/>
      <c r="AR852" s="1602"/>
      <c r="AS852" s="1602"/>
      <c r="AT852" s="1602"/>
      <c r="AU852" s="1602"/>
      <c r="AV852" s="1603"/>
      <c r="AW852" s="1550"/>
      <c r="AX852" s="1550"/>
      <c r="AY852" s="1550"/>
      <c r="AZ852" s="1550"/>
      <c r="BA852" s="1550"/>
      <c r="BB852" s="1550"/>
      <c r="BC852" s="1550"/>
      <c r="BD852" s="1616"/>
      <c r="BE852" s="1616"/>
      <c r="BF852" s="1616"/>
      <c r="BG852" s="1616"/>
      <c r="BH852" s="1616"/>
      <c r="BI852" s="1616"/>
      <c r="BJ852" s="1616"/>
      <c r="BK852" s="1616"/>
      <c r="BL852" s="1616"/>
      <c r="BM852" s="1616"/>
      <c r="BN852" s="1616"/>
      <c r="BO852" s="1616"/>
      <c r="BP852" s="1616"/>
      <c r="BQ852" s="1617"/>
      <c r="BR852" s="78"/>
      <c r="BS852" s="78"/>
      <c r="BT852" s="76"/>
      <c r="BY852" s="145"/>
      <c r="BZ852" s="145"/>
      <c r="CA852" s="145"/>
      <c r="CB852" s="145"/>
      <c r="CC852" s="145"/>
      <c r="CD852" s="145"/>
      <c r="CE852" s="145"/>
      <c r="CF852" s="145"/>
      <c r="CG852" s="145"/>
    </row>
    <row r="853" spans="1:98" ht="20.25" customHeight="1" x14ac:dyDescent="0.2">
      <c r="A853" s="143" t="str">
        <f>+IF('➉一覧からの作成用データ (切替届)'!$N$51="印刷ＯＫ→",1,"")</f>
        <v/>
      </c>
      <c r="B853" s="1653"/>
      <c r="C853" s="1564"/>
      <c r="D853" s="1564"/>
      <c r="E853" s="1564"/>
      <c r="F853" s="1564"/>
      <c r="G853" s="1564"/>
      <c r="H853" s="1564"/>
      <c r="I853" s="1564"/>
      <c r="J853" s="1564"/>
      <c r="K853" s="1564"/>
      <c r="L853" s="1564"/>
      <c r="M853" s="1564"/>
      <c r="N853" s="1564"/>
      <c r="O853" s="1565"/>
      <c r="P853" s="1730"/>
      <c r="Q853" s="1730"/>
      <c r="R853" s="1640"/>
      <c r="S853" s="1590"/>
      <c r="T853" s="1590"/>
      <c r="U853" s="1590"/>
      <c r="V853" s="1641"/>
      <c r="W853" s="1604"/>
      <c r="X853" s="1605"/>
      <c r="Y853" s="1605"/>
      <c r="Z853" s="1605"/>
      <c r="AA853" s="1605"/>
      <c r="AB853" s="1605"/>
      <c r="AC853" s="1605"/>
      <c r="AD853" s="1605"/>
      <c r="AE853" s="1605"/>
      <c r="AF853" s="1605"/>
      <c r="AG853" s="1605"/>
      <c r="AH853" s="1605"/>
      <c r="AI853" s="1605"/>
      <c r="AJ853" s="1605"/>
      <c r="AK853" s="1605"/>
      <c r="AL853" s="1605"/>
      <c r="AM853" s="1605"/>
      <c r="AN853" s="1605"/>
      <c r="AO853" s="1605"/>
      <c r="AP853" s="1605"/>
      <c r="AQ853" s="1605"/>
      <c r="AR853" s="1605"/>
      <c r="AS853" s="1605"/>
      <c r="AT853" s="1605"/>
      <c r="AU853" s="1605"/>
      <c r="AV853" s="1606"/>
      <c r="AW853" s="1550"/>
      <c r="AX853" s="1550"/>
      <c r="AY853" s="1550"/>
      <c r="AZ853" s="1550"/>
      <c r="BA853" s="1550" t="s">
        <v>3</v>
      </c>
      <c r="BB853" s="1550"/>
      <c r="BC853" s="1550"/>
      <c r="BD853" s="1708" t="str">
        <f>①伊勢崎市における事業所基本情報!$I$37&amp;""</f>
        <v/>
      </c>
      <c r="BE853" s="1709"/>
      <c r="BF853" s="1709"/>
      <c r="BG853" s="1709"/>
      <c r="BH853" s="1709"/>
      <c r="BI853" s="1709"/>
      <c r="BJ853" s="1709"/>
      <c r="BK853" s="1709"/>
      <c r="BL853" s="1709"/>
      <c r="BM853" s="1709"/>
      <c r="BN853" s="1709"/>
      <c r="BO853" s="1709"/>
      <c r="BP853" s="1709"/>
      <c r="BQ853" s="1710"/>
      <c r="BR853" s="78"/>
      <c r="BS853" s="78"/>
      <c r="BT853" s="76"/>
      <c r="BY853" s="145"/>
    </row>
    <row r="854" spans="1:98" ht="20.25" customHeight="1" x14ac:dyDescent="0.2">
      <c r="A854" s="143" t="str">
        <f>+IF('➉一覧からの作成用データ (切替届)'!$N$51="印刷ＯＫ→",1,"")</f>
        <v/>
      </c>
      <c r="B854" s="1557" t="s">
        <v>13</v>
      </c>
      <c r="C854" s="1558"/>
      <c r="D854" s="1558"/>
      <c r="E854" s="1558"/>
      <c r="F854" s="1559"/>
      <c r="G854" s="1553" t="s">
        <v>19</v>
      </c>
      <c r="H854" s="1554"/>
      <c r="I854" s="1554"/>
      <c r="J854" s="1554"/>
      <c r="K854" s="1554"/>
      <c r="L854" s="1554"/>
      <c r="M854" s="1554"/>
      <c r="N854" s="1554"/>
      <c r="O854" s="1554"/>
      <c r="P854" s="1730"/>
      <c r="Q854" s="1730"/>
      <c r="R854" s="1637"/>
      <c r="S854" s="1638"/>
      <c r="T854" s="1638"/>
      <c r="U854" s="1638"/>
      <c r="V854" s="1642"/>
      <c r="W854" s="1607"/>
      <c r="X854" s="1608"/>
      <c r="Y854" s="1608"/>
      <c r="Z854" s="1608"/>
      <c r="AA854" s="1608"/>
      <c r="AB854" s="1608"/>
      <c r="AC854" s="1608"/>
      <c r="AD854" s="1608"/>
      <c r="AE854" s="1608"/>
      <c r="AF854" s="1608"/>
      <c r="AG854" s="1608"/>
      <c r="AH854" s="1608"/>
      <c r="AI854" s="1608"/>
      <c r="AJ854" s="1608"/>
      <c r="AK854" s="1608"/>
      <c r="AL854" s="1608"/>
      <c r="AM854" s="1608"/>
      <c r="AN854" s="1608"/>
      <c r="AO854" s="1608"/>
      <c r="AP854" s="1608"/>
      <c r="AQ854" s="1608"/>
      <c r="AR854" s="1608"/>
      <c r="AS854" s="1608"/>
      <c r="AT854" s="1608"/>
      <c r="AU854" s="1608"/>
      <c r="AV854" s="1609"/>
      <c r="AW854" s="1550"/>
      <c r="AX854" s="1550"/>
      <c r="AY854" s="1550"/>
      <c r="AZ854" s="1550"/>
      <c r="BA854" s="1550"/>
      <c r="BB854" s="1550"/>
      <c r="BC854" s="1550"/>
      <c r="BD854" s="1711"/>
      <c r="BE854" s="1712"/>
      <c r="BF854" s="1712"/>
      <c r="BG854" s="1712"/>
      <c r="BH854" s="1712"/>
      <c r="BI854" s="1712"/>
      <c r="BJ854" s="1712"/>
      <c r="BK854" s="1712"/>
      <c r="BL854" s="1712"/>
      <c r="BM854" s="1712"/>
      <c r="BN854" s="1712"/>
      <c r="BO854" s="1712"/>
      <c r="BP854" s="1712"/>
      <c r="BQ854" s="1713"/>
      <c r="BR854" s="78"/>
      <c r="BS854" s="78"/>
      <c r="BT854" s="76"/>
      <c r="BY854" s="145"/>
      <c r="BZ854" s="145"/>
    </row>
    <row r="855" spans="1:98" ht="20.25" customHeight="1" x14ac:dyDescent="0.2">
      <c r="A855" s="143" t="str">
        <f>+IF('➉一覧からの作成用データ (切替届)'!$N$51="印刷ＯＫ→",1,"")</f>
        <v/>
      </c>
      <c r="B855" s="1560"/>
      <c r="C855" s="1561"/>
      <c r="D855" s="1561"/>
      <c r="E855" s="1561"/>
      <c r="F855" s="1562"/>
      <c r="G855" s="1555"/>
      <c r="H855" s="1556"/>
      <c r="I855" s="1556"/>
      <c r="J855" s="1556"/>
      <c r="K855" s="1556"/>
      <c r="L855" s="1556"/>
      <c r="M855" s="1556"/>
      <c r="N855" s="1556"/>
      <c r="O855" s="1556"/>
      <c r="P855" s="1730"/>
      <c r="Q855" s="1730"/>
      <c r="R855" s="1550" t="s">
        <v>25</v>
      </c>
      <c r="S855" s="1550"/>
      <c r="T855" s="1550"/>
      <c r="U855" s="1550"/>
      <c r="V855" s="1550"/>
      <c r="W855" s="1543" t="str">
        <f>①伊勢崎市における事業所基本情報!$CG$35&amp;""</f>
        <v/>
      </c>
      <c r="X855" s="1544"/>
      <c r="Y855" s="1543" t="str">
        <f>①伊勢崎市における事業所基本情報!$CH$35&amp;""</f>
        <v/>
      </c>
      <c r="Z855" s="1544"/>
      <c r="AA855" s="1543" t="str">
        <f>①伊勢崎市における事業所基本情報!$CI$35&amp;""</f>
        <v/>
      </c>
      <c r="AB855" s="1544"/>
      <c r="AC855" s="1543" t="str">
        <f>①伊勢崎市における事業所基本情報!$CJ$35&amp;""</f>
        <v/>
      </c>
      <c r="AD855" s="1544"/>
      <c r="AE855" s="1543" t="str">
        <f>①伊勢崎市における事業所基本情報!$CK$35&amp;""</f>
        <v/>
      </c>
      <c r="AF855" s="1544"/>
      <c r="AG855" s="1543" t="str">
        <f>①伊勢崎市における事業所基本情報!$CL$35&amp;""</f>
        <v/>
      </c>
      <c r="AH855" s="1544"/>
      <c r="AI855" s="1543" t="str">
        <f>①伊勢崎市における事業所基本情報!$CM$35&amp;""</f>
        <v/>
      </c>
      <c r="AJ855" s="1544"/>
      <c r="AK855" s="1543" t="str">
        <f>①伊勢崎市における事業所基本情報!$CN$35&amp;""</f>
        <v/>
      </c>
      <c r="AL855" s="1544"/>
      <c r="AM855" s="1543" t="str">
        <f>①伊勢崎市における事業所基本情報!$CO$35&amp;""</f>
        <v/>
      </c>
      <c r="AN855" s="1544"/>
      <c r="AO855" s="1543" t="str">
        <f>①伊勢崎市における事業所基本情報!$CP$35&amp;""</f>
        <v/>
      </c>
      <c r="AP855" s="1544"/>
      <c r="AQ855" s="1543" t="str">
        <f>①伊勢崎市における事業所基本情報!$CQ$35&amp;""</f>
        <v/>
      </c>
      <c r="AR855" s="1544"/>
      <c r="AS855" s="1543" t="str">
        <f>①伊勢崎市における事業所基本情報!$CR$35&amp;""</f>
        <v/>
      </c>
      <c r="AT855" s="1544"/>
      <c r="AU855" s="1736" t="str">
        <f>①伊勢崎市における事業所基本情報!$CS$35&amp;""</f>
        <v/>
      </c>
      <c r="AV855" s="1737"/>
      <c r="AW855" s="1550"/>
      <c r="AX855" s="1550"/>
      <c r="AY855" s="1550"/>
      <c r="AZ855" s="1550"/>
      <c r="BA855" s="1550" t="s">
        <v>4</v>
      </c>
      <c r="BB855" s="1550"/>
      <c r="BC855" s="1550"/>
      <c r="BD855" s="1714" t="str">
        <f>①伊勢崎市における事業所基本情報!$I$39&amp;""</f>
        <v/>
      </c>
      <c r="BE855" s="1715"/>
      <c r="BF855" s="1715"/>
      <c r="BG855" s="1715"/>
      <c r="BH855" s="1715"/>
      <c r="BI855" s="1715"/>
      <c r="BJ855" s="1715"/>
      <c r="BK855" s="1715"/>
      <c r="BL855" s="1715"/>
      <c r="BM855" s="1715"/>
      <c r="BN855" s="1715"/>
      <c r="BO855" s="1715"/>
      <c r="BP855" s="1715"/>
      <c r="BQ855" s="1716"/>
      <c r="BR855" s="78"/>
      <c r="BS855" s="78"/>
      <c r="BT855" s="76"/>
      <c r="BY855" s="145"/>
      <c r="BZ855" s="145"/>
    </row>
    <row r="856" spans="1:98" ht="20.25" customHeight="1" thickBot="1" x14ac:dyDescent="0.25">
      <c r="A856" s="143" t="str">
        <f>+IF('➉一覧からの作成用データ (切替届)'!$N$51="印刷ＯＫ→",1,"")</f>
        <v/>
      </c>
      <c r="B856" s="1560"/>
      <c r="C856" s="1561"/>
      <c r="D856" s="1561"/>
      <c r="E856" s="1561"/>
      <c r="F856" s="1562"/>
      <c r="G856" s="1555"/>
      <c r="H856" s="1556"/>
      <c r="I856" s="1556"/>
      <c r="J856" s="1556"/>
      <c r="K856" s="1556"/>
      <c r="L856" s="1556"/>
      <c r="M856" s="1556"/>
      <c r="N856" s="1556"/>
      <c r="O856" s="1556"/>
      <c r="P856" s="1730"/>
      <c r="Q856" s="1730"/>
      <c r="R856" s="1550"/>
      <c r="S856" s="1550"/>
      <c r="T856" s="1550"/>
      <c r="U856" s="1550"/>
      <c r="V856" s="1550"/>
      <c r="W856" s="1620"/>
      <c r="X856" s="1621"/>
      <c r="Y856" s="1620"/>
      <c r="Z856" s="1621"/>
      <c r="AA856" s="1620"/>
      <c r="AB856" s="1621"/>
      <c r="AC856" s="1545"/>
      <c r="AD856" s="1546"/>
      <c r="AE856" s="1545"/>
      <c r="AF856" s="1546"/>
      <c r="AG856" s="1545"/>
      <c r="AH856" s="1546"/>
      <c r="AI856" s="1545"/>
      <c r="AJ856" s="1546"/>
      <c r="AK856" s="1545"/>
      <c r="AL856" s="1546"/>
      <c r="AM856" s="1545"/>
      <c r="AN856" s="1546"/>
      <c r="AO856" s="1545"/>
      <c r="AP856" s="1546"/>
      <c r="AQ856" s="1545"/>
      <c r="AR856" s="1546"/>
      <c r="AS856" s="1545"/>
      <c r="AT856" s="1546"/>
      <c r="AU856" s="1738"/>
      <c r="AV856" s="1543"/>
      <c r="AW856" s="1634"/>
      <c r="AX856" s="1634"/>
      <c r="AY856" s="1634"/>
      <c r="AZ856" s="1634"/>
      <c r="BA856" s="1618"/>
      <c r="BB856" s="1618"/>
      <c r="BC856" s="1618"/>
      <c r="BD856" s="1717"/>
      <c r="BE856" s="1718"/>
      <c r="BF856" s="1718"/>
      <c r="BG856" s="1718"/>
      <c r="BH856" s="1718"/>
      <c r="BI856" s="1718"/>
      <c r="BJ856" s="1718"/>
      <c r="BK856" s="1718"/>
      <c r="BL856" s="1718"/>
      <c r="BM856" s="1718"/>
      <c r="BN856" s="1718"/>
      <c r="BO856" s="1718"/>
      <c r="BP856" s="1718"/>
      <c r="BQ856" s="1719"/>
      <c r="BR856" s="78"/>
      <c r="BS856" s="78"/>
      <c r="BY856" s="145"/>
      <c r="BZ856" s="145"/>
      <c r="CA856" s="145"/>
      <c r="CB856" s="145"/>
      <c r="CC856" s="145"/>
      <c r="CD856" s="145"/>
      <c r="CE856" s="145"/>
      <c r="CF856" s="145"/>
      <c r="CG856" s="145"/>
    </row>
    <row r="857" spans="1:98" ht="15.75" customHeight="1" x14ac:dyDescent="0.2">
      <c r="A857" s="143" t="str">
        <f>+IF('➉一覧からの作成用データ (切替届)'!$N$51="印刷ＯＫ→",1,"")</f>
        <v/>
      </c>
      <c r="B857" s="1676" t="s">
        <v>22</v>
      </c>
      <c r="C857" s="1677"/>
      <c r="D857" s="1595" t="s">
        <v>14</v>
      </c>
      <c r="E857" s="1596"/>
      <c r="F857" s="1596"/>
      <c r="G857" s="1596"/>
      <c r="H857" s="1596"/>
      <c r="I857" s="1597"/>
      <c r="J857" s="2699" t="str">
        <f>'➉一覧からの作成用データ (切替届)'!$D$51&amp;""</f>
        <v/>
      </c>
      <c r="K857" s="2700"/>
      <c r="L857" s="2700"/>
      <c r="M857" s="2700"/>
      <c r="N857" s="2700"/>
      <c r="O857" s="2700"/>
      <c r="P857" s="2700"/>
      <c r="Q857" s="2700"/>
      <c r="R857" s="2700"/>
      <c r="S857" s="2700"/>
      <c r="T857" s="2700"/>
      <c r="U857" s="2700"/>
      <c r="V857" s="2700"/>
      <c r="W857" s="2700"/>
      <c r="X857" s="2700"/>
      <c r="Y857" s="2700"/>
      <c r="Z857" s="2700"/>
      <c r="AA857" s="2700"/>
      <c r="AB857" s="2701"/>
      <c r="AC857" s="2702" t="s">
        <v>119</v>
      </c>
      <c r="AD857" s="2703"/>
      <c r="AE857" s="2703"/>
      <c r="AF857" s="2703"/>
      <c r="AG857" s="2704"/>
      <c r="AH857" s="1643" t="s">
        <v>120</v>
      </c>
      <c r="AI857" s="1643"/>
      <c r="AJ857" s="1643"/>
      <c r="AK857" s="1643"/>
      <c r="AL857" s="1643"/>
      <c r="AM857" s="1643"/>
      <c r="AN857" s="1643"/>
      <c r="AO857" s="1643"/>
      <c r="AP857" s="1643"/>
      <c r="AQ857" s="1643"/>
      <c r="AR857" s="1644"/>
      <c r="AS857" s="1635" t="s">
        <v>123</v>
      </c>
      <c r="AT857" s="1635"/>
      <c r="AU857" s="1635"/>
      <c r="AV857" s="1635"/>
      <c r="AW857" s="1635"/>
      <c r="AX857" s="1635"/>
      <c r="AY857" s="1635"/>
      <c r="AZ857" s="1635"/>
      <c r="BA857" s="1636"/>
      <c r="BB857" s="1636"/>
      <c r="BC857" s="1636"/>
      <c r="BD857" s="1635"/>
      <c r="BE857" s="1635"/>
      <c r="BF857" s="1635"/>
      <c r="BG857" s="1635"/>
      <c r="BH857" s="1635"/>
      <c r="BI857" s="1635"/>
      <c r="BJ857" s="1635"/>
      <c r="BK857" s="1635"/>
      <c r="BL857" s="1635"/>
      <c r="BM857" s="1635"/>
      <c r="BN857" s="1635"/>
      <c r="BO857" s="1635"/>
      <c r="BP857" s="1635"/>
      <c r="BQ857" s="79"/>
      <c r="BR857" s="76"/>
      <c r="BS857" s="76"/>
      <c r="BT857" s="76"/>
      <c r="BU857" s="76"/>
      <c r="CA857" s="145"/>
      <c r="CB857" s="145"/>
      <c r="CC857" s="145"/>
      <c r="CD857" s="145"/>
      <c r="CE857" s="145"/>
      <c r="CF857" s="145"/>
      <c r="CG857" s="145"/>
      <c r="CH857" s="145"/>
      <c r="CI857" s="145"/>
    </row>
    <row r="858" spans="1:98" ht="16.5" customHeight="1" x14ac:dyDescent="0.2">
      <c r="A858" s="143" t="str">
        <f>+IF('➉一覧からの作成用データ (切替届)'!$N$51="印刷ＯＫ→",1,"")</f>
        <v/>
      </c>
      <c r="B858" s="1676"/>
      <c r="C858" s="1677"/>
      <c r="D858" s="1628" t="s">
        <v>305</v>
      </c>
      <c r="E858" s="1629"/>
      <c r="F858" s="1629"/>
      <c r="G858" s="1629"/>
      <c r="H858" s="1629"/>
      <c r="I858" s="1630"/>
      <c r="J858" s="2705" t="str">
        <f>'➉一覧からの作成用データ (切替届)'!$C$51&amp;""</f>
        <v/>
      </c>
      <c r="K858" s="2706"/>
      <c r="L858" s="2706"/>
      <c r="M858" s="2706"/>
      <c r="N858" s="2706"/>
      <c r="O858" s="2706"/>
      <c r="P858" s="2706"/>
      <c r="Q858" s="2706"/>
      <c r="R858" s="2706"/>
      <c r="S858" s="2706"/>
      <c r="T858" s="2706"/>
      <c r="U858" s="2706"/>
      <c r="V858" s="2706"/>
      <c r="W858" s="2706"/>
      <c r="X858" s="2706"/>
      <c r="Y858" s="2706"/>
      <c r="Z858" s="2706"/>
      <c r="AA858" s="2706"/>
      <c r="AB858" s="2707"/>
      <c r="AC858" s="2710"/>
      <c r="AD858" s="2711"/>
      <c r="AE858" s="2711"/>
      <c r="AF858" s="2711"/>
      <c r="AG858" s="2712"/>
      <c r="AH858" s="1645"/>
      <c r="AI858" s="1645"/>
      <c r="AJ858" s="1645"/>
      <c r="AK858" s="1645"/>
      <c r="AL858" s="1645"/>
      <c r="AM858" s="1645"/>
      <c r="AN858" s="1645"/>
      <c r="AO858" s="1645"/>
      <c r="AP858" s="1645"/>
      <c r="AQ858" s="1645"/>
      <c r="AR858" s="1646"/>
      <c r="AS858" s="1589" t="s">
        <v>73</v>
      </c>
      <c r="AT858" s="1589"/>
      <c r="AU858" s="1619" t="str">
        <f>'➉一覧からの作成用データ (切替届)'!$I$51&amp;""</f>
        <v/>
      </c>
      <c r="AV858" s="1619"/>
      <c r="AW858" s="1619"/>
      <c r="AX858" s="1619"/>
      <c r="AY858" s="1619"/>
      <c r="AZ858" s="1619"/>
      <c r="BA858" s="1619"/>
      <c r="BB858" s="1619"/>
      <c r="BC858" s="1619"/>
      <c r="BD858" s="1619"/>
      <c r="BE858" s="1619"/>
      <c r="BF858" s="1589" t="s">
        <v>74</v>
      </c>
      <c r="BG858" s="1589"/>
      <c r="BH858" s="740" t="s">
        <v>350</v>
      </c>
      <c r="BI858" s="740"/>
      <c r="BJ858" s="740"/>
      <c r="BK858" s="740"/>
      <c r="BL858" s="740"/>
      <c r="BM858" s="740"/>
      <c r="BN858" s="740"/>
      <c r="BO858" s="740"/>
      <c r="BP858" s="740"/>
      <c r="BQ858" s="1684"/>
      <c r="BR858" s="76"/>
      <c r="BS858" s="76"/>
      <c r="BT858" s="76"/>
      <c r="BU858" s="76"/>
      <c r="CA858" s="145"/>
      <c r="CB858" s="145"/>
      <c r="CC858" s="145"/>
      <c r="CD858" s="145"/>
      <c r="CE858" s="145"/>
      <c r="CF858" s="145"/>
      <c r="CG858" s="145"/>
      <c r="CH858" s="145"/>
      <c r="CI858" s="145"/>
    </row>
    <row r="859" spans="1:98" ht="16.5" customHeight="1" x14ac:dyDescent="0.2">
      <c r="A859" s="143" t="str">
        <f>+IF('➉一覧からの作成用データ (切替届)'!$N$51="印刷ＯＫ→",1,"")</f>
        <v/>
      </c>
      <c r="B859" s="1676"/>
      <c r="C859" s="1677"/>
      <c r="D859" s="1631"/>
      <c r="E859" s="1632"/>
      <c r="F859" s="1632"/>
      <c r="G859" s="1632"/>
      <c r="H859" s="1632"/>
      <c r="I859" s="1633"/>
      <c r="J859" s="1685"/>
      <c r="K859" s="1686"/>
      <c r="L859" s="1686"/>
      <c r="M859" s="1686"/>
      <c r="N859" s="1686"/>
      <c r="O859" s="1686"/>
      <c r="P859" s="1686"/>
      <c r="Q859" s="1686"/>
      <c r="R859" s="1686"/>
      <c r="S859" s="1686"/>
      <c r="T859" s="1686"/>
      <c r="U859" s="1686"/>
      <c r="V859" s="1686"/>
      <c r="W859" s="1686"/>
      <c r="X859" s="1686"/>
      <c r="Y859" s="1686"/>
      <c r="Z859" s="1686"/>
      <c r="AA859" s="1686"/>
      <c r="AB859" s="2708"/>
      <c r="AC859" s="2318"/>
      <c r="AD859" s="1613"/>
      <c r="AE859" s="1613"/>
      <c r="AF859" s="1613"/>
      <c r="AG859" s="2319"/>
      <c r="AH859" s="1645"/>
      <c r="AI859" s="1645"/>
      <c r="AJ859" s="1645"/>
      <c r="AK859" s="1645"/>
      <c r="AL859" s="1645"/>
      <c r="AM859" s="1645"/>
      <c r="AN859" s="1645"/>
      <c r="AO859" s="1645"/>
      <c r="AP859" s="1645"/>
      <c r="AQ859" s="1645"/>
      <c r="AR859" s="1646"/>
      <c r="AS859" s="1589"/>
      <c r="AT859" s="1589"/>
      <c r="AU859" s="1619"/>
      <c r="AV859" s="1619"/>
      <c r="AW859" s="1619"/>
      <c r="AX859" s="1619"/>
      <c r="AY859" s="1619"/>
      <c r="AZ859" s="1619"/>
      <c r="BA859" s="1619"/>
      <c r="BB859" s="1619"/>
      <c r="BC859" s="1619"/>
      <c r="BD859" s="1619"/>
      <c r="BE859" s="1619"/>
      <c r="BF859" s="1589"/>
      <c r="BG859" s="1589"/>
      <c r="BH859" s="740"/>
      <c r="BI859" s="740"/>
      <c r="BJ859" s="740"/>
      <c r="BK859" s="740"/>
      <c r="BL859" s="740"/>
      <c r="BM859" s="740"/>
      <c r="BN859" s="740"/>
      <c r="BO859" s="740"/>
      <c r="BP859" s="740"/>
      <c r="BQ859" s="1684"/>
      <c r="BR859" s="76"/>
      <c r="BS859" s="76"/>
      <c r="BT859" s="76"/>
      <c r="BU859" s="76"/>
      <c r="CA859" s="145"/>
      <c r="CS859" s="134"/>
      <c r="CT859" s="134"/>
    </row>
    <row r="860" spans="1:98" ht="16.5" customHeight="1" x14ac:dyDescent="0.2">
      <c r="A860" s="143" t="str">
        <f>+IF('➉一覧からの作成用データ (切替届)'!$N$51="印刷ＯＫ→",1,"")</f>
        <v/>
      </c>
      <c r="B860" s="1676"/>
      <c r="C860" s="1677"/>
      <c r="D860" s="1598"/>
      <c r="E860" s="1599"/>
      <c r="F860" s="1599"/>
      <c r="G860" s="1599"/>
      <c r="H860" s="1599"/>
      <c r="I860" s="1600"/>
      <c r="J860" s="1687"/>
      <c r="K860" s="1688"/>
      <c r="L860" s="1688"/>
      <c r="M860" s="1688"/>
      <c r="N860" s="1688"/>
      <c r="O860" s="1688"/>
      <c r="P860" s="1688"/>
      <c r="Q860" s="1688"/>
      <c r="R860" s="1688"/>
      <c r="S860" s="1688"/>
      <c r="T860" s="1688"/>
      <c r="U860" s="1688"/>
      <c r="V860" s="1688"/>
      <c r="W860" s="1688"/>
      <c r="X860" s="1688"/>
      <c r="Y860" s="1688"/>
      <c r="Z860" s="1688"/>
      <c r="AA860" s="1688"/>
      <c r="AB860" s="2709"/>
      <c r="AC860" s="2320"/>
      <c r="AD860" s="2321"/>
      <c r="AE860" s="2321"/>
      <c r="AF860" s="2321"/>
      <c r="AG860" s="2322"/>
      <c r="AH860" s="1647"/>
      <c r="AI860" s="1647"/>
      <c r="AJ860" s="1647"/>
      <c r="AK860" s="1647"/>
      <c r="AL860" s="1647"/>
      <c r="AM860" s="1647"/>
      <c r="AN860" s="1647"/>
      <c r="AO860" s="1647"/>
      <c r="AP860" s="1647"/>
      <c r="AQ860" s="1647"/>
      <c r="AR860" s="1648"/>
      <c r="AS860" s="1637" t="s">
        <v>125</v>
      </c>
      <c r="AT860" s="1638"/>
      <c r="AU860" s="1638"/>
      <c r="AV860" s="1638"/>
      <c r="AW860" s="1638"/>
      <c r="AX860" s="1638"/>
      <c r="AY860" s="1638"/>
      <c r="AZ860" s="1638"/>
      <c r="BA860" s="1638"/>
      <c r="BB860" s="1638"/>
      <c r="BC860" s="1638"/>
      <c r="BD860" s="1638"/>
      <c r="BE860" s="1638"/>
      <c r="BF860" s="1638"/>
      <c r="BG860" s="1638"/>
      <c r="BH860" s="1638"/>
      <c r="BI860" s="1638"/>
      <c r="BJ860" s="1638"/>
      <c r="BK860" s="1638"/>
      <c r="BL860" s="1638"/>
      <c r="BM860" s="1638"/>
      <c r="BN860" s="1638"/>
      <c r="BO860" s="1638"/>
      <c r="BP860" s="1638"/>
      <c r="BQ860" s="1639"/>
      <c r="BR860" s="76"/>
      <c r="BS860" s="76"/>
      <c r="BT860" s="76"/>
      <c r="BU860" s="76"/>
      <c r="CA860" s="145"/>
      <c r="CR860" s="134"/>
      <c r="CS860" s="134"/>
      <c r="CT860" s="134"/>
    </row>
    <row r="861" spans="1:98" ht="18" customHeight="1" x14ac:dyDescent="0.2">
      <c r="A861" s="143" t="str">
        <f>+IF('➉一覧からの作成用データ (切替届)'!$N$51="印刷ＯＫ→",1,"")</f>
        <v/>
      </c>
      <c r="B861" s="1676"/>
      <c r="C861" s="1677"/>
      <c r="D861" s="1595" t="s">
        <v>307</v>
      </c>
      <c r="E861" s="1596"/>
      <c r="F861" s="1596"/>
      <c r="G861" s="1596"/>
      <c r="H861" s="1596"/>
      <c r="I861" s="1597"/>
      <c r="J861" s="2713" t="str">
        <f>IF('➉一覧からの作成用データ (切替届)'!$E$51="","",'➉一覧からの作成用データ (切替届)'!E51)</f>
        <v/>
      </c>
      <c r="K861" s="2714"/>
      <c r="L861" s="2714"/>
      <c r="M861" s="2714"/>
      <c r="N861" s="2714"/>
      <c r="O861" s="2714"/>
      <c r="P861" s="2714"/>
      <c r="Q861" s="2714"/>
      <c r="R861" s="2714"/>
      <c r="S861" s="2714"/>
      <c r="T861" s="2714"/>
      <c r="U861" s="2714"/>
      <c r="V861" s="2714"/>
      <c r="W861" s="2714"/>
      <c r="X861" s="2714"/>
      <c r="Y861" s="2714"/>
      <c r="Z861" s="2714"/>
      <c r="AA861" s="2714"/>
      <c r="AB861" s="2714"/>
      <c r="AC861" s="2714"/>
      <c r="AD861" s="2714"/>
      <c r="AE861" s="2714"/>
      <c r="AF861" s="2714"/>
      <c r="AG861" s="2715"/>
      <c r="AH861" s="1665" t="s">
        <v>121</v>
      </c>
      <c r="AI861" s="1645"/>
      <c r="AJ861" s="1645"/>
      <c r="AK861" s="1645"/>
      <c r="AL861" s="1645"/>
      <c r="AM861" s="1645"/>
      <c r="AN861" s="1645"/>
      <c r="AO861" s="1645"/>
      <c r="AP861" s="1645"/>
      <c r="AQ861" s="1645"/>
      <c r="AR861" s="1646"/>
      <c r="AS861" s="1669">
        <f>'➉一覧からの作成用データ (切替届)'!$J$51</f>
        <v>0</v>
      </c>
      <c r="AT861" s="1670"/>
      <c r="AU861" s="1670"/>
      <c r="AV861" s="1670"/>
      <c r="AW861" s="1670"/>
      <c r="AX861" s="1590" t="s">
        <v>126</v>
      </c>
      <c r="AY861" s="1590"/>
      <c r="AZ861" s="1590" t="s">
        <v>117</v>
      </c>
      <c r="BA861" s="2685" t="str">
        <f>+IF(AS861="","",IF(AS861=12,1,IF(AND(AS861&gt;=1,AS861&lt;=11),AS861+1,"")))</f>
        <v/>
      </c>
      <c r="BB861" s="2685"/>
      <c r="BC861" s="2685"/>
      <c r="BD861" s="2685"/>
      <c r="BE861" s="1590" t="s">
        <v>127</v>
      </c>
      <c r="BF861" s="1590"/>
      <c r="BG861" s="1614" t="s">
        <v>242</v>
      </c>
      <c r="BH861" s="1614"/>
      <c r="BI861" s="1614"/>
      <c r="BJ861" s="1614"/>
      <c r="BK861" s="1614"/>
      <c r="BL861" s="1614"/>
      <c r="BM861" s="1614"/>
      <c r="BN861" s="1614"/>
      <c r="BO861" s="1590"/>
      <c r="BP861" s="1590"/>
      <c r="BQ861" s="1690"/>
      <c r="BR861" s="76"/>
      <c r="BS861" s="76"/>
      <c r="BT861" s="76"/>
      <c r="BU861" s="76"/>
      <c r="CA861" s="145"/>
      <c r="CB861" s="145"/>
      <c r="CC861" s="145"/>
      <c r="CD861" s="145"/>
      <c r="CE861" s="145"/>
      <c r="CF861" s="145"/>
      <c r="CG861" s="145"/>
      <c r="CH861" s="145"/>
      <c r="CI861" s="145"/>
    </row>
    <row r="862" spans="1:98" ht="18" customHeight="1" thickBot="1" x14ac:dyDescent="0.25">
      <c r="A862" s="143" t="str">
        <f>+IF('➉一覧からの作成用データ (切替届)'!$N$51="印刷ＯＫ→",1,"")</f>
        <v/>
      </c>
      <c r="B862" s="1676"/>
      <c r="C862" s="1677"/>
      <c r="D862" s="1598"/>
      <c r="E862" s="1599"/>
      <c r="F862" s="1599"/>
      <c r="G862" s="1599"/>
      <c r="H862" s="1599"/>
      <c r="I862" s="1600"/>
      <c r="J862" s="2716"/>
      <c r="K862" s="2717"/>
      <c r="L862" s="2717"/>
      <c r="M862" s="2717"/>
      <c r="N862" s="2717"/>
      <c r="O862" s="2717"/>
      <c r="P862" s="2717"/>
      <c r="Q862" s="2717"/>
      <c r="R862" s="2717"/>
      <c r="S862" s="2717"/>
      <c r="T862" s="2717"/>
      <c r="U862" s="2717"/>
      <c r="V862" s="2717"/>
      <c r="W862" s="2717"/>
      <c r="X862" s="2717"/>
      <c r="Y862" s="2717"/>
      <c r="Z862" s="2717"/>
      <c r="AA862" s="2717"/>
      <c r="AB862" s="2717"/>
      <c r="AC862" s="2717"/>
      <c r="AD862" s="2717"/>
      <c r="AE862" s="2717"/>
      <c r="AF862" s="2717"/>
      <c r="AG862" s="2718"/>
      <c r="AH862" s="1665"/>
      <c r="AI862" s="1645"/>
      <c r="AJ862" s="1645"/>
      <c r="AK862" s="1645"/>
      <c r="AL862" s="1645"/>
      <c r="AM862" s="1645"/>
      <c r="AN862" s="1645"/>
      <c r="AO862" s="1645"/>
      <c r="AP862" s="1645"/>
      <c r="AQ862" s="1645"/>
      <c r="AR862" s="1646"/>
      <c r="AS862" s="1671"/>
      <c r="AT862" s="1672"/>
      <c r="AU862" s="1672"/>
      <c r="AV862" s="1672"/>
      <c r="AW862" s="1672"/>
      <c r="AX862" s="1590"/>
      <c r="AY862" s="1590"/>
      <c r="AZ862" s="1590"/>
      <c r="BA862" s="2685"/>
      <c r="BB862" s="2685"/>
      <c r="BC862" s="2685"/>
      <c r="BD862" s="2685"/>
      <c r="BE862" s="1590"/>
      <c r="BF862" s="1590"/>
      <c r="BG862" s="1720"/>
      <c r="BH862" s="1720"/>
      <c r="BI862" s="1720"/>
      <c r="BJ862" s="1720"/>
      <c r="BK862" s="1720"/>
      <c r="BL862" s="1720"/>
      <c r="BM862" s="1720"/>
      <c r="BN862" s="1720"/>
      <c r="BO862" s="1590"/>
      <c r="BP862" s="1590"/>
      <c r="BQ862" s="1690"/>
      <c r="BR862" s="76"/>
      <c r="BS862" s="76"/>
      <c r="BT862" s="76"/>
      <c r="BU862" s="76"/>
      <c r="CA862" s="145"/>
      <c r="CB862" s="145"/>
      <c r="CC862" s="145"/>
      <c r="CD862" s="145"/>
      <c r="CE862" s="145"/>
      <c r="CF862" s="145"/>
    </row>
    <row r="863" spans="1:98" ht="22.5" customHeight="1" x14ac:dyDescent="0.2">
      <c r="A863" s="143" t="str">
        <f>+IF('➉一覧からの作成用データ (切替届)'!$N$51="印刷ＯＫ→",1,"")</f>
        <v/>
      </c>
      <c r="B863" s="1676"/>
      <c r="C863" s="1677"/>
      <c r="D863" s="1692" t="s">
        <v>15</v>
      </c>
      <c r="E863" s="1693"/>
      <c r="F863" s="1693"/>
      <c r="G863" s="1693"/>
      <c r="H863" s="1693"/>
      <c r="I863" s="1694"/>
      <c r="J863" s="1683"/>
      <c r="K863" s="2397"/>
      <c r="L863" s="1715"/>
      <c r="M863" s="1715"/>
      <c r="N863" s="1715"/>
      <c r="O863" s="1715"/>
      <c r="P863" s="1715"/>
      <c r="Q863" s="1715"/>
      <c r="R863" s="1715"/>
      <c r="S863" s="80"/>
      <c r="T863" s="80"/>
      <c r="U863" s="80"/>
      <c r="V863" s="80"/>
      <c r="W863" s="80"/>
      <c r="X863" s="80"/>
      <c r="Y863" s="80"/>
      <c r="Z863" s="80"/>
      <c r="AA863" s="80"/>
      <c r="AB863" s="80"/>
      <c r="AC863" s="80"/>
      <c r="AD863" s="80"/>
      <c r="AE863" s="80"/>
      <c r="AF863" s="80"/>
      <c r="AG863" s="80"/>
      <c r="AH863" s="1665"/>
      <c r="AI863" s="1645"/>
      <c r="AJ863" s="1645"/>
      <c r="AK863" s="1645"/>
      <c r="AL863" s="1645"/>
      <c r="AM863" s="1645"/>
      <c r="AN863" s="1645"/>
      <c r="AO863" s="1645"/>
      <c r="AP863" s="1645"/>
      <c r="AQ863" s="1645"/>
      <c r="AR863" s="1646"/>
      <c r="AS863" s="2687"/>
      <c r="AT863" s="2688"/>
      <c r="AU863" s="2688"/>
      <c r="AV863" s="2688"/>
      <c r="AW863" s="2688"/>
      <c r="AX863" s="2688"/>
      <c r="AY863" s="2688"/>
      <c r="AZ863" s="2688"/>
      <c r="BA863" s="2688"/>
      <c r="BB863" s="2688"/>
      <c r="BC863" s="2688"/>
      <c r="BD863" s="2688"/>
      <c r="BE863" s="2688"/>
      <c r="BF863" s="2688"/>
      <c r="BG863" s="1616" t="s">
        <v>129</v>
      </c>
      <c r="BH863" s="1616"/>
      <c r="BI863" s="1616"/>
      <c r="BJ863" s="1616"/>
      <c r="BK863" s="1616"/>
      <c r="BL863" s="1616"/>
      <c r="BM863" s="1616"/>
      <c r="BN863" s="1616"/>
      <c r="BO863" s="1616"/>
      <c r="BP863" s="1616"/>
      <c r="BQ863" s="2684"/>
      <c r="BR863" s="76"/>
      <c r="BS863" s="76"/>
      <c r="BT863" s="76"/>
      <c r="BU863" s="76"/>
      <c r="CB863" s="145"/>
      <c r="CC863" s="145"/>
      <c r="CD863" s="145"/>
      <c r="CE863" s="145"/>
      <c r="CF863" s="145"/>
    </row>
    <row r="864" spans="1:98" ht="22.5" customHeight="1" x14ac:dyDescent="0.2">
      <c r="A864" s="143" t="str">
        <f>+IF('➉一覧からの作成用データ (切替届)'!$N$51="印刷ＯＫ→",1,"")</f>
        <v/>
      </c>
      <c r="B864" s="1676"/>
      <c r="C864" s="1677"/>
      <c r="D864" s="1695"/>
      <c r="E864" s="1696"/>
      <c r="F864" s="1696"/>
      <c r="G864" s="1696"/>
      <c r="H864" s="1696"/>
      <c r="I864" s="1697"/>
      <c r="J864" s="1568" t="str">
        <f>'➉一覧からの作成用データ (切替届)'!$F$51&amp;""</f>
        <v/>
      </c>
      <c r="K864" s="1569"/>
      <c r="L864" s="1569"/>
      <c r="M864" s="1569"/>
      <c r="N864" s="1569"/>
      <c r="O864" s="1569"/>
      <c r="P864" s="1569"/>
      <c r="Q864" s="1569"/>
      <c r="R864" s="1569"/>
      <c r="S864" s="1569"/>
      <c r="T864" s="1569"/>
      <c r="U864" s="1569"/>
      <c r="V864" s="1569"/>
      <c r="W864" s="1569"/>
      <c r="X864" s="1569"/>
      <c r="Y864" s="1569"/>
      <c r="Z864" s="1569"/>
      <c r="AA864" s="1569"/>
      <c r="AB864" s="1569"/>
      <c r="AC864" s="1569"/>
      <c r="AD864" s="1569"/>
      <c r="AE864" s="1569"/>
      <c r="AF864" s="1569"/>
      <c r="AG864" s="1725"/>
      <c r="AH864" s="1665"/>
      <c r="AI864" s="1645"/>
      <c r="AJ864" s="1645"/>
      <c r="AK864" s="1645"/>
      <c r="AL864" s="1645"/>
      <c r="AM864" s="1645"/>
      <c r="AN864" s="1645"/>
      <c r="AO864" s="1645"/>
      <c r="AP864" s="1645"/>
      <c r="AQ864" s="1645"/>
      <c r="AR864" s="1646"/>
      <c r="AS864" s="2689" t="s">
        <v>349</v>
      </c>
      <c r="AT864" s="2689"/>
      <c r="AU864" s="2689"/>
      <c r="AV864" s="2689"/>
      <c r="AW864" s="2689"/>
      <c r="AX864" s="2689"/>
      <c r="AY864" s="2689"/>
      <c r="AZ864" s="2689"/>
      <c r="BA864" s="2689"/>
      <c r="BB864" s="2689"/>
      <c r="BC864" s="2689"/>
      <c r="BD864" s="2689"/>
      <c r="BE864" s="2689"/>
      <c r="BF864" s="2689"/>
      <c r="BG864" s="2689"/>
      <c r="BH864" s="2689"/>
      <c r="BI864" s="2689"/>
      <c r="BJ864" s="2689"/>
      <c r="BK864" s="2689"/>
      <c r="BL864" s="2689"/>
      <c r="BM864" s="2689"/>
      <c r="BN864" s="2689"/>
      <c r="BO864" s="2689"/>
      <c r="BP864" s="2689"/>
      <c r="BQ864" s="2690"/>
      <c r="BR864" s="76"/>
      <c r="BS864" s="76"/>
      <c r="BT864" s="76"/>
      <c r="BU864" s="76"/>
      <c r="CB864" s="145"/>
      <c r="CC864" s="145"/>
      <c r="CD864" s="145"/>
      <c r="CE864" s="145"/>
      <c r="CF864" s="145"/>
      <c r="CG864" s="145"/>
      <c r="CH864" s="145"/>
      <c r="CI864" s="145"/>
    </row>
    <row r="865" spans="1:87" ht="22.5" customHeight="1" x14ac:dyDescent="0.2">
      <c r="A865" s="143" t="str">
        <f>+IF('➉一覧からの作成用データ (切替届)'!$N$51="印刷ＯＫ→",1,"")</f>
        <v/>
      </c>
      <c r="B865" s="1676"/>
      <c r="C865" s="1677"/>
      <c r="D865" s="1698"/>
      <c r="E865" s="1699"/>
      <c r="F865" s="1699"/>
      <c r="G865" s="1699"/>
      <c r="H865" s="1699"/>
      <c r="I865" s="1700"/>
      <c r="J865" s="1570"/>
      <c r="K865" s="1571"/>
      <c r="L865" s="1571"/>
      <c r="M865" s="1571"/>
      <c r="N865" s="1571"/>
      <c r="O865" s="1571"/>
      <c r="P865" s="1571"/>
      <c r="Q865" s="1571"/>
      <c r="R865" s="1571"/>
      <c r="S865" s="1571"/>
      <c r="T865" s="1571"/>
      <c r="U865" s="1571"/>
      <c r="V865" s="1571"/>
      <c r="W865" s="1571"/>
      <c r="X865" s="1571"/>
      <c r="Y865" s="1571"/>
      <c r="Z865" s="1571"/>
      <c r="AA865" s="1571"/>
      <c r="AB865" s="1571"/>
      <c r="AC865" s="1571"/>
      <c r="AD865" s="1571"/>
      <c r="AE865" s="1571"/>
      <c r="AF865" s="1571"/>
      <c r="AG865" s="1726"/>
      <c r="AH865" s="1665"/>
      <c r="AI865" s="1645"/>
      <c r="AJ865" s="1645"/>
      <c r="AK865" s="1645"/>
      <c r="AL865" s="1645"/>
      <c r="AM865" s="1645"/>
      <c r="AN865" s="1645"/>
      <c r="AO865" s="1645"/>
      <c r="AP865" s="1645"/>
      <c r="AQ865" s="1645"/>
      <c r="AR865" s="1646"/>
      <c r="AS865" s="2689"/>
      <c r="AT865" s="2689"/>
      <c r="AU865" s="2689"/>
      <c r="AV865" s="2689"/>
      <c r="AW865" s="2689"/>
      <c r="AX865" s="2689"/>
      <c r="AY865" s="2689"/>
      <c r="AZ865" s="2689"/>
      <c r="BA865" s="2689"/>
      <c r="BB865" s="2689"/>
      <c r="BC865" s="2689"/>
      <c r="BD865" s="2689"/>
      <c r="BE865" s="2689"/>
      <c r="BF865" s="2689"/>
      <c r="BG865" s="2689"/>
      <c r="BH865" s="2689"/>
      <c r="BI865" s="2689"/>
      <c r="BJ865" s="2689"/>
      <c r="BK865" s="2689"/>
      <c r="BL865" s="2689"/>
      <c r="BM865" s="2689"/>
      <c r="BN865" s="2689"/>
      <c r="BO865" s="2689"/>
      <c r="BP865" s="2689"/>
      <c r="BQ865" s="2690"/>
      <c r="BR865" s="76"/>
      <c r="BS865" s="76"/>
      <c r="BT865" s="76"/>
      <c r="BU865" s="76"/>
      <c r="CB865" s="145"/>
      <c r="CC865" s="145"/>
      <c r="CD865" s="145"/>
      <c r="CE865" s="145"/>
      <c r="CF865" s="145"/>
      <c r="CG865" s="145"/>
      <c r="CH865" s="145"/>
      <c r="CI865" s="145"/>
    </row>
    <row r="866" spans="1:87" ht="22.5" customHeight="1" x14ac:dyDescent="0.2">
      <c r="A866" s="143" t="str">
        <f>+IF('➉一覧からの作成用データ (切替届)'!$N$51="印刷ＯＫ→",1,"")</f>
        <v/>
      </c>
      <c r="B866" s="1676"/>
      <c r="C866" s="1677"/>
      <c r="D866" s="1595" t="s">
        <v>5</v>
      </c>
      <c r="E866" s="1596"/>
      <c r="F866" s="1596"/>
      <c r="G866" s="1596"/>
      <c r="H866" s="1596"/>
      <c r="I866" s="1597"/>
      <c r="J866" s="1683"/>
      <c r="K866" s="2397"/>
      <c r="L866" s="1715"/>
      <c r="M866" s="1715"/>
      <c r="N866" s="1715"/>
      <c r="O866" s="1715"/>
      <c r="P866" s="1715"/>
      <c r="Q866" s="1715"/>
      <c r="R866" s="1715"/>
      <c r="S866" s="80"/>
      <c r="T866" s="80"/>
      <c r="U866" s="80"/>
      <c r="V866" s="80"/>
      <c r="W866" s="80"/>
      <c r="X866" s="80"/>
      <c r="Y866" s="80"/>
      <c r="Z866" s="80"/>
      <c r="AA866" s="80"/>
      <c r="AB866" s="80"/>
      <c r="AC866" s="80"/>
      <c r="AD866" s="80"/>
      <c r="AE866" s="80"/>
      <c r="AF866" s="80"/>
      <c r="AG866" s="80"/>
      <c r="AH866" s="1665"/>
      <c r="AI866" s="1645"/>
      <c r="AJ866" s="1645"/>
      <c r="AK866" s="1645"/>
      <c r="AL866" s="1645"/>
      <c r="AM866" s="1645"/>
      <c r="AN866" s="1645"/>
      <c r="AO866" s="1645"/>
      <c r="AP866" s="1645"/>
      <c r="AQ866" s="1645"/>
      <c r="AR866" s="1646"/>
      <c r="AS866" s="2689"/>
      <c r="AT866" s="2689"/>
      <c r="AU866" s="2689"/>
      <c r="AV866" s="2689"/>
      <c r="AW866" s="2689"/>
      <c r="AX866" s="2689"/>
      <c r="AY866" s="2689"/>
      <c r="AZ866" s="2689"/>
      <c r="BA866" s="2689"/>
      <c r="BB866" s="2689"/>
      <c r="BC866" s="2689"/>
      <c r="BD866" s="2689"/>
      <c r="BE866" s="2689"/>
      <c r="BF866" s="2689"/>
      <c r="BG866" s="2689"/>
      <c r="BH866" s="2689"/>
      <c r="BI866" s="2689"/>
      <c r="BJ866" s="2689"/>
      <c r="BK866" s="2689"/>
      <c r="BL866" s="2689"/>
      <c r="BM866" s="2689"/>
      <c r="BN866" s="2689"/>
      <c r="BO866" s="2689"/>
      <c r="BP866" s="2689"/>
      <c r="BQ866" s="2690"/>
      <c r="BR866" s="76"/>
      <c r="BS866" s="76"/>
      <c r="BT866" s="76"/>
      <c r="BU866" s="76"/>
      <c r="CA866" s="145"/>
      <c r="CB866" s="145"/>
      <c r="CC866" s="145"/>
      <c r="CD866" s="145"/>
      <c r="CE866" s="145"/>
      <c r="CF866" s="145"/>
      <c r="CG866" s="146"/>
      <c r="CH866" s="145"/>
      <c r="CI866" s="145"/>
    </row>
    <row r="867" spans="1:87" ht="22.5" customHeight="1" thickBot="1" x14ac:dyDescent="0.25">
      <c r="A867" s="143" t="str">
        <f>+IF('➉一覧からの作成用データ (切替届)'!$N$51="印刷ＯＫ→",1,"")</f>
        <v/>
      </c>
      <c r="B867" s="1676"/>
      <c r="C867" s="1677"/>
      <c r="D867" s="1631"/>
      <c r="E867" s="1632"/>
      <c r="F867" s="1632"/>
      <c r="G867" s="1632"/>
      <c r="H867" s="1632"/>
      <c r="I867" s="1633"/>
      <c r="J867" s="1568" t="str">
        <f>'➉一覧からの作成用データ (切替届)'!$G$51&amp;""</f>
        <v/>
      </c>
      <c r="K867" s="1569"/>
      <c r="L867" s="1569"/>
      <c r="M867" s="1569"/>
      <c r="N867" s="1569"/>
      <c r="O867" s="1569"/>
      <c r="P867" s="1569"/>
      <c r="Q867" s="1569"/>
      <c r="R867" s="1569"/>
      <c r="S867" s="1569"/>
      <c r="T867" s="1569"/>
      <c r="U867" s="1569"/>
      <c r="V867" s="1569"/>
      <c r="W867" s="1569"/>
      <c r="X867" s="1569"/>
      <c r="Y867" s="1569"/>
      <c r="Z867" s="1569"/>
      <c r="AA867" s="1569"/>
      <c r="AB867" s="1569"/>
      <c r="AC867" s="1569"/>
      <c r="AD867" s="1569"/>
      <c r="AE867" s="1569"/>
      <c r="AF867" s="1569"/>
      <c r="AG867" s="1569"/>
      <c r="AH867" s="1666"/>
      <c r="AI867" s="1667"/>
      <c r="AJ867" s="1667"/>
      <c r="AK867" s="1667"/>
      <c r="AL867" s="1667"/>
      <c r="AM867" s="1667"/>
      <c r="AN867" s="1667"/>
      <c r="AO867" s="1667"/>
      <c r="AP867" s="1667"/>
      <c r="AQ867" s="1667"/>
      <c r="AR867" s="1668"/>
      <c r="AS867" s="2691"/>
      <c r="AT867" s="2691"/>
      <c r="AU867" s="2691"/>
      <c r="AV867" s="2691"/>
      <c r="AW867" s="2691"/>
      <c r="AX867" s="2691"/>
      <c r="AY867" s="2691"/>
      <c r="AZ867" s="2691"/>
      <c r="BA867" s="2691"/>
      <c r="BB867" s="2691"/>
      <c r="BC867" s="2691"/>
      <c r="BD867" s="2691"/>
      <c r="BE867" s="2691"/>
      <c r="BF867" s="2691"/>
      <c r="BG867" s="2691"/>
      <c r="BH867" s="2691"/>
      <c r="BI867" s="2691"/>
      <c r="BJ867" s="2691"/>
      <c r="BK867" s="2691"/>
      <c r="BL867" s="2691"/>
      <c r="BM867" s="2691"/>
      <c r="BN867" s="2691"/>
      <c r="BO867" s="2691"/>
      <c r="BP867" s="2691"/>
      <c r="BQ867" s="2692"/>
      <c r="BR867" s="76"/>
      <c r="BS867" s="76"/>
      <c r="BT867" s="76"/>
      <c r="BU867" s="76"/>
      <c r="CA867" s="145"/>
      <c r="CB867" s="145"/>
      <c r="CC867" s="145"/>
      <c r="CD867" s="145"/>
      <c r="CE867" s="145"/>
      <c r="CF867" s="145"/>
      <c r="CG867" s="145"/>
      <c r="CH867" s="145"/>
      <c r="CI867" s="145"/>
    </row>
    <row r="868" spans="1:87" ht="22.5" customHeight="1" x14ac:dyDescent="0.2">
      <c r="A868" s="143" t="str">
        <f>+IF('➉一覧からの作成用データ (切替届)'!$N$51="印刷ＯＫ→",1,"")</f>
        <v/>
      </c>
      <c r="B868" s="1676"/>
      <c r="C868" s="1677"/>
      <c r="D868" s="1631"/>
      <c r="E868" s="1632"/>
      <c r="F868" s="1632"/>
      <c r="G868" s="1632"/>
      <c r="H868" s="1632"/>
      <c r="I868" s="1633"/>
      <c r="J868" s="1568"/>
      <c r="K868" s="1569"/>
      <c r="L868" s="1569"/>
      <c r="M868" s="1569"/>
      <c r="N868" s="1569"/>
      <c r="O868" s="1569"/>
      <c r="P868" s="1569"/>
      <c r="Q868" s="1569"/>
      <c r="R868" s="1569"/>
      <c r="S868" s="1569"/>
      <c r="T868" s="1569"/>
      <c r="U868" s="1569"/>
      <c r="V868" s="1569"/>
      <c r="W868" s="1569"/>
      <c r="X868" s="1569"/>
      <c r="Y868" s="1569"/>
      <c r="Z868" s="1569"/>
      <c r="AA868" s="1569"/>
      <c r="AB868" s="1569"/>
      <c r="AC868" s="1569"/>
      <c r="AD868" s="1569"/>
      <c r="AE868" s="1569"/>
      <c r="AF868" s="1569"/>
      <c r="AG868" s="1569"/>
      <c r="AH868" s="1655" t="s">
        <v>122</v>
      </c>
      <c r="AI868" s="1656"/>
      <c r="AJ868" s="1656"/>
      <c r="AK868" s="1656"/>
      <c r="AL868" s="1656"/>
      <c r="AM868" s="1656"/>
      <c r="AN868" s="1656"/>
      <c r="AO868" s="1656"/>
      <c r="AP868" s="1656"/>
      <c r="AQ868" s="1656"/>
      <c r="AR868" s="1657"/>
      <c r="AS868" s="2693" t="str">
        <f>'➉一覧からの作成用データ (切替届)'!$L$51&amp;""</f>
        <v/>
      </c>
      <c r="AT868" s="2694"/>
      <c r="AU868" s="2694"/>
      <c r="AV868" s="2694"/>
      <c r="AW868" s="2694"/>
      <c r="AX868" s="2694"/>
      <c r="AY868" s="2694"/>
      <c r="AZ868" s="2694"/>
      <c r="BA868" s="2694"/>
      <c r="BB868" s="2694"/>
      <c r="BC868" s="2694"/>
      <c r="BD868" s="2694"/>
      <c r="BE868" s="2694"/>
      <c r="BF868" s="2694"/>
      <c r="BG868" s="2694"/>
      <c r="BH868" s="2694"/>
      <c r="BI868" s="2694"/>
      <c r="BJ868" s="2694"/>
      <c r="BK868" s="2694"/>
      <c r="BL868" s="2694"/>
      <c r="BM868" s="2694"/>
      <c r="BN868" s="2694"/>
      <c r="BO868" s="2694"/>
      <c r="BP868" s="2694"/>
      <c r="BQ868" s="2697"/>
      <c r="BR868" s="76"/>
      <c r="BS868" s="76"/>
      <c r="BT868" s="76"/>
      <c r="BU868" s="76"/>
      <c r="CA868" s="145"/>
      <c r="CB868" s="145"/>
      <c r="CC868" s="145"/>
      <c r="CD868" s="145"/>
      <c r="CE868" s="145"/>
      <c r="CF868" s="145"/>
      <c r="CG868" s="145"/>
      <c r="CH868" s="145"/>
      <c r="CI868" s="145"/>
    </row>
    <row r="869" spans="1:87" ht="22.5" customHeight="1" thickBot="1" x14ac:dyDescent="0.25">
      <c r="A869" s="143" t="str">
        <f>+IF('➉一覧からの作成用データ (切替届)'!$N$51="印刷ＯＫ→",1,"")</f>
        <v/>
      </c>
      <c r="B869" s="1678"/>
      <c r="C869" s="1679"/>
      <c r="D869" s="1673"/>
      <c r="E869" s="1674"/>
      <c r="F869" s="1674"/>
      <c r="G869" s="1674"/>
      <c r="H869" s="1674"/>
      <c r="I869" s="1675"/>
      <c r="J869" s="1727"/>
      <c r="K869" s="1728"/>
      <c r="L869" s="1728"/>
      <c r="M869" s="1728"/>
      <c r="N869" s="1728"/>
      <c r="O869" s="1728"/>
      <c r="P869" s="1728"/>
      <c r="Q869" s="1728"/>
      <c r="R869" s="1728"/>
      <c r="S869" s="1728"/>
      <c r="T869" s="1728"/>
      <c r="U869" s="1728"/>
      <c r="V869" s="1728"/>
      <c r="W869" s="1728"/>
      <c r="X869" s="1728"/>
      <c r="Y869" s="1728"/>
      <c r="Z869" s="1728"/>
      <c r="AA869" s="1728"/>
      <c r="AB869" s="1728"/>
      <c r="AC869" s="1728"/>
      <c r="AD869" s="1728"/>
      <c r="AE869" s="1728"/>
      <c r="AF869" s="1728"/>
      <c r="AG869" s="1728"/>
      <c r="AH869" s="1658"/>
      <c r="AI869" s="1659"/>
      <c r="AJ869" s="1659"/>
      <c r="AK869" s="1659"/>
      <c r="AL869" s="1659"/>
      <c r="AM869" s="1659"/>
      <c r="AN869" s="1659"/>
      <c r="AO869" s="1659"/>
      <c r="AP869" s="1659"/>
      <c r="AQ869" s="1659"/>
      <c r="AR869" s="1660"/>
      <c r="AS869" s="2695"/>
      <c r="AT869" s="2696"/>
      <c r="AU869" s="2696"/>
      <c r="AV869" s="2696"/>
      <c r="AW869" s="2696"/>
      <c r="AX869" s="2696"/>
      <c r="AY869" s="2696"/>
      <c r="AZ869" s="2696"/>
      <c r="BA869" s="2696"/>
      <c r="BB869" s="2696"/>
      <c r="BC869" s="2696"/>
      <c r="BD869" s="2696"/>
      <c r="BE869" s="2696"/>
      <c r="BF869" s="2696"/>
      <c r="BG869" s="2696"/>
      <c r="BH869" s="2696"/>
      <c r="BI869" s="2696"/>
      <c r="BJ869" s="2696"/>
      <c r="BK869" s="2696"/>
      <c r="BL869" s="2696"/>
      <c r="BM869" s="2696"/>
      <c r="BN869" s="2696"/>
      <c r="BO869" s="2696"/>
      <c r="BP869" s="2696"/>
      <c r="BQ869" s="2698"/>
      <c r="BR869" s="89"/>
      <c r="BS869" s="89"/>
      <c r="BT869" s="89"/>
      <c r="BU869" s="89"/>
      <c r="CA869" s="145"/>
      <c r="CB869" s="145"/>
      <c r="CC869" s="145"/>
      <c r="CD869" s="145"/>
      <c r="CE869" s="145"/>
      <c r="CF869" s="145"/>
      <c r="CG869" s="145"/>
      <c r="CH869" s="145"/>
      <c r="CI869" s="145"/>
    </row>
    <row r="870" spans="1:87" ht="9" customHeight="1" x14ac:dyDescent="0.2">
      <c r="A870" s="143" t="str">
        <f>+IF('➉一覧からの作成用データ (切替届)'!$N$51="印刷ＯＫ→",1,"")</f>
        <v/>
      </c>
      <c r="B870" s="102"/>
      <c r="C870" s="102"/>
      <c r="D870" s="136"/>
      <c r="E870" s="136"/>
      <c r="F870" s="136"/>
      <c r="G870" s="136"/>
      <c r="H870" s="136"/>
      <c r="I870" s="136"/>
      <c r="J870" s="133"/>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05"/>
      <c r="AI870" s="105"/>
      <c r="AJ870" s="105"/>
      <c r="AK870" s="105"/>
      <c r="AL870" s="105"/>
      <c r="AM870" s="105"/>
      <c r="AN870" s="105"/>
      <c r="AO870" s="105"/>
      <c r="AP870" s="105"/>
      <c r="AQ870" s="105"/>
      <c r="AR870" s="105"/>
      <c r="AS870" s="106"/>
      <c r="AT870" s="106"/>
      <c r="AU870" s="106"/>
      <c r="AV870" s="2680" t="str">
        <f>IF('➉一覧からの作成用データ (切替届)'!H871="","","受給者番号：")</f>
        <v/>
      </c>
      <c r="AW870" s="2680"/>
      <c r="AX870" s="2680"/>
      <c r="AY870" s="2680"/>
      <c r="AZ870" s="2680"/>
      <c r="BA870" s="2680"/>
      <c r="BB870" s="2682" t="str">
        <f>IF('➉一覧からの作成用データ (切替届)'!H871="","",'➉一覧からの作成用データ (切替届)'!H871)</f>
        <v/>
      </c>
      <c r="BC870" s="2682"/>
      <c r="BD870" s="2682"/>
      <c r="BE870" s="2682"/>
      <c r="BF870" s="2682"/>
      <c r="BG870" s="2682"/>
      <c r="BH870" s="2682"/>
      <c r="BI870" s="2682"/>
      <c r="BJ870" s="2682"/>
      <c r="BK870" s="2682"/>
      <c r="BL870" s="2682"/>
      <c r="BM870" s="2682"/>
      <c r="BN870" s="2682"/>
      <c r="BO870" s="2682"/>
      <c r="BP870" s="2682"/>
      <c r="BQ870" s="2682"/>
      <c r="BR870" s="89"/>
      <c r="BS870" s="89"/>
      <c r="BT870" s="89"/>
      <c r="BU870" s="89"/>
      <c r="CA870" s="145"/>
      <c r="CB870" s="145"/>
      <c r="CC870" s="145"/>
      <c r="CD870" s="145"/>
      <c r="CE870" s="145"/>
      <c r="CF870" s="145"/>
      <c r="CG870" s="145"/>
      <c r="CH870" s="145"/>
      <c r="CI870" s="145"/>
    </row>
    <row r="871" spans="1:87" ht="9" customHeight="1" x14ac:dyDescent="0.2">
      <c r="A871" s="143" t="str">
        <f>+IF('➉一覧からの作成用データ (切替届)'!$N$51="印刷ＯＫ→",1,"")</f>
        <v/>
      </c>
      <c r="B871" s="2686" t="s">
        <v>133</v>
      </c>
      <c r="C871" s="2686"/>
      <c r="D871" s="2686"/>
      <c r="E871" s="2686"/>
      <c r="F871" s="2686"/>
      <c r="G871" s="2686"/>
      <c r="H871" s="2686"/>
      <c r="I871" s="2686"/>
      <c r="J871" s="2686"/>
      <c r="K871" s="2686"/>
      <c r="L871" s="2686"/>
      <c r="M871" s="2686"/>
      <c r="N871" s="2686"/>
      <c r="O871" s="2686"/>
      <c r="P871" s="2686"/>
      <c r="Q871" s="2686"/>
      <c r="R871" s="2686"/>
      <c r="S871" s="2686"/>
      <c r="T871" s="2686"/>
      <c r="U871" s="2686"/>
      <c r="V871" s="2686"/>
      <c r="W871" s="2686"/>
      <c r="X871" s="2686"/>
      <c r="Y871" s="2686"/>
      <c r="Z871" s="2686"/>
      <c r="AA871" s="2686"/>
      <c r="AB871" s="2686"/>
      <c r="AC871" s="2686"/>
      <c r="AD871" s="2686"/>
      <c r="AE871" s="2686"/>
      <c r="AF871" s="2686"/>
      <c r="AG871" s="2686"/>
      <c r="AH871" s="2686"/>
      <c r="AI871" s="2686"/>
      <c r="AJ871" s="2686"/>
      <c r="AK871" s="2686"/>
      <c r="AL871" s="2686"/>
      <c r="AM871" s="2686"/>
      <c r="AN871" s="2686"/>
      <c r="AO871" s="2686"/>
      <c r="AP871" s="2686"/>
      <c r="AQ871" s="2686"/>
      <c r="AR871" s="2686"/>
      <c r="AS871" s="2686"/>
      <c r="AT871" s="2686"/>
      <c r="AU871" s="2686"/>
      <c r="AV871" s="2681"/>
      <c r="AW871" s="2681"/>
      <c r="AX871" s="2681"/>
      <c r="AY871" s="2681"/>
      <c r="AZ871" s="2681"/>
      <c r="BA871" s="2681"/>
      <c r="BB871" s="2683"/>
      <c r="BC871" s="2683"/>
      <c r="BD871" s="2683"/>
      <c r="BE871" s="2683"/>
      <c r="BF871" s="2683"/>
      <c r="BG871" s="2683"/>
      <c r="BH871" s="2683"/>
      <c r="BI871" s="2683"/>
      <c r="BJ871" s="2683"/>
      <c r="BK871" s="2683"/>
      <c r="BL871" s="2683"/>
      <c r="BM871" s="2683"/>
      <c r="BN871" s="2683"/>
      <c r="BO871" s="2683"/>
      <c r="BP871" s="2683"/>
      <c r="BQ871" s="2683"/>
      <c r="BR871" s="89"/>
      <c r="BS871" s="89"/>
      <c r="BT871" s="89"/>
      <c r="BU871" s="89"/>
      <c r="CA871" s="145"/>
      <c r="CB871" s="145"/>
      <c r="CC871" s="145"/>
      <c r="CD871" s="145"/>
      <c r="CE871" s="145"/>
      <c r="CF871" s="145"/>
      <c r="CG871" s="145"/>
      <c r="CH871" s="145"/>
      <c r="CI871" s="145"/>
    </row>
    <row r="872" spans="1:87" ht="9" customHeight="1" x14ac:dyDescent="0.2">
      <c r="A872" s="143" t="str">
        <f>+IF('➉一覧からの作成用データ (切替届)'!$N$51="印刷ＯＫ→",1,"")</f>
        <v/>
      </c>
      <c r="B872" s="2686"/>
      <c r="C872" s="2686"/>
      <c r="D872" s="2686"/>
      <c r="E872" s="2686"/>
      <c r="F872" s="2686"/>
      <c r="G872" s="2686"/>
      <c r="H872" s="2686"/>
      <c r="I872" s="2686"/>
      <c r="J872" s="2686"/>
      <c r="K872" s="2686"/>
      <c r="L872" s="2686"/>
      <c r="M872" s="2686"/>
      <c r="N872" s="2686"/>
      <c r="O872" s="2686"/>
      <c r="P872" s="2686"/>
      <c r="Q872" s="2686"/>
      <c r="R872" s="2686"/>
      <c r="S872" s="2686"/>
      <c r="T872" s="2686"/>
      <c r="U872" s="2686"/>
      <c r="V872" s="2686"/>
      <c r="W872" s="2686"/>
      <c r="X872" s="2686"/>
      <c r="Y872" s="2686"/>
      <c r="Z872" s="2686"/>
      <c r="AA872" s="2686"/>
      <c r="AB872" s="2686"/>
      <c r="AC872" s="2686"/>
      <c r="AD872" s="2686"/>
      <c r="AE872" s="2686"/>
      <c r="AF872" s="2686"/>
      <c r="AG872" s="2686"/>
      <c r="AH872" s="2686"/>
      <c r="AI872" s="2686"/>
      <c r="AJ872" s="2686"/>
      <c r="AK872" s="2686"/>
      <c r="AL872" s="2686"/>
      <c r="AM872" s="2686"/>
      <c r="AN872" s="2686"/>
      <c r="AO872" s="2686"/>
      <c r="AP872" s="2686"/>
      <c r="AQ872" s="2686"/>
      <c r="AR872" s="2686"/>
      <c r="AS872" s="2686"/>
      <c r="AT872" s="2686"/>
      <c r="AU872" s="2686"/>
      <c r="AV872" s="2681"/>
      <c r="AW872" s="2681"/>
      <c r="AX872" s="2681"/>
      <c r="AY872" s="2681"/>
      <c r="AZ872" s="2681"/>
      <c r="BA872" s="2681"/>
      <c r="BB872" s="2683"/>
      <c r="BC872" s="2683"/>
      <c r="BD872" s="2683"/>
      <c r="BE872" s="2683"/>
      <c r="BF872" s="2683"/>
      <c r="BG872" s="2683"/>
      <c r="BH872" s="2683"/>
      <c r="BI872" s="2683"/>
      <c r="BJ872" s="2683"/>
      <c r="BK872" s="2683"/>
      <c r="BL872" s="2683"/>
      <c r="BM872" s="2683"/>
      <c r="BN872" s="2683"/>
      <c r="BO872" s="2683"/>
      <c r="BP872" s="2683"/>
      <c r="BQ872" s="2683"/>
      <c r="BR872" s="89"/>
      <c r="BS872" s="89"/>
      <c r="BT872" s="89"/>
      <c r="BU872" s="89"/>
      <c r="CA872" s="145"/>
      <c r="CB872" s="145"/>
      <c r="CC872" s="145"/>
      <c r="CD872" s="145"/>
      <c r="CE872" s="145"/>
      <c r="CF872" s="145"/>
      <c r="CG872" s="145"/>
      <c r="CH872" s="145"/>
      <c r="CI872" s="145"/>
    </row>
    <row r="873" spans="1:87" s="76" customFormat="1" ht="20.25" customHeight="1" x14ac:dyDescent="0.2">
      <c r="A873" s="143" t="str">
        <f>+IF('➉一覧からの作成用データ (切替届)'!$N$51="印刷ＯＫ→",1,"")</f>
        <v/>
      </c>
      <c r="B873" s="1654" t="s">
        <v>306</v>
      </c>
      <c r="C873" s="1654"/>
      <c r="D873" s="1654"/>
      <c r="E873" s="1654"/>
      <c r="F873" s="1654"/>
      <c r="G873" s="1654"/>
      <c r="H873" s="1654"/>
      <c r="I873" s="1654"/>
      <c r="J873" s="1654"/>
      <c r="K873" s="1654"/>
      <c r="L873" s="1654"/>
      <c r="M873" s="1654"/>
      <c r="N873" s="1654"/>
      <c r="O873" s="1654"/>
      <c r="P873" s="1654"/>
      <c r="Q873" s="1654"/>
      <c r="R873" s="1654"/>
      <c r="S873" s="1654"/>
      <c r="T873" s="1654"/>
      <c r="U873" s="1654"/>
      <c r="V873" s="1654"/>
      <c r="W873" s="1654"/>
      <c r="X873" s="1654"/>
      <c r="Y873" s="1654"/>
      <c r="Z873" s="1654"/>
      <c r="AA873" s="1654"/>
      <c r="AB873" s="1654"/>
      <c r="AC873" s="1654"/>
      <c r="AD873" s="1654"/>
      <c r="AE873" s="1654"/>
      <c r="AF873" s="1654"/>
      <c r="AG873" s="1654"/>
      <c r="AH873" s="1654"/>
      <c r="AI873" s="1654"/>
      <c r="AJ873" s="1654"/>
      <c r="AK873" s="1654"/>
      <c r="AL873" s="1654"/>
      <c r="AM873" s="1654"/>
      <c r="AN873" s="1654"/>
      <c r="AO873" s="1654"/>
      <c r="AP873" s="1654"/>
      <c r="AQ873" s="1654"/>
      <c r="AR873" s="1654"/>
      <c r="AS873" s="1654"/>
      <c r="AT873" s="1654"/>
      <c r="AU873" s="1654"/>
      <c r="AV873" s="1654"/>
      <c r="AW873" s="1654"/>
      <c r="AX873" s="1654"/>
      <c r="AY873" s="1654"/>
      <c r="AZ873" s="1654"/>
      <c r="BA873" s="1654"/>
      <c r="BB873" s="1654"/>
      <c r="BC873" s="1654"/>
      <c r="BD873" s="1654"/>
      <c r="BE873" s="1654"/>
      <c r="BF873" s="1654"/>
      <c r="BG873" s="1654"/>
      <c r="BH873" s="1654"/>
      <c r="BI873" s="1654"/>
      <c r="BJ873" s="1654"/>
      <c r="BK873" s="1654"/>
      <c r="BL873" s="1654"/>
      <c r="BM873" s="1654"/>
      <c r="BN873" s="1654"/>
      <c r="BO873" s="1654"/>
      <c r="BP873" s="1654"/>
      <c r="BQ873" s="1654"/>
      <c r="BR873" s="135"/>
      <c r="CA873" s="146"/>
      <c r="CB873" s="146"/>
      <c r="CC873" s="146"/>
      <c r="CD873" s="146"/>
      <c r="CE873" s="146"/>
      <c r="CF873" s="146"/>
      <c r="CG873" s="146"/>
      <c r="CH873" s="146"/>
      <c r="CI873" s="146"/>
    </row>
    <row r="874" spans="1:87" s="76" customFormat="1" ht="20.25" customHeight="1" x14ac:dyDescent="0.2">
      <c r="A874" s="143" t="str">
        <f>+IF('➉一覧からの作成用データ (切替届)'!$N$51="印刷ＯＫ→",1,"")</f>
        <v/>
      </c>
      <c r="B874" s="1654"/>
      <c r="C874" s="1654"/>
      <c r="D874" s="1654"/>
      <c r="E874" s="1654"/>
      <c r="F874" s="1654"/>
      <c r="G874" s="1654"/>
      <c r="H874" s="1654"/>
      <c r="I874" s="1654"/>
      <c r="J874" s="1654"/>
      <c r="K874" s="1654"/>
      <c r="L874" s="1654"/>
      <c r="M874" s="1654"/>
      <c r="N874" s="1654"/>
      <c r="O874" s="1654"/>
      <c r="P874" s="1654"/>
      <c r="Q874" s="1654"/>
      <c r="R874" s="1654"/>
      <c r="S874" s="1654"/>
      <c r="T874" s="1654"/>
      <c r="U874" s="1654"/>
      <c r="V874" s="1654"/>
      <c r="W874" s="1654"/>
      <c r="X874" s="1654"/>
      <c r="Y874" s="1654"/>
      <c r="Z874" s="1654"/>
      <c r="AA874" s="1654"/>
      <c r="AB874" s="1654"/>
      <c r="AC874" s="1654"/>
      <c r="AD874" s="1654"/>
      <c r="AE874" s="1654"/>
      <c r="AF874" s="1654"/>
      <c r="AG874" s="1654"/>
      <c r="AH874" s="1654"/>
      <c r="AI874" s="1654"/>
      <c r="AJ874" s="1654"/>
      <c r="AK874" s="1654"/>
      <c r="AL874" s="1654"/>
      <c r="AM874" s="1654"/>
      <c r="AN874" s="1654"/>
      <c r="AO874" s="1654"/>
      <c r="AP874" s="1654"/>
      <c r="AQ874" s="1654"/>
      <c r="AR874" s="1654"/>
      <c r="AS874" s="1654"/>
      <c r="AT874" s="1654"/>
      <c r="AU874" s="1654"/>
      <c r="AV874" s="1654"/>
      <c r="AW874" s="1654"/>
      <c r="AX874" s="1654"/>
      <c r="AY874" s="1654"/>
      <c r="AZ874" s="1654"/>
      <c r="BA874" s="1654"/>
      <c r="BB874" s="1654"/>
      <c r="BC874" s="1654"/>
      <c r="BD874" s="1654"/>
      <c r="BE874" s="1654"/>
      <c r="BF874" s="1654"/>
      <c r="BG874" s="1654"/>
      <c r="BH874" s="1654"/>
      <c r="BI874" s="1654"/>
      <c r="BJ874" s="1654"/>
      <c r="BK874" s="1654"/>
      <c r="BL874" s="1654"/>
      <c r="BM874" s="1654"/>
      <c r="BN874" s="1654"/>
      <c r="BO874" s="1654"/>
      <c r="BP874" s="1654"/>
      <c r="BQ874" s="1654"/>
      <c r="BR874" s="135"/>
      <c r="CA874" s="146"/>
      <c r="CB874" s="146"/>
      <c r="CC874" s="146"/>
      <c r="CD874" s="146"/>
      <c r="CE874" s="146"/>
      <c r="CF874" s="146"/>
      <c r="CG874" s="146"/>
      <c r="CH874" s="146"/>
      <c r="CI874" s="146"/>
    </row>
    <row r="875" spans="1:87" s="76" customFormat="1" ht="16.5" customHeight="1" x14ac:dyDescent="0.25">
      <c r="A875" s="143" t="str">
        <f>+IF('➉一覧からの作成用データ (切替届)'!$N$51="印刷ＯＫ→",1,"")</f>
        <v/>
      </c>
      <c r="B875" s="1689" t="s">
        <v>134</v>
      </c>
      <c r="C875" s="1689"/>
      <c r="D875" s="1689"/>
      <c r="E875" s="1689"/>
      <c r="F875" s="1689"/>
      <c r="G875" s="1689"/>
      <c r="H875" s="1689"/>
      <c r="I875" s="1689"/>
      <c r="J875" s="1689"/>
      <c r="K875" s="1689"/>
      <c r="L875" s="1689"/>
      <c r="M875" s="1689"/>
      <c r="N875" s="1689"/>
      <c r="O875" s="1689"/>
      <c r="P875" s="1689"/>
      <c r="Q875" s="1689"/>
      <c r="R875" s="1689"/>
      <c r="S875" s="1689"/>
      <c r="T875" s="1689"/>
      <c r="U875" s="1689"/>
      <c r="V875" s="1689"/>
      <c r="W875" s="1689"/>
      <c r="X875" s="1689"/>
      <c r="Y875" s="1689"/>
      <c r="Z875" s="1689"/>
      <c r="AA875" s="1689"/>
      <c r="AB875" s="1689"/>
      <c r="AC875" s="1689"/>
      <c r="AD875" s="1689"/>
      <c r="AE875" s="1689"/>
      <c r="AF875" s="1689"/>
      <c r="AG875" s="1689"/>
      <c r="AH875" s="1689"/>
      <c r="AI875" s="1689"/>
      <c r="AJ875" s="1689"/>
      <c r="AK875" s="1689"/>
      <c r="AL875" s="1689"/>
      <c r="AM875" s="1689"/>
      <c r="AN875" s="1689"/>
      <c r="AO875" s="1689"/>
      <c r="AP875" s="1689"/>
      <c r="AQ875" s="1689"/>
      <c r="AR875" s="1689"/>
      <c r="AS875" s="1689"/>
      <c r="AT875" s="1689"/>
      <c r="AU875" s="1689"/>
      <c r="AV875" s="1689"/>
      <c r="AW875" s="1689"/>
      <c r="AX875" s="1689"/>
      <c r="AY875" s="1689"/>
      <c r="AZ875" s="1689"/>
      <c r="BA875" s="1689"/>
      <c r="BB875" s="1689"/>
      <c r="BC875" s="1689"/>
      <c r="BD875" s="1689"/>
      <c r="BE875" s="1689"/>
      <c r="BF875" s="1689"/>
      <c r="BG875" s="1689"/>
      <c r="BH875" s="1689"/>
      <c r="BI875" s="1689"/>
      <c r="BJ875" s="1689"/>
      <c r="BK875" s="1689"/>
      <c r="BL875" s="1689"/>
      <c r="BM875" s="1689"/>
      <c r="BN875" s="1689"/>
      <c r="BO875" s="1689"/>
      <c r="BP875" s="1689"/>
      <c r="BQ875" s="1689"/>
      <c r="BR875" s="147"/>
      <c r="CA875" s="146"/>
      <c r="CB875" s="146"/>
      <c r="CC875" s="146"/>
      <c r="CD875" s="146"/>
      <c r="CE875" s="146"/>
      <c r="CF875" s="146"/>
      <c r="CG875" s="146"/>
      <c r="CH875" s="146"/>
      <c r="CI875" s="146"/>
    </row>
    <row r="876" spans="1:87" s="76" customFormat="1" ht="16.5" customHeight="1" x14ac:dyDescent="0.25">
      <c r="A876" s="143" t="str">
        <f>+IF('➉一覧からの作成用データ (切替届)'!$N$51="印刷ＯＫ→",1,"")</f>
        <v/>
      </c>
      <c r="B876" s="1689"/>
      <c r="C876" s="1689"/>
      <c r="D876" s="1689"/>
      <c r="E876" s="1689"/>
      <c r="F876" s="1689"/>
      <c r="G876" s="1689"/>
      <c r="H876" s="1689"/>
      <c r="I876" s="1689"/>
      <c r="J876" s="1689"/>
      <c r="K876" s="1689"/>
      <c r="L876" s="1689"/>
      <c r="M876" s="1689"/>
      <c r="N876" s="1689"/>
      <c r="O876" s="1689"/>
      <c r="P876" s="1689"/>
      <c r="Q876" s="1689"/>
      <c r="R876" s="1689"/>
      <c r="S876" s="1689"/>
      <c r="T876" s="1689"/>
      <c r="U876" s="1689"/>
      <c r="V876" s="1689"/>
      <c r="W876" s="1689"/>
      <c r="X876" s="1689"/>
      <c r="Y876" s="1689"/>
      <c r="Z876" s="1689"/>
      <c r="AA876" s="1689"/>
      <c r="AB876" s="1689"/>
      <c r="AC876" s="1689"/>
      <c r="AD876" s="1689"/>
      <c r="AE876" s="1689"/>
      <c r="AF876" s="1689"/>
      <c r="AG876" s="1689"/>
      <c r="AH876" s="1689"/>
      <c r="AI876" s="1689"/>
      <c r="AJ876" s="1689"/>
      <c r="AK876" s="1689"/>
      <c r="AL876" s="1689"/>
      <c r="AM876" s="1689"/>
      <c r="AN876" s="1689"/>
      <c r="AO876" s="1689"/>
      <c r="AP876" s="1689"/>
      <c r="AQ876" s="1689"/>
      <c r="AR876" s="1689"/>
      <c r="AS876" s="1689"/>
      <c r="AT876" s="1689"/>
      <c r="AU876" s="1689"/>
      <c r="AV876" s="1689"/>
      <c r="AW876" s="1689"/>
      <c r="AX876" s="1689"/>
      <c r="AY876" s="1689"/>
      <c r="AZ876" s="1689"/>
      <c r="BA876" s="1689"/>
      <c r="BB876" s="1689"/>
      <c r="BC876" s="1689"/>
      <c r="BD876" s="1689"/>
      <c r="BE876" s="1689"/>
      <c r="BF876" s="1689"/>
      <c r="BG876" s="1689"/>
      <c r="BH876" s="1689"/>
      <c r="BI876" s="1689"/>
      <c r="BJ876" s="1689"/>
      <c r="BK876" s="1689"/>
      <c r="BL876" s="1689"/>
      <c r="BM876" s="1689"/>
      <c r="BN876" s="1689"/>
      <c r="BO876" s="1689"/>
      <c r="BP876" s="1689"/>
      <c r="BQ876" s="1689"/>
      <c r="BR876" s="147"/>
      <c r="CA876" s="146"/>
      <c r="CB876" s="146"/>
      <c r="CC876" s="146"/>
      <c r="CD876" s="146"/>
      <c r="CE876" s="146"/>
      <c r="CF876" s="146"/>
    </row>
    <row r="877" spans="1:87" s="76" customFormat="1" ht="28.5" customHeight="1" x14ac:dyDescent="0.2">
      <c r="A877" s="143" t="str">
        <f>+IF('➉一覧からの作成用データ (切替届)'!$N$51="印刷ＯＫ→",1,"")</f>
        <v/>
      </c>
      <c r="B877" s="1654" t="s">
        <v>135</v>
      </c>
      <c r="C877" s="1654"/>
      <c r="D877" s="1654"/>
      <c r="E877" s="1654"/>
      <c r="F877" s="1654"/>
      <c r="G877" s="1654"/>
      <c r="H877" s="1654"/>
      <c r="I877" s="1654"/>
      <c r="J877" s="1654"/>
      <c r="K877" s="1654"/>
      <c r="L877" s="1654"/>
      <c r="M877" s="1654"/>
      <c r="N877" s="1654"/>
      <c r="O877" s="1654"/>
      <c r="P877" s="1654"/>
      <c r="Q877" s="1654"/>
      <c r="R877" s="1654"/>
      <c r="S877" s="1654"/>
      <c r="T877" s="1654"/>
      <c r="U877" s="1654"/>
      <c r="V877" s="1654"/>
      <c r="W877" s="1654"/>
      <c r="X877" s="1654"/>
      <c r="Y877" s="1654"/>
      <c r="Z877" s="1654"/>
      <c r="AA877" s="1654"/>
      <c r="AB877" s="1654"/>
      <c r="AC877" s="1654"/>
      <c r="AD877" s="1654"/>
      <c r="AE877" s="1654"/>
      <c r="AF877" s="1654"/>
      <c r="AG877" s="1654"/>
      <c r="AH877" s="1654"/>
      <c r="AI877" s="1654"/>
      <c r="AJ877" s="1654"/>
      <c r="AK877" s="1654"/>
      <c r="AL877" s="1654"/>
      <c r="AM877" s="1654"/>
      <c r="AN877" s="1654"/>
      <c r="AO877" s="1654"/>
      <c r="AP877" s="1654"/>
      <c r="AQ877" s="1654"/>
      <c r="AR877" s="1654"/>
      <c r="AS877" s="1654"/>
      <c r="AT877" s="1654"/>
      <c r="AU877" s="1654"/>
      <c r="AV877" s="1654"/>
      <c r="AW877" s="1654"/>
      <c r="AX877" s="1654"/>
      <c r="AY877" s="1654"/>
      <c r="AZ877" s="1654"/>
      <c r="BA877" s="1654"/>
      <c r="BB877" s="1654"/>
      <c r="BC877" s="1654"/>
      <c r="BD877" s="1654"/>
      <c r="BE877" s="1654"/>
      <c r="BF877" s="1654"/>
      <c r="BG877" s="1654"/>
      <c r="BH877" s="1654"/>
      <c r="BI877" s="1654"/>
      <c r="BJ877" s="1654"/>
      <c r="BK877" s="1654"/>
      <c r="BL877" s="1654"/>
      <c r="BM877" s="1654"/>
      <c r="BN877" s="1654"/>
      <c r="BO877" s="1654"/>
      <c r="BP877" s="1654"/>
      <c r="BQ877" s="1654"/>
      <c r="BR877" s="135"/>
      <c r="CA877" s="146"/>
      <c r="CB877" s="146"/>
      <c r="CC877" s="146"/>
      <c r="CD877" s="146"/>
      <c r="CE877" s="146"/>
      <c r="CF877" s="146"/>
    </row>
    <row r="878" spans="1:87" s="76" customFormat="1" ht="28.5" customHeight="1" x14ac:dyDescent="0.2">
      <c r="A878" s="143" t="str">
        <f>+IF('➉一覧からの作成用データ (切替届)'!$N$51="印刷ＯＫ→",1,"")</f>
        <v/>
      </c>
      <c r="B878" s="1654"/>
      <c r="C878" s="1654"/>
      <c r="D878" s="1654"/>
      <c r="E878" s="1654"/>
      <c r="F878" s="1654"/>
      <c r="G878" s="1654"/>
      <c r="H878" s="1654"/>
      <c r="I878" s="1654"/>
      <c r="J878" s="1654"/>
      <c r="K878" s="1654"/>
      <c r="L878" s="1654"/>
      <c r="M878" s="1654"/>
      <c r="N878" s="1654"/>
      <c r="O878" s="1654"/>
      <c r="P878" s="1654"/>
      <c r="Q878" s="1654"/>
      <c r="R878" s="1654"/>
      <c r="S878" s="1654"/>
      <c r="T878" s="1654"/>
      <c r="U878" s="1654"/>
      <c r="V878" s="1654"/>
      <c r="W878" s="1654"/>
      <c r="X878" s="1654"/>
      <c r="Y878" s="1654"/>
      <c r="Z878" s="1654"/>
      <c r="AA878" s="1654"/>
      <c r="AB878" s="1654"/>
      <c r="AC878" s="1654"/>
      <c r="AD878" s="1654"/>
      <c r="AE878" s="1654"/>
      <c r="AF878" s="1654"/>
      <c r="AG878" s="1654"/>
      <c r="AH878" s="1654"/>
      <c r="AI878" s="1654"/>
      <c r="AJ878" s="1654"/>
      <c r="AK878" s="1654"/>
      <c r="AL878" s="1654"/>
      <c r="AM878" s="1654"/>
      <c r="AN878" s="1654"/>
      <c r="AO878" s="1654"/>
      <c r="AP878" s="1654"/>
      <c r="AQ878" s="1654"/>
      <c r="AR878" s="1654"/>
      <c r="AS878" s="1654"/>
      <c r="AT878" s="1654"/>
      <c r="AU878" s="1654"/>
      <c r="AV878" s="1654"/>
      <c r="AW878" s="1654"/>
      <c r="AX878" s="1654"/>
      <c r="AY878" s="1654"/>
      <c r="AZ878" s="1654"/>
      <c r="BA878" s="1654"/>
      <c r="BB878" s="1654"/>
      <c r="BC878" s="1654"/>
      <c r="BD878" s="1654"/>
      <c r="BE878" s="1654"/>
      <c r="BF878" s="1654"/>
      <c r="BG878" s="1654"/>
      <c r="BH878" s="1654"/>
      <c r="BI878" s="1654"/>
      <c r="BJ878" s="1654"/>
      <c r="BK878" s="1654"/>
      <c r="BL878" s="1654"/>
      <c r="BM878" s="1654"/>
      <c r="BN878" s="1654"/>
      <c r="BO878" s="1654"/>
      <c r="BP878" s="1654"/>
      <c r="BQ878" s="1654"/>
      <c r="BR878" s="135"/>
      <c r="CA878" s="146"/>
      <c r="CB878" s="146"/>
      <c r="CC878" s="146"/>
      <c r="CD878" s="146"/>
      <c r="CE878" s="146"/>
      <c r="CF878" s="146"/>
      <c r="CG878" s="146"/>
      <c r="CH878" s="146"/>
      <c r="CI878" s="146"/>
    </row>
    <row r="879" spans="1:87" s="76" customFormat="1" ht="16.5" customHeight="1" x14ac:dyDescent="0.2">
      <c r="A879" s="143" t="str">
        <f>+IF('➉一覧からの作成用データ (切替届)'!$N$51="印刷ＯＫ→",1,"")</f>
        <v/>
      </c>
      <c r="B879" s="1654" t="s">
        <v>136</v>
      </c>
      <c r="C879" s="1654"/>
      <c r="D879" s="1654"/>
      <c r="E879" s="1654"/>
      <c r="F879" s="1654"/>
      <c r="G879" s="1654"/>
      <c r="H879" s="1654"/>
      <c r="I879" s="1654"/>
      <c r="J879" s="1654"/>
      <c r="K879" s="1654"/>
      <c r="L879" s="1654"/>
      <c r="M879" s="1654"/>
      <c r="N879" s="1654"/>
      <c r="O879" s="1654"/>
      <c r="P879" s="1654"/>
      <c r="Q879" s="1654"/>
      <c r="R879" s="1654"/>
      <c r="S879" s="1654"/>
      <c r="T879" s="1654"/>
      <c r="U879" s="1654"/>
      <c r="V879" s="1654"/>
      <c r="W879" s="1654"/>
      <c r="X879" s="1654"/>
      <c r="Y879" s="1654"/>
      <c r="Z879" s="1654"/>
      <c r="AA879" s="1654"/>
      <c r="AB879" s="1654"/>
      <c r="AC879" s="1654"/>
      <c r="AD879" s="1654"/>
      <c r="AE879" s="1654"/>
      <c r="AF879" s="1654"/>
      <c r="AG879" s="1654"/>
      <c r="AH879" s="1654"/>
      <c r="AI879" s="1654"/>
      <c r="AJ879" s="1654"/>
      <c r="AK879" s="1654"/>
      <c r="AL879" s="1654"/>
      <c r="AM879" s="1654"/>
      <c r="AN879" s="1654"/>
      <c r="AO879" s="1654"/>
      <c r="AP879" s="1654"/>
      <c r="AQ879" s="1654"/>
      <c r="AR879" s="1654"/>
      <c r="AS879" s="1654"/>
      <c r="AT879" s="1654"/>
      <c r="AU879" s="1654"/>
      <c r="AV879" s="1654"/>
      <c r="AW879" s="1654"/>
      <c r="AX879" s="1654"/>
      <c r="AY879" s="1654"/>
      <c r="AZ879" s="1654"/>
      <c r="BA879" s="1654"/>
      <c r="BB879" s="1654"/>
      <c r="BC879" s="1654"/>
      <c r="BD879" s="1654"/>
      <c r="BE879" s="1654"/>
      <c r="BF879" s="1654"/>
      <c r="BG879" s="1654"/>
      <c r="BH879" s="1654"/>
      <c r="BI879" s="1654"/>
      <c r="BJ879" s="1654"/>
      <c r="BK879" s="1654"/>
      <c r="BL879" s="1654"/>
      <c r="BM879" s="1654"/>
      <c r="BN879" s="1654"/>
      <c r="BO879" s="1654"/>
      <c r="BP879" s="1654"/>
      <c r="BQ879" s="1654"/>
      <c r="BR879" s="135"/>
      <c r="CA879" s="146"/>
      <c r="CB879" s="146"/>
      <c r="CC879" s="146"/>
      <c r="CD879" s="146"/>
      <c r="CE879" s="146"/>
      <c r="CF879" s="146"/>
      <c r="CG879" s="146"/>
      <c r="CH879" s="146"/>
      <c r="CI879" s="146"/>
    </row>
    <row r="880" spans="1:87" s="76" customFormat="1" ht="16.5" customHeight="1" x14ac:dyDescent="0.2">
      <c r="A880" s="143" t="str">
        <f>+IF('➉一覧からの作成用データ (切替届)'!$N$51="印刷ＯＫ→",1,"")</f>
        <v/>
      </c>
      <c r="B880" s="1654"/>
      <c r="C880" s="1654"/>
      <c r="D880" s="1654"/>
      <c r="E880" s="1654"/>
      <c r="F880" s="1654"/>
      <c r="G880" s="1654"/>
      <c r="H880" s="1654"/>
      <c r="I880" s="1654"/>
      <c r="J880" s="1654"/>
      <c r="K880" s="1654"/>
      <c r="L880" s="1654"/>
      <c r="M880" s="1654"/>
      <c r="N880" s="1654"/>
      <c r="O880" s="1654"/>
      <c r="P880" s="1654"/>
      <c r="Q880" s="1654"/>
      <c r="R880" s="1654"/>
      <c r="S880" s="1654"/>
      <c r="T880" s="1654"/>
      <c r="U880" s="1654"/>
      <c r="V880" s="1654"/>
      <c r="W880" s="1654"/>
      <c r="X880" s="1654"/>
      <c r="Y880" s="1654"/>
      <c r="Z880" s="1654"/>
      <c r="AA880" s="1654"/>
      <c r="AB880" s="1654"/>
      <c r="AC880" s="1654"/>
      <c r="AD880" s="1654"/>
      <c r="AE880" s="1654"/>
      <c r="AF880" s="1654"/>
      <c r="AG880" s="1654"/>
      <c r="AH880" s="1654"/>
      <c r="AI880" s="1654"/>
      <c r="AJ880" s="1654"/>
      <c r="AK880" s="1654"/>
      <c r="AL880" s="1654"/>
      <c r="AM880" s="1654"/>
      <c r="AN880" s="1654"/>
      <c r="AO880" s="1654"/>
      <c r="AP880" s="1654"/>
      <c r="AQ880" s="1654"/>
      <c r="AR880" s="1654"/>
      <c r="AS880" s="1654"/>
      <c r="AT880" s="1654"/>
      <c r="AU880" s="1654"/>
      <c r="AV880" s="1654"/>
      <c r="AW880" s="1654"/>
      <c r="AX880" s="1654"/>
      <c r="AY880" s="1654"/>
      <c r="AZ880" s="1654"/>
      <c r="BA880" s="1654"/>
      <c r="BB880" s="1654"/>
      <c r="BC880" s="1654"/>
      <c r="BD880" s="1654"/>
      <c r="BE880" s="1654"/>
      <c r="BF880" s="1654"/>
      <c r="BG880" s="1654"/>
      <c r="BH880" s="1654"/>
      <c r="BI880" s="1654"/>
      <c r="BJ880" s="1654"/>
      <c r="BK880" s="1654"/>
      <c r="BL880" s="1654"/>
      <c r="BM880" s="1654"/>
      <c r="BN880" s="1654"/>
      <c r="BO880" s="1654"/>
      <c r="BP880" s="1654"/>
      <c r="BQ880" s="1654"/>
      <c r="BR880" s="135"/>
      <c r="CA880" s="146"/>
      <c r="CB880" s="146"/>
      <c r="CC880" s="146"/>
      <c r="CD880" s="146"/>
      <c r="CE880" s="146"/>
      <c r="CF880" s="146"/>
      <c r="CG880" s="146"/>
      <c r="CH880" s="146"/>
      <c r="CI880" s="146"/>
    </row>
    <row r="881" spans="1:87" s="76" customFormat="1" ht="12" customHeight="1" x14ac:dyDescent="0.2">
      <c r="A881" s="143" t="str">
        <f>+IF('➉一覧からの作成用データ (切替届)'!$N$51="印刷ＯＫ→",1,"")</f>
        <v/>
      </c>
      <c r="B881" s="8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3"/>
      <c r="AI881" s="93"/>
      <c r="AJ881" s="93"/>
      <c r="AK881" s="93"/>
      <c r="AL881" s="94"/>
      <c r="AM881" s="95"/>
      <c r="AN881" s="95"/>
      <c r="AO881" s="95"/>
      <c r="AP881" s="95"/>
      <c r="AQ881" s="96"/>
      <c r="AR881" s="96"/>
      <c r="AS881" s="96"/>
      <c r="AT881" s="96"/>
      <c r="AU881" s="96"/>
      <c r="AV881" s="96"/>
      <c r="AW881" s="96"/>
      <c r="AX881" s="96"/>
      <c r="AY881" s="96"/>
      <c r="AZ881" s="96"/>
      <c r="BA881" s="96"/>
      <c r="BB881" s="96"/>
      <c r="BC881" s="96"/>
      <c r="BD881" s="96"/>
      <c r="BE881" s="96"/>
      <c r="BF881" s="96"/>
      <c r="BG881" s="96"/>
      <c r="BH881" s="96"/>
      <c r="BR881" s="135"/>
      <c r="CA881" s="146"/>
      <c r="CB881" s="146"/>
      <c r="CC881" s="146"/>
      <c r="CD881" s="146"/>
      <c r="CE881" s="146"/>
      <c r="CF881" s="146"/>
      <c r="CG881" s="146"/>
      <c r="CH881" s="146"/>
      <c r="CI881" s="146"/>
    </row>
    <row r="882" spans="1:87" s="76" customFormat="1" ht="12" customHeight="1" x14ac:dyDescent="0.2">
      <c r="A882" s="143" t="str">
        <f>+IF('➉一覧からの作成用データ (切替届)'!$N$51="印刷ＯＫ→",1,"")</f>
        <v/>
      </c>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3"/>
      <c r="AI882" s="93"/>
      <c r="AJ882" s="93"/>
      <c r="AK882" s="93"/>
      <c r="AL882" s="94"/>
      <c r="AM882" s="95"/>
      <c r="AN882" s="95"/>
      <c r="AO882" s="95"/>
      <c r="AP882" s="95"/>
      <c r="AQ882" s="97"/>
      <c r="AR882" s="97"/>
      <c r="AS882" s="97"/>
      <c r="AT882" s="97"/>
      <c r="AU882" s="97"/>
      <c r="AV882" s="97"/>
      <c r="AW882" s="98"/>
      <c r="AX882" s="98"/>
      <c r="AY882" s="98"/>
      <c r="AZ882" s="98"/>
      <c r="BA882" s="98"/>
      <c r="BB882" s="99"/>
      <c r="BC882" s="98"/>
      <c r="BD882" s="98"/>
      <c r="BE882" s="98"/>
      <c r="BF882" s="98"/>
      <c r="BG882" s="98"/>
      <c r="BH882" s="99"/>
      <c r="BR882" s="135"/>
      <c r="CA882" s="146"/>
      <c r="CB882" s="146"/>
      <c r="CC882" s="146"/>
      <c r="CD882" s="146"/>
      <c r="CE882" s="146"/>
      <c r="CF882" s="146"/>
      <c r="CG882" s="146"/>
      <c r="CH882" s="146"/>
      <c r="CI882" s="146"/>
    </row>
    <row r="883" spans="1:87" ht="11.25" customHeight="1" x14ac:dyDescent="0.2">
      <c r="A883" s="143" t="str">
        <f>+IF('➉一覧からの作成用データ (切替届)'!$N$52="印刷ＯＫ→",1,"")</f>
        <v/>
      </c>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3"/>
      <c r="AI883" s="93"/>
      <c r="AJ883" s="93"/>
      <c r="AK883" s="93"/>
      <c r="AL883" s="94"/>
      <c r="AM883" s="95"/>
      <c r="AN883" s="95"/>
      <c r="AO883" s="95"/>
      <c r="AP883" s="95"/>
      <c r="AQ883" s="96"/>
      <c r="AR883" s="96"/>
      <c r="AS883" s="96"/>
      <c r="AT883" s="96"/>
      <c r="AU883" s="96"/>
      <c r="AV883" s="96"/>
      <c r="AW883" s="96"/>
      <c r="AX883" s="96"/>
      <c r="AY883" s="96"/>
      <c r="AZ883" s="96"/>
      <c r="BA883" s="96"/>
      <c r="BB883" s="96"/>
      <c r="BC883" s="96"/>
      <c r="BD883" s="96"/>
      <c r="BE883" s="96"/>
      <c r="BF883" s="96"/>
      <c r="BG883" s="96"/>
      <c r="BH883" s="96"/>
      <c r="BI883" s="76"/>
      <c r="BJ883" s="76"/>
      <c r="BK883" s="76"/>
      <c r="BL883" s="76"/>
      <c r="BM883" s="76"/>
      <c r="BN883" s="76"/>
      <c r="BO883" s="76"/>
      <c r="BP883" s="76"/>
      <c r="BQ883" s="76"/>
    </row>
    <row r="884" spans="1:87" ht="12.75" customHeight="1" x14ac:dyDescent="0.2">
      <c r="A884" s="143" t="str">
        <f>+IF('➉一覧からの作成用データ (切替届)'!$N$52="印刷ＯＫ→",1,"")</f>
        <v/>
      </c>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3"/>
      <c r="AI884" s="93"/>
      <c r="AJ884" s="93"/>
      <c r="AK884" s="93"/>
      <c r="AL884" s="94"/>
      <c r="AM884" s="95"/>
      <c r="AN884" s="95"/>
      <c r="AO884" s="95"/>
      <c r="AP884" s="95"/>
      <c r="AQ884" s="97"/>
      <c r="AR884" s="97"/>
      <c r="AS884" s="97"/>
      <c r="AT884" s="97"/>
      <c r="AU884" s="97"/>
      <c r="AV884" s="97"/>
      <c r="AW884" s="98"/>
      <c r="AX884" s="98"/>
      <c r="AY884" s="98"/>
      <c r="AZ884" s="98"/>
      <c r="BA884" s="98"/>
      <c r="BB884" s="99"/>
      <c r="BC884" s="98"/>
      <c r="BD884" s="98"/>
      <c r="BE884" s="98"/>
      <c r="BF884" s="98"/>
      <c r="BG884" s="98"/>
      <c r="BH884" s="99"/>
      <c r="BI884" s="76"/>
      <c r="BJ884" s="76"/>
      <c r="BK884" s="76"/>
      <c r="BL884" s="76"/>
      <c r="BM884" s="76"/>
      <c r="BN884" s="76"/>
      <c r="BO884" s="76"/>
      <c r="BP884" s="76"/>
      <c r="BQ884" s="76"/>
      <c r="BR884" s="83"/>
      <c r="BS884" s="83"/>
    </row>
    <row r="885" spans="1:87" ht="12.75" customHeight="1" x14ac:dyDescent="0.2">
      <c r="A885" s="143" t="str">
        <f>+IF('➉一覧からの作成用データ (切替届)'!$N$52="印刷ＯＫ→",1,"")</f>
        <v/>
      </c>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3"/>
      <c r="AI885" s="93"/>
      <c r="AJ885" s="93"/>
      <c r="AK885" s="93"/>
      <c r="AL885" s="94"/>
      <c r="AM885" s="95"/>
      <c r="AN885" s="95"/>
      <c r="AO885" s="95"/>
      <c r="AP885" s="95"/>
      <c r="AQ885" s="97"/>
      <c r="AR885" s="97"/>
      <c r="AS885" s="97"/>
      <c r="AT885" s="97"/>
      <c r="AU885" s="97"/>
      <c r="AV885" s="97"/>
      <c r="AW885" s="98"/>
      <c r="AX885" s="98"/>
      <c r="AY885" s="98"/>
      <c r="AZ885" s="98"/>
      <c r="BA885" s="98"/>
      <c r="BB885" s="99"/>
      <c r="BC885" s="98"/>
      <c r="BD885" s="98"/>
      <c r="BE885" s="98"/>
      <c r="BF885" s="98"/>
      <c r="BG885" s="98"/>
      <c r="BH885" s="99"/>
      <c r="BI885" s="76"/>
      <c r="BJ885" s="100"/>
      <c r="BK885" s="101"/>
      <c r="BL885" s="101"/>
      <c r="BM885" s="101"/>
      <c r="BN885" s="101"/>
      <c r="BO885" s="101"/>
      <c r="BP885" s="101"/>
      <c r="BQ885" s="101"/>
      <c r="BR885" s="76"/>
      <c r="BS885" s="76"/>
    </row>
    <row r="886" spans="1:87" ht="12.75" customHeight="1" x14ac:dyDescent="0.2">
      <c r="A886" s="143" t="str">
        <f>+IF('➉一覧からの作成用データ (切替届)'!$N$52="印刷ＯＫ→",1,"")</f>
        <v/>
      </c>
      <c r="B886" s="2719" t="s">
        <v>589</v>
      </c>
      <c r="C886" s="2719"/>
      <c r="D886" s="2719"/>
      <c r="E886" s="2719"/>
      <c r="F886" s="2719"/>
      <c r="G886" s="2719"/>
      <c r="H886" s="2719"/>
      <c r="I886" s="2719"/>
      <c r="J886" s="2719"/>
      <c r="K886" s="2719"/>
      <c r="L886" s="2719"/>
      <c r="M886" s="2719"/>
      <c r="N886" s="2719"/>
      <c r="O886" s="2719"/>
      <c r="P886" s="2719"/>
      <c r="Q886" s="2719"/>
      <c r="R886" s="2719"/>
      <c r="S886" s="2719"/>
      <c r="T886" s="2719"/>
      <c r="U886" s="2719"/>
      <c r="V886" s="2719"/>
      <c r="W886" s="2719"/>
      <c r="X886" s="2719"/>
      <c r="Y886" s="2719"/>
      <c r="Z886" s="2719"/>
      <c r="AA886" s="2719"/>
      <c r="AB886" s="2719"/>
      <c r="AC886" s="2719"/>
      <c r="AD886" s="2719"/>
      <c r="AE886" s="2719"/>
      <c r="AF886" s="2719"/>
      <c r="AG886" s="2719"/>
      <c r="AH886" s="2719"/>
      <c r="AI886" s="2719"/>
      <c r="AJ886" s="2719"/>
      <c r="AK886" s="2719"/>
      <c r="AL886" s="2720"/>
      <c r="AM886" s="95"/>
      <c r="AN886" s="95"/>
      <c r="AO886" s="95"/>
      <c r="AP886" s="2721" t="s">
        <v>115</v>
      </c>
      <c r="AQ886" s="2721"/>
      <c r="AR886" s="2721"/>
      <c r="AS886" s="2721"/>
      <c r="AT886" s="2721"/>
      <c r="AU886" s="2721"/>
      <c r="AV886" s="2721"/>
      <c r="AW886" s="2723"/>
      <c r="AX886" s="2723"/>
      <c r="AY886" s="2723"/>
      <c r="AZ886" s="2723"/>
      <c r="BA886" s="2723"/>
      <c r="BB886" s="2723"/>
      <c r="BC886" s="2723"/>
      <c r="BD886" s="2723"/>
      <c r="BE886" s="2723"/>
      <c r="BF886" s="2723"/>
      <c r="BG886" s="2723"/>
      <c r="BH886" s="2723"/>
      <c r="BI886" s="2723"/>
      <c r="BJ886" s="2723"/>
      <c r="BK886" s="2723"/>
      <c r="BL886" s="2723"/>
      <c r="BM886" s="2723"/>
      <c r="BN886" s="2723"/>
      <c r="BO886" s="2723"/>
      <c r="BP886" s="2723"/>
      <c r="BQ886" s="2723"/>
      <c r="BR886" s="76"/>
      <c r="BS886" s="76"/>
    </row>
    <row r="887" spans="1:87" ht="12.75" customHeight="1" x14ac:dyDescent="0.2">
      <c r="A887" s="143" t="str">
        <f>+IF('➉一覧からの作成用データ (切替届)'!$N$52="印刷ＯＫ→",1,"")</f>
        <v/>
      </c>
      <c r="B887" s="2719"/>
      <c r="C887" s="2719"/>
      <c r="D887" s="2719"/>
      <c r="E887" s="2719"/>
      <c r="F887" s="2719"/>
      <c r="G887" s="2719"/>
      <c r="H887" s="2719"/>
      <c r="I887" s="2719"/>
      <c r="J887" s="2719"/>
      <c r="K887" s="2719"/>
      <c r="L887" s="2719"/>
      <c r="M887" s="2719"/>
      <c r="N887" s="2719"/>
      <c r="O887" s="2719"/>
      <c r="P887" s="2719"/>
      <c r="Q887" s="2719"/>
      <c r="R887" s="2719"/>
      <c r="S887" s="2719"/>
      <c r="T887" s="2719"/>
      <c r="U887" s="2719"/>
      <c r="V887" s="2719"/>
      <c r="W887" s="2719"/>
      <c r="X887" s="2719"/>
      <c r="Y887" s="2719"/>
      <c r="Z887" s="2719"/>
      <c r="AA887" s="2719"/>
      <c r="AB887" s="2719"/>
      <c r="AC887" s="2719"/>
      <c r="AD887" s="2719"/>
      <c r="AE887" s="2719"/>
      <c r="AF887" s="2719"/>
      <c r="AG887" s="2719"/>
      <c r="AH887" s="2719"/>
      <c r="AI887" s="2719"/>
      <c r="AJ887" s="2719"/>
      <c r="AK887" s="2719"/>
      <c r="AL887" s="2720"/>
      <c r="AM887" s="95"/>
      <c r="AN887" s="95"/>
      <c r="AO887" s="95"/>
      <c r="AP887" s="2721"/>
      <c r="AQ887" s="2721"/>
      <c r="AR887" s="2721"/>
      <c r="AS887" s="2721"/>
      <c r="AT887" s="2721"/>
      <c r="AU887" s="2721"/>
      <c r="AV887" s="2721"/>
      <c r="AW887" s="2723"/>
      <c r="AX887" s="2723"/>
      <c r="AY887" s="2723"/>
      <c r="AZ887" s="2723"/>
      <c r="BA887" s="2723"/>
      <c r="BB887" s="2723"/>
      <c r="BC887" s="2723"/>
      <c r="BD887" s="2723"/>
      <c r="BE887" s="2723"/>
      <c r="BF887" s="2723"/>
      <c r="BG887" s="2723"/>
      <c r="BH887" s="2723"/>
      <c r="BI887" s="2723"/>
      <c r="BJ887" s="2723"/>
      <c r="BK887" s="2723"/>
      <c r="BL887" s="2723"/>
      <c r="BM887" s="2723"/>
      <c r="BN887" s="2723"/>
      <c r="BO887" s="2723"/>
      <c r="BP887" s="2723"/>
      <c r="BQ887" s="2723"/>
      <c r="BR887" s="76"/>
      <c r="BS887" s="76"/>
    </row>
    <row r="888" spans="1:87" ht="12.75" customHeight="1" thickBot="1" x14ac:dyDescent="0.25">
      <c r="A888" s="143" t="str">
        <f>+IF('➉一覧からの作成用データ (切替届)'!$N$52="印刷ＯＫ→",1,"")</f>
        <v/>
      </c>
      <c r="B888" s="2720"/>
      <c r="C888" s="2720"/>
      <c r="D888" s="2720"/>
      <c r="E888" s="2720"/>
      <c r="F888" s="2720"/>
      <c r="G888" s="2720"/>
      <c r="H888" s="2720"/>
      <c r="I888" s="2720"/>
      <c r="J888" s="2720"/>
      <c r="K888" s="2720"/>
      <c r="L888" s="2720"/>
      <c r="M888" s="2720"/>
      <c r="N888" s="2720"/>
      <c r="O888" s="2720"/>
      <c r="P888" s="2720"/>
      <c r="Q888" s="2720"/>
      <c r="R888" s="2720"/>
      <c r="S888" s="2720"/>
      <c r="T888" s="2720"/>
      <c r="U888" s="2720"/>
      <c r="V888" s="2720"/>
      <c r="W888" s="2720"/>
      <c r="X888" s="2720"/>
      <c r="Y888" s="2720"/>
      <c r="Z888" s="2720"/>
      <c r="AA888" s="2720"/>
      <c r="AB888" s="2720"/>
      <c r="AC888" s="2720"/>
      <c r="AD888" s="2720"/>
      <c r="AE888" s="2720"/>
      <c r="AF888" s="2720"/>
      <c r="AG888" s="2720"/>
      <c r="AH888" s="2720"/>
      <c r="AI888" s="2720"/>
      <c r="AJ888" s="2720"/>
      <c r="AK888" s="2720"/>
      <c r="AL888" s="2720"/>
      <c r="AM888" s="95"/>
      <c r="AN888" s="95"/>
      <c r="AO888" s="95"/>
      <c r="AP888" s="2722"/>
      <c r="AQ888" s="2722"/>
      <c r="AR888" s="2722"/>
      <c r="AS888" s="2722"/>
      <c r="AT888" s="2722"/>
      <c r="AU888" s="2722"/>
      <c r="AV888" s="2722"/>
      <c r="AW888" s="2724"/>
      <c r="AX888" s="2724"/>
      <c r="AY888" s="2724"/>
      <c r="AZ888" s="2724"/>
      <c r="BA888" s="2724"/>
      <c r="BB888" s="2724"/>
      <c r="BC888" s="2724"/>
      <c r="BD888" s="2724"/>
      <c r="BE888" s="2724"/>
      <c r="BF888" s="2724"/>
      <c r="BG888" s="2724"/>
      <c r="BH888" s="2724"/>
      <c r="BI888" s="2724"/>
      <c r="BJ888" s="2724"/>
      <c r="BK888" s="2724"/>
      <c r="BL888" s="2724"/>
      <c r="BM888" s="2724"/>
      <c r="BN888" s="2724"/>
      <c r="BO888" s="2724"/>
      <c r="BP888" s="2724"/>
      <c r="BQ888" s="2724"/>
      <c r="BR888" s="76"/>
      <c r="BS888" s="76"/>
    </row>
    <row r="889" spans="1:87" ht="13.5" customHeight="1" x14ac:dyDescent="0.2">
      <c r="A889" s="143" t="str">
        <f>+IF('➉一覧からの作成用データ (切替届)'!$N$52="印刷ＯＫ→",1,"")</f>
        <v/>
      </c>
      <c r="B889" s="2725">
        <f ca="1">IF('➉一覧からの作成用データ (切替届)'!$B$31="","",'➉一覧からの作成用データ (切替届)'!$B$31)</f>
        <v>45617</v>
      </c>
      <c r="C889" s="2726"/>
      <c r="D889" s="2726"/>
      <c r="E889" s="2726"/>
      <c r="F889" s="2726"/>
      <c r="G889" s="2726"/>
      <c r="H889" s="2726"/>
      <c r="I889" s="2726"/>
      <c r="J889" s="2726"/>
      <c r="K889" s="2726"/>
      <c r="L889" s="2726"/>
      <c r="M889" s="2726"/>
      <c r="N889" s="2726"/>
      <c r="O889" s="2726"/>
      <c r="P889" s="1729" t="s">
        <v>68</v>
      </c>
      <c r="Q889" s="1729"/>
      <c r="R889" s="1731" t="s">
        <v>21</v>
      </c>
      <c r="S889" s="1732"/>
      <c r="T889" s="1732"/>
      <c r="U889" s="1732"/>
      <c r="V889" s="1733"/>
      <c r="W889" s="1734" t="s">
        <v>9</v>
      </c>
      <c r="X889" s="1735"/>
      <c r="Y889" s="2731" t="str">
        <f>①伊勢崎市における事業所基本情報!$K$26&amp;"-"&amp;①伊勢崎市における事業所基本情報!$Q$26&amp;""</f>
        <v>-</v>
      </c>
      <c r="Z889" s="2731"/>
      <c r="AA889" s="2731"/>
      <c r="AB889" s="2731"/>
      <c r="AC889" s="2731"/>
      <c r="AD889" s="2731"/>
      <c r="AE889" s="2731"/>
      <c r="AF889" s="2731"/>
      <c r="AG889" s="81"/>
      <c r="AH889" s="81"/>
      <c r="AI889" s="81"/>
      <c r="AJ889" s="81"/>
      <c r="AK889" s="81"/>
      <c r="AL889" s="81"/>
      <c r="AM889" s="81"/>
      <c r="AN889" s="81"/>
      <c r="AO889" s="81"/>
      <c r="AP889" s="81"/>
      <c r="AQ889" s="81"/>
      <c r="AR889" s="81"/>
      <c r="AS889" s="81"/>
      <c r="AT889" s="81"/>
      <c r="AU889" s="81"/>
      <c r="AV889" s="81"/>
      <c r="AW889" s="1549" t="s">
        <v>10</v>
      </c>
      <c r="AX889" s="1549"/>
      <c r="AY889" s="1549"/>
      <c r="AZ889" s="1549"/>
      <c r="BA889" s="1549"/>
      <c r="BB889" s="1549"/>
      <c r="BC889" s="1549"/>
      <c r="BD889" s="1551" t="str">
        <f>①伊勢崎市における事業所基本情報!$CG$18&amp;""</f>
        <v/>
      </c>
      <c r="BE889" s="1551" t="str">
        <f>①伊勢崎市における事業所基本情報!$CH$18&amp;""</f>
        <v/>
      </c>
      <c r="BF889" s="1551" t="str">
        <f>①伊勢崎市における事業所基本情報!$CI$18&amp;""</f>
        <v/>
      </c>
      <c r="BG889" s="1551" t="str">
        <f>①伊勢崎市における事業所基本情報!$CJ$18&amp;""</f>
        <v/>
      </c>
      <c r="BH889" s="1551" t="str">
        <f>①伊勢崎市における事業所基本情報!$CK$18&amp;""</f>
        <v/>
      </c>
      <c r="BI889" s="1551" t="str">
        <f>①伊勢崎市における事業所基本情報!$CL$18&amp;""</f>
        <v/>
      </c>
      <c r="BJ889" s="1551" t="str">
        <f>①伊勢崎市における事業所基本情報!$CM$18&amp;""</f>
        <v/>
      </c>
      <c r="BK889" s="1551" t="str">
        <f>①伊勢崎市における事業所基本情報!$CN$18&amp;""</f>
        <v/>
      </c>
      <c r="BL889" s="1572" t="s">
        <v>130</v>
      </c>
      <c r="BM889" s="1573"/>
      <c r="BN889" s="1573"/>
      <c r="BO889" s="1573"/>
      <c r="BP889" s="1573"/>
      <c r="BQ889" s="1574"/>
      <c r="BR889" s="86"/>
      <c r="BS889" s="86"/>
      <c r="BT889" s="86"/>
      <c r="BY889" s="145"/>
      <c r="BZ889" s="145"/>
      <c r="CA889" s="145"/>
      <c r="CB889" s="145"/>
      <c r="CC889" s="145"/>
      <c r="CD889" s="145"/>
      <c r="CE889" s="145"/>
      <c r="CF889" s="145"/>
      <c r="CG889" s="145"/>
    </row>
    <row r="890" spans="1:87" ht="13.5" customHeight="1" x14ac:dyDescent="0.2">
      <c r="A890" s="143" t="str">
        <f>+IF('➉一覧からの作成用データ (切替届)'!$N$52="印刷ＯＫ→",1,"")</f>
        <v/>
      </c>
      <c r="B890" s="2727"/>
      <c r="C890" s="2728"/>
      <c r="D890" s="2728"/>
      <c r="E890" s="2728"/>
      <c r="F890" s="2728"/>
      <c r="G890" s="2728"/>
      <c r="H890" s="2728"/>
      <c r="I890" s="2728"/>
      <c r="J890" s="2728"/>
      <c r="K890" s="2728"/>
      <c r="L890" s="2728"/>
      <c r="M890" s="2728"/>
      <c r="N890" s="2728"/>
      <c r="O890" s="2728"/>
      <c r="P890" s="1730"/>
      <c r="Q890" s="1730"/>
      <c r="R890" s="1640"/>
      <c r="S890" s="1590"/>
      <c r="T890" s="1590"/>
      <c r="U890" s="1590"/>
      <c r="V890" s="1641"/>
      <c r="W890" s="1568" t="str">
        <f>①伊勢崎市における事業所基本情報!$I$27&amp;""</f>
        <v/>
      </c>
      <c r="X890" s="1569"/>
      <c r="Y890" s="1569"/>
      <c r="Z890" s="1569"/>
      <c r="AA890" s="1569"/>
      <c r="AB890" s="1569"/>
      <c r="AC890" s="1569"/>
      <c r="AD890" s="1569"/>
      <c r="AE890" s="1569"/>
      <c r="AF890" s="1569"/>
      <c r="AG890" s="1569"/>
      <c r="AH890" s="1569"/>
      <c r="AI890" s="1569"/>
      <c r="AJ890" s="1569"/>
      <c r="AK890" s="1569"/>
      <c r="AL890" s="1569"/>
      <c r="AM890" s="1569"/>
      <c r="AN890" s="1569"/>
      <c r="AO890" s="1569"/>
      <c r="AP890" s="1569"/>
      <c r="AQ890" s="1569"/>
      <c r="AR890" s="1569"/>
      <c r="AS890" s="1569"/>
      <c r="AT890" s="1569"/>
      <c r="AU890" s="1569"/>
      <c r="AV890" s="1569"/>
      <c r="AW890" s="1550"/>
      <c r="AX890" s="1550"/>
      <c r="AY890" s="1550"/>
      <c r="AZ890" s="1550"/>
      <c r="BA890" s="1550"/>
      <c r="BB890" s="1550"/>
      <c r="BC890" s="1550"/>
      <c r="BD890" s="1552"/>
      <c r="BE890" s="1552"/>
      <c r="BF890" s="1552"/>
      <c r="BG890" s="1552"/>
      <c r="BH890" s="1552"/>
      <c r="BI890" s="1552"/>
      <c r="BJ890" s="1552"/>
      <c r="BK890" s="1552"/>
      <c r="BL890" s="1575"/>
      <c r="BM890" s="1576"/>
      <c r="BN890" s="1576"/>
      <c r="BO890" s="1576"/>
      <c r="BP890" s="1576"/>
      <c r="BQ890" s="1577"/>
      <c r="BR890" s="86"/>
      <c r="BS890" s="86"/>
      <c r="BT890" s="86"/>
      <c r="BY890" s="145"/>
    </row>
    <row r="891" spans="1:87" ht="13.5" customHeight="1" x14ac:dyDescent="0.2">
      <c r="A891" s="143" t="str">
        <f>+IF('➉一覧からの作成用データ (切替届)'!$N$52="印刷ＯＫ→",1,"")</f>
        <v/>
      </c>
      <c r="B891" s="2727"/>
      <c r="C891" s="2728"/>
      <c r="D891" s="2728"/>
      <c r="E891" s="2728"/>
      <c r="F891" s="2728"/>
      <c r="G891" s="2728"/>
      <c r="H891" s="2728"/>
      <c r="I891" s="2728"/>
      <c r="J891" s="2728"/>
      <c r="K891" s="2728"/>
      <c r="L891" s="2728"/>
      <c r="M891" s="2728"/>
      <c r="N891" s="2728"/>
      <c r="O891" s="2728"/>
      <c r="P891" s="1730"/>
      <c r="Q891" s="1730"/>
      <c r="R891" s="1640"/>
      <c r="S891" s="1590"/>
      <c r="T891" s="1590"/>
      <c r="U891" s="1590"/>
      <c r="V891" s="1641"/>
      <c r="W891" s="1568"/>
      <c r="X891" s="1569"/>
      <c r="Y891" s="1569"/>
      <c r="Z891" s="1569"/>
      <c r="AA891" s="1569"/>
      <c r="AB891" s="1569"/>
      <c r="AC891" s="1569"/>
      <c r="AD891" s="1569"/>
      <c r="AE891" s="1569"/>
      <c r="AF891" s="1569"/>
      <c r="AG891" s="1569"/>
      <c r="AH891" s="1569"/>
      <c r="AI891" s="1569"/>
      <c r="AJ891" s="1569"/>
      <c r="AK891" s="1569"/>
      <c r="AL891" s="1569"/>
      <c r="AM891" s="1569"/>
      <c r="AN891" s="1569"/>
      <c r="AO891" s="1569"/>
      <c r="AP891" s="1569"/>
      <c r="AQ891" s="1569"/>
      <c r="AR891" s="1569"/>
      <c r="AS891" s="1569"/>
      <c r="AT891" s="1569"/>
      <c r="AU891" s="1569"/>
      <c r="AV891" s="1569"/>
      <c r="AW891" s="1550"/>
      <c r="AX891" s="1550"/>
      <c r="AY891" s="1550"/>
      <c r="AZ891" s="1550"/>
      <c r="BA891" s="1550"/>
      <c r="BB891" s="1550"/>
      <c r="BC891" s="1550"/>
      <c r="BD891" s="1624" t="s">
        <v>116</v>
      </c>
      <c r="BE891" s="1624"/>
      <c r="BF891" s="1624"/>
      <c r="BG891" s="1624"/>
      <c r="BH891" s="1624"/>
      <c r="BI891" s="1624"/>
      <c r="BJ891" s="1624"/>
      <c r="BK891" s="1624" t="s">
        <v>117</v>
      </c>
      <c r="BL891" s="1566" t="str">
        <f>RIGHT('➉一覧からの作成用データ (切替届)'!$M$52,2)&amp;""</f>
        <v/>
      </c>
      <c r="BM891" s="1566"/>
      <c r="BN891" s="1566"/>
      <c r="BO891" s="1566"/>
      <c r="BP891" s="1566"/>
      <c r="BQ891" s="1626" t="s">
        <v>118</v>
      </c>
      <c r="BR891" s="78"/>
      <c r="BS891" s="78"/>
      <c r="BT891" s="76"/>
      <c r="BY891" s="145"/>
    </row>
    <row r="892" spans="1:87" ht="13.5" customHeight="1" x14ac:dyDescent="0.2">
      <c r="A892" s="143" t="str">
        <f>+IF('➉一覧からの作成用データ (切替届)'!$N$52="印刷ＯＫ→",1,"")</f>
        <v/>
      </c>
      <c r="B892" s="2729"/>
      <c r="C892" s="2730"/>
      <c r="D892" s="2730"/>
      <c r="E892" s="2730"/>
      <c r="F892" s="2730"/>
      <c r="G892" s="2730"/>
      <c r="H892" s="2730"/>
      <c r="I892" s="2730"/>
      <c r="J892" s="2730"/>
      <c r="K892" s="2730"/>
      <c r="L892" s="2730"/>
      <c r="M892" s="2730"/>
      <c r="N892" s="2730"/>
      <c r="O892" s="2730"/>
      <c r="P892" s="1730"/>
      <c r="Q892" s="1730"/>
      <c r="R892" s="1637"/>
      <c r="S892" s="1638"/>
      <c r="T892" s="1638"/>
      <c r="U892" s="1638"/>
      <c r="V892" s="1642"/>
      <c r="W892" s="1570"/>
      <c r="X892" s="1571"/>
      <c r="Y892" s="1571"/>
      <c r="Z892" s="1571"/>
      <c r="AA892" s="1571"/>
      <c r="AB892" s="1571"/>
      <c r="AC892" s="1571"/>
      <c r="AD892" s="1571"/>
      <c r="AE892" s="1571"/>
      <c r="AF892" s="1571"/>
      <c r="AG892" s="1571"/>
      <c r="AH892" s="1571"/>
      <c r="AI892" s="1571"/>
      <c r="AJ892" s="1571"/>
      <c r="AK892" s="1571"/>
      <c r="AL892" s="1571"/>
      <c r="AM892" s="1571"/>
      <c r="AN892" s="1571"/>
      <c r="AO892" s="1571"/>
      <c r="AP892" s="1571"/>
      <c r="AQ892" s="1571"/>
      <c r="AR892" s="1571"/>
      <c r="AS892" s="1571"/>
      <c r="AT892" s="1571"/>
      <c r="AU892" s="1571"/>
      <c r="AV892" s="1571"/>
      <c r="AW892" s="1550"/>
      <c r="AX892" s="1550"/>
      <c r="AY892" s="1550"/>
      <c r="AZ892" s="1550"/>
      <c r="BA892" s="1550"/>
      <c r="BB892" s="1550"/>
      <c r="BC892" s="1550"/>
      <c r="BD892" s="1625"/>
      <c r="BE892" s="1625"/>
      <c r="BF892" s="1625"/>
      <c r="BG892" s="1625"/>
      <c r="BH892" s="1625"/>
      <c r="BI892" s="1625"/>
      <c r="BJ892" s="1625"/>
      <c r="BK892" s="1625"/>
      <c r="BL892" s="1567"/>
      <c r="BM892" s="1567"/>
      <c r="BN892" s="1567"/>
      <c r="BO892" s="1567"/>
      <c r="BP892" s="1567"/>
      <c r="BQ892" s="1627"/>
      <c r="BR892" s="78"/>
      <c r="BS892" s="78"/>
      <c r="BT892" s="76"/>
      <c r="BY892" s="145"/>
      <c r="BZ892" s="145"/>
      <c r="CA892" s="145"/>
      <c r="CB892" s="145"/>
      <c r="CC892" s="145"/>
      <c r="CD892" s="145"/>
      <c r="CE892" s="145"/>
      <c r="CF892" s="145"/>
    </row>
    <row r="893" spans="1:87" ht="20.25" customHeight="1" x14ac:dyDescent="0.2">
      <c r="A893" s="143" t="str">
        <f>+IF('➉一覧からの作成用データ (切替届)'!$N$52="印刷ＯＫ→",1,"")</f>
        <v/>
      </c>
      <c r="B893" s="1653"/>
      <c r="C893" s="1564"/>
      <c r="D893" s="1564"/>
      <c r="E893" s="1564"/>
      <c r="F893" s="1564"/>
      <c r="G893" s="1564"/>
      <c r="H893" s="1564"/>
      <c r="I893" s="1564"/>
      <c r="J893" s="1564"/>
      <c r="K893" s="1649" t="s">
        <v>304</v>
      </c>
      <c r="L893" s="1650"/>
      <c r="M893" s="1650"/>
      <c r="N893" s="1650"/>
      <c r="O893" s="1650"/>
      <c r="P893" s="1730"/>
      <c r="Q893" s="1730"/>
      <c r="R893" s="1634" t="s">
        <v>20</v>
      </c>
      <c r="S893" s="1634"/>
      <c r="T893" s="1634"/>
      <c r="U893" s="1634"/>
      <c r="V893" s="1634"/>
      <c r="W893" s="1610" t="str">
        <f>①伊勢崎市における事業所基本情報!$I$20&amp;""</f>
        <v/>
      </c>
      <c r="X893" s="1611"/>
      <c r="Y893" s="1611"/>
      <c r="Z893" s="1611"/>
      <c r="AA893" s="1611"/>
      <c r="AB893" s="1611"/>
      <c r="AC893" s="1611"/>
      <c r="AD893" s="1611"/>
      <c r="AE893" s="1611"/>
      <c r="AF893" s="1611"/>
      <c r="AG893" s="1611"/>
      <c r="AH893" s="1611"/>
      <c r="AI893" s="1611"/>
      <c r="AJ893" s="1611"/>
      <c r="AK893" s="1611"/>
      <c r="AL893" s="1611"/>
      <c r="AM893" s="1611"/>
      <c r="AN893" s="1611"/>
      <c r="AO893" s="1611"/>
      <c r="AP893" s="1611"/>
      <c r="AQ893" s="1611"/>
      <c r="AR893" s="1611"/>
      <c r="AS893" s="1611"/>
      <c r="AT893" s="1611"/>
      <c r="AU893" s="1611"/>
      <c r="AV893" s="1612"/>
      <c r="AW893" s="1550" t="s">
        <v>131</v>
      </c>
      <c r="AX893" s="1550"/>
      <c r="AY893" s="1550"/>
      <c r="AZ893" s="1550"/>
      <c r="BA893" s="1550" t="s">
        <v>33</v>
      </c>
      <c r="BB893" s="1550"/>
      <c r="BC893" s="1550"/>
      <c r="BD893" s="1614" t="str">
        <f>①伊勢崎市における事業所基本情報!$I$35&amp;""</f>
        <v/>
      </c>
      <c r="BE893" s="1614"/>
      <c r="BF893" s="1614"/>
      <c r="BG893" s="1614"/>
      <c r="BH893" s="1614"/>
      <c r="BI893" s="1614"/>
      <c r="BJ893" s="1614"/>
      <c r="BK893" s="1614"/>
      <c r="BL893" s="1614"/>
      <c r="BM893" s="1614"/>
      <c r="BN893" s="1614"/>
      <c r="BO893" s="1614"/>
      <c r="BP893" s="1614"/>
      <c r="BQ893" s="1615"/>
      <c r="BR893" s="78"/>
      <c r="BS893" s="78"/>
      <c r="BT893" s="76"/>
      <c r="BY893" s="145"/>
      <c r="BZ893" s="145"/>
      <c r="CA893" s="145"/>
      <c r="CB893" s="145"/>
      <c r="CC893" s="145"/>
      <c r="CD893" s="145"/>
      <c r="CE893" s="145"/>
      <c r="CF893" s="145"/>
    </row>
    <row r="894" spans="1:87" ht="20.25" customHeight="1" x14ac:dyDescent="0.2">
      <c r="A894" s="143" t="str">
        <f>+IF('➉一覧からの作成用データ (切替届)'!$N$52="印刷ＯＫ→",1,"")</f>
        <v/>
      </c>
      <c r="B894" s="1653"/>
      <c r="C894" s="1564"/>
      <c r="D894" s="1564"/>
      <c r="E894" s="1564"/>
      <c r="F894" s="1564"/>
      <c r="G894" s="1564"/>
      <c r="H894" s="1564"/>
      <c r="I894" s="1564"/>
      <c r="J894" s="1564"/>
      <c r="K894" s="1651"/>
      <c r="L894" s="1652"/>
      <c r="M894" s="1652"/>
      <c r="N894" s="1652"/>
      <c r="O894" s="1652"/>
      <c r="P894" s="1730"/>
      <c r="Q894" s="1730"/>
      <c r="R894" s="1640" t="s">
        <v>24</v>
      </c>
      <c r="S894" s="1590"/>
      <c r="T894" s="1590"/>
      <c r="U894" s="1590"/>
      <c r="V894" s="1641"/>
      <c r="W894" s="1601" t="str">
        <f>①伊勢崎市における事業所基本情報!$I$22&amp;""</f>
        <v/>
      </c>
      <c r="X894" s="1602"/>
      <c r="Y894" s="1602"/>
      <c r="Z894" s="1602"/>
      <c r="AA894" s="1602"/>
      <c r="AB894" s="1602"/>
      <c r="AC894" s="1602"/>
      <c r="AD894" s="1602"/>
      <c r="AE894" s="1602"/>
      <c r="AF894" s="1602"/>
      <c r="AG894" s="1602"/>
      <c r="AH894" s="1602"/>
      <c r="AI894" s="1602"/>
      <c r="AJ894" s="1602"/>
      <c r="AK894" s="1602"/>
      <c r="AL894" s="1602"/>
      <c r="AM894" s="1602"/>
      <c r="AN894" s="1602"/>
      <c r="AO894" s="1602"/>
      <c r="AP894" s="1602"/>
      <c r="AQ894" s="1602"/>
      <c r="AR894" s="1602"/>
      <c r="AS894" s="1602"/>
      <c r="AT894" s="1602"/>
      <c r="AU894" s="1602"/>
      <c r="AV894" s="1603"/>
      <c r="AW894" s="1550"/>
      <c r="AX894" s="1550"/>
      <c r="AY894" s="1550"/>
      <c r="AZ894" s="1550"/>
      <c r="BA894" s="1550"/>
      <c r="BB894" s="1550"/>
      <c r="BC894" s="1550"/>
      <c r="BD894" s="1616"/>
      <c r="BE894" s="1616"/>
      <c r="BF894" s="1616"/>
      <c r="BG894" s="1616"/>
      <c r="BH894" s="1616"/>
      <c r="BI894" s="1616"/>
      <c r="BJ894" s="1616"/>
      <c r="BK894" s="1616"/>
      <c r="BL894" s="1616"/>
      <c r="BM894" s="1616"/>
      <c r="BN894" s="1616"/>
      <c r="BO894" s="1616"/>
      <c r="BP894" s="1616"/>
      <c r="BQ894" s="1617"/>
      <c r="BR894" s="78"/>
      <c r="BS894" s="78"/>
      <c r="BT894" s="76"/>
      <c r="BY894" s="145"/>
      <c r="BZ894" s="145"/>
      <c r="CA894" s="145"/>
      <c r="CB894" s="145"/>
      <c r="CC894" s="145"/>
      <c r="CD894" s="145"/>
      <c r="CE894" s="145"/>
      <c r="CF894" s="145"/>
      <c r="CG894" s="145"/>
    </row>
    <row r="895" spans="1:87" ht="20.25" customHeight="1" x14ac:dyDescent="0.2">
      <c r="A895" s="143" t="str">
        <f>+IF('➉一覧からの作成用データ (切替届)'!$N$52="印刷ＯＫ→",1,"")</f>
        <v/>
      </c>
      <c r="B895" s="1653"/>
      <c r="C895" s="1564"/>
      <c r="D895" s="1564"/>
      <c r="E895" s="1564"/>
      <c r="F895" s="1564"/>
      <c r="G895" s="1564"/>
      <c r="H895" s="1564"/>
      <c r="I895" s="1564"/>
      <c r="J895" s="1564"/>
      <c r="K895" s="1564"/>
      <c r="L895" s="1564"/>
      <c r="M895" s="1564"/>
      <c r="N895" s="1564"/>
      <c r="O895" s="1565"/>
      <c r="P895" s="1730"/>
      <c r="Q895" s="1730"/>
      <c r="R895" s="1640"/>
      <c r="S895" s="1590"/>
      <c r="T895" s="1590"/>
      <c r="U895" s="1590"/>
      <c r="V895" s="1641"/>
      <c r="W895" s="1604"/>
      <c r="X895" s="1605"/>
      <c r="Y895" s="1605"/>
      <c r="Z895" s="1605"/>
      <c r="AA895" s="1605"/>
      <c r="AB895" s="1605"/>
      <c r="AC895" s="1605"/>
      <c r="AD895" s="1605"/>
      <c r="AE895" s="1605"/>
      <c r="AF895" s="1605"/>
      <c r="AG895" s="1605"/>
      <c r="AH895" s="1605"/>
      <c r="AI895" s="1605"/>
      <c r="AJ895" s="1605"/>
      <c r="AK895" s="1605"/>
      <c r="AL895" s="1605"/>
      <c r="AM895" s="1605"/>
      <c r="AN895" s="1605"/>
      <c r="AO895" s="1605"/>
      <c r="AP895" s="1605"/>
      <c r="AQ895" s="1605"/>
      <c r="AR895" s="1605"/>
      <c r="AS895" s="1605"/>
      <c r="AT895" s="1605"/>
      <c r="AU895" s="1605"/>
      <c r="AV895" s="1606"/>
      <c r="AW895" s="1550"/>
      <c r="AX895" s="1550"/>
      <c r="AY895" s="1550"/>
      <c r="AZ895" s="1550"/>
      <c r="BA895" s="1550" t="s">
        <v>3</v>
      </c>
      <c r="BB895" s="1550"/>
      <c r="BC895" s="1550"/>
      <c r="BD895" s="1708" t="str">
        <f>①伊勢崎市における事業所基本情報!$I$37&amp;""</f>
        <v/>
      </c>
      <c r="BE895" s="1709"/>
      <c r="BF895" s="1709"/>
      <c r="BG895" s="1709"/>
      <c r="BH895" s="1709"/>
      <c r="BI895" s="1709"/>
      <c r="BJ895" s="1709"/>
      <c r="BK895" s="1709"/>
      <c r="BL895" s="1709"/>
      <c r="BM895" s="1709"/>
      <c r="BN895" s="1709"/>
      <c r="BO895" s="1709"/>
      <c r="BP895" s="1709"/>
      <c r="BQ895" s="1710"/>
      <c r="BR895" s="78"/>
      <c r="BS895" s="78"/>
      <c r="BT895" s="76"/>
      <c r="BY895" s="145"/>
    </row>
    <row r="896" spans="1:87" ht="20.25" customHeight="1" x14ac:dyDescent="0.2">
      <c r="A896" s="143" t="str">
        <f>+IF('➉一覧からの作成用データ (切替届)'!$N$52="印刷ＯＫ→",1,"")</f>
        <v/>
      </c>
      <c r="B896" s="1557" t="s">
        <v>13</v>
      </c>
      <c r="C896" s="1558"/>
      <c r="D896" s="1558"/>
      <c r="E896" s="1558"/>
      <c r="F896" s="1559"/>
      <c r="G896" s="1553" t="s">
        <v>19</v>
      </c>
      <c r="H896" s="1554"/>
      <c r="I896" s="1554"/>
      <c r="J896" s="1554"/>
      <c r="K896" s="1554"/>
      <c r="L896" s="1554"/>
      <c r="M896" s="1554"/>
      <c r="N896" s="1554"/>
      <c r="O896" s="1554"/>
      <c r="P896" s="1730"/>
      <c r="Q896" s="1730"/>
      <c r="R896" s="1637"/>
      <c r="S896" s="1638"/>
      <c r="T896" s="1638"/>
      <c r="U896" s="1638"/>
      <c r="V896" s="1642"/>
      <c r="W896" s="1607"/>
      <c r="X896" s="1608"/>
      <c r="Y896" s="1608"/>
      <c r="Z896" s="1608"/>
      <c r="AA896" s="1608"/>
      <c r="AB896" s="1608"/>
      <c r="AC896" s="1608"/>
      <c r="AD896" s="1608"/>
      <c r="AE896" s="1608"/>
      <c r="AF896" s="1608"/>
      <c r="AG896" s="1608"/>
      <c r="AH896" s="1608"/>
      <c r="AI896" s="1608"/>
      <c r="AJ896" s="1608"/>
      <c r="AK896" s="1608"/>
      <c r="AL896" s="1608"/>
      <c r="AM896" s="1608"/>
      <c r="AN896" s="1608"/>
      <c r="AO896" s="1608"/>
      <c r="AP896" s="1608"/>
      <c r="AQ896" s="1608"/>
      <c r="AR896" s="1608"/>
      <c r="AS896" s="1608"/>
      <c r="AT896" s="1608"/>
      <c r="AU896" s="1608"/>
      <c r="AV896" s="1609"/>
      <c r="AW896" s="1550"/>
      <c r="AX896" s="1550"/>
      <c r="AY896" s="1550"/>
      <c r="AZ896" s="1550"/>
      <c r="BA896" s="1550"/>
      <c r="BB896" s="1550"/>
      <c r="BC896" s="1550"/>
      <c r="BD896" s="1711"/>
      <c r="BE896" s="1712"/>
      <c r="BF896" s="1712"/>
      <c r="BG896" s="1712"/>
      <c r="BH896" s="1712"/>
      <c r="BI896" s="1712"/>
      <c r="BJ896" s="1712"/>
      <c r="BK896" s="1712"/>
      <c r="BL896" s="1712"/>
      <c r="BM896" s="1712"/>
      <c r="BN896" s="1712"/>
      <c r="BO896" s="1712"/>
      <c r="BP896" s="1712"/>
      <c r="BQ896" s="1713"/>
      <c r="BR896" s="78"/>
      <c r="BS896" s="78"/>
      <c r="BT896" s="76"/>
      <c r="BY896" s="145"/>
      <c r="BZ896" s="145"/>
    </row>
    <row r="897" spans="1:98" ht="20.25" customHeight="1" x14ac:dyDescent="0.2">
      <c r="A897" s="143" t="str">
        <f>+IF('➉一覧からの作成用データ (切替届)'!$N$52="印刷ＯＫ→",1,"")</f>
        <v/>
      </c>
      <c r="B897" s="1560"/>
      <c r="C897" s="1561"/>
      <c r="D897" s="1561"/>
      <c r="E897" s="1561"/>
      <c r="F897" s="1562"/>
      <c r="G897" s="1555"/>
      <c r="H897" s="1556"/>
      <c r="I897" s="1556"/>
      <c r="J897" s="1556"/>
      <c r="K897" s="1556"/>
      <c r="L897" s="1556"/>
      <c r="M897" s="1556"/>
      <c r="N897" s="1556"/>
      <c r="O897" s="1556"/>
      <c r="P897" s="1730"/>
      <c r="Q897" s="1730"/>
      <c r="R897" s="1550" t="s">
        <v>25</v>
      </c>
      <c r="S897" s="1550"/>
      <c r="T897" s="1550"/>
      <c r="U897" s="1550"/>
      <c r="V897" s="1550"/>
      <c r="W897" s="1543" t="str">
        <f>①伊勢崎市における事業所基本情報!$CG$35&amp;""</f>
        <v/>
      </c>
      <c r="X897" s="1544"/>
      <c r="Y897" s="1543" t="str">
        <f>①伊勢崎市における事業所基本情報!$CH$35&amp;""</f>
        <v/>
      </c>
      <c r="Z897" s="1544"/>
      <c r="AA897" s="1543" t="str">
        <f>①伊勢崎市における事業所基本情報!$CI$35&amp;""</f>
        <v/>
      </c>
      <c r="AB897" s="1544"/>
      <c r="AC897" s="1543" t="str">
        <f>①伊勢崎市における事業所基本情報!$CJ$35&amp;""</f>
        <v/>
      </c>
      <c r="AD897" s="1544"/>
      <c r="AE897" s="1543" t="str">
        <f>①伊勢崎市における事業所基本情報!$CK$35&amp;""</f>
        <v/>
      </c>
      <c r="AF897" s="1544"/>
      <c r="AG897" s="1543" t="str">
        <f>①伊勢崎市における事業所基本情報!$CL$35&amp;""</f>
        <v/>
      </c>
      <c r="AH897" s="1544"/>
      <c r="AI897" s="1543" t="str">
        <f>①伊勢崎市における事業所基本情報!$CM$35&amp;""</f>
        <v/>
      </c>
      <c r="AJ897" s="1544"/>
      <c r="AK897" s="1543" t="str">
        <f>①伊勢崎市における事業所基本情報!$CN$35&amp;""</f>
        <v/>
      </c>
      <c r="AL897" s="1544"/>
      <c r="AM897" s="1543" t="str">
        <f>①伊勢崎市における事業所基本情報!$CO$35&amp;""</f>
        <v/>
      </c>
      <c r="AN897" s="1544"/>
      <c r="AO897" s="1543" t="str">
        <f>①伊勢崎市における事業所基本情報!$CP$35&amp;""</f>
        <v/>
      </c>
      <c r="AP897" s="1544"/>
      <c r="AQ897" s="1543" t="str">
        <f>①伊勢崎市における事業所基本情報!$CQ$35&amp;""</f>
        <v/>
      </c>
      <c r="AR897" s="1544"/>
      <c r="AS897" s="1543" t="str">
        <f>①伊勢崎市における事業所基本情報!$CR$35&amp;""</f>
        <v/>
      </c>
      <c r="AT897" s="1544"/>
      <c r="AU897" s="1736" t="str">
        <f>①伊勢崎市における事業所基本情報!$CS$35&amp;""</f>
        <v/>
      </c>
      <c r="AV897" s="1737"/>
      <c r="AW897" s="1550"/>
      <c r="AX897" s="1550"/>
      <c r="AY897" s="1550"/>
      <c r="AZ897" s="1550"/>
      <c r="BA897" s="1550" t="s">
        <v>4</v>
      </c>
      <c r="BB897" s="1550"/>
      <c r="BC897" s="1550"/>
      <c r="BD897" s="1714" t="str">
        <f>①伊勢崎市における事業所基本情報!$I$39&amp;""</f>
        <v/>
      </c>
      <c r="BE897" s="1715"/>
      <c r="BF897" s="1715"/>
      <c r="BG897" s="1715"/>
      <c r="BH897" s="1715"/>
      <c r="BI897" s="1715"/>
      <c r="BJ897" s="1715"/>
      <c r="BK897" s="1715"/>
      <c r="BL897" s="1715"/>
      <c r="BM897" s="1715"/>
      <c r="BN897" s="1715"/>
      <c r="BO897" s="1715"/>
      <c r="BP897" s="1715"/>
      <c r="BQ897" s="1716"/>
      <c r="BR897" s="78"/>
      <c r="BS897" s="78"/>
      <c r="BT897" s="76"/>
      <c r="BY897" s="145"/>
      <c r="BZ897" s="145"/>
    </row>
    <row r="898" spans="1:98" ht="20.25" customHeight="1" thickBot="1" x14ac:dyDescent="0.25">
      <c r="A898" s="143" t="str">
        <f>+IF('➉一覧からの作成用データ (切替届)'!$N$52="印刷ＯＫ→",1,"")</f>
        <v/>
      </c>
      <c r="B898" s="1560"/>
      <c r="C898" s="1561"/>
      <c r="D898" s="1561"/>
      <c r="E898" s="1561"/>
      <c r="F898" s="1562"/>
      <c r="G898" s="1555"/>
      <c r="H898" s="1556"/>
      <c r="I898" s="1556"/>
      <c r="J898" s="1556"/>
      <c r="K898" s="1556"/>
      <c r="L898" s="1556"/>
      <c r="M898" s="1556"/>
      <c r="N898" s="1556"/>
      <c r="O898" s="1556"/>
      <c r="P898" s="1730"/>
      <c r="Q898" s="1730"/>
      <c r="R898" s="1550"/>
      <c r="S898" s="1550"/>
      <c r="T898" s="1550"/>
      <c r="U898" s="1550"/>
      <c r="V898" s="1550"/>
      <c r="W898" s="1620"/>
      <c r="X898" s="1621"/>
      <c r="Y898" s="1620"/>
      <c r="Z898" s="1621"/>
      <c r="AA898" s="1620"/>
      <c r="AB898" s="1621"/>
      <c r="AC898" s="1545"/>
      <c r="AD898" s="1546"/>
      <c r="AE898" s="1545"/>
      <c r="AF898" s="1546"/>
      <c r="AG898" s="1545"/>
      <c r="AH898" s="1546"/>
      <c r="AI898" s="1545"/>
      <c r="AJ898" s="1546"/>
      <c r="AK898" s="1545"/>
      <c r="AL898" s="1546"/>
      <c r="AM898" s="1545"/>
      <c r="AN898" s="1546"/>
      <c r="AO898" s="1545"/>
      <c r="AP898" s="1546"/>
      <c r="AQ898" s="1545"/>
      <c r="AR898" s="1546"/>
      <c r="AS898" s="1545"/>
      <c r="AT898" s="1546"/>
      <c r="AU898" s="1738"/>
      <c r="AV898" s="1543"/>
      <c r="AW898" s="1634"/>
      <c r="AX898" s="1634"/>
      <c r="AY898" s="1634"/>
      <c r="AZ898" s="1634"/>
      <c r="BA898" s="1618"/>
      <c r="BB898" s="1618"/>
      <c r="BC898" s="1618"/>
      <c r="BD898" s="1717"/>
      <c r="BE898" s="1718"/>
      <c r="BF898" s="1718"/>
      <c r="BG898" s="1718"/>
      <c r="BH898" s="1718"/>
      <c r="BI898" s="1718"/>
      <c r="BJ898" s="1718"/>
      <c r="BK898" s="1718"/>
      <c r="BL898" s="1718"/>
      <c r="BM898" s="1718"/>
      <c r="BN898" s="1718"/>
      <c r="BO898" s="1718"/>
      <c r="BP898" s="1718"/>
      <c r="BQ898" s="1719"/>
      <c r="BR898" s="78"/>
      <c r="BS898" s="78"/>
      <c r="BY898" s="145"/>
      <c r="BZ898" s="145"/>
      <c r="CA898" s="145"/>
      <c r="CB898" s="145"/>
      <c r="CC898" s="145"/>
      <c r="CD898" s="145"/>
      <c r="CE898" s="145"/>
      <c r="CF898" s="145"/>
      <c r="CG898" s="145"/>
    </row>
    <row r="899" spans="1:98" ht="15.75" customHeight="1" x14ac:dyDescent="0.2">
      <c r="A899" s="143" t="str">
        <f>+IF('➉一覧からの作成用データ (切替届)'!$N$52="印刷ＯＫ→",1,"")</f>
        <v/>
      </c>
      <c r="B899" s="1676" t="s">
        <v>22</v>
      </c>
      <c r="C899" s="1677"/>
      <c r="D899" s="1595" t="s">
        <v>14</v>
      </c>
      <c r="E899" s="1596"/>
      <c r="F899" s="1596"/>
      <c r="G899" s="1596"/>
      <c r="H899" s="1596"/>
      <c r="I899" s="1597"/>
      <c r="J899" s="2699" t="str">
        <f>'➉一覧からの作成用データ (切替届)'!$D$52&amp;""</f>
        <v/>
      </c>
      <c r="K899" s="2700"/>
      <c r="L899" s="2700"/>
      <c r="M899" s="2700"/>
      <c r="N899" s="2700"/>
      <c r="O899" s="2700"/>
      <c r="P899" s="2700"/>
      <c r="Q899" s="2700"/>
      <c r="R899" s="2700"/>
      <c r="S899" s="2700"/>
      <c r="T899" s="2700"/>
      <c r="U899" s="2700"/>
      <c r="V899" s="2700"/>
      <c r="W899" s="2700"/>
      <c r="X899" s="2700"/>
      <c r="Y899" s="2700"/>
      <c r="Z899" s="2700"/>
      <c r="AA899" s="2700"/>
      <c r="AB899" s="2701"/>
      <c r="AC899" s="2702" t="s">
        <v>119</v>
      </c>
      <c r="AD899" s="2703"/>
      <c r="AE899" s="2703"/>
      <c r="AF899" s="2703"/>
      <c r="AG899" s="2704"/>
      <c r="AH899" s="1643" t="s">
        <v>120</v>
      </c>
      <c r="AI899" s="1643"/>
      <c r="AJ899" s="1643"/>
      <c r="AK899" s="1643"/>
      <c r="AL899" s="1643"/>
      <c r="AM899" s="1643"/>
      <c r="AN899" s="1643"/>
      <c r="AO899" s="1643"/>
      <c r="AP899" s="1643"/>
      <c r="AQ899" s="1643"/>
      <c r="AR899" s="1644"/>
      <c r="AS899" s="1635" t="s">
        <v>123</v>
      </c>
      <c r="AT899" s="1635"/>
      <c r="AU899" s="1635"/>
      <c r="AV899" s="1635"/>
      <c r="AW899" s="1635"/>
      <c r="AX899" s="1635"/>
      <c r="AY899" s="1635"/>
      <c r="AZ899" s="1635"/>
      <c r="BA899" s="1636"/>
      <c r="BB899" s="1636"/>
      <c r="BC899" s="1636"/>
      <c r="BD899" s="1635"/>
      <c r="BE899" s="1635"/>
      <c r="BF899" s="1635"/>
      <c r="BG899" s="1635"/>
      <c r="BH899" s="1635"/>
      <c r="BI899" s="1635"/>
      <c r="BJ899" s="1635"/>
      <c r="BK899" s="1635"/>
      <c r="BL899" s="1635"/>
      <c r="BM899" s="1635"/>
      <c r="BN899" s="1635"/>
      <c r="BO899" s="1635"/>
      <c r="BP899" s="1635"/>
      <c r="BQ899" s="79"/>
      <c r="BR899" s="76"/>
      <c r="BS899" s="76"/>
      <c r="BT899" s="76"/>
      <c r="BU899" s="76"/>
      <c r="CA899" s="145"/>
      <c r="CB899" s="145"/>
      <c r="CC899" s="145"/>
      <c r="CD899" s="145"/>
      <c r="CE899" s="145"/>
      <c r="CF899" s="145"/>
      <c r="CG899" s="145"/>
      <c r="CH899" s="145"/>
      <c r="CI899" s="145"/>
    </row>
    <row r="900" spans="1:98" ht="16.5" customHeight="1" x14ac:dyDescent="0.2">
      <c r="A900" s="143" t="str">
        <f>+IF('➉一覧からの作成用データ (切替届)'!$N$52="印刷ＯＫ→",1,"")</f>
        <v/>
      </c>
      <c r="B900" s="1676"/>
      <c r="C900" s="1677"/>
      <c r="D900" s="1628" t="s">
        <v>305</v>
      </c>
      <c r="E900" s="1629"/>
      <c r="F900" s="1629"/>
      <c r="G900" s="1629"/>
      <c r="H900" s="1629"/>
      <c r="I900" s="1630"/>
      <c r="J900" s="2705" t="str">
        <f>'➉一覧からの作成用データ (切替届)'!$C$52&amp;""</f>
        <v/>
      </c>
      <c r="K900" s="2706"/>
      <c r="L900" s="2706"/>
      <c r="M900" s="2706"/>
      <c r="N900" s="2706"/>
      <c r="O900" s="2706"/>
      <c r="P900" s="2706"/>
      <c r="Q900" s="2706"/>
      <c r="R900" s="2706"/>
      <c r="S900" s="2706"/>
      <c r="T900" s="2706"/>
      <c r="U900" s="2706"/>
      <c r="V900" s="2706"/>
      <c r="W900" s="2706"/>
      <c r="X900" s="2706"/>
      <c r="Y900" s="2706"/>
      <c r="Z900" s="2706"/>
      <c r="AA900" s="2706"/>
      <c r="AB900" s="2707"/>
      <c r="AC900" s="2710"/>
      <c r="AD900" s="2711"/>
      <c r="AE900" s="2711"/>
      <c r="AF900" s="2711"/>
      <c r="AG900" s="2712"/>
      <c r="AH900" s="1645"/>
      <c r="AI900" s="1645"/>
      <c r="AJ900" s="1645"/>
      <c r="AK900" s="1645"/>
      <c r="AL900" s="1645"/>
      <c r="AM900" s="1645"/>
      <c r="AN900" s="1645"/>
      <c r="AO900" s="1645"/>
      <c r="AP900" s="1645"/>
      <c r="AQ900" s="1645"/>
      <c r="AR900" s="1646"/>
      <c r="AS900" s="1589" t="s">
        <v>73</v>
      </c>
      <c r="AT900" s="1589"/>
      <c r="AU900" s="1619" t="str">
        <f>'➉一覧からの作成用データ (切替届)'!$I$52&amp;""</f>
        <v/>
      </c>
      <c r="AV900" s="1619"/>
      <c r="AW900" s="1619"/>
      <c r="AX900" s="1619"/>
      <c r="AY900" s="1619"/>
      <c r="AZ900" s="1619"/>
      <c r="BA900" s="1619"/>
      <c r="BB900" s="1619"/>
      <c r="BC900" s="1619"/>
      <c r="BD900" s="1619"/>
      <c r="BE900" s="1619"/>
      <c r="BF900" s="1589" t="s">
        <v>74</v>
      </c>
      <c r="BG900" s="1589"/>
      <c r="BH900" s="740" t="s">
        <v>350</v>
      </c>
      <c r="BI900" s="740"/>
      <c r="BJ900" s="740"/>
      <c r="BK900" s="740"/>
      <c r="BL900" s="740"/>
      <c r="BM900" s="740"/>
      <c r="BN900" s="740"/>
      <c r="BO900" s="740"/>
      <c r="BP900" s="740"/>
      <c r="BQ900" s="1684"/>
      <c r="BR900" s="76"/>
      <c r="BS900" s="76"/>
      <c r="BT900" s="76"/>
      <c r="BU900" s="76"/>
      <c r="CA900" s="145"/>
      <c r="CB900" s="145"/>
      <c r="CC900" s="145"/>
      <c r="CD900" s="145"/>
      <c r="CE900" s="145"/>
      <c r="CF900" s="145"/>
      <c r="CG900" s="145"/>
      <c r="CH900" s="145"/>
      <c r="CI900" s="145"/>
    </row>
    <row r="901" spans="1:98" ht="16.5" customHeight="1" x14ac:dyDescent="0.2">
      <c r="A901" s="143" t="str">
        <f>+IF('➉一覧からの作成用データ (切替届)'!$N$52="印刷ＯＫ→",1,"")</f>
        <v/>
      </c>
      <c r="B901" s="1676"/>
      <c r="C901" s="1677"/>
      <c r="D901" s="1631"/>
      <c r="E901" s="1632"/>
      <c r="F901" s="1632"/>
      <c r="G901" s="1632"/>
      <c r="H901" s="1632"/>
      <c r="I901" s="1633"/>
      <c r="J901" s="1685"/>
      <c r="K901" s="1686"/>
      <c r="L901" s="1686"/>
      <c r="M901" s="1686"/>
      <c r="N901" s="1686"/>
      <c r="O901" s="1686"/>
      <c r="P901" s="1686"/>
      <c r="Q901" s="1686"/>
      <c r="R901" s="1686"/>
      <c r="S901" s="1686"/>
      <c r="T901" s="1686"/>
      <c r="U901" s="1686"/>
      <c r="V901" s="1686"/>
      <c r="W901" s="1686"/>
      <c r="X901" s="1686"/>
      <c r="Y901" s="1686"/>
      <c r="Z901" s="1686"/>
      <c r="AA901" s="1686"/>
      <c r="AB901" s="2708"/>
      <c r="AC901" s="2318"/>
      <c r="AD901" s="1613"/>
      <c r="AE901" s="1613"/>
      <c r="AF901" s="1613"/>
      <c r="AG901" s="2319"/>
      <c r="AH901" s="1645"/>
      <c r="AI901" s="1645"/>
      <c r="AJ901" s="1645"/>
      <c r="AK901" s="1645"/>
      <c r="AL901" s="1645"/>
      <c r="AM901" s="1645"/>
      <c r="AN901" s="1645"/>
      <c r="AO901" s="1645"/>
      <c r="AP901" s="1645"/>
      <c r="AQ901" s="1645"/>
      <c r="AR901" s="1646"/>
      <c r="AS901" s="1589"/>
      <c r="AT901" s="1589"/>
      <c r="AU901" s="1619"/>
      <c r="AV901" s="1619"/>
      <c r="AW901" s="1619"/>
      <c r="AX901" s="1619"/>
      <c r="AY901" s="1619"/>
      <c r="AZ901" s="1619"/>
      <c r="BA901" s="1619"/>
      <c r="BB901" s="1619"/>
      <c r="BC901" s="1619"/>
      <c r="BD901" s="1619"/>
      <c r="BE901" s="1619"/>
      <c r="BF901" s="1589"/>
      <c r="BG901" s="1589"/>
      <c r="BH901" s="740"/>
      <c r="BI901" s="740"/>
      <c r="BJ901" s="740"/>
      <c r="BK901" s="740"/>
      <c r="BL901" s="740"/>
      <c r="BM901" s="740"/>
      <c r="BN901" s="740"/>
      <c r="BO901" s="740"/>
      <c r="BP901" s="740"/>
      <c r="BQ901" s="1684"/>
      <c r="BR901" s="76"/>
      <c r="BS901" s="76"/>
      <c r="BT901" s="76"/>
      <c r="BU901" s="76"/>
      <c r="CA901" s="145"/>
      <c r="CS901" s="134"/>
      <c r="CT901" s="134"/>
    </row>
    <row r="902" spans="1:98" ht="16.5" customHeight="1" x14ac:dyDescent="0.2">
      <c r="A902" s="143" t="str">
        <f>+IF('➉一覧からの作成用データ (切替届)'!$N$52="印刷ＯＫ→",1,"")</f>
        <v/>
      </c>
      <c r="B902" s="1676"/>
      <c r="C902" s="1677"/>
      <c r="D902" s="1598"/>
      <c r="E902" s="1599"/>
      <c r="F902" s="1599"/>
      <c r="G902" s="1599"/>
      <c r="H902" s="1599"/>
      <c r="I902" s="1600"/>
      <c r="J902" s="1687"/>
      <c r="K902" s="1688"/>
      <c r="L902" s="1688"/>
      <c r="M902" s="1688"/>
      <c r="N902" s="1688"/>
      <c r="O902" s="1688"/>
      <c r="P902" s="1688"/>
      <c r="Q902" s="1688"/>
      <c r="R902" s="1688"/>
      <c r="S902" s="1688"/>
      <c r="T902" s="1688"/>
      <c r="U902" s="1688"/>
      <c r="V902" s="1688"/>
      <c r="W902" s="1688"/>
      <c r="X902" s="1688"/>
      <c r="Y902" s="1688"/>
      <c r="Z902" s="1688"/>
      <c r="AA902" s="1688"/>
      <c r="AB902" s="2709"/>
      <c r="AC902" s="2320"/>
      <c r="AD902" s="2321"/>
      <c r="AE902" s="2321"/>
      <c r="AF902" s="2321"/>
      <c r="AG902" s="2322"/>
      <c r="AH902" s="1647"/>
      <c r="AI902" s="1647"/>
      <c r="AJ902" s="1647"/>
      <c r="AK902" s="1647"/>
      <c r="AL902" s="1647"/>
      <c r="AM902" s="1647"/>
      <c r="AN902" s="1647"/>
      <c r="AO902" s="1647"/>
      <c r="AP902" s="1647"/>
      <c r="AQ902" s="1647"/>
      <c r="AR902" s="1648"/>
      <c r="AS902" s="1637" t="s">
        <v>125</v>
      </c>
      <c r="AT902" s="1638"/>
      <c r="AU902" s="1638"/>
      <c r="AV902" s="1638"/>
      <c r="AW902" s="1638"/>
      <c r="AX902" s="1638"/>
      <c r="AY902" s="1638"/>
      <c r="AZ902" s="1638"/>
      <c r="BA902" s="1638"/>
      <c r="BB902" s="1638"/>
      <c r="BC902" s="1638"/>
      <c r="BD902" s="1638"/>
      <c r="BE902" s="1638"/>
      <c r="BF902" s="1638"/>
      <c r="BG902" s="1638"/>
      <c r="BH902" s="1638"/>
      <c r="BI902" s="1638"/>
      <c r="BJ902" s="1638"/>
      <c r="BK902" s="1638"/>
      <c r="BL902" s="1638"/>
      <c r="BM902" s="1638"/>
      <c r="BN902" s="1638"/>
      <c r="BO902" s="1638"/>
      <c r="BP902" s="1638"/>
      <c r="BQ902" s="1639"/>
      <c r="BR902" s="76"/>
      <c r="BS902" s="76"/>
      <c r="BT902" s="76"/>
      <c r="BU902" s="76"/>
      <c r="CA902" s="145"/>
      <c r="CR902" s="134"/>
      <c r="CS902" s="134"/>
      <c r="CT902" s="134"/>
    </row>
    <row r="903" spans="1:98" ht="18" customHeight="1" x14ac:dyDescent="0.2">
      <c r="A903" s="143" t="str">
        <f>+IF('➉一覧からの作成用データ (切替届)'!$N$52="印刷ＯＫ→",1,"")</f>
        <v/>
      </c>
      <c r="B903" s="1676"/>
      <c r="C903" s="1677"/>
      <c r="D903" s="1595" t="s">
        <v>307</v>
      </c>
      <c r="E903" s="1596"/>
      <c r="F903" s="1596"/>
      <c r="G903" s="1596"/>
      <c r="H903" s="1596"/>
      <c r="I903" s="1597"/>
      <c r="J903" s="2713" t="str">
        <f>IF('➉一覧からの作成用データ (切替届)'!$E$52="","",'➉一覧からの作成用データ (切替届)'!E52)</f>
        <v/>
      </c>
      <c r="K903" s="2714"/>
      <c r="L903" s="2714"/>
      <c r="M903" s="2714"/>
      <c r="N903" s="2714"/>
      <c r="O903" s="2714"/>
      <c r="P903" s="2714"/>
      <c r="Q903" s="2714"/>
      <c r="R903" s="2714"/>
      <c r="S903" s="2714"/>
      <c r="T903" s="2714"/>
      <c r="U903" s="2714"/>
      <c r="V903" s="2714"/>
      <c r="W903" s="2714"/>
      <c r="X903" s="2714"/>
      <c r="Y903" s="2714"/>
      <c r="Z903" s="2714"/>
      <c r="AA903" s="2714"/>
      <c r="AB903" s="2714"/>
      <c r="AC903" s="2714"/>
      <c r="AD903" s="2714"/>
      <c r="AE903" s="2714"/>
      <c r="AF903" s="2714"/>
      <c r="AG903" s="2715"/>
      <c r="AH903" s="1665" t="s">
        <v>121</v>
      </c>
      <c r="AI903" s="1645"/>
      <c r="AJ903" s="1645"/>
      <c r="AK903" s="1645"/>
      <c r="AL903" s="1645"/>
      <c r="AM903" s="1645"/>
      <c r="AN903" s="1645"/>
      <c r="AO903" s="1645"/>
      <c r="AP903" s="1645"/>
      <c r="AQ903" s="1645"/>
      <c r="AR903" s="1646"/>
      <c r="AS903" s="1669">
        <f>'➉一覧からの作成用データ (切替届)'!$J$52</f>
        <v>0</v>
      </c>
      <c r="AT903" s="1670"/>
      <c r="AU903" s="1670"/>
      <c r="AV903" s="1670"/>
      <c r="AW903" s="1670"/>
      <c r="AX903" s="1590" t="s">
        <v>126</v>
      </c>
      <c r="AY903" s="1590"/>
      <c r="AZ903" s="1590" t="s">
        <v>117</v>
      </c>
      <c r="BA903" s="2685" t="str">
        <f>+IF(AS903="","",IF(AS903=12,1,IF(AND(AS903&gt;=1,AS903&lt;=11),AS903+1,"")))</f>
        <v/>
      </c>
      <c r="BB903" s="2685"/>
      <c r="BC903" s="2685"/>
      <c r="BD903" s="2685"/>
      <c r="BE903" s="1590" t="s">
        <v>127</v>
      </c>
      <c r="BF903" s="1590"/>
      <c r="BG903" s="1614" t="s">
        <v>242</v>
      </c>
      <c r="BH903" s="1614"/>
      <c r="BI903" s="1614"/>
      <c r="BJ903" s="1614"/>
      <c r="BK903" s="1614"/>
      <c r="BL903" s="1614"/>
      <c r="BM903" s="1614"/>
      <c r="BN903" s="1614"/>
      <c r="BO903" s="1590"/>
      <c r="BP903" s="1590"/>
      <c r="BQ903" s="1690"/>
      <c r="BR903" s="76"/>
      <c r="BS903" s="76"/>
      <c r="BT903" s="76"/>
      <c r="BU903" s="76"/>
      <c r="CA903" s="145"/>
      <c r="CB903" s="145"/>
      <c r="CC903" s="145"/>
      <c r="CD903" s="145"/>
      <c r="CE903" s="145"/>
      <c r="CF903" s="145"/>
      <c r="CG903" s="145"/>
      <c r="CH903" s="145"/>
      <c r="CI903" s="145"/>
    </row>
    <row r="904" spans="1:98" ht="18" customHeight="1" thickBot="1" x14ac:dyDescent="0.25">
      <c r="A904" s="143" t="str">
        <f>+IF('➉一覧からの作成用データ (切替届)'!$N$52="印刷ＯＫ→",1,"")</f>
        <v/>
      </c>
      <c r="B904" s="1676"/>
      <c r="C904" s="1677"/>
      <c r="D904" s="1598"/>
      <c r="E904" s="1599"/>
      <c r="F904" s="1599"/>
      <c r="G904" s="1599"/>
      <c r="H904" s="1599"/>
      <c r="I904" s="1600"/>
      <c r="J904" s="2716"/>
      <c r="K904" s="2717"/>
      <c r="L904" s="2717"/>
      <c r="M904" s="2717"/>
      <c r="N904" s="2717"/>
      <c r="O904" s="2717"/>
      <c r="P904" s="2717"/>
      <c r="Q904" s="2717"/>
      <c r="R904" s="2717"/>
      <c r="S904" s="2717"/>
      <c r="T904" s="2717"/>
      <c r="U904" s="2717"/>
      <c r="V904" s="2717"/>
      <c r="W904" s="2717"/>
      <c r="X904" s="2717"/>
      <c r="Y904" s="2717"/>
      <c r="Z904" s="2717"/>
      <c r="AA904" s="2717"/>
      <c r="AB904" s="2717"/>
      <c r="AC904" s="2717"/>
      <c r="AD904" s="2717"/>
      <c r="AE904" s="2717"/>
      <c r="AF904" s="2717"/>
      <c r="AG904" s="2718"/>
      <c r="AH904" s="1665"/>
      <c r="AI904" s="1645"/>
      <c r="AJ904" s="1645"/>
      <c r="AK904" s="1645"/>
      <c r="AL904" s="1645"/>
      <c r="AM904" s="1645"/>
      <c r="AN904" s="1645"/>
      <c r="AO904" s="1645"/>
      <c r="AP904" s="1645"/>
      <c r="AQ904" s="1645"/>
      <c r="AR904" s="1646"/>
      <c r="AS904" s="1671"/>
      <c r="AT904" s="1672"/>
      <c r="AU904" s="1672"/>
      <c r="AV904" s="1672"/>
      <c r="AW904" s="1672"/>
      <c r="AX904" s="1590"/>
      <c r="AY904" s="1590"/>
      <c r="AZ904" s="1590"/>
      <c r="BA904" s="2685"/>
      <c r="BB904" s="2685"/>
      <c r="BC904" s="2685"/>
      <c r="BD904" s="2685"/>
      <c r="BE904" s="1590"/>
      <c r="BF904" s="1590"/>
      <c r="BG904" s="1720"/>
      <c r="BH904" s="1720"/>
      <c r="BI904" s="1720"/>
      <c r="BJ904" s="1720"/>
      <c r="BK904" s="1720"/>
      <c r="BL904" s="1720"/>
      <c r="BM904" s="1720"/>
      <c r="BN904" s="1720"/>
      <c r="BO904" s="1590"/>
      <c r="BP904" s="1590"/>
      <c r="BQ904" s="1690"/>
      <c r="BR904" s="76"/>
      <c r="BS904" s="76"/>
      <c r="BT904" s="76"/>
      <c r="BU904" s="76"/>
      <c r="CA904" s="145"/>
      <c r="CB904" s="145"/>
      <c r="CC904" s="145"/>
      <c r="CD904" s="145"/>
      <c r="CE904" s="145"/>
      <c r="CF904" s="145"/>
    </row>
    <row r="905" spans="1:98" ht="22.5" customHeight="1" x14ac:dyDescent="0.2">
      <c r="A905" s="143" t="str">
        <f>+IF('➉一覧からの作成用データ (切替届)'!$N$52="印刷ＯＫ→",1,"")</f>
        <v/>
      </c>
      <c r="B905" s="1676"/>
      <c r="C905" s="1677"/>
      <c r="D905" s="1692" t="s">
        <v>15</v>
      </c>
      <c r="E905" s="1693"/>
      <c r="F905" s="1693"/>
      <c r="G905" s="1693"/>
      <c r="H905" s="1693"/>
      <c r="I905" s="1694"/>
      <c r="J905" s="1683"/>
      <c r="K905" s="2397"/>
      <c r="L905" s="1715"/>
      <c r="M905" s="1715"/>
      <c r="N905" s="1715"/>
      <c r="O905" s="1715"/>
      <c r="P905" s="1715"/>
      <c r="Q905" s="1715"/>
      <c r="R905" s="1715"/>
      <c r="S905" s="80"/>
      <c r="T905" s="80"/>
      <c r="U905" s="80"/>
      <c r="V905" s="80"/>
      <c r="W905" s="80"/>
      <c r="X905" s="80"/>
      <c r="Y905" s="80"/>
      <c r="Z905" s="80"/>
      <c r="AA905" s="80"/>
      <c r="AB905" s="80"/>
      <c r="AC905" s="80"/>
      <c r="AD905" s="80"/>
      <c r="AE905" s="80"/>
      <c r="AF905" s="80"/>
      <c r="AG905" s="80"/>
      <c r="AH905" s="1665"/>
      <c r="AI905" s="1645"/>
      <c r="AJ905" s="1645"/>
      <c r="AK905" s="1645"/>
      <c r="AL905" s="1645"/>
      <c r="AM905" s="1645"/>
      <c r="AN905" s="1645"/>
      <c r="AO905" s="1645"/>
      <c r="AP905" s="1645"/>
      <c r="AQ905" s="1645"/>
      <c r="AR905" s="1646"/>
      <c r="AS905" s="2687"/>
      <c r="AT905" s="2688"/>
      <c r="AU905" s="2688"/>
      <c r="AV905" s="2688"/>
      <c r="AW905" s="2688"/>
      <c r="AX905" s="2688"/>
      <c r="AY905" s="2688"/>
      <c r="AZ905" s="2688"/>
      <c r="BA905" s="2688"/>
      <c r="BB905" s="2688"/>
      <c r="BC905" s="2688"/>
      <c r="BD905" s="2688"/>
      <c r="BE905" s="2688"/>
      <c r="BF905" s="2688"/>
      <c r="BG905" s="1616" t="s">
        <v>129</v>
      </c>
      <c r="BH905" s="1616"/>
      <c r="BI905" s="1616"/>
      <c r="BJ905" s="1616"/>
      <c r="BK905" s="1616"/>
      <c r="BL905" s="1616"/>
      <c r="BM905" s="1616"/>
      <c r="BN905" s="1616"/>
      <c r="BO905" s="1616"/>
      <c r="BP905" s="1616"/>
      <c r="BQ905" s="2684"/>
      <c r="BR905" s="76"/>
      <c r="BS905" s="76"/>
      <c r="BT905" s="76"/>
      <c r="BU905" s="76"/>
      <c r="CB905" s="145"/>
      <c r="CC905" s="145"/>
      <c r="CD905" s="145"/>
      <c r="CE905" s="145"/>
      <c r="CF905" s="145"/>
    </row>
    <row r="906" spans="1:98" ht="22.5" customHeight="1" x14ac:dyDescent="0.2">
      <c r="A906" s="143" t="str">
        <f>+IF('➉一覧からの作成用データ (切替届)'!$N$52="印刷ＯＫ→",1,"")</f>
        <v/>
      </c>
      <c r="B906" s="1676"/>
      <c r="C906" s="1677"/>
      <c r="D906" s="1695"/>
      <c r="E906" s="1696"/>
      <c r="F906" s="1696"/>
      <c r="G906" s="1696"/>
      <c r="H906" s="1696"/>
      <c r="I906" s="1697"/>
      <c r="J906" s="1568" t="str">
        <f>'➉一覧からの作成用データ (切替届)'!$F$52&amp;""</f>
        <v/>
      </c>
      <c r="K906" s="1569"/>
      <c r="L906" s="1569"/>
      <c r="M906" s="1569"/>
      <c r="N906" s="1569"/>
      <c r="O906" s="1569"/>
      <c r="P906" s="1569"/>
      <c r="Q906" s="1569"/>
      <c r="R906" s="1569"/>
      <c r="S906" s="1569"/>
      <c r="T906" s="1569"/>
      <c r="U906" s="1569"/>
      <c r="V906" s="1569"/>
      <c r="W906" s="1569"/>
      <c r="X906" s="1569"/>
      <c r="Y906" s="1569"/>
      <c r="Z906" s="1569"/>
      <c r="AA906" s="1569"/>
      <c r="AB906" s="1569"/>
      <c r="AC906" s="1569"/>
      <c r="AD906" s="1569"/>
      <c r="AE906" s="1569"/>
      <c r="AF906" s="1569"/>
      <c r="AG906" s="1725"/>
      <c r="AH906" s="1665"/>
      <c r="AI906" s="1645"/>
      <c r="AJ906" s="1645"/>
      <c r="AK906" s="1645"/>
      <c r="AL906" s="1645"/>
      <c r="AM906" s="1645"/>
      <c r="AN906" s="1645"/>
      <c r="AO906" s="1645"/>
      <c r="AP906" s="1645"/>
      <c r="AQ906" s="1645"/>
      <c r="AR906" s="1646"/>
      <c r="AS906" s="2689" t="s">
        <v>349</v>
      </c>
      <c r="AT906" s="2689"/>
      <c r="AU906" s="2689"/>
      <c r="AV906" s="2689"/>
      <c r="AW906" s="2689"/>
      <c r="AX906" s="2689"/>
      <c r="AY906" s="2689"/>
      <c r="AZ906" s="2689"/>
      <c r="BA906" s="2689"/>
      <c r="BB906" s="2689"/>
      <c r="BC906" s="2689"/>
      <c r="BD906" s="2689"/>
      <c r="BE906" s="2689"/>
      <c r="BF906" s="2689"/>
      <c r="BG906" s="2689"/>
      <c r="BH906" s="2689"/>
      <c r="BI906" s="2689"/>
      <c r="BJ906" s="2689"/>
      <c r="BK906" s="2689"/>
      <c r="BL906" s="2689"/>
      <c r="BM906" s="2689"/>
      <c r="BN906" s="2689"/>
      <c r="BO906" s="2689"/>
      <c r="BP906" s="2689"/>
      <c r="BQ906" s="2690"/>
      <c r="BR906" s="76"/>
      <c r="BS906" s="76"/>
      <c r="BT906" s="76"/>
      <c r="BU906" s="76"/>
      <c r="CB906" s="145"/>
      <c r="CC906" s="145"/>
      <c r="CD906" s="145"/>
      <c r="CE906" s="145"/>
      <c r="CF906" s="145"/>
      <c r="CG906" s="145"/>
      <c r="CH906" s="145"/>
      <c r="CI906" s="145"/>
    </row>
    <row r="907" spans="1:98" ht="22.5" customHeight="1" x14ac:dyDescent="0.2">
      <c r="A907" s="143" t="str">
        <f>+IF('➉一覧からの作成用データ (切替届)'!$N$52="印刷ＯＫ→",1,"")</f>
        <v/>
      </c>
      <c r="B907" s="1676"/>
      <c r="C907" s="1677"/>
      <c r="D907" s="1698"/>
      <c r="E907" s="1699"/>
      <c r="F907" s="1699"/>
      <c r="G907" s="1699"/>
      <c r="H907" s="1699"/>
      <c r="I907" s="1700"/>
      <c r="J907" s="1570"/>
      <c r="K907" s="1571"/>
      <c r="L907" s="1571"/>
      <c r="M907" s="1571"/>
      <c r="N907" s="1571"/>
      <c r="O907" s="1571"/>
      <c r="P907" s="1571"/>
      <c r="Q907" s="1571"/>
      <c r="R907" s="1571"/>
      <c r="S907" s="1571"/>
      <c r="T907" s="1571"/>
      <c r="U907" s="1571"/>
      <c r="V907" s="1571"/>
      <c r="W907" s="1571"/>
      <c r="X907" s="1571"/>
      <c r="Y907" s="1571"/>
      <c r="Z907" s="1571"/>
      <c r="AA907" s="1571"/>
      <c r="AB907" s="1571"/>
      <c r="AC907" s="1571"/>
      <c r="AD907" s="1571"/>
      <c r="AE907" s="1571"/>
      <c r="AF907" s="1571"/>
      <c r="AG907" s="1726"/>
      <c r="AH907" s="1665"/>
      <c r="AI907" s="1645"/>
      <c r="AJ907" s="1645"/>
      <c r="AK907" s="1645"/>
      <c r="AL907" s="1645"/>
      <c r="AM907" s="1645"/>
      <c r="AN907" s="1645"/>
      <c r="AO907" s="1645"/>
      <c r="AP907" s="1645"/>
      <c r="AQ907" s="1645"/>
      <c r="AR907" s="1646"/>
      <c r="AS907" s="2689"/>
      <c r="AT907" s="2689"/>
      <c r="AU907" s="2689"/>
      <c r="AV907" s="2689"/>
      <c r="AW907" s="2689"/>
      <c r="AX907" s="2689"/>
      <c r="AY907" s="2689"/>
      <c r="AZ907" s="2689"/>
      <c r="BA907" s="2689"/>
      <c r="BB907" s="2689"/>
      <c r="BC907" s="2689"/>
      <c r="BD907" s="2689"/>
      <c r="BE907" s="2689"/>
      <c r="BF907" s="2689"/>
      <c r="BG907" s="2689"/>
      <c r="BH907" s="2689"/>
      <c r="BI907" s="2689"/>
      <c r="BJ907" s="2689"/>
      <c r="BK907" s="2689"/>
      <c r="BL907" s="2689"/>
      <c r="BM907" s="2689"/>
      <c r="BN907" s="2689"/>
      <c r="BO907" s="2689"/>
      <c r="BP907" s="2689"/>
      <c r="BQ907" s="2690"/>
      <c r="BR907" s="76"/>
      <c r="BS907" s="76"/>
      <c r="BT907" s="76"/>
      <c r="BU907" s="76"/>
      <c r="CB907" s="145"/>
      <c r="CC907" s="145"/>
      <c r="CD907" s="145"/>
      <c r="CE907" s="145"/>
      <c r="CF907" s="145"/>
      <c r="CG907" s="145"/>
      <c r="CH907" s="145"/>
      <c r="CI907" s="145"/>
    </row>
    <row r="908" spans="1:98" ht="22.5" customHeight="1" x14ac:dyDescent="0.2">
      <c r="A908" s="143" t="str">
        <f>+IF('➉一覧からの作成用データ (切替届)'!$N$52="印刷ＯＫ→",1,"")</f>
        <v/>
      </c>
      <c r="B908" s="1676"/>
      <c r="C908" s="1677"/>
      <c r="D908" s="1595" t="s">
        <v>5</v>
      </c>
      <c r="E908" s="1596"/>
      <c r="F908" s="1596"/>
      <c r="G908" s="1596"/>
      <c r="H908" s="1596"/>
      <c r="I908" s="1597"/>
      <c r="J908" s="1683"/>
      <c r="K908" s="2397"/>
      <c r="L908" s="1715"/>
      <c r="M908" s="1715"/>
      <c r="N908" s="1715"/>
      <c r="O908" s="1715"/>
      <c r="P908" s="1715"/>
      <c r="Q908" s="1715"/>
      <c r="R908" s="1715"/>
      <c r="S908" s="80"/>
      <c r="T908" s="80"/>
      <c r="U908" s="80"/>
      <c r="V908" s="80"/>
      <c r="W908" s="80"/>
      <c r="X908" s="80"/>
      <c r="Y908" s="80"/>
      <c r="Z908" s="80"/>
      <c r="AA908" s="80"/>
      <c r="AB908" s="80"/>
      <c r="AC908" s="80"/>
      <c r="AD908" s="80"/>
      <c r="AE908" s="80"/>
      <c r="AF908" s="80"/>
      <c r="AG908" s="80"/>
      <c r="AH908" s="1665"/>
      <c r="AI908" s="1645"/>
      <c r="AJ908" s="1645"/>
      <c r="AK908" s="1645"/>
      <c r="AL908" s="1645"/>
      <c r="AM908" s="1645"/>
      <c r="AN908" s="1645"/>
      <c r="AO908" s="1645"/>
      <c r="AP908" s="1645"/>
      <c r="AQ908" s="1645"/>
      <c r="AR908" s="1646"/>
      <c r="AS908" s="2689"/>
      <c r="AT908" s="2689"/>
      <c r="AU908" s="2689"/>
      <c r="AV908" s="2689"/>
      <c r="AW908" s="2689"/>
      <c r="AX908" s="2689"/>
      <c r="AY908" s="2689"/>
      <c r="AZ908" s="2689"/>
      <c r="BA908" s="2689"/>
      <c r="BB908" s="2689"/>
      <c r="BC908" s="2689"/>
      <c r="BD908" s="2689"/>
      <c r="BE908" s="2689"/>
      <c r="BF908" s="2689"/>
      <c r="BG908" s="2689"/>
      <c r="BH908" s="2689"/>
      <c r="BI908" s="2689"/>
      <c r="BJ908" s="2689"/>
      <c r="BK908" s="2689"/>
      <c r="BL908" s="2689"/>
      <c r="BM908" s="2689"/>
      <c r="BN908" s="2689"/>
      <c r="BO908" s="2689"/>
      <c r="BP908" s="2689"/>
      <c r="BQ908" s="2690"/>
      <c r="BR908" s="76"/>
      <c r="BS908" s="76"/>
      <c r="BT908" s="76"/>
      <c r="BU908" s="76"/>
      <c r="CA908" s="145"/>
      <c r="CB908" s="145"/>
      <c r="CC908" s="145"/>
      <c r="CD908" s="145"/>
      <c r="CE908" s="145"/>
      <c r="CF908" s="145"/>
      <c r="CG908" s="146"/>
      <c r="CH908" s="145"/>
      <c r="CI908" s="145"/>
    </row>
    <row r="909" spans="1:98" ht="22.5" customHeight="1" thickBot="1" x14ac:dyDescent="0.25">
      <c r="A909" s="143" t="str">
        <f>+IF('➉一覧からの作成用データ (切替届)'!$N$52="印刷ＯＫ→",1,"")</f>
        <v/>
      </c>
      <c r="B909" s="1676"/>
      <c r="C909" s="1677"/>
      <c r="D909" s="1631"/>
      <c r="E909" s="1632"/>
      <c r="F909" s="1632"/>
      <c r="G909" s="1632"/>
      <c r="H909" s="1632"/>
      <c r="I909" s="1633"/>
      <c r="J909" s="1568" t="str">
        <f>'➉一覧からの作成用データ (切替届)'!$G$52&amp;""</f>
        <v/>
      </c>
      <c r="K909" s="1569"/>
      <c r="L909" s="1569"/>
      <c r="M909" s="1569"/>
      <c r="N909" s="1569"/>
      <c r="O909" s="1569"/>
      <c r="P909" s="1569"/>
      <c r="Q909" s="1569"/>
      <c r="R909" s="1569"/>
      <c r="S909" s="1569"/>
      <c r="T909" s="1569"/>
      <c r="U909" s="1569"/>
      <c r="V909" s="1569"/>
      <c r="W909" s="1569"/>
      <c r="X909" s="1569"/>
      <c r="Y909" s="1569"/>
      <c r="Z909" s="1569"/>
      <c r="AA909" s="1569"/>
      <c r="AB909" s="1569"/>
      <c r="AC909" s="1569"/>
      <c r="AD909" s="1569"/>
      <c r="AE909" s="1569"/>
      <c r="AF909" s="1569"/>
      <c r="AG909" s="1569"/>
      <c r="AH909" s="1666"/>
      <c r="AI909" s="1667"/>
      <c r="AJ909" s="1667"/>
      <c r="AK909" s="1667"/>
      <c r="AL909" s="1667"/>
      <c r="AM909" s="1667"/>
      <c r="AN909" s="1667"/>
      <c r="AO909" s="1667"/>
      <c r="AP909" s="1667"/>
      <c r="AQ909" s="1667"/>
      <c r="AR909" s="1668"/>
      <c r="AS909" s="2691"/>
      <c r="AT909" s="2691"/>
      <c r="AU909" s="2691"/>
      <c r="AV909" s="2691"/>
      <c r="AW909" s="2691"/>
      <c r="AX909" s="2691"/>
      <c r="AY909" s="2691"/>
      <c r="AZ909" s="2691"/>
      <c r="BA909" s="2691"/>
      <c r="BB909" s="2691"/>
      <c r="BC909" s="2691"/>
      <c r="BD909" s="2691"/>
      <c r="BE909" s="2691"/>
      <c r="BF909" s="2691"/>
      <c r="BG909" s="2691"/>
      <c r="BH909" s="2691"/>
      <c r="BI909" s="2691"/>
      <c r="BJ909" s="2691"/>
      <c r="BK909" s="2691"/>
      <c r="BL909" s="2691"/>
      <c r="BM909" s="2691"/>
      <c r="BN909" s="2691"/>
      <c r="BO909" s="2691"/>
      <c r="BP909" s="2691"/>
      <c r="BQ909" s="2692"/>
      <c r="BR909" s="76"/>
      <c r="BS909" s="76"/>
      <c r="BT909" s="76"/>
      <c r="BU909" s="76"/>
      <c r="CA909" s="145"/>
      <c r="CB909" s="145"/>
      <c r="CC909" s="145"/>
      <c r="CD909" s="145"/>
      <c r="CE909" s="145"/>
      <c r="CF909" s="145"/>
      <c r="CG909" s="145"/>
      <c r="CH909" s="145"/>
      <c r="CI909" s="145"/>
    </row>
    <row r="910" spans="1:98" ht="22.5" customHeight="1" x14ac:dyDescent="0.2">
      <c r="A910" s="143" t="str">
        <f>+IF('➉一覧からの作成用データ (切替届)'!$N$52="印刷ＯＫ→",1,"")</f>
        <v/>
      </c>
      <c r="B910" s="1676"/>
      <c r="C910" s="1677"/>
      <c r="D910" s="1631"/>
      <c r="E910" s="1632"/>
      <c r="F910" s="1632"/>
      <c r="G910" s="1632"/>
      <c r="H910" s="1632"/>
      <c r="I910" s="1633"/>
      <c r="J910" s="1568"/>
      <c r="K910" s="1569"/>
      <c r="L910" s="1569"/>
      <c r="M910" s="1569"/>
      <c r="N910" s="1569"/>
      <c r="O910" s="1569"/>
      <c r="P910" s="1569"/>
      <c r="Q910" s="1569"/>
      <c r="R910" s="1569"/>
      <c r="S910" s="1569"/>
      <c r="T910" s="1569"/>
      <c r="U910" s="1569"/>
      <c r="V910" s="1569"/>
      <c r="W910" s="1569"/>
      <c r="X910" s="1569"/>
      <c r="Y910" s="1569"/>
      <c r="Z910" s="1569"/>
      <c r="AA910" s="1569"/>
      <c r="AB910" s="1569"/>
      <c r="AC910" s="1569"/>
      <c r="AD910" s="1569"/>
      <c r="AE910" s="1569"/>
      <c r="AF910" s="1569"/>
      <c r="AG910" s="1569"/>
      <c r="AH910" s="1655" t="s">
        <v>122</v>
      </c>
      <c r="AI910" s="1656"/>
      <c r="AJ910" s="1656"/>
      <c r="AK910" s="1656"/>
      <c r="AL910" s="1656"/>
      <c r="AM910" s="1656"/>
      <c r="AN910" s="1656"/>
      <c r="AO910" s="1656"/>
      <c r="AP910" s="1656"/>
      <c r="AQ910" s="1656"/>
      <c r="AR910" s="1657"/>
      <c r="AS910" s="2693" t="str">
        <f>'➉一覧からの作成用データ (切替届)'!$L$52&amp;""</f>
        <v/>
      </c>
      <c r="AT910" s="2694"/>
      <c r="AU910" s="2694"/>
      <c r="AV910" s="2694"/>
      <c r="AW910" s="2694"/>
      <c r="AX910" s="2694"/>
      <c r="AY910" s="2694"/>
      <c r="AZ910" s="2694"/>
      <c r="BA910" s="2694"/>
      <c r="BB910" s="2694"/>
      <c r="BC910" s="2694"/>
      <c r="BD910" s="2694"/>
      <c r="BE910" s="2694"/>
      <c r="BF910" s="2694"/>
      <c r="BG910" s="2694"/>
      <c r="BH910" s="2694"/>
      <c r="BI910" s="2694"/>
      <c r="BJ910" s="2694"/>
      <c r="BK910" s="2694"/>
      <c r="BL910" s="2694"/>
      <c r="BM910" s="2694"/>
      <c r="BN910" s="2694"/>
      <c r="BO910" s="2694"/>
      <c r="BP910" s="2694"/>
      <c r="BQ910" s="2697"/>
      <c r="BR910" s="76"/>
      <c r="BS910" s="76"/>
      <c r="BT910" s="76"/>
      <c r="BU910" s="76"/>
      <c r="CA910" s="145"/>
      <c r="CB910" s="145"/>
      <c r="CC910" s="145"/>
      <c r="CD910" s="145"/>
      <c r="CE910" s="145"/>
      <c r="CF910" s="145"/>
      <c r="CG910" s="145"/>
      <c r="CH910" s="145"/>
      <c r="CI910" s="145"/>
    </row>
    <row r="911" spans="1:98" ht="22.5" customHeight="1" thickBot="1" x14ac:dyDescent="0.25">
      <c r="A911" s="143" t="str">
        <f>+IF('➉一覧からの作成用データ (切替届)'!$N$52="印刷ＯＫ→",1,"")</f>
        <v/>
      </c>
      <c r="B911" s="1678"/>
      <c r="C911" s="1679"/>
      <c r="D911" s="1673"/>
      <c r="E911" s="1674"/>
      <c r="F911" s="1674"/>
      <c r="G911" s="1674"/>
      <c r="H911" s="1674"/>
      <c r="I911" s="1675"/>
      <c r="J911" s="1727"/>
      <c r="K911" s="1728"/>
      <c r="L911" s="1728"/>
      <c r="M911" s="1728"/>
      <c r="N911" s="1728"/>
      <c r="O911" s="1728"/>
      <c r="P911" s="1728"/>
      <c r="Q911" s="1728"/>
      <c r="R911" s="1728"/>
      <c r="S911" s="1728"/>
      <c r="T911" s="1728"/>
      <c r="U911" s="1728"/>
      <c r="V911" s="1728"/>
      <c r="W911" s="1728"/>
      <c r="X911" s="1728"/>
      <c r="Y911" s="1728"/>
      <c r="Z911" s="1728"/>
      <c r="AA911" s="1728"/>
      <c r="AB911" s="1728"/>
      <c r="AC911" s="1728"/>
      <c r="AD911" s="1728"/>
      <c r="AE911" s="1728"/>
      <c r="AF911" s="1728"/>
      <c r="AG911" s="1728"/>
      <c r="AH911" s="1658"/>
      <c r="AI911" s="1659"/>
      <c r="AJ911" s="1659"/>
      <c r="AK911" s="1659"/>
      <c r="AL911" s="1659"/>
      <c r="AM911" s="1659"/>
      <c r="AN911" s="1659"/>
      <c r="AO911" s="1659"/>
      <c r="AP911" s="1659"/>
      <c r="AQ911" s="1659"/>
      <c r="AR911" s="1660"/>
      <c r="AS911" s="2695"/>
      <c r="AT911" s="2696"/>
      <c r="AU911" s="2696"/>
      <c r="AV911" s="2696"/>
      <c r="AW911" s="2696"/>
      <c r="AX911" s="2696"/>
      <c r="AY911" s="2696"/>
      <c r="AZ911" s="2696"/>
      <c r="BA911" s="2696"/>
      <c r="BB911" s="2696"/>
      <c r="BC911" s="2696"/>
      <c r="BD911" s="2696"/>
      <c r="BE911" s="2696"/>
      <c r="BF911" s="2696"/>
      <c r="BG911" s="2696"/>
      <c r="BH911" s="2696"/>
      <c r="BI911" s="2696"/>
      <c r="BJ911" s="2696"/>
      <c r="BK911" s="2696"/>
      <c r="BL911" s="2696"/>
      <c r="BM911" s="2696"/>
      <c r="BN911" s="2696"/>
      <c r="BO911" s="2696"/>
      <c r="BP911" s="2696"/>
      <c r="BQ911" s="2698"/>
      <c r="BR911" s="89"/>
      <c r="BS911" s="89"/>
      <c r="BT911" s="89"/>
      <c r="BU911" s="89"/>
      <c r="CA911" s="145"/>
      <c r="CB911" s="145"/>
      <c r="CC911" s="145"/>
      <c r="CD911" s="145"/>
      <c r="CE911" s="145"/>
      <c r="CF911" s="145"/>
      <c r="CG911" s="145"/>
      <c r="CH911" s="145"/>
      <c r="CI911" s="145"/>
    </row>
    <row r="912" spans="1:98" ht="9" customHeight="1" x14ac:dyDescent="0.2">
      <c r="A912" s="143" t="str">
        <f>+IF('➉一覧からの作成用データ (切替届)'!$N$52="印刷ＯＫ→",1,"")</f>
        <v/>
      </c>
      <c r="B912" s="102"/>
      <c r="C912" s="102"/>
      <c r="D912" s="136"/>
      <c r="E912" s="136"/>
      <c r="F912" s="136"/>
      <c r="G912" s="136"/>
      <c r="H912" s="136"/>
      <c r="I912" s="136"/>
      <c r="J912" s="133"/>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05"/>
      <c r="AI912" s="105"/>
      <c r="AJ912" s="105"/>
      <c r="AK912" s="105"/>
      <c r="AL912" s="105"/>
      <c r="AM912" s="105"/>
      <c r="AN912" s="105"/>
      <c r="AO912" s="105"/>
      <c r="AP912" s="105"/>
      <c r="AQ912" s="105"/>
      <c r="AR912" s="105"/>
      <c r="AS912" s="106"/>
      <c r="AT912" s="106"/>
      <c r="AU912" s="106"/>
      <c r="AV912" s="2680" t="str">
        <f>IF('➉一覧からの作成用データ (切替届)'!H913="","","受給者番号：")</f>
        <v/>
      </c>
      <c r="AW912" s="2680"/>
      <c r="AX912" s="2680"/>
      <c r="AY912" s="2680"/>
      <c r="AZ912" s="2680"/>
      <c r="BA912" s="2680"/>
      <c r="BB912" s="2682" t="str">
        <f>IF('➉一覧からの作成用データ (切替届)'!H913="","",'➉一覧からの作成用データ (切替届)'!H913)</f>
        <v/>
      </c>
      <c r="BC912" s="2682"/>
      <c r="BD912" s="2682"/>
      <c r="BE912" s="2682"/>
      <c r="BF912" s="2682"/>
      <c r="BG912" s="2682"/>
      <c r="BH912" s="2682"/>
      <c r="BI912" s="2682"/>
      <c r="BJ912" s="2682"/>
      <c r="BK912" s="2682"/>
      <c r="BL912" s="2682"/>
      <c r="BM912" s="2682"/>
      <c r="BN912" s="2682"/>
      <c r="BO912" s="2682"/>
      <c r="BP912" s="2682"/>
      <c r="BQ912" s="2682"/>
      <c r="BR912" s="89"/>
      <c r="BS912" s="89"/>
      <c r="BT912" s="89"/>
      <c r="BU912" s="89"/>
      <c r="CA912" s="145"/>
      <c r="CB912" s="145"/>
      <c r="CC912" s="145"/>
      <c r="CD912" s="145"/>
      <c r="CE912" s="145"/>
      <c r="CF912" s="145"/>
      <c r="CG912" s="145"/>
      <c r="CH912" s="145"/>
      <c r="CI912" s="145"/>
    </row>
    <row r="913" spans="1:87" ht="9" customHeight="1" x14ac:dyDescent="0.2">
      <c r="A913" s="143" t="str">
        <f>+IF('➉一覧からの作成用データ (切替届)'!$N$52="印刷ＯＫ→",1,"")</f>
        <v/>
      </c>
      <c r="B913" s="2686" t="s">
        <v>133</v>
      </c>
      <c r="C913" s="2686"/>
      <c r="D913" s="2686"/>
      <c r="E913" s="2686"/>
      <c r="F913" s="2686"/>
      <c r="G913" s="2686"/>
      <c r="H913" s="2686"/>
      <c r="I913" s="2686"/>
      <c r="J913" s="2686"/>
      <c r="K913" s="2686"/>
      <c r="L913" s="2686"/>
      <c r="M913" s="2686"/>
      <c r="N913" s="2686"/>
      <c r="O913" s="2686"/>
      <c r="P913" s="2686"/>
      <c r="Q913" s="2686"/>
      <c r="R913" s="2686"/>
      <c r="S913" s="2686"/>
      <c r="T913" s="2686"/>
      <c r="U913" s="2686"/>
      <c r="V913" s="2686"/>
      <c r="W913" s="2686"/>
      <c r="X913" s="2686"/>
      <c r="Y913" s="2686"/>
      <c r="Z913" s="2686"/>
      <c r="AA913" s="2686"/>
      <c r="AB913" s="2686"/>
      <c r="AC913" s="2686"/>
      <c r="AD913" s="2686"/>
      <c r="AE913" s="2686"/>
      <c r="AF913" s="2686"/>
      <c r="AG913" s="2686"/>
      <c r="AH913" s="2686"/>
      <c r="AI913" s="2686"/>
      <c r="AJ913" s="2686"/>
      <c r="AK913" s="2686"/>
      <c r="AL913" s="2686"/>
      <c r="AM913" s="2686"/>
      <c r="AN913" s="2686"/>
      <c r="AO913" s="2686"/>
      <c r="AP913" s="2686"/>
      <c r="AQ913" s="2686"/>
      <c r="AR913" s="2686"/>
      <c r="AS913" s="2686"/>
      <c r="AT913" s="2686"/>
      <c r="AU913" s="2686"/>
      <c r="AV913" s="2681"/>
      <c r="AW913" s="2681"/>
      <c r="AX913" s="2681"/>
      <c r="AY913" s="2681"/>
      <c r="AZ913" s="2681"/>
      <c r="BA913" s="2681"/>
      <c r="BB913" s="2683"/>
      <c r="BC913" s="2683"/>
      <c r="BD913" s="2683"/>
      <c r="BE913" s="2683"/>
      <c r="BF913" s="2683"/>
      <c r="BG913" s="2683"/>
      <c r="BH913" s="2683"/>
      <c r="BI913" s="2683"/>
      <c r="BJ913" s="2683"/>
      <c r="BK913" s="2683"/>
      <c r="BL913" s="2683"/>
      <c r="BM913" s="2683"/>
      <c r="BN913" s="2683"/>
      <c r="BO913" s="2683"/>
      <c r="BP913" s="2683"/>
      <c r="BQ913" s="2683"/>
      <c r="BR913" s="89"/>
      <c r="BS913" s="89"/>
      <c r="BT913" s="89"/>
      <c r="BU913" s="89"/>
      <c r="CA913" s="145"/>
      <c r="CB913" s="145"/>
      <c r="CC913" s="145"/>
      <c r="CD913" s="145"/>
      <c r="CE913" s="145"/>
      <c r="CF913" s="145"/>
      <c r="CG913" s="145"/>
      <c r="CH913" s="145"/>
      <c r="CI913" s="145"/>
    </row>
    <row r="914" spans="1:87" ht="9" customHeight="1" x14ac:dyDescent="0.2">
      <c r="A914" s="143" t="str">
        <f>+IF('➉一覧からの作成用データ (切替届)'!$N$52="印刷ＯＫ→",1,"")</f>
        <v/>
      </c>
      <c r="B914" s="2686"/>
      <c r="C914" s="2686"/>
      <c r="D914" s="2686"/>
      <c r="E914" s="2686"/>
      <c r="F914" s="2686"/>
      <c r="G914" s="2686"/>
      <c r="H914" s="2686"/>
      <c r="I914" s="2686"/>
      <c r="J914" s="2686"/>
      <c r="K914" s="2686"/>
      <c r="L914" s="2686"/>
      <c r="M914" s="2686"/>
      <c r="N914" s="2686"/>
      <c r="O914" s="2686"/>
      <c r="P914" s="2686"/>
      <c r="Q914" s="2686"/>
      <c r="R914" s="2686"/>
      <c r="S914" s="2686"/>
      <c r="T914" s="2686"/>
      <c r="U914" s="2686"/>
      <c r="V914" s="2686"/>
      <c r="W914" s="2686"/>
      <c r="X914" s="2686"/>
      <c r="Y914" s="2686"/>
      <c r="Z914" s="2686"/>
      <c r="AA914" s="2686"/>
      <c r="AB914" s="2686"/>
      <c r="AC914" s="2686"/>
      <c r="AD914" s="2686"/>
      <c r="AE914" s="2686"/>
      <c r="AF914" s="2686"/>
      <c r="AG914" s="2686"/>
      <c r="AH914" s="2686"/>
      <c r="AI914" s="2686"/>
      <c r="AJ914" s="2686"/>
      <c r="AK914" s="2686"/>
      <c r="AL914" s="2686"/>
      <c r="AM914" s="2686"/>
      <c r="AN914" s="2686"/>
      <c r="AO914" s="2686"/>
      <c r="AP914" s="2686"/>
      <c r="AQ914" s="2686"/>
      <c r="AR914" s="2686"/>
      <c r="AS914" s="2686"/>
      <c r="AT914" s="2686"/>
      <c r="AU914" s="2686"/>
      <c r="AV914" s="2681"/>
      <c r="AW914" s="2681"/>
      <c r="AX914" s="2681"/>
      <c r="AY914" s="2681"/>
      <c r="AZ914" s="2681"/>
      <c r="BA914" s="2681"/>
      <c r="BB914" s="2683"/>
      <c r="BC914" s="2683"/>
      <c r="BD914" s="2683"/>
      <c r="BE914" s="2683"/>
      <c r="BF914" s="2683"/>
      <c r="BG914" s="2683"/>
      <c r="BH914" s="2683"/>
      <c r="BI914" s="2683"/>
      <c r="BJ914" s="2683"/>
      <c r="BK914" s="2683"/>
      <c r="BL914" s="2683"/>
      <c r="BM914" s="2683"/>
      <c r="BN914" s="2683"/>
      <c r="BO914" s="2683"/>
      <c r="BP914" s="2683"/>
      <c r="BQ914" s="2683"/>
      <c r="BR914" s="89"/>
      <c r="BS914" s="89"/>
      <c r="BT914" s="89"/>
      <c r="BU914" s="89"/>
      <c r="CA914" s="145"/>
      <c r="CB914" s="145"/>
      <c r="CC914" s="145"/>
      <c r="CD914" s="145"/>
      <c r="CE914" s="145"/>
      <c r="CF914" s="145"/>
      <c r="CG914" s="145"/>
      <c r="CH914" s="145"/>
      <c r="CI914" s="145"/>
    </row>
    <row r="915" spans="1:87" s="76" customFormat="1" ht="20.25" customHeight="1" x14ac:dyDescent="0.2">
      <c r="A915" s="143" t="str">
        <f>+IF('➉一覧からの作成用データ (切替届)'!$N$52="印刷ＯＫ→",1,"")</f>
        <v/>
      </c>
      <c r="B915" s="1654" t="s">
        <v>306</v>
      </c>
      <c r="C915" s="1654"/>
      <c r="D915" s="1654"/>
      <c r="E915" s="1654"/>
      <c r="F915" s="1654"/>
      <c r="G915" s="1654"/>
      <c r="H915" s="1654"/>
      <c r="I915" s="1654"/>
      <c r="J915" s="1654"/>
      <c r="K915" s="1654"/>
      <c r="L915" s="1654"/>
      <c r="M915" s="1654"/>
      <c r="N915" s="1654"/>
      <c r="O915" s="1654"/>
      <c r="P915" s="1654"/>
      <c r="Q915" s="1654"/>
      <c r="R915" s="1654"/>
      <c r="S915" s="1654"/>
      <c r="T915" s="1654"/>
      <c r="U915" s="1654"/>
      <c r="V915" s="1654"/>
      <c r="W915" s="1654"/>
      <c r="X915" s="1654"/>
      <c r="Y915" s="1654"/>
      <c r="Z915" s="1654"/>
      <c r="AA915" s="1654"/>
      <c r="AB915" s="1654"/>
      <c r="AC915" s="1654"/>
      <c r="AD915" s="1654"/>
      <c r="AE915" s="1654"/>
      <c r="AF915" s="1654"/>
      <c r="AG915" s="1654"/>
      <c r="AH915" s="1654"/>
      <c r="AI915" s="1654"/>
      <c r="AJ915" s="1654"/>
      <c r="AK915" s="1654"/>
      <c r="AL915" s="1654"/>
      <c r="AM915" s="1654"/>
      <c r="AN915" s="1654"/>
      <c r="AO915" s="1654"/>
      <c r="AP915" s="1654"/>
      <c r="AQ915" s="1654"/>
      <c r="AR915" s="1654"/>
      <c r="AS915" s="1654"/>
      <c r="AT915" s="1654"/>
      <c r="AU915" s="1654"/>
      <c r="AV915" s="1654"/>
      <c r="AW915" s="1654"/>
      <c r="AX915" s="1654"/>
      <c r="AY915" s="1654"/>
      <c r="AZ915" s="1654"/>
      <c r="BA915" s="1654"/>
      <c r="BB915" s="1654"/>
      <c r="BC915" s="1654"/>
      <c r="BD915" s="1654"/>
      <c r="BE915" s="1654"/>
      <c r="BF915" s="1654"/>
      <c r="BG915" s="1654"/>
      <c r="BH915" s="1654"/>
      <c r="BI915" s="1654"/>
      <c r="BJ915" s="1654"/>
      <c r="BK915" s="1654"/>
      <c r="BL915" s="1654"/>
      <c r="BM915" s="1654"/>
      <c r="BN915" s="1654"/>
      <c r="BO915" s="1654"/>
      <c r="BP915" s="1654"/>
      <c r="BQ915" s="1654"/>
      <c r="BR915" s="135"/>
      <c r="CA915" s="146"/>
      <c r="CB915" s="146"/>
      <c r="CC915" s="146"/>
      <c r="CD915" s="146"/>
      <c r="CE915" s="146"/>
      <c r="CF915" s="146"/>
      <c r="CG915" s="146"/>
      <c r="CH915" s="146"/>
      <c r="CI915" s="146"/>
    </row>
    <row r="916" spans="1:87" s="76" customFormat="1" ht="20.25" customHeight="1" x14ac:dyDescent="0.2">
      <c r="A916" s="143" t="str">
        <f>+IF('➉一覧からの作成用データ (切替届)'!$N$52="印刷ＯＫ→",1,"")</f>
        <v/>
      </c>
      <c r="B916" s="1654"/>
      <c r="C916" s="1654"/>
      <c r="D916" s="1654"/>
      <c r="E916" s="1654"/>
      <c r="F916" s="1654"/>
      <c r="G916" s="1654"/>
      <c r="H916" s="1654"/>
      <c r="I916" s="1654"/>
      <c r="J916" s="1654"/>
      <c r="K916" s="1654"/>
      <c r="L916" s="1654"/>
      <c r="M916" s="1654"/>
      <c r="N916" s="1654"/>
      <c r="O916" s="1654"/>
      <c r="P916" s="1654"/>
      <c r="Q916" s="1654"/>
      <c r="R916" s="1654"/>
      <c r="S916" s="1654"/>
      <c r="T916" s="1654"/>
      <c r="U916" s="1654"/>
      <c r="V916" s="1654"/>
      <c r="W916" s="1654"/>
      <c r="X916" s="1654"/>
      <c r="Y916" s="1654"/>
      <c r="Z916" s="1654"/>
      <c r="AA916" s="1654"/>
      <c r="AB916" s="1654"/>
      <c r="AC916" s="1654"/>
      <c r="AD916" s="1654"/>
      <c r="AE916" s="1654"/>
      <c r="AF916" s="1654"/>
      <c r="AG916" s="1654"/>
      <c r="AH916" s="1654"/>
      <c r="AI916" s="1654"/>
      <c r="AJ916" s="1654"/>
      <c r="AK916" s="1654"/>
      <c r="AL916" s="1654"/>
      <c r="AM916" s="1654"/>
      <c r="AN916" s="1654"/>
      <c r="AO916" s="1654"/>
      <c r="AP916" s="1654"/>
      <c r="AQ916" s="1654"/>
      <c r="AR916" s="1654"/>
      <c r="AS916" s="1654"/>
      <c r="AT916" s="1654"/>
      <c r="AU916" s="1654"/>
      <c r="AV916" s="1654"/>
      <c r="AW916" s="1654"/>
      <c r="AX916" s="1654"/>
      <c r="AY916" s="1654"/>
      <c r="AZ916" s="1654"/>
      <c r="BA916" s="1654"/>
      <c r="BB916" s="1654"/>
      <c r="BC916" s="1654"/>
      <c r="BD916" s="1654"/>
      <c r="BE916" s="1654"/>
      <c r="BF916" s="1654"/>
      <c r="BG916" s="1654"/>
      <c r="BH916" s="1654"/>
      <c r="BI916" s="1654"/>
      <c r="BJ916" s="1654"/>
      <c r="BK916" s="1654"/>
      <c r="BL916" s="1654"/>
      <c r="BM916" s="1654"/>
      <c r="BN916" s="1654"/>
      <c r="BO916" s="1654"/>
      <c r="BP916" s="1654"/>
      <c r="BQ916" s="1654"/>
      <c r="BR916" s="135"/>
      <c r="CA916" s="146"/>
      <c r="CB916" s="146"/>
      <c r="CC916" s="146"/>
      <c r="CD916" s="146"/>
      <c r="CE916" s="146"/>
      <c r="CF916" s="146"/>
      <c r="CG916" s="146"/>
      <c r="CH916" s="146"/>
      <c r="CI916" s="146"/>
    </row>
    <row r="917" spans="1:87" s="76" customFormat="1" ht="16.5" customHeight="1" x14ac:dyDescent="0.25">
      <c r="A917" s="143" t="str">
        <f>+IF('➉一覧からの作成用データ (切替届)'!$N$52="印刷ＯＫ→",1,"")</f>
        <v/>
      </c>
      <c r="B917" s="1689" t="s">
        <v>134</v>
      </c>
      <c r="C917" s="1689"/>
      <c r="D917" s="1689"/>
      <c r="E917" s="1689"/>
      <c r="F917" s="1689"/>
      <c r="G917" s="1689"/>
      <c r="H917" s="1689"/>
      <c r="I917" s="1689"/>
      <c r="J917" s="1689"/>
      <c r="K917" s="1689"/>
      <c r="L917" s="1689"/>
      <c r="M917" s="1689"/>
      <c r="N917" s="1689"/>
      <c r="O917" s="1689"/>
      <c r="P917" s="1689"/>
      <c r="Q917" s="1689"/>
      <c r="R917" s="1689"/>
      <c r="S917" s="1689"/>
      <c r="T917" s="1689"/>
      <c r="U917" s="1689"/>
      <c r="V917" s="1689"/>
      <c r="W917" s="1689"/>
      <c r="X917" s="1689"/>
      <c r="Y917" s="1689"/>
      <c r="Z917" s="1689"/>
      <c r="AA917" s="1689"/>
      <c r="AB917" s="1689"/>
      <c r="AC917" s="1689"/>
      <c r="AD917" s="1689"/>
      <c r="AE917" s="1689"/>
      <c r="AF917" s="1689"/>
      <c r="AG917" s="1689"/>
      <c r="AH917" s="1689"/>
      <c r="AI917" s="1689"/>
      <c r="AJ917" s="1689"/>
      <c r="AK917" s="1689"/>
      <c r="AL917" s="1689"/>
      <c r="AM917" s="1689"/>
      <c r="AN917" s="1689"/>
      <c r="AO917" s="1689"/>
      <c r="AP917" s="1689"/>
      <c r="AQ917" s="1689"/>
      <c r="AR917" s="1689"/>
      <c r="AS917" s="1689"/>
      <c r="AT917" s="1689"/>
      <c r="AU917" s="1689"/>
      <c r="AV917" s="1689"/>
      <c r="AW917" s="1689"/>
      <c r="AX917" s="1689"/>
      <c r="AY917" s="1689"/>
      <c r="AZ917" s="1689"/>
      <c r="BA917" s="1689"/>
      <c r="BB917" s="1689"/>
      <c r="BC917" s="1689"/>
      <c r="BD917" s="1689"/>
      <c r="BE917" s="1689"/>
      <c r="BF917" s="1689"/>
      <c r="BG917" s="1689"/>
      <c r="BH917" s="1689"/>
      <c r="BI917" s="1689"/>
      <c r="BJ917" s="1689"/>
      <c r="BK917" s="1689"/>
      <c r="BL917" s="1689"/>
      <c r="BM917" s="1689"/>
      <c r="BN917" s="1689"/>
      <c r="BO917" s="1689"/>
      <c r="BP917" s="1689"/>
      <c r="BQ917" s="1689"/>
      <c r="BR917" s="147"/>
      <c r="CA917" s="146"/>
      <c r="CB917" s="146"/>
      <c r="CC917" s="146"/>
      <c r="CD917" s="146"/>
      <c r="CE917" s="146"/>
      <c r="CF917" s="146"/>
      <c r="CG917" s="146"/>
      <c r="CH917" s="146"/>
      <c r="CI917" s="146"/>
    </row>
    <row r="918" spans="1:87" s="76" customFormat="1" ht="16.5" customHeight="1" x14ac:dyDescent="0.25">
      <c r="A918" s="143" t="str">
        <f>+IF('➉一覧からの作成用データ (切替届)'!$N$52="印刷ＯＫ→",1,"")</f>
        <v/>
      </c>
      <c r="B918" s="1689"/>
      <c r="C918" s="1689"/>
      <c r="D918" s="1689"/>
      <c r="E918" s="1689"/>
      <c r="F918" s="1689"/>
      <c r="G918" s="1689"/>
      <c r="H918" s="1689"/>
      <c r="I918" s="1689"/>
      <c r="J918" s="1689"/>
      <c r="K918" s="1689"/>
      <c r="L918" s="1689"/>
      <c r="M918" s="1689"/>
      <c r="N918" s="1689"/>
      <c r="O918" s="1689"/>
      <c r="P918" s="1689"/>
      <c r="Q918" s="1689"/>
      <c r="R918" s="1689"/>
      <c r="S918" s="1689"/>
      <c r="T918" s="1689"/>
      <c r="U918" s="1689"/>
      <c r="V918" s="1689"/>
      <c r="W918" s="1689"/>
      <c r="X918" s="1689"/>
      <c r="Y918" s="1689"/>
      <c r="Z918" s="1689"/>
      <c r="AA918" s="1689"/>
      <c r="AB918" s="1689"/>
      <c r="AC918" s="1689"/>
      <c r="AD918" s="1689"/>
      <c r="AE918" s="1689"/>
      <c r="AF918" s="1689"/>
      <c r="AG918" s="1689"/>
      <c r="AH918" s="1689"/>
      <c r="AI918" s="1689"/>
      <c r="AJ918" s="1689"/>
      <c r="AK918" s="1689"/>
      <c r="AL918" s="1689"/>
      <c r="AM918" s="1689"/>
      <c r="AN918" s="1689"/>
      <c r="AO918" s="1689"/>
      <c r="AP918" s="1689"/>
      <c r="AQ918" s="1689"/>
      <c r="AR918" s="1689"/>
      <c r="AS918" s="1689"/>
      <c r="AT918" s="1689"/>
      <c r="AU918" s="1689"/>
      <c r="AV918" s="1689"/>
      <c r="AW918" s="1689"/>
      <c r="AX918" s="1689"/>
      <c r="AY918" s="1689"/>
      <c r="AZ918" s="1689"/>
      <c r="BA918" s="1689"/>
      <c r="BB918" s="1689"/>
      <c r="BC918" s="1689"/>
      <c r="BD918" s="1689"/>
      <c r="BE918" s="1689"/>
      <c r="BF918" s="1689"/>
      <c r="BG918" s="1689"/>
      <c r="BH918" s="1689"/>
      <c r="BI918" s="1689"/>
      <c r="BJ918" s="1689"/>
      <c r="BK918" s="1689"/>
      <c r="BL918" s="1689"/>
      <c r="BM918" s="1689"/>
      <c r="BN918" s="1689"/>
      <c r="BO918" s="1689"/>
      <c r="BP918" s="1689"/>
      <c r="BQ918" s="1689"/>
      <c r="BR918" s="147"/>
      <c r="CA918" s="146"/>
      <c r="CB918" s="146"/>
      <c r="CC918" s="146"/>
      <c r="CD918" s="146"/>
      <c r="CE918" s="146"/>
      <c r="CF918" s="146"/>
    </row>
    <row r="919" spans="1:87" s="76" customFormat="1" ht="28.5" customHeight="1" x14ac:dyDescent="0.2">
      <c r="A919" s="143" t="str">
        <f>+IF('➉一覧からの作成用データ (切替届)'!$N$52="印刷ＯＫ→",1,"")</f>
        <v/>
      </c>
      <c r="B919" s="1654" t="s">
        <v>135</v>
      </c>
      <c r="C919" s="1654"/>
      <c r="D919" s="1654"/>
      <c r="E919" s="1654"/>
      <c r="F919" s="1654"/>
      <c r="G919" s="1654"/>
      <c r="H919" s="1654"/>
      <c r="I919" s="1654"/>
      <c r="J919" s="1654"/>
      <c r="K919" s="1654"/>
      <c r="L919" s="1654"/>
      <c r="M919" s="1654"/>
      <c r="N919" s="1654"/>
      <c r="O919" s="1654"/>
      <c r="P919" s="1654"/>
      <c r="Q919" s="1654"/>
      <c r="R919" s="1654"/>
      <c r="S919" s="1654"/>
      <c r="T919" s="1654"/>
      <c r="U919" s="1654"/>
      <c r="V919" s="1654"/>
      <c r="W919" s="1654"/>
      <c r="X919" s="1654"/>
      <c r="Y919" s="1654"/>
      <c r="Z919" s="1654"/>
      <c r="AA919" s="1654"/>
      <c r="AB919" s="1654"/>
      <c r="AC919" s="1654"/>
      <c r="AD919" s="1654"/>
      <c r="AE919" s="1654"/>
      <c r="AF919" s="1654"/>
      <c r="AG919" s="1654"/>
      <c r="AH919" s="1654"/>
      <c r="AI919" s="1654"/>
      <c r="AJ919" s="1654"/>
      <c r="AK919" s="1654"/>
      <c r="AL919" s="1654"/>
      <c r="AM919" s="1654"/>
      <c r="AN919" s="1654"/>
      <c r="AO919" s="1654"/>
      <c r="AP919" s="1654"/>
      <c r="AQ919" s="1654"/>
      <c r="AR919" s="1654"/>
      <c r="AS919" s="1654"/>
      <c r="AT919" s="1654"/>
      <c r="AU919" s="1654"/>
      <c r="AV919" s="1654"/>
      <c r="AW919" s="1654"/>
      <c r="AX919" s="1654"/>
      <c r="AY919" s="1654"/>
      <c r="AZ919" s="1654"/>
      <c r="BA919" s="1654"/>
      <c r="BB919" s="1654"/>
      <c r="BC919" s="1654"/>
      <c r="BD919" s="1654"/>
      <c r="BE919" s="1654"/>
      <c r="BF919" s="1654"/>
      <c r="BG919" s="1654"/>
      <c r="BH919" s="1654"/>
      <c r="BI919" s="1654"/>
      <c r="BJ919" s="1654"/>
      <c r="BK919" s="1654"/>
      <c r="BL919" s="1654"/>
      <c r="BM919" s="1654"/>
      <c r="BN919" s="1654"/>
      <c r="BO919" s="1654"/>
      <c r="BP919" s="1654"/>
      <c r="BQ919" s="1654"/>
      <c r="BR919" s="135"/>
      <c r="CA919" s="146"/>
      <c r="CB919" s="146"/>
      <c r="CC919" s="146"/>
      <c r="CD919" s="146"/>
      <c r="CE919" s="146"/>
      <c r="CF919" s="146"/>
    </row>
    <row r="920" spans="1:87" s="76" customFormat="1" ht="28.5" customHeight="1" x14ac:dyDescent="0.2">
      <c r="A920" s="143" t="str">
        <f>+IF('➉一覧からの作成用データ (切替届)'!$N$52="印刷ＯＫ→",1,"")</f>
        <v/>
      </c>
      <c r="B920" s="1654"/>
      <c r="C920" s="1654"/>
      <c r="D920" s="1654"/>
      <c r="E920" s="1654"/>
      <c r="F920" s="1654"/>
      <c r="G920" s="1654"/>
      <c r="H920" s="1654"/>
      <c r="I920" s="1654"/>
      <c r="J920" s="1654"/>
      <c r="K920" s="1654"/>
      <c r="L920" s="1654"/>
      <c r="M920" s="1654"/>
      <c r="N920" s="1654"/>
      <c r="O920" s="1654"/>
      <c r="P920" s="1654"/>
      <c r="Q920" s="1654"/>
      <c r="R920" s="1654"/>
      <c r="S920" s="1654"/>
      <c r="T920" s="1654"/>
      <c r="U920" s="1654"/>
      <c r="V920" s="1654"/>
      <c r="W920" s="1654"/>
      <c r="X920" s="1654"/>
      <c r="Y920" s="1654"/>
      <c r="Z920" s="1654"/>
      <c r="AA920" s="1654"/>
      <c r="AB920" s="1654"/>
      <c r="AC920" s="1654"/>
      <c r="AD920" s="1654"/>
      <c r="AE920" s="1654"/>
      <c r="AF920" s="1654"/>
      <c r="AG920" s="1654"/>
      <c r="AH920" s="1654"/>
      <c r="AI920" s="1654"/>
      <c r="AJ920" s="1654"/>
      <c r="AK920" s="1654"/>
      <c r="AL920" s="1654"/>
      <c r="AM920" s="1654"/>
      <c r="AN920" s="1654"/>
      <c r="AO920" s="1654"/>
      <c r="AP920" s="1654"/>
      <c r="AQ920" s="1654"/>
      <c r="AR920" s="1654"/>
      <c r="AS920" s="1654"/>
      <c r="AT920" s="1654"/>
      <c r="AU920" s="1654"/>
      <c r="AV920" s="1654"/>
      <c r="AW920" s="1654"/>
      <c r="AX920" s="1654"/>
      <c r="AY920" s="1654"/>
      <c r="AZ920" s="1654"/>
      <c r="BA920" s="1654"/>
      <c r="BB920" s="1654"/>
      <c r="BC920" s="1654"/>
      <c r="BD920" s="1654"/>
      <c r="BE920" s="1654"/>
      <c r="BF920" s="1654"/>
      <c r="BG920" s="1654"/>
      <c r="BH920" s="1654"/>
      <c r="BI920" s="1654"/>
      <c r="BJ920" s="1654"/>
      <c r="BK920" s="1654"/>
      <c r="BL920" s="1654"/>
      <c r="BM920" s="1654"/>
      <c r="BN920" s="1654"/>
      <c r="BO920" s="1654"/>
      <c r="BP920" s="1654"/>
      <c r="BQ920" s="1654"/>
      <c r="BR920" s="135"/>
      <c r="CA920" s="146"/>
      <c r="CB920" s="146"/>
      <c r="CC920" s="146"/>
      <c r="CD920" s="146"/>
      <c r="CE920" s="146"/>
      <c r="CF920" s="146"/>
      <c r="CG920" s="146"/>
      <c r="CH920" s="146"/>
      <c r="CI920" s="146"/>
    </row>
    <row r="921" spans="1:87" s="76" customFormat="1" ht="16.5" customHeight="1" x14ac:dyDescent="0.2">
      <c r="A921" s="143" t="str">
        <f>+IF('➉一覧からの作成用データ (切替届)'!$N$52="印刷ＯＫ→",1,"")</f>
        <v/>
      </c>
      <c r="B921" s="1654" t="s">
        <v>136</v>
      </c>
      <c r="C921" s="1654"/>
      <c r="D921" s="1654"/>
      <c r="E921" s="1654"/>
      <c r="F921" s="1654"/>
      <c r="G921" s="1654"/>
      <c r="H921" s="1654"/>
      <c r="I921" s="1654"/>
      <c r="J921" s="1654"/>
      <c r="K921" s="1654"/>
      <c r="L921" s="1654"/>
      <c r="M921" s="1654"/>
      <c r="N921" s="1654"/>
      <c r="O921" s="1654"/>
      <c r="P921" s="1654"/>
      <c r="Q921" s="1654"/>
      <c r="R921" s="1654"/>
      <c r="S921" s="1654"/>
      <c r="T921" s="1654"/>
      <c r="U921" s="1654"/>
      <c r="V921" s="1654"/>
      <c r="W921" s="1654"/>
      <c r="X921" s="1654"/>
      <c r="Y921" s="1654"/>
      <c r="Z921" s="1654"/>
      <c r="AA921" s="1654"/>
      <c r="AB921" s="1654"/>
      <c r="AC921" s="1654"/>
      <c r="AD921" s="1654"/>
      <c r="AE921" s="1654"/>
      <c r="AF921" s="1654"/>
      <c r="AG921" s="1654"/>
      <c r="AH921" s="1654"/>
      <c r="AI921" s="1654"/>
      <c r="AJ921" s="1654"/>
      <c r="AK921" s="1654"/>
      <c r="AL921" s="1654"/>
      <c r="AM921" s="1654"/>
      <c r="AN921" s="1654"/>
      <c r="AO921" s="1654"/>
      <c r="AP921" s="1654"/>
      <c r="AQ921" s="1654"/>
      <c r="AR921" s="1654"/>
      <c r="AS921" s="1654"/>
      <c r="AT921" s="1654"/>
      <c r="AU921" s="1654"/>
      <c r="AV921" s="1654"/>
      <c r="AW921" s="1654"/>
      <c r="AX921" s="1654"/>
      <c r="AY921" s="1654"/>
      <c r="AZ921" s="1654"/>
      <c r="BA921" s="1654"/>
      <c r="BB921" s="1654"/>
      <c r="BC921" s="1654"/>
      <c r="BD921" s="1654"/>
      <c r="BE921" s="1654"/>
      <c r="BF921" s="1654"/>
      <c r="BG921" s="1654"/>
      <c r="BH921" s="1654"/>
      <c r="BI921" s="1654"/>
      <c r="BJ921" s="1654"/>
      <c r="BK921" s="1654"/>
      <c r="BL921" s="1654"/>
      <c r="BM921" s="1654"/>
      <c r="BN921" s="1654"/>
      <c r="BO921" s="1654"/>
      <c r="BP921" s="1654"/>
      <c r="BQ921" s="1654"/>
      <c r="BR921" s="135"/>
      <c r="CA921" s="146"/>
      <c r="CB921" s="146"/>
      <c r="CC921" s="146"/>
      <c r="CD921" s="146"/>
      <c r="CE921" s="146"/>
      <c r="CF921" s="146"/>
      <c r="CG921" s="146"/>
      <c r="CH921" s="146"/>
      <c r="CI921" s="146"/>
    </row>
    <row r="922" spans="1:87" s="76" customFormat="1" ht="16.5" customHeight="1" x14ac:dyDescent="0.2">
      <c r="A922" s="143" t="str">
        <f>+IF('➉一覧からの作成用データ (切替届)'!$N$52="印刷ＯＫ→",1,"")</f>
        <v/>
      </c>
      <c r="B922" s="1654"/>
      <c r="C922" s="1654"/>
      <c r="D922" s="1654"/>
      <c r="E922" s="1654"/>
      <c r="F922" s="1654"/>
      <c r="G922" s="1654"/>
      <c r="H922" s="1654"/>
      <c r="I922" s="1654"/>
      <c r="J922" s="1654"/>
      <c r="K922" s="1654"/>
      <c r="L922" s="1654"/>
      <c r="M922" s="1654"/>
      <c r="N922" s="1654"/>
      <c r="O922" s="1654"/>
      <c r="P922" s="1654"/>
      <c r="Q922" s="1654"/>
      <c r="R922" s="1654"/>
      <c r="S922" s="1654"/>
      <c r="T922" s="1654"/>
      <c r="U922" s="1654"/>
      <c r="V922" s="1654"/>
      <c r="W922" s="1654"/>
      <c r="X922" s="1654"/>
      <c r="Y922" s="1654"/>
      <c r="Z922" s="1654"/>
      <c r="AA922" s="1654"/>
      <c r="AB922" s="1654"/>
      <c r="AC922" s="1654"/>
      <c r="AD922" s="1654"/>
      <c r="AE922" s="1654"/>
      <c r="AF922" s="1654"/>
      <c r="AG922" s="1654"/>
      <c r="AH922" s="1654"/>
      <c r="AI922" s="1654"/>
      <c r="AJ922" s="1654"/>
      <c r="AK922" s="1654"/>
      <c r="AL922" s="1654"/>
      <c r="AM922" s="1654"/>
      <c r="AN922" s="1654"/>
      <c r="AO922" s="1654"/>
      <c r="AP922" s="1654"/>
      <c r="AQ922" s="1654"/>
      <c r="AR922" s="1654"/>
      <c r="AS922" s="1654"/>
      <c r="AT922" s="1654"/>
      <c r="AU922" s="1654"/>
      <c r="AV922" s="1654"/>
      <c r="AW922" s="1654"/>
      <c r="AX922" s="1654"/>
      <c r="AY922" s="1654"/>
      <c r="AZ922" s="1654"/>
      <c r="BA922" s="1654"/>
      <c r="BB922" s="1654"/>
      <c r="BC922" s="1654"/>
      <c r="BD922" s="1654"/>
      <c r="BE922" s="1654"/>
      <c r="BF922" s="1654"/>
      <c r="BG922" s="1654"/>
      <c r="BH922" s="1654"/>
      <c r="BI922" s="1654"/>
      <c r="BJ922" s="1654"/>
      <c r="BK922" s="1654"/>
      <c r="BL922" s="1654"/>
      <c r="BM922" s="1654"/>
      <c r="BN922" s="1654"/>
      <c r="BO922" s="1654"/>
      <c r="BP922" s="1654"/>
      <c r="BQ922" s="1654"/>
      <c r="BR922" s="135"/>
      <c r="CA922" s="146"/>
      <c r="CB922" s="146"/>
      <c r="CC922" s="146"/>
      <c r="CD922" s="146"/>
      <c r="CE922" s="146"/>
      <c r="CF922" s="146"/>
      <c r="CG922" s="146"/>
      <c r="CH922" s="146"/>
      <c r="CI922" s="146"/>
    </row>
    <row r="923" spans="1:87" s="76" customFormat="1" ht="12" customHeight="1" x14ac:dyDescent="0.2">
      <c r="A923" s="143" t="str">
        <f>+IF('➉一覧からの作成用データ (切替届)'!$N$52="印刷ＯＫ→",1,"")</f>
        <v/>
      </c>
      <c r="B923" s="8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3"/>
      <c r="AI923" s="93"/>
      <c r="AJ923" s="93"/>
      <c r="AK923" s="93"/>
      <c r="AL923" s="94"/>
      <c r="AM923" s="95"/>
      <c r="AN923" s="95"/>
      <c r="AO923" s="95"/>
      <c r="AP923" s="95"/>
      <c r="AQ923" s="96"/>
      <c r="AR923" s="96"/>
      <c r="AS923" s="96"/>
      <c r="AT923" s="96"/>
      <c r="AU923" s="96"/>
      <c r="AV923" s="96"/>
      <c r="AW923" s="96"/>
      <c r="AX923" s="96"/>
      <c r="AY923" s="96"/>
      <c r="AZ923" s="96"/>
      <c r="BA923" s="96"/>
      <c r="BB923" s="96"/>
      <c r="BC923" s="96"/>
      <c r="BD923" s="96"/>
      <c r="BE923" s="96"/>
      <c r="BF923" s="96"/>
      <c r="BG923" s="96"/>
      <c r="BH923" s="96"/>
      <c r="BR923" s="135"/>
      <c r="CA923" s="146"/>
      <c r="CB923" s="146"/>
      <c r="CC923" s="146"/>
      <c r="CD923" s="146"/>
      <c r="CE923" s="146"/>
      <c r="CF923" s="146"/>
      <c r="CG923" s="146"/>
      <c r="CH923" s="146"/>
      <c r="CI923" s="146"/>
    </row>
    <row r="924" spans="1:87" s="76" customFormat="1" ht="12" customHeight="1" x14ac:dyDescent="0.2">
      <c r="A924" s="143" t="str">
        <f>+IF('➉一覧からの作成用データ (切替届)'!$N$52="印刷ＯＫ→",1,"")</f>
        <v/>
      </c>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3"/>
      <c r="AI924" s="93"/>
      <c r="AJ924" s="93"/>
      <c r="AK924" s="93"/>
      <c r="AL924" s="94"/>
      <c r="AM924" s="95"/>
      <c r="AN924" s="95"/>
      <c r="AO924" s="95"/>
      <c r="AP924" s="95"/>
      <c r="AQ924" s="97"/>
      <c r="AR924" s="97"/>
      <c r="AS924" s="97"/>
      <c r="AT924" s="97"/>
      <c r="AU924" s="97"/>
      <c r="AV924" s="97"/>
      <c r="AW924" s="98"/>
      <c r="AX924" s="98"/>
      <c r="AY924" s="98"/>
      <c r="AZ924" s="98"/>
      <c r="BA924" s="98"/>
      <c r="BB924" s="99"/>
      <c r="BC924" s="98"/>
      <c r="BD924" s="98"/>
      <c r="BE924" s="98"/>
      <c r="BF924" s="98"/>
      <c r="BG924" s="98"/>
      <c r="BH924" s="99"/>
      <c r="BR924" s="135"/>
      <c r="CA924" s="146"/>
      <c r="CB924" s="146"/>
      <c r="CC924" s="146"/>
      <c r="CD924" s="146"/>
      <c r="CE924" s="146"/>
      <c r="CF924" s="146"/>
      <c r="CG924" s="146"/>
      <c r="CH924" s="146"/>
      <c r="CI924" s="146"/>
    </row>
    <row r="925" spans="1:87" ht="11.25" customHeight="1" x14ac:dyDescent="0.2">
      <c r="A925" s="143" t="str">
        <f>+IF('➉一覧からの作成用データ (切替届)'!$N$53="印刷ＯＫ→",1,"")</f>
        <v/>
      </c>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3"/>
      <c r="AI925" s="93"/>
      <c r="AJ925" s="93"/>
      <c r="AK925" s="93"/>
      <c r="AL925" s="94"/>
      <c r="AM925" s="95"/>
      <c r="AN925" s="95"/>
      <c r="AO925" s="95"/>
      <c r="AP925" s="95"/>
      <c r="AQ925" s="96"/>
      <c r="AR925" s="96"/>
      <c r="AS925" s="96"/>
      <c r="AT925" s="96"/>
      <c r="AU925" s="96"/>
      <c r="AV925" s="96"/>
      <c r="AW925" s="96"/>
      <c r="AX925" s="96"/>
      <c r="AY925" s="96"/>
      <c r="AZ925" s="96"/>
      <c r="BA925" s="96"/>
      <c r="BB925" s="96"/>
      <c r="BC925" s="96"/>
      <c r="BD925" s="96"/>
      <c r="BE925" s="96"/>
      <c r="BF925" s="96"/>
      <c r="BG925" s="96"/>
      <c r="BH925" s="96"/>
      <c r="BI925" s="76"/>
      <c r="BJ925" s="76"/>
      <c r="BK925" s="76"/>
      <c r="BL925" s="76"/>
      <c r="BM925" s="76"/>
      <c r="BN925" s="76"/>
      <c r="BO925" s="76"/>
      <c r="BP925" s="76"/>
      <c r="BQ925" s="76"/>
    </row>
    <row r="926" spans="1:87" ht="12.75" customHeight="1" x14ac:dyDescent="0.2">
      <c r="A926" s="143" t="str">
        <f>+IF('➉一覧からの作成用データ (切替届)'!$N$53="印刷ＯＫ→",1,"")</f>
        <v/>
      </c>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3"/>
      <c r="AI926" s="93"/>
      <c r="AJ926" s="93"/>
      <c r="AK926" s="93"/>
      <c r="AL926" s="94"/>
      <c r="AM926" s="95"/>
      <c r="AN926" s="95"/>
      <c r="AO926" s="95"/>
      <c r="AP926" s="95"/>
      <c r="AQ926" s="97"/>
      <c r="AR926" s="97"/>
      <c r="AS926" s="97"/>
      <c r="AT926" s="97"/>
      <c r="AU926" s="97"/>
      <c r="AV926" s="97"/>
      <c r="AW926" s="98"/>
      <c r="AX926" s="98"/>
      <c r="AY926" s="98"/>
      <c r="AZ926" s="98"/>
      <c r="BA926" s="98"/>
      <c r="BB926" s="99"/>
      <c r="BC926" s="98"/>
      <c r="BD926" s="98"/>
      <c r="BE926" s="98"/>
      <c r="BF926" s="98"/>
      <c r="BG926" s="98"/>
      <c r="BH926" s="99"/>
      <c r="BI926" s="76"/>
      <c r="BJ926" s="76"/>
      <c r="BK926" s="76"/>
      <c r="BL926" s="76"/>
      <c r="BM926" s="76"/>
      <c r="BN926" s="76"/>
      <c r="BO926" s="76"/>
      <c r="BP926" s="76"/>
      <c r="BQ926" s="76"/>
      <c r="BR926" s="83"/>
      <c r="BS926" s="83"/>
    </row>
    <row r="927" spans="1:87" ht="12.75" customHeight="1" x14ac:dyDescent="0.2">
      <c r="A927" s="143" t="str">
        <f>+IF('➉一覧からの作成用データ (切替届)'!$N$53="印刷ＯＫ→",1,"")</f>
        <v/>
      </c>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3"/>
      <c r="AI927" s="93"/>
      <c r="AJ927" s="93"/>
      <c r="AK927" s="93"/>
      <c r="AL927" s="94"/>
      <c r="AM927" s="95"/>
      <c r="AN927" s="95"/>
      <c r="AO927" s="95"/>
      <c r="AP927" s="95"/>
      <c r="AQ927" s="97"/>
      <c r="AR927" s="97"/>
      <c r="AS927" s="97"/>
      <c r="AT927" s="97"/>
      <c r="AU927" s="97"/>
      <c r="AV927" s="97"/>
      <c r="AW927" s="98"/>
      <c r="AX927" s="98"/>
      <c r="AY927" s="98"/>
      <c r="AZ927" s="98"/>
      <c r="BA927" s="98"/>
      <c r="BB927" s="99"/>
      <c r="BC927" s="98"/>
      <c r="BD927" s="98"/>
      <c r="BE927" s="98"/>
      <c r="BF927" s="98"/>
      <c r="BG927" s="98"/>
      <c r="BH927" s="99"/>
      <c r="BI927" s="76"/>
      <c r="BJ927" s="100"/>
      <c r="BK927" s="101"/>
      <c r="BL927" s="101"/>
      <c r="BM927" s="101"/>
      <c r="BN927" s="101"/>
      <c r="BO927" s="101"/>
      <c r="BP927" s="101"/>
      <c r="BQ927" s="101"/>
      <c r="BR927" s="76"/>
      <c r="BS927" s="76"/>
    </row>
    <row r="928" spans="1:87" ht="12.75" customHeight="1" x14ac:dyDescent="0.2">
      <c r="A928" s="143" t="str">
        <f>+IF('➉一覧からの作成用データ (切替届)'!$N$53="印刷ＯＫ→",1,"")</f>
        <v/>
      </c>
      <c r="B928" s="2719" t="s">
        <v>589</v>
      </c>
      <c r="C928" s="2719"/>
      <c r="D928" s="2719"/>
      <c r="E928" s="2719"/>
      <c r="F928" s="2719"/>
      <c r="G928" s="2719"/>
      <c r="H928" s="2719"/>
      <c r="I928" s="2719"/>
      <c r="J928" s="2719"/>
      <c r="K928" s="2719"/>
      <c r="L928" s="2719"/>
      <c r="M928" s="2719"/>
      <c r="N928" s="2719"/>
      <c r="O928" s="2719"/>
      <c r="P928" s="2719"/>
      <c r="Q928" s="2719"/>
      <c r="R928" s="2719"/>
      <c r="S928" s="2719"/>
      <c r="T928" s="2719"/>
      <c r="U928" s="2719"/>
      <c r="V928" s="2719"/>
      <c r="W928" s="2719"/>
      <c r="X928" s="2719"/>
      <c r="Y928" s="2719"/>
      <c r="Z928" s="2719"/>
      <c r="AA928" s="2719"/>
      <c r="AB928" s="2719"/>
      <c r="AC928" s="2719"/>
      <c r="AD928" s="2719"/>
      <c r="AE928" s="2719"/>
      <c r="AF928" s="2719"/>
      <c r="AG928" s="2719"/>
      <c r="AH928" s="2719"/>
      <c r="AI928" s="2719"/>
      <c r="AJ928" s="2719"/>
      <c r="AK928" s="2719"/>
      <c r="AL928" s="2720"/>
      <c r="AM928" s="95"/>
      <c r="AN928" s="95"/>
      <c r="AO928" s="95"/>
      <c r="AP928" s="2721" t="s">
        <v>115</v>
      </c>
      <c r="AQ928" s="2721"/>
      <c r="AR928" s="2721"/>
      <c r="AS928" s="2721"/>
      <c r="AT928" s="2721"/>
      <c r="AU928" s="2721"/>
      <c r="AV928" s="2721"/>
      <c r="AW928" s="2723"/>
      <c r="AX928" s="2723"/>
      <c r="AY928" s="2723"/>
      <c r="AZ928" s="2723"/>
      <c r="BA928" s="2723"/>
      <c r="BB928" s="2723"/>
      <c r="BC928" s="2723"/>
      <c r="BD928" s="2723"/>
      <c r="BE928" s="2723"/>
      <c r="BF928" s="2723"/>
      <c r="BG928" s="2723"/>
      <c r="BH928" s="2723"/>
      <c r="BI928" s="2723"/>
      <c r="BJ928" s="2723"/>
      <c r="BK928" s="2723"/>
      <c r="BL928" s="2723"/>
      <c r="BM928" s="2723"/>
      <c r="BN928" s="2723"/>
      <c r="BO928" s="2723"/>
      <c r="BP928" s="2723"/>
      <c r="BQ928" s="2723"/>
      <c r="BR928" s="76"/>
      <c r="BS928" s="76"/>
    </row>
    <row r="929" spans="1:98" ht="12.75" customHeight="1" x14ac:dyDescent="0.2">
      <c r="A929" s="143" t="str">
        <f>+IF('➉一覧からの作成用データ (切替届)'!$N$53="印刷ＯＫ→",1,"")</f>
        <v/>
      </c>
      <c r="B929" s="2719"/>
      <c r="C929" s="2719"/>
      <c r="D929" s="2719"/>
      <c r="E929" s="2719"/>
      <c r="F929" s="2719"/>
      <c r="G929" s="2719"/>
      <c r="H929" s="2719"/>
      <c r="I929" s="2719"/>
      <c r="J929" s="2719"/>
      <c r="K929" s="2719"/>
      <c r="L929" s="2719"/>
      <c r="M929" s="2719"/>
      <c r="N929" s="2719"/>
      <c r="O929" s="2719"/>
      <c r="P929" s="2719"/>
      <c r="Q929" s="2719"/>
      <c r="R929" s="2719"/>
      <c r="S929" s="2719"/>
      <c r="T929" s="2719"/>
      <c r="U929" s="2719"/>
      <c r="V929" s="2719"/>
      <c r="W929" s="2719"/>
      <c r="X929" s="2719"/>
      <c r="Y929" s="2719"/>
      <c r="Z929" s="2719"/>
      <c r="AA929" s="2719"/>
      <c r="AB929" s="2719"/>
      <c r="AC929" s="2719"/>
      <c r="AD929" s="2719"/>
      <c r="AE929" s="2719"/>
      <c r="AF929" s="2719"/>
      <c r="AG929" s="2719"/>
      <c r="AH929" s="2719"/>
      <c r="AI929" s="2719"/>
      <c r="AJ929" s="2719"/>
      <c r="AK929" s="2719"/>
      <c r="AL929" s="2720"/>
      <c r="AM929" s="95"/>
      <c r="AN929" s="95"/>
      <c r="AO929" s="95"/>
      <c r="AP929" s="2721"/>
      <c r="AQ929" s="2721"/>
      <c r="AR929" s="2721"/>
      <c r="AS929" s="2721"/>
      <c r="AT929" s="2721"/>
      <c r="AU929" s="2721"/>
      <c r="AV929" s="2721"/>
      <c r="AW929" s="2723"/>
      <c r="AX929" s="2723"/>
      <c r="AY929" s="2723"/>
      <c r="AZ929" s="2723"/>
      <c r="BA929" s="2723"/>
      <c r="BB929" s="2723"/>
      <c r="BC929" s="2723"/>
      <c r="BD929" s="2723"/>
      <c r="BE929" s="2723"/>
      <c r="BF929" s="2723"/>
      <c r="BG929" s="2723"/>
      <c r="BH929" s="2723"/>
      <c r="BI929" s="2723"/>
      <c r="BJ929" s="2723"/>
      <c r="BK929" s="2723"/>
      <c r="BL929" s="2723"/>
      <c r="BM929" s="2723"/>
      <c r="BN929" s="2723"/>
      <c r="BO929" s="2723"/>
      <c r="BP929" s="2723"/>
      <c r="BQ929" s="2723"/>
      <c r="BR929" s="76"/>
      <c r="BS929" s="76"/>
    </row>
    <row r="930" spans="1:98" ht="12.75" customHeight="1" thickBot="1" x14ac:dyDescent="0.25">
      <c r="A930" s="143" t="str">
        <f>+IF('➉一覧からの作成用データ (切替届)'!$N$53="印刷ＯＫ→",1,"")</f>
        <v/>
      </c>
      <c r="B930" s="2720"/>
      <c r="C930" s="2720"/>
      <c r="D930" s="2720"/>
      <c r="E930" s="2720"/>
      <c r="F930" s="2720"/>
      <c r="G930" s="2720"/>
      <c r="H930" s="2720"/>
      <c r="I930" s="2720"/>
      <c r="J930" s="2720"/>
      <c r="K930" s="2720"/>
      <c r="L930" s="2720"/>
      <c r="M930" s="2720"/>
      <c r="N930" s="2720"/>
      <c r="O930" s="2720"/>
      <c r="P930" s="2720"/>
      <c r="Q930" s="2720"/>
      <c r="R930" s="2720"/>
      <c r="S930" s="2720"/>
      <c r="T930" s="2720"/>
      <c r="U930" s="2720"/>
      <c r="V930" s="2720"/>
      <c r="W930" s="2720"/>
      <c r="X930" s="2720"/>
      <c r="Y930" s="2720"/>
      <c r="Z930" s="2720"/>
      <c r="AA930" s="2720"/>
      <c r="AB930" s="2720"/>
      <c r="AC930" s="2720"/>
      <c r="AD930" s="2720"/>
      <c r="AE930" s="2720"/>
      <c r="AF930" s="2720"/>
      <c r="AG930" s="2720"/>
      <c r="AH930" s="2720"/>
      <c r="AI930" s="2720"/>
      <c r="AJ930" s="2720"/>
      <c r="AK930" s="2720"/>
      <c r="AL930" s="2720"/>
      <c r="AM930" s="95"/>
      <c r="AN930" s="95"/>
      <c r="AO930" s="95"/>
      <c r="AP930" s="2722"/>
      <c r="AQ930" s="2722"/>
      <c r="AR930" s="2722"/>
      <c r="AS930" s="2722"/>
      <c r="AT930" s="2722"/>
      <c r="AU930" s="2722"/>
      <c r="AV930" s="2722"/>
      <c r="AW930" s="2724"/>
      <c r="AX930" s="2724"/>
      <c r="AY930" s="2724"/>
      <c r="AZ930" s="2724"/>
      <c r="BA930" s="2724"/>
      <c r="BB930" s="2724"/>
      <c r="BC930" s="2724"/>
      <c r="BD930" s="2724"/>
      <c r="BE930" s="2724"/>
      <c r="BF930" s="2724"/>
      <c r="BG930" s="2724"/>
      <c r="BH930" s="2724"/>
      <c r="BI930" s="2724"/>
      <c r="BJ930" s="2724"/>
      <c r="BK930" s="2724"/>
      <c r="BL930" s="2724"/>
      <c r="BM930" s="2724"/>
      <c r="BN930" s="2724"/>
      <c r="BO930" s="2724"/>
      <c r="BP930" s="2724"/>
      <c r="BQ930" s="2724"/>
      <c r="BR930" s="76"/>
      <c r="BS930" s="76"/>
    </row>
    <row r="931" spans="1:98" ht="13.5" customHeight="1" x14ac:dyDescent="0.2">
      <c r="A931" s="143" t="str">
        <f>+IF('➉一覧からの作成用データ (切替届)'!$N$53="印刷ＯＫ→",1,"")</f>
        <v/>
      </c>
      <c r="B931" s="2725">
        <f ca="1">IF('➉一覧からの作成用データ (切替届)'!$B$31="","",'➉一覧からの作成用データ (切替届)'!$B$31)</f>
        <v>45617</v>
      </c>
      <c r="C931" s="2726"/>
      <c r="D931" s="2726"/>
      <c r="E931" s="2726"/>
      <c r="F931" s="2726"/>
      <c r="G931" s="2726"/>
      <c r="H931" s="2726"/>
      <c r="I931" s="2726"/>
      <c r="J931" s="2726"/>
      <c r="K931" s="2726"/>
      <c r="L931" s="2726"/>
      <c r="M931" s="2726"/>
      <c r="N931" s="2726"/>
      <c r="O931" s="2726"/>
      <c r="P931" s="1729" t="s">
        <v>68</v>
      </c>
      <c r="Q931" s="1729"/>
      <c r="R931" s="1731" t="s">
        <v>21</v>
      </c>
      <c r="S931" s="1732"/>
      <c r="T931" s="1732"/>
      <c r="U931" s="1732"/>
      <c r="V931" s="1733"/>
      <c r="W931" s="1734" t="s">
        <v>9</v>
      </c>
      <c r="X931" s="1735"/>
      <c r="Y931" s="2731" t="str">
        <f>①伊勢崎市における事業所基本情報!$K$26&amp;"-"&amp;①伊勢崎市における事業所基本情報!$Q$26&amp;""</f>
        <v>-</v>
      </c>
      <c r="Z931" s="2731"/>
      <c r="AA931" s="2731"/>
      <c r="AB931" s="2731"/>
      <c r="AC931" s="2731"/>
      <c r="AD931" s="2731"/>
      <c r="AE931" s="2731"/>
      <c r="AF931" s="2731"/>
      <c r="AG931" s="81"/>
      <c r="AH931" s="81"/>
      <c r="AI931" s="81"/>
      <c r="AJ931" s="81"/>
      <c r="AK931" s="81"/>
      <c r="AL931" s="81"/>
      <c r="AM931" s="81"/>
      <c r="AN931" s="81"/>
      <c r="AO931" s="81"/>
      <c r="AP931" s="81"/>
      <c r="AQ931" s="81"/>
      <c r="AR931" s="81"/>
      <c r="AS931" s="81"/>
      <c r="AT931" s="81"/>
      <c r="AU931" s="81"/>
      <c r="AV931" s="81"/>
      <c r="AW931" s="1549" t="s">
        <v>10</v>
      </c>
      <c r="AX931" s="1549"/>
      <c r="AY931" s="1549"/>
      <c r="AZ931" s="1549"/>
      <c r="BA931" s="1549"/>
      <c r="BB931" s="1549"/>
      <c r="BC931" s="1549"/>
      <c r="BD931" s="1551" t="str">
        <f>①伊勢崎市における事業所基本情報!$CG$18&amp;""</f>
        <v/>
      </c>
      <c r="BE931" s="1551" t="str">
        <f>①伊勢崎市における事業所基本情報!$CH$18&amp;""</f>
        <v/>
      </c>
      <c r="BF931" s="1551" t="str">
        <f>①伊勢崎市における事業所基本情報!$CI$18&amp;""</f>
        <v/>
      </c>
      <c r="BG931" s="1551" t="str">
        <f>①伊勢崎市における事業所基本情報!$CJ$18&amp;""</f>
        <v/>
      </c>
      <c r="BH931" s="1551" t="str">
        <f>①伊勢崎市における事業所基本情報!$CK$18&amp;""</f>
        <v/>
      </c>
      <c r="BI931" s="1551" t="str">
        <f>①伊勢崎市における事業所基本情報!$CL$18&amp;""</f>
        <v/>
      </c>
      <c r="BJ931" s="1551" t="str">
        <f>①伊勢崎市における事業所基本情報!$CM$18&amp;""</f>
        <v/>
      </c>
      <c r="BK931" s="1551" t="str">
        <f>①伊勢崎市における事業所基本情報!$CN$18&amp;""</f>
        <v/>
      </c>
      <c r="BL931" s="1572" t="s">
        <v>130</v>
      </c>
      <c r="BM931" s="1573"/>
      <c r="BN931" s="1573"/>
      <c r="BO931" s="1573"/>
      <c r="BP931" s="1573"/>
      <c r="BQ931" s="1574"/>
      <c r="BR931" s="86"/>
      <c r="BS931" s="86"/>
      <c r="BT931" s="86"/>
      <c r="BY931" s="145"/>
      <c r="BZ931" s="145"/>
      <c r="CA931" s="145"/>
      <c r="CB931" s="145"/>
      <c r="CC931" s="145"/>
      <c r="CD931" s="145"/>
      <c r="CE931" s="145"/>
      <c r="CF931" s="145"/>
      <c r="CG931" s="145"/>
    </row>
    <row r="932" spans="1:98" ht="13.5" customHeight="1" x14ac:dyDescent="0.2">
      <c r="A932" s="143" t="str">
        <f>+IF('➉一覧からの作成用データ (切替届)'!$N$53="印刷ＯＫ→",1,"")</f>
        <v/>
      </c>
      <c r="B932" s="2727"/>
      <c r="C932" s="2728"/>
      <c r="D932" s="2728"/>
      <c r="E932" s="2728"/>
      <c r="F932" s="2728"/>
      <c r="G932" s="2728"/>
      <c r="H932" s="2728"/>
      <c r="I932" s="2728"/>
      <c r="J932" s="2728"/>
      <c r="K932" s="2728"/>
      <c r="L932" s="2728"/>
      <c r="M932" s="2728"/>
      <c r="N932" s="2728"/>
      <c r="O932" s="2728"/>
      <c r="P932" s="1730"/>
      <c r="Q932" s="1730"/>
      <c r="R932" s="1640"/>
      <c r="S932" s="1590"/>
      <c r="T932" s="1590"/>
      <c r="U932" s="1590"/>
      <c r="V932" s="1641"/>
      <c r="W932" s="1568" t="str">
        <f>①伊勢崎市における事業所基本情報!$I$27&amp;""</f>
        <v/>
      </c>
      <c r="X932" s="1569"/>
      <c r="Y932" s="1569"/>
      <c r="Z932" s="1569"/>
      <c r="AA932" s="1569"/>
      <c r="AB932" s="1569"/>
      <c r="AC932" s="1569"/>
      <c r="AD932" s="1569"/>
      <c r="AE932" s="1569"/>
      <c r="AF932" s="1569"/>
      <c r="AG932" s="1569"/>
      <c r="AH932" s="1569"/>
      <c r="AI932" s="1569"/>
      <c r="AJ932" s="1569"/>
      <c r="AK932" s="1569"/>
      <c r="AL932" s="1569"/>
      <c r="AM932" s="1569"/>
      <c r="AN932" s="1569"/>
      <c r="AO932" s="1569"/>
      <c r="AP932" s="1569"/>
      <c r="AQ932" s="1569"/>
      <c r="AR932" s="1569"/>
      <c r="AS932" s="1569"/>
      <c r="AT932" s="1569"/>
      <c r="AU932" s="1569"/>
      <c r="AV932" s="1569"/>
      <c r="AW932" s="1550"/>
      <c r="AX932" s="1550"/>
      <c r="AY932" s="1550"/>
      <c r="AZ932" s="1550"/>
      <c r="BA932" s="1550"/>
      <c r="BB932" s="1550"/>
      <c r="BC932" s="1550"/>
      <c r="BD932" s="1552"/>
      <c r="BE932" s="1552"/>
      <c r="BF932" s="1552"/>
      <c r="BG932" s="1552"/>
      <c r="BH932" s="1552"/>
      <c r="BI932" s="1552"/>
      <c r="BJ932" s="1552"/>
      <c r="BK932" s="1552"/>
      <c r="BL932" s="1575"/>
      <c r="BM932" s="1576"/>
      <c r="BN932" s="1576"/>
      <c r="BO932" s="1576"/>
      <c r="BP932" s="1576"/>
      <c r="BQ932" s="1577"/>
      <c r="BR932" s="86"/>
      <c r="BS932" s="86"/>
      <c r="BT932" s="86"/>
      <c r="BY932" s="145"/>
    </row>
    <row r="933" spans="1:98" ht="13.5" customHeight="1" x14ac:dyDescent="0.2">
      <c r="A933" s="143" t="str">
        <f>+IF('➉一覧からの作成用データ (切替届)'!$N$53="印刷ＯＫ→",1,"")</f>
        <v/>
      </c>
      <c r="B933" s="2727"/>
      <c r="C933" s="2728"/>
      <c r="D933" s="2728"/>
      <c r="E933" s="2728"/>
      <c r="F933" s="2728"/>
      <c r="G933" s="2728"/>
      <c r="H933" s="2728"/>
      <c r="I933" s="2728"/>
      <c r="J933" s="2728"/>
      <c r="K933" s="2728"/>
      <c r="L933" s="2728"/>
      <c r="M933" s="2728"/>
      <c r="N933" s="2728"/>
      <c r="O933" s="2728"/>
      <c r="P933" s="1730"/>
      <c r="Q933" s="1730"/>
      <c r="R933" s="1640"/>
      <c r="S933" s="1590"/>
      <c r="T933" s="1590"/>
      <c r="U933" s="1590"/>
      <c r="V933" s="1641"/>
      <c r="W933" s="1568"/>
      <c r="X933" s="1569"/>
      <c r="Y933" s="1569"/>
      <c r="Z933" s="1569"/>
      <c r="AA933" s="1569"/>
      <c r="AB933" s="1569"/>
      <c r="AC933" s="1569"/>
      <c r="AD933" s="1569"/>
      <c r="AE933" s="1569"/>
      <c r="AF933" s="1569"/>
      <c r="AG933" s="1569"/>
      <c r="AH933" s="1569"/>
      <c r="AI933" s="1569"/>
      <c r="AJ933" s="1569"/>
      <c r="AK933" s="1569"/>
      <c r="AL933" s="1569"/>
      <c r="AM933" s="1569"/>
      <c r="AN933" s="1569"/>
      <c r="AO933" s="1569"/>
      <c r="AP933" s="1569"/>
      <c r="AQ933" s="1569"/>
      <c r="AR933" s="1569"/>
      <c r="AS933" s="1569"/>
      <c r="AT933" s="1569"/>
      <c r="AU933" s="1569"/>
      <c r="AV933" s="1569"/>
      <c r="AW933" s="1550"/>
      <c r="AX933" s="1550"/>
      <c r="AY933" s="1550"/>
      <c r="AZ933" s="1550"/>
      <c r="BA933" s="1550"/>
      <c r="BB933" s="1550"/>
      <c r="BC933" s="1550"/>
      <c r="BD933" s="1624" t="s">
        <v>116</v>
      </c>
      <c r="BE933" s="1624"/>
      <c r="BF933" s="1624"/>
      <c r="BG933" s="1624"/>
      <c r="BH933" s="1624"/>
      <c r="BI933" s="1624"/>
      <c r="BJ933" s="1624"/>
      <c r="BK933" s="1624" t="s">
        <v>117</v>
      </c>
      <c r="BL933" s="1566" t="str">
        <f>RIGHT('➉一覧からの作成用データ (切替届)'!$M$53,2)&amp;""</f>
        <v/>
      </c>
      <c r="BM933" s="1566"/>
      <c r="BN933" s="1566"/>
      <c r="BO933" s="1566"/>
      <c r="BP933" s="1566"/>
      <c r="BQ933" s="1626" t="s">
        <v>118</v>
      </c>
      <c r="BR933" s="78"/>
      <c r="BS933" s="78"/>
      <c r="BT933" s="76"/>
      <c r="BY933" s="145"/>
    </row>
    <row r="934" spans="1:98" ht="13.5" customHeight="1" x14ac:dyDescent="0.2">
      <c r="A934" s="143" t="str">
        <f>+IF('➉一覧からの作成用データ (切替届)'!$N$53="印刷ＯＫ→",1,"")</f>
        <v/>
      </c>
      <c r="B934" s="2729"/>
      <c r="C934" s="2730"/>
      <c r="D934" s="2730"/>
      <c r="E934" s="2730"/>
      <c r="F934" s="2730"/>
      <c r="G934" s="2730"/>
      <c r="H934" s="2730"/>
      <c r="I934" s="2730"/>
      <c r="J934" s="2730"/>
      <c r="K934" s="2730"/>
      <c r="L934" s="2730"/>
      <c r="M934" s="2730"/>
      <c r="N934" s="2730"/>
      <c r="O934" s="2730"/>
      <c r="P934" s="1730"/>
      <c r="Q934" s="1730"/>
      <c r="R934" s="1637"/>
      <c r="S934" s="1638"/>
      <c r="T934" s="1638"/>
      <c r="U934" s="1638"/>
      <c r="V934" s="1642"/>
      <c r="W934" s="1570"/>
      <c r="X934" s="1571"/>
      <c r="Y934" s="1571"/>
      <c r="Z934" s="1571"/>
      <c r="AA934" s="1571"/>
      <c r="AB934" s="1571"/>
      <c r="AC934" s="1571"/>
      <c r="AD934" s="1571"/>
      <c r="AE934" s="1571"/>
      <c r="AF934" s="1571"/>
      <c r="AG934" s="1571"/>
      <c r="AH934" s="1571"/>
      <c r="AI934" s="1571"/>
      <c r="AJ934" s="1571"/>
      <c r="AK934" s="1571"/>
      <c r="AL934" s="1571"/>
      <c r="AM934" s="1571"/>
      <c r="AN934" s="1571"/>
      <c r="AO934" s="1571"/>
      <c r="AP934" s="1571"/>
      <c r="AQ934" s="1571"/>
      <c r="AR934" s="1571"/>
      <c r="AS934" s="1571"/>
      <c r="AT934" s="1571"/>
      <c r="AU934" s="1571"/>
      <c r="AV934" s="1571"/>
      <c r="AW934" s="1550"/>
      <c r="AX934" s="1550"/>
      <c r="AY934" s="1550"/>
      <c r="AZ934" s="1550"/>
      <c r="BA934" s="1550"/>
      <c r="BB934" s="1550"/>
      <c r="BC934" s="1550"/>
      <c r="BD934" s="1625"/>
      <c r="BE934" s="1625"/>
      <c r="BF934" s="1625"/>
      <c r="BG934" s="1625"/>
      <c r="BH934" s="1625"/>
      <c r="BI934" s="1625"/>
      <c r="BJ934" s="1625"/>
      <c r="BK934" s="1625"/>
      <c r="BL934" s="1567"/>
      <c r="BM934" s="1567"/>
      <c r="BN934" s="1567"/>
      <c r="BO934" s="1567"/>
      <c r="BP934" s="1567"/>
      <c r="BQ934" s="1627"/>
      <c r="BR934" s="78"/>
      <c r="BS934" s="78"/>
      <c r="BT934" s="76"/>
      <c r="BY934" s="145"/>
      <c r="BZ934" s="145"/>
      <c r="CA934" s="145"/>
      <c r="CB934" s="145"/>
      <c r="CC934" s="145"/>
      <c r="CD934" s="145"/>
      <c r="CE934" s="145"/>
      <c r="CF934" s="145"/>
    </row>
    <row r="935" spans="1:98" ht="20.25" customHeight="1" x14ac:dyDescent="0.2">
      <c r="A935" s="143" t="str">
        <f>+IF('➉一覧からの作成用データ (切替届)'!$N$53="印刷ＯＫ→",1,"")</f>
        <v/>
      </c>
      <c r="B935" s="1653"/>
      <c r="C935" s="1564"/>
      <c r="D935" s="1564"/>
      <c r="E935" s="1564"/>
      <c r="F935" s="1564"/>
      <c r="G935" s="1564"/>
      <c r="H935" s="1564"/>
      <c r="I935" s="1564"/>
      <c r="J935" s="1564"/>
      <c r="K935" s="1649" t="s">
        <v>304</v>
      </c>
      <c r="L935" s="1650"/>
      <c r="M935" s="1650"/>
      <c r="N935" s="1650"/>
      <c r="O935" s="1650"/>
      <c r="P935" s="1730"/>
      <c r="Q935" s="1730"/>
      <c r="R935" s="1634" t="s">
        <v>20</v>
      </c>
      <c r="S935" s="1634"/>
      <c r="T935" s="1634"/>
      <c r="U935" s="1634"/>
      <c r="V935" s="1634"/>
      <c r="W935" s="1610" t="str">
        <f>①伊勢崎市における事業所基本情報!$I$20&amp;""</f>
        <v/>
      </c>
      <c r="X935" s="1611"/>
      <c r="Y935" s="1611"/>
      <c r="Z935" s="1611"/>
      <c r="AA935" s="1611"/>
      <c r="AB935" s="1611"/>
      <c r="AC935" s="1611"/>
      <c r="AD935" s="1611"/>
      <c r="AE935" s="1611"/>
      <c r="AF935" s="1611"/>
      <c r="AG935" s="1611"/>
      <c r="AH935" s="1611"/>
      <c r="AI935" s="1611"/>
      <c r="AJ935" s="1611"/>
      <c r="AK935" s="1611"/>
      <c r="AL935" s="1611"/>
      <c r="AM935" s="1611"/>
      <c r="AN935" s="1611"/>
      <c r="AO935" s="1611"/>
      <c r="AP935" s="1611"/>
      <c r="AQ935" s="1611"/>
      <c r="AR935" s="1611"/>
      <c r="AS935" s="1611"/>
      <c r="AT935" s="1611"/>
      <c r="AU935" s="1611"/>
      <c r="AV935" s="1612"/>
      <c r="AW935" s="1550" t="s">
        <v>131</v>
      </c>
      <c r="AX935" s="1550"/>
      <c r="AY935" s="1550"/>
      <c r="AZ935" s="1550"/>
      <c r="BA935" s="1550" t="s">
        <v>33</v>
      </c>
      <c r="BB935" s="1550"/>
      <c r="BC935" s="1550"/>
      <c r="BD935" s="1614" t="str">
        <f>①伊勢崎市における事業所基本情報!$I$35&amp;""</f>
        <v/>
      </c>
      <c r="BE935" s="1614"/>
      <c r="BF935" s="1614"/>
      <c r="BG935" s="1614"/>
      <c r="BH935" s="1614"/>
      <c r="BI935" s="1614"/>
      <c r="BJ935" s="1614"/>
      <c r="BK935" s="1614"/>
      <c r="BL935" s="1614"/>
      <c r="BM935" s="1614"/>
      <c r="BN935" s="1614"/>
      <c r="BO935" s="1614"/>
      <c r="BP935" s="1614"/>
      <c r="BQ935" s="1615"/>
      <c r="BR935" s="78"/>
      <c r="BS935" s="78"/>
      <c r="BT935" s="76"/>
      <c r="BY935" s="145"/>
      <c r="BZ935" s="145"/>
      <c r="CA935" s="145"/>
      <c r="CB935" s="145"/>
      <c r="CC935" s="145"/>
      <c r="CD935" s="145"/>
      <c r="CE935" s="145"/>
      <c r="CF935" s="145"/>
    </row>
    <row r="936" spans="1:98" ht="20.25" customHeight="1" x14ac:dyDescent="0.2">
      <c r="A936" s="143" t="str">
        <f>+IF('➉一覧からの作成用データ (切替届)'!$N$53="印刷ＯＫ→",1,"")</f>
        <v/>
      </c>
      <c r="B936" s="1653"/>
      <c r="C936" s="1564"/>
      <c r="D936" s="1564"/>
      <c r="E936" s="1564"/>
      <c r="F936" s="1564"/>
      <c r="G936" s="1564"/>
      <c r="H936" s="1564"/>
      <c r="I936" s="1564"/>
      <c r="J936" s="1564"/>
      <c r="K936" s="1651"/>
      <c r="L936" s="1652"/>
      <c r="M936" s="1652"/>
      <c r="N936" s="1652"/>
      <c r="O936" s="1652"/>
      <c r="P936" s="1730"/>
      <c r="Q936" s="1730"/>
      <c r="R936" s="1640" t="s">
        <v>24</v>
      </c>
      <c r="S936" s="1590"/>
      <c r="T936" s="1590"/>
      <c r="U936" s="1590"/>
      <c r="V936" s="1641"/>
      <c r="W936" s="1601" t="str">
        <f>①伊勢崎市における事業所基本情報!$I$22&amp;""</f>
        <v/>
      </c>
      <c r="X936" s="1602"/>
      <c r="Y936" s="1602"/>
      <c r="Z936" s="1602"/>
      <c r="AA936" s="1602"/>
      <c r="AB936" s="1602"/>
      <c r="AC936" s="1602"/>
      <c r="AD936" s="1602"/>
      <c r="AE936" s="1602"/>
      <c r="AF936" s="1602"/>
      <c r="AG936" s="1602"/>
      <c r="AH936" s="1602"/>
      <c r="AI936" s="1602"/>
      <c r="AJ936" s="1602"/>
      <c r="AK936" s="1602"/>
      <c r="AL936" s="1602"/>
      <c r="AM936" s="1602"/>
      <c r="AN936" s="1602"/>
      <c r="AO936" s="1602"/>
      <c r="AP936" s="1602"/>
      <c r="AQ936" s="1602"/>
      <c r="AR936" s="1602"/>
      <c r="AS936" s="1602"/>
      <c r="AT936" s="1602"/>
      <c r="AU936" s="1602"/>
      <c r="AV936" s="1603"/>
      <c r="AW936" s="1550"/>
      <c r="AX936" s="1550"/>
      <c r="AY936" s="1550"/>
      <c r="AZ936" s="1550"/>
      <c r="BA936" s="1550"/>
      <c r="BB936" s="1550"/>
      <c r="BC936" s="1550"/>
      <c r="BD936" s="1616"/>
      <c r="BE936" s="1616"/>
      <c r="BF936" s="1616"/>
      <c r="BG936" s="1616"/>
      <c r="BH936" s="1616"/>
      <c r="BI936" s="1616"/>
      <c r="BJ936" s="1616"/>
      <c r="BK936" s="1616"/>
      <c r="BL936" s="1616"/>
      <c r="BM936" s="1616"/>
      <c r="BN936" s="1616"/>
      <c r="BO936" s="1616"/>
      <c r="BP936" s="1616"/>
      <c r="BQ936" s="1617"/>
      <c r="BR936" s="78"/>
      <c r="BS936" s="78"/>
      <c r="BT936" s="76"/>
      <c r="BY936" s="145"/>
      <c r="BZ936" s="145"/>
      <c r="CA936" s="145"/>
      <c r="CB936" s="145"/>
      <c r="CC936" s="145"/>
      <c r="CD936" s="145"/>
      <c r="CE936" s="145"/>
      <c r="CF936" s="145"/>
      <c r="CG936" s="145"/>
    </row>
    <row r="937" spans="1:98" ht="20.25" customHeight="1" x14ac:dyDescent="0.2">
      <c r="A937" s="143" t="str">
        <f>+IF('➉一覧からの作成用データ (切替届)'!$N$53="印刷ＯＫ→",1,"")</f>
        <v/>
      </c>
      <c r="B937" s="1653"/>
      <c r="C937" s="1564"/>
      <c r="D937" s="1564"/>
      <c r="E937" s="1564"/>
      <c r="F937" s="1564"/>
      <c r="G937" s="1564"/>
      <c r="H937" s="1564"/>
      <c r="I937" s="1564"/>
      <c r="J937" s="1564"/>
      <c r="K937" s="1564"/>
      <c r="L937" s="1564"/>
      <c r="M937" s="1564"/>
      <c r="N937" s="1564"/>
      <c r="O937" s="1565"/>
      <c r="P937" s="1730"/>
      <c r="Q937" s="1730"/>
      <c r="R937" s="1640"/>
      <c r="S937" s="1590"/>
      <c r="T937" s="1590"/>
      <c r="U937" s="1590"/>
      <c r="V937" s="1641"/>
      <c r="W937" s="1604"/>
      <c r="X937" s="1605"/>
      <c r="Y937" s="1605"/>
      <c r="Z937" s="1605"/>
      <c r="AA937" s="1605"/>
      <c r="AB937" s="1605"/>
      <c r="AC937" s="1605"/>
      <c r="AD937" s="1605"/>
      <c r="AE937" s="1605"/>
      <c r="AF937" s="1605"/>
      <c r="AG937" s="1605"/>
      <c r="AH937" s="1605"/>
      <c r="AI937" s="1605"/>
      <c r="AJ937" s="1605"/>
      <c r="AK937" s="1605"/>
      <c r="AL937" s="1605"/>
      <c r="AM937" s="1605"/>
      <c r="AN937" s="1605"/>
      <c r="AO937" s="1605"/>
      <c r="AP937" s="1605"/>
      <c r="AQ937" s="1605"/>
      <c r="AR937" s="1605"/>
      <c r="AS937" s="1605"/>
      <c r="AT937" s="1605"/>
      <c r="AU937" s="1605"/>
      <c r="AV937" s="1606"/>
      <c r="AW937" s="1550"/>
      <c r="AX937" s="1550"/>
      <c r="AY937" s="1550"/>
      <c r="AZ937" s="1550"/>
      <c r="BA937" s="1550" t="s">
        <v>3</v>
      </c>
      <c r="BB937" s="1550"/>
      <c r="BC937" s="1550"/>
      <c r="BD937" s="1708" t="str">
        <f>①伊勢崎市における事業所基本情報!$I$37&amp;""</f>
        <v/>
      </c>
      <c r="BE937" s="1709"/>
      <c r="BF937" s="1709"/>
      <c r="BG937" s="1709"/>
      <c r="BH937" s="1709"/>
      <c r="BI937" s="1709"/>
      <c r="BJ937" s="1709"/>
      <c r="BK937" s="1709"/>
      <c r="BL937" s="1709"/>
      <c r="BM937" s="1709"/>
      <c r="BN937" s="1709"/>
      <c r="BO937" s="1709"/>
      <c r="BP937" s="1709"/>
      <c r="BQ937" s="1710"/>
      <c r="BR937" s="78"/>
      <c r="BS937" s="78"/>
      <c r="BT937" s="76"/>
      <c r="BY937" s="145"/>
    </row>
    <row r="938" spans="1:98" ht="20.25" customHeight="1" x14ac:dyDescent="0.2">
      <c r="A938" s="143" t="str">
        <f>+IF('➉一覧からの作成用データ (切替届)'!$N$53="印刷ＯＫ→",1,"")</f>
        <v/>
      </c>
      <c r="B938" s="1557" t="s">
        <v>13</v>
      </c>
      <c r="C938" s="1558"/>
      <c r="D938" s="1558"/>
      <c r="E938" s="1558"/>
      <c r="F938" s="1559"/>
      <c r="G938" s="1553" t="s">
        <v>19</v>
      </c>
      <c r="H938" s="1554"/>
      <c r="I938" s="1554"/>
      <c r="J938" s="1554"/>
      <c r="K938" s="1554"/>
      <c r="L938" s="1554"/>
      <c r="M938" s="1554"/>
      <c r="N938" s="1554"/>
      <c r="O938" s="1554"/>
      <c r="P938" s="1730"/>
      <c r="Q938" s="1730"/>
      <c r="R938" s="1637"/>
      <c r="S938" s="1638"/>
      <c r="T938" s="1638"/>
      <c r="U938" s="1638"/>
      <c r="V938" s="1642"/>
      <c r="W938" s="1607"/>
      <c r="X938" s="1608"/>
      <c r="Y938" s="1608"/>
      <c r="Z938" s="1608"/>
      <c r="AA938" s="1608"/>
      <c r="AB938" s="1608"/>
      <c r="AC938" s="1608"/>
      <c r="AD938" s="1608"/>
      <c r="AE938" s="1608"/>
      <c r="AF938" s="1608"/>
      <c r="AG938" s="1608"/>
      <c r="AH938" s="1608"/>
      <c r="AI938" s="1608"/>
      <c r="AJ938" s="1608"/>
      <c r="AK938" s="1608"/>
      <c r="AL938" s="1608"/>
      <c r="AM938" s="1608"/>
      <c r="AN938" s="1608"/>
      <c r="AO938" s="1608"/>
      <c r="AP938" s="1608"/>
      <c r="AQ938" s="1608"/>
      <c r="AR938" s="1608"/>
      <c r="AS938" s="1608"/>
      <c r="AT938" s="1608"/>
      <c r="AU938" s="1608"/>
      <c r="AV938" s="1609"/>
      <c r="AW938" s="1550"/>
      <c r="AX938" s="1550"/>
      <c r="AY938" s="1550"/>
      <c r="AZ938" s="1550"/>
      <c r="BA938" s="1550"/>
      <c r="BB938" s="1550"/>
      <c r="BC938" s="1550"/>
      <c r="BD938" s="1711"/>
      <c r="BE938" s="1712"/>
      <c r="BF938" s="1712"/>
      <c r="BG938" s="1712"/>
      <c r="BH938" s="1712"/>
      <c r="BI938" s="1712"/>
      <c r="BJ938" s="1712"/>
      <c r="BK938" s="1712"/>
      <c r="BL938" s="1712"/>
      <c r="BM938" s="1712"/>
      <c r="BN938" s="1712"/>
      <c r="BO938" s="1712"/>
      <c r="BP938" s="1712"/>
      <c r="BQ938" s="1713"/>
      <c r="BR938" s="78"/>
      <c r="BS938" s="78"/>
      <c r="BT938" s="76"/>
      <c r="BY938" s="145"/>
      <c r="BZ938" s="145"/>
    </row>
    <row r="939" spans="1:98" ht="20.25" customHeight="1" x14ac:dyDescent="0.2">
      <c r="A939" s="143" t="str">
        <f>+IF('➉一覧からの作成用データ (切替届)'!$N$53="印刷ＯＫ→",1,"")</f>
        <v/>
      </c>
      <c r="B939" s="1560"/>
      <c r="C939" s="1561"/>
      <c r="D939" s="1561"/>
      <c r="E939" s="1561"/>
      <c r="F939" s="1562"/>
      <c r="G939" s="1555"/>
      <c r="H939" s="1556"/>
      <c r="I939" s="1556"/>
      <c r="J939" s="1556"/>
      <c r="K939" s="1556"/>
      <c r="L939" s="1556"/>
      <c r="M939" s="1556"/>
      <c r="N939" s="1556"/>
      <c r="O939" s="1556"/>
      <c r="P939" s="1730"/>
      <c r="Q939" s="1730"/>
      <c r="R939" s="1550" t="s">
        <v>25</v>
      </c>
      <c r="S939" s="1550"/>
      <c r="T939" s="1550"/>
      <c r="U939" s="1550"/>
      <c r="V939" s="1550"/>
      <c r="W939" s="1543" t="str">
        <f>①伊勢崎市における事業所基本情報!$CG$35&amp;""</f>
        <v/>
      </c>
      <c r="X939" s="1544"/>
      <c r="Y939" s="1543" t="str">
        <f>①伊勢崎市における事業所基本情報!$CH$35&amp;""</f>
        <v/>
      </c>
      <c r="Z939" s="1544"/>
      <c r="AA939" s="1543" t="str">
        <f>①伊勢崎市における事業所基本情報!$CI$35&amp;""</f>
        <v/>
      </c>
      <c r="AB939" s="1544"/>
      <c r="AC939" s="1543" t="str">
        <f>①伊勢崎市における事業所基本情報!$CJ$35&amp;""</f>
        <v/>
      </c>
      <c r="AD939" s="1544"/>
      <c r="AE939" s="1543" t="str">
        <f>①伊勢崎市における事業所基本情報!$CK$35&amp;""</f>
        <v/>
      </c>
      <c r="AF939" s="1544"/>
      <c r="AG939" s="1543" t="str">
        <f>①伊勢崎市における事業所基本情報!$CL$35&amp;""</f>
        <v/>
      </c>
      <c r="AH939" s="1544"/>
      <c r="AI939" s="1543" t="str">
        <f>①伊勢崎市における事業所基本情報!$CM$35&amp;""</f>
        <v/>
      </c>
      <c r="AJ939" s="1544"/>
      <c r="AK939" s="1543" t="str">
        <f>①伊勢崎市における事業所基本情報!$CN$35&amp;""</f>
        <v/>
      </c>
      <c r="AL939" s="1544"/>
      <c r="AM939" s="1543" t="str">
        <f>①伊勢崎市における事業所基本情報!$CO$35&amp;""</f>
        <v/>
      </c>
      <c r="AN939" s="1544"/>
      <c r="AO939" s="1543" t="str">
        <f>①伊勢崎市における事業所基本情報!$CP$35&amp;""</f>
        <v/>
      </c>
      <c r="AP939" s="1544"/>
      <c r="AQ939" s="1543" t="str">
        <f>①伊勢崎市における事業所基本情報!$CQ$35&amp;""</f>
        <v/>
      </c>
      <c r="AR939" s="1544"/>
      <c r="AS939" s="1543" t="str">
        <f>①伊勢崎市における事業所基本情報!$CR$35&amp;""</f>
        <v/>
      </c>
      <c r="AT939" s="1544"/>
      <c r="AU939" s="1736" t="str">
        <f>①伊勢崎市における事業所基本情報!$CS$35&amp;""</f>
        <v/>
      </c>
      <c r="AV939" s="1737"/>
      <c r="AW939" s="1550"/>
      <c r="AX939" s="1550"/>
      <c r="AY939" s="1550"/>
      <c r="AZ939" s="1550"/>
      <c r="BA939" s="1550" t="s">
        <v>4</v>
      </c>
      <c r="BB939" s="1550"/>
      <c r="BC939" s="1550"/>
      <c r="BD939" s="1714" t="str">
        <f>①伊勢崎市における事業所基本情報!$I$39&amp;""</f>
        <v/>
      </c>
      <c r="BE939" s="1715"/>
      <c r="BF939" s="1715"/>
      <c r="BG939" s="1715"/>
      <c r="BH939" s="1715"/>
      <c r="BI939" s="1715"/>
      <c r="BJ939" s="1715"/>
      <c r="BK939" s="1715"/>
      <c r="BL939" s="1715"/>
      <c r="BM939" s="1715"/>
      <c r="BN939" s="1715"/>
      <c r="BO939" s="1715"/>
      <c r="BP939" s="1715"/>
      <c r="BQ939" s="1716"/>
      <c r="BR939" s="78"/>
      <c r="BS939" s="78"/>
      <c r="BT939" s="76"/>
      <c r="BY939" s="145"/>
      <c r="BZ939" s="145"/>
    </row>
    <row r="940" spans="1:98" ht="20.25" customHeight="1" thickBot="1" x14ac:dyDescent="0.25">
      <c r="A940" s="143" t="str">
        <f>+IF('➉一覧からの作成用データ (切替届)'!$N$53="印刷ＯＫ→",1,"")</f>
        <v/>
      </c>
      <c r="B940" s="1560"/>
      <c r="C940" s="1561"/>
      <c r="D940" s="1561"/>
      <c r="E940" s="1561"/>
      <c r="F940" s="1562"/>
      <c r="G940" s="1555"/>
      <c r="H940" s="1556"/>
      <c r="I940" s="1556"/>
      <c r="J940" s="1556"/>
      <c r="K940" s="1556"/>
      <c r="L940" s="1556"/>
      <c r="M940" s="1556"/>
      <c r="N940" s="1556"/>
      <c r="O940" s="1556"/>
      <c r="P940" s="1730"/>
      <c r="Q940" s="1730"/>
      <c r="R940" s="1550"/>
      <c r="S940" s="1550"/>
      <c r="T940" s="1550"/>
      <c r="U940" s="1550"/>
      <c r="V940" s="1550"/>
      <c r="W940" s="1620"/>
      <c r="X940" s="1621"/>
      <c r="Y940" s="1620"/>
      <c r="Z940" s="1621"/>
      <c r="AA940" s="1620"/>
      <c r="AB940" s="1621"/>
      <c r="AC940" s="1545"/>
      <c r="AD940" s="1546"/>
      <c r="AE940" s="1545"/>
      <c r="AF940" s="1546"/>
      <c r="AG940" s="1545"/>
      <c r="AH940" s="1546"/>
      <c r="AI940" s="1545"/>
      <c r="AJ940" s="1546"/>
      <c r="AK940" s="1545"/>
      <c r="AL940" s="1546"/>
      <c r="AM940" s="1545"/>
      <c r="AN940" s="1546"/>
      <c r="AO940" s="1545"/>
      <c r="AP940" s="1546"/>
      <c r="AQ940" s="1545"/>
      <c r="AR940" s="1546"/>
      <c r="AS940" s="1545"/>
      <c r="AT940" s="1546"/>
      <c r="AU940" s="1738"/>
      <c r="AV940" s="1543"/>
      <c r="AW940" s="1634"/>
      <c r="AX940" s="1634"/>
      <c r="AY940" s="1634"/>
      <c r="AZ940" s="1634"/>
      <c r="BA940" s="1618"/>
      <c r="BB940" s="1618"/>
      <c r="BC940" s="1618"/>
      <c r="BD940" s="1717"/>
      <c r="BE940" s="1718"/>
      <c r="BF940" s="1718"/>
      <c r="BG940" s="1718"/>
      <c r="BH940" s="1718"/>
      <c r="BI940" s="1718"/>
      <c r="BJ940" s="1718"/>
      <c r="BK940" s="1718"/>
      <c r="BL940" s="1718"/>
      <c r="BM940" s="1718"/>
      <c r="BN940" s="1718"/>
      <c r="BO940" s="1718"/>
      <c r="BP940" s="1718"/>
      <c r="BQ940" s="1719"/>
      <c r="BR940" s="78"/>
      <c r="BS940" s="78"/>
      <c r="BY940" s="145"/>
      <c r="BZ940" s="145"/>
      <c r="CA940" s="145"/>
      <c r="CB940" s="145"/>
      <c r="CC940" s="145"/>
      <c r="CD940" s="145"/>
      <c r="CE940" s="145"/>
      <c r="CF940" s="145"/>
      <c r="CG940" s="145"/>
    </row>
    <row r="941" spans="1:98" ht="15.75" customHeight="1" x14ac:dyDescent="0.2">
      <c r="A941" s="143" t="str">
        <f>+IF('➉一覧からの作成用データ (切替届)'!$N$53="印刷ＯＫ→",1,"")</f>
        <v/>
      </c>
      <c r="B941" s="1676" t="s">
        <v>22</v>
      </c>
      <c r="C941" s="1677"/>
      <c r="D941" s="1595" t="s">
        <v>14</v>
      </c>
      <c r="E941" s="1596"/>
      <c r="F941" s="1596"/>
      <c r="G941" s="1596"/>
      <c r="H941" s="1596"/>
      <c r="I941" s="1597"/>
      <c r="J941" s="2699" t="str">
        <f>'➉一覧からの作成用データ (切替届)'!$D$53&amp;""</f>
        <v/>
      </c>
      <c r="K941" s="2700"/>
      <c r="L941" s="2700"/>
      <c r="M941" s="2700"/>
      <c r="N941" s="2700"/>
      <c r="O941" s="2700"/>
      <c r="P941" s="2700"/>
      <c r="Q941" s="2700"/>
      <c r="R941" s="2700"/>
      <c r="S941" s="2700"/>
      <c r="T941" s="2700"/>
      <c r="U941" s="2700"/>
      <c r="V941" s="2700"/>
      <c r="W941" s="2700"/>
      <c r="X941" s="2700"/>
      <c r="Y941" s="2700"/>
      <c r="Z941" s="2700"/>
      <c r="AA941" s="2700"/>
      <c r="AB941" s="2701"/>
      <c r="AC941" s="2702" t="s">
        <v>119</v>
      </c>
      <c r="AD941" s="2703"/>
      <c r="AE941" s="2703"/>
      <c r="AF941" s="2703"/>
      <c r="AG941" s="2704"/>
      <c r="AH941" s="1643" t="s">
        <v>120</v>
      </c>
      <c r="AI941" s="1643"/>
      <c r="AJ941" s="1643"/>
      <c r="AK941" s="1643"/>
      <c r="AL941" s="1643"/>
      <c r="AM941" s="1643"/>
      <c r="AN941" s="1643"/>
      <c r="AO941" s="1643"/>
      <c r="AP941" s="1643"/>
      <c r="AQ941" s="1643"/>
      <c r="AR941" s="1644"/>
      <c r="AS941" s="1635" t="s">
        <v>123</v>
      </c>
      <c r="AT941" s="1635"/>
      <c r="AU941" s="1635"/>
      <c r="AV941" s="1635"/>
      <c r="AW941" s="1635"/>
      <c r="AX941" s="1635"/>
      <c r="AY941" s="1635"/>
      <c r="AZ941" s="1635"/>
      <c r="BA941" s="1636"/>
      <c r="BB941" s="1636"/>
      <c r="BC941" s="1636"/>
      <c r="BD941" s="1635"/>
      <c r="BE941" s="1635"/>
      <c r="BF941" s="1635"/>
      <c r="BG941" s="1635"/>
      <c r="BH941" s="1635"/>
      <c r="BI941" s="1635"/>
      <c r="BJ941" s="1635"/>
      <c r="BK941" s="1635"/>
      <c r="BL941" s="1635"/>
      <c r="BM941" s="1635"/>
      <c r="BN941" s="1635"/>
      <c r="BO941" s="1635"/>
      <c r="BP941" s="1635"/>
      <c r="BQ941" s="79"/>
      <c r="BR941" s="76"/>
      <c r="BS941" s="76"/>
      <c r="BT941" s="76"/>
      <c r="BU941" s="76"/>
      <c r="CA941" s="145"/>
      <c r="CB941" s="145"/>
      <c r="CC941" s="145"/>
      <c r="CD941" s="145"/>
      <c r="CE941" s="145"/>
      <c r="CF941" s="145"/>
      <c r="CG941" s="145"/>
      <c r="CH941" s="145"/>
      <c r="CI941" s="145"/>
    </row>
    <row r="942" spans="1:98" ht="16.5" customHeight="1" x14ac:dyDescent="0.2">
      <c r="A942" s="143" t="str">
        <f>+IF('➉一覧からの作成用データ (切替届)'!$N$53="印刷ＯＫ→",1,"")</f>
        <v/>
      </c>
      <c r="B942" s="1676"/>
      <c r="C942" s="1677"/>
      <c r="D942" s="1628" t="s">
        <v>305</v>
      </c>
      <c r="E942" s="1629"/>
      <c r="F942" s="1629"/>
      <c r="G942" s="1629"/>
      <c r="H942" s="1629"/>
      <c r="I942" s="1630"/>
      <c r="J942" s="2705" t="str">
        <f>'➉一覧からの作成用データ (切替届)'!$C$53&amp;""</f>
        <v/>
      </c>
      <c r="K942" s="2706"/>
      <c r="L942" s="2706"/>
      <c r="M942" s="2706"/>
      <c r="N942" s="2706"/>
      <c r="O942" s="2706"/>
      <c r="P942" s="2706"/>
      <c r="Q942" s="2706"/>
      <c r="R942" s="2706"/>
      <c r="S942" s="2706"/>
      <c r="T942" s="2706"/>
      <c r="U942" s="2706"/>
      <c r="V942" s="2706"/>
      <c r="W942" s="2706"/>
      <c r="X942" s="2706"/>
      <c r="Y942" s="2706"/>
      <c r="Z942" s="2706"/>
      <c r="AA942" s="2706"/>
      <c r="AB942" s="2707"/>
      <c r="AC942" s="2710"/>
      <c r="AD942" s="2711"/>
      <c r="AE942" s="2711"/>
      <c r="AF942" s="2711"/>
      <c r="AG942" s="2712"/>
      <c r="AH942" s="1645"/>
      <c r="AI942" s="1645"/>
      <c r="AJ942" s="1645"/>
      <c r="AK942" s="1645"/>
      <c r="AL942" s="1645"/>
      <c r="AM942" s="1645"/>
      <c r="AN942" s="1645"/>
      <c r="AO942" s="1645"/>
      <c r="AP942" s="1645"/>
      <c r="AQ942" s="1645"/>
      <c r="AR942" s="1646"/>
      <c r="AS942" s="1589" t="s">
        <v>73</v>
      </c>
      <c r="AT942" s="1589"/>
      <c r="AU942" s="1619" t="str">
        <f>'➉一覧からの作成用データ (切替届)'!$I$53&amp;""</f>
        <v/>
      </c>
      <c r="AV942" s="1619"/>
      <c r="AW942" s="1619"/>
      <c r="AX942" s="1619"/>
      <c r="AY942" s="1619"/>
      <c r="AZ942" s="1619"/>
      <c r="BA942" s="1619"/>
      <c r="BB942" s="1619"/>
      <c r="BC942" s="1619"/>
      <c r="BD942" s="1619"/>
      <c r="BE942" s="1619"/>
      <c r="BF942" s="1589" t="s">
        <v>74</v>
      </c>
      <c r="BG942" s="1589"/>
      <c r="BH942" s="740" t="s">
        <v>350</v>
      </c>
      <c r="BI942" s="740"/>
      <c r="BJ942" s="740"/>
      <c r="BK942" s="740"/>
      <c r="BL942" s="740"/>
      <c r="BM942" s="740"/>
      <c r="BN942" s="740"/>
      <c r="BO942" s="740"/>
      <c r="BP942" s="740"/>
      <c r="BQ942" s="1684"/>
      <c r="BR942" s="76"/>
      <c r="BS942" s="76"/>
      <c r="BT942" s="76"/>
      <c r="BU942" s="76"/>
      <c r="CA942" s="145"/>
      <c r="CB942" s="145"/>
      <c r="CC942" s="145"/>
      <c r="CD942" s="145"/>
      <c r="CE942" s="145"/>
      <c r="CF942" s="145"/>
      <c r="CG942" s="145"/>
      <c r="CH942" s="145"/>
      <c r="CI942" s="145"/>
    </row>
    <row r="943" spans="1:98" ht="16.5" customHeight="1" x14ac:dyDescent="0.2">
      <c r="A943" s="143" t="str">
        <f>+IF('➉一覧からの作成用データ (切替届)'!$N$53="印刷ＯＫ→",1,"")</f>
        <v/>
      </c>
      <c r="B943" s="1676"/>
      <c r="C943" s="1677"/>
      <c r="D943" s="1631"/>
      <c r="E943" s="1632"/>
      <c r="F943" s="1632"/>
      <c r="G943" s="1632"/>
      <c r="H943" s="1632"/>
      <c r="I943" s="1633"/>
      <c r="J943" s="1685"/>
      <c r="K943" s="1686"/>
      <c r="L943" s="1686"/>
      <c r="M943" s="1686"/>
      <c r="N943" s="1686"/>
      <c r="O943" s="1686"/>
      <c r="P943" s="1686"/>
      <c r="Q943" s="1686"/>
      <c r="R943" s="1686"/>
      <c r="S943" s="1686"/>
      <c r="T943" s="1686"/>
      <c r="U943" s="1686"/>
      <c r="V943" s="1686"/>
      <c r="W943" s="1686"/>
      <c r="X943" s="1686"/>
      <c r="Y943" s="1686"/>
      <c r="Z943" s="1686"/>
      <c r="AA943" s="1686"/>
      <c r="AB943" s="2708"/>
      <c r="AC943" s="2318"/>
      <c r="AD943" s="1613"/>
      <c r="AE943" s="1613"/>
      <c r="AF943" s="1613"/>
      <c r="AG943" s="2319"/>
      <c r="AH943" s="1645"/>
      <c r="AI943" s="1645"/>
      <c r="AJ943" s="1645"/>
      <c r="AK943" s="1645"/>
      <c r="AL943" s="1645"/>
      <c r="AM943" s="1645"/>
      <c r="AN943" s="1645"/>
      <c r="AO943" s="1645"/>
      <c r="AP943" s="1645"/>
      <c r="AQ943" s="1645"/>
      <c r="AR943" s="1646"/>
      <c r="AS943" s="1589"/>
      <c r="AT943" s="1589"/>
      <c r="AU943" s="1619"/>
      <c r="AV943" s="1619"/>
      <c r="AW943" s="1619"/>
      <c r="AX943" s="1619"/>
      <c r="AY943" s="1619"/>
      <c r="AZ943" s="1619"/>
      <c r="BA943" s="1619"/>
      <c r="BB943" s="1619"/>
      <c r="BC943" s="1619"/>
      <c r="BD943" s="1619"/>
      <c r="BE943" s="1619"/>
      <c r="BF943" s="1589"/>
      <c r="BG943" s="1589"/>
      <c r="BH943" s="740"/>
      <c r="BI943" s="740"/>
      <c r="BJ943" s="740"/>
      <c r="BK943" s="740"/>
      <c r="BL943" s="740"/>
      <c r="BM943" s="740"/>
      <c r="BN943" s="740"/>
      <c r="BO943" s="740"/>
      <c r="BP943" s="740"/>
      <c r="BQ943" s="1684"/>
      <c r="BR943" s="76"/>
      <c r="BS943" s="76"/>
      <c r="BT943" s="76"/>
      <c r="BU943" s="76"/>
      <c r="CA943" s="145"/>
      <c r="CS943" s="134"/>
      <c r="CT943" s="134"/>
    </row>
    <row r="944" spans="1:98" ht="16.5" customHeight="1" x14ac:dyDescent="0.2">
      <c r="A944" s="143" t="str">
        <f>+IF('➉一覧からの作成用データ (切替届)'!$N$53="印刷ＯＫ→",1,"")</f>
        <v/>
      </c>
      <c r="B944" s="1676"/>
      <c r="C944" s="1677"/>
      <c r="D944" s="1598"/>
      <c r="E944" s="1599"/>
      <c r="F944" s="1599"/>
      <c r="G944" s="1599"/>
      <c r="H944" s="1599"/>
      <c r="I944" s="1600"/>
      <c r="J944" s="1687"/>
      <c r="K944" s="1688"/>
      <c r="L944" s="1688"/>
      <c r="M944" s="1688"/>
      <c r="N944" s="1688"/>
      <c r="O944" s="1688"/>
      <c r="P944" s="1688"/>
      <c r="Q944" s="1688"/>
      <c r="R944" s="1688"/>
      <c r="S944" s="1688"/>
      <c r="T944" s="1688"/>
      <c r="U944" s="1688"/>
      <c r="V944" s="1688"/>
      <c r="W944" s="1688"/>
      <c r="X944" s="1688"/>
      <c r="Y944" s="1688"/>
      <c r="Z944" s="1688"/>
      <c r="AA944" s="1688"/>
      <c r="AB944" s="2709"/>
      <c r="AC944" s="2320"/>
      <c r="AD944" s="2321"/>
      <c r="AE944" s="2321"/>
      <c r="AF944" s="2321"/>
      <c r="AG944" s="2322"/>
      <c r="AH944" s="1647"/>
      <c r="AI944" s="1647"/>
      <c r="AJ944" s="1647"/>
      <c r="AK944" s="1647"/>
      <c r="AL944" s="1647"/>
      <c r="AM944" s="1647"/>
      <c r="AN944" s="1647"/>
      <c r="AO944" s="1647"/>
      <c r="AP944" s="1647"/>
      <c r="AQ944" s="1647"/>
      <c r="AR944" s="1648"/>
      <c r="AS944" s="1637" t="s">
        <v>125</v>
      </c>
      <c r="AT944" s="1638"/>
      <c r="AU944" s="1638"/>
      <c r="AV944" s="1638"/>
      <c r="AW944" s="1638"/>
      <c r="AX944" s="1638"/>
      <c r="AY944" s="1638"/>
      <c r="AZ944" s="1638"/>
      <c r="BA944" s="1638"/>
      <c r="BB944" s="1638"/>
      <c r="BC944" s="1638"/>
      <c r="BD944" s="1638"/>
      <c r="BE944" s="1638"/>
      <c r="BF944" s="1638"/>
      <c r="BG944" s="1638"/>
      <c r="BH944" s="1638"/>
      <c r="BI944" s="1638"/>
      <c r="BJ944" s="1638"/>
      <c r="BK944" s="1638"/>
      <c r="BL944" s="1638"/>
      <c r="BM944" s="1638"/>
      <c r="BN944" s="1638"/>
      <c r="BO944" s="1638"/>
      <c r="BP944" s="1638"/>
      <c r="BQ944" s="1639"/>
      <c r="BR944" s="76"/>
      <c r="BS944" s="76"/>
      <c r="BT944" s="76"/>
      <c r="BU944" s="76"/>
      <c r="CA944" s="145"/>
      <c r="CR944" s="134"/>
      <c r="CS944" s="134"/>
      <c r="CT944" s="134"/>
    </row>
    <row r="945" spans="1:87" ht="18" customHeight="1" x14ac:dyDescent="0.2">
      <c r="A945" s="143" t="str">
        <f>+IF('➉一覧からの作成用データ (切替届)'!$N$53="印刷ＯＫ→",1,"")</f>
        <v/>
      </c>
      <c r="B945" s="1676"/>
      <c r="C945" s="1677"/>
      <c r="D945" s="1595" t="s">
        <v>307</v>
      </c>
      <c r="E945" s="1596"/>
      <c r="F945" s="1596"/>
      <c r="G945" s="1596"/>
      <c r="H945" s="1596"/>
      <c r="I945" s="1597"/>
      <c r="J945" s="2713" t="str">
        <f>IF('➉一覧からの作成用データ (切替届)'!$E$53="","",'➉一覧からの作成用データ (切替届)'!E53)</f>
        <v/>
      </c>
      <c r="K945" s="2714"/>
      <c r="L945" s="2714"/>
      <c r="M945" s="2714"/>
      <c r="N945" s="2714"/>
      <c r="O945" s="2714"/>
      <c r="P945" s="2714"/>
      <c r="Q945" s="2714"/>
      <c r="R945" s="2714"/>
      <c r="S945" s="2714"/>
      <c r="T945" s="2714"/>
      <c r="U945" s="2714"/>
      <c r="V945" s="2714"/>
      <c r="W945" s="2714"/>
      <c r="X945" s="2714"/>
      <c r="Y945" s="2714"/>
      <c r="Z945" s="2714"/>
      <c r="AA945" s="2714"/>
      <c r="AB945" s="2714"/>
      <c r="AC945" s="2714"/>
      <c r="AD945" s="2714"/>
      <c r="AE945" s="2714"/>
      <c r="AF945" s="2714"/>
      <c r="AG945" s="2715"/>
      <c r="AH945" s="1665" t="s">
        <v>121</v>
      </c>
      <c r="AI945" s="1645"/>
      <c r="AJ945" s="1645"/>
      <c r="AK945" s="1645"/>
      <c r="AL945" s="1645"/>
      <c r="AM945" s="1645"/>
      <c r="AN945" s="1645"/>
      <c r="AO945" s="1645"/>
      <c r="AP945" s="1645"/>
      <c r="AQ945" s="1645"/>
      <c r="AR945" s="1646"/>
      <c r="AS945" s="1669">
        <f>'➉一覧からの作成用データ (切替届)'!$J$53</f>
        <v>0</v>
      </c>
      <c r="AT945" s="1670"/>
      <c r="AU945" s="1670"/>
      <c r="AV945" s="1670"/>
      <c r="AW945" s="1670"/>
      <c r="AX945" s="1590" t="s">
        <v>126</v>
      </c>
      <c r="AY945" s="1590"/>
      <c r="AZ945" s="1590" t="s">
        <v>117</v>
      </c>
      <c r="BA945" s="2685" t="str">
        <f>+IF(AS945="","",IF(AS945=12,1,IF(AND(AS945&gt;=1,AS945&lt;=11),AS945+1,"")))</f>
        <v/>
      </c>
      <c r="BB945" s="2685"/>
      <c r="BC945" s="2685"/>
      <c r="BD945" s="2685"/>
      <c r="BE945" s="1590" t="s">
        <v>127</v>
      </c>
      <c r="BF945" s="1590"/>
      <c r="BG945" s="1614" t="s">
        <v>242</v>
      </c>
      <c r="BH945" s="1614"/>
      <c r="BI945" s="1614"/>
      <c r="BJ945" s="1614"/>
      <c r="BK945" s="1614"/>
      <c r="BL945" s="1614"/>
      <c r="BM945" s="1614"/>
      <c r="BN945" s="1614"/>
      <c r="BO945" s="1590"/>
      <c r="BP945" s="1590"/>
      <c r="BQ945" s="1690"/>
      <c r="BR945" s="76"/>
      <c r="BS945" s="76"/>
      <c r="BT945" s="76"/>
      <c r="BU945" s="76"/>
      <c r="CA945" s="145"/>
      <c r="CB945" s="145"/>
      <c r="CC945" s="145"/>
      <c r="CD945" s="145"/>
      <c r="CE945" s="145"/>
      <c r="CF945" s="145"/>
      <c r="CG945" s="145"/>
      <c r="CH945" s="145"/>
      <c r="CI945" s="145"/>
    </row>
    <row r="946" spans="1:87" ht="18" customHeight="1" thickBot="1" x14ac:dyDescent="0.25">
      <c r="A946" s="143" t="str">
        <f>+IF('➉一覧からの作成用データ (切替届)'!$N$53="印刷ＯＫ→",1,"")</f>
        <v/>
      </c>
      <c r="B946" s="1676"/>
      <c r="C946" s="1677"/>
      <c r="D946" s="1598"/>
      <c r="E946" s="1599"/>
      <c r="F946" s="1599"/>
      <c r="G946" s="1599"/>
      <c r="H946" s="1599"/>
      <c r="I946" s="1600"/>
      <c r="J946" s="2716"/>
      <c r="K946" s="2717"/>
      <c r="L946" s="2717"/>
      <c r="M946" s="2717"/>
      <c r="N946" s="2717"/>
      <c r="O946" s="2717"/>
      <c r="P946" s="2717"/>
      <c r="Q946" s="2717"/>
      <c r="R946" s="2717"/>
      <c r="S946" s="2717"/>
      <c r="T946" s="2717"/>
      <c r="U946" s="2717"/>
      <c r="V946" s="2717"/>
      <c r="W946" s="2717"/>
      <c r="X946" s="2717"/>
      <c r="Y946" s="2717"/>
      <c r="Z946" s="2717"/>
      <c r="AA946" s="2717"/>
      <c r="AB946" s="2717"/>
      <c r="AC946" s="2717"/>
      <c r="AD946" s="2717"/>
      <c r="AE946" s="2717"/>
      <c r="AF946" s="2717"/>
      <c r="AG946" s="2718"/>
      <c r="AH946" s="1665"/>
      <c r="AI946" s="1645"/>
      <c r="AJ946" s="1645"/>
      <c r="AK946" s="1645"/>
      <c r="AL946" s="1645"/>
      <c r="AM946" s="1645"/>
      <c r="AN946" s="1645"/>
      <c r="AO946" s="1645"/>
      <c r="AP946" s="1645"/>
      <c r="AQ946" s="1645"/>
      <c r="AR946" s="1646"/>
      <c r="AS946" s="1671"/>
      <c r="AT946" s="1672"/>
      <c r="AU946" s="1672"/>
      <c r="AV946" s="1672"/>
      <c r="AW946" s="1672"/>
      <c r="AX946" s="1590"/>
      <c r="AY946" s="1590"/>
      <c r="AZ946" s="1590"/>
      <c r="BA946" s="2685"/>
      <c r="BB946" s="2685"/>
      <c r="BC946" s="2685"/>
      <c r="BD946" s="2685"/>
      <c r="BE946" s="1590"/>
      <c r="BF946" s="1590"/>
      <c r="BG946" s="1720"/>
      <c r="BH946" s="1720"/>
      <c r="BI946" s="1720"/>
      <c r="BJ946" s="1720"/>
      <c r="BK946" s="1720"/>
      <c r="BL946" s="1720"/>
      <c r="BM946" s="1720"/>
      <c r="BN946" s="1720"/>
      <c r="BO946" s="1590"/>
      <c r="BP946" s="1590"/>
      <c r="BQ946" s="1690"/>
      <c r="BR946" s="76"/>
      <c r="BS946" s="76"/>
      <c r="BT946" s="76"/>
      <c r="BU946" s="76"/>
      <c r="CA946" s="145"/>
      <c r="CB946" s="145"/>
      <c r="CC946" s="145"/>
      <c r="CD946" s="145"/>
      <c r="CE946" s="145"/>
      <c r="CF946" s="145"/>
    </row>
    <row r="947" spans="1:87" ht="22.5" customHeight="1" x14ac:dyDescent="0.2">
      <c r="A947" s="143" t="str">
        <f>+IF('➉一覧からの作成用データ (切替届)'!$N$53="印刷ＯＫ→",1,"")</f>
        <v/>
      </c>
      <c r="B947" s="1676"/>
      <c r="C947" s="1677"/>
      <c r="D947" s="1692" t="s">
        <v>15</v>
      </c>
      <c r="E947" s="1693"/>
      <c r="F947" s="1693"/>
      <c r="G947" s="1693"/>
      <c r="H947" s="1693"/>
      <c r="I947" s="1694"/>
      <c r="J947" s="1683"/>
      <c r="K947" s="2397"/>
      <c r="L947" s="1715"/>
      <c r="M947" s="1715"/>
      <c r="N947" s="1715"/>
      <c r="O947" s="1715"/>
      <c r="P947" s="1715"/>
      <c r="Q947" s="1715"/>
      <c r="R947" s="1715"/>
      <c r="S947" s="80"/>
      <c r="T947" s="80"/>
      <c r="U947" s="80"/>
      <c r="V947" s="80"/>
      <c r="W947" s="80"/>
      <c r="X947" s="80"/>
      <c r="Y947" s="80"/>
      <c r="Z947" s="80"/>
      <c r="AA947" s="80"/>
      <c r="AB947" s="80"/>
      <c r="AC947" s="80"/>
      <c r="AD947" s="80"/>
      <c r="AE947" s="80"/>
      <c r="AF947" s="80"/>
      <c r="AG947" s="80"/>
      <c r="AH947" s="1665"/>
      <c r="AI947" s="1645"/>
      <c r="AJ947" s="1645"/>
      <c r="AK947" s="1645"/>
      <c r="AL947" s="1645"/>
      <c r="AM947" s="1645"/>
      <c r="AN947" s="1645"/>
      <c r="AO947" s="1645"/>
      <c r="AP947" s="1645"/>
      <c r="AQ947" s="1645"/>
      <c r="AR947" s="1646"/>
      <c r="AS947" s="2687"/>
      <c r="AT947" s="2688"/>
      <c r="AU947" s="2688"/>
      <c r="AV947" s="2688"/>
      <c r="AW947" s="2688"/>
      <c r="AX947" s="2688"/>
      <c r="AY947" s="2688"/>
      <c r="AZ947" s="2688"/>
      <c r="BA947" s="2688"/>
      <c r="BB947" s="2688"/>
      <c r="BC947" s="2688"/>
      <c r="BD947" s="2688"/>
      <c r="BE947" s="2688"/>
      <c r="BF947" s="2688"/>
      <c r="BG947" s="1616" t="s">
        <v>129</v>
      </c>
      <c r="BH947" s="1616"/>
      <c r="BI947" s="1616"/>
      <c r="BJ947" s="1616"/>
      <c r="BK947" s="1616"/>
      <c r="BL947" s="1616"/>
      <c r="BM947" s="1616"/>
      <c r="BN947" s="1616"/>
      <c r="BO947" s="1616"/>
      <c r="BP947" s="1616"/>
      <c r="BQ947" s="2684"/>
      <c r="BR947" s="76"/>
      <c r="BS947" s="76"/>
      <c r="BT947" s="76"/>
      <c r="BU947" s="76"/>
      <c r="CB947" s="145"/>
      <c r="CC947" s="145"/>
      <c r="CD947" s="145"/>
      <c r="CE947" s="145"/>
      <c r="CF947" s="145"/>
    </row>
    <row r="948" spans="1:87" ht="22.5" customHeight="1" x14ac:dyDescent="0.2">
      <c r="A948" s="143" t="str">
        <f>+IF('➉一覧からの作成用データ (切替届)'!$N$53="印刷ＯＫ→",1,"")</f>
        <v/>
      </c>
      <c r="B948" s="1676"/>
      <c r="C948" s="1677"/>
      <c r="D948" s="1695"/>
      <c r="E948" s="1696"/>
      <c r="F948" s="1696"/>
      <c r="G948" s="1696"/>
      <c r="H948" s="1696"/>
      <c r="I948" s="1697"/>
      <c r="J948" s="1568" t="str">
        <f>'➉一覧からの作成用データ (切替届)'!$F$53&amp;""</f>
        <v/>
      </c>
      <c r="K948" s="1569"/>
      <c r="L948" s="1569"/>
      <c r="M948" s="1569"/>
      <c r="N948" s="1569"/>
      <c r="O948" s="1569"/>
      <c r="P948" s="1569"/>
      <c r="Q948" s="1569"/>
      <c r="R948" s="1569"/>
      <c r="S948" s="1569"/>
      <c r="T948" s="1569"/>
      <c r="U948" s="1569"/>
      <c r="V948" s="1569"/>
      <c r="W948" s="1569"/>
      <c r="X948" s="1569"/>
      <c r="Y948" s="1569"/>
      <c r="Z948" s="1569"/>
      <c r="AA948" s="1569"/>
      <c r="AB948" s="1569"/>
      <c r="AC948" s="1569"/>
      <c r="AD948" s="1569"/>
      <c r="AE948" s="1569"/>
      <c r="AF948" s="1569"/>
      <c r="AG948" s="1725"/>
      <c r="AH948" s="1665"/>
      <c r="AI948" s="1645"/>
      <c r="AJ948" s="1645"/>
      <c r="AK948" s="1645"/>
      <c r="AL948" s="1645"/>
      <c r="AM948" s="1645"/>
      <c r="AN948" s="1645"/>
      <c r="AO948" s="1645"/>
      <c r="AP948" s="1645"/>
      <c r="AQ948" s="1645"/>
      <c r="AR948" s="1646"/>
      <c r="AS948" s="2689" t="s">
        <v>349</v>
      </c>
      <c r="AT948" s="2689"/>
      <c r="AU948" s="2689"/>
      <c r="AV948" s="2689"/>
      <c r="AW948" s="2689"/>
      <c r="AX948" s="2689"/>
      <c r="AY948" s="2689"/>
      <c r="AZ948" s="2689"/>
      <c r="BA948" s="2689"/>
      <c r="BB948" s="2689"/>
      <c r="BC948" s="2689"/>
      <c r="BD948" s="2689"/>
      <c r="BE948" s="2689"/>
      <c r="BF948" s="2689"/>
      <c r="BG948" s="2689"/>
      <c r="BH948" s="2689"/>
      <c r="BI948" s="2689"/>
      <c r="BJ948" s="2689"/>
      <c r="BK948" s="2689"/>
      <c r="BL948" s="2689"/>
      <c r="BM948" s="2689"/>
      <c r="BN948" s="2689"/>
      <c r="BO948" s="2689"/>
      <c r="BP948" s="2689"/>
      <c r="BQ948" s="2690"/>
      <c r="BR948" s="76"/>
      <c r="BS948" s="76"/>
      <c r="BT948" s="76"/>
      <c r="BU948" s="76"/>
      <c r="CB948" s="145"/>
      <c r="CC948" s="145"/>
      <c r="CD948" s="145"/>
      <c r="CE948" s="145"/>
      <c r="CF948" s="145"/>
      <c r="CG948" s="145"/>
      <c r="CH948" s="145"/>
      <c r="CI948" s="145"/>
    </row>
    <row r="949" spans="1:87" ht="22.5" customHeight="1" x14ac:dyDescent="0.2">
      <c r="A949" s="143" t="str">
        <f>+IF('➉一覧からの作成用データ (切替届)'!$N$53="印刷ＯＫ→",1,"")</f>
        <v/>
      </c>
      <c r="B949" s="1676"/>
      <c r="C949" s="1677"/>
      <c r="D949" s="1698"/>
      <c r="E949" s="1699"/>
      <c r="F949" s="1699"/>
      <c r="G949" s="1699"/>
      <c r="H949" s="1699"/>
      <c r="I949" s="1700"/>
      <c r="J949" s="1570"/>
      <c r="K949" s="1571"/>
      <c r="L949" s="1571"/>
      <c r="M949" s="1571"/>
      <c r="N949" s="1571"/>
      <c r="O949" s="1571"/>
      <c r="P949" s="1571"/>
      <c r="Q949" s="1571"/>
      <c r="R949" s="1571"/>
      <c r="S949" s="1571"/>
      <c r="T949" s="1571"/>
      <c r="U949" s="1571"/>
      <c r="V949" s="1571"/>
      <c r="W949" s="1571"/>
      <c r="X949" s="1571"/>
      <c r="Y949" s="1571"/>
      <c r="Z949" s="1571"/>
      <c r="AA949" s="1571"/>
      <c r="AB949" s="1571"/>
      <c r="AC949" s="1571"/>
      <c r="AD949" s="1571"/>
      <c r="AE949" s="1571"/>
      <c r="AF949" s="1571"/>
      <c r="AG949" s="1726"/>
      <c r="AH949" s="1665"/>
      <c r="AI949" s="1645"/>
      <c r="AJ949" s="1645"/>
      <c r="AK949" s="1645"/>
      <c r="AL949" s="1645"/>
      <c r="AM949" s="1645"/>
      <c r="AN949" s="1645"/>
      <c r="AO949" s="1645"/>
      <c r="AP949" s="1645"/>
      <c r="AQ949" s="1645"/>
      <c r="AR949" s="1646"/>
      <c r="AS949" s="2689"/>
      <c r="AT949" s="2689"/>
      <c r="AU949" s="2689"/>
      <c r="AV949" s="2689"/>
      <c r="AW949" s="2689"/>
      <c r="AX949" s="2689"/>
      <c r="AY949" s="2689"/>
      <c r="AZ949" s="2689"/>
      <c r="BA949" s="2689"/>
      <c r="BB949" s="2689"/>
      <c r="BC949" s="2689"/>
      <c r="BD949" s="2689"/>
      <c r="BE949" s="2689"/>
      <c r="BF949" s="2689"/>
      <c r="BG949" s="2689"/>
      <c r="BH949" s="2689"/>
      <c r="BI949" s="2689"/>
      <c r="BJ949" s="2689"/>
      <c r="BK949" s="2689"/>
      <c r="BL949" s="2689"/>
      <c r="BM949" s="2689"/>
      <c r="BN949" s="2689"/>
      <c r="BO949" s="2689"/>
      <c r="BP949" s="2689"/>
      <c r="BQ949" s="2690"/>
      <c r="BR949" s="76"/>
      <c r="BS949" s="76"/>
      <c r="BT949" s="76"/>
      <c r="BU949" s="76"/>
      <c r="CB949" s="145"/>
      <c r="CC949" s="145"/>
      <c r="CD949" s="145"/>
      <c r="CE949" s="145"/>
      <c r="CF949" s="145"/>
      <c r="CG949" s="145"/>
      <c r="CH949" s="145"/>
      <c r="CI949" s="145"/>
    </row>
    <row r="950" spans="1:87" ht="22.5" customHeight="1" x14ac:dyDescent="0.2">
      <c r="A950" s="143" t="str">
        <f>+IF('➉一覧からの作成用データ (切替届)'!$N$53="印刷ＯＫ→",1,"")</f>
        <v/>
      </c>
      <c r="B950" s="1676"/>
      <c r="C950" s="1677"/>
      <c r="D950" s="1595" t="s">
        <v>5</v>
      </c>
      <c r="E950" s="1596"/>
      <c r="F950" s="1596"/>
      <c r="G950" s="1596"/>
      <c r="H950" s="1596"/>
      <c r="I950" s="1597"/>
      <c r="J950" s="1683"/>
      <c r="K950" s="2397"/>
      <c r="L950" s="1715"/>
      <c r="M950" s="1715"/>
      <c r="N950" s="1715"/>
      <c r="O950" s="1715"/>
      <c r="P950" s="1715"/>
      <c r="Q950" s="1715"/>
      <c r="R950" s="1715"/>
      <c r="S950" s="80"/>
      <c r="T950" s="80"/>
      <c r="U950" s="80"/>
      <c r="V950" s="80"/>
      <c r="W950" s="80"/>
      <c r="X950" s="80"/>
      <c r="Y950" s="80"/>
      <c r="Z950" s="80"/>
      <c r="AA950" s="80"/>
      <c r="AB950" s="80"/>
      <c r="AC950" s="80"/>
      <c r="AD950" s="80"/>
      <c r="AE950" s="80"/>
      <c r="AF950" s="80"/>
      <c r="AG950" s="80"/>
      <c r="AH950" s="1665"/>
      <c r="AI950" s="1645"/>
      <c r="AJ950" s="1645"/>
      <c r="AK950" s="1645"/>
      <c r="AL950" s="1645"/>
      <c r="AM950" s="1645"/>
      <c r="AN950" s="1645"/>
      <c r="AO950" s="1645"/>
      <c r="AP950" s="1645"/>
      <c r="AQ950" s="1645"/>
      <c r="AR950" s="1646"/>
      <c r="AS950" s="2689"/>
      <c r="AT950" s="2689"/>
      <c r="AU950" s="2689"/>
      <c r="AV950" s="2689"/>
      <c r="AW950" s="2689"/>
      <c r="AX950" s="2689"/>
      <c r="AY950" s="2689"/>
      <c r="AZ950" s="2689"/>
      <c r="BA950" s="2689"/>
      <c r="BB950" s="2689"/>
      <c r="BC950" s="2689"/>
      <c r="BD950" s="2689"/>
      <c r="BE950" s="2689"/>
      <c r="BF950" s="2689"/>
      <c r="BG950" s="2689"/>
      <c r="BH950" s="2689"/>
      <c r="BI950" s="2689"/>
      <c r="BJ950" s="2689"/>
      <c r="BK950" s="2689"/>
      <c r="BL950" s="2689"/>
      <c r="BM950" s="2689"/>
      <c r="BN950" s="2689"/>
      <c r="BO950" s="2689"/>
      <c r="BP950" s="2689"/>
      <c r="BQ950" s="2690"/>
      <c r="BR950" s="76"/>
      <c r="BS950" s="76"/>
      <c r="BT950" s="76"/>
      <c r="BU950" s="76"/>
      <c r="CA950" s="145"/>
      <c r="CB950" s="145"/>
      <c r="CC950" s="145"/>
      <c r="CD950" s="145"/>
      <c r="CE950" s="145"/>
      <c r="CF950" s="145"/>
      <c r="CG950" s="146"/>
      <c r="CH950" s="145"/>
      <c r="CI950" s="145"/>
    </row>
    <row r="951" spans="1:87" ht="22.5" customHeight="1" thickBot="1" x14ac:dyDescent="0.25">
      <c r="A951" s="143" t="str">
        <f>+IF('➉一覧からの作成用データ (切替届)'!$N$53="印刷ＯＫ→",1,"")</f>
        <v/>
      </c>
      <c r="B951" s="1676"/>
      <c r="C951" s="1677"/>
      <c r="D951" s="1631"/>
      <c r="E951" s="1632"/>
      <c r="F951" s="1632"/>
      <c r="G951" s="1632"/>
      <c r="H951" s="1632"/>
      <c r="I951" s="1633"/>
      <c r="J951" s="1568" t="str">
        <f>'➉一覧からの作成用データ (切替届)'!$G$53&amp;""</f>
        <v/>
      </c>
      <c r="K951" s="1569"/>
      <c r="L951" s="1569"/>
      <c r="M951" s="1569"/>
      <c r="N951" s="1569"/>
      <c r="O951" s="1569"/>
      <c r="P951" s="1569"/>
      <c r="Q951" s="1569"/>
      <c r="R951" s="1569"/>
      <c r="S951" s="1569"/>
      <c r="T951" s="1569"/>
      <c r="U951" s="1569"/>
      <c r="V951" s="1569"/>
      <c r="W951" s="1569"/>
      <c r="X951" s="1569"/>
      <c r="Y951" s="1569"/>
      <c r="Z951" s="1569"/>
      <c r="AA951" s="1569"/>
      <c r="AB951" s="1569"/>
      <c r="AC951" s="1569"/>
      <c r="AD951" s="1569"/>
      <c r="AE951" s="1569"/>
      <c r="AF951" s="1569"/>
      <c r="AG951" s="1569"/>
      <c r="AH951" s="1666"/>
      <c r="AI951" s="1667"/>
      <c r="AJ951" s="1667"/>
      <c r="AK951" s="1667"/>
      <c r="AL951" s="1667"/>
      <c r="AM951" s="1667"/>
      <c r="AN951" s="1667"/>
      <c r="AO951" s="1667"/>
      <c r="AP951" s="1667"/>
      <c r="AQ951" s="1667"/>
      <c r="AR951" s="1668"/>
      <c r="AS951" s="2691"/>
      <c r="AT951" s="2691"/>
      <c r="AU951" s="2691"/>
      <c r="AV951" s="2691"/>
      <c r="AW951" s="2691"/>
      <c r="AX951" s="2691"/>
      <c r="AY951" s="2691"/>
      <c r="AZ951" s="2691"/>
      <c r="BA951" s="2691"/>
      <c r="BB951" s="2691"/>
      <c r="BC951" s="2691"/>
      <c r="BD951" s="2691"/>
      <c r="BE951" s="2691"/>
      <c r="BF951" s="2691"/>
      <c r="BG951" s="2691"/>
      <c r="BH951" s="2691"/>
      <c r="BI951" s="2691"/>
      <c r="BJ951" s="2691"/>
      <c r="BK951" s="2691"/>
      <c r="BL951" s="2691"/>
      <c r="BM951" s="2691"/>
      <c r="BN951" s="2691"/>
      <c r="BO951" s="2691"/>
      <c r="BP951" s="2691"/>
      <c r="BQ951" s="2692"/>
      <c r="BR951" s="76"/>
      <c r="BS951" s="76"/>
      <c r="BT951" s="76"/>
      <c r="BU951" s="76"/>
      <c r="CA951" s="145"/>
      <c r="CB951" s="145"/>
      <c r="CC951" s="145"/>
      <c r="CD951" s="145"/>
      <c r="CE951" s="145"/>
      <c r="CF951" s="145"/>
      <c r="CG951" s="145"/>
      <c r="CH951" s="145"/>
      <c r="CI951" s="145"/>
    </row>
    <row r="952" spans="1:87" ht="22.5" customHeight="1" x14ac:dyDescent="0.2">
      <c r="A952" s="143" t="str">
        <f>+IF('➉一覧からの作成用データ (切替届)'!$N$53="印刷ＯＫ→",1,"")</f>
        <v/>
      </c>
      <c r="B952" s="1676"/>
      <c r="C952" s="1677"/>
      <c r="D952" s="1631"/>
      <c r="E952" s="1632"/>
      <c r="F952" s="1632"/>
      <c r="G952" s="1632"/>
      <c r="H952" s="1632"/>
      <c r="I952" s="1633"/>
      <c r="J952" s="1568"/>
      <c r="K952" s="1569"/>
      <c r="L952" s="1569"/>
      <c r="M952" s="1569"/>
      <c r="N952" s="1569"/>
      <c r="O952" s="1569"/>
      <c r="P952" s="1569"/>
      <c r="Q952" s="1569"/>
      <c r="R952" s="1569"/>
      <c r="S952" s="1569"/>
      <c r="T952" s="1569"/>
      <c r="U952" s="1569"/>
      <c r="V952" s="1569"/>
      <c r="W952" s="1569"/>
      <c r="X952" s="1569"/>
      <c r="Y952" s="1569"/>
      <c r="Z952" s="1569"/>
      <c r="AA952" s="1569"/>
      <c r="AB952" s="1569"/>
      <c r="AC952" s="1569"/>
      <c r="AD952" s="1569"/>
      <c r="AE952" s="1569"/>
      <c r="AF952" s="1569"/>
      <c r="AG952" s="1569"/>
      <c r="AH952" s="1655" t="s">
        <v>122</v>
      </c>
      <c r="AI952" s="1656"/>
      <c r="AJ952" s="1656"/>
      <c r="AK952" s="1656"/>
      <c r="AL952" s="1656"/>
      <c r="AM952" s="1656"/>
      <c r="AN952" s="1656"/>
      <c r="AO952" s="1656"/>
      <c r="AP952" s="1656"/>
      <c r="AQ952" s="1656"/>
      <c r="AR952" s="1657"/>
      <c r="AS952" s="2693" t="str">
        <f>'➉一覧からの作成用データ (切替届)'!$L$53&amp;""</f>
        <v/>
      </c>
      <c r="AT952" s="2694"/>
      <c r="AU952" s="2694"/>
      <c r="AV952" s="2694"/>
      <c r="AW952" s="2694"/>
      <c r="AX952" s="2694"/>
      <c r="AY952" s="2694"/>
      <c r="AZ952" s="2694"/>
      <c r="BA952" s="2694"/>
      <c r="BB952" s="2694"/>
      <c r="BC952" s="2694"/>
      <c r="BD952" s="2694"/>
      <c r="BE952" s="2694"/>
      <c r="BF952" s="2694"/>
      <c r="BG952" s="2694"/>
      <c r="BH952" s="2694"/>
      <c r="BI952" s="2694"/>
      <c r="BJ952" s="2694"/>
      <c r="BK952" s="2694"/>
      <c r="BL952" s="2694"/>
      <c r="BM952" s="2694"/>
      <c r="BN952" s="2694"/>
      <c r="BO952" s="2694"/>
      <c r="BP952" s="2694"/>
      <c r="BQ952" s="2697"/>
      <c r="BR952" s="76"/>
      <c r="BS952" s="76"/>
      <c r="BT952" s="76"/>
      <c r="BU952" s="76"/>
      <c r="CA952" s="145"/>
      <c r="CB952" s="145"/>
      <c r="CC952" s="145"/>
      <c r="CD952" s="145"/>
      <c r="CE952" s="145"/>
      <c r="CF952" s="145"/>
      <c r="CG952" s="145"/>
      <c r="CH952" s="145"/>
      <c r="CI952" s="145"/>
    </row>
    <row r="953" spans="1:87" ht="22.5" customHeight="1" thickBot="1" x14ac:dyDescent="0.25">
      <c r="A953" s="143" t="str">
        <f>+IF('➉一覧からの作成用データ (切替届)'!$N$53="印刷ＯＫ→",1,"")</f>
        <v/>
      </c>
      <c r="B953" s="1678"/>
      <c r="C953" s="1679"/>
      <c r="D953" s="1673"/>
      <c r="E953" s="1674"/>
      <c r="F953" s="1674"/>
      <c r="G953" s="1674"/>
      <c r="H953" s="1674"/>
      <c r="I953" s="1675"/>
      <c r="J953" s="1727"/>
      <c r="K953" s="1728"/>
      <c r="L953" s="1728"/>
      <c r="M953" s="1728"/>
      <c r="N953" s="1728"/>
      <c r="O953" s="1728"/>
      <c r="P953" s="1728"/>
      <c r="Q953" s="1728"/>
      <c r="R953" s="1728"/>
      <c r="S953" s="1728"/>
      <c r="T953" s="1728"/>
      <c r="U953" s="1728"/>
      <c r="V953" s="1728"/>
      <c r="W953" s="1728"/>
      <c r="X953" s="1728"/>
      <c r="Y953" s="1728"/>
      <c r="Z953" s="1728"/>
      <c r="AA953" s="1728"/>
      <c r="AB953" s="1728"/>
      <c r="AC953" s="1728"/>
      <c r="AD953" s="1728"/>
      <c r="AE953" s="1728"/>
      <c r="AF953" s="1728"/>
      <c r="AG953" s="1728"/>
      <c r="AH953" s="1658"/>
      <c r="AI953" s="1659"/>
      <c r="AJ953" s="1659"/>
      <c r="AK953" s="1659"/>
      <c r="AL953" s="1659"/>
      <c r="AM953" s="1659"/>
      <c r="AN953" s="1659"/>
      <c r="AO953" s="1659"/>
      <c r="AP953" s="1659"/>
      <c r="AQ953" s="1659"/>
      <c r="AR953" s="1660"/>
      <c r="AS953" s="2695"/>
      <c r="AT953" s="2696"/>
      <c r="AU953" s="2696"/>
      <c r="AV953" s="2696"/>
      <c r="AW953" s="2696"/>
      <c r="AX953" s="2696"/>
      <c r="AY953" s="2696"/>
      <c r="AZ953" s="2696"/>
      <c r="BA953" s="2696"/>
      <c r="BB953" s="2696"/>
      <c r="BC953" s="2696"/>
      <c r="BD953" s="2696"/>
      <c r="BE953" s="2696"/>
      <c r="BF953" s="2696"/>
      <c r="BG953" s="2696"/>
      <c r="BH953" s="2696"/>
      <c r="BI953" s="2696"/>
      <c r="BJ953" s="2696"/>
      <c r="BK953" s="2696"/>
      <c r="BL953" s="2696"/>
      <c r="BM953" s="2696"/>
      <c r="BN953" s="2696"/>
      <c r="BO953" s="2696"/>
      <c r="BP953" s="2696"/>
      <c r="BQ953" s="2698"/>
      <c r="BR953" s="89"/>
      <c r="BS953" s="89"/>
      <c r="BT953" s="89"/>
      <c r="BU953" s="89"/>
      <c r="CA953" s="145"/>
      <c r="CB953" s="145"/>
      <c r="CC953" s="145"/>
      <c r="CD953" s="145"/>
      <c r="CE953" s="145"/>
      <c r="CF953" s="145"/>
      <c r="CG953" s="145"/>
      <c r="CH953" s="145"/>
      <c r="CI953" s="145"/>
    </row>
    <row r="954" spans="1:87" ht="9" customHeight="1" x14ac:dyDescent="0.2">
      <c r="A954" s="143" t="str">
        <f>+IF('➉一覧からの作成用データ (切替届)'!$N$53="印刷ＯＫ→",1,"")</f>
        <v/>
      </c>
      <c r="B954" s="102"/>
      <c r="C954" s="102"/>
      <c r="D954" s="136"/>
      <c r="E954" s="136"/>
      <c r="F954" s="136"/>
      <c r="G954" s="136"/>
      <c r="H954" s="136"/>
      <c r="I954" s="136"/>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05"/>
      <c r="AI954" s="105"/>
      <c r="AJ954" s="105"/>
      <c r="AK954" s="105"/>
      <c r="AL954" s="105"/>
      <c r="AM954" s="105"/>
      <c r="AN954" s="105"/>
      <c r="AO954" s="105"/>
      <c r="AP954" s="105"/>
      <c r="AQ954" s="105"/>
      <c r="AR954" s="105"/>
      <c r="AS954" s="106"/>
      <c r="AT954" s="106"/>
      <c r="AU954" s="106"/>
      <c r="AV954" s="2680" t="str">
        <f>IF('➉一覧からの作成用データ (切替届)'!H955="","","受給者番号：")</f>
        <v/>
      </c>
      <c r="AW954" s="2680"/>
      <c r="AX954" s="2680"/>
      <c r="AY954" s="2680"/>
      <c r="AZ954" s="2680"/>
      <c r="BA954" s="2680"/>
      <c r="BB954" s="2682" t="str">
        <f>IF('➉一覧からの作成用データ (切替届)'!H955="","",'➉一覧からの作成用データ (切替届)'!H955)</f>
        <v/>
      </c>
      <c r="BC954" s="2682"/>
      <c r="BD954" s="2682"/>
      <c r="BE954" s="2682"/>
      <c r="BF954" s="2682"/>
      <c r="BG954" s="2682"/>
      <c r="BH954" s="2682"/>
      <c r="BI954" s="2682"/>
      <c r="BJ954" s="2682"/>
      <c r="BK954" s="2682"/>
      <c r="BL954" s="2682"/>
      <c r="BM954" s="2682"/>
      <c r="BN954" s="2682"/>
      <c r="BO954" s="2682"/>
      <c r="BP954" s="2682"/>
      <c r="BQ954" s="2682"/>
      <c r="BR954" s="89"/>
      <c r="BS954" s="89"/>
      <c r="BT954" s="89"/>
      <c r="BU954" s="89"/>
      <c r="CA954" s="145"/>
      <c r="CB954" s="145"/>
      <c r="CC954" s="145"/>
      <c r="CD954" s="145"/>
      <c r="CE954" s="145"/>
      <c r="CF954" s="145"/>
      <c r="CG954" s="145"/>
      <c r="CH954" s="145"/>
      <c r="CI954" s="145"/>
    </row>
    <row r="955" spans="1:87" ht="9" customHeight="1" x14ac:dyDescent="0.2">
      <c r="A955" s="143" t="str">
        <f>+IF('➉一覧からの作成用データ (切替届)'!$N$53="印刷ＯＫ→",1,"")</f>
        <v/>
      </c>
      <c r="B955" s="2686" t="s">
        <v>133</v>
      </c>
      <c r="C955" s="2686"/>
      <c r="D955" s="2686"/>
      <c r="E955" s="2686"/>
      <c r="F955" s="2686"/>
      <c r="G955" s="2686"/>
      <c r="H955" s="2686"/>
      <c r="I955" s="2686"/>
      <c r="J955" s="2686"/>
      <c r="K955" s="2686"/>
      <c r="L955" s="2686"/>
      <c r="M955" s="2686"/>
      <c r="N955" s="2686"/>
      <c r="O955" s="2686"/>
      <c r="P955" s="2686"/>
      <c r="Q955" s="2686"/>
      <c r="R955" s="2686"/>
      <c r="S955" s="2686"/>
      <c r="T955" s="2686"/>
      <c r="U955" s="2686"/>
      <c r="V955" s="2686"/>
      <c r="W955" s="2686"/>
      <c r="X955" s="2686"/>
      <c r="Y955" s="2686"/>
      <c r="Z955" s="2686"/>
      <c r="AA955" s="2686"/>
      <c r="AB955" s="2686"/>
      <c r="AC955" s="2686"/>
      <c r="AD955" s="2686"/>
      <c r="AE955" s="2686"/>
      <c r="AF955" s="2686"/>
      <c r="AG955" s="2686"/>
      <c r="AH955" s="2686"/>
      <c r="AI955" s="2686"/>
      <c r="AJ955" s="2686"/>
      <c r="AK955" s="2686"/>
      <c r="AL955" s="2686"/>
      <c r="AM955" s="2686"/>
      <c r="AN955" s="2686"/>
      <c r="AO955" s="2686"/>
      <c r="AP955" s="2686"/>
      <c r="AQ955" s="2686"/>
      <c r="AR955" s="2686"/>
      <c r="AS955" s="2686"/>
      <c r="AT955" s="2686"/>
      <c r="AU955" s="2686"/>
      <c r="AV955" s="2681"/>
      <c r="AW955" s="2681"/>
      <c r="AX955" s="2681"/>
      <c r="AY955" s="2681"/>
      <c r="AZ955" s="2681"/>
      <c r="BA955" s="2681"/>
      <c r="BB955" s="2683"/>
      <c r="BC955" s="2683"/>
      <c r="BD955" s="2683"/>
      <c r="BE955" s="2683"/>
      <c r="BF955" s="2683"/>
      <c r="BG955" s="2683"/>
      <c r="BH955" s="2683"/>
      <c r="BI955" s="2683"/>
      <c r="BJ955" s="2683"/>
      <c r="BK955" s="2683"/>
      <c r="BL955" s="2683"/>
      <c r="BM955" s="2683"/>
      <c r="BN955" s="2683"/>
      <c r="BO955" s="2683"/>
      <c r="BP955" s="2683"/>
      <c r="BQ955" s="2683"/>
      <c r="BR955" s="89"/>
      <c r="BS955" s="89"/>
      <c r="BT955" s="89"/>
      <c r="BU955" s="89"/>
      <c r="CA955" s="145"/>
      <c r="CB955" s="145"/>
      <c r="CC955" s="145"/>
      <c r="CD955" s="145"/>
      <c r="CE955" s="145"/>
      <c r="CF955" s="145"/>
      <c r="CG955" s="145"/>
      <c r="CH955" s="145"/>
      <c r="CI955" s="145"/>
    </row>
    <row r="956" spans="1:87" ht="9" customHeight="1" x14ac:dyDescent="0.2">
      <c r="A956" s="143" t="str">
        <f>+IF('➉一覧からの作成用データ (切替届)'!$N$53="印刷ＯＫ→",1,"")</f>
        <v/>
      </c>
      <c r="B956" s="2686"/>
      <c r="C956" s="2686"/>
      <c r="D956" s="2686"/>
      <c r="E956" s="2686"/>
      <c r="F956" s="2686"/>
      <c r="G956" s="2686"/>
      <c r="H956" s="2686"/>
      <c r="I956" s="2686"/>
      <c r="J956" s="2686"/>
      <c r="K956" s="2686"/>
      <c r="L956" s="2686"/>
      <c r="M956" s="2686"/>
      <c r="N956" s="2686"/>
      <c r="O956" s="2686"/>
      <c r="P956" s="2686"/>
      <c r="Q956" s="2686"/>
      <c r="R956" s="2686"/>
      <c r="S956" s="2686"/>
      <c r="T956" s="2686"/>
      <c r="U956" s="2686"/>
      <c r="V956" s="2686"/>
      <c r="W956" s="2686"/>
      <c r="X956" s="2686"/>
      <c r="Y956" s="2686"/>
      <c r="Z956" s="2686"/>
      <c r="AA956" s="2686"/>
      <c r="AB956" s="2686"/>
      <c r="AC956" s="2686"/>
      <c r="AD956" s="2686"/>
      <c r="AE956" s="2686"/>
      <c r="AF956" s="2686"/>
      <c r="AG956" s="2686"/>
      <c r="AH956" s="2686"/>
      <c r="AI956" s="2686"/>
      <c r="AJ956" s="2686"/>
      <c r="AK956" s="2686"/>
      <c r="AL956" s="2686"/>
      <c r="AM956" s="2686"/>
      <c r="AN956" s="2686"/>
      <c r="AO956" s="2686"/>
      <c r="AP956" s="2686"/>
      <c r="AQ956" s="2686"/>
      <c r="AR956" s="2686"/>
      <c r="AS956" s="2686"/>
      <c r="AT956" s="2686"/>
      <c r="AU956" s="2686"/>
      <c r="AV956" s="2681"/>
      <c r="AW956" s="2681"/>
      <c r="AX956" s="2681"/>
      <c r="AY956" s="2681"/>
      <c r="AZ956" s="2681"/>
      <c r="BA956" s="2681"/>
      <c r="BB956" s="2683"/>
      <c r="BC956" s="2683"/>
      <c r="BD956" s="2683"/>
      <c r="BE956" s="2683"/>
      <c r="BF956" s="2683"/>
      <c r="BG956" s="2683"/>
      <c r="BH956" s="2683"/>
      <c r="BI956" s="2683"/>
      <c r="BJ956" s="2683"/>
      <c r="BK956" s="2683"/>
      <c r="BL956" s="2683"/>
      <c r="BM956" s="2683"/>
      <c r="BN956" s="2683"/>
      <c r="BO956" s="2683"/>
      <c r="BP956" s="2683"/>
      <c r="BQ956" s="2683"/>
      <c r="BR956" s="89"/>
      <c r="BS956" s="89"/>
      <c r="BT956" s="89"/>
      <c r="BU956" s="89"/>
      <c r="CA956" s="145"/>
      <c r="CB956" s="145"/>
      <c r="CC956" s="145"/>
      <c r="CD956" s="145"/>
      <c r="CE956" s="145"/>
      <c r="CF956" s="145"/>
      <c r="CG956" s="145"/>
      <c r="CH956" s="145"/>
      <c r="CI956" s="145"/>
    </row>
    <row r="957" spans="1:87" s="76" customFormat="1" ht="20.25" customHeight="1" x14ac:dyDescent="0.2">
      <c r="A957" s="143" t="str">
        <f>+IF('➉一覧からの作成用データ (切替届)'!$N$53="印刷ＯＫ→",1,"")</f>
        <v/>
      </c>
      <c r="B957" s="1654" t="s">
        <v>306</v>
      </c>
      <c r="C957" s="1654"/>
      <c r="D957" s="1654"/>
      <c r="E957" s="1654"/>
      <c r="F957" s="1654"/>
      <c r="G957" s="1654"/>
      <c r="H957" s="1654"/>
      <c r="I957" s="1654"/>
      <c r="J957" s="1654"/>
      <c r="K957" s="1654"/>
      <c r="L957" s="1654"/>
      <c r="M957" s="1654"/>
      <c r="N957" s="1654"/>
      <c r="O957" s="1654"/>
      <c r="P957" s="1654"/>
      <c r="Q957" s="1654"/>
      <c r="R957" s="1654"/>
      <c r="S957" s="1654"/>
      <c r="T957" s="1654"/>
      <c r="U957" s="1654"/>
      <c r="V957" s="1654"/>
      <c r="W957" s="1654"/>
      <c r="X957" s="1654"/>
      <c r="Y957" s="1654"/>
      <c r="Z957" s="1654"/>
      <c r="AA957" s="1654"/>
      <c r="AB957" s="1654"/>
      <c r="AC957" s="1654"/>
      <c r="AD957" s="1654"/>
      <c r="AE957" s="1654"/>
      <c r="AF957" s="1654"/>
      <c r="AG957" s="1654"/>
      <c r="AH957" s="1654"/>
      <c r="AI957" s="1654"/>
      <c r="AJ957" s="1654"/>
      <c r="AK957" s="1654"/>
      <c r="AL957" s="1654"/>
      <c r="AM957" s="1654"/>
      <c r="AN957" s="1654"/>
      <c r="AO957" s="1654"/>
      <c r="AP957" s="1654"/>
      <c r="AQ957" s="1654"/>
      <c r="AR957" s="1654"/>
      <c r="AS957" s="1654"/>
      <c r="AT957" s="1654"/>
      <c r="AU957" s="1654"/>
      <c r="AV957" s="1654"/>
      <c r="AW957" s="1654"/>
      <c r="AX957" s="1654"/>
      <c r="AY957" s="1654"/>
      <c r="AZ957" s="1654"/>
      <c r="BA957" s="1654"/>
      <c r="BB957" s="1654"/>
      <c r="BC957" s="1654"/>
      <c r="BD957" s="1654"/>
      <c r="BE957" s="1654"/>
      <c r="BF957" s="1654"/>
      <c r="BG957" s="1654"/>
      <c r="BH957" s="1654"/>
      <c r="BI957" s="1654"/>
      <c r="BJ957" s="1654"/>
      <c r="BK957" s="1654"/>
      <c r="BL957" s="1654"/>
      <c r="BM957" s="1654"/>
      <c r="BN957" s="1654"/>
      <c r="BO957" s="1654"/>
      <c r="BP957" s="1654"/>
      <c r="BQ957" s="1654"/>
      <c r="BR957" s="135"/>
      <c r="CA957" s="146"/>
      <c r="CB957" s="146"/>
      <c r="CC957" s="146"/>
      <c r="CD957" s="146"/>
      <c r="CE957" s="146"/>
      <c r="CF957" s="146"/>
      <c r="CG957" s="146"/>
      <c r="CH957" s="146"/>
      <c r="CI957" s="146"/>
    </row>
    <row r="958" spans="1:87" s="76" customFormat="1" ht="20.25" customHeight="1" x14ac:dyDescent="0.2">
      <c r="A958" s="143" t="str">
        <f>+IF('➉一覧からの作成用データ (切替届)'!$N$53="印刷ＯＫ→",1,"")</f>
        <v/>
      </c>
      <c r="B958" s="1654"/>
      <c r="C958" s="1654"/>
      <c r="D958" s="1654"/>
      <c r="E958" s="1654"/>
      <c r="F958" s="1654"/>
      <c r="G958" s="1654"/>
      <c r="H958" s="1654"/>
      <c r="I958" s="1654"/>
      <c r="J958" s="1654"/>
      <c r="K958" s="1654"/>
      <c r="L958" s="1654"/>
      <c r="M958" s="1654"/>
      <c r="N958" s="1654"/>
      <c r="O958" s="1654"/>
      <c r="P958" s="1654"/>
      <c r="Q958" s="1654"/>
      <c r="R958" s="1654"/>
      <c r="S958" s="1654"/>
      <c r="T958" s="1654"/>
      <c r="U958" s="1654"/>
      <c r="V958" s="1654"/>
      <c r="W958" s="1654"/>
      <c r="X958" s="1654"/>
      <c r="Y958" s="1654"/>
      <c r="Z958" s="1654"/>
      <c r="AA958" s="1654"/>
      <c r="AB958" s="1654"/>
      <c r="AC958" s="1654"/>
      <c r="AD958" s="1654"/>
      <c r="AE958" s="1654"/>
      <c r="AF958" s="1654"/>
      <c r="AG958" s="1654"/>
      <c r="AH958" s="1654"/>
      <c r="AI958" s="1654"/>
      <c r="AJ958" s="1654"/>
      <c r="AK958" s="1654"/>
      <c r="AL958" s="1654"/>
      <c r="AM958" s="1654"/>
      <c r="AN958" s="1654"/>
      <c r="AO958" s="1654"/>
      <c r="AP958" s="1654"/>
      <c r="AQ958" s="1654"/>
      <c r="AR958" s="1654"/>
      <c r="AS958" s="1654"/>
      <c r="AT958" s="1654"/>
      <c r="AU958" s="1654"/>
      <c r="AV958" s="1654"/>
      <c r="AW958" s="1654"/>
      <c r="AX958" s="1654"/>
      <c r="AY958" s="1654"/>
      <c r="AZ958" s="1654"/>
      <c r="BA958" s="1654"/>
      <c r="BB958" s="1654"/>
      <c r="BC958" s="1654"/>
      <c r="BD958" s="1654"/>
      <c r="BE958" s="1654"/>
      <c r="BF958" s="1654"/>
      <c r="BG958" s="1654"/>
      <c r="BH958" s="1654"/>
      <c r="BI958" s="1654"/>
      <c r="BJ958" s="1654"/>
      <c r="BK958" s="1654"/>
      <c r="BL958" s="1654"/>
      <c r="BM958" s="1654"/>
      <c r="BN958" s="1654"/>
      <c r="BO958" s="1654"/>
      <c r="BP958" s="1654"/>
      <c r="BQ958" s="1654"/>
      <c r="BR958" s="135"/>
      <c r="CA958" s="146"/>
      <c r="CB958" s="146"/>
      <c r="CC958" s="146"/>
      <c r="CD958" s="146"/>
      <c r="CE958" s="146"/>
      <c r="CF958" s="146"/>
      <c r="CG958" s="146"/>
      <c r="CH958" s="146"/>
      <c r="CI958" s="146"/>
    </row>
    <row r="959" spans="1:87" s="76" customFormat="1" ht="16.5" customHeight="1" x14ac:dyDescent="0.25">
      <c r="A959" s="143" t="str">
        <f>+IF('➉一覧からの作成用データ (切替届)'!$N$53="印刷ＯＫ→",1,"")</f>
        <v/>
      </c>
      <c r="B959" s="1689" t="s">
        <v>134</v>
      </c>
      <c r="C959" s="1689"/>
      <c r="D959" s="1689"/>
      <c r="E959" s="1689"/>
      <c r="F959" s="1689"/>
      <c r="G959" s="1689"/>
      <c r="H959" s="1689"/>
      <c r="I959" s="1689"/>
      <c r="J959" s="1689"/>
      <c r="K959" s="1689"/>
      <c r="L959" s="1689"/>
      <c r="M959" s="1689"/>
      <c r="N959" s="1689"/>
      <c r="O959" s="1689"/>
      <c r="P959" s="1689"/>
      <c r="Q959" s="1689"/>
      <c r="R959" s="1689"/>
      <c r="S959" s="1689"/>
      <c r="T959" s="1689"/>
      <c r="U959" s="1689"/>
      <c r="V959" s="1689"/>
      <c r="W959" s="1689"/>
      <c r="X959" s="1689"/>
      <c r="Y959" s="1689"/>
      <c r="Z959" s="1689"/>
      <c r="AA959" s="1689"/>
      <c r="AB959" s="1689"/>
      <c r="AC959" s="1689"/>
      <c r="AD959" s="1689"/>
      <c r="AE959" s="1689"/>
      <c r="AF959" s="1689"/>
      <c r="AG959" s="1689"/>
      <c r="AH959" s="1689"/>
      <c r="AI959" s="1689"/>
      <c r="AJ959" s="1689"/>
      <c r="AK959" s="1689"/>
      <c r="AL959" s="1689"/>
      <c r="AM959" s="1689"/>
      <c r="AN959" s="1689"/>
      <c r="AO959" s="1689"/>
      <c r="AP959" s="1689"/>
      <c r="AQ959" s="1689"/>
      <c r="AR959" s="1689"/>
      <c r="AS959" s="1689"/>
      <c r="AT959" s="1689"/>
      <c r="AU959" s="1689"/>
      <c r="AV959" s="1689"/>
      <c r="AW959" s="1689"/>
      <c r="AX959" s="1689"/>
      <c r="AY959" s="1689"/>
      <c r="AZ959" s="1689"/>
      <c r="BA959" s="1689"/>
      <c r="BB959" s="1689"/>
      <c r="BC959" s="1689"/>
      <c r="BD959" s="1689"/>
      <c r="BE959" s="1689"/>
      <c r="BF959" s="1689"/>
      <c r="BG959" s="1689"/>
      <c r="BH959" s="1689"/>
      <c r="BI959" s="1689"/>
      <c r="BJ959" s="1689"/>
      <c r="BK959" s="1689"/>
      <c r="BL959" s="1689"/>
      <c r="BM959" s="1689"/>
      <c r="BN959" s="1689"/>
      <c r="BO959" s="1689"/>
      <c r="BP959" s="1689"/>
      <c r="BQ959" s="1689"/>
      <c r="BR959" s="147"/>
      <c r="CA959" s="146"/>
      <c r="CB959" s="146"/>
      <c r="CC959" s="146"/>
      <c r="CD959" s="146"/>
      <c r="CE959" s="146"/>
      <c r="CF959" s="146"/>
      <c r="CG959" s="146"/>
      <c r="CH959" s="146"/>
      <c r="CI959" s="146"/>
    </row>
    <row r="960" spans="1:87" s="76" customFormat="1" ht="16.5" customHeight="1" x14ac:dyDescent="0.25">
      <c r="A960" s="143" t="str">
        <f>+IF('➉一覧からの作成用データ (切替届)'!$N$53="印刷ＯＫ→",1,"")</f>
        <v/>
      </c>
      <c r="B960" s="1689"/>
      <c r="C960" s="1689"/>
      <c r="D960" s="1689"/>
      <c r="E960" s="1689"/>
      <c r="F960" s="1689"/>
      <c r="G960" s="1689"/>
      <c r="H960" s="1689"/>
      <c r="I960" s="1689"/>
      <c r="J960" s="1689"/>
      <c r="K960" s="1689"/>
      <c r="L960" s="1689"/>
      <c r="M960" s="1689"/>
      <c r="N960" s="1689"/>
      <c r="O960" s="1689"/>
      <c r="P960" s="1689"/>
      <c r="Q960" s="1689"/>
      <c r="R960" s="1689"/>
      <c r="S960" s="1689"/>
      <c r="T960" s="1689"/>
      <c r="U960" s="1689"/>
      <c r="V960" s="1689"/>
      <c r="W960" s="1689"/>
      <c r="X960" s="1689"/>
      <c r="Y960" s="1689"/>
      <c r="Z960" s="1689"/>
      <c r="AA960" s="1689"/>
      <c r="AB960" s="1689"/>
      <c r="AC960" s="1689"/>
      <c r="AD960" s="1689"/>
      <c r="AE960" s="1689"/>
      <c r="AF960" s="1689"/>
      <c r="AG960" s="1689"/>
      <c r="AH960" s="1689"/>
      <c r="AI960" s="1689"/>
      <c r="AJ960" s="1689"/>
      <c r="AK960" s="1689"/>
      <c r="AL960" s="1689"/>
      <c r="AM960" s="1689"/>
      <c r="AN960" s="1689"/>
      <c r="AO960" s="1689"/>
      <c r="AP960" s="1689"/>
      <c r="AQ960" s="1689"/>
      <c r="AR960" s="1689"/>
      <c r="AS960" s="1689"/>
      <c r="AT960" s="1689"/>
      <c r="AU960" s="1689"/>
      <c r="AV960" s="1689"/>
      <c r="AW960" s="1689"/>
      <c r="AX960" s="1689"/>
      <c r="AY960" s="1689"/>
      <c r="AZ960" s="1689"/>
      <c r="BA960" s="1689"/>
      <c r="BB960" s="1689"/>
      <c r="BC960" s="1689"/>
      <c r="BD960" s="1689"/>
      <c r="BE960" s="1689"/>
      <c r="BF960" s="1689"/>
      <c r="BG960" s="1689"/>
      <c r="BH960" s="1689"/>
      <c r="BI960" s="1689"/>
      <c r="BJ960" s="1689"/>
      <c r="BK960" s="1689"/>
      <c r="BL960" s="1689"/>
      <c r="BM960" s="1689"/>
      <c r="BN960" s="1689"/>
      <c r="BO960" s="1689"/>
      <c r="BP960" s="1689"/>
      <c r="BQ960" s="1689"/>
      <c r="BR960" s="147"/>
      <c r="CA960" s="146"/>
      <c r="CB960" s="146"/>
      <c r="CC960" s="146"/>
      <c r="CD960" s="146"/>
      <c r="CE960" s="146"/>
      <c r="CF960" s="146"/>
    </row>
    <row r="961" spans="1:87" s="76" customFormat="1" ht="28.5" customHeight="1" x14ac:dyDescent="0.2">
      <c r="A961" s="143" t="str">
        <f>+IF('➉一覧からの作成用データ (切替届)'!$N$53="印刷ＯＫ→",1,"")</f>
        <v/>
      </c>
      <c r="B961" s="1654" t="s">
        <v>135</v>
      </c>
      <c r="C961" s="1654"/>
      <c r="D961" s="1654"/>
      <c r="E961" s="1654"/>
      <c r="F961" s="1654"/>
      <c r="G961" s="1654"/>
      <c r="H961" s="1654"/>
      <c r="I961" s="1654"/>
      <c r="J961" s="1654"/>
      <c r="K961" s="1654"/>
      <c r="L961" s="1654"/>
      <c r="M961" s="1654"/>
      <c r="N961" s="1654"/>
      <c r="O961" s="1654"/>
      <c r="P961" s="1654"/>
      <c r="Q961" s="1654"/>
      <c r="R961" s="1654"/>
      <c r="S961" s="1654"/>
      <c r="T961" s="1654"/>
      <c r="U961" s="1654"/>
      <c r="V961" s="1654"/>
      <c r="W961" s="1654"/>
      <c r="X961" s="1654"/>
      <c r="Y961" s="1654"/>
      <c r="Z961" s="1654"/>
      <c r="AA961" s="1654"/>
      <c r="AB961" s="1654"/>
      <c r="AC961" s="1654"/>
      <c r="AD961" s="1654"/>
      <c r="AE961" s="1654"/>
      <c r="AF961" s="1654"/>
      <c r="AG961" s="1654"/>
      <c r="AH961" s="1654"/>
      <c r="AI961" s="1654"/>
      <c r="AJ961" s="1654"/>
      <c r="AK961" s="1654"/>
      <c r="AL961" s="1654"/>
      <c r="AM961" s="1654"/>
      <c r="AN961" s="1654"/>
      <c r="AO961" s="1654"/>
      <c r="AP961" s="1654"/>
      <c r="AQ961" s="1654"/>
      <c r="AR961" s="1654"/>
      <c r="AS961" s="1654"/>
      <c r="AT961" s="1654"/>
      <c r="AU961" s="1654"/>
      <c r="AV961" s="1654"/>
      <c r="AW961" s="1654"/>
      <c r="AX961" s="1654"/>
      <c r="AY961" s="1654"/>
      <c r="AZ961" s="1654"/>
      <c r="BA961" s="1654"/>
      <c r="BB961" s="1654"/>
      <c r="BC961" s="1654"/>
      <c r="BD961" s="1654"/>
      <c r="BE961" s="1654"/>
      <c r="BF961" s="1654"/>
      <c r="BG961" s="1654"/>
      <c r="BH961" s="1654"/>
      <c r="BI961" s="1654"/>
      <c r="BJ961" s="1654"/>
      <c r="BK961" s="1654"/>
      <c r="BL961" s="1654"/>
      <c r="BM961" s="1654"/>
      <c r="BN961" s="1654"/>
      <c r="BO961" s="1654"/>
      <c r="BP961" s="1654"/>
      <c r="BQ961" s="1654"/>
      <c r="BR961" s="135"/>
      <c r="CA961" s="146"/>
      <c r="CB961" s="146"/>
      <c r="CC961" s="146"/>
      <c r="CD961" s="146"/>
      <c r="CE961" s="146"/>
      <c r="CF961" s="146"/>
    </row>
    <row r="962" spans="1:87" s="76" customFormat="1" ht="28.5" customHeight="1" x14ac:dyDescent="0.2">
      <c r="A962" s="143" t="str">
        <f>+IF('➉一覧からの作成用データ (切替届)'!$N$53="印刷ＯＫ→",1,"")</f>
        <v/>
      </c>
      <c r="B962" s="1654"/>
      <c r="C962" s="1654"/>
      <c r="D962" s="1654"/>
      <c r="E962" s="1654"/>
      <c r="F962" s="1654"/>
      <c r="G962" s="1654"/>
      <c r="H962" s="1654"/>
      <c r="I962" s="1654"/>
      <c r="J962" s="1654"/>
      <c r="K962" s="1654"/>
      <c r="L962" s="1654"/>
      <c r="M962" s="1654"/>
      <c r="N962" s="1654"/>
      <c r="O962" s="1654"/>
      <c r="P962" s="1654"/>
      <c r="Q962" s="1654"/>
      <c r="R962" s="1654"/>
      <c r="S962" s="1654"/>
      <c r="T962" s="1654"/>
      <c r="U962" s="1654"/>
      <c r="V962" s="1654"/>
      <c r="W962" s="1654"/>
      <c r="X962" s="1654"/>
      <c r="Y962" s="1654"/>
      <c r="Z962" s="1654"/>
      <c r="AA962" s="1654"/>
      <c r="AB962" s="1654"/>
      <c r="AC962" s="1654"/>
      <c r="AD962" s="1654"/>
      <c r="AE962" s="1654"/>
      <c r="AF962" s="1654"/>
      <c r="AG962" s="1654"/>
      <c r="AH962" s="1654"/>
      <c r="AI962" s="1654"/>
      <c r="AJ962" s="1654"/>
      <c r="AK962" s="1654"/>
      <c r="AL962" s="1654"/>
      <c r="AM962" s="1654"/>
      <c r="AN962" s="1654"/>
      <c r="AO962" s="1654"/>
      <c r="AP962" s="1654"/>
      <c r="AQ962" s="1654"/>
      <c r="AR962" s="1654"/>
      <c r="AS962" s="1654"/>
      <c r="AT962" s="1654"/>
      <c r="AU962" s="1654"/>
      <c r="AV962" s="1654"/>
      <c r="AW962" s="1654"/>
      <c r="AX962" s="1654"/>
      <c r="AY962" s="1654"/>
      <c r="AZ962" s="1654"/>
      <c r="BA962" s="1654"/>
      <c r="BB962" s="1654"/>
      <c r="BC962" s="1654"/>
      <c r="BD962" s="1654"/>
      <c r="BE962" s="1654"/>
      <c r="BF962" s="1654"/>
      <c r="BG962" s="1654"/>
      <c r="BH962" s="1654"/>
      <c r="BI962" s="1654"/>
      <c r="BJ962" s="1654"/>
      <c r="BK962" s="1654"/>
      <c r="BL962" s="1654"/>
      <c r="BM962" s="1654"/>
      <c r="BN962" s="1654"/>
      <c r="BO962" s="1654"/>
      <c r="BP962" s="1654"/>
      <c r="BQ962" s="1654"/>
      <c r="BR962" s="135"/>
      <c r="CA962" s="146"/>
      <c r="CB962" s="146"/>
      <c r="CC962" s="146"/>
      <c r="CD962" s="146"/>
      <c r="CE962" s="146"/>
      <c r="CF962" s="146"/>
      <c r="CG962" s="146"/>
      <c r="CH962" s="146"/>
      <c r="CI962" s="146"/>
    </row>
    <row r="963" spans="1:87" s="76" customFormat="1" ht="16.5" customHeight="1" x14ac:dyDescent="0.2">
      <c r="A963" s="143" t="str">
        <f>+IF('➉一覧からの作成用データ (切替届)'!$N$53="印刷ＯＫ→",1,"")</f>
        <v/>
      </c>
      <c r="B963" s="1654" t="s">
        <v>136</v>
      </c>
      <c r="C963" s="1654"/>
      <c r="D963" s="1654"/>
      <c r="E963" s="1654"/>
      <c r="F963" s="1654"/>
      <c r="G963" s="1654"/>
      <c r="H963" s="1654"/>
      <c r="I963" s="1654"/>
      <c r="J963" s="1654"/>
      <c r="K963" s="1654"/>
      <c r="L963" s="1654"/>
      <c r="M963" s="1654"/>
      <c r="N963" s="1654"/>
      <c r="O963" s="1654"/>
      <c r="P963" s="1654"/>
      <c r="Q963" s="1654"/>
      <c r="R963" s="1654"/>
      <c r="S963" s="1654"/>
      <c r="T963" s="1654"/>
      <c r="U963" s="1654"/>
      <c r="V963" s="1654"/>
      <c r="W963" s="1654"/>
      <c r="X963" s="1654"/>
      <c r="Y963" s="1654"/>
      <c r="Z963" s="1654"/>
      <c r="AA963" s="1654"/>
      <c r="AB963" s="1654"/>
      <c r="AC963" s="1654"/>
      <c r="AD963" s="1654"/>
      <c r="AE963" s="1654"/>
      <c r="AF963" s="1654"/>
      <c r="AG963" s="1654"/>
      <c r="AH963" s="1654"/>
      <c r="AI963" s="1654"/>
      <c r="AJ963" s="1654"/>
      <c r="AK963" s="1654"/>
      <c r="AL963" s="1654"/>
      <c r="AM963" s="1654"/>
      <c r="AN963" s="1654"/>
      <c r="AO963" s="1654"/>
      <c r="AP963" s="1654"/>
      <c r="AQ963" s="1654"/>
      <c r="AR963" s="1654"/>
      <c r="AS963" s="1654"/>
      <c r="AT963" s="1654"/>
      <c r="AU963" s="1654"/>
      <c r="AV963" s="1654"/>
      <c r="AW963" s="1654"/>
      <c r="AX963" s="1654"/>
      <c r="AY963" s="1654"/>
      <c r="AZ963" s="1654"/>
      <c r="BA963" s="1654"/>
      <c r="BB963" s="1654"/>
      <c r="BC963" s="1654"/>
      <c r="BD963" s="1654"/>
      <c r="BE963" s="1654"/>
      <c r="BF963" s="1654"/>
      <c r="BG963" s="1654"/>
      <c r="BH963" s="1654"/>
      <c r="BI963" s="1654"/>
      <c r="BJ963" s="1654"/>
      <c r="BK963" s="1654"/>
      <c r="BL963" s="1654"/>
      <c r="BM963" s="1654"/>
      <c r="BN963" s="1654"/>
      <c r="BO963" s="1654"/>
      <c r="BP963" s="1654"/>
      <c r="BQ963" s="1654"/>
      <c r="BR963" s="135"/>
      <c r="CA963" s="146"/>
      <c r="CB963" s="146"/>
      <c r="CC963" s="146"/>
      <c r="CD963" s="146"/>
      <c r="CE963" s="146"/>
      <c r="CF963" s="146"/>
      <c r="CG963" s="146"/>
      <c r="CH963" s="146"/>
      <c r="CI963" s="146"/>
    </row>
    <row r="964" spans="1:87" s="76" customFormat="1" ht="16.5" customHeight="1" x14ac:dyDescent="0.2">
      <c r="A964" s="143" t="str">
        <f>+IF('➉一覧からの作成用データ (切替届)'!$N$53="印刷ＯＫ→",1,"")</f>
        <v/>
      </c>
      <c r="B964" s="1654"/>
      <c r="C964" s="1654"/>
      <c r="D964" s="1654"/>
      <c r="E964" s="1654"/>
      <c r="F964" s="1654"/>
      <c r="G964" s="1654"/>
      <c r="H964" s="1654"/>
      <c r="I964" s="1654"/>
      <c r="J964" s="1654"/>
      <c r="K964" s="1654"/>
      <c r="L964" s="1654"/>
      <c r="M964" s="1654"/>
      <c r="N964" s="1654"/>
      <c r="O964" s="1654"/>
      <c r="P964" s="1654"/>
      <c r="Q964" s="1654"/>
      <c r="R964" s="1654"/>
      <c r="S964" s="1654"/>
      <c r="T964" s="1654"/>
      <c r="U964" s="1654"/>
      <c r="V964" s="1654"/>
      <c r="W964" s="1654"/>
      <c r="X964" s="1654"/>
      <c r="Y964" s="1654"/>
      <c r="Z964" s="1654"/>
      <c r="AA964" s="1654"/>
      <c r="AB964" s="1654"/>
      <c r="AC964" s="1654"/>
      <c r="AD964" s="1654"/>
      <c r="AE964" s="1654"/>
      <c r="AF964" s="1654"/>
      <c r="AG964" s="1654"/>
      <c r="AH964" s="1654"/>
      <c r="AI964" s="1654"/>
      <c r="AJ964" s="1654"/>
      <c r="AK964" s="1654"/>
      <c r="AL964" s="1654"/>
      <c r="AM964" s="1654"/>
      <c r="AN964" s="1654"/>
      <c r="AO964" s="1654"/>
      <c r="AP964" s="1654"/>
      <c r="AQ964" s="1654"/>
      <c r="AR964" s="1654"/>
      <c r="AS964" s="1654"/>
      <c r="AT964" s="1654"/>
      <c r="AU964" s="1654"/>
      <c r="AV964" s="1654"/>
      <c r="AW964" s="1654"/>
      <c r="AX964" s="1654"/>
      <c r="AY964" s="1654"/>
      <c r="AZ964" s="1654"/>
      <c r="BA964" s="1654"/>
      <c r="BB964" s="1654"/>
      <c r="BC964" s="1654"/>
      <c r="BD964" s="1654"/>
      <c r="BE964" s="1654"/>
      <c r="BF964" s="1654"/>
      <c r="BG964" s="1654"/>
      <c r="BH964" s="1654"/>
      <c r="BI964" s="1654"/>
      <c r="BJ964" s="1654"/>
      <c r="BK964" s="1654"/>
      <c r="BL964" s="1654"/>
      <c r="BM964" s="1654"/>
      <c r="BN964" s="1654"/>
      <c r="BO964" s="1654"/>
      <c r="BP964" s="1654"/>
      <c r="BQ964" s="1654"/>
      <c r="BR964" s="135"/>
      <c r="CA964" s="146"/>
      <c r="CB964" s="146"/>
      <c r="CC964" s="146"/>
      <c r="CD964" s="146"/>
      <c r="CE964" s="146"/>
      <c r="CF964" s="146"/>
      <c r="CG964" s="146"/>
      <c r="CH964" s="146"/>
      <c r="CI964" s="146"/>
    </row>
    <row r="965" spans="1:87" s="76" customFormat="1" ht="12" customHeight="1" x14ac:dyDescent="0.2">
      <c r="A965" s="143" t="str">
        <f>+IF('➉一覧からの作成用データ (切替届)'!$N$53="印刷ＯＫ→",1,"")</f>
        <v/>
      </c>
      <c r="B965" s="8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3"/>
      <c r="AI965" s="93"/>
      <c r="AJ965" s="93"/>
      <c r="AK965" s="93"/>
      <c r="AL965" s="94"/>
      <c r="AM965" s="95"/>
      <c r="AN965" s="95"/>
      <c r="AO965" s="95"/>
      <c r="AP965" s="95"/>
      <c r="AQ965" s="96"/>
      <c r="AR965" s="96"/>
      <c r="AS965" s="96"/>
      <c r="AT965" s="96"/>
      <c r="AU965" s="96"/>
      <c r="AV965" s="96"/>
      <c r="AW965" s="96"/>
      <c r="AX965" s="96"/>
      <c r="AY965" s="96"/>
      <c r="AZ965" s="96"/>
      <c r="BA965" s="96"/>
      <c r="BB965" s="96"/>
      <c r="BC965" s="96"/>
      <c r="BD965" s="96"/>
      <c r="BE965" s="96"/>
      <c r="BF965" s="96"/>
      <c r="BG965" s="96"/>
      <c r="BH965" s="96"/>
      <c r="BR965" s="135"/>
      <c r="CA965" s="146"/>
      <c r="CB965" s="146"/>
      <c r="CC965" s="146"/>
      <c r="CD965" s="146"/>
      <c r="CE965" s="146"/>
      <c r="CF965" s="146"/>
      <c r="CG965" s="146"/>
      <c r="CH965" s="146"/>
      <c r="CI965" s="146"/>
    </row>
    <row r="966" spans="1:87" s="76" customFormat="1" ht="12" customHeight="1" x14ac:dyDescent="0.2">
      <c r="A966" s="143" t="str">
        <f>+IF('➉一覧からの作成用データ (切替届)'!$N$53="印刷ＯＫ→",1,"")</f>
        <v/>
      </c>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3"/>
      <c r="AI966" s="93"/>
      <c r="AJ966" s="93"/>
      <c r="AK966" s="93"/>
      <c r="AL966" s="94"/>
      <c r="AM966" s="95"/>
      <c r="AN966" s="95"/>
      <c r="AO966" s="95"/>
      <c r="AP966" s="95"/>
      <c r="AQ966" s="97"/>
      <c r="AR966" s="97"/>
      <c r="AS966" s="97"/>
      <c r="AT966" s="97"/>
      <c r="AU966" s="97"/>
      <c r="AV966" s="97"/>
      <c r="AW966" s="98"/>
      <c r="AX966" s="98"/>
      <c r="AY966" s="98"/>
      <c r="AZ966" s="98"/>
      <c r="BA966" s="98"/>
      <c r="BB966" s="99"/>
      <c r="BC966" s="98"/>
      <c r="BD966" s="98"/>
      <c r="BE966" s="98"/>
      <c r="BF966" s="98"/>
      <c r="BG966" s="98"/>
      <c r="BH966" s="99"/>
      <c r="BR966" s="135"/>
      <c r="CA966" s="146"/>
      <c r="CB966" s="146"/>
      <c r="CC966" s="146"/>
      <c r="CD966" s="146"/>
      <c r="CE966" s="146"/>
      <c r="CF966" s="146"/>
      <c r="CG966" s="146"/>
      <c r="CH966" s="146"/>
      <c r="CI966" s="146"/>
    </row>
    <row r="967" spans="1:87" ht="11.25" customHeight="1" x14ac:dyDescent="0.2">
      <c r="A967" s="143" t="str">
        <f>+IF('➉一覧からの作成用データ (切替届)'!$N$54="印刷ＯＫ→",1,"")</f>
        <v/>
      </c>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3"/>
      <c r="AI967" s="93"/>
      <c r="AJ967" s="93"/>
      <c r="AK967" s="93"/>
      <c r="AL967" s="94"/>
      <c r="AM967" s="95"/>
      <c r="AN967" s="95"/>
      <c r="AO967" s="95"/>
      <c r="AP967" s="95"/>
      <c r="AQ967" s="96"/>
      <c r="AR967" s="96"/>
      <c r="AS967" s="96"/>
      <c r="AT967" s="96"/>
      <c r="AU967" s="96"/>
      <c r="AV967" s="96"/>
      <c r="AW967" s="96"/>
      <c r="AX967" s="96"/>
      <c r="AY967" s="96"/>
      <c r="AZ967" s="96"/>
      <c r="BA967" s="96"/>
      <c r="BB967" s="96"/>
      <c r="BC967" s="96"/>
      <c r="BD967" s="96"/>
      <c r="BE967" s="96"/>
      <c r="BF967" s="96"/>
      <c r="BG967" s="96"/>
      <c r="BH967" s="96"/>
      <c r="BI967" s="76"/>
      <c r="BJ967" s="76"/>
      <c r="BK967" s="76"/>
      <c r="BL967" s="76"/>
      <c r="BM967" s="76"/>
      <c r="BN967" s="76"/>
      <c r="BO967" s="76"/>
      <c r="BP967" s="76"/>
      <c r="BQ967" s="76"/>
    </row>
    <row r="968" spans="1:87" ht="12.75" customHeight="1" x14ac:dyDescent="0.2">
      <c r="A968" s="143" t="str">
        <f>+IF('➉一覧からの作成用データ (切替届)'!$N$54="印刷ＯＫ→",1,"")</f>
        <v/>
      </c>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3"/>
      <c r="AI968" s="93"/>
      <c r="AJ968" s="93"/>
      <c r="AK968" s="93"/>
      <c r="AL968" s="94"/>
      <c r="AM968" s="95"/>
      <c r="AN968" s="95"/>
      <c r="AO968" s="95"/>
      <c r="AP968" s="95"/>
      <c r="AQ968" s="97"/>
      <c r="AR968" s="97"/>
      <c r="AS968" s="97"/>
      <c r="AT968" s="97"/>
      <c r="AU968" s="97"/>
      <c r="AV968" s="97"/>
      <c r="AW968" s="98"/>
      <c r="AX968" s="98"/>
      <c r="AY968" s="98"/>
      <c r="AZ968" s="98"/>
      <c r="BA968" s="98"/>
      <c r="BB968" s="99"/>
      <c r="BC968" s="98"/>
      <c r="BD968" s="98"/>
      <c r="BE968" s="98"/>
      <c r="BF968" s="98"/>
      <c r="BG968" s="98"/>
      <c r="BH968" s="99"/>
      <c r="BI968" s="76"/>
      <c r="BJ968" s="76"/>
      <c r="BK968" s="76"/>
      <c r="BL968" s="76"/>
      <c r="BM968" s="76"/>
      <c r="BN968" s="76"/>
      <c r="BO968" s="76"/>
      <c r="BP968" s="76"/>
      <c r="BQ968" s="76"/>
      <c r="BR968" s="83"/>
      <c r="BS968" s="83"/>
    </row>
    <row r="969" spans="1:87" ht="12.75" customHeight="1" x14ac:dyDescent="0.2">
      <c r="A969" s="143" t="str">
        <f>+IF('➉一覧からの作成用データ (切替届)'!$N$54="印刷ＯＫ→",1,"")</f>
        <v/>
      </c>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3"/>
      <c r="AI969" s="93"/>
      <c r="AJ969" s="93"/>
      <c r="AK969" s="93"/>
      <c r="AL969" s="94"/>
      <c r="AM969" s="95"/>
      <c r="AN969" s="95"/>
      <c r="AO969" s="95"/>
      <c r="AP969" s="95"/>
      <c r="AQ969" s="97"/>
      <c r="AR969" s="97"/>
      <c r="AS969" s="97"/>
      <c r="AT969" s="97"/>
      <c r="AU969" s="97"/>
      <c r="AV969" s="97"/>
      <c r="AW969" s="98"/>
      <c r="AX969" s="98"/>
      <c r="AY969" s="98"/>
      <c r="AZ969" s="98"/>
      <c r="BA969" s="98"/>
      <c r="BB969" s="99"/>
      <c r="BC969" s="98"/>
      <c r="BD969" s="98"/>
      <c r="BE969" s="98"/>
      <c r="BF969" s="98"/>
      <c r="BG969" s="98"/>
      <c r="BH969" s="99"/>
      <c r="BI969" s="76"/>
      <c r="BJ969" s="100"/>
      <c r="BK969" s="101"/>
      <c r="BL969" s="101"/>
      <c r="BM969" s="101"/>
      <c r="BN969" s="101"/>
      <c r="BO969" s="101"/>
      <c r="BP969" s="101"/>
      <c r="BQ969" s="101"/>
      <c r="BR969" s="76"/>
      <c r="BS969" s="76"/>
    </row>
    <row r="970" spans="1:87" ht="12.75" customHeight="1" x14ac:dyDescent="0.2">
      <c r="A970" s="143" t="str">
        <f>+IF('➉一覧からの作成用データ (切替届)'!$N$54="印刷ＯＫ→",1,"")</f>
        <v/>
      </c>
      <c r="B970" s="2719" t="s">
        <v>589</v>
      </c>
      <c r="C970" s="2719"/>
      <c r="D970" s="2719"/>
      <c r="E970" s="2719"/>
      <c r="F970" s="2719"/>
      <c r="G970" s="2719"/>
      <c r="H970" s="2719"/>
      <c r="I970" s="2719"/>
      <c r="J970" s="2719"/>
      <c r="K970" s="2719"/>
      <c r="L970" s="2719"/>
      <c r="M970" s="2719"/>
      <c r="N970" s="2719"/>
      <c r="O970" s="2719"/>
      <c r="P970" s="2719"/>
      <c r="Q970" s="2719"/>
      <c r="R970" s="2719"/>
      <c r="S970" s="2719"/>
      <c r="T970" s="2719"/>
      <c r="U970" s="2719"/>
      <c r="V970" s="2719"/>
      <c r="W970" s="2719"/>
      <c r="X970" s="2719"/>
      <c r="Y970" s="2719"/>
      <c r="Z970" s="2719"/>
      <c r="AA970" s="2719"/>
      <c r="AB970" s="2719"/>
      <c r="AC970" s="2719"/>
      <c r="AD970" s="2719"/>
      <c r="AE970" s="2719"/>
      <c r="AF970" s="2719"/>
      <c r="AG970" s="2719"/>
      <c r="AH970" s="2719"/>
      <c r="AI970" s="2719"/>
      <c r="AJ970" s="2719"/>
      <c r="AK970" s="2719"/>
      <c r="AL970" s="2720"/>
      <c r="AM970" s="95"/>
      <c r="AN970" s="95"/>
      <c r="AO970" s="95"/>
      <c r="AP970" s="2721" t="s">
        <v>115</v>
      </c>
      <c r="AQ970" s="2721"/>
      <c r="AR970" s="2721"/>
      <c r="AS970" s="2721"/>
      <c r="AT970" s="2721"/>
      <c r="AU970" s="2721"/>
      <c r="AV970" s="2721"/>
      <c r="AW970" s="2723"/>
      <c r="AX970" s="2723"/>
      <c r="AY970" s="2723"/>
      <c r="AZ970" s="2723"/>
      <c r="BA970" s="2723"/>
      <c r="BB970" s="2723"/>
      <c r="BC970" s="2723"/>
      <c r="BD970" s="2723"/>
      <c r="BE970" s="2723"/>
      <c r="BF970" s="2723"/>
      <c r="BG970" s="2723"/>
      <c r="BH970" s="2723"/>
      <c r="BI970" s="2723"/>
      <c r="BJ970" s="2723"/>
      <c r="BK970" s="2723"/>
      <c r="BL970" s="2723"/>
      <c r="BM970" s="2723"/>
      <c r="BN970" s="2723"/>
      <c r="BO970" s="2723"/>
      <c r="BP970" s="2723"/>
      <c r="BQ970" s="2723"/>
      <c r="BR970" s="76"/>
      <c r="BS970" s="76"/>
    </row>
    <row r="971" spans="1:87" ht="12.75" customHeight="1" x14ac:dyDescent="0.2">
      <c r="A971" s="143" t="str">
        <f>+IF('➉一覧からの作成用データ (切替届)'!$N$54="印刷ＯＫ→",1,"")</f>
        <v/>
      </c>
      <c r="B971" s="2719"/>
      <c r="C971" s="2719"/>
      <c r="D971" s="2719"/>
      <c r="E971" s="2719"/>
      <c r="F971" s="2719"/>
      <c r="G971" s="2719"/>
      <c r="H971" s="2719"/>
      <c r="I971" s="2719"/>
      <c r="J971" s="2719"/>
      <c r="K971" s="2719"/>
      <c r="L971" s="2719"/>
      <c r="M971" s="2719"/>
      <c r="N971" s="2719"/>
      <c r="O971" s="2719"/>
      <c r="P971" s="2719"/>
      <c r="Q971" s="2719"/>
      <c r="R971" s="2719"/>
      <c r="S971" s="2719"/>
      <c r="T971" s="2719"/>
      <c r="U971" s="2719"/>
      <c r="V971" s="2719"/>
      <c r="W971" s="2719"/>
      <c r="X971" s="2719"/>
      <c r="Y971" s="2719"/>
      <c r="Z971" s="2719"/>
      <c r="AA971" s="2719"/>
      <c r="AB971" s="2719"/>
      <c r="AC971" s="2719"/>
      <c r="AD971" s="2719"/>
      <c r="AE971" s="2719"/>
      <c r="AF971" s="2719"/>
      <c r="AG971" s="2719"/>
      <c r="AH971" s="2719"/>
      <c r="AI971" s="2719"/>
      <c r="AJ971" s="2719"/>
      <c r="AK971" s="2719"/>
      <c r="AL971" s="2720"/>
      <c r="AM971" s="95"/>
      <c r="AN971" s="95"/>
      <c r="AO971" s="95"/>
      <c r="AP971" s="2721"/>
      <c r="AQ971" s="2721"/>
      <c r="AR971" s="2721"/>
      <c r="AS971" s="2721"/>
      <c r="AT971" s="2721"/>
      <c r="AU971" s="2721"/>
      <c r="AV971" s="2721"/>
      <c r="AW971" s="2723"/>
      <c r="AX971" s="2723"/>
      <c r="AY971" s="2723"/>
      <c r="AZ971" s="2723"/>
      <c r="BA971" s="2723"/>
      <c r="BB971" s="2723"/>
      <c r="BC971" s="2723"/>
      <c r="BD971" s="2723"/>
      <c r="BE971" s="2723"/>
      <c r="BF971" s="2723"/>
      <c r="BG971" s="2723"/>
      <c r="BH971" s="2723"/>
      <c r="BI971" s="2723"/>
      <c r="BJ971" s="2723"/>
      <c r="BK971" s="2723"/>
      <c r="BL971" s="2723"/>
      <c r="BM971" s="2723"/>
      <c r="BN971" s="2723"/>
      <c r="BO971" s="2723"/>
      <c r="BP971" s="2723"/>
      <c r="BQ971" s="2723"/>
      <c r="BR971" s="76"/>
      <c r="BS971" s="76"/>
    </row>
    <row r="972" spans="1:87" ht="12.75" customHeight="1" thickBot="1" x14ac:dyDescent="0.25">
      <c r="A972" s="143" t="str">
        <f>+IF('➉一覧からの作成用データ (切替届)'!$N$54="印刷ＯＫ→",1,"")</f>
        <v/>
      </c>
      <c r="B972" s="2720"/>
      <c r="C972" s="2720"/>
      <c r="D972" s="2720"/>
      <c r="E972" s="2720"/>
      <c r="F972" s="2720"/>
      <c r="G972" s="2720"/>
      <c r="H972" s="2720"/>
      <c r="I972" s="2720"/>
      <c r="J972" s="2720"/>
      <c r="K972" s="2720"/>
      <c r="L972" s="2720"/>
      <c r="M972" s="2720"/>
      <c r="N972" s="2720"/>
      <c r="O972" s="2720"/>
      <c r="P972" s="2720"/>
      <c r="Q972" s="2720"/>
      <c r="R972" s="2720"/>
      <c r="S972" s="2720"/>
      <c r="T972" s="2720"/>
      <c r="U972" s="2720"/>
      <c r="V972" s="2720"/>
      <c r="W972" s="2720"/>
      <c r="X972" s="2720"/>
      <c r="Y972" s="2720"/>
      <c r="Z972" s="2720"/>
      <c r="AA972" s="2720"/>
      <c r="AB972" s="2720"/>
      <c r="AC972" s="2720"/>
      <c r="AD972" s="2720"/>
      <c r="AE972" s="2720"/>
      <c r="AF972" s="2720"/>
      <c r="AG972" s="2720"/>
      <c r="AH972" s="2720"/>
      <c r="AI972" s="2720"/>
      <c r="AJ972" s="2720"/>
      <c r="AK972" s="2720"/>
      <c r="AL972" s="2720"/>
      <c r="AM972" s="95"/>
      <c r="AN972" s="95"/>
      <c r="AO972" s="95"/>
      <c r="AP972" s="2722"/>
      <c r="AQ972" s="2722"/>
      <c r="AR972" s="2722"/>
      <c r="AS972" s="2722"/>
      <c r="AT972" s="2722"/>
      <c r="AU972" s="2722"/>
      <c r="AV972" s="2722"/>
      <c r="AW972" s="2724"/>
      <c r="AX972" s="2724"/>
      <c r="AY972" s="2724"/>
      <c r="AZ972" s="2724"/>
      <c r="BA972" s="2724"/>
      <c r="BB972" s="2724"/>
      <c r="BC972" s="2724"/>
      <c r="BD972" s="2724"/>
      <c r="BE972" s="2724"/>
      <c r="BF972" s="2724"/>
      <c r="BG972" s="2724"/>
      <c r="BH972" s="2724"/>
      <c r="BI972" s="2724"/>
      <c r="BJ972" s="2724"/>
      <c r="BK972" s="2724"/>
      <c r="BL972" s="2724"/>
      <c r="BM972" s="2724"/>
      <c r="BN972" s="2724"/>
      <c r="BO972" s="2724"/>
      <c r="BP972" s="2724"/>
      <c r="BQ972" s="2724"/>
      <c r="BR972" s="76"/>
      <c r="BS972" s="76"/>
    </row>
    <row r="973" spans="1:87" ht="13.5" customHeight="1" x14ac:dyDescent="0.2">
      <c r="A973" s="143" t="str">
        <f>+IF('➉一覧からの作成用データ (切替届)'!$N$54="印刷ＯＫ→",1,"")</f>
        <v/>
      </c>
      <c r="B973" s="2725">
        <f ca="1">IF('➉一覧からの作成用データ (切替届)'!$B$31="","",'➉一覧からの作成用データ (切替届)'!$B$31)</f>
        <v>45617</v>
      </c>
      <c r="C973" s="2726"/>
      <c r="D973" s="2726"/>
      <c r="E973" s="2726"/>
      <c r="F973" s="2726"/>
      <c r="G973" s="2726"/>
      <c r="H973" s="2726"/>
      <c r="I973" s="2726"/>
      <c r="J973" s="2726"/>
      <c r="K973" s="2726"/>
      <c r="L973" s="2726"/>
      <c r="M973" s="2726"/>
      <c r="N973" s="2726"/>
      <c r="O973" s="2726"/>
      <c r="P973" s="1729" t="s">
        <v>68</v>
      </c>
      <c r="Q973" s="1729"/>
      <c r="R973" s="1731" t="s">
        <v>21</v>
      </c>
      <c r="S973" s="1732"/>
      <c r="T973" s="1732"/>
      <c r="U973" s="1732"/>
      <c r="V973" s="1733"/>
      <c r="W973" s="1734" t="s">
        <v>9</v>
      </c>
      <c r="X973" s="1735"/>
      <c r="Y973" s="2731" t="str">
        <f>①伊勢崎市における事業所基本情報!$K$26&amp;"-"&amp;①伊勢崎市における事業所基本情報!$Q$26&amp;""</f>
        <v>-</v>
      </c>
      <c r="Z973" s="2731"/>
      <c r="AA973" s="2731"/>
      <c r="AB973" s="2731"/>
      <c r="AC973" s="2731"/>
      <c r="AD973" s="2731"/>
      <c r="AE973" s="2731"/>
      <c r="AF973" s="2731"/>
      <c r="AG973" s="81"/>
      <c r="AH973" s="81"/>
      <c r="AI973" s="81"/>
      <c r="AJ973" s="81"/>
      <c r="AK973" s="81"/>
      <c r="AL973" s="81"/>
      <c r="AM973" s="81"/>
      <c r="AN973" s="81"/>
      <c r="AO973" s="81"/>
      <c r="AP973" s="81"/>
      <c r="AQ973" s="81"/>
      <c r="AR973" s="81"/>
      <c r="AS973" s="81"/>
      <c r="AT973" s="81"/>
      <c r="AU973" s="81"/>
      <c r="AV973" s="81"/>
      <c r="AW973" s="1549" t="s">
        <v>10</v>
      </c>
      <c r="AX973" s="1549"/>
      <c r="AY973" s="1549"/>
      <c r="AZ973" s="1549"/>
      <c r="BA973" s="1549"/>
      <c r="BB973" s="1549"/>
      <c r="BC973" s="1549"/>
      <c r="BD973" s="1551" t="str">
        <f>①伊勢崎市における事業所基本情報!$CG$18&amp;""</f>
        <v/>
      </c>
      <c r="BE973" s="1551" t="str">
        <f>①伊勢崎市における事業所基本情報!$CH$18&amp;""</f>
        <v/>
      </c>
      <c r="BF973" s="1551" t="str">
        <f>①伊勢崎市における事業所基本情報!$CI$18&amp;""</f>
        <v/>
      </c>
      <c r="BG973" s="1551" t="str">
        <f>①伊勢崎市における事業所基本情報!$CJ$18&amp;""</f>
        <v/>
      </c>
      <c r="BH973" s="1551" t="str">
        <f>①伊勢崎市における事業所基本情報!$CK$18&amp;""</f>
        <v/>
      </c>
      <c r="BI973" s="1551" t="str">
        <f>①伊勢崎市における事業所基本情報!$CL$18&amp;""</f>
        <v/>
      </c>
      <c r="BJ973" s="1551" t="str">
        <f>①伊勢崎市における事業所基本情報!$CM$18&amp;""</f>
        <v/>
      </c>
      <c r="BK973" s="1551" t="str">
        <f>①伊勢崎市における事業所基本情報!$CN$18&amp;""</f>
        <v/>
      </c>
      <c r="BL973" s="1572" t="s">
        <v>130</v>
      </c>
      <c r="BM973" s="1573"/>
      <c r="BN973" s="1573"/>
      <c r="BO973" s="1573"/>
      <c r="BP973" s="1573"/>
      <c r="BQ973" s="1574"/>
      <c r="BR973" s="86"/>
      <c r="BS973" s="86"/>
      <c r="BT973" s="86"/>
      <c r="BY973" s="145"/>
      <c r="BZ973" s="145"/>
      <c r="CA973" s="145"/>
      <c r="CB973" s="145"/>
      <c r="CC973" s="145"/>
      <c r="CD973" s="145"/>
      <c r="CE973" s="145"/>
      <c r="CF973" s="145"/>
      <c r="CG973" s="145"/>
    </row>
    <row r="974" spans="1:87" ht="13.5" customHeight="1" x14ac:dyDescent="0.2">
      <c r="A974" s="143" t="str">
        <f>+IF('➉一覧からの作成用データ (切替届)'!$N$54="印刷ＯＫ→",1,"")</f>
        <v/>
      </c>
      <c r="B974" s="2727"/>
      <c r="C974" s="2728"/>
      <c r="D974" s="2728"/>
      <c r="E974" s="2728"/>
      <c r="F974" s="2728"/>
      <c r="G974" s="2728"/>
      <c r="H974" s="2728"/>
      <c r="I974" s="2728"/>
      <c r="J974" s="2728"/>
      <c r="K974" s="2728"/>
      <c r="L974" s="2728"/>
      <c r="M974" s="2728"/>
      <c r="N974" s="2728"/>
      <c r="O974" s="2728"/>
      <c r="P974" s="1730"/>
      <c r="Q974" s="1730"/>
      <c r="R974" s="1640"/>
      <c r="S974" s="1590"/>
      <c r="T974" s="1590"/>
      <c r="U974" s="1590"/>
      <c r="V974" s="1641"/>
      <c r="W974" s="1568" t="str">
        <f>①伊勢崎市における事業所基本情報!$I$27&amp;""</f>
        <v/>
      </c>
      <c r="X974" s="1569"/>
      <c r="Y974" s="1569"/>
      <c r="Z974" s="1569"/>
      <c r="AA974" s="1569"/>
      <c r="AB974" s="1569"/>
      <c r="AC974" s="1569"/>
      <c r="AD974" s="1569"/>
      <c r="AE974" s="1569"/>
      <c r="AF974" s="1569"/>
      <c r="AG974" s="1569"/>
      <c r="AH974" s="1569"/>
      <c r="AI974" s="1569"/>
      <c r="AJ974" s="1569"/>
      <c r="AK974" s="1569"/>
      <c r="AL974" s="1569"/>
      <c r="AM974" s="1569"/>
      <c r="AN974" s="1569"/>
      <c r="AO974" s="1569"/>
      <c r="AP974" s="1569"/>
      <c r="AQ974" s="1569"/>
      <c r="AR974" s="1569"/>
      <c r="AS974" s="1569"/>
      <c r="AT974" s="1569"/>
      <c r="AU974" s="1569"/>
      <c r="AV974" s="1569"/>
      <c r="AW974" s="1550"/>
      <c r="AX974" s="1550"/>
      <c r="AY974" s="1550"/>
      <c r="AZ974" s="1550"/>
      <c r="BA974" s="1550"/>
      <c r="BB974" s="1550"/>
      <c r="BC974" s="1550"/>
      <c r="BD974" s="1552"/>
      <c r="BE974" s="1552"/>
      <c r="BF974" s="1552"/>
      <c r="BG974" s="1552"/>
      <c r="BH974" s="1552"/>
      <c r="BI974" s="1552"/>
      <c r="BJ974" s="1552"/>
      <c r="BK974" s="1552"/>
      <c r="BL974" s="1575"/>
      <c r="BM974" s="1576"/>
      <c r="BN974" s="1576"/>
      <c r="BO974" s="1576"/>
      <c r="BP974" s="1576"/>
      <c r="BQ974" s="1577"/>
      <c r="BR974" s="86"/>
      <c r="BS974" s="86"/>
      <c r="BT974" s="86"/>
      <c r="BY974" s="145"/>
    </row>
    <row r="975" spans="1:87" ht="13.5" customHeight="1" x14ac:dyDescent="0.2">
      <c r="A975" s="143" t="str">
        <f>+IF('➉一覧からの作成用データ (切替届)'!$N$54="印刷ＯＫ→",1,"")</f>
        <v/>
      </c>
      <c r="B975" s="2727"/>
      <c r="C975" s="2728"/>
      <c r="D975" s="2728"/>
      <c r="E975" s="2728"/>
      <c r="F975" s="2728"/>
      <c r="G975" s="2728"/>
      <c r="H975" s="2728"/>
      <c r="I975" s="2728"/>
      <c r="J975" s="2728"/>
      <c r="K975" s="2728"/>
      <c r="L975" s="2728"/>
      <c r="M975" s="2728"/>
      <c r="N975" s="2728"/>
      <c r="O975" s="2728"/>
      <c r="P975" s="1730"/>
      <c r="Q975" s="1730"/>
      <c r="R975" s="1640"/>
      <c r="S975" s="1590"/>
      <c r="T975" s="1590"/>
      <c r="U975" s="1590"/>
      <c r="V975" s="1641"/>
      <c r="W975" s="1568"/>
      <c r="X975" s="1569"/>
      <c r="Y975" s="1569"/>
      <c r="Z975" s="1569"/>
      <c r="AA975" s="1569"/>
      <c r="AB975" s="1569"/>
      <c r="AC975" s="1569"/>
      <c r="AD975" s="1569"/>
      <c r="AE975" s="1569"/>
      <c r="AF975" s="1569"/>
      <c r="AG975" s="1569"/>
      <c r="AH975" s="1569"/>
      <c r="AI975" s="1569"/>
      <c r="AJ975" s="1569"/>
      <c r="AK975" s="1569"/>
      <c r="AL975" s="1569"/>
      <c r="AM975" s="1569"/>
      <c r="AN975" s="1569"/>
      <c r="AO975" s="1569"/>
      <c r="AP975" s="1569"/>
      <c r="AQ975" s="1569"/>
      <c r="AR975" s="1569"/>
      <c r="AS975" s="1569"/>
      <c r="AT975" s="1569"/>
      <c r="AU975" s="1569"/>
      <c r="AV975" s="1569"/>
      <c r="AW975" s="1550"/>
      <c r="AX975" s="1550"/>
      <c r="AY975" s="1550"/>
      <c r="AZ975" s="1550"/>
      <c r="BA975" s="1550"/>
      <c r="BB975" s="1550"/>
      <c r="BC975" s="1550"/>
      <c r="BD975" s="1624" t="s">
        <v>116</v>
      </c>
      <c r="BE975" s="1624"/>
      <c r="BF975" s="1624"/>
      <c r="BG975" s="1624"/>
      <c r="BH975" s="1624"/>
      <c r="BI975" s="1624"/>
      <c r="BJ975" s="1624"/>
      <c r="BK975" s="1624" t="s">
        <v>117</v>
      </c>
      <c r="BL975" s="1566" t="str">
        <f>RIGHT('➉一覧からの作成用データ (切替届)'!$M$54,2)&amp;""</f>
        <v/>
      </c>
      <c r="BM975" s="1566"/>
      <c r="BN975" s="1566"/>
      <c r="BO975" s="1566"/>
      <c r="BP975" s="1566"/>
      <c r="BQ975" s="1626" t="s">
        <v>118</v>
      </c>
      <c r="BR975" s="78"/>
      <c r="BS975" s="78"/>
      <c r="BT975" s="76"/>
      <c r="BY975" s="145"/>
    </row>
    <row r="976" spans="1:87" ht="13.5" customHeight="1" x14ac:dyDescent="0.2">
      <c r="A976" s="143" t="str">
        <f>+IF('➉一覧からの作成用データ (切替届)'!$N$54="印刷ＯＫ→",1,"")</f>
        <v/>
      </c>
      <c r="B976" s="2729"/>
      <c r="C976" s="2730"/>
      <c r="D976" s="2730"/>
      <c r="E976" s="2730"/>
      <c r="F976" s="2730"/>
      <c r="G976" s="2730"/>
      <c r="H976" s="2730"/>
      <c r="I976" s="2730"/>
      <c r="J976" s="2730"/>
      <c r="K976" s="2730"/>
      <c r="L976" s="2730"/>
      <c r="M976" s="2730"/>
      <c r="N976" s="2730"/>
      <c r="O976" s="2730"/>
      <c r="P976" s="1730"/>
      <c r="Q976" s="1730"/>
      <c r="R976" s="1637"/>
      <c r="S976" s="1638"/>
      <c r="T976" s="1638"/>
      <c r="U976" s="1638"/>
      <c r="V976" s="1642"/>
      <c r="W976" s="1570"/>
      <c r="X976" s="1571"/>
      <c r="Y976" s="1571"/>
      <c r="Z976" s="1571"/>
      <c r="AA976" s="1571"/>
      <c r="AB976" s="1571"/>
      <c r="AC976" s="1571"/>
      <c r="AD976" s="1571"/>
      <c r="AE976" s="1571"/>
      <c r="AF976" s="1571"/>
      <c r="AG976" s="1571"/>
      <c r="AH976" s="1571"/>
      <c r="AI976" s="1571"/>
      <c r="AJ976" s="1571"/>
      <c r="AK976" s="1571"/>
      <c r="AL976" s="1571"/>
      <c r="AM976" s="1571"/>
      <c r="AN976" s="1571"/>
      <c r="AO976" s="1571"/>
      <c r="AP976" s="1571"/>
      <c r="AQ976" s="1571"/>
      <c r="AR976" s="1571"/>
      <c r="AS976" s="1571"/>
      <c r="AT976" s="1571"/>
      <c r="AU976" s="1571"/>
      <c r="AV976" s="1571"/>
      <c r="AW976" s="1550"/>
      <c r="AX976" s="1550"/>
      <c r="AY976" s="1550"/>
      <c r="AZ976" s="1550"/>
      <c r="BA976" s="1550"/>
      <c r="BB976" s="1550"/>
      <c r="BC976" s="1550"/>
      <c r="BD976" s="1625"/>
      <c r="BE976" s="1625"/>
      <c r="BF976" s="1625"/>
      <c r="BG976" s="1625"/>
      <c r="BH976" s="1625"/>
      <c r="BI976" s="1625"/>
      <c r="BJ976" s="1625"/>
      <c r="BK976" s="1625"/>
      <c r="BL976" s="1567"/>
      <c r="BM976" s="1567"/>
      <c r="BN976" s="1567"/>
      <c r="BO976" s="1567"/>
      <c r="BP976" s="1567"/>
      <c r="BQ976" s="1627"/>
      <c r="BR976" s="78"/>
      <c r="BS976" s="78"/>
      <c r="BT976" s="76"/>
      <c r="BY976" s="145"/>
      <c r="BZ976" s="145"/>
      <c r="CA976" s="145"/>
      <c r="CB976" s="145"/>
      <c r="CC976" s="145"/>
      <c r="CD976" s="145"/>
      <c r="CE976" s="145"/>
      <c r="CF976" s="145"/>
    </row>
    <row r="977" spans="1:98" ht="20.25" customHeight="1" x14ac:dyDescent="0.2">
      <c r="A977" s="143" t="str">
        <f>+IF('➉一覧からの作成用データ (切替届)'!$N$54="印刷ＯＫ→",1,"")</f>
        <v/>
      </c>
      <c r="B977" s="1653"/>
      <c r="C977" s="1564"/>
      <c r="D977" s="1564"/>
      <c r="E977" s="1564"/>
      <c r="F977" s="1564"/>
      <c r="G977" s="1564"/>
      <c r="H977" s="1564"/>
      <c r="I977" s="1564"/>
      <c r="J977" s="1564"/>
      <c r="K977" s="1649" t="s">
        <v>304</v>
      </c>
      <c r="L977" s="1650"/>
      <c r="M977" s="1650"/>
      <c r="N977" s="1650"/>
      <c r="O977" s="1650"/>
      <c r="P977" s="1730"/>
      <c r="Q977" s="1730"/>
      <c r="R977" s="1634" t="s">
        <v>20</v>
      </c>
      <c r="S977" s="1634"/>
      <c r="T977" s="1634"/>
      <c r="U977" s="1634"/>
      <c r="V977" s="1634"/>
      <c r="W977" s="1610" t="str">
        <f>①伊勢崎市における事業所基本情報!$I$20&amp;""</f>
        <v/>
      </c>
      <c r="X977" s="1611"/>
      <c r="Y977" s="1611"/>
      <c r="Z977" s="1611"/>
      <c r="AA977" s="1611"/>
      <c r="AB977" s="1611"/>
      <c r="AC977" s="1611"/>
      <c r="AD977" s="1611"/>
      <c r="AE977" s="1611"/>
      <c r="AF977" s="1611"/>
      <c r="AG977" s="1611"/>
      <c r="AH977" s="1611"/>
      <c r="AI977" s="1611"/>
      <c r="AJ977" s="1611"/>
      <c r="AK977" s="1611"/>
      <c r="AL977" s="1611"/>
      <c r="AM977" s="1611"/>
      <c r="AN977" s="1611"/>
      <c r="AO977" s="1611"/>
      <c r="AP977" s="1611"/>
      <c r="AQ977" s="1611"/>
      <c r="AR977" s="1611"/>
      <c r="AS977" s="1611"/>
      <c r="AT977" s="1611"/>
      <c r="AU977" s="1611"/>
      <c r="AV977" s="1612"/>
      <c r="AW977" s="1550" t="s">
        <v>131</v>
      </c>
      <c r="AX977" s="1550"/>
      <c r="AY977" s="1550"/>
      <c r="AZ977" s="1550"/>
      <c r="BA977" s="1550" t="s">
        <v>33</v>
      </c>
      <c r="BB977" s="1550"/>
      <c r="BC977" s="1550"/>
      <c r="BD977" s="1614" t="str">
        <f>①伊勢崎市における事業所基本情報!$I$35&amp;""</f>
        <v/>
      </c>
      <c r="BE977" s="1614"/>
      <c r="BF977" s="1614"/>
      <c r="BG977" s="1614"/>
      <c r="BH977" s="1614"/>
      <c r="BI977" s="1614"/>
      <c r="BJ977" s="1614"/>
      <c r="BK977" s="1614"/>
      <c r="BL977" s="1614"/>
      <c r="BM977" s="1614"/>
      <c r="BN977" s="1614"/>
      <c r="BO977" s="1614"/>
      <c r="BP977" s="1614"/>
      <c r="BQ977" s="1615"/>
      <c r="BR977" s="78"/>
      <c r="BS977" s="78"/>
      <c r="BT977" s="76"/>
      <c r="BY977" s="145"/>
      <c r="BZ977" s="145"/>
      <c r="CA977" s="145"/>
      <c r="CB977" s="145"/>
      <c r="CC977" s="145"/>
      <c r="CD977" s="145"/>
      <c r="CE977" s="145"/>
      <c r="CF977" s="145"/>
    </row>
    <row r="978" spans="1:98" ht="20.25" customHeight="1" x14ac:dyDescent="0.2">
      <c r="A978" s="143" t="str">
        <f>+IF('➉一覧からの作成用データ (切替届)'!$N$54="印刷ＯＫ→",1,"")</f>
        <v/>
      </c>
      <c r="B978" s="1653"/>
      <c r="C978" s="1564"/>
      <c r="D978" s="1564"/>
      <c r="E978" s="1564"/>
      <c r="F978" s="1564"/>
      <c r="G978" s="1564"/>
      <c r="H978" s="1564"/>
      <c r="I978" s="1564"/>
      <c r="J978" s="1564"/>
      <c r="K978" s="1651"/>
      <c r="L978" s="1652"/>
      <c r="M978" s="1652"/>
      <c r="N978" s="1652"/>
      <c r="O978" s="1652"/>
      <c r="P978" s="1730"/>
      <c r="Q978" s="1730"/>
      <c r="R978" s="1640" t="s">
        <v>24</v>
      </c>
      <c r="S978" s="1590"/>
      <c r="T978" s="1590"/>
      <c r="U978" s="1590"/>
      <c r="V978" s="1641"/>
      <c r="W978" s="1601" t="str">
        <f>①伊勢崎市における事業所基本情報!$I$22&amp;""</f>
        <v/>
      </c>
      <c r="X978" s="1602"/>
      <c r="Y978" s="1602"/>
      <c r="Z978" s="1602"/>
      <c r="AA978" s="1602"/>
      <c r="AB978" s="1602"/>
      <c r="AC978" s="1602"/>
      <c r="AD978" s="1602"/>
      <c r="AE978" s="1602"/>
      <c r="AF978" s="1602"/>
      <c r="AG978" s="1602"/>
      <c r="AH978" s="1602"/>
      <c r="AI978" s="1602"/>
      <c r="AJ978" s="1602"/>
      <c r="AK978" s="1602"/>
      <c r="AL978" s="1602"/>
      <c r="AM978" s="1602"/>
      <c r="AN978" s="1602"/>
      <c r="AO978" s="1602"/>
      <c r="AP978" s="1602"/>
      <c r="AQ978" s="1602"/>
      <c r="AR978" s="1602"/>
      <c r="AS978" s="1602"/>
      <c r="AT978" s="1602"/>
      <c r="AU978" s="1602"/>
      <c r="AV978" s="1603"/>
      <c r="AW978" s="1550"/>
      <c r="AX978" s="1550"/>
      <c r="AY978" s="1550"/>
      <c r="AZ978" s="1550"/>
      <c r="BA978" s="1550"/>
      <c r="BB978" s="1550"/>
      <c r="BC978" s="1550"/>
      <c r="BD978" s="1616"/>
      <c r="BE978" s="1616"/>
      <c r="BF978" s="1616"/>
      <c r="BG978" s="1616"/>
      <c r="BH978" s="1616"/>
      <c r="BI978" s="1616"/>
      <c r="BJ978" s="1616"/>
      <c r="BK978" s="1616"/>
      <c r="BL978" s="1616"/>
      <c r="BM978" s="1616"/>
      <c r="BN978" s="1616"/>
      <c r="BO978" s="1616"/>
      <c r="BP978" s="1616"/>
      <c r="BQ978" s="1617"/>
      <c r="BR978" s="78"/>
      <c r="BS978" s="78"/>
      <c r="BT978" s="76"/>
      <c r="BY978" s="145"/>
      <c r="BZ978" s="145"/>
      <c r="CA978" s="145"/>
      <c r="CB978" s="145"/>
      <c r="CC978" s="145"/>
      <c r="CD978" s="145"/>
      <c r="CE978" s="145"/>
      <c r="CF978" s="145"/>
      <c r="CG978" s="145"/>
    </row>
    <row r="979" spans="1:98" ht="20.25" customHeight="1" x14ac:dyDescent="0.2">
      <c r="A979" s="143" t="str">
        <f>+IF('➉一覧からの作成用データ (切替届)'!$N$54="印刷ＯＫ→",1,"")</f>
        <v/>
      </c>
      <c r="B979" s="1653"/>
      <c r="C979" s="1564"/>
      <c r="D979" s="1564"/>
      <c r="E979" s="1564"/>
      <c r="F979" s="1564"/>
      <c r="G979" s="1564"/>
      <c r="H979" s="1564"/>
      <c r="I979" s="1564"/>
      <c r="J979" s="1564"/>
      <c r="K979" s="1564"/>
      <c r="L979" s="1564"/>
      <c r="M979" s="1564"/>
      <c r="N979" s="1564"/>
      <c r="O979" s="1565"/>
      <c r="P979" s="1730"/>
      <c r="Q979" s="1730"/>
      <c r="R979" s="1640"/>
      <c r="S979" s="1590"/>
      <c r="T979" s="1590"/>
      <c r="U979" s="1590"/>
      <c r="V979" s="1641"/>
      <c r="W979" s="1604"/>
      <c r="X979" s="1605"/>
      <c r="Y979" s="1605"/>
      <c r="Z979" s="1605"/>
      <c r="AA979" s="1605"/>
      <c r="AB979" s="1605"/>
      <c r="AC979" s="1605"/>
      <c r="AD979" s="1605"/>
      <c r="AE979" s="1605"/>
      <c r="AF979" s="1605"/>
      <c r="AG979" s="1605"/>
      <c r="AH979" s="1605"/>
      <c r="AI979" s="1605"/>
      <c r="AJ979" s="1605"/>
      <c r="AK979" s="1605"/>
      <c r="AL979" s="1605"/>
      <c r="AM979" s="1605"/>
      <c r="AN979" s="1605"/>
      <c r="AO979" s="1605"/>
      <c r="AP979" s="1605"/>
      <c r="AQ979" s="1605"/>
      <c r="AR979" s="1605"/>
      <c r="AS979" s="1605"/>
      <c r="AT979" s="1605"/>
      <c r="AU979" s="1605"/>
      <c r="AV979" s="1606"/>
      <c r="AW979" s="1550"/>
      <c r="AX979" s="1550"/>
      <c r="AY979" s="1550"/>
      <c r="AZ979" s="1550"/>
      <c r="BA979" s="1550" t="s">
        <v>3</v>
      </c>
      <c r="BB979" s="1550"/>
      <c r="BC979" s="1550"/>
      <c r="BD979" s="1708" t="str">
        <f>①伊勢崎市における事業所基本情報!$I$37&amp;""</f>
        <v/>
      </c>
      <c r="BE979" s="1709"/>
      <c r="BF979" s="1709"/>
      <c r="BG979" s="1709"/>
      <c r="BH979" s="1709"/>
      <c r="BI979" s="1709"/>
      <c r="BJ979" s="1709"/>
      <c r="BK979" s="1709"/>
      <c r="BL979" s="1709"/>
      <c r="BM979" s="1709"/>
      <c r="BN979" s="1709"/>
      <c r="BO979" s="1709"/>
      <c r="BP979" s="1709"/>
      <c r="BQ979" s="1710"/>
      <c r="BR979" s="78"/>
      <c r="BS979" s="78"/>
      <c r="BT979" s="76"/>
      <c r="BY979" s="145"/>
    </row>
    <row r="980" spans="1:98" ht="20.25" customHeight="1" x14ac:dyDescent="0.2">
      <c r="A980" s="143" t="str">
        <f>+IF('➉一覧からの作成用データ (切替届)'!$N$54="印刷ＯＫ→",1,"")</f>
        <v/>
      </c>
      <c r="B980" s="1557" t="s">
        <v>13</v>
      </c>
      <c r="C980" s="1558"/>
      <c r="D980" s="1558"/>
      <c r="E980" s="1558"/>
      <c r="F980" s="1559"/>
      <c r="G980" s="1553" t="s">
        <v>19</v>
      </c>
      <c r="H980" s="1554"/>
      <c r="I980" s="1554"/>
      <c r="J980" s="1554"/>
      <c r="K980" s="1554"/>
      <c r="L980" s="1554"/>
      <c r="M980" s="1554"/>
      <c r="N980" s="1554"/>
      <c r="O980" s="1554"/>
      <c r="P980" s="1730"/>
      <c r="Q980" s="1730"/>
      <c r="R980" s="1637"/>
      <c r="S980" s="1638"/>
      <c r="T980" s="1638"/>
      <c r="U980" s="1638"/>
      <c r="V980" s="1642"/>
      <c r="W980" s="1607"/>
      <c r="X980" s="1608"/>
      <c r="Y980" s="1608"/>
      <c r="Z980" s="1608"/>
      <c r="AA980" s="1608"/>
      <c r="AB980" s="1608"/>
      <c r="AC980" s="1608"/>
      <c r="AD980" s="1608"/>
      <c r="AE980" s="1608"/>
      <c r="AF980" s="1608"/>
      <c r="AG980" s="1608"/>
      <c r="AH980" s="1608"/>
      <c r="AI980" s="1608"/>
      <c r="AJ980" s="1608"/>
      <c r="AK980" s="1608"/>
      <c r="AL980" s="1608"/>
      <c r="AM980" s="1608"/>
      <c r="AN980" s="1608"/>
      <c r="AO980" s="1608"/>
      <c r="AP980" s="1608"/>
      <c r="AQ980" s="1608"/>
      <c r="AR980" s="1608"/>
      <c r="AS980" s="1608"/>
      <c r="AT980" s="1608"/>
      <c r="AU980" s="1608"/>
      <c r="AV980" s="1609"/>
      <c r="AW980" s="1550"/>
      <c r="AX980" s="1550"/>
      <c r="AY980" s="1550"/>
      <c r="AZ980" s="1550"/>
      <c r="BA980" s="1550"/>
      <c r="BB980" s="1550"/>
      <c r="BC980" s="1550"/>
      <c r="BD980" s="1711"/>
      <c r="BE980" s="1712"/>
      <c r="BF980" s="1712"/>
      <c r="BG980" s="1712"/>
      <c r="BH980" s="1712"/>
      <c r="BI980" s="1712"/>
      <c r="BJ980" s="1712"/>
      <c r="BK980" s="1712"/>
      <c r="BL980" s="1712"/>
      <c r="BM980" s="1712"/>
      <c r="BN980" s="1712"/>
      <c r="BO980" s="1712"/>
      <c r="BP980" s="1712"/>
      <c r="BQ980" s="1713"/>
      <c r="BR980" s="78"/>
      <c r="BS980" s="78"/>
      <c r="BT980" s="76"/>
      <c r="BY980" s="145"/>
      <c r="BZ980" s="145"/>
    </row>
    <row r="981" spans="1:98" ht="20.25" customHeight="1" x14ac:dyDescent="0.2">
      <c r="A981" s="143" t="str">
        <f>+IF('➉一覧からの作成用データ (切替届)'!$N$54="印刷ＯＫ→",1,"")</f>
        <v/>
      </c>
      <c r="B981" s="1560"/>
      <c r="C981" s="1561"/>
      <c r="D981" s="1561"/>
      <c r="E981" s="1561"/>
      <c r="F981" s="1562"/>
      <c r="G981" s="1555"/>
      <c r="H981" s="1556"/>
      <c r="I981" s="1556"/>
      <c r="J981" s="1556"/>
      <c r="K981" s="1556"/>
      <c r="L981" s="1556"/>
      <c r="M981" s="1556"/>
      <c r="N981" s="1556"/>
      <c r="O981" s="1556"/>
      <c r="P981" s="1730"/>
      <c r="Q981" s="1730"/>
      <c r="R981" s="1550" t="s">
        <v>25</v>
      </c>
      <c r="S981" s="1550"/>
      <c r="T981" s="1550"/>
      <c r="U981" s="1550"/>
      <c r="V981" s="1550"/>
      <c r="W981" s="1543" t="str">
        <f>①伊勢崎市における事業所基本情報!$CG$35&amp;""</f>
        <v/>
      </c>
      <c r="X981" s="1544"/>
      <c r="Y981" s="1543" t="str">
        <f>①伊勢崎市における事業所基本情報!$CH$35&amp;""</f>
        <v/>
      </c>
      <c r="Z981" s="1544"/>
      <c r="AA981" s="1543" t="str">
        <f>①伊勢崎市における事業所基本情報!$CI$35&amp;""</f>
        <v/>
      </c>
      <c r="AB981" s="1544"/>
      <c r="AC981" s="1543" t="str">
        <f>①伊勢崎市における事業所基本情報!$CJ$35&amp;""</f>
        <v/>
      </c>
      <c r="AD981" s="1544"/>
      <c r="AE981" s="1543" t="str">
        <f>①伊勢崎市における事業所基本情報!$CK$35&amp;""</f>
        <v/>
      </c>
      <c r="AF981" s="1544"/>
      <c r="AG981" s="1543" t="str">
        <f>①伊勢崎市における事業所基本情報!$CL$35&amp;""</f>
        <v/>
      </c>
      <c r="AH981" s="1544"/>
      <c r="AI981" s="1543" t="str">
        <f>①伊勢崎市における事業所基本情報!$CM$35&amp;""</f>
        <v/>
      </c>
      <c r="AJ981" s="1544"/>
      <c r="AK981" s="1543" t="str">
        <f>①伊勢崎市における事業所基本情報!$CN$35&amp;""</f>
        <v/>
      </c>
      <c r="AL981" s="1544"/>
      <c r="AM981" s="1543" t="str">
        <f>①伊勢崎市における事業所基本情報!$CO$35&amp;""</f>
        <v/>
      </c>
      <c r="AN981" s="1544"/>
      <c r="AO981" s="1543" t="str">
        <f>①伊勢崎市における事業所基本情報!$CP$35&amp;""</f>
        <v/>
      </c>
      <c r="AP981" s="1544"/>
      <c r="AQ981" s="1543" t="str">
        <f>①伊勢崎市における事業所基本情報!$CQ$35&amp;""</f>
        <v/>
      </c>
      <c r="AR981" s="1544"/>
      <c r="AS981" s="1543" t="str">
        <f>①伊勢崎市における事業所基本情報!$CR$35&amp;""</f>
        <v/>
      </c>
      <c r="AT981" s="1544"/>
      <c r="AU981" s="1736" t="str">
        <f>①伊勢崎市における事業所基本情報!$CS$35&amp;""</f>
        <v/>
      </c>
      <c r="AV981" s="1737"/>
      <c r="AW981" s="1550"/>
      <c r="AX981" s="1550"/>
      <c r="AY981" s="1550"/>
      <c r="AZ981" s="1550"/>
      <c r="BA981" s="1550" t="s">
        <v>4</v>
      </c>
      <c r="BB981" s="1550"/>
      <c r="BC981" s="1550"/>
      <c r="BD981" s="1714" t="str">
        <f>①伊勢崎市における事業所基本情報!$I$39&amp;""</f>
        <v/>
      </c>
      <c r="BE981" s="1715"/>
      <c r="BF981" s="1715"/>
      <c r="BG981" s="1715"/>
      <c r="BH981" s="1715"/>
      <c r="BI981" s="1715"/>
      <c r="BJ981" s="1715"/>
      <c r="BK981" s="1715"/>
      <c r="BL981" s="1715"/>
      <c r="BM981" s="1715"/>
      <c r="BN981" s="1715"/>
      <c r="BO981" s="1715"/>
      <c r="BP981" s="1715"/>
      <c r="BQ981" s="1716"/>
      <c r="BR981" s="78"/>
      <c r="BS981" s="78"/>
      <c r="BT981" s="76"/>
      <c r="BY981" s="145"/>
      <c r="BZ981" s="145"/>
    </row>
    <row r="982" spans="1:98" ht="20.25" customHeight="1" thickBot="1" x14ac:dyDescent="0.25">
      <c r="A982" s="143" t="str">
        <f>+IF('➉一覧からの作成用データ (切替届)'!$N$54="印刷ＯＫ→",1,"")</f>
        <v/>
      </c>
      <c r="B982" s="1560"/>
      <c r="C982" s="1561"/>
      <c r="D982" s="1561"/>
      <c r="E982" s="1561"/>
      <c r="F982" s="1562"/>
      <c r="G982" s="1555"/>
      <c r="H982" s="1556"/>
      <c r="I982" s="1556"/>
      <c r="J982" s="1556"/>
      <c r="K982" s="1556"/>
      <c r="L982" s="1556"/>
      <c r="M982" s="1556"/>
      <c r="N982" s="1556"/>
      <c r="O982" s="1556"/>
      <c r="P982" s="1730"/>
      <c r="Q982" s="1730"/>
      <c r="R982" s="1550"/>
      <c r="S982" s="1550"/>
      <c r="T982" s="1550"/>
      <c r="U982" s="1550"/>
      <c r="V982" s="1550"/>
      <c r="W982" s="1620"/>
      <c r="X982" s="1621"/>
      <c r="Y982" s="1620"/>
      <c r="Z982" s="1621"/>
      <c r="AA982" s="1620"/>
      <c r="AB982" s="1621"/>
      <c r="AC982" s="1545"/>
      <c r="AD982" s="1546"/>
      <c r="AE982" s="1545"/>
      <c r="AF982" s="1546"/>
      <c r="AG982" s="1545"/>
      <c r="AH982" s="1546"/>
      <c r="AI982" s="1545"/>
      <c r="AJ982" s="1546"/>
      <c r="AK982" s="1545"/>
      <c r="AL982" s="1546"/>
      <c r="AM982" s="1545"/>
      <c r="AN982" s="1546"/>
      <c r="AO982" s="1545"/>
      <c r="AP982" s="1546"/>
      <c r="AQ982" s="1545"/>
      <c r="AR982" s="1546"/>
      <c r="AS982" s="1545"/>
      <c r="AT982" s="1546"/>
      <c r="AU982" s="1738"/>
      <c r="AV982" s="1543"/>
      <c r="AW982" s="1634"/>
      <c r="AX982" s="1634"/>
      <c r="AY982" s="1634"/>
      <c r="AZ982" s="1634"/>
      <c r="BA982" s="1618"/>
      <c r="BB982" s="1618"/>
      <c r="BC982" s="1618"/>
      <c r="BD982" s="1717"/>
      <c r="BE982" s="1718"/>
      <c r="BF982" s="1718"/>
      <c r="BG982" s="1718"/>
      <c r="BH982" s="1718"/>
      <c r="BI982" s="1718"/>
      <c r="BJ982" s="1718"/>
      <c r="BK982" s="1718"/>
      <c r="BL982" s="1718"/>
      <c r="BM982" s="1718"/>
      <c r="BN982" s="1718"/>
      <c r="BO982" s="1718"/>
      <c r="BP982" s="1718"/>
      <c r="BQ982" s="1719"/>
      <c r="BR982" s="78"/>
      <c r="BS982" s="78"/>
      <c r="BY982" s="145"/>
      <c r="BZ982" s="145"/>
      <c r="CA982" s="145"/>
      <c r="CB982" s="145"/>
      <c r="CC982" s="145"/>
      <c r="CD982" s="145"/>
      <c r="CE982" s="145"/>
      <c r="CF982" s="145"/>
      <c r="CG982" s="145"/>
    </row>
    <row r="983" spans="1:98" ht="15.75" customHeight="1" x14ac:dyDescent="0.2">
      <c r="A983" s="143" t="str">
        <f>+IF('➉一覧からの作成用データ (切替届)'!$N$54="印刷ＯＫ→",1,"")</f>
        <v/>
      </c>
      <c r="B983" s="1676" t="s">
        <v>22</v>
      </c>
      <c r="C983" s="1677"/>
      <c r="D983" s="1595" t="s">
        <v>14</v>
      </c>
      <c r="E983" s="1596"/>
      <c r="F983" s="1596"/>
      <c r="G983" s="1596"/>
      <c r="H983" s="1596"/>
      <c r="I983" s="1597"/>
      <c r="J983" s="2699" t="str">
        <f>'➉一覧からの作成用データ (切替届)'!$D$54&amp;""</f>
        <v/>
      </c>
      <c r="K983" s="2700"/>
      <c r="L983" s="2700"/>
      <c r="M983" s="2700"/>
      <c r="N983" s="2700"/>
      <c r="O983" s="2700"/>
      <c r="P983" s="2700"/>
      <c r="Q983" s="2700"/>
      <c r="R983" s="2700"/>
      <c r="S983" s="2700"/>
      <c r="T983" s="2700"/>
      <c r="U983" s="2700"/>
      <c r="V983" s="2700"/>
      <c r="W983" s="2700"/>
      <c r="X983" s="2700"/>
      <c r="Y983" s="2700"/>
      <c r="Z983" s="2700"/>
      <c r="AA983" s="2700"/>
      <c r="AB983" s="2701"/>
      <c r="AC983" s="2702" t="s">
        <v>119</v>
      </c>
      <c r="AD983" s="2703"/>
      <c r="AE983" s="2703"/>
      <c r="AF983" s="2703"/>
      <c r="AG983" s="2704"/>
      <c r="AH983" s="1643" t="s">
        <v>120</v>
      </c>
      <c r="AI983" s="1643"/>
      <c r="AJ983" s="1643"/>
      <c r="AK983" s="1643"/>
      <c r="AL983" s="1643"/>
      <c r="AM983" s="1643"/>
      <c r="AN983" s="1643"/>
      <c r="AO983" s="1643"/>
      <c r="AP983" s="1643"/>
      <c r="AQ983" s="1643"/>
      <c r="AR983" s="1644"/>
      <c r="AS983" s="1635" t="s">
        <v>123</v>
      </c>
      <c r="AT983" s="1635"/>
      <c r="AU983" s="1635"/>
      <c r="AV983" s="1635"/>
      <c r="AW983" s="1635"/>
      <c r="AX983" s="1635"/>
      <c r="AY983" s="1635"/>
      <c r="AZ983" s="1635"/>
      <c r="BA983" s="1636"/>
      <c r="BB983" s="1636"/>
      <c r="BC983" s="1636"/>
      <c r="BD983" s="1635"/>
      <c r="BE983" s="1635"/>
      <c r="BF983" s="1635"/>
      <c r="BG983" s="1635"/>
      <c r="BH983" s="1635"/>
      <c r="BI983" s="1635"/>
      <c r="BJ983" s="1635"/>
      <c r="BK983" s="1635"/>
      <c r="BL983" s="1635"/>
      <c r="BM983" s="1635"/>
      <c r="BN983" s="1635"/>
      <c r="BO983" s="1635"/>
      <c r="BP983" s="1635"/>
      <c r="BQ983" s="79"/>
      <c r="BR983" s="76"/>
      <c r="BS983" s="76"/>
      <c r="BT983" s="76"/>
      <c r="BU983" s="76"/>
      <c r="CA983" s="145"/>
      <c r="CB983" s="145"/>
      <c r="CC983" s="145"/>
      <c r="CD983" s="145"/>
      <c r="CE983" s="145"/>
      <c r="CF983" s="145"/>
      <c r="CG983" s="145"/>
      <c r="CH983" s="145"/>
      <c r="CI983" s="145"/>
    </row>
    <row r="984" spans="1:98" ht="16.5" customHeight="1" x14ac:dyDescent="0.2">
      <c r="A984" s="143" t="str">
        <f>+IF('➉一覧からの作成用データ (切替届)'!$N$54="印刷ＯＫ→",1,"")</f>
        <v/>
      </c>
      <c r="B984" s="1676"/>
      <c r="C984" s="1677"/>
      <c r="D984" s="1628" t="s">
        <v>305</v>
      </c>
      <c r="E984" s="1629"/>
      <c r="F984" s="1629"/>
      <c r="G984" s="1629"/>
      <c r="H984" s="1629"/>
      <c r="I984" s="1630"/>
      <c r="J984" s="2705" t="str">
        <f>'➉一覧からの作成用データ (切替届)'!$C$54&amp;""</f>
        <v/>
      </c>
      <c r="K984" s="2706"/>
      <c r="L984" s="2706"/>
      <c r="M984" s="2706"/>
      <c r="N984" s="2706"/>
      <c r="O984" s="2706"/>
      <c r="P984" s="2706"/>
      <c r="Q984" s="2706"/>
      <c r="R984" s="2706"/>
      <c r="S984" s="2706"/>
      <c r="T984" s="2706"/>
      <c r="U984" s="2706"/>
      <c r="V984" s="2706"/>
      <c r="W984" s="2706"/>
      <c r="X984" s="2706"/>
      <c r="Y984" s="2706"/>
      <c r="Z984" s="2706"/>
      <c r="AA984" s="2706"/>
      <c r="AB984" s="2707"/>
      <c r="AC984" s="2710"/>
      <c r="AD984" s="2711"/>
      <c r="AE984" s="2711"/>
      <c r="AF984" s="2711"/>
      <c r="AG984" s="2712"/>
      <c r="AH984" s="1645"/>
      <c r="AI984" s="1645"/>
      <c r="AJ984" s="1645"/>
      <c r="AK984" s="1645"/>
      <c r="AL984" s="1645"/>
      <c r="AM984" s="1645"/>
      <c r="AN984" s="1645"/>
      <c r="AO984" s="1645"/>
      <c r="AP984" s="1645"/>
      <c r="AQ984" s="1645"/>
      <c r="AR984" s="1646"/>
      <c r="AS984" s="1589" t="s">
        <v>73</v>
      </c>
      <c r="AT984" s="1589"/>
      <c r="AU984" s="1619" t="str">
        <f>'➉一覧からの作成用データ (切替届)'!$I$54&amp;""</f>
        <v/>
      </c>
      <c r="AV984" s="1619"/>
      <c r="AW984" s="1619"/>
      <c r="AX984" s="1619"/>
      <c r="AY984" s="1619"/>
      <c r="AZ984" s="1619"/>
      <c r="BA984" s="1619"/>
      <c r="BB984" s="1619"/>
      <c r="BC984" s="1619"/>
      <c r="BD984" s="1619"/>
      <c r="BE984" s="1619"/>
      <c r="BF984" s="1589" t="s">
        <v>74</v>
      </c>
      <c r="BG984" s="1589"/>
      <c r="BH984" s="740" t="s">
        <v>350</v>
      </c>
      <c r="BI984" s="740"/>
      <c r="BJ984" s="740"/>
      <c r="BK984" s="740"/>
      <c r="BL984" s="740"/>
      <c r="BM984" s="740"/>
      <c r="BN984" s="740"/>
      <c r="BO984" s="740"/>
      <c r="BP984" s="740"/>
      <c r="BQ984" s="1684"/>
      <c r="BR984" s="76"/>
      <c r="BS984" s="76"/>
      <c r="BT984" s="76"/>
      <c r="BU984" s="76"/>
      <c r="CA984" s="145"/>
      <c r="CB984" s="145"/>
      <c r="CC984" s="145"/>
      <c r="CD984" s="145"/>
      <c r="CE984" s="145"/>
      <c r="CF984" s="145"/>
      <c r="CG984" s="145"/>
      <c r="CH984" s="145"/>
      <c r="CI984" s="145"/>
    </row>
    <row r="985" spans="1:98" ht="16.5" customHeight="1" x14ac:dyDescent="0.2">
      <c r="A985" s="143" t="str">
        <f>+IF('➉一覧からの作成用データ (切替届)'!$N$54="印刷ＯＫ→",1,"")</f>
        <v/>
      </c>
      <c r="B985" s="1676"/>
      <c r="C985" s="1677"/>
      <c r="D985" s="1631"/>
      <c r="E985" s="1632"/>
      <c r="F985" s="1632"/>
      <c r="G985" s="1632"/>
      <c r="H985" s="1632"/>
      <c r="I985" s="1633"/>
      <c r="J985" s="1685"/>
      <c r="K985" s="1686"/>
      <c r="L985" s="1686"/>
      <c r="M985" s="1686"/>
      <c r="N985" s="1686"/>
      <c r="O985" s="1686"/>
      <c r="P985" s="1686"/>
      <c r="Q985" s="1686"/>
      <c r="R985" s="1686"/>
      <c r="S985" s="1686"/>
      <c r="T985" s="1686"/>
      <c r="U985" s="1686"/>
      <c r="V985" s="1686"/>
      <c r="W985" s="1686"/>
      <c r="X985" s="1686"/>
      <c r="Y985" s="1686"/>
      <c r="Z985" s="1686"/>
      <c r="AA985" s="1686"/>
      <c r="AB985" s="2708"/>
      <c r="AC985" s="2318"/>
      <c r="AD985" s="1613"/>
      <c r="AE985" s="1613"/>
      <c r="AF985" s="1613"/>
      <c r="AG985" s="2319"/>
      <c r="AH985" s="1645"/>
      <c r="AI985" s="1645"/>
      <c r="AJ985" s="1645"/>
      <c r="AK985" s="1645"/>
      <c r="AL985" s="1645"/>
      <c r="AM985" s="1645"/>
      <c r="AN985" s="1645"/>
      <c r="AO985" s="1645"/>
      <c r="AP985" s="1645"/>
      <c r="AQ985" s="1645"/>
      <c r="AR985" s="1646"/>
      <c r="AS985" s="1589"/>
      <c r="AT985" s="1589"/>
      <c r="AU985" s="1619"/>
      <c r="AV985" s="1619"/>
      <c r="AW985" s="1619"/>
      <c r="AX985" s="1619"/>
      <c r="AY985" s="1619"/>
      <c r="AZ985" s="1619"/>
      <c r="BA985" s="1619"/>
      <c r="BB985" s="1619"/>
      <c r="BC985" s="1619"/>
      <c r="BD985" s="1619"/>
      <c r="BE985" s="1619"/>
      <c r="BF985" s="1589"/>
      <c r="BG985" s="1589"/>
      <c r="BH985" s="740"/>
      <c r="BI985" s="740"/>
      <c r="BJ985" s="740"/>
      <c r="BK985" s="740"/>
      <c r="BL985" s="740"/>
      <c r="BM985" s="740"/>
      <c r="BN985" s="740"/>
      <c r="BO985" s="740"/>
      <c r="BP985" s="740"/>
      <c r="BQ985" s="1684"/>
      <c r="BR985" s="76"/>
      <c r="BS985" s="76"/>
      <c r="BT985" s="76"/>
      <c r="BU985" s="76"/>
      <c r="CA985" s="145"/>
      <c r="CS985" s="134"/>
      <c r="CT985" s="134"/>
    </row>
    <row r="986" spans="1:98" ht="16.5" customHeight="1" x14ac:dyDescent="0.2">
      <c r="A986" s="143" t="str">
        <f>+IF('➉一覧からの作成用データ (切替届)'!$N$54="印刷ＯＫ→",1,"")</f>
        <v/>
      </c>
      <c r="B986" s="1676"/>
      <c r="C986" s="1677"/>
      <c r="D986" s="1598"/>
      <c r="E986" s="1599"/>
      <c r="F986" s="1599"/>
      <c r="G986" s="1599"/>
      <c r="H986" s="1599"/>
      <c r="I986" s="1600"/>
      <c r="J986" s="1687"/>
      <c r="K986" s="1688"/>
      <c r="L986" s="1688"/>
      <c r="M986" s="1688"/>
      <c r="N986" s="1688"/>
      <c r="O986" s="1688"/>
      <c r="P986" s="1688"/>
      <c r="Q986" s="1688"/>
      <c r="R986" s="1688"/>
      <c r="S986" s="1688"/>
      <c r="T986" s="1688"/>
      <c r="U986" s="1688"/>
      <c r="V986" s="1688"/>
      <c r="W986" s="1688"/>
      <c r="X986" s="1688"/>
      <c r="Y986" s="1688"/>
      <c r="Z986" s="1688"/>
      <c r="AA986" s="1688"/>
      <c r="AB986" s="2709"/>
      <c r="AC986" s="2320"/>
      <c r="AD986" s="2321"/>
      <c r="AE986" s="2321"/>
      <c r="AF986" s="2321"/>
      <c r="AG986" s="2322"/>
      <c r="AH986" s="1647"/>
      <c r="AI986" s="1647"/>
      <c r="AJ986" s="1647"/>
      <c r="AK986" s="1647"/>
      <c r="AL986" s="1647"/>
      <c r="AM986" s="1647"/>
      <c r="AN986" s="1647"/>
      <c r="AO986" s="1647"/>
      <c r="AP986" s="1647"/>
      <c r="AQ986" s="1647"/>
      <c r="AR986" s="1648"/>
      <c r="AS986" s="1637" t="s">
        <v>125</v>
      </c>
      <c r="AT986" s="1638"/>
      <c r="AU986" s="1638"/>
      <c r="AV986" s="1638"/>
      <c r="AW986" s="1638"/>
      <c r="AX986" s="1638"/>
      <c r="AY986" s="1638"/>
      <c r="AZ986" s="1638"/>
      <c r="BA986" s="1638"/>
      <c r="BB986" s="1638"/>
      <c r="BC986" s="1638"/>
      <c r="BD986" s="1638"/>
      <c r="BE986" s="1638"/>
      <c r="BF986" s="1638"/>
      <c r="BG986" s="1638"/>
      <c r="BH986" s="1638"/>
      <c r="BI986" s="1638"/>
      <c r="BJ986" s="1638"/>
      <c r="BK986" s="1638"/>
      <c r="BL986" s="1638"/>
      <c r="BM986" s="1638"/>
      <c r="BN986" s="1638"/>
      <c r="BO986" s="1638"/>
      <c r="BP986" s="1638"/>
      <c r="BQ986" s="1639"/>
      <c r="BR986" s="76"/>
      <c r="BS986" s="76"/>
      <c r="BT986" s="76"/>
      <c r="BU986" s="76"/>
      <c r="CA986" s="145"/>
      <c r="CR986" s="134"/>
      <c r="CS986" s="134"/>
      <c r="CT986" s="134"/>
    </row>
    <row r="987" spans="1:98" ht="18" customHeight="1" x14ac:dyDescent="0.2">
      <c r="A987" s="143" t="str">
        <f>+IF('➉一覧からの作成用データ (切替届)'!$N$54="印刷ＯＫ→",1,"")</f>
        <v/>
      </c>
      <c r="B987" s="1676"/>
      <c r="C987" s="1677"/>
      <c r="D987" s="1595" t="s">
        <v>307</v>
      </c>
      <c r="E987" s="1596"/>
      <c r="F987" s="1596"/>
      <c r="G987" s="1596"/>
      <c r="H987" s="1596"/>
      <c r="I987" s="1597"/>
      <c r="J987" s="2713" t="str">
        <f>IF('➉一覧からの作成用データ (切替届)'!$E$54="","",'➉一覧からの作成用データ (切替届)'!E54)</f>
        <v/>
      </c>
      <c r="K987" s="2714"/>
      <c r="L987" s="2714"/>
      <c r="M987" s="2714"/>
      <c r="N987" s="2714"/>
      <c r="O987" s="2714"/>
      <c r="P987" s="2714"/>
      <c r="Q987" s="2714"/>
      <c r="R987" s="2714"/>
      <c r="S987" s="2714"/>
      <c r="T987" s="2714"/>
      <c r="U987" s="2714"/>
      <c r="V987" s="2714"/>
      <c r="W987" s="2714"/>
      <c r="X987" s="2714"/>
      <c r="Y987" s="2714"/>
      <c r="Z987" s="2714"/>
      <c r="AA987" s="2714"/>
      <c r="AB987" s="2714"/>
      <c r="AC987" s="2714"/>
      <c r="AD987" s="2714"/>
      <c r="AE987" s="2714"/>
      <c r="AF987" s="2714"/>
      <c r="AG987" s="2715"/>
      <c r="AH987" s="1665" t="s">
        <v>121</v>
      </c>
      <c r="AI987" s="1645"/>
      <c r="AJ987" s="1645"/>
      <c r="AK987" s="1645"/>
      <c r="AL987" s="1645"/>
      <c r="AM987" s="1645"/>
      <c r="AN987" s="1645"/>
      <c r="AO987" s="1645"/>
      <c r="AP987" s="1645"/>
      <c r="AQ987" s="1645"/>
      <c r="AR987" s="1646"/>
      <c r="AS987" s="1669">
        <f>'➉一覧からの作成用データ (切替届)'!$J$54</f>
        <v>0</v>
      </c>
      <c r="AT987" s="1670"/>
      <c r="AU987" s="1670"/>
      <c r="AV987" s="1670"/>
      <c r="AW987" s="1670"/>
      <c r="AX987" s="1590" t="s">
        <v>126</v>
      </c>
      <c r="AY987" s="1590"/>
      <c r="AZ987" s="1590" t="s">
        <v>117</v>
      </c>
      <c r="BA987" s="2685" t="str">
        <f>+IF(AS987="","",IF(AS987=12,1,IF(AND(AS987&gt;=1,AS987&lt;=11),AS987+1,"")))</f>
        <v/>
      </c>
      <c r="BB987" s="2685"/>
      <c r="BC987" s="2685"/>
      <c r="BD987" s="2685"/>
      <c r="BE987" s="1590" t="s">
        <v>127</v>
      </c>
      <c r="BF987" s="1590"/>
      <c r="BG987" s="1614" t="s">
        <v>242</v>
      </c>
      <c r="BH987" s="1614"/>
      <c r="BI987" s="1614"/>
      <c r="BJ987" s="1614"/>
      <c r="BK987" s="1614"/>
      <c r="BL987" s="1614"/>
      <c r="BM987" s="1614"/>
      <c r="BN987" s="1614"/>
      <c r="BO987" s="1590"/>
      <c r="BP987" s="1590"/>
      <c r="BQ987" s="1690"/>
      <c r="BR987" s="76"/>
      <c r="BS987" s="76"/>
      <c r="BT987" s="76"/>
      <c r="BU987" s="76"/>
      <c r="CA987" s="145"/>
      <c r="CB987" s="145"/>
      <c r="CC987" s="145"/>
      <c r="CD987" s="145"/>
      <c r="CE987" s="145"/>
      <c r="CF987" s="145"/>
      <c r="CG987" s="145"/>
      <c r="CH987" s="145"/>
      <c r="CI987" s="145"/>
    </row>
    <row r="988" spans="1:98" ht="18" customHeight="1" thickBot="1" x14ac:dyDescent="0.25">
      <c r="A988" s="143" t="str">
        <f>+IF('➉一覧からの作成用データ (切替届)'!$N$54="印刷ＯＫ→",1,"")</f>
        <v/>
      </c>
      <c r="B988" s="1676"/>
      <c r="C988" s="1677"/>
      <c r="D988" s="1598"/>
      <c r="E988" s="1599"/>
      <c r="F988" s="1599"/>
      <c r="G988" s="1599"/>
      <c r="H988" s="1599"/>
      <c r="I988" s="1600"/>
      <c r="J988" s="2716"/>
      <c r="K988" s="2717"/>
      <c r="L988" s="2717"/>
      <c r="M988" s="2717"/>
      <c r="N988" s="2717"/>
      <c r="O988" s="2717"/>
      <c r="P988" s="2717"/>
      <c r="Q988" s="2717"/>
      <c r="R988" s="2717"/>
      <c r="S988" s="2717"/>
      <c r="T988" s="2717"/>
      <c r="U988" s="2717"/>
      <c r="V988" s="2717"/>
      <c r="W988" s="2717"/>
      <c r="X988" s="2717"/>
      <c r="Y988" s="2717"/>
      <c r="Z988" s="2717"/>
      <c r="AA988" s="2717"/>
      <c r="AB988" s="2717"/>
      <c r="AC988" s="2717"/>
      <c r="AD988" s="2717"/>
      <c r="AE988" s="2717"/>
      <c r="AF988" s="2717"/>
      <c r="AG988" s="2718"/>
      <c r="AH988" s="1665"/>
      <c r="AI988" s="1645"/>
      <c r="AJ988" s="1645"/>
      <c r="AK988" s="1645"/>
      <c r="AL988" s="1645"/>
      <c r="AM988" s="1645"/>
      <c r="AN988" s="1645"/>
      <c r="AO988" s="1645"/>
      <c r="AP988" s="1645"/>
      <c r="AQ988" s="1645"/>
      <c r="AR988" s="1646"/>
      <c r="AS988" s="1671"/>
      <c r="AT988" s="1672"/>
      <c r="AU988" s="1672"/>
      <c r="AV988" s="1672"/>
      <c r="AW988" s="1672"/>
      <c r="AX988" s="1590"/>
      <c r="AY988" s="1590"/>
      <c r="AZ988" s="1590"/>
      <c r="BA988" s="2685"/>
      <c r="BB988" s="2685"/>
      <c r="BC988" s="2685"/>
      <c r="BD988" s="2685"/>
      <c r="BE988" s="1590"/>
      <c r="BF988" s="1590"/>
      <c r="BG988" s="1720"/>
      <c r="BH988" s="1720"/>
      <c r="BI988" s="1720"/>
      <c r="BJ988" s="1720"/>
      <c r="BK988" s="1720"/>
      <c r="BL988" s="1720"/>
      <c r="BM988" s="1720"/>
      <c r="BN988" s="1720"/>
      <c r="BO988" s="1590"/>
      <c r="BP988" s="1590"/>
      <c r="BQ988" s="1690"/>
      <c r="BR988" s="76"/>
      <c r="BS988" s="76"/>
      <c r="BT988" s="76"/>
      <c r="BU988" s="76"/>
      <c r="CA988" s="145"/>
      <c r="CB988" s="145"/>
      <c r="CC988" s="145"/>
      <c r="CD988" s="145"/>
      <c r="CE988" s="145"/>
      <c r="CF988" s="145"/>
    </row>
    <row r="989" spans="1:98" ht="22.5" customHeight="1" x14ac:dyDescent="0.2">
      <c r="A989" s="143" t="str">
        <f>+IF('➉一覧からの作成用データ (切替届)'!$N$54="印刷ＯＫ→",1,"")</f>
        <v/>
      </c>
      <c r="B989" s="1676"/>
      <c r="C989" s="1677"/>
      <c r="D989" s="1692" t="s">
        <v>15</v>
      </c>
      <c r="E989" s="1693"/>
      <c r="F989" s="1693"/>
      <c r="G989" s="1693"/>
      <c r="H989" s="1693"/>
      <c r="I989" s="1694"/>
      <c r="J989" s="1683"/>
      <c r="K989" s="2397"/>
      <c r="L989" s="1715"/>
      <c r="M989" s="1715"/>
      <c r="N989" s="1715"/>
      <c r="O989" s="1715"/>
      <c r="P989" s="1715"/>
      <c r="Q989" s="1715"/>
      <c r="R989" s="1715"/>
      <c r="S989" s="80"/>
      <c r="T989" s="80"/>
      <c r="U989" s="80"/>
      <c r="V989" s="80"/>
      <c r="W989" s="80"/>
      <c r="X989" s="80"/>
      <c r="Y989" s="80"/>
      <c r="Z989" s="80"/>
      <c r="AA989" s="80"/>
      <c r="AB989" s="80"/>
      <c r="AC989" s="80"/>
      <c r="AD989" s="80"/>
      <c r="AE989" s="80"/>
      <c r="AF989" s="80"/>
      <c r="AG989" s="80"/>
      <c r="AH989" s="1665"/>
      <c r="AI989" s="1645"/>
      <c r="AJ989" s="1645"/>
      <c r="AK989" s="1645"/>
      <c r="AL989" s="1645"/>
      <c r="AM989" s="1645"/>
      <c r="AN989" s="1645"/>
      <c r="AO989" s="1645"/>
      <c r="AP989" s="1645"/>
      <c r="AQ989" s="1645"/>
      <c r="AR989" s="1646"/>
      <c r="AS989" s="2687"/>
      <c r="AT989" s="2688"/>
      <c r="AU989" s="2688"/>
      <c r="AV989" s="2688"/>
      <c r="AW989" s="2688"/>
      <c r="AX989" s="2688"/>
      <c r="AY989" s="2688"/>
      <c r="AZ989" s="2688"/>
      <c r="BA989" s="2688"/>
      <c r="BB989" s="2688"/>
      <c r="BC989" s="2688"/>
      <c r="BD989" s="2688"/>
      <c r="BE989" s="2688"/>
      <c r="BF989" s="2688"/>
      <c r="BG989" s="1616" t="s">
        <v>129</v>
      </c>
      <c r="BH989" s="1616"/>
      <c r="BI989" s="1616"/>
      <c r="BJ989" s="1616"/>
      <c r="BK989" s="1616"/>
      <c r="BL989" s="1616"/>
      <c r="BM989" s="1616"/>
      <c r="BN989" s="1616"/>
      <c r="BO989" s="1616"/>
      <c r="BP989" s="1616"/>
      <c r="BQ989" s="2684"/>
      <c r="BR989" s="76"/>
      <c r="BS989" s="76"/>
      <c r="BT989" s="76"/>
      <c r="BU989" s="76"/>
      <c r="CB989" s="145"/>
      <c r="CC989" s="145"/>
      <c r="CD989" s="145"/>
      <c r="CE989" s="145"/>
      <c r="CF989" s="145"/>
    </row>
    <row r="990" spans="1:98" ht="22.5" customHeight="1" x14ac:dyDescent="0.2">
      <c r="A990" s="143" t="str">
        <f>+IF('➉一覧からの作成用データ (切替届)'!$N$54="印刷ＯＫ→",1,"")</f>
        <v/>
      </c>
      <c r="B990" s="1676"/>
      <c r="C990" s="1677"/>
      <c r="D990" s="1695"/>
      <c r="E990" s="1696"/>
      <c r="F990" s="1696"/>
      <c r="G990" s="1696"/>
      <c r="H990" s="1696"/>
      <c r="I990" s="1697"/>
      <c r="J990" s="1568" t="str">
        <f>'➉一覧からの作成用データ (切替届)'!$F$54&amp;""</f>
        <v/>
      </c>
      <c r="K990" s="1569"/>
      <c r="L990" s="1569"/>
      <c r="M990" s="1569"/>
      <c r="N990" s="1569"/>
      <c r="O990" s="1569"/>
      <c r="P990" s="1569"/>
      <c r="Q990" s="1569"/>
      <c r="R990" s="1569"/>
      <c r="S990" s="1569"/>
      <c r="T990" s="1569"/>
      <c r="U990" s="1569"/>
      <c r="V990" s="1569"/>
      <c r="W990" s="1569"/>
      <c r="X990" s="1569"/>
      <c r="Y990" s="1569"/>
      <c r="Z990" s="1569"/>
      <c r="AA990" s="1569"/>
      <c r="AB990" s="1569"/>
      <c r="AC990" s="1569"/>
      <c r="AD990" s="1569"/>
      <c r="AE990" s="1569"/>
      <c r="AF990" s="1569"/>
      <c r="AG990" s="1725"/>
      <c r="AH990" s="1665"/>
      <c r="AI990" s="1645"/>
      <c r="AJ990" s="1645"/>
      <c r="AK990" s="1645"/>
      <c r="AL990" s="1645"/>
      <c r="AM990" s="1645"/>
      <c r="AN990" s="1645"/>
      <c r="AO990" s="1645"/>
      <c r="AP990" s="1645"/>
      <c r="AQ990" s="1645"/>
      <c r="AR990" s="1646"/>
      <c r="AS990" s="2689" t="s">
        <v>349</v>
      </c>
      <c r="AT990" s="2689"/>
      <c r="AU990" s="2689"/>
      <c r="AV990" s="2689"/>
      <c r="AW990" s="2689"/>
      <c r="AX990" s="2689"/>
      <c r="AY990" s="2689"/>
      <c r="AZ990" s="2689"/>
      <c r="BA990" s="2689"/>
      <c r="BB990" s="2689"/>
      <c r="BC990" s="2689"/>
      <c r="BD990" s="2689"/>
      <c r="BE990" s="2689"/>
      <c r="BF990" s="2689"/>
      <c r="BG990" s="2689"/>
      <c r="BH990" s="2689"/>
      <c r="BI990" s="2689"/>
      <c r="BJ990" s="2689"/>
      <c r="BK990" s="2689"/>
      <c r="BL990" s="2689"/>
      <c r="BM990" s="2689"/>
      <c r="BN990" s="2689"/>
      <c r="BO990" s="2689"/>
      <c r="BP990" s="2689"/>
      <c r="BQ990" s="2690"/>
      <c r="BR990" s="76"/>
      <c r="BS990" s="76"/>
      <c r="BT990" s="76"/>
      <c r="BU990" s="76"/>
      <c r="CB990" s="145"/>
      <c r="CC990" s="145"/>
      <c r="CD990" s="145"/>
      <c r="CE990" s="145"/>
      <c r="CF990" s="145"/>
      <c r="CG990" s="145"/>
      <c r="CH990" s="145"/>
      <c r="CI990" s="145"/>
    </row>
    <row r="991" spans="1:98" ht="22.5" customHeight="1" x14ac:dyDescent="0.2">
      <c r="A991" s="143" t="str">
        <f>+IF('➉一覧からの作成用データ (切替届)'!$N$54="印刷ＯＫ→",1,"")</f>
        <v/>
      </c>
      <c r="B991" s="1676"/>
      <c r="C991" s="1677"/>
      <c r="D991" s="1698"/>
      <c r="E991" s="1699"/>
      <c r="F991" s="1699"/>
      <c r="G991" s="1699"/>
      <c r="H991" s="1699"/>
      <c r="I991" s="1700"/>
      <c r="J991" s="1570"/>
      <c r="K991" s="1571"/>
      <c r="L991" s="1571"/>
      <c r="M991" s="1571"/>
      <c r="N991" s="1571"/>
      <c r="O991" s="1571"/>
      <c r="P991" s="1571"/>
      <c r="Q991" s="1571"/>
      <c r="R991" s="1571"/>
      <c r="S991" s="1571"/>
      <c r="T991" s="1571"/>
      <c r="U991" s="1571"/>
      <c r="V991" s="1571"/>
      <c r="W991" s="1571"/>
      <c r="X991" s="1571"/>
      <c r="Y991" s="1571"/>
      <c r="Z991" s="1571"/>
      <c r="AA991" s="1571"/>
      <c r="AB991" s="1571"/>
      <c r="AC991" s="1571"/>
      <c r="AD991" s="1571"/>
      <c r="AE991" s="1571"/>
      <c r="AF991" s="1571"/>
      <c r="AG991" s="1726"/>
      <c r="AH991" s="1665"/>
      <c r="AI991" s="1645"/>
      <c r="AJ991" s="1645"/>
      <c r="AK991" s="1645"/>
      <c r="AL991" s="1645"/>
      <c r="AM991" s="1645"/>
      <c r="AN991" s="1645"/>
      <c r="AO991" s="1645"/>
      <c r="AP991" s="1645"/>
      <c r="AQ991" s="1645"/>
      <c r="AR991" s="1646"/>
      <c r="AS991" s="2689"/>
      <c r="AT991" s="2689"/>
      <c r="AU991" s="2689"/>
      <c r="AV991" s="2689"/>
      <c r="AW991" s="2689"/>
      <c r="AX991" s="2689"/>
      <c r="AY991" s="2689"/>
      <c r="AZ991" s="2689"/>
      <c r="BA991" s="2689"/>
      <c r="BB991" s="2689"/>
      <c r="BC991" s="2689"/>
      <c r="BD991" s="2689"/>
      <c r="BE991" s="2689"/>
      <c r="BF991" s="2689"/>
      <c r="BG991" s="2689"/>
      <c r="BH991" s="2689"/>
      <c r="BI991" s="2689"/>
      <c r="BJ991" s="2689"/>
      <c r="BK991" s="2689"/>
      <c r="BL991" s="2689"/>
      <c r="BM991" s="2689"/>
      <c r="BN991" s="2689"/>
      <c r="BO991" s="2689"/>
      <c r="BP991" s="2689"/>
      <c r="BQ991" s="2690"/>
      <c r="BR991" s="76"/>
      <c r="BS991" s="76"/>
      <c r="BT991" s="76"/>
      <c r="BU991" s="76"/>
      <c r="CB991" s="145"/>
      <c r="CC991" s="145"/>
      <c r="CD991" s="145"/>
      <c r="CE991" s="145"/>
      <c r="CF991" s="145"/>
      <c r="CG991" s="145"/>
      <c r="CH991" s="145"/>
      <c r="CI991" s="145"/>
    </row>
    <row r="992" spans="1:98" ht="22.5" customHeight="1" x14ac:dyDescent="0.2">
      <c r="A992" s="143" t="str">
        <f>+IF('➉一覧からの作成用データ (切替届)'!$N$54="印刷ＯＫ→",1,"")</f>
        <v/>
      </c>
      <c r="B992" s="1676"/>
      <c r="C992" s="1677"/>
      <c r="D992" s="1595" t="s">
        <v>5</v>
      </c>
      <c r="E992" s="1596"/>
      <c r="F992" s="1596"/>
      <c r="G992" s="1596"/>
      <c r="H992" s="1596"/>
      <c r="I992" s="1597"/>
      <c r="J992" s="1683"/>
      <c r="K992" s="2397"/>
      <c r="L992" s="1715"/>
      <c r="M992" s="1715"/>
      <c r="N992" s="1715"/>
      <c r="O992" s="1715"/>
      <c r="P992" s="1715"/>
      <c r="Q992" s="1715"/>
      <c r="R992" s="1715"/>
      <c r="S992" s="80"/>
      <c r="T992" s="80"/>
      <c r="U992" s="80"/>
      <c r="V992" s="80"/>
      <c r="W992" s="80"/>
      <c r="X992" s="80"/>
      <c r="Y992" s="80"/>
      <c r="Z992" s="80"/>
      <c r="AA992" s="80"/>
      <c r="AB992" s="80"/>
      <c r="AC992" s="80"/>
      <c r="AD992" s="80"/>
      <c r="AE992" s="80"/>
      <c r="AF992" s="80"/>
      <c r="AG992" s="80"/>
      <c r="AH992" s="1665"/>
      <c r="AI992" s="1645"/>
      <c r="AJ992" s="1645"/>
      <c r="AK992" s="1645"/>
      <c r="AL992" s="1645"/>
      <c r="AM992" s="1645"/>
      <c r="AN992" s="1645"/>
      <c r="AO992" s="1645"/>
      <c r="AP992" s="1645"/>
      <c r="AQ992" s="1645"/>
      <c r="AR992" s="1646"/>
      <c r="AS992" s="2689"/>
      <c r="AT992" s="2689"/>
      <c r="AU992" s="2689"/>
      <c r="AV992" s="2689"/>
      <c r="AW992" s="2689"/>
      <c r="AX992" s="2689"/>
      <c r="AY992" s="2689"/>
      <c r="AZ992" s="2689"/>
      <c r="BA992" s="2689"/>
      <c r="BB992" s="2689"/>
      <c r="BC992" s="2689"/>
      <c r="BD992" s="2689"/>
      <c r="BE992" s="2689"/>
      <c r="BF992" s="2689"/>
      <c r="BG992" s="2689"/>
      <c r="BH992" s="2689"/>
      <c r="BI992" s="2689"/>
      <c r="BJ992" s="2689"/>
      <c r="BK992" s="2689"/>
      <c r="BL992" s="2689"/>
      <c r="BM992" s="2689"/>
      <c r="BN992" s="2689"/>
      <c r="BO992" s="2689"/>
      <c r="BP992" s="2689"/>
      <c r="BQ992" s="2690"/>
      <c r="BR992" s="76"/>
      <c r="BS992" s="76"/>
      <c r="BT992" s="76"/>
      <c r="BU992" s="76"/>
      <c r="CA992" s="145"/>
      <c r="CB992" s="145"/>
      <c r="CC992" s="145"/>
      <c r="CD992" s="145"/>
      <c r="CE992" s="145"/>
      <c r="CF992" s="145"/>
      <c r="CG992" s="146"/>
      <c r="CH992" s="145"/>
      <c r="CI992" s="145"/>
    </row>
    <row r="993" spans="1:87" ht="22.5" customHeight="1" thickBot="1" x14ac:dyDescent="0.25">
      <c r="A993" s="143" t="str">
        <f>+IF('➉一覧からの作成用データ (切替届)'!$N$54="印刷ＯＫ→",1,"")</f>
        <v/>
      </c>
      <c r="B993" s="1676"/>
      <c r="C993" s="1677"/>
      <c r="D993" s="1631"/>
      <c r="E993" s="1632"/>
      <c r="F993" s="1632"/>
      <c r="G993" s="1632"/>
      <c r="H993" s="1632"/>
      <c r="I993" s="1633"/>
      <c r="J993" s="1568" t="str">
        <f>'➉一覧からの作成用データ (切替届)'!$G$54&amp;""</f>
        <v/>
      </c>
      <c r="K993" s="1569"/>
      <c r="L993" s="1569"/>
      <c r="M993" s="1569"/>
      <c r="N993" s="1569"/>
      <c r="O993" s="1569"/>
      <c r="P993" s="1569"/>
      <c r="Q993" s="1569"/>
      <c r="R993" s="1569"/>
      <c r="S993" s="1569"/>
      <c r="T993" s="1569"/>
      <c r="U993" s="1569"/>
      <c r="V993" s="1569"/>
      <c r="W993" s="1569"/>
      <c r="X993" s="1569"/>
      <c r="Y993" s="1569"/>
      <c r="Z993" s="1569"/>
      <c r="AA993" s="1569"/>
      <c r="AB993" s="1569"/>
      <c r="AC993" s="1569"/>
      <c r="AD993" s="1569"/>
      <c r="AE993" s="1569"/>
      <c r="AF993" s="1569"/>
      <c r="AG993" s="1569"/>
      <c r="AH993" s="1666"/>
      <c r="AI993" s="1667"/>
      <c r="AJ993" s="1667"/>
      <c r="AK993" s="1667"/>
      <c r="AL993" s="1667"/>
      <c r="AM993" s="1667"/>
      <c r="AN993" s="1667"/>
      <c r="AO993" s="1667"/>
      <c r="AP993" s="1667"/>
      <c r="AQ993" s="1667"/>
      <c r="AR993" s="1668"/>
      <c r="AS993" s="2691"/>
      <c r="AT993" s="2691"/>
      <c r="AU993" s="2691"/>
      <c r="AV993" s="2691"/>
      <c r="AW993" s="2691"/>
      <c r="AX993" s="2691"/>
      <c r="AY993" s="2691"/>
      <c r="AZ993" s="2691"/>
      <c r="BA993" s="2691"/>
      <c r="BB993" s="2691"/>
      <c r="BC993" s="2691"/>
      <c r="BD993" s="2691"/>
      <c r="BE993" s="2691"/>
      <c r="BF993" s="2691"/>
      <c r="BG993" s="2691"/>
      <c r="BH993" s="2691"/>
      <c r="BI993" s="2691"/>
      <c r="BJ993" s="2691"/>
      <c r="BK993" s="2691"/>
      <c r="BL993" s="2691"/>
      <c r="BM993" s="2691"/>
      <c r="BN993" s="2691"/>
      <c r="BO993" s="2691"/>
      <c r="BP993" s="2691"/>
      <c r="BQ993" s="2692"/>
      <c r="BR993" s="76"/>
      <c r="BS993" s="76"/>
      <c r="BT993" s="76"/>
      <c r="BU993" s="76"/>
      <c r="CA993" s="145"/>
      <c r="CB993" s="145"/>
      <c r="CC993" s="145"/>
      <c r="CD993" s="145"/>
      <c r="CE993" s="145"/>
      <c r="CF993" s="145"/>
      <c r="CG993" s="145"/>
      <c r="CH993" s="145"/>
      <c r="CI993" s="145"/>
    </row>
    <row r="994" spans="1:87" ht="22.5" customHeight="1" x14ac:dyDescent="0.2">
      <c r="A994" s="143" t="str">
        <f>+IF('➉一覧からの作成用データ (切替届)'!$N$54="印刷ＯＫ→",1,"")</f>
        <v/>
      </c>
      <c r="B994" s="1676"/>
      <c r="C994" s="1677"/>
      <c r="D994" s="1631"/>
      <c r="E994" s="1632"/>
      <c r="F994" s="1632"/>
      <c r="G994" s="1632"/>
      <c r="H994" s="1632"/>
      <c r="I994" s="1633"/>
      <c r="J994" s="1568"/>
      <c r="K994" s="1569"/>
      <c r="L994" s="1569"/>
      <c r="M994" s="1569"/>
      <c r="N994" s="1569"/>
      <c r="O994" s="1569"/>
      <c r="P994" s="1569"/>
      <c r="Q994" s="1569"/>
      <c r="R994" s="1569"/>
      <c r="S994" s="1569"/>
      <c r="T994" s="1569"/>
      <c r="U994" s="1569"/>
      <c r="V994" s="1569"/>
      <c r="W994" s="1569"/>
      <c r="X994" s="1569"/>
      <c r="Y994" s="1569"/>
      <c r="Z994" s="1569"/>
      <c r="AA994" s="1569"/>
      <c r="AB994" s="1569"/>
      <c r="AC994" s="1569"/>
      <c r="AD994" s="1569"/>
      <c r="AE994" s="1569"/>
      <c r="AF994" s="1569"/>
      <c r="AG994" s="1569"/>
      <c r="AH994" s="1655" t="s">
        <v>122</v>
      </c>
      <c r="AI994" s="1656"/>
      <c r="AJ994" s="1656"/>
      <c r="AK994" s="1656"/>
      <c r="AL994" s="1656"/>
      <c r="AM994" s="1656"/>
      <c r="AN994" s="1656"/>
      <c r="AO994" s="1656"/>
      <c r="AP994" s="1656"/>
      <c r="AQ994" s="1656"/>
      <c r="AR994" s="1657"/>
      <c r="AS994" s="2693" t="str">
        <f>'➉一覧からの作成用データ (切替届)'!$L$54&amp;""</f>
        <v/>
      </c>
      <c r="AT994" s="2694"/>
      <c r="AU994" s="2694"/>
      <c r="AV994" s="2694"/>
      <c r="AW994" s="2694"/>
      <c r="AX994" s="2694"/>
      <c r="AY994" s="2694"/>
      <c r="AZ994" s="2694"/>
      <c r="BA994" s="2694"/>
      <c r="BB994" s="2694"/>
      <c r="BC994" s="2694"/>
      <c r="BD994" s="2694"/>
      <c r="BE994" s="2694"/>
      <c r="BF994" s="2694"/>
      <c r="BG994" s="2694"/>
      <c r="BH994" s="2694"/>
      <c r="BI994" s="2694"/>
      <c r="BJ994" s="2694"/>
      <c r="BK994" s="2694"/>
      <c r="BL994" s="2694"/>
      <c r="BM994" s="2694"/>
      <c r="BN994" s="2694"/>
      <c r="BO994" s="2694"/>
      <c r="BP994" s="2694"/>
      <c r="BQ994" s="2697"/>
      <c r="BR994" s="76"/>
      <c r="BS994" s="76"/>
      <c r="BT994" s="76"/>
      <c r="BU994" s="76"/>
      <c r="CA994" s="145"/>
      <c r="CB994" s="145"/>
      <c r="CC994" s="145"/>
      <c r="CD994" s="145"/>
      <c r="CE994" s="145"/>
      <c r="CF994" s="145"/>
      <c r="CG994" s="145"/>
      <c r="CH994" s="145"/>
      <c r="CI994" s="145"/>
    </row>
    <row r="995" spans="1:87" ht="22.5" customHeight="1" thickBot="1" x14ac:dyDescent="0.25">
      <c r="A995" s="143" t="str">
        <f>+IF('➉一覧からの作成用データ (切替届)'!$N$54="印刷ＯＫ→",1,"")</f>
        <v/>
      </c>
      <c r="B995" s="1678"/>
      <c r="C995" s="1679"/>
      <c r="D995" s="1673"/>
      <c r="E995" s="1674"/>
      <c r="F995" s="1674"/>
      <c r="G995" s="1674"/>
      <c r="H995" s="1674"/>
      <c r="I995" s="1675"/>
      <c r="J995" s="1727"/>
      <c r="K995" s="1728"/>
      <c r="L995" s="1728"/>
      <c r="M995" s="1728"/>
      <c r="N995" s="1728"/>
      <c r="O995" s="1728"/>
      <c r="P995" s="1728"/>
      <c r="Q995" s="1728"/>
      <c r="R995" s="1728"/>
      <c r="S995" s="1728"/>
      <c r="T995" s="1728"/>
      <c r="U995" s="1728"/>
      <c r="V995" s="1728"/>
      <c r="W995" s="1728"/>
      <c r="X995" s="1728"/>
      <c r="Y995" s="1728"/>
      <c r="Z995" s="1728"/>
      <c r="AA995" s="1728"/>
      <c r="AB995" s="1728"/>
      <c r="AC995" s="1728"/>
      <c r="AD995" s="1728"/>
      <c r="AE995" s="1728"/>
      <c r="AF995" s="1728"/>
      <c r="AG995" s="1728"/>
      <c r="AH995" s="1658"/>
      <c r="AI995" s="1659"/>
      <c r="AJ995" s="1659"/>
      <c r="AK995" s="1659"/>
      <c r="AL995" s="1659"/>
      <c r="AM995" s="1659"/>
      <c r="AN995" s="1659"/>
      <c r="AO995" s="1659"/>
      <c r="AP995" s="1659"/>
      <c r="AQ995" s="1659"/>
      <c r="AR995" s="1660"/>
      <c r="AS995" s="2695"/>
      <c r="AT995" s="2696"/>
      <c r="AU995" s="2696"/>
      <c r="AV995" s="2696"/>
      <c r="AW995" s="2696"/>
      <c r="AX995" s="2696"/>
      <c r="AY995" s="2696"/>
      <c r="AZ995" s="2696"/>
      <c r="BA995" s="2696"/>
      <c r="BB995" s="2696"/>
      <c r="BC995" s="2696"/>
      <c r="BD995" s="2696"/>
      <c r="BE995" s="2696"/>
      <c r="BF995" s="2696"/>
      <c r="BG995" s="2696"/>
      <c r="BH995" s="2696"/>
      <c r="BI995" s="2696"/>
      <c r="BJ995" s="2696"/>
      <c r="BK995" s="2696"/>
      <c r="BL995" s="2696"/>
      <c r="BM995" s="2696"/>
      <c r="BN995" s="2696"/>
      <c r="BO995" s="2696"/>
      <c r="BP995" s="2696"/>
      <c r="BQ995" s="2698"/>
      <c r="BR995" s="89"/>
      <c r="BS995" s="89"/>
      <c r="BT995" s="89"/>
      <c r="BU995" s="89"/>
      <c r="CA995" s="145"/>
      <c r="CB995" s="145"/>
      <c r="CC995" s="145"/>
      <c r="CD995" s="145"/>
      <c r="CE995" s="145"/>
      <c r="CF995" s="145"/>
      <c r="CG995" s="145"/>
      <c r="CH995" s="145"/>
      <c r="CI995" s="145"/>
    </row>
    <row r="996" spans="1:87" ht="9" customHeight="1" x14ac:dyDescent="0.2">
      <c r="A996" s="143" t="str">
        <f>+IF('➉一覧からの作成用データ (切替届)'!$N$54="印刷ＯＫ→",1,"")</f>
        <v/>
      </c>
      <c r="B996" s="102"/>
      <c r="C996" s="102"/>
      <c r="D996" s="136"/>
      <c r="E996" s="136"/>
      <c r="F996" s="136"/>
      <c r="G996" s="136"/>
      <c r="H996" s="136"/>
      <c r="I996" s="136"/>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05"/>
      <c r="AI996" s="105"/>
      <c r="AJ996" s="105"/>
      <c r="AK996" s="105"/>
      <c r="AL996" s="105"/>
      <c r="AM996" s="105"/>
      <c r="AN996" s="105"/>
      <c r="AO996" s="105"/>
      <c r="AP996" s="105"/>
      <c r="AQ996" s="105"/>
      <c r="AR996" s="105"/>
      <c r="AS996" s="106"/>
      <c r="AT996" s="106"/>
      <c r="AU996" s="106"/>
      <c r="AV996" s="2680" t="str">
        <f>IF('➉一覧からの作成用データ (切替届)'!H997="","","受給者番号：")</f>
        <v/>
      </c>
      <c r="AW996" s="2680"/>
      <c r="AX996" s="2680"/>
      <c r="AY996" s="2680"/>
      <c r="AZ996" s="2680"/>
      <c r="BA996" s="2680"/>
      <c r="BB996" s="2682" t="str">
        <f>IF('➉一覧からの作成用データ (切替届)'!H997="","",'➉一覧からの作成用データ (切替届)'!H997)</f>
        <v/>
      </c>
      <c r="BC996" s="2682"/>
      <c r="BD996" s="2682"/>
      <c r="BE996" s="2682"/>
      <c r="BF996" s="2682"/>
      <c r="BG996" s="2682"/>
      <c r="BH996" s="2682"/>
      <c r="BI996" s="2682"/>
      <c r="BJ996" s="2682"/>
      <c r="BK996" s="2682"/>
      <c r="BL996" s="2682"/>
      <c r="BM996" s="2682"/>
      <c r="BN996" s="2682"/>
      <c r="BO996" s="2682"/>
      <c r="BP996" s="2682"/>
      <c r="BQ996" s="2682"/>
      <c r="BR996" s="89"/>
      <c r="BS996" s="89"/>
      <c r="BT996" s="89"/>
      <c r="BU996" s="89"/>
      <c r="CA996" s="145"/>
      <c r="CB996" s="145"/>
      <c r="CC996" s="145"/>
      <c r="CD996" s="145"/>
      <c r="CE996" s="145"/>
      <c r="CF996" s="145"/>
      <c r="CG996" s="145"/>
      <c r="CH996" s="145"/>
      <c r="CI996" s="145"/>
    </row>
    <row r="997" spans="1:87" ht="9" customHeight="1" x14ac:dyDescent="0.2">
      <c r="A997" s="143" t="str">
        <f>+IF('➉一覧からの作成用データ (切替届)'!$N$54="印刷ＯＫ→",1,"")</f>
        <v/>
      </c>
      <c r="B997" s="2686" t="s">
        <v>133</v>
      </c>
      <c r="C997" s="2686"/>
      <c r="D997" s="2686"/>
      <c r="E997" s="2686"/>
      <c r="F997" s="2686"/>
      <c r="G997" s="2686"/>
      <c r="H997" s="2686"/>
      <c r="I997" s="2686"/>
      <c r="J997" s="2686"/>
      <c r="K997" s="2686"/>
      <c r="L997" s="2686"/>
      <c r="M997" s="2686"/>
      <c r="N997" s="2686"/>
      <c r="O997" s="2686"/>
      <c r="P997" s="2686"/>
      <c r="Q997" s="2686"/>
      <c r="R997" s="2686"/>
      <c r="S997" s="2686"/>
      <c r="T997" s="2686"/>
      <c r="U997" s="2686"/>
      <c r="V997" s="2686"/>
      <c r="W997" s="2686"/>
      <c r="X997" s="2686"/>
      <c r="Y997" s="2686"/>
      <c r="Z997" s="2686"/>
      <c r="AA997" s="2686"/>
      <c r="AB997" s="2686"/>
      <c r="AC997" s="2686"/>
      <c r="AD997" s="2686"/>
      <c r="AE997" s="2686"/>
      <c r="AF997" s="2686"/>
      <c r="AG997" s="2686"/>
      <c r="AH997" s="2686"/>
      <c r="AI997" s="2686"/>
      <c r="AJ997" s="2686"/>
      <c r="AK997" s="2686"/>
      <c r="AL997" s="2686"/>
      <c r="AM997" s="2686"/>
      <c r="AN997" s="2686"/>
      <c r="AO997" s="2686"/>
      <c r="AP997" s="2686"/>
      <c r="AQ997" s="2686"/>
      <c r="AR997" s="2686"/>
      <c r="AS997" s="2686"/>
      <c r="AT997" s="2686"/>
      <c r="AU997" s="2686"/>
      <c r="AV997" s="2681"/>
      <c r="AW997" s="2681"/>
      <c r="AX997" s="2681"/>
      <c r="AY997" s="2681"/>
      <c r="AZ997" s="2681"/>
      <c r="BA997" s="2681"/>
      <c r="BB997" s="2683"/>
      <c r="BC997" s="2683"/>
      <c r="BD997" s="2683"/>
      <c r="BE997" s="2683"/>
      <c r="BF997" s="2683"/>
      <c r="BG997" s="2683"/>
      <c r="BH997" s="2683"/>
      <c r="BI997" s="2683"/>
      <c r="BJ997" s="2683"/>
      <c r="BK997" s="2683"/>
      <c r="BL997" s="2683"/>
      <c r="BM997" s="2683"/>
      <c r="BN997" s="2683"/>
      <c r="BO997" s="2683"/>
      <c r="BP997" s="2683"/>
      <c r="BQ997" s="2683"/>
      <c r="BR997" s="89"/>
      <c r="BS997" s="89"/>
      <c r="BT997" s="89"/>
      <c r="BU997" s="89"/>
      <c r="CA997" s="145"/>
      <c r="CB997" s="145"/>
      <c r="CC997" s="145"/>
      <c r="CD997" s="145"/>
      <c r="CE997" s="145"/>
      <c r="CF997" s="145"/>
      <c r="CG997" s="145"/>
      <c r="CH997" s="145"/>
      <c r="CI997" s="145"/>
    </row>
    <row r="998" spans="1:87" ht="9" customHeight="1" x14ac:dyDescent="0.2">
      <c r="A998" s="143" t="str">
        <f>+IF('➉一覧からの作成用データ (切替届)'!$N$54="印刷ＯＫ→",1,"")</f>
        <v/>
      </c>
      <c r="B998" s="2686"/>
      <c r="C998" s="2686"/>
      <c r="D998" s="2686"/>
      <c r="E998" s="2686"/>
      <c r="F998" s="2686"/>
      <c r="G998" s="2686"/>
      <c r="H998" s="2686"/>
      <c r="I998" s="2686"/>
      <c r="J998" s="2686"/>
      <c r="K998" s="2686"/>
      <c r="L998" s="2686"/>
      <c r="M998" s="2686"/>
      <c r="N998" s="2686"/>
      <c r="O998" s="2686"/>
      <c r="P998" s="2686"/>
      <c r="Q998" s="2686"/>
      <c r="R998" s="2686"/>
      <c r="S998" s="2686"/>
      <c r="T998" s="2686"/>
      <c r="U998" s="2686"/>
      <c r="V998" s="2686"/>
      <c r="W998" s="2686"/>
      <c r="X998" s="2686"/>
      <c r="Y998" s="2686"/>
      <c r="Z998" s="2686"/>
      <c r="AA998" s="2686"/>
      <c r="AB998" s="2686"/>
      <c r="AC998" s="2686"/>
      <c r="AD998" s="2686"/>
      <c r="AE998" s="2686"/>
      <c r="AF998" s="2686"/>
      <c r="AG998" s="2686"/>
      <c r="AH998" s="2686"/>
      <c r="AI998" s="2686"/>
      <c r="AJ998" s="2686"/>
      <c r="AK998" s="2686"/>
      <c r="AL998" s="2686"/>
      <c r="AM998" s="2686"/>
      <c r="AN998" s="2686"/>
      <c r="AO998" s="2686"/>
      <c r="AP998" s="2686"/>
      <c r="AQ998" s="2686"/>
      <c r="AR998" s="2686"/>
      <c r="AS998" s="2686"/>
      <c r="AT998" s="2686"/>
      <c r="AU998" s="2686"/>
      <c r="AV998" s="2681"/>
      <c r="AW998" s="2681"/>
      <c r="AX998" s="2681"/>
      <c r="AY998" s="2681"/>
      <c r="AZ998" s="2681"/>
      <c r="BA998" s="2681"/>
      <c r="BB998" s="2683"/>
      <c r="BC998" s="2683"/>
      <c r="BD998" s="2683"/>
      <c r="BE998" s="2683"/>
      <c r="BF998" s="2683"/>
      <c r="BG998" s="2683"/>
      <c r="BH998" s="2683"/>
      <c r="BI998" s="2683"/>
      <c r="BJ998" s="2683"/>
      <c r="BK998" s="2683"/>
      <c r="BL998" s="2683"/>
      <c r="BM998" s="2683"/>
      <c r="BN998" s="2683"/>
      <c r="BO998" s="2683"/>
      <c r="BP998" s="2683"/>
      <c r="BQ998" s="2683"/>
      <c r="BR998" s="89"/>
      <c r="BS998" s="89"/>
      <c r="BT998" s="89"/>
      <c r="BU998" s="89"/>
      <c r="CA998" s="145"/>
      <c r="CB998" s="145"/>
      <c r="CC998" s="145"/>
      <c r="CD998" s="145"/>
      <c r="CE998" s="145"/>
      <c r="CF998" s="145"/>
      <c r="CG998" s="145"/>
      <c r="CH998" s="145"/>
      <c r="CI998" s="145"/>
    </row>
    <row r="999" spans="1:87" s="76" customFormat="1" ht="20.25" customHeight="1" x14ac:dyDescent="0.2">
      <c r="A999" s="143" t="str">
        <f>+IF('➉一覧からの作成用データ (切替届)'!$N$54="印刷ＯＫ→",1,"")</f>
        <v/>
      </c>
      <c r="B999" s="1654" t="s">
        <v>306</v>
      </c>
      <c r="C999" s="1654"/>
      <c r="D999" s="1654"/>
      <c r="E999" s="1654"/>
      <c r="F999" s="1654"/>
      <c r="G999" s="1654"/>
      <c r="H999" s="1654"/>
      <c r="I999" s="1654"/>
      <c r="J999" s="1654"/>
      <c r="K999" s="1654"/>
      <c r="L999" s="1654"/>
      <c r="M999" s="1654"/>
      <c r="N999" s="1654"/>
      <c r="O999" s="1654"/>
      <c r="P999" s="1654"/>
      <c r="Q999" s="1654"/>
      <c r="R999" s="1654"/>
      <c r="S999" s="1654"/>
      <c r="T999" s="1654"/>
      <c r="U999" s="1654"/>
      <c r="V999" s="1654"/>
      <c r="W999" s="1654"/>
      <c r="X999" s="1654"/>
      <c r="Y999" s="1654"/>
      <c r="Z999" s="1654"/>
      <c r="AA999" s="1654"/>
      <c r="AB999" s="1654"/>
      <c r="AC999" s="1654"/>
      <c r="AD999" s="1654"/>
      <c r="AE999" s="1654"/>
      <c r="AF999" s="1654"/>
      <c r="AG999" s="1654"/>
      <c r="AH999" s="1654"/>
      <c r="AI999" s="1654"/>
      <c r="AJ999" s="1654"/>
      <c r="AK999" s="1654"/>
      <c r="AL999" s="1654"/>
      <c r="AM999" s="1654"/>
      <c r="AN999" s="1654"/>
      <c r="AO999" s="1654"/>
      <c r="AP999" s="1654"/>
      <c r="AQ999" s="1654"/>
      <c r="AR999" s="1654"/>
      <c r="AS999" s="1654"/>
      <c r="AT999" s="1654"/>
      <c r="AU999" s="1654"/>
      <c r="AV999" s="1654"/>
      <c r="AW999" s="1654"/>
      <c r="AX999" s="1654"/>
      <c r="AY999" s="1654"/>
      <c r="AZ999" s="1654"/>
      <c r="BA999" s="1654"/>
      <c r="BB999" s="1654"/>
      <c r="BC999" s="1654"/>
      <c r="BD999" s="1654"/>
      <c r="BE999" s="1654"/>
      <c r="BF999" s="1654"/>
      <c r="BG999" s="1654"/>
      <c r="BH999" s="1654"/>
      <c r="BI999" s="1654"/>
      <c r="BJ999" s="1654"/>
      <c r="BK999" s="1654"/>
      <c r="BL999" s="1654"/>
      <c r="BM999" s="1654"/>
      <c r="BN999" s="1654"/>
      <c r="BO999" s="1654"/>
      <c r="BP999" s="1654"/>
      <c r="BQ999" s="1654"/>
      <c r="BR999" s="135"/>
      <c r="CA999" s="146"/>
      <c r="CB999" s="146"/>
      <c r="CC999" s="146"/>
      <c r="CD999" s="146"/>
      <c r="CE999" s="146"/>
      <c r="CF999" s="146"/>
      <c r="CG999" s="146"/>
      <c r="CH999" s="146"/>
      <c r="CI999" s="146"/>
    </row>
    <row r="1000" spans="1:87" s="76" customFormat="1" ht="20.25" customHeight="1" x14ac:dyDescent="0.2">
      <c r="A1000" s="143" t="str">
        <f>+IF('➉一覧からの作成用データ (切替届)'!$N$54="印刷ＯＫ→",1,"")</f>
        <v/>
      </c>
      <c r="B1000" s="1654"/>
      <c r="C1000" s="1654"/>
      <c r="D1000" s="1654"/>
      <c r="E1000" s="1654"/>
      <c r="F1000" s="1654"/>
      <c r="G1000" s="1654"/>
      <c r="H1000" s="1654"/>
      <c r="I1000" s="1654"/>
      <c r="J1000" s="1654"/>
      <c r="K1000" s="1654"/>
      <c r="L1000" s="1654"/>
      <c r="M1000" s="1654"/>
      <c r="N1000" s="1654"/>
      <c r="O1000" s="1654"/>
      <c r="P1000" s="1654"/>
      <c r="Q1000" s="1654"/>
      <c r="R1000" s="1654"/>
      <c r="S1000" s="1654"/>
      <c r="T1000" s="1654"/>
      <c r="U1000" s="1654"/>
      <c r="V1000" s="1654"/>
      <c r="W1000" s="1654"/>
      <c r="X1000" s="1654"/>
      <c r="Y1000" s="1654"/>
      <c r="Z1000" s="1654"/>
      <c r="AA1000" s="1654"/>
      <c r="AB1000" s="1654"/>
      <c r="AC1000" s="1654"/>
      <c r="AD1000" s="1654"/>
      <c r="AE1000" s="1654"/>
      <c r="AF1000" s="1654"/>
      <c r="AG1000" s="1654"/>
      <c r="AH1000" s="1654"/>
      <c r="AI1000" s="1654"/>
      <c r="AJ1000" s="1654"/>
      <c r="AK1000" s="1654"/>
      <c r="AL1000" s="1654"/>
      <c r="AM1000" s="1654"/>
      <c r="AN1000" s="1654"/>
      <c r="AO1000" s="1654"/>
      <c r="AP1000" s="1654"/>
      <c r="AQ1000" s="1654"/>
      <c r="AR1000" s="1654"/>
      <c r="AS1000" s="1654"/>
      <c r="AT1000" s="1654"/>
      <c r="AU1000" s="1654"/>
      <c r="AV1000" s="1654"/>
      <c r="AW1000" s="1654"/>
      <c r="AX1000" s="1654"/>
      <c r="AY1000" s="1654"/>
      <c r="AZ1000" s="1654"/>
      <c r="BA1000" s="1654"/>
      <c r="BB1000" s="1654"/>
      <c r="BC1000" s="1654"/>
      <c r="BD1000" s="1654"/>
      <c r="BE1000" s="1654"/>
      <c r="BF1000" s="1654"/>
      <c r="BG1000" s="1654"/>
      <c r="BH1000" s="1654"/>
      <c r="BI1000" s="1654"/>
      <c r="BJ1000" s="1654"/>
      <c r="BK1000" s="1654"/>
      <c r="BL1000" s="1654"/>
      <c r="BM1000" s="1654"/>
      <c r="BN1000" s="1654"/>
      <c r="BO1000" s="1654"/>
      <c r="BP1000" s="1654"/>
      <c r="BQ1000" s="1654"/>
      <c r="BR1000" s="135"/>
      <c r="CA1000" s="146"/>
      <c r="CB1000" s="146"/>
      <c r="CC1000" s="146"/>
      <c r="CD1000" s="146"/>
      <c r="CE1000" s="146"/>
      <c r="CF1000" s="146"/>
      <c r="CG1000" s="146"/>
      <c r="CH1000" s="146"/>
      <c r="CI1000" s="146"/>
    </row>
    <row r="1001" spans="1:87" s="76" customFormat="1" ht="16.5" customHeight="1" x14ac:dyDescent="0.25">
      <c r="A1001" s="143" t="str">
        <f>+IF('➉一覧からの作成用データ (切替届)'!$N$54="印刷ＯＫ→",1,"")</f>
        <v/>
      </c>
      <c r="B1001" s="1689" t="s">
        <v>134</v>
      </c>
      <c r="C1001" s="1689"/>
      <c r="D1001" s="1689"/>
      <c r="E1001" s="1689"/>
      <c r="F1001" s="1689"/>
      <c r="G1001" s="1689"/>
      <c r="H1001" s="1689"/>
      <c r="I1001" s="1689"/>
      <c r="J1001" s="1689"/>
      <c r="K1001" s="1689"/>
      <c r="L1001" s="1689"/>
      <c r="M1001" s="1689"/>
      <c r="N1001" s="1689"/>
      <c r="O1001" s="1689"/>
      <c r="P1001" s="1689"/>
      <c r="Q1001" s="1689"/>
      <c r="R1001" s="1689"/>
      <c r="S1001" s="1689"/>
      <c r="T1001" s="1689"/>
      <c r="U1001" s="1689"/>
      <c r="V1001" s="1689"/>
      <c r="W1001" s="1689"/>
      <c r="X1001" s="1689"/>
      <c r="Y1001" s="1689"/>
      <c r="Z1001" s="1689"/>
      <c r="AA1001" s="1689"/>
      <c r="AB1001" s="1689"/>
      <c r="AC1001" s="1689"/>
      <c r="AD1001" s="1689"/>
      <c r="AE1001" s="1689"/>
      <c r="AF1001" s="1689"/>
      <c r="AG1001" s="1689"/>
      <c r="AH1001" s="1689"/>
      <c r="AI1001" s="1689"/>
      <c r="AJ1001" s="1689"/>
      <c r="AK1001" s="1689"/>
      <c r="AL1001" s="1689"/>
      <c r="AM1001" s="1689"/>
      <c r="AN1001" s="1689"/>
      <c r="AO1001" s="1689"/>
      <c r="AP1001" s="1689"/>
      <c r="AQ1001" s="1689"/>
      <c r="AR1001" s="1689"/>
      <c r="AS1001" s="1689"/>
      <c r="AT1001" s="1689"/>
      <c r="AU1001" s="1689"/>
      <c r="AV1001" s="1689"/>
      <c r="AW1001" s="1689"/>
      <c r="AX1001" s="1689"/>
      <c r="AY1001" s="1689"/>
      <c r="AZ1001" s="1689"/>
      <c r="BA1001" s="1689"/>
      <c r="BB1001" s="1689"/>
      <c r="BC1001" s="1689"/>
      <c r="BD1001" s="1689"/>
      <c r="BE1001" s="1689"/>
      <c r="BF1001" s="1689"/>
      <c r="BG1001" s="1689"/>
      <c r="BH1001" s="1689"/>
      <c r="BI1001" s="1689"/>
      <c r="BJ1001" s="1689"/>
      <c r="BK1001" s="1689"/>
      <c r="BL1001" s="1689"/>
      <c r="BM1001" s="1689"/>
      <c r="BN1001" s="1689"/>
      <c r="BO1001" s="1689"/>
      <c r="BP1001" s="1689"/>
      <c r="BQ1001" s="1689"/>
      <c r="BR1001" s="147"/>
      <c r="CA1001" s="146"/>
      <c r="CB1001" s="146"/>
      <c r="CC1001" s="146"/>
      <c r="CD1001" s="146"/>
      <c r="CE1001" s="146"/>
      <c r="CF1001" s="146"/>
      <c r="CG1001" s="146"/>
      <c r="CH1001" s="146"/>
      <c r="CI1001" s="146"/>
    </row>
    <row r="1002" spans="1:87" s="76" customFormat="1" ht="16.5" customHeight="1" x14ac:dyDescent="0.25">
      <c r="A1002" s="143" t="str">
        <f>+IF('➉一覧からの作成用データ (切替届)'!$N$54="印刷ＯＫ→",1,"")</f>
        <v/>
      </c>
      <c r="B1002" s="1689"/>
      <c r="C1002" s="1689"/>
      <c r="D1002" s="1689"/>
      <c r="E1002" s="1689"/>
      <c r="F1002" s="1689"/>
      <c r="G1002" s="1689"/>
      <c r="H1002" s="1689"/>
      <c r="I1002" s="1689"/>
      <c r="J1002" s="1689"/>
      <c r="K1002" s="1689"/>
      <c r="L1002" s="1689"/>
      <c r="M1002" s="1689"/>
      <c r="N1002" s="1689"/>
      <c r="O1002" s="1689"/>
      <c r="P1002" s="1689"/>
      <c r="Q1002" s="1689"/>
      <c r="R1002" s="1689"/>
      <c r="S1002" s="1689"/>
      <c r="T1002" s="1689"/>
      <c r="U1002" s="1689"/>
      <c r="V1002" s="1689"/>
      <c r="W1002" s="1689"/>
      <c r="X1002" s="1689"/>
      <c r="Y1002" s="1689"/>
      <c r="Z1002" s="1689"/>
      <c r="AA1002" s="1689"/>
      <c r="AB1002" s="1689"/>
      <c r="AC1002" s="1689"/>
      <c r="AD1002" s="1689"/>
      <c r="AE1002" s="1689"/>
      <c r="AF1002" s="1689"/>
      <c r="AG1002" s="1689"/>
      <c r="AH1002" s="1689"/>
      <c r="AI1002" s="1689"/>
      <c r="AJ1002" s="1689"/>
      <c r="AK1002" s="1689"/>
      <c r="AL1002" s="1689"/>
      <c r="AM1002" s="1689"/>
      <c r="AN1002" s="1689"/>
      <c r="AO1002" s="1689"/>
      <c r="AP1002" s="1689"/>
      <c r="AQ1002" s="1689"/>
      <c r="AR1002" s="1689"/>
      <c r="AS1002" s="1689"/>
      <c r="AT1002" s="1689"/>
      <c r="AU1002" s="1689"/>
      <c r="AV1002" s="1689"/>
      <c r="AW1002" s="1689"/>
      <c r="AX1002" s="1689"/>
      <c r="AY1002" s="1689"/>
      <c r="AZ1002" s="1689"/>
      <c r="BA1002" s="1689"/>
      <c r="BB1002" s="1689"/>
      <c r="BC1002" s="1689"/>
      <c r="BD1002" s="1689"/>
      <c r="BE1002" s="1689"/>
      <c r="BF1002" s="1689"/>
      <c r="BG1002" s="1689"/>
      <c r="BH1002" s="1689"/>
      <c r="BI1002" s="1689"/>
      <c r="BJ1002" s="1689"/>
      <c r="BK1002" s="1689"/>
      <c r="BL1002" s="1689"/>
      <c r="BM1002" s="1689"/>
      <c r="BN1002" s="1689"/>
      <c r="BO1002" s="1689"/>
      <c r="BP1002" s="1689"/>
      <c r="BQ1002" s="1689"/>
      <c r="BR1002" s="147"/>
      <c r="CA1002" s="146"/>
      <c r="CB1002" s="146"/>
      <c r="CC1002" s="146"/>
      <c r="CD1002" s="146"/>
      <c r="CE1002" s="146"/>
      <c r="CF1002" s="146"/>
    </row>
    <row r="1003" spans="1:87" s="76" customFormat="1" ht="28.5" customHeight="1" x14ac:dyDescent="0.2">
      <c r="A1003" s="143" t="str">
        <f>+IF('➉一覧からの作成用データ (切替届)'!$N$54="印刷ＯＫ→",1,"")</f>
        <v/>
      </c>
      <c r="B1003" s="1654" t="s">
        <v>135</v>
      </c>
      <c r="C1003" s="1654"/>
      <c r="D1003" s="1654"/>
      <c r="E1003" s="1654"/>
      <c r="F1003" s="1654"/>
      <c r="G1003" s="1654"/>
      <c r="H1003" s="1654"/>
      <c r="I1003" s="1654"/>
      <c r="J1003" s="1654"/>
      <c r="K1003" s="1654"/>
      <c r="L1003" s="1654"/>
      <c r="M1003" s="1654"/>
      <c r="N1003" s="1654"/>
      <c r="O1003" s="1654"/>
      <c r="P1003" s="1654"/>
      <c r="Q1003" s="1654"/>
      <c r="R1003" s="1654"/>
      <c r="S1003" s="1654"/>
      <c r="T1003" s="1654"/>
      <c r="U1003" s="1654"/>
      <c r="V1003" s="1654"/>
      <c r="W1003" s="1654"/>
      <c r="X1003" s="1654"/>
      <c r="Y1003" s="1654"/>
      <c r="Z1003" s="1654"/>
      <c r="AA1003" s="1654"/>
      <c r="AB1003" s="1654"/>
      <c r="AC1003" s="1654"/>
      <c r="AD1003" s="1654"/>
      <c r="AE1003" s="1654"/>
      <c r="AF1003" s="1654"/>
      <c r="AG1003" s="1654"/>
      <c r="AH1003" s="1654"/>
      <c r="AI1003" s="1654"/>
      <c r="AJ1003" s="1654"/>
      <c r="AK1003" s="1654"/>
      <c r="AL1003" s="1654"/>
      <c r="AM1003" s="1654"/>
      <c r="AN1003" s="1654"/>
      <c r="AO1003" s="1654"/>
      <c r="AP1003" s="1654"/>
      <c r="AQ1003" s="1654"/>
      <c r="AR1003" s="1654"/>
      <c r="AS1003" s="1654"/>
      <c r="AT1003" s="1654"/>
      <c r="AU1003" s="1654"/>
      <c r="AV1003" s="1654"/>
      <c r="AW1003" s="1654"/>
      <c r="AX1003" s="1654"/>
      <c r="AY1003" s="1654"/>
      <c r="AZ1003" s="1654"/>
      <c r="BA1003" s="1654"/>
      <c r="BB1003" s="1654"/>
      <c r="BC1003" s="1654"/>
      <c r="BD1003" s="1654"/>
      <c r="BE1003" s="1654"/>
      <c r="BF1003" s="1654"/>
      <c r="BG1003" s="1654"/>
      <c r="BH1003" s="1654"/>
      <c r="BI1003" s="1654"/>
      <c r="BJ1003" s="1654"/>
      <c r="BK1003" s="1654"/>
      <c r="BL1003" s="1654"/>
      <c r="BM1003" s="1654"/>
      <c r="BN1003" s="1654"/>
      <c r="BO1003" s="1654"/>
      <c r="BP1003" s="1654"/>
      <c r="BQ1003" s="1654"/>
      <c r="BR1003" s="135"/>
      <c r="CA1003" s="146"/>
      <c r="CB1003" s="146"/>
      <c r="CC1003" s="146"/>
      <c r="CD1003" s="146"/>
      <c r="CE1003" s="146"/>
      <c r="CF1003" s="146"/>
    </row>
    <row r="1004" spans="1:87" s="76" customFormat="1" ht="28.5" customHeight="1" x14ac:dyDescent="0.2">
      <c r="A1004" s="143" t="str">
        <f>+IF('➉一覧からの作成用データ (切替届)'!$N$54="印刷ＯＫ→",1,"")</f>
        <v/>
      </c>
      <c r="B1004" s="1654"/>
      <c r="C1004" s="1654"/>
      <c r="D1004" s="1654"/>
      <c r="E1004" s="1654"/>
      <c r="F1004" s="1654"/>
      <c r="G1004" s="1654"/>
      <c r="H1004" s="1654"/>
      <c r="I1004" s="1654"/>
      <c r="J1004" s="1654"/>
      <c r="K1004" s="1654"/>
      <c r="L1004" s="1654"/>
      <c r="M1004" s="1654"/>
      <c r="N1004" s="1654"/>
      <c r="O1004" s="1654"/>
      <c r="P1004" s="1654"/>
      <c r="Q1004" s="1654"/>
      <c r="R1004" s="1654"/>
      <c r="S1004" s="1654"/>
      <c r="T1004" s="1654"/>
      <c r="U1004" s="1654"/>
      <c r="V1004" s="1654"/>
      <c r="W1004" s="1654"/>
      <c r="X1004" s="1654"/>
      <c r="Y1004" s="1654"/>
      <c r="Z1004" s="1654"/>
      <c r="AA1004" s="1654"/>
      <c r="AB1004" s="1654"/>
      <c r="AC1004" s="1654"/>
      <c r="AD1004" s="1654"/>
      <c r="AE1004" s="1654"/>
      <c r="AF1004" s="1654"/>
      <c r="AG1004" s="1654"/>
      <c r="AH1004" s="1654"/>
      <c r="AI1004" s="1654"/>
      <c r="AJ1004" s="1654"/>
      <c r="AK1004" s="1654"/>
      <c r="AL1004" s="1654"/>
      <c r="AM1004" s="1654"/>
      <c r="AN1004" s="1654"/>
      <c r="AO1004" s="1654"/>
      <c r="AP1004" s="1654"/>
      <c r="AQ1004" s="1654"/>
      <c r="AR1004" s="1654"/>
      <c r="AS1004" s="1654"/>
      <c r="AT1004" s="1654"/>
      <c r="AU1004" s="1654"/>
      <c r="AV1004" s="1654"/>
      <c r="AW1004" s="1654"/>
      <c r="AX1004" s="1654"/>
      <c r="AY1004" s="1654"/>
      <c r="AZ1004" s="1654"/>
      <c r="BA1004" s="1654"/>
      <c r="BB1004" s="1654"/>
      <c r="BC1004" s="1654"/>
      <c r="BD1004" s="1654"/>
      <c r="BE1004" s="1654"/>
      <c r="BF1004" s="1654"/>
      <c r="BG1004" s="1654"/>
      <c r="BH1004" s="1654"/>
      <c r="BI1004" s="1654"/>
      <c r="BJ1004" s="1654"/>
      <c r="BK1004" s="1654"/>
      <c r="BL1004" s="1654"/>
      <c r="BM1004" s="1654"/>
      <c r="BN1004" s="1654"/>
      <c r="BO1004" s="1654"/>
      <c r="BP1004" s="1654"/>
      <c r="BQ1004" s="1654"/>
      <c r="BR1004" s="135"/>
      <c r="CA1004" s="146"/>
      <c r="CB1004" s="146"/>
      <c r="CC1004" s="146"/>
      <c r="CD1004" s="146"/>
      <c r="CE1004" s="146"/>
      <c r="CF1004" s="146"/>
      <c r="CG1004" s="146"/>
      <c r="CH1004" s="146"/>
      <c r="CI1004" s="146"/>
    </row>
    <row r="1005" spans="1:87" s="76" customFormat="1" ht="16.5" customHeight="1" x14ac:dyDescent="0.2">
      <c r="A1005" s="143" t="str">
        <f>+IF('➉一覧からの作成用データ (切替届)'!$N$54="印刷ＯＫ→",1,"")</f>
        <v/>
      </c>
      <c r="B1005" s="1654" t="s">
        <v>136</v>
      </c>
      <c r="C1005" s="1654"/>
      <c r="D1005" s="1654"/>
      <c r="E1005" s="1654"/>
      <c r="F1005" s="1654"/>
      <c r="G1005" s="1654"/>
      <c r="H1005" s="1654"/>
      <c r="I1005" s="1654"/>
      <c r="J1005" s="1654"/>
      <c r="K1005" s="1654"/>
      <c r="L1005" s="1654"/>
      <c r="M1005" s="1654"/>
      <c r="N1005" s="1654"/>
      <c r="O1005" s="1654"/>
      <c r="P1005" s="1654"/>
      <c r="Q1005" s="1654"/>
      <c r="R1005" s="1654"/>
      <c r="S1005" s="1654"/>
      <c r="T1005" s="1654"/>
      <c r="U1005" s="1654"/>
      <c r="V1005" s="1654"/>
      <c r="W1005" s="1654"/>
      <c r="X1005" s="1654"/>
      <c r="Y1005" s="1654"/>
      <c r="Z1005" s="1654"/>
      <c r="AA1005" s="1654"/>
      <c r="AB1005" s="1654"/>
      <c r="AC1005" s="1654"/>
      <c r="AD1005" s="1654"/>
      <c r="AE1005" s="1654"/>
      <c r="AF1005" s="1654"/>
      <c r="AG1005" s="1654"/>
      <c r="AH1005" s="1654"/>
      <c r="AI1005" s="1654"/>
      <c r="AJ1005" s="1654"/>
      <c r="AK1005" s="1654"/>
      <c r="AL1005" s="1654"/>
      <c r="AM1005" s="1654"/>
      <c r="AN1005" s="1654"/>
      <c r="AO1005" s="1654"/>
      <c r="AP1005" s="1654"/>
      <c r="AQ1005" s="1654"/>
      <c r="AR1005" s="1654"/>
      <c r="AS1005" s="1654"/>
      <c r="AT1005" s="1654"/>
      <c r="AU1005" s="1654"/>
      <c r="AV1005" s="1654"/>
      <c r="AW1005" s="1654"/>
      <c r="AX1005" s="1654"/>
      <c r="AY1005" s="1654"/>
      <c r="AZ1005" s="1654"/>
      <c r="BA1005" s="1654"/>
      <c r="BB1005" s="1654"/>
      <c r="BC1005" s="1654"/>
      <c r="BD1005" s="1654"/>
      <c r="BE1005" s="1654"/>
      <c r="BF1005" s="1654"/>
      <c r="BG1005" s="1654"/>
      <c r="BH1005" s="1654"/>
      <c r="BI1005" s="1654"/>
      <c r="BJ1005" s="1654"/>
      <c r="BK1005" s="1654"/>
      <c r="BL1005" s="1654"/>
      <c r="BM1005" s="1654"/>
      <c r="BN1005" s="1654"/>
      <c r="BO1005" s="1654"/>
      <c r="BP1005" s="1654"/>
      <c r="BQ1005" s="1654"/>
      <c r="BR1005" s="135"/>
      <c r="CA1005" s="146"/>
      <c r="CB1005" s="146"/>
      <c r="CC1005" s="146"/>
      <c r="CD1005" s="146"/>
      <c r="CE1005" s="146"/>
      <c r="CF1005" s="146"/>
      <c r="CG1005" s="146"/>
      <c r="CH1005" s="146"/>
      <c r="CI1005" s="146"/>
    </row>
    <row r="1006" spans="1:87" s="76" customFormat="1" ht="16.5" customHeight="1" x14ac:dyDescent="0.2">
      <c r="A1006" s="143" t="str">
        <f>+IF('➉一覧からの作成用データ (切替届)'!$N$54="印刷ＯＫ→",1,"")</f>
        <v/>
      </c>
      <c r="B1006" s="1654"/>
      <c r="C1006" s="1654"/>
      <c r="D1006" s="1654"/>
      <c r="E1006" s="1654"/>
      <c r="F1006" s="1654"/>
      <c r="G1006" s="1654"/>
      <c r="H1006" s="1654"/>
      <c r="I1006" s="1654"/>
      <c r="J1006" s="1654"/>
      <c r="K1006" s="1654"/>
      <c r="L1006" s="1654"/>
      <c r="M1006" s="1654"/>
      <c r="N1006" s="1654"/>
      <c r="O1006" s="1654"/>
      <c r="P1006" s="1654"/>
      <c r="Q1006" s="1654"/>
      <c r="R1006" s="1654"/>
      <c r="S1006" s="1654"/>
      <c r="T1006" s="1654"/>
      <c r="U1006" s="1654"/>
      <c r="V1006" s="1654"/>
      <c r="W1006" s="1654"/>
      <c r="X1006" s="1654"/>
      <c r="Y1006" s="1654"/>
      <c r="Z1006" s="1654"/>
      <c r="AA1006" s="1654"/>
      <c r="AB1006" s="1654"/>
      <c r="AC1006" s="1654"/>
      <c r="AD1006" s="1654"/>
      <c r="AE1006" s="1654"/>
      <c r="AF1006" s="1654"/>
      <c r="AG1006" s="1654"/>
      <c r="AH1006" s="1654"/>
      <c r="AI1006" s="1654"/>
      <c r="AJ1006" s="1654"/>
      <c r="AK1006" s="1654"/>
      <c r="AL1006" s="1654"/>
      <c r="AM1006" s="1654"/>
      <c r="AN1006" s="1654"/>
      <c r="AO1006" s="1654"/>
      <c r="AP1006" s="1654"/>
      <c r="AQ1006" s="1654"/>
      <c r="AR1006" s="1654"/>
      <c r="AS1006" s="1654"/>
      <c r="AT1006" s="1654"/>
      <c r="AU1006" s="1654"/>
      <c r="AV1006" s="1654"/>
      <c r="AW1006" s="1654"/>
      <c r="AX1006" s="1654"/>
      <c r="AY1006" s="1654"/>
      <c r="AZ1006" s="1654"/>
      <c r="BA1006" s="1654"/>
      <c r="BB1006" s="1654"/>
      <c r="BC1006" s="1654"/>
      <c r="BD1006" s="1654"/>
      <c r="BE1006" s="1654"/>
      <c r="BF1006" s="1654"/>
      <c r="BG1006" s="1654"/>
      <c r="BH1006" s="1654"/>
      <c r="BI1006" s="1654"/>
      <c r="BJ1006" s="1654"/>
      <c r="BK1006" s="1654"/>
      <c r="BL1006" s="1654"/>
      <c r="BM1006" s="1654"/>
      <c r="BN1006" s="1654"/>
      <c r="BO1006" s="1654"/>
      <c r="BP1006" s="1654"/>
      <c r="BQ1006" s="1654"/>
      <c r="BR1006" s="135"/>
      <c r="CA1006" s="146"/>
      <c r="CB1006" s="146"/>
      <c r="CC1006" s="146"/>
      <c r="CD1006" s="146"/>
      <c r="CE1006" s="146"/>
      <c r="CF1006" s="146"/>
      <c r="CG1006" s="146"/>
      <c r="CH1006" s="146"/>
      <c r="CI1006" s="146"/>
    </row>
    <row r="1007" spans="1:87" s="76" customFormat="1" ht="12" customHeight="1" x14ac:dyDescent="0.2">
      <c r="A1007" s="143" t="str">
        <f>+IF('➉一覧からの作成用データ (切替届)'!$N$54="印刷ＯＫ→",1,"")</f>
        <v/>
      </c>
      <c r="B1007" s="82"/>
      <c r="C1007" s="92"/>
      <c r="D1007" s="92"/>
      <c r="E1007" s="92"/>
      <c r="F1007" s="92"/>
      <c r="G1007" s="92"/>
      <c r="H1007" s="92"/>
      <c r="I1007" s="92"/>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3"/>
      <c r="AI1007" s="93"/>
      <c r="AJ1007" s="93"/>
      <c r="AK1007" s="93"/>
      <c r="AL1007" s="94"/>
      <c r="AM1007" s="95"/>
      <c r="AN1007" s="95"/>
      <c r="AO1007" s="95"/>
      <c r="AP1007" s="95"/>
      <c r="AQ1007" s="96"/>
      <c r="AR1007" s="96"/>
      <c r="AS1007" s="96"/>
      <c r="AT1007" s="96"/>
      <c r="AU1007" s="96"/>
      <c r="AV1007" s="96"/>
      <c r="AW1007" s="96"/>
      <c r="AX1007" s="96"/>
      <c r="AY1007" s="96"/>
      <c r="AZ1007" s="96"/>
      <c r="BA1007" s="96"/>
      <c r="BB1007" s="96"/>
      <c r="BC1007" s="96"/>
      <c r="BD1007" s="96"/>
      <c r="BE1007" s="96"/>
      <c r="BF1007" s="96"/>
      <c r="BG1007" s="96"/>
      <c r="BH1007" s="96"/>
      <c r="BR1007" s="135"/>
      <c r="CA1007" s="146"/>
      <c r="CB1007" s="146"/>
      <c r="CC1007" s="146"/>
      <c r="CD1007" s="146"/>
      <c r="CE1007" s="146"/>
      <c r="CF1007" s="146"/>
      <c r="CG1007" s="146"/>
      <c r="CH1007" s="146"/>
      <c r="CI1007" s="146"/>
    </row>
    <row r="1008" spans="1:87" s="76" customFormat="1" ht="12" customHeight="1" x14ac:dyDescent="0.2">
      <c r="A1008" s="143" t="str">
        <f>+IF('➉一覧からの作成用データ (切替届)'!$N$54="印刷ＯＫ→",1,"")</f>
        <v/>
      </c>
      <c r="B1008" s="92"/>
      <c r="C1008" s="92"/>
      <c r="D1008" s="92"/>
      <c r="E1008" s="92"/>
      <c r="F1008" s="92"/>
      <c r="G1008" s="92"/>
      <c r="H1008" s="92"/>
      <c r="I1008" s="92"/>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3"/>
      <c r="AI1008" s="93"/>
      <c r="AJ1008" s="93"/>
      <c r="AK1008" s="93"/>
      <c r="AL1008" s="94"/>
      <c r="AM1008" s="95"/>
      <c r="AN1008" s="95"/>
      <c r="AO1008" s="95"/>
      <c r="AP1008" s="95"/>
      <c r="AQ1008" s="97"/>
      <c r="AR1008" s="97"/>
      <c r="AS1008" s="97"/>
      <c r="AT1008" s="97"/>
      <c r="AU1008" s="97"/>
      <c r="AV1008" s="97"/>
      <c r="AW1008" s="98"/>
      <c r="AX1008" s="98"/>
      <c r="AY1008" s="98"/>
      <c r="AZ1008" s="98"/>
      <c r="BA1008" s="98"/>
      <c r="BB1008" s="99"/>
      <c r="BC1008" s="98"/>
      <c r="BD1008" s="98"/>
      <c r="BE1008" s="98"/>
      <c r="BF1008" s="98"/>
      <c r="BG1008" s="98"/>
      <c r="BH1008" s="99"/>
      <c r="BR1008" s="135"/>
      <c r="CA1008" s="146"/>
      <c r="CB1008" s="146"/>
      <c r="CC1008" s="146"/>
      <c r="CD1008" s="146"/>
      <c r="CE1008" s="146"/>
      <c r="CF1008" s="146"/>
      <c r="CG1008" s="146"/>
      <c r="CH1008" s="146"/>
      <c r="CI1008" s="146"/>
    </row>
    <row r="1009" spans="1:85" ht="11.25" customHeight="1" x14ac:dyDescent="0.2">
      <c r="A1009" s="143" t="str">
        <f>+IF('➉一覧からの作成用データ (切替届)'!$N$55="印刷ＯＫ→",1,"")</f>
        <v/>
      </c>
      <c r="C1009" s="92"/>
      <c r="D1009" s="92"/>
      <c r="E1009" s="92"/>
      <c r="F1009" s="92"/>
      <c r="G1009" s="92"/>
      <c r="H1009" s="92"/>
      <c r="I1009" s="92"/>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3"/>
      <c r="AI1009" s="93"/>
      <c r="AJ1009" s="93"/>
      <c r="AK1009" s="93"/>
      <c r="AL1009" s="94"/>
      <c r="AM1009" s="95"/>
      <c r="AN1009" s="95"/>
      <c r="AO1009" s="95"/>
      <c r="AP1009" s="95"/>
      <c r="AQ1009" s="96"/>
      <c r="AR1009" s="96"/>
      <c r="AS1009" s="96"/>
      <c r="AT1009" s="96"/>
      <c r="AU1009" s="96"/>
      <c r="AV1009" s="96"/>
      <c r="AW1009" s="96"/>
      <c r="AX1009" s="96"/>
      <c r="AY1009" s="96"/>
      <c r="AZ1009" s="96"/>
      <c r="BA1009" s="96"/>
      <c r="BB1009" s="96"/>
      <c r="BC1009" s="96"/>
      <c r="BD1009" s="96"/>
      <c r="BE1009" s="96"/>
      <c r="BF1009" s="96"/>
      <c r="BG1009" s="96"/>
      <c r="BH1009" s="96"/>
      <c r="BI1009" s="76"/>
      <c r="BJ1009" s="76"/>
      <c r="BK1009" s="76"/>
      <c r="BL1009" s="76"/>
      <c r="BM1009" s="76"/>
      <c r="BN1009" s="76"/>
      <c r="BO1009" s="76"/>
      <c r="BP1009" s="76"/>
      <c r="BQ1009" s="76"/>
    </row>
    <row r="1010" spans="1:85" ht="12.75" customHeight="1" x14ac:dyDescent="0.2">
      <c r="A1010" s="143" t="str">
        <f>+IF('➉一覧からの作成用データ (切替届)'!$N$55="印刷ＯＫ→",1,"")</f>
        <v/>
      </c>
      <c r="B1010" s="92"/>
      <c r="C1010" s="92"/>
      <c r="D1010" s="92"/>
      <c r="E1010" s="92"/>
      <c r="F1010" s="92"/>
      <c r="G1010" s="92"/>
      <c r="H1010" s="92"/>
      <c r="I1010" s="92"/>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3"/>
      <c r="AI1010" s="93"/>
      <c r="AJ1010" s="93"/>
      <c r="AK1010" s="93"/>
      <c r="AL1010" s="94"/>
      <c r="AM1010" s="95"/>
      <c r="AN1010" s="95"/>
      <c r="AO1010" s="95"/>
      <c r="AP1010" s="95"/>
      <c r="AQ1010" s="97"/>
      <c r="AR1010" s="97"/>
      <c r="AS1010" s="97"/>
      <c r="AT1010" s="97"/>
      <c r="AU1010" s="97"/>
      <c r="AV1010" s="97"/>
      <c r="AW1010" s="98"/>
      <c r="AX1010" s="98"/>
      <c r="AY1010" s="98"/>
      <c r="AZ1010" s="98"/>
      <c r="BA1010" s="98"/>
      <c r="BB1010" s="99"/>
      <c r="BC1010" s="98"/>
      <c r="BD1010" s="98"/>
      <c r="BE1010" s="98"/>
      <c r="BF1010" s="98"/>
      <c r="BG1010" s="98"/>
      <c r="BH1010" s="99"/>
      <c r="BI1010" s="76"/>
      <c r="BJ1010" s="76"/>
      <c r="BK1010" s="76"/>
      <c r="BL1010" s="76"/>
      <c r="BM1010" s="76"/>
      <c r="BN1010" s="76"/>
      <c r="BO1010" s="76"/>
      <c r="BP1010" s="76"/>
      <c r="BQ1010" s="76"/>
      <c r="BR1010" s="83"/>
      <c r="BS1010" s="83"/>
    </row>
    <row r="1011" spans="1:85" ht="12.75" customHeight="1" x14ac:dyDescent="0.2">
      <c r="A1011" s="143" t="str">
        <f>+IF('➉一覧からの作成用データ (切替届)'!$N$55="印刷ＯＫ→",1,"")</f>
        <v/>
      </c>
      <c r="B1011" s="92"/>
      <c r="C1011" s="92"/>
      <c r="D1011" s="92"/>
      <c r="E1011" s="92"/>
      <c r="F1011" s="92"/>
      <c r="G1011" s="92"/>
      <c r="H1011" s="92"/>
      <c r="I1011" s="92"/>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3"/>
      <c r="AI1011" s="93"/>
      <c r="AJ1011" s="93"/>
      <c r="AK1011" s="93"/>
      <c r="AL1011" s="94"/>
      <c r="AM1011" s="95"/>
      <c r="AN1011" s="95"/>
      <c r="AO1011" s="95"/>
      <c r="AP1011" s="95"/>
      <c r="AQ1011" s="97"/>
      <c r="AR1011" s="97"/>
      <c r="AS1011" s="97"/>
      <c r="AT1011" s="97"/>
      <c r="AU1011" s="97"/>
      <c r="AV1011" s="97"/>
      <c r="AW1011" s="98"/>
      <c r="AX1011" s="98"/>
      <c r="AY1011" s="98"/>
      <c r="AZ1011" s="98"/>
      <c r="BA1011" s="98"/>
      <c r="BB1011" s="99"/>
      <c r="BC1011" s="98"/>
      <c r="BD1011" s="98"/>
      <c r="BE1011" s="98"/>
      <c r="BF1011" s="98"/>
      <c r="BG1011" s="98"/>
      <c r="BH1011" s="99"/>
      <c r="BI1011" s="76"/>
      <c r="BJ1011" s="100"/>
      <c r="BK1011" s="101"/>
      <c r="BL1011" s="101"/>
      <c r="BM1011" s="101"/>
      <c r="BN1011" s="101"/>
      <c r="BO1011" s="101"/>
      <c r="BP1011" s="101"/>
      <c r="BQ1011" s="101"/>
      <c r="BR1011" s="76"/>
      <c r="BS1011" s="76"/>
    </row>
    <row r="1012" spans="1:85" ht="12.75" customHeight="1" x14ac:dyDescent="0.2">
      <c r="A1012" s="143" t="str">
        <f>+IF('➉一覧からの作成用データ (切替届)'!$N$55="印刷ＯＫ→",1,"")</f>
        <v/>
      </c>
      <c r="B1012" s="2719" t="s">
        <v>589</v>
      </c>
      <c r="C1012" s="2719"/>
      <c r="D1012" s="2719"/>
      <c r="E1012" s="2719"/>
      <c r="F1012" s="2719"/>
      <c r="G1012" s="2719"/>
      <c r="H1012" s="2719"/>
      <c r="I1012" s="2719"/>
      <c r="J1012" s="2719"/>
      <c r="K1012" s="2719"/>
      <c r="L1012" s="2719"/>
      <c r="M1012" s="2719"/>
      <c r="N1012" s="2719"/>
      <c r="O1012" s="2719"/>
      <c r="P1012" s="2719"/>
      <c r="Q1012" s="2719"/>
      <c r="R1012" s="2719"/>
      <c r="S1012" s="2719"/>
      <c r="T1012" s="2719"/>
      <c r="U1012" s="2719"/>
      <c r="V1012" s="2719"/>
      <c r="W1012" s="2719"/>
      <c r="X1012" s="2719"/>
      <c r="Y1012" s="2719"/>
      <c r="Z1012" s="2719"/>
      <c r="AA1012" s="2719"/>
      <c r="AB1012" s="2719"/>
      <c r="AC1012" s="2719"/>
      <c r="AD1012" s="2719"/>
      <c r="AE1012" s="2719"/>
      <c r="AF1012" s="2719"/>
      <c r="AG1012" s="2719"/>
      <c r="AH1012" s="2719"/>
      <c r="AI1012" s="2719"/>
      <c r="AJ1012" s="2719"/>
      <c r="AK1012" s="2719"/>
      <c r="AL1012" s="2720"/>
      <c r="AM1012" s="95"/>
      <c r="AN1012" s="95"/>
      <c r="AO1012" s="95"/>
      <c r="AP1012" s="2721" t="s">
        <v>115</v>
      </c>
      <c r="AQ1012" s="2721"/>
      <c r="AR1012" s="2721"/>
      <c r="AS1012" s="2721"/>
      <c r="AT1012" s="2721"/>
      <c r="AU1012" s="2721"/>
      <c r="AV1012" s="2721"/>
      <c r="AW1012" s="2723"/>
      <c r="AX1012" s="2723"/>
      <c r="AY1012" s="2723"/>
      <c r="AZ1012" s="2723"/>
      <c r="BA1012" s="2723"/>
      <c r="BB1012" s="2723"/>
      <c r="BC1012" s="2723"/>
      <c r="BD1012" s="2723"/>
      <c r="BE1012" s="2723"/>
      <c r="BF1012" s="2723"/>
      <c r="BG1012" s="2723"/>
      <c r="BH1012" s="2723"/>
      <c r="BI1012" s="2723"/>
      <c r="BJ1012" s="2723"/>
      <c r="BK1012" s="2723"/>
      <c r="BL1012" s="2723"/>
      <c r="BM1012" s="2723"/>
      <c r="BN1012" s="2723"/>
      <c r="BO1012" s="2723"/>
      <c r="BP1012" s="2723"/>
      <c r="BQ1012" s="2723"/>
      <c r="BR1012" s="76"/>
      <c r="BS1012" s="76"/>
    </row>
    <row r="1013" spans="1:85" ht="12.75" customHeight="1" x14ac:dyDescent="0.2">
      <c r="A1013" s="143" t="str">
        <f>+IF('➉一覧からの作成用データ (切替届)'!$N$55="印刷ＯＫ→",1,"")</f>
        <v/>
      </c>
      <c r="B1013" s="2719"/>
      <c r="C1013" s="2719"/>
      <c r="D1013" s="2719"/>
      <c r="E1013" s="2719"/>
      <c r="F1013" s="2719"/>
      <c r="G1013" s="2719"/>
      <c r="H1013" s="2719"/>
      <c r="I1013" s="2719"/>
      <c r="J1013" s="2719"/>
      <c r="K1013" s="2719"/>
      <c r="L1013" s="2719"/>
      <c r="M1013" s="2719"/>
      <c r="N1013" s="2719"/>
      <c r="O1013" s="2719"/>
      <c r="P1013" s="2719"/>
      <c r="Q1013" s="2719"/>
      <c r="R1013" s="2719"/>
      <c r="S1013" s="2719"/>
      <c r="T1013" s="2719"/>
      <c r="U1013" s="2719"/>
      <c r="V1013" s="2719"/>
      <c r="W1013" s="2719"/>
      <c r="X1013" s="2719"/>
      <c r="Y1013" s="2719"/>
      <c r="Z1013" s="2719"/>
      <c r="AA1013" s="2719"/>
      <c r="AB1013" s="2719"/>
      <c r="AC1013" s="2719"/>
      <c r="AD1013" s="2719"/>
      <c r="AE1013" s="2719"/>
      <c r="AF1013" s="2719"/>
      <c r="AG1013" s="2719"/>
      <c r="AH1013" s="2719"/>
      <c r="AI1013" s="2719"/>
      <c r="AJ1013" s="2719"/>
      <c r="AK1013" s="2719"/>
      <c r="AL1013" s="2720"/>
      <c r="AM1013" s="95"/>
      <c r="AN1013" s="95"/>
      <c r="AO1013" s="95"/>
      <c r="AP1013" s="2721"/>
      <c r="AQ1013" s="2721"/>
      <c r="AR1013" s="2721"/>
      <c r="AS1013" s="2721"/>
      <c r="AT1013" s="2721"/>
      <c r="AU1013" s="2721"/>
      <c r="AV1013" s="2721"/>
      <c r="AW1013" s="2723"/>
      <c r="AX1013" s="2723"/>
      <c r="AY1013" s="2723"/>
      <c r="AZ1013" s="2723"/>
      <c r="BA1013" s="2723"/>
      <c r="BB1013" s="2723"/>
      <c r="BC1013" s="2723"/>
      <c r="BD1013" s="2723"/>
      <c r="BE1013" s="2723"/>
      <c r="BF1013" s="2723"/>
      <c r="BG1013" s="2723"/>
      <c r="BH1013" s="2723"/>
      <c r="BI1013" s="2723"/>
      <c r="BJ1013" s="2723"/>
      <c r="BK1013" s="2723"/>
      <c r="BL1013" s="2723"/>
      <c r="BM1013" s="2723"/>
      <c r="BN1013" s="2723"/>
      <c r="BO1013" s="2723"/>
      <c r="BP1013" s="2723"/>
      <c r="BQ1013" s="2723"/>
      <c r="BR1013" s="76"/>
      <c r="BS1013" s="76"/>
    </row>
    <row r="1014" spans="1:85" ht="12.75" customHeight="1" thickBot="1" x14ac:dyDescent="0.25">
      <c r="A1014" s="143" t="str">
        <f>+IF('➉一覧からの作成用データ (切替届)'!$N$55="印刷ＯＫ→",1,"")</f>
        <v/>
      </c>
      <c r="B1014" s="2720"/>
      <c r="C1014" s="2720"/>
      <c r="D1014" s="2720"/>
      <c r="E1014" s="2720"/>
      <c r="F1014" s="2720"/>
      <c r="G1014" s="2720"/>
      <c r="H1014" s="2720"/>
      <c r="I1014" s="2720"/>
      <c r="J1014" s="2720"/>
      <c r="K1014" s="2720"/>
      <c r="L1014" s="2720"/>
      <c r="M1014" s="2720"/>
      <c r="N1014" s="2720"/>
      <c r="O1014" s="2720"/>
      <c r="P1014" s="2720"/>
      <c r="Q1014" s="2720"/>
      <c r="R1014" s="2720"/>
      <c r="S1014" s="2720"/>
      <c r="T1014" s="2720"/>
      <c r="U1014" s="2720"/>
      <c r="V1014" s="2720"/>
      <c r="W1014" s="2720"/>
      <c r="X1014" s="2720"/>
      <c r="Y1014" s="2720"/>
      <c r="Z1014" s="2720"/>
      <c r="AA1014" s="2720"/>
      <c r="AB1014" s="2720"/>
      <c r="AC1014" s="2720"/>
      <c r="AD1014" s="2720"/>
      <c r="AE1014" s="2720"/>
      <c r="AF1014" s="2720"/>
      <c r="AG1014" s="2720"/>
      <c r="AH1014" s="2720"/>
      <c r="AI1014" s="2720"/>
      <c r="AJ1014" s="2720"/>
      <c r="AK1014" s="2720"/>
      <c r="AL1014" s="2720"/>
      <c r="AM1014" s="95"/>
      <c r="AN1014" s="95"/>
      <c r="AO1014" s="95"/>
      <c r="AP1014" s="2722"/>
      <c r="AQ1014" s="2722"/>
      <c r="AR1014" s="2722"/>
      <c r="AS1014" s="2722"/>
      <c r="AT1014" s="2722"/>
      <c r="AU1014" s="2722"/>
      <c r="AV1014" s="2722"/>
      <c r="AW1014" s="2724"/>
      <c r="AX1014" s="2724"/>
      <c r="AY1014" s="2724"/>
      <c r="AZ1014" s="2724"/>
      <c r="BA1014" s="2724"/>
      <c r="BB1014" s="2724"/>
      <c r="BC1014" s="2724"/>
      <c r="BD1014" s="2724"/>
      <c r="BE1014" s="2724"/>
      <c r="BF1014" s="2724"/>
      <c r="BG1014" s="2724"/>
      <c r="BH1014" s="2724"/>
      <c r="BI1014" s="2724"/>
      <c r="BJ1014" s="2724"/>
      <c r="BK1014" s="2724"/>
      <c r="BL1014" s="2724"/>
      <c r="BM1014" s="2724"/>
      <c r="BN1014" s="2724"/>
      <c r="BO1014" s="2724"/>
      <c r="BP1014" s="2724"/>
      <c r="BQ1014" s="2724"/>
      <c r="BR1014" s="76"/>
      <c r="BS1014" s="76"/>
    </row>
    <row r="1015" spans="1:85" ht="13.5" customHeight="1" x14ac:dyDescent="0.2">
      <c r="A1015" s="143" t="str">
        <f>+IF('➉一覧からの作成用データ (切替届)'!$N$55="印刷ＯＫ→",1,"")</f>
        <v/>
      </c>
      <c r="B1015" s="2725">
        <f ca="1">IF('➉一覧からの作成用データ (切替届)'!$B$31="","",'➉一覧からの作成用データ (切替届)'!$B$31)</f>
        <v>45617</v>
      </c>
      <c r="C1015" s="2726"/>
      <c r="D1015" s="2726"/>
      <c r="E1015" s="2726"/>
      <c r="F1015" s="2726"/>
      <c r="G1015" s="2726"/>
      <c r="H1015" s="2726"/>
      <c r="I1015" s="2726"/>
      <c r="J1015" s="2726"/>
      <c r="K1015" s="2726"/>
      <c r="L1015" s="2726"/>
      <c r="M1015" s="2726"/>
      <c r="N1015" s="2726"/>
      <c r="O1015" s="2726"/>
      <c r="P1015" s="1729" t="s">
        <v>68</v>
      </c>
      <c r="Q1015" s="1729"/>
      <c r="R1015" s="1731" t="s">
        <v>21</v>
      </c>
      <c r="S1015" s="1732"/>
      <c r="T1015" s="1732"/>
      <c r="U1015" s="1732"/>
      <c r="V1015" s="1733"/>
      <c r="W1015" s="1734" t="s">
        <v>9</v>
      </c>
      <c r="X1015" s="1735"/>
      <c r="Y1015" s="2731" t="str">
        <f>①伊勢崎市における事業所基本情報!$K$26&amp;"-"&amp;①伊勢崎市における事業所基本情報!$Q$26&amp;""</f>
        <v>-</v>
      </c>
      <c r="Z1015" s="2731"/>
      <c r="AA1015" s="2731"/>
      <c r="AB1015" s="2731"/>
      <c r="AC1015" s="2731"/>
      <c r="AD1015" s="2731"/>
      <c r="AE1015" s="2731"/>
      <c r="AF1015" s="2731"/>
      <c r="AG1015" s="81"/>
      <c r="AH1015" s="81"/>
      <c r="AI1015" s="81"/>
      <c r="AJ1015" s="81"/>
      <c r="AK1015" s="81"/>
      <c r="AL1015" s="81"/>
      <c r="AM1015" s="81"/>
      <c r="AN1015" s="81"/>
      <c r="AO1015" s="81"/>
      <c r="AP1015" s="81"/>
      <c r="AQ1015" s="81"/>
      <c r="AR1015" s="81"/>
      <c r="AS1015" s="81"/>
      <c r="AT1015" s="81"/>
      <c r="AU1015" s="81"/>
      <c r="AV1015" s="81"/>
      <c r="AW1015" s="1549" t="s">
        <v>10</v>
      </c>
      <c r="AX1015" s="1549"/>
      <c r="AY1015" s="1549"/>
      <c r="AZ1015" s="1549"/>
      <c r="BA1015" s="1549"/>
      <c r="BB1015" s="1549"/>
      <c r="BC1015" s="1549"/>
      <c r="BD1015" s="1551" t="str">
        <f>①伊勢崎市における事業所基本情報!$CG$18&amp;""</f>
        <v/>
      </c>
      <c r="BE1015" s="1551" t="str">
        <f>①伊勢崎市における事業所基本情報!$CH$18&amp;""</f>
        <v/>
      </c>
      <c r="BF1015" s="1551" t="str">
        <f>①伊勢崎市における事業所基本情報!$CI$18&amp;""</f>
        <v/>
      </c>
      <c r="BG1015" s="1551" t="str">
        <f>①伊勢崎市における事業所基本情報!$CJ$18&amp;""</f>
        <v/>
      </c>
      <c r="BH1015" s="1551" t="str">
        <f>①伊勢崎市における事業所基本情報!$CK$18&amp;""</f>
        <v/>
      </c>
      <c r="BI1015" s="1551" t="str">
        <f>①伊勢崎市における事業所基本情報!$CL$18&amp;""</f>
        <v/>
      </c>
      <c r="BJ1015" s="1551" t="str">
        <f>①伊勢崎市における事業所基本情報!$CM$18&amp;""</f>
        <v/>
      </c>
      <c r="BK1015" s="1551" t="str">
        <f>①伊勢崎市における事業所基本情報!$CN$18&amp;""</f>
        <v/>
      </c>
      <c r="BL1015" s="1572" t="s">
        <v>130</v>
      </c>
      <c r="BM1015" s="1573"/>
      <c r="BN1015" s="1573"/>
      <c r="BO1015" s="1573"/>
      <c r="BP1015" s="1573"/>
      <c r="BQ1015" s="1574"/>
      <c r="BR1015" s="86"/>
      <c r="BS1015" s="86"/>
      <c r="BT1015" s="86"/>
      <c r="BY1015" s="145"/>
      <c r="BZ1015" s="145"/>
      <c r="CA1015" s="145"/>
      <c r="CB1015" s="145"/>
      <c r="CC1015" s="145"/>
      <c r="CD1015" s="145"/>
      <c r="CE1015" s="145"/>
      <c r="CF1015" s="145"/>
      <c r="CG1015" s="145"/>
    </row>
    <row r="1016" spans="1:85" ht="13.5" customHeight="1" x14ac:dyDescent="0.2">
      <c r="A1016" s="143" t="str">
        <f>+IF('➉一覧からの作成用データ (切替届)'!$N$55="印刷ＯＫ→",1,"")</f>
        <v/>
      </c>
      <c r="B1016" s="2727"/>
      <c r="C1016" s="2728"/>
      <c r="D1016" s="2728"/>
      <c r="E1016" s="2728"/>
      <c r="F1016" s="2728"/>
      <c r="G1016" s="2728"/>
      <c r="H1016" s="2728"/>
      <c r="I1016" s="2728"/>
      <c r="J1016" s="2728"/>
      <c r="K1016" s="2728"/>
      <c r="L1016" s="2728"/>
      <c r="M1016" s="2728"/>
      <c r="N1016" s="2728"/>
      <c r="O1016" s="2728"/>
      <c r="P1016" s="1730"/>
      <c r="Q1016" s="1730"/>
      <c r="R1016" s="1640"/>
      <c r="S1016" s="1590"/>
      <c r="T1016" s="1590"/>
      <c r="U1016" s="1590"/>
      <c r="V1016" s="1641"/>
      <c r="W1016" s="1568" t="str">
        <f>①伊勢崎市における事業所基本情報!$I$27&amp;""</f>
        <v/>
      </c>
      <c r="X1016" s="1569"/>
      <c r="Y1016" s="1569"/>
      <c r="Z1016" s="1569"/>
      <c r="AA1016" s="1569"/>
      <c r="AB1016" s="1569"/>
      <c r="AC1016" s="1569"/>
      <c r="AD1016" s="1569"/>
      <c r="AE1016" s="1569"/>
      <c r="AF1016" s="1569"/>
      <c r="AG1016" s="1569"/>
      <c r="AH1016" s="1569"/>
      <c r="AI1016" s="1569"/>
      <c r="AJ1016" s="1569"/>
      <c r="AK1016" s="1569"/>
      <c r="AL1016" s="1569"/>
      <c r="AM1016" s="1569"/>
      <c r="AN1016" s="1569"/>
      <c r="AO1016" s="1569"/>
      <c r="AP1016" s="1569"/>
      <c r="AQ1016" s="1569"/>
      <c r="AR1016" s="1569"/>
      <c r="AS1016" s="1569"/>
      <c r="AT1016" s="1569"/>
      <c r="AU1016" s="1569"/>
      <c r="AV1016" s="1569"/>
      <c r="AW1016" s="1550"/>
      <c r="AX1016" s="1550"/>
      <c r="AY1016" s="1550"/>
      <c r="AZ1016" s="1550"/>
      <c r="BA1016" s="1550"/>
      <c r="BB1016" s="1550"/>
      <c r="BC1016" s="1550"/>
      <c r="BD1016" s="1552"/>
      <c r="BE1016" s="1552"/>
      <c r="BF1016" s="1552"/>
      <c r="BG1016" s="1552"/>
      <c r="BH1016" s="1552"/>
      <c r="BI1016" s="1552"/>
      <c r="BJ1016" s="1552"/>
      <c r="BK1016" s="1552"/>
      <c r="BL1016" s="1575"/>
      <c r="BM1016" s="1576"/>
      <c r="BN1016" s="1576"/>
      <c r="BO1016" s="1576"/>
      <c r="BP1016" s="1576"/>
      <c r="BQ1016" s="1577"/>
      <c r="BR1016" s="86"/>
      <c r="BS1016" s="86"/>
      <c r="BT1016" s="86"/>
      <c r="BY1016" s="145"/>
    </row>
    <row r="1017" spans="1:85" ht="13.5" customHeight="1" x14ac:dyDescent="0.2">
      <c r="A1017" s="143" t="str">
        <f>+IF('➉一覧からの作成用データ (切替届)'!$N$55="印刷ＯＫ→",1,"")</f>
        <v/>
      </c>
      <c r="B1017" s="2727"/>
      <c r="C1017" s="2728"/>
      <c r="D1017" s="2728"/>
      <c r="E1017" s="2728"/>
      <c r="F1017" s="2728"/>
      <c r="G1017" s="2728"/>
      <c r="H1017" s="2728"/>
      <c r="I1017" s="2728"/>
      <c r="J1017" s="2728"/>
      <c r="K1017" s="2728"/>
      <c r="L1017" s="2728"/>
      <c r="M1017" s="2728"/>
      <c r="N1017" s="2728"/>
      <c r="O1017" s="2728"/>
      <c r="P1017" s="1730"/>
      <c r="Q1017" s="1730"/>
      <c r="R1017" s="1640"/>
      <c r="S1017" s="1590"/>
      <c r="T1017" s="1590"/>
      <c r="U1017" s="1590"/>
      <c r="V1017" s="1641"/>
      <c r="W1017" s="1568"/>
      <c r="X1017" s="1569"/>
      <c r="Y1017" s="1569"/>
      <c r="Z1017" s="1569"/>
      <c r="AA1017" s="1569"/>
      <c r="AB1017" s="1569"/>
      <c r="AC1017" s="1569"/>
      <c r="AD1017" s="1569"/>
      <c r="AE1017" s="1569"/>
      <c r="AF1017" s="1569"/>
      <c r="AG1017" s="1569"/>
      <c r="AH1017" s="1569"/>
      <c r="AI1017" s="1569"/>
      <c r="AJ1017" s="1569"/>
      <c r="AK1017" s="1569"/>
      <c r="AL1017" s="1569"/>
      <c r="AM1017" s="1569"/>
      <c r="AN1017" s="1569"/>
      <c r="AO1017" s="1569"/>
      <c r="AP1017" s="1569"/>
      <c r="AQ1017" s="1569"/>
      <c r="AR1017" s="1569"/>
      <c r="AS1017" s="1569"/>
      <c r="AT1017" s="1569"/>
      <c r="AU1017" s="1569"/>
      <c r="AV1017" s="1569"/>
      <c r="AW1017" s="1550"/>
      <c r="AX1017" s="1550"/>
      <c r="AY1017" s="1550"/>
      <c r="AZ1017" s="1550"/>
      <c r="BA1017" s="1550"/>
      <c r="BB1017" s="1550"/>
      <c r="BC1017" s="1550"/>
      <c r="BD1017" s="1624" t="s">
        <v>116</v>
      </c>
      <c r="BE1017" s="1624"/>
      <c r="BF1017" s="1624"/>
      <c r="BG1017" s="1624"/>
      <c r="BH1017" s="1624"/>
      <c r="BI1017" s="1624"/>
      <c r="BJ1017" s="1624"/>
      <c r="BK1017" s="1624" t="s">
        <v>117</v>
      </c>
      <c r="BL1017" s="1566" t="str">
        <f>RIGHT('➉一覧からの作成用データ (切替届)'!$M$55,2)&amp;""</f>
        <v/>
      </c>
      <c r="BM1017" s="1566"/>
      <c r="BN1017" s="1566"/>
      <c r="BO1017" s="1566"/>
      <c r="BP1017" s="1566"/>
      <c r="BQ1017" s="1626" t="s">
        <v>118</v>
      </c>
      <c r="BR1017" s="78"/>
      <c r="BS1017" s="78"/>
      <c r="BT1017" s="76"/>
      <c r="BY1017" s="145"/>
    </row>
    <row r="1018" spans="1:85" ht="13.5" customHeight="1" x14ac:dyDescent="0.2">
      <c r="A1018" s="143" t="str">
        <f>+IF('➉一覧からの作成用データ (切替届)'!$N$55="印刷ＯＫ→",1,"")</f>
        <v/>
      </c>
      <c r="B1018" s="2729"/>
      <c r="C1018" s="2730"/>
      <c r="D1018" s="2730"/>
      <c r="E1018" s="2730"/>
      <c r="F1018" s="2730"/>
      <c r="G1018" s="2730"/>
      <c r="H1018" s="2730"/>
      <c r="I1018" s="2730"/>
      <c r="J1018" s="2730"/>
      <c r="K1018" s="2730"/>
      <c r="L1018" s="2730"/>
      <c r="M1018" s="2730"/>
      <c r="N1018" s="2730"/>
      <c r="O1018" s="2730"/>
      <c r="P1018" s="1730"/>
      <c r="Q1018" s="1730"/>
      <c r="R1018" s="1637"/>
      <c r="S1018" s="1638"/>
      <c r="T1018" s="1638"/>
      <c r="U1018" s="1638"/>
      <c r="V1018" s="1642"/>
      <c r="W1018" s="1570"/>
      <c r="X1018" s="1571"/>
      <c r="Y1018" s="1571"/>
      <c r="Z1018" s="1571"/>
      <c r="AA1018" s="1571"/>
      <c r="AB1018" s="1571"/>
      <c r="AC1018" s="1571"/>
      <c r="AD1018" s="1571"/>
      <c r="AE1018" s="1571"/>
      <c r="AF1018" s="1571"/>
      <c r="AG1018" s="1571"/>
      <c r="AH1018" s="1571"/>
      <c r="AI1018" s="1571"/>
      <c r="AJ1018" s="1571"/>
      <c r="AK1018" s="1571"/>
      <c r="AL1018" s="1571"/>
      <c r="AM1018" s="1571"/>
      <c r="AN1018" s="1571"/>
      <c r="AO1018" s="1571"/>
      <c r="AP1018" s="1571"/>
      <c r="AQ1018" s="1571"/>
      <c r="AR1018" s="1571"/>
      <c r="AS1018" s="1571"/>
      <c r="AT1018" s="1571"/>
      <c r="AU1018" s="1571"/>
      <c r="AV1018" s="1571"/>
      <c r="AW1018" s="1550"/>
      <c r="AX1018" s="1550"/>
      <c r="AY1018" s="1550"/>
      <c r="AZ1018" s="1550"/>
      <c r="BA1018" s="1550"/>
      <c r="BB1018" s="1550"/>
      <c r="BC1018" s="1550"/>
      <c r="BD1018" s="1625"/>
      <c r="BE1018" s="1625"/>
      <c r="BF1018" s="1625"/>
      <c r="BG1018" s="1625"/>
      <c r="BH1018" s="1625"/>
      <c r="BI1018" s="1625"/>
      <c r="BJ1018" s="1625"/>
      <c r="BK1018" s="1625"/>
      <c r="BL1018" s="1567"/>
      <c r="BM1018" s="1567"/>
      <c r="BN1018" s="1567"/>
      <c r="BO1018" s="1567"/>
      <c r="BP1018" s="1567"/>
      <c r="BQ1018" s="1627"/>
      <c r="BR1018" s="78"/>
      <c r="BS1018" s="78"/>
      <c r="BT1018" s="76"/>
      <c r="BY1018" s="145"/>
      <c r="BZ1018" s="145"/>
      <c r="CA1018" s="145"/>
      <c r="CB1018" s="145"/>
      <c r="CC1018" s="145"/>
      <c r="CD1018" s="145"/>
      <c r="CE1018" s="145"/>
      <c r="CF1018" s="145"/>
    </row>
    <row r="1019" spans="1:85" ht="20.25" customHeight="1" x14ac:dyDescent="0.2">
      <c r="A1019" s="143" t="str">
        <f>+IF('➉一覧からの作成用データ (切替届)'!$N$55="印刷ＯＫ→",1,"")</f>
        <v/>
      </c>
      <c r="B1019" s="1653"/>
      <c r="C1019" s="1564"/>
      <c r="D1019" s="1564"/>
      <c r="E1019" s="1564"/>
      <c r="F1019" s="1564"/>
      <c r="G1019" s="1564"/>
      <c r="H1019" s="1564"/>
      <c r="I1019" s="1564"/>
      <c r="J1019" s="1564"/>
      <c r="K1019" s="1649" t="s">
        <v>304</v>
      </c>
      <c r="L1019" s="1650"/>
      <c r="M1019" s="1650"/>
      <c r="N1019" s="1650"/>
      <c r="O1019" s="1650"/>
      <c r="P1019" s="1730"/>
      <c r="Q1019" s="1730"/>
      <c r="R1019" s="1634" t="s">
        <v>20</v>
      </c>
      <c r="S1019" s="1634"/>
      <c r="T1019" s="1634"/>
      <c r="U1019" s="1634"/>
      <c r="V1019" s="1634"/>
      <c r="W1019" s="1610" t="str">
        <f>①伊勢崎市における事業所基本情報!$I$20&amp;""</f>
        <v/>
      </c>
      <c r="X1019" s="1611"/>
      <c r="Y1019" s="1611"/>
      <c r="Z1019" s="1611"/>
      <c r="AA1019" s="1611"/>
      <c r="AB1019" s="1611"/>
      <c r="AC1019" s="1611"/>
      <c r="AD1019" s="1611"/>
      <c r="AE1019" s="1611"/>
      <c r="AF1019" s="1611"/>
      <c r="AG1019" s="1611"/>
      <c r="AH1019" s="1611"/>
      <c r="AI1019" s="1611"/>
      <c r="AJ1019" s="1611"/>
      <c r="AK1019" s="1611"/>
      <c r="AL1019" s="1611"/>
      <c r="AM1019" s="1611"/>
      <c r="AN1019" s="1611"/>
      <c r="AO1019" s="1611"/>
      <c r="AP1019" s="1611"/>
      <c r="AQ1019" s="1611"/>
      <c r="AR1019" s="1611"/>
      <c r="AS1019" s="1611"/>
      <c r="AT1019" s="1611"/>
      <c r="AU1019" s="1611"/>
      <c r="AV1019" s="1612"/>
      <c r="AW1019" s="1550" t="s">
        <v>131</v>
      </c>
      <c r="AX1019" s="1550"/>
      <c r="AY1019" s="1550"/>
      <c r="AZ1019" s="1550"/>
      <c r="BA1019" s="1550" t="s">
        <v>33</v>
      </c>
      <c r="BB1019" s="1550"/>
      <c r="BC1019" s="1550"/>
      <c r="BD1019" s="1614" t="str">
        <f>①伊勢崎市における事業所基本情報!$I$35&amp;""</f>
        <v/>
      </c>
      <c r="BE1019" s="1614"/>
      <c r="BF1019" s="1614"/>
      <c r="BG1019" s="1614"/>
      <c r="BH1019" s="1614"/>
      <c r="BI1019" s="1614"/>
      <c r="BJ1019" s="1614"/>
      <c r="BK1019" s="1614"/>
      <c r="BL1019" s="1614"/>
      <c r="BM1019" s="1614"/>
      <c r="BN1019" s="1614"/>
      <c r="BO1019" s="1614"/>
      <c r="BP1019" s="1614"/>
      <c r="BQ1019" s="1615"/>
      <c r="BR1019" s="78"/>
      <c r="BS1019" s="78"/>
      <c r="BT1019" s="76"/>
      <c r="BY1019" s="145"/>
      <c r="BZ1019" s="145"/>
      <c r="CA1019" s="145"/>
      <c r="CB1019" s="145"/>
      <c r="CC1019" s="145"/>
      <c r="CD1019" s="145"/>
      <c r="CE1019" s="145"/>
      <c r="CF1019" s="145"/>
    </row>
    <row r="1020" spans="1:85" ht="20.25" customHeight="1" x14ac:dyDescent="0.2">
      <c r="A1020" s="143" t="str">
        <f>+IF('➉一覧からの作成用データ (切替届)'!$N$55="印刷ＯＫ→",1,"")</f>
        <v/>
      </c>
      <c r="B1020" s="1653"/>
      <c r="C1020" s="1564"/>
      <c r="D1020" s="1564"/>
      <c r="E1020" s="1564"/>
      <c r="F1020" s="1564"/>
      <c r="G1020" s="1564"/>
      <c r="H1020" s="1564"/>
      <c r="I1020" s="1564"/>
      <c r="J1020" s="1564"/>
      <c r="K1020" s="1651"/>
      <c r="L1020" s="1652"/>
      <c r="M1020" s="1652"/>
      <c r="N1020" s="1652"/>
      <c r="O1020" s="1652"/>
      <c r="P1020" s="1730"/>
      <c r="Q1020" s="1730"/>
      <c r="R1020" s="1640" t="s">
        <v>24</v>
      </c>
      <c r="S1020" s="1590"/>
      <c r="T1020" s="1590"/>
      <c r="U1020" s="1590"/>
      <c r="V1020" s="1641"/>
      <c r="W1020" s="1601" t="str">
        <f>①伊勢崎市における事業所基本情報!$I$22&amp;""</f>
        <v/>
      </c>
      <c r="X1020" s="1602"/>
      <c r="Y1020" s="1602"/>
      <c r="Z1020" s="1602"/>
      <c r="AA1020" s="1602"/>
      <c r="AB1020" s="1602"/>
      <c r="AC1020" s="1602"/>
      <c r="AD1020" s="1602"/>
      <c r="AE1020" s="1602"/>
      <c r="AF1020" s="1602"/>
      <c r="AG1020" s="1602"/>
      <c r="AH1020" s="1602"/>
      <c r="AI1020" s="1602"/>
      <c r="AJ1020" s="1602"/>
      <c r="AK1020" s="1602"/>
      <c r="AL1020" s="1602"/>
      <c r="AM1020" s="1602"/>
      <c r="AN1020" s="1602"/>
      <c r="AO1020" s="1602"/>
      <c r="AP1020" s="1602"/>
      <c r="AQ1020" s="1602"/>
      <c r="AR1020" s="1602"/>
      <c r="AS1020" s="1602"/>
      <c r="AT1020" s="1602"/>
      <c r="AU1020" s="1602"/>
      <c r="AV1020" s="1603"/>
      <c r="AW1020" s="1550"/>
      <c r="AX1020" s="1550"/>
      <c r="AY1020" s="1550"/>
      <c r="AZ1020" s="1550"/>
      <c r="BA1020" s="1550"/>
      <c r="BB1020" s="1550"/>
      <c r="BC1020" s="1550"/>
      <c r="BD1020" s="1616"/>
      <c r="BE1020" s="1616"/>
      <c r="BF1020" s="1616"/>
      <c r="BG1020" s="1616"/>
      <c r="BH1020" s="1616"/>
      <c r="BI1020" s="1616"/>
      <c r="BJ1020" s="1616"/>
      <c r="BK1020" s="1616"/>
      <c r="BL1020" s="1616"/>
      <c r="BM1020" s="1616"/>
      <c r="BN1020" s="1616"/>
      <c r="BO1020" s="1616"/>
      <c r="BP1020" s="1616"/>
      <c r="BQ1020" s="1617"/>
      <c r="BR1020" s="78"/>
      <c r="BS1020" s="78"/>
      <c r="BT1020" s="76"/>
      <c r="BY1020" s="145"/>
      <c r="BZ1020" s="145"/>
      <c r="CA1020" s="145"/>
      <c r="CB1020" s="145"/>
      <c r="CC1020" s="145"/>
      <c r="CD1020" s="145"/>
      <c r="CE1020" s="145"/>
      <c r="CF1020" s="145"/>
      <c r="CG1020" s="145"/>
    </row>
    <row r="1021" spans="1:85" ht="20.25" customHeight="1" x14ac:dyDescent="0.2">
      <c r="A1021" s="143" t="str">
        <f>+IF('➉一覧からの作成用データ (切替届)'!$N$55="印刷ＯＫ→",1,"")</f>
        <v/>
      </c>
      <c r="B1021" s="1653"/>
      <c r="C1021" s="1564"/>
      <c r="D1021" s="1564"/>
      <c r="E1021" s="1564"/>
      <c r="F1021" s="1564"/>
      <c r="G1021" s="1564"/>
      <c r="H1021" s="1564"/>
      <c r="I1021" s="1564"/>
      <c r="J1021" s="1564"/>
      <c r="K1021" s="1564"/>
      <c r="L1021" s="1564"/>
      <c r="M1021" s="1564"/>
      <c r="N1021" s="1564"/>
      <c r="O1021" s="1565"/>
      <c r="P1021" s="1730"/>
      <c r="Q1021" s="1730"/>
      <c r="R1021" s="1640"/>
      <c r="S1021" s="1590"/>
      <c r="T1021" s="1590"/>
      <c r="U1021" s="1590"/>
      <c r="V1021" s="1641"/>
      <c r="W1021" s="1604"/>
      <c r="X1021" s="1605"/>
      <c r="Y1021" s="1605"/>
      <c r="Z1021" s="1605"/>
      <c r="AA1021" s="1605"/>
      <c r="AB1021" s="1605"/>
      <c r="AC1021" s="1605"/>
      <c r="AD1021" s="1605"/>
      <c r="AE1021" s="1605"/>
      <c r="AF1021" s="1605"/>
      <c r="AG1021" s="1605"/>
      <c r="AH1021" s="1605"/>
      <c r="AI1021" s="1605"/>
      <c r="AJ1021" s="1605"/>
      <c r="AK1021" s="1605"/>
      <c r="AL1021" s="1605"/>
      <c r="AM1021" s="1605"/>
      <c r="AN1021" s="1605"/>
      <c r="AO1021" s="1605"/>
      <c r="AP1021" s="1605"/>
      <c r="AQ1021" s="1605"/>
      <c r="AR1021" s="1605"/>
      <c r="AS1021" s="1605"/>
      <c r="AT1021" s="1605"/>
      <c r="AU1021" s="1605"/>
      <c r="AV1021" s="1606"/>
      <c r="AW1021" s="1550"/>
      <c r="AX1021" s="1550"/>
      <c r="AY1021" s="1550"/>
      <c r="AZ1021" s="1550"/>
      <c r="BA1021" s="1550" t="s">
        <v>3</v>
      </c>
      <c r="BB1021" s="1550"/>
      <c r="BC1021" s="1550"/>
      <c r="BD1021" s="1708" t="str">
        <f>①伊勢崎市における事業所基本情報!$I$37&amp;""</f>
        <v/>
      </c>
      <c r="BE1021" s="1709"/>
      <c r="BF1021" s="1709"/>
      <c r="BG1021" s="1709"/>
      <c r="BH1021" s="1709"/>
      <c r="BI1021" s="1709"/>
      <c r="BJ1021" s="1709"/>
      <c r="BK1021" s="1709"/>
      <c r="BL1021" s="1709"/>
      <c r="BM1021" s="1709"/>
      <c r="BN1021" s="1709"/>
      <c r="BO1021" s="1709"/>
      <c r="BP1021" s="1709"/>
      <c r="BQ1021" s="1710"/>
      <c r="BR1021" s="78"/>
      <c r="BS1021" s="78"/>
      <c r="BT1021" s="76"/>
      <c r="BY1021" s="145"/>
    </row>
    <row r="1022" spans="1:85" ht="20.25" customHeight="1" x14ac:dyDescent="0.2">
      <c r="A1022" s="143" t="str">
        <f>+IF('➉一覧からの作成用データ (切替届)'!$N$55="印刷ＯＫ→",1,"")</f>
        <v/>
      </c>
      <c r="B1022" s="1557" t="s">
        <v>13</v>
      </c>
      <c r="C1022" s="1558"/>
      <c r="D1022" s="1558"/>
      <c r="E1022" s="1558"/>
      <c r="F1022" s="1559"/>
      <c r="G1022" s="1553" t="s">
        <v>19</v>
      </c>
      <c r="H1022" s="1554"/>
      <c r="I1022" s="1554"/>
      <c r="J1022" s="1554"/>
      <c r="K1022" s="1554"/>
      <c r="L1022" s="1554"/>
      <c r="M1022" s="1554"/>
      <c r="N1022" s="1554"/>
      <c r="O1022" s="1554"/>
      <c r="P1022" s="1730"/>
      <c r="Q1022" s="1730"/>
      <c r="R1022" s="1637"/>
      <c r="S1022" s="1638"/>
      <c r="T1022" s="1638"/>
      <c r="U1022" s="1638"/>
      <c r="V1022" s="1642"/>
      <c r="W1022" s="1607"/>
      <c r="X1022" s="1608"/>
      <c r="Y1022" s="1608"/>
      <c r="Z1022" s="1608"/>
      <c r="AA1022" s="1608"/>
      <c r="AB1022" s="1608"/>
      <c r="AC1022" s="1608"/>
      <c r="AD1022" s="1608"/>
      <c r="AE1022" s="1608"/>
      <c r="AF1022" s="1608"/>
      <c r="AG1022" s="1608"/>
      <c r="AH1022" s="1608"/>
      <c r="AI1022" s="1608"/>
      <c r="AJ1022" s="1608"/>
      <c r="AK1022" s="1608"/>
      <c r="AL1022" s="1608"/>
      <c r="AM1022" s="1608"/>
      <c r="AN1022" s="1608"/>
      <c r="AO1022" s="1608"/>
      <c r="AP1022" s="1608"/>
      <c r="AQ1022" s="1608"/>
      <c r="AR1022" s="1608"/>
      <c r="AS1022" s="1608"/>
      <c r="AT1022" s="1608"/>
      <c r="AU1022" s="1608"/>
      <c r="AV1022" s="1609"/>
      <c r="AW1022" s="1550"/>
      <c r="AX1022" s="1550"/>
      <c r="AY1022" s="1550"/>
      <c r="AZ1022" s="1550"/>
      <c r="BA1022" s="1550"/>
      <c r="BB1022" s="1550"/>
      <c r="BC1022" s="1550"/>
      <c r="BD1022" s="1711"/>
      <c r="BE1022" s="1712"/>
      <c r="BF1022" s="1712"/>
      <c r="BG1022" s="1712"/>
      <c r="BH1022" s="1712"/>
      <c r="BI1022" s="1712"/>
      <c r="BJ1022" s="1712"/>
      <c r="BK1022" s="1712"/>
      <c r="BL1022" s="1712"/>
      <c r="BM1022" s="1712"/>
      <c r="BN1022" s="1712"/>
      <c r="BO1022" s="1712"/>
      <c r="BP1022" s="1712"/>
      <c r="BQ1022" s="1713"/>
      <c r="BR1022" s="78"/>
      <c r="BS1022" s="78"/>
      <c r="BT1022" s="76"/>
      <c r="BY1022" s="145"/>
      <c r="BZ1022" s="145"/>
    </row>
    <row r="1023" spans="1:85" ht="20.25" customHeight="1" x14ac:dyDescent="0.2">
      <c r="A1023" s="143" t="str">
        <f>+IF('➉一覧からの作成用データ (切替届)'!$N$55="印刷ＯＫ→",1,"")</f>
        <v/>
      </c>
      <c r="B1023" s="1560"/>
      <c r="C1023" s="1561"/>
      <c r="D1023" s="1561"/>
      <c r="E1023" s="1561"/>
      <c r="F1023" s="1562"/>
      <c r="G1023" s="1555"/>
      <c r="H1023" s="1556"/>
      <c r="I1023" s="1556"/>
      <c r="J1023" s="1556"/>
      <c r="K1023" s="1556"/>
      <c r="L1023" s="1556"/>
      <c r="M1023" s="1556"/>
      <c r="N1023" s="1556"/>
      <c r="O1023" s="1556"/>
      <c r="P1023" s="1730"/>
      <c r="Q1023" s="1730"/>
      <c r="R1023" s="1550" t="s">
        <v>25</v>
      </c>
      <c r="S1023" s="1550"/>
      <c r="T1023" s="1550"/>
      <c r="U1023" s="1550"/>
      <c r="V1023" s="1550"/>
      <c r="W1023" s="1543" t="str">
        <f>①伊勢崎市における事業所基本情報!$CG$35&amp;""</f>
        <v/>
      </c>
      <c r="X1023" s="1544"/>
      <c r="Y1023" s="1543" t="str">
        <f>①伊勢崎市における事業所基本情報!$CH$35&amp;""</f>
        <v/>
      </c>
      <c r="Z1023" s="1544"/>
      <c r="AA1023" s="1543" t="str">
        <f>①伊勢崎市における事業所基本情報!$CI$35&amp;""</f>
        <v/>
      </c>
      <c r="AB1023" s="1544"/>
      <c r="AC1023" s="1543" t="str">
        <f>①伊勢崎市における事業所基本情報!$CJ$35&amp;""</f>
        <v/>
      </c>
      <c r="AD1023" s="1544"/>
      <c r="AE1023" s="1543" t="str">
        <f>①伊勢崎市における事業所基本情報!$CK$35&amp;""</f>
        <v/>
      </c>
      <c r="AF1023" s="1544"/>
      <c r="AG1023" s="1543" t="str">
        <f>①伊勢崎市における事業所基本情報!$CL$35&amp;""</f>
        <v/>
      </c>
      <c r="AH1023" s="1544"/>
      <c r="AI1023" s="1543" t="str">
        <f>①伊勢崎市における事業所基本情報!$CM$35&amp;""</f>
        <v/>
      </c>
      <c r="AJ1023" s="1544"/>
      <c r="AK1023" s="1543" t="str">
        <f>①伊勢崎市における事業所基本情報!$CN$35&amp;""</f>
        <v/>
      </c>
      <c r="AL1023" s="1544"/>
      <c r="AM1023" s="1543" t="str">
        <f>①伊勢崎市における事業所基本情報!$CO$35&amp;""</f>
        <v/>
      </c>
      <c r="AN1023" s="1544"/>
      <c r="AO1023" s="1543" t="str">
        <f>①伊勢崎市における事業所基本情報!$CP$35&amp;""</f>
        <v/>
      </c>
      <c r="AP1023" s="1544"/>
      <c r="AQ1023" s="1543" t="str">
        <f>①伊勢崎市における事業所基本情報!$CQ$35&amp;""</f>
        <v/>
      </c>
      <c r="AR1023" s="1544"/>
      <c r="AS1023" s="1543" t="str">
        <f>①伊勢崎市における事業所基本情報!$CR$35&amp;""</f>
        <v/>
      </c>
      <c r="AT1023" s="1544"/>
      <c r="AU1023" s="1736" t="str">
        <f>①伊勢崎市における事業所基本情報!$CS$35&amp;""</f>
        <v/>
      </c>
      <c r="AV1023" s="1737"/>
      <c r="AW1023" s="1550"/>
      <c r="AX1023" s="1550"/>
      <c r="AY1023" s="1550"/>
      <c r="AZ1023" s="1550"/>
      <c r="BA1023" s="1550" t="s">
        <v>4</v>
      </c>
      <c r="BB1023" s="1550"/>
      <c r="BC1023" s="1550"/>
      <c r="BD1023" s="1714" t="str">
        <f>①伊勢崎市における事業所基本情報!$I$39&amp;""</f>
        <v/>
      </c>
      <c r="BE1023" s="1715"/>
      <c r="BF1023" s="1715"/>
      <c r="BG1023" s="1715"/>
      <c r="BH1023" s="1715"/>
      <c r="BI1023" s="1715"/>
      <c r="BJ1023" s="1715"/>
      <c r="BK1023" s="1715"/>
      <c r="BL1023" s="1715"/>
      <c r="BM1023" s="1715"/>
      <c r="BN1023" s="1715"/>
      <c r="BO1023" s="1715"/>
      <c r="BP1023" s="1715"/>
      <c r="BQ1023" s="1716"/>
      <c r="BR1023" s="78"/>
      <c r="BS1023" s="78"/>
      <c r="BT1023" s="76"/>
      <c r="BY1023" s="145"/>
      <c r="BZ1023" s="145"/>
    </row>
    <row r="1024" spans="1:85" ht="20.25" customHeight="1" thickBot="1" x14ac:dyDescent="0.25">
      <c r="A1024" s="143" t="str">
        <f>+IF('➉一覧からの作成用データ (切替届)'!$N$55="印刷ＯＫ→",1,"")</f>
        <v/>
      </c>
      <c r="B1024" s="1560"/>
      <c r="C1024" s="1561"/>
      <c r="D1024" s="1561"/>
      <c r="E1024" s="1561"/>
      <c r="F1024" s="1562"/>
      <c r="G1024" s="1555"/>
      <c r="H1024" s="1556"/>
      <c r="I1024" s="1556"/>
      <c r="J1024" s="1556"/>
      <c r="K1024" s="1556"/>
      <c r="L1024" s="1556"/>
      <c r="M1024" s="1556"/>
      <c r="N1024" s="1556"/>
      <c r="O1024" s="1556"/>
      <c r="P1024" s="1730"/>
      <c r="Q1024" s="1730"/>
      <c r="R1024" s="1550"/>
      <c r="S1024" s="1550"/>
      <c r="T1024" s="1550"/>
      <c r="U1024" s="1550"/>
      <c r="V1024" s="1550"/>
      <c r="W1024" s="1620"/>
      <c r="X1024" s="1621"/>
      <c r="Y1024" s="1620"/>
      <c r="Z1024" s="1621"/>
      <c r="AA1024" s="1620"/>
      <c r="AB1024" s="1621"/>
      <c r="AC1024" s="1545"/>
      <c r="AD1024" s="1546"/>
      <c r="AE1024" s="1545"/>
      <c r="AF1024" s="1546"/>
      <c r="AG1024" s="1545"/>
      <c r="AH1024" s="1546"/>
      <c r="AI1024" s="1545"/>
      <c r="AJ1024" s="1546"/>
      <c r="AK1024" s="1545"/>
      <c r="AL1024" s="1546"/>
      <c r="AM1024" s="1545"/>
      <c r="AN1024" s="1546"/>
      <c r="AO1024" s="1545"/>
      <c r="AP1024" s="1546"/>
      <c r="AQ1024" s="1545"/>
      <c r="AR1024" s="1546"/>
      <c r="AS1024" s="1545"/>
      <c r="AT1024" s="1546"/>
      <c r="AU1024" s="1738"/>
      <c r="AV1024" s="1543"/>
      <c r="AW1024" s="1634"/>
      <c r="AX1024" s="1634"/>
      <c r="AY1024" s="1634"/>
      <c r="AZ1024" s="1634"/>
      <c r="BA1024" s="1618"/>
      <c r="BB1024" s="1618"/>
      <c r="BC1024" s="1618"/>
      <c r="BD1024" s="1717"/>
      <c r="BE1024" s="1718"/>
      <c r="BF1024" s="1718"/>
      <c r="BG1024" s="1718"/>
      <c r="BH1024" s="1718"/>
      <c r="BI1024" s="1718"/>
      <c r="BJ1024" s="1718"/>
      <c r="BK1024" s="1718"/>
      <c r="BL1024" s="1718"/>
      <c r="BM1024" s="1718"/>
      <c r="BN1024" s="1718"/>
      <c r="BO1024" s="1718"/>
      <c r="BP1024" s="1718"/>
      <c r="BQ1024" s="1719"/>
      <c r="BR1024" s="78"/>
      <c r="BS1024" s="78"/>
      <c r="BY1024" s="145"/>
      <c r="BZ1024" s="145"/>
      <c r="CA1024" s="145"/>
      <c r="CB1024" s="145"/>
      <c r="CC1024" s="145"/>
      <c r="CD1024" s="145"/>
      <c r="CE1024" s="145"/>
      <c r="CF1024" s="145"/>
      <c r="CG1024" s="145"/>
    </row>
    <row r="1025" spans="1:98" ht="15.75" customHeight="1" x14ac:dyDescent="0.2">
      <c r="A1025" s="143" t="str">
        <f>+IF('➉一覧からの作成用データ (切替届)'!$N$55="印刷ＯＫ→",1,"")</f>
        <v/>
      </c>
      <c r="B1025" s="1676" t="s">
        <v>22</v>
      </c>
      <c r="C1025" s="1677"/>
      <c r="D1025" s="1595" t="s">
        <v>14</v>
      </c>
      <c r="E1025" s="1596"/>
      <c r="F1025" s="1596"/>
      <c r="G1025" s="1596"/>
      <c r="H1025" s="1596"/>
      <c r="I1025" s="1597"/>
      <c r="J1025" s="2699" t="str">
        <f>'➉一覧からの作成用データ (切替届)'!$D$55&amp;""</f>
        <v/>
      </c>
      <c r="K1025" s="2700"/>
      <c r="L1025" s="2700"/>
      <c r="M1025" s="2700"/>
      <c r="N1025" s="2700"/>
      <c r="O1025" s="2700"/>
      <c r="P1025" s="2700"/>
      <c r="Q1025" s="2700"/>
      <c r="R1025" s="2700"/>
      <c r="S1025" s="2700"/>
      <c r="T1025" s="2700"/>
      <c r="U1025" s="2700"/>
      <c r="V1025" s="2700"/>
      <c r="W1025" s="2700"/>
      <c r="X1025" s="2700"/>
      <c r="Y1025" s="2700"/>
      <c r="Z1025" s="2700"/>
      <c r="AA1025" s="2700"/>
      <c r="AB1025" s="2701"/>
      <c r="AC1025" s="2702" t="s">
        <v>119</v>
      </c>
      <c r="AD1025" s="2703"/>
      <c r="AE1025" s="2703"/>
      <c r="AF1025" s="2703"/>
      <c r="AG1025" s="2704"/>
      <c r="AH1025" s="1643" t="s">
        <v>120</v>
      </c>
      <c r="AI1025" s="1643"/>
      <c r="AJ1025" s="1643"/>
      <c r="AK1025" s="1643"/>
      <c r="AL1025" s="1643"/>
      <c r="AM1025" s="1643"/>
      <c r="AN1025" s="1643"/>
      <c r="AO1025" s="1643"/>
      <c r="AP1025" s="1643"/>
      <c r="AQ1025" s="1643"/>
      <c r="AR1025" s="1644"/>
      <c r="AS1025" s="1635" t="s">
        <v>123</v>
      </c>
      <c r="AT1025" s="1635"/>
      <c r="AU1025" s="1635"/>
      <c r="AV1025" s="1635"/>
      <c r="AW1025" s="1635"/>
      <c r="AX1025" s="1635"/>
      <c r="AY1025" s="1635"/>
      <c r="AZ1025" s="1635"/>
      <c r="BA1025" s="1636"/>
      <c r="BB1025" s="1636"/>
      <c r="BC1025" s="1636"/>
      <c r="BD1025" s="1635"/>
      <c r="BE1025" s="1635"/>
      <c r="BF1025" s="1635"/>
      <c r="BG1025" s="1635"/>
      <c r="BH1025" s="1635"/>
      <c r="BI1025" s="1635"/>
      <c r="BJ1025" s="1635"/>
      <c r="BK1025" s="1635"/>
      <c r="BL1025" s="1635"/>
      <c r="BM1025" s="1635"/>
      <c r="BN1025" s="1635"/>
      <c r="BO1025" s="1635"/>
      <c r="BP1025" s="1635"/>
      <c r="BQ1025" s="79"/>
      <c r="BR1025" s="76"/>
      <c r="BS1025" s="76"/>
      <c r="BT1025" s="76"/>
      <c r="BU1025" s="76"/>
      <c r="CA1025" s="145"/>
      <c r="CB1025" s="145"/>
      <c r="CC1025" s="145"/>
      <c r="CD1025" s="145"/>
      <c r="CE1025" s="145"/>
      <c r="CF1025" s="145"/>
      <c r="CG1025" s="145"/>
      <c r="CH1025" s="145"/>
      <c r="CI1025" s="145"/>
    </row>
    <row r="1026" spans="1:98" ht="16.5" customHeight="1" x14ac:dyDescent="0.2">
      <c r="A1026" s="143" t="str">
        <f>+IF('➉一覧からの作成用データ (切替届)'!$N$55="印刷ＯＫ→",1,"")</f>
        <v/>
      </c>
      <c r="B1026" s="1676"/>
      <c r="C1026" s="1677"/>
      <c r="D1026" s="1628" t="s">
        <v>305</v>
      </c>
      <c r="E1026" s="1629"/>
      <c r="F1026" s="1629"/>
      <c r="G1026" s="1629"/>
      <c r="H1026" s="1629"/>
      <c r="I1026" s="1630"/>
      <c r="J1026" s="2705" t="str">
        <f>'➉一覧からの作成用データ (切替届)'!$C$55&amp;""</f>
        <v/>
      </c>
      <c r="K1026" s="2706"/>
      <c r="L1026" s="2706"/>
      <c r="M1026" s="2706"/>
      <c r="N1026" s="2706"/>
      <c r="O1026" s="2706"/>
      <c r="P1026" s="2706"/>
      <c r="Q1026" s="2706"/>
      <c r="R1026" s="2706"/>
      <c r="S1026" s="2706"/>
      <c r="T1026" s="2706"/>
      <c r="U1026" s="2706"/>
      <c r="V1026" s="2706"/>
      <c r="W1026" s="2706"/>
      <c r="X1026" s="2706"/>
      <c r="Y1026" s="2706"/>
      <c r="Z1026" s="2706"/>
      <c r="AA1026" s="2706"/>
      <c r="AB1026" s="2707"/>
      <c r="AC1026" s="2710"/>
      <c r="AD1026" s="2711"/>
      <c r="AE1026" s="2711"/>
      <c r="AF1026" s="2711"/>
      <c r="AG1026" s="2712"/>
      <c r="AH1026" s="1645"/>
      <c r="AI1026" s="1645"/>
      <c r="AJ1026" s="1645"/>
      <c r="AK1026" s="1645"/>
      <c r="AL1026" s="1645"/>
      <c r="AM1026" s="1645"/>
      <c r="AN1026" s="1645"/>
      <c r="AO1026" s="1645"/>
      <c r="AP1026" s="1645"/>
      <c r="AQ1026" s="1645"/>
      <c r="AR1026" s="1646"/>
      <c r="AS1026" s="1589" t="s">
        <v>73</v>
      </c>
      <c r="AT1026" s="1589"/>
      <c r="AU1026" s="1619" t="str">
        <f>'➉一覧からの作成用データ (切替届)'!$I$55&amp;""</f>
        <v/>
      </c>
      <c r="AV1026" s="1619"/>
      <c r="AW1026" s="1619"/>
      <c r="AX1026" s="1619"/>
      <c r="AY1026" s="1619"/>
      <c r="AZ1026" s="1619"/>
      <c r="BA1026" s="1619"/>
      <c r="BB1026" s="1619"/>
      <c r="BC1026" s="1619"/>
      <c r="BD1026" s="1619"/>
      <c r="BE1026" s="1619"/>
      <c r="BF1026" s="1589" t="s">
        <v>74</v>
      </c>
      <c r="BG1026" s="1589"/>
      <c r="BH1026" s="740" t="s">
        <v>350</v>
      </c>
      <c r="BI1026" s="740"/>
      <c r="BJ1026" s="740"/>
      <c r="BK1026" s="740"/>
      <c r="BL1026" s="740"/>
      <c r="BM1026" s="740"/>
      <c r="BN1026" s="740"/>
      <c r="BO1026" s="740"/>
      <c r="BP1026" s="740"/>
      <c r="BQ1026" s="1684"/>
      <c r="BR1026" s="76"/>
      <c r="BS1026" s="76"/>
      <c r="BT1026" s="76"/>
      <c r="BU1026" s="76"/>
      <c r="CA1026" s="145"/>
      <c r="CB1026" s="145"/>
      <c r="CC1026" s="145"/>
      <c r="CD1026" s="145"/>
      <c r="CE1026" s="145"/>
      <c r="CF1026" s="145"/>
      <c r="CG1026" s="145"/>
      <c r="CH1026" s="145"/>
      <c r="CI1026" s="145"/>
    </row>
    <row r="1027" spans="1:98" ht="16.5" customHeight="1" x14ac:dyDescent="0.2">
      <c r="A1027" s="143" t="str">
        <f>+IF('➉一覧からの作成用データ (切替届)'!$N$55="印刷ＯＫ→",1,"")</f>
        <v/>
      </c>
      <c r="B1027" s="1676"/>
      <c r="C1027" s="1677"/>
      <c r="D1027" s="1631"/>
      <c r="E1027" s="1632"/>
      <c r="F1027" s="1632"/>
      <c r="G1027" s="1632"/>
      <c r="H1027" s="1632"/>
      <c r="I1027" s="1633"/>
      <c r="J1027" s="1685"/>
      <c r="K1027" s="1686"/>
      <c r="L1027" s="1686"/>
      <c r="M1027" s="1686"/>
      <c r="N1027" s="1686"/>
      <c r="O1027" s="1686"/>
      <c r="P1027" s="1686"/>
      <c r="Q1027" s="1686"/>
      <c r="R1027" s="1686"/>
      <c r="S1027" s="1686"/>
      <c r="T1027" s="1686"/>
      <c r="U1027" s="1686"/>
      <c r="V1027" s="1686"/>
      <c r="W1027" s="1686"/>
      <c r="X1027" s="1686"/>
      <c r="Y1027" s="1686"/>
      <c r="Z1027" s="1686"/>
      <c r="AA1027" s="1686"/>
      <c r="AB1027" s="2708"/>
      <c r="AC1027" s="2318"/>
      <c r="AD1027" s="1613"/>
      <c r="AE1027" s="1613"/>
      <c r="AF1027" s="1613"/>
      <c r="AG1027" s="2319"/>
      <c r="AH1027" s="1645"/>
      <c r="AI1027" s="1645"/>
      <c r="AJ1027" s="1645"/>
      <c r="AK1027" s="1645"/>
      <c r="AL1027" s="1645"/>
      <c r="AM1027" s="1645"/>
      <c r="AN1027" s="1645"/>
      <c r="AO1027" s="1645"/>
      <c r="AP1027" s="1645"/>
      <c r="AQ1027" s="1645"/>
      <c r="AR1027" s="1646"/>
      <c r="AS1027" s="1589"/>
      <c r="AT1027" s="1589"/>
      <c r="AU1027" s="1619"/>
      <c r="AV1027" s="1619"/>
      <c r="AW1027" s="1619"/>
      <c r="AX1027" s="1619"/>
      <c r="AY1027" s="1619"/>
      <c r="AZ1027" s="1619"/>
      <c r="BA1027" s="1619"/>
      <c r="BB1027" s="1619"/>
      <c r="BC1027" s="1619"/>
      <c r="BD1027" s="1619"/>
      <c r="BE1027" s="1619"/>
      <c r="BF1027" s="1589"/>
      <c r="BG1027" s="1589"/>
      <c r="BH1027" s="740"/>
      <c r="BI1027" s="740"/>
      <c r="BJ1027" s="740"/>
      <c r="BK1027" s="740"/>
      <c r="BL1027" s="740"/>
      <c r="BM1027" s="740"/>
      <c r="BN1027" s="740"/>
      <c r="BO1027" s="740"/>
      <c r="BP1027" s="740"/>
      <c r="BQ1027" s="1684"/>
      <c r="BR1027" s="76"/>
      <c r="BS1027" s="76"/>
      <c r="BT1027" s="76"/>
      <c r="BU1027" s="76"/>
      <c r="CA1027" s="145"/>
      <c r="CS1027" s="134"/>
      <c r="CT1027" s="134"/>
    </row>
    <row r="1028" spans="1:98" ht="16.5" customHeight="1" x14ac:dyDescent="0.2">
      <c r="A1028" s="143" t="str">
        <f>+IF('➉一覧からの作成用データ (切替届)'!$N$55="印刷ＯＫ→",1,"")</f>
        <v/>
      </c>
      <c r="B1028" s="1676"/>
      <c r="C1028" s="1677"/>
      <c r="D1028" s="1598"/>
      <c r="E1028" s="1599"/>
      <c r="F1028" s="1599"/>
      <c r="G1028" s="1599"/>
      <c r="H1028" s="1599"/>
      <c r="I1028" s="1600"/>
      <c r="J1028" s="1687"/>
      <c r="K1028" s="1688"/>
      <c r="L1028" s="1688"/>
      <c r="M1028" s="1688"/>
      <c r="N1028" s="1688"/>
      <c r="O1028" s="1688"/>
      <c r="P1028" s="1688"/>
      <c r="Q1028" s="1688"/>
      <c r="R1028" s="1688"/>
      <c r="S1028" s="1688"/>
      <c r="T1028" s="1688"/>
      <c r="U1028" s="1688"/>
      <c r="V1028" s="1688"/>
      <c r="W1028" s="1688"/>
      <c r="X1028" s="1688"/>
      <c r="Y1028" s="1688"/>
      <c r="Z1028" s="1688"/>
      <c r="AA1028" s="1688"/>
      <c r="AB1028" s="2709"/>
      <c r="AC1028" s="2320"/>
      <c r="AD1028" s="2321"/>
      <c r="AE1028" s="2321"/>
      <c r="AF1028" s="2321"/>
      <c r="AG1028" s="2322"/>
      <c r="AH1028" s="1647"/>
      <c r="AI1028" s="1647"/>
      <c r="AJ1028" s="1647"/>
      <c r="AK1028" s="1647"/>
      <c r="AL1028" s="1647"/>
      <c r="AM1028" s="1647"/>
      <c r="AN1028" s="1647"/>
      <c r="AO1028" s="1647"/>
      <c r="AP1028" s="1647"/>
      <c r="AQ1028" s="1647"/>
      <c r="AR1028" s="1648"/>
      <c r="AS1028" s="1637" t="s">
        <v>125</v>
      </c>
      <c r="AT1028" s="1638"/>
      <c r="AU1028" s="1638"/>
      <c r="AV1028" s="1638"/>
      <c r="AW1028" s="1638"/>
      <c r="AX1028" s="1638"/>
      <c r="AY1028" s="1638"/>
      <c r="AZ1028" s="1638"/>
      <c r="BA1028" s="1638"/>
      <c r="BB1028" s="1638"/>
      <c r="BC1028" s="1638"/>
      <c r="BD1028" s="1638"/>
      <c r="BE1028" s="1638"/>
      <c r="BF1028" s="1638"/>
      <c r="BG1028" s="1638"/>
      <c r="BH1028" s="1638"/>
      <c r="BI1028" s="1638"/>
      <c r="BJ1028" s="1638"/>
      <c r="BK1028" s="1638"/>
      <c r="BL1028" s="1638"/>
      <c r="BM1028" s="1638"/>
      <c r="BN1028" s="1638"/>
      <c r="BO1028" s="1638"/>
      <c r="BP1028" s="1638"/>
      <c r="BQ1028" s="1639"/>
      <c r="BR1028" s="76"/>
      <c r="BS1028" s="76"/>
      <c r="BT1028" s="76"/>
      <c r="BU1028" s="76"/>
      <c r="CA1028" s="145"/>
      <c r="CR1028" s="134"/>
      <c r="CS1028" s="134"/>
      <c r="CT1028" s="134"/>
    </row>
    <row r="1029" spans="1:98" ht="18" customHeight="1" x14ac:dyDescent="0.2">
      <c r="A1029" s="143" t="str">
        <f>+IF('➉一覧からの作成用データ (切替届)'!$N$55="印刷ＯＫ→",1,"")</f>
        <v/>
      </c>
      <c r="B1029" s="1676"/>
      <c r="C1029" s="1677"/>
      <c r="D1029" s="1595" t="s">
        <v>307</v>
      </c>
      <c r="E1029" s="1596"/>
      <c r="F1029" s="1596"/>
      <c r="G1029" s="1596"/>
      <c r="H1029" s="1596"/>
      <c r="I1029" s="1597"/>
      <c r="J1029" s="2713" t="str">
        <f>IF('➉一覧からの作成用データ (切替届)'!$E$55="","",'➉一覧からの作成用データ (切替届)'!E55)</f>
        <v/>
      </c>
      <c r="K1029" s="2714"/>
      <c r="L1029" s="2714"/>
      <c r="M1029" s="2714"/>
      <c r="N1029" s="2714"/>
      <c r="O1029" s="2714"/>
      <c r="P1029" s="2714"/>
      <c r="Q1029" s="2714"/>
      <c r="R1029" s="2714"/>
      <c r="S1029" s="2714"/>
      <c r="T1029" s="2714"/>
      <c r="U1029" s="2714"/>
      <c r="V1029" s="2714"/>
      <c r="W1029" s="2714"/>
      <c r="X1029" s="2714"/>
      <c r="Y1029" s="2714"/>
      <c r="Z1029" s="2714"/>
      <c r="AA1029" s="2714"/>
      <c r="AB1029" s="2714"/>
      <c r="AC1029" s="2714"/>
      <c r="AD1029" s="2714"/>
      <c r="AE1029" s="2714"/>
      <c r="AF1029" s="2714"/>
      <c r="AG1029" s="2715"/>
      <c r="AH1029" s="1665" t="s">
        <v>121</v>
      </c>
      <c r="AI1029" s="1645"/>
      <c r="AJ1029" s="1645"/>
      <c r="AK1029" s="1645"/>
      <c r="AL1029" s="1645"/>
      <c r="AM1029" s="1645"/>
      <c r="AN1029" s="1645"/>
      <c r="AO1029" s="1645"/>
      <c r="AP1029" s="1645"/>
      <c r="AQ1029" s="1645"/>
      <c r="AR1029" s="1646"/>
      <c r="AS1029" s="1669">
        <f>'➉一覧からの作成用データ (切替届)'!$J$55</f>
        <v>0</v>
      </c>
      <c r="AT1029" s="1670"/>
      <c r="AU1029" s="1670"/>
      <c r="AV1029" s="1670"/>
      <c r="AW1029" s="1670"/>
      <c r="AX1029" s="1590" t="s">
        <v>126</v>
      </c>
      <c r="AY1029" s="1590"/>
      <c r="AZ1029" s="1590" t="s">
        <v>117</v>
      </c>
      <c r="BA1029" s="2685" t="str">
        <f>+IF(AS1029="","",IF(AS1029=12,1,IF(AND(AS1029&gt;=1,AS1029&lt;=11),AS1029+1,"")))</f>
        <v/>
      </c>
      <c r="BB1029" s="2685"/>
      <c r="BC1029" s="2685"/>
      <c r="BD1029" s="2685"/>
      <c r="BE1029" s="1590" t="s">
        <v>127</v>
      </c>
      <c r="BF1029" s="1590"/>
      <c r="BG1029" s="1614" t="s">
        <v>242</v>
      </c>
      <c r="BH1029" s="1614"/>
      <c r="BI1029" s="1614"/>
      <c r="BJ1029" s="1614"/>
      <c r="BK1029" s="1614"/>
      <c r="BL1029" s="1614"/>
      <c r="BM1029" s="1614"/>
      <c r="BN1029" s="1614"/>
      <c r="BO1029" s="1590"/>
      <c r="BP1029" s="1590"/>
      <c r="BQ1029" s="1690"/>
      <c r="BR1029" s="76"/>
      <c r="BS1029" s="76"/>
      <c r="BT1029" s="76"/>
      <c r="BU1029" s="76"/>
      <c r="CA1029" s="145"/>
      <c r="CB1029" s="145"/>
      <c r="CC1029" s="145"/>
      <c r="CD1029" s="145"/>
      <c r="CE1029" s="145"/>
      <c r="CF1029" s="145"/>
      <c r="CG1029" s="145"/>
      <c r="CH1029" s="145"/>
      <c r="CI1029" s="145"/>
    </row>
    <row r="1030" spans="1:98" ht="18" customHeight="1" thickBot="1" x14ac:dyDescent="0.25">
      <c r="A1030" s="143" t="str">
        <f>+IF('➉一覧からの作成用データ (切替届)'!$N$55="印刷ＯＫ→",1,"")</f>
        <v/>
      </c>
      <c r="B1030" s="1676"/>
      <c r="C1030" s="1677"/>
      <c r="D1030" s="1598"/>
      <c r="E1030" s="1599"/>
      <c r="F1030" s="1599"/>
      <c r="G1030" s="1599"/>
      <c r="H1030" s="1599"/>
      <c r="I1030" s="1600"/>
      <c r="J1030" s="2716"/>
      <c r="K1030" s="2717"/>
      <c r="L1030" s="2717"/>
      <c r="M1030" s="2717"/>
      <c r="N1030" s="2717"/>
      <c r="O1030" s="2717"/>
      <c r="P1030" s="2717"/>
      <c r="Q1030" s="2717"/>
      <c r="R1030" s="2717"/>
      <c r="S1030" s="2717"/>
      <c r="T1030" s="2717"/>
      <c r="U1030" s="2717"/>
      <c r="V1030" s="2717"/>
      <c r="W1030" s="2717"/>
      <c r="X1030" s="2717"/>
      <c r="Y1030" s="2717"/>
      <c r="Z1030" s="2717"/>
      <c r="AA1030" s="2717"/>
      <c r="AB1030" s="2717"/>
      <c r="AC1030" s="2717"/>
      <c r="AD1030" s="2717"/>
      <c r="AE1030" s="2717"/>
      <c r="AF1030" s="2717"/>
      <c r="AG1030" s="2718"/>
      <c r="AH1030" s="1665"/>
      <c r="AI1030" s="1645"/>
      <c r="AJ1030" s="1645"/>
      <c r="AK1030" s="1645"/>
      <c r="AL1030" s="1645"/>
      <c r="AM1030" s="1645"/>
      <c r="AN1030" s="1645"/>
      <c r="AO1030" s="1645"/>
      <c r="AP1030" s="1645"/>
      <c r="AQ1030" s="1645"/>
      <c r="AR1030" s="1646"/>
      <c r="AS1030" s="1671"/>
      <c r="AT1030" s="1672"/>
      <c r="AU1030" s="1672"/>
      <c r="AV1030" s="1672"/>
      <c r="AW1030" s="1672"/>
      <c r="AX1030" s="1590"/>
      <c r="AY1030" s="1590"/>
      <c r="AZ1030" s="1590"/>
      <c r="BA1030" s="2685"/>
      <c r="BB1030" s="2685"/>
      <c r="BC1030" s="2685"/>
      <c r="BD1030" s="2685"/>
      <c r="BE1030" s="1590"/>
      <c r="BF1030" s="1590"/>
      <c r="BG1030" s="1720"/>
      <c r="BH1030" s="1720"/>
      <c r="BI1030" s="1720"/>
      <c r="BJ1030" s="1720"/>
      <c r="BK1030" s="1720"/>
      <c r="BL1030" s="1720"/>
      <c r="BM1030" s="1720"/>
      <c r="BN1030" s="1720"/>
      <c r="BO1030" s="1590"/>
      <c r="BP1030" s="1590"/>
      <c r="BQ1030" s="1690"/>
      <c r="BR1030" s="76"/>
      <c r="BS1030" s="76"/>
      <c r="BT1030" s="76"/>
      <c r="BU1030" s="76"/>
      <c r="CA1030" s="145"/>
      <c r="CB1030" s="145"/>
      <c r="CC1030" s="145"/>
      <c r="CD1030" s="145"/>
      <c r="CE1030" s="145"/>
      <c r="CF1030" s="145"/>
    </row>
    <row r="1031" spans="1:98" ht="22.5" customHeight="1" x14ac:dyDescent="0.2">
      <c r="A1031" s="143" t="str">
        <f>+IF('➉一覧からの作成用データ (切替届)'!$N$55="印刷ＯＫ→",1,"")</f>
        <v/>
      </c>
      <c r="B1031" s="1676"/>
      <c r="C1031" s="1677"/>
      <c r="D1031" s="1692" t="s">
        <v>15</v>
      </c>
      <c r="E1031" s="1693"/>
      <c r="F1031" s="1693"/>
      <c r="G1031" s="1693"/>
      <c r="H1031" s="1693"/>
      <c r="I1031" s="1694"/>
      <c r="J1031" s="1683"/>
      <c r="K1031" s="2397"/>
      <c r="L1031" s="1715"/>
      <c r="M1031" s="1715"/>
      <c r="N1031" s="1715"/>
      <c r="O1031" s="1715"/>
      <c r="P1031" s="1715"/>
      <c r="Q1031" s="1715"/>
      <c r="R1031" s="1715"/>
      <c r="S1031" s="80"/>
      <c r="T1031" s="80"/>
      <c r="U1031" s="80"/>
      <c r="V1031" s="80"/>
      <c r="W1031" s="80"/>
      <c r="X1031" s="80"/>
      <c r="Y1031" s="80"/>
      <c r="Z1031" s="80"/>
      <c r="AA1031" s="80"/>
      <c r="AB1031" s="80"/>
      <c r="AC1031" s="80"/>
      <c r="AD1031" s="80"/>
      <c r="AE1031" s="80"/>
      <c r="AF1031" s="80"/>
      <c r="AG1031" s="80"/>
      <c r="AH1031" s="1665"/>
      <c r="AI1031" s="1645"/>
      <c r="AJ1031" s="1645"/>
      <c r="AK1031" s="1645"/>
      <c r="AL1031" s="1645"/>
      <c r="AM1031" s="1645"/>
      <c r="AN1031" s="1645"/>
      <c r="AO1031" s="1645"/>
      <c r="AP1031" s="1645"/>
      <c r="AQ1031" s="1645"/>
      <c r="AR1031" s="1646"/>
      <c r="AS1031" s="2687"/>
      <c r="AT1031" s="2688"/>
      <c r="AU1031" s="2688"/>
      <c r="AV1031" s="2688"/>
      <c r="AW1031" s="2688"/>
      <c r="AX1031" s="2688"/>
      <c r="AY1031" s="2688"/>
      <c r="AZ1031" s="2688"/>
      <c r="BA1031" s="2688"/>
      <c r="BB1031" s="2688"/>
      <c r="BC1031" s="2688"/>
      <c r="BD1031" s="2688"/>
      <c r="BE1031" s="2688"/>
      <c r="BF1031" s="2688"/>
      <c r="BG1031" s="1616" t="s">
        <v>129</v>
      </c>
      <c r="BH1031" s="1616"/>
      <c r="BI1031" s="1616"/>
      <c r="BJ1031" s="1616"/>
      <c r="BK1031" s="1616"/>
      <c r="BL1031" s="1616"/>
      <c r="BM1031" s="1616"/>
      <c r="BN1031" s="1616"/>
      <c r="BO1031" s="1616"/>
      <c r="BP1031" s="1616"/>
      <c r="BQ1031" s="2684"/>
      <c r="BR1031" s="76"/>
      <c r="BS1031" s="76"/>
      <c r="BT1031" s="76"/>
      <c r="BU1031" s="76"/>
      <c r="CB1031" s="145"/>
      <c r="CC1031" s="145"/>
      <c r="CD1031" s="145"/>
      <c r="CE1031" s="145"/>
      <c r="CF1031" s="145"/>
    </row>
    <row r="1032" spans="1:98" ht="22.5" customHeight="1" x14ac:dyDescent="0.2">
      <c r="A1032" s="143" t="str">
        <f>+IF('➉一覧からの作成用データ (切替届)'!$N$55="印刷ＯＫ→",1,"")</f>
        <v/>
      </c>
      <c r="B1032" s="1676"/>
      <c r="C1032" s="1677"/>
      <c r="D1032" s="1695"/>
      <c r="E1032" s="1696"/>
      <c r="F1032" s="1696"/>
      <c r="G1032" s="1696"/>
      <c r="H1032" s="1696"/>
      <c r="I1032" s="1697"/>
      <c r="J1032" s="1568" t="str">
        <f>'➉一覧からの作成用データ (切替届)'!$F$55&amp;""</f>
        <v/>
      </c>
      <c r="K1032" s="1569"/>
      <c r="L1032" s="1569"/>
      <c r="M1032" s="1569"/>
      <c r="N1032" s="1569"/>
      <c r="O1032" s="1569"/>
      <c r="P1032" s="1569"/>
      <c r="Q1032" s="1569"/>
      <c r="R1032" s="1569"/>
      <c r="S1032" s="1569"/>
      <c r="T1032" s="1569"/>
      <c r="U1032" s="1569"/>
      <c r="V1032" s="1569"/>
      <c r="W1032" s="1569"/>
      <c r="X1032" s="1569"/>
      <c r="Y1032" s="1569"/>
      <c r="Z1032" s="1569"/>
      <c r="AA1032" s="1569"/>
      <c r="AB1032" s="1569"/>
      <c r="AC1032" s="1569"/>
      <c r="AD1032" s="1569"/>
      <c r="AE1032" s="1569"/>
      <c r="AF1032" s="1569"/>
      <c r="AG1032" s="1725"/>
      <c r="AH1032" s="1665"/>
      <c r="AI1032" s="1645"/>
      <c r="AJ1032" s="1645"/>
      <c r="AK1032" s="1645"/>
      <c r="AL1032" s="1645"/>
      <c r="AM1032" s="1645"/>
      <c r="AN1032" s="1645"/>
      <c r="AO1032" s="1645"/>
      <c r="AP1032" s="1645"/>
      <c r="AQ1032" s="1645"/>
      <c r="AR1032" s="1646"/>
      <c r="AS1032" s="2689" t="s">
        <v>349</v>
      </c>
      <c r="AT1032" s="2689"/>
      <c r="AU1032" s="2689"/>
      <c r="AV1032" s="2689"/>
      <c r="AW1032" s="2689"/>
      <c r="AX1032" s="2689"/>
      <c r="AY1032" s="2689"/>
      <c r="AZ1032" s="2689"/>
      <c r="BA1032" s="2689"/>
      <c r="BB1032" s="2689"/>
      <c r="BC1032" s="2689"/>
      <c r="BD1032" s="2689"/>
      <c r="BE1032" s="2689"/>
      <c r="BF1032" s="2689"/>
      <c r="BG1032" s="2689"/>
      <c r="BH1032" s="2689"/>
      <c r="BI1032" s="2689"/>
      <c r="BJ1032" s="2689"/>
      <c r="BK1032" s="2689"/>
      <c r="BL1032" s="2689"/>
      <c r="BM1032" s="2689"/>
      <c r="BN1032" s="2689"/>
      <c r="BO1032" s="2689"/>
      <c r="BP1032" s="2689"/>
      <c r="BQ1032" s="2690"/>
      <c r="BR1032" s="76"/>
      <c r="BS1032" s="76"/>
      <c r="BT1032" s="76"/>
      <c r="BU1032" s="76"/>
      <c r="CB1032" s="145"/>
      <c r="CC1032" s="145"/>
      <c r="CD1032" s="145"/>
      <c r="CE1032" s="145"/>
      <c r="CF1032" s="145"/>
      <c r="CG1032" s="145"/>
      <c r="CH1032" s="145"/>
      <c r="CI1032" s="145"/>
    </row>
    <row r="1033" spans="1:98" ht="22.5" customHeight="1" x14ac:dyDescent="0.2">
      <c r="A1033" s="143" t="str">
        <f>+IF('➉一覧からの作成用データ (切替届)'!$N$55="印刷ＯＫ→",1,"")</f>
        <v/>
      </c>
      <c r="B1033" s="1676"/>
      <c r="C1033" s="1677"/>
      <c r="D1033" s="1698"/>
      <c r="E1033" s="1699"/>
      <c r="F1033" s="1699"/>
      <c r="G1033" s="1699"/>
      <c r="H1033" s="1699"/>
      <c r="I1033" s="1700"/>
      <c r="J1033" s="1570"/>
      <c r="K1033" s="1571"/>
      <c r="L1033" s="1571"/>
      <c r="M1033" s="1571"/>
      <c r="N1033" s="1571"/>
      <c r="O1033" s="1571"/>
      <c r="P1033" s="1571"/>
      <c r="Q1033" s="1571"/>
      <c r="R1033" s="1571"/>
      <c r="S1033" s="1571"/>
      <c r="T1033" s="1571"/>
      <c r="U1033" s="1571"/>
      <c r="V1033" s="1571"/>
      <c r="W1033" s="1571"/>
      <c r="X1033" s="1571"/>
      <c r="Y1033" s="1571"/>
      <c r="Z1033" s="1571"/>
      <c r="AA1033" s="1571"/>
      <c r="AB1033" s="1571"/>
      <c r="AC1033" s="1571"/>
      <c r="AD1033" s="1571"/>
      <c r="AE1033" s="1571"/>
      <c r="AF1033" s="1571"/>
      <c r="AG1033" s="1726"/>
      <c r="AH1033" s="1665"/>
      <c r="AI1033" s="1645"/>
      <c r="AJ1033" s="1645"/>
      <c r="AK1033" s="1645"/>
      <c r="AL1033" s="1645"/>
      <c r="AM1033" s="1645"/>
      <c r="AN1033" s="1645"/>
      <c r="AO1033" s="1645"/>
      <c r="AP1033" s="1645"/>
      <c r="AQ1033" s="1645"/>
      <c r="AR1033" s="1646"/>
      <c r="AS1033" s="2689"/>
      <c r="AT1033" s="2689"/>
      <c r="AU1033" s="2689"/>
      <c r="AV1033" s="2689"/>
      <c r="AW1033" s="2689"/>
      <c r="AX1033" s="2689"/>
      <c r="AY1033" s="2689"/>
      <c r="AZ1033" s="2689"/>
      <c r="BA1033" s="2689"/>
      <c r="BB1033" s="2689"/>
      <c r="BC1033" s="2689"/>
      <c r="BD1033" s="2689"/>
      <c r="BE1033" s="2689"/>
      <c r="BF1033" s="2689"/>
      <c r="BG1033" s="2689"/>
      <c r="BH1033" s="2689"/>
      <c r="BI1033" s="2689"/>
      <c r="BJ1033" s="2689"/>
      <c r="BK1033" s="2689"/>
      <c r="BL1033" s="2689"/>
      <c r="BM1033" s="2689"/>
      <c r="BN1033" s="2689"/>
      <c r="BO1033" s="2689"/>
      <c r="BP1033" s="2689"/>
      <c r="BQ1033" s="2690"/>
      <c r="BR1033" s="76"/>
      <c r="BS1033" s="76"/>
      <c r="BT1033" s="76"/>
      <c r="BU1033" s="76"/>
      <c r="CB1033" s="145"/>
      <c r="CC1033" s="145"/>
      <c r="CD1033" s="145"/>
      <c r="CE1033" s="145"/>
      <c r="CF1033" s="145"/>
      <c r="CG1033" s="145"/>
      <c r="CH1033" s="145"/>
      <c r="CI1033" s="145"/>
    </row>
    <row r="1034" spans="1:98" ht="22.5" customHeight="1" x14ac:dyDescent="0.2">
      <c r="A1034" s="143" t="str">
        <f>+IF('➉一覧からの作成用データ (切替届)'!$N$55="印刷ＯＫ→",1,"")</f>
        <v/>
      </c>
      <c r="B1034" s="1676"/>
      <c r="C1034" s="1677"/>
      <c r="D1034" s="1595" t="s">
        <v>5</v>
      </c>
      <c r="E1034" s="1596"/>
      <c r="F1034" s="1596"/>
      <c r="G1034" s="1596"/>
      <c r="H1034" s="1596"/>
      <c r="I1034" s="1597"/>
      <c r="J1034" s="1683"/>
      <c r="K1034" s="2397"/>
      <c r="L1034" s="1715"/>
      <c r="M1034" s="1715"/>
      <c r="N1034" s="1715"/>
      <c r="O1034" s="1715"/>
      <c r="P1034" s="1715"/>
      <c r="Q1034" s="1715"/>
      <c r="R1034" s="1715"/>
      <c r="S1034" s="80"/>
      <c r="T1034" s="80"/>
      <c r="U1034" s="80"/>
      <c r="V1034" s="80"/>
      <c r="W1034" s="80"/>
      <c r="X1034" s="80"/>
      <c r="Y1034" s="80"/>
      <c r="Z1034" s="80"/>
      <c r="AA1034" s="80"/>
      <c r="AB1034" s="80"/>
      <c r="AC1034" s="80"/>
      <c r="AD1034" s="80"/>
      <c r="AE1034" s="80"/>
      <c r="AF1034" s="80"/>
      <c r="AG1034" s="80"/>
      <c r="AH1034" s="1665"/>
      <c r="AI1034" s="1645"/>
      <c r="AJ1034" s="1645"/>
      <c r="AK1034" s="1645"/>
      <c r="AL1034" s="1645"/>
      <c r="AM1034" s="1645"/>
      <c r="AN1034" s="1645"/>
      <c r="AO1034" s="1645"/>
      <c r="AP1034" s="1645"/>
      <c r="AQ1034" s="1645"/>
      <c r="AR1034" s="1646"/>
      <c r="AS1034" s="2689"/>
      <c r="AT1034" s="2689"/>
      <c r="AU1034" s="2689"/>
      <c r="AV1034" s="2689"/>
      <c r="AW1034" s="2689"/>
      <c r="AX1034" s="2689"/>
      <c r="AY1034" s="2689"/>
      <c r="AZ1034" s="2689"/>
      <c r="BA1034" s="2689"/>
      <c r="BB1034" s="2689"/>
      <c r="BC1034" s="2689"/>
      <c r="BD1034" s="2689"/>
      <c r="BE1034" s="2689"/>
      <c r="BF1034" s="2689"/>
      <c r="BG1034" s="2689"/>
      <c r="BH1034" s="2689"/>
      <c r="BI1034" s="2689"/>
      <c r="BJ1034" s="2689"/>
      <c r="BK1034" s="2689"/>
      <c r="BL1034" s="2689"/>
      <c r="BM1034" s="2689"/>
      <c r="BN1034" s="2689"/>
      <c r="BO1034" s="2689"/>
      <c r="BP1034" s="2689"/>
      <c r="BQ1034" s="2690"/>
      <c r="BR1034" s="76"/>
      <c r="BS1034" s="76"/>
      <c r="BT1034" s="76"/>
      <c r="BU1034" s="76"/>
      <c r="CA1034" s="145"/>
      <c r="CB1034" s="145"/>
      <c r="CC1034" s="145"/>
      <c r="CD1034" s="145"/>
      <c r="CE1034" s="145"/>
      <c r="CF1034" s="145"/>
      <c r="CG1034" s="146"/>
      <c r="CH1034" s="145"/>
      <c r="CI1034" s="145"/>
    </row>
    <row r="1035" spans="1:98" ht="22.5" customHeight="1" thickBot="1" x14ac:dyDescent="0.25">
      <c r="A1035" s="143" t="str">
        <f>+IF('➉一覧からの作成用データ (切替届)'!$N$55="印刷ＯＫ→",1,"")</f>
        <v/>
      </c>
      <c r="B1035" s="1676"/>
      <c r="C1035" s="1677"/>
      <c r="D1035" s="1631"/>
      <c r="E1035" s="1632"/>
      <c r="F1035" s="1632"/>
      <c r="G1035" s="1632"/>
      <c r="H1035" s="1632"/>
      <c r="I1035" s="1633"/>
      <c r="J1035" s="1568" t="str">
        <f>'➉一覧からの作成用データ (切替届)'!$G$55&amp;""</f>
        <v/>
      </c>
      <c r="K1035" s="1569"/>
      <c r="L1035" s="1569"/>
      <c r="M1035" s="1569"/>
      <c r="N1035" s="1569"/>
      <c r="O1035" s="1569"/>
      <c r="P1035" s="1569"/>
      <c r="Q1035" s="1569"/>
      <c r="R1035" s="1569"/>
      <c r="S1035" s="1569"/>
      <c r="T1035" s="1569"/>
      <c r="U1035" s="1569"/>
      <c r="V1035" s="1569"/>
      <c r="W1035" s="1569"/>
      <c r="X1035" s="1569"/>
      <c r="Y1035" s="1569"/>
      <c r="Z1035" s="1569"/>
      <c r="AA1035" s="1569"/>
      <c r="AB1035" s="1569"/>
      <c r="AC1035" s="1569"/>
      <c r="AD1035" s="1569"/>
      <c r="AE1035" s="1569"/>
      <c r="AF1035" s="1569"/>
      <c r="AG1035" s="1569"/>
      <c r="AH1035" s="1666"/>
      <c r="AI1035" s="1667"/>
      <c r="AJ1035" s="1667"/>
      <c r="AK1035" s="1667"/>
      <c r="AL1035" s="1667"/>
      <c r="AM1035" s="1667"/>
      <c r="AN1035" s="1667"/>
      <c r="AO1035" s="1667"/>
      <c r="AP1035" s="1667"/>
      <c r="AQ1035" s="1667"/>
      <c r="AR1035" s="1668"/>
      <c r="AS1035" s="2691"/>
      <c r="AT1035" s="2691"/>
      <c r="AU1035" s="2691"/>
      <c r="AV1035" s="2691"/>
      <c r="AW1035" s="2691"/>
      <c r="AX1035" s="2691"/>
      <c r="AY1035" s="2691"/>
      <c r="AZ1035" s="2691"/>
      <c r="BA1035" s="2691"/>
      <c r="BB1035" s="2691"/>
      <c r="BC1035" s="2691"/>
      <c r="BD1035" s="2691"/>
      <c r="BE1035" s="2691"/>
      <c r="BF1035" s="2691"/>
      <c r="BG1035" s="2691"/>
      <c r="BH1035" s="2691"/>
      <c r="BI1035" s="2691"/>
      <c r="BJ1035" s="2691"/>
      <c r="BK1035" s="2691"/>
      <c r="BL1035" s="2691"/>
      <c r="BM1035" s="2691"/>
      <c r="BN1035" s="2691"/>
      <c r="BO1035" s="2691"/>
      <c r="BP1035" s="2691"/>
      <c r="BQ1035" s="2692"/>
      <c r="BR1035" s="76"/>
      <c r="BS1035" s="76"/>
      <c r="BT1035" s="76"/>
      <c r="BU1035" s="76"/>
      <c r="CA1035" s="145"/>
      <c r="CB1035" s="145"/>
      <c r="CC1035" s="145"/>
      <c r="CD1035" s="145"/>
      <c r="CE1035" s="145"/>
      <c r="CF1035" s="145"/>
      <c r="CG1035" s="145"/>
      <c r="CH1035" s="145"/>
      <c r="CI1035" s="145"/>
    </row>
    <row r="1036" spans="1:98" ht="22.5" customHeight="1" x14ac:dyDescent="0.2">
      <c r="A1036" s="143" t="str">
        <f>+IF('➉一覧からの作成用データ (切替届)'!$N$55="印刷ＯＫ→",1,"")</f>
        <v/>
      </c>
      <c r="B1036" s="1676"/>
      <c r="C1036" s="1677"/>
      <c r="D1036" s="1631"/>
      <c r="E1036" s="1632"/>
      <c r="F1036" s="1632"/>
      <c r="G1036" s="1632"/>
      <c r="H1036" s="1632"/>
      <c r="I1036" s="1633"/>
      <c r="J1036" s="1568"/>
      <c r="K1036" s="1569"/>
      <c r="L1036" s="1569"/>
      <c r="M1036" s="1569"/>
      <c r="N1036" s="1569"/>
      <c r="O1036" s="1569"/>
      <c r="P1036" s="1569"/>
      <c r="Q1036" s="1569"/>
      <c r="R1036" s="1569"/>
      <c r="S1036" s="1569"/>
      <c r="T1036" s="1569"/>
      <c r="U1036" s="1569"/>
      <c r="V1036" s="1569"/>
      <c r="W1036" s="1569"/>
      <c r="X1036" s="1569"/>
      <c r="Y1036" s="1569"/>
      <c r="Z1036" s="1569"/>
      <c r="AA1036" s="1569"/>
      <c r="AB1036" s="1569"/>
      <c r="AC1036" s="1569"/>
      <c r="AD1036" s="1569"/>
      <c r="AE1036" s="1569"/>
      <c r="AF1036" s="1569"/>
      <c r="AG1036" s="1569"/>
      <c r="AH1036" s="1655" t="s">
        <v>122</v>
      </c>
      <c r="AI1036" s="1656"/>
      <c r="AJ1036" s="1656"/>
      <c r="AK1036" s="1656"/>
      <c r="AL1036" s="1656"/>
      <c r="AM1036" s="1656"/>
      <c r="AN1036" s="1656"/>
      <c r="AO1036" s="1656"/>
      <c r="AP1036" s="1656"/>
      <c r="AQ1036" s="1656"/>
      <c r="AR1036" s="1657"/>
      <c r="AS1036" s="2693" t="str">
        <f>'➉一覧からの作成用データ (切替届)'!$L$55&amp;""</f>
        <v/>
      </c>
      <c r="AT1036" s="2694"/>
      <c r="AU1036" s="2694"/>
      <c r="AV1036" s="2694"/>
      <c r="AW1036" s="2694"/>
      <c r="AX1036" s="2694"/>
      <c r="AY1036" s="2694"/>
      <c r="AZ1036" s="2694"/>
      <c r="BA1036" s="2694"/>
      <c r="BB1036" s="2694"/>
      <c r="BC1036" s="2694"/>
      <c r="BD1036" s="2694"/>
      <c r="BE1036" s="2694"/>
      <c r="BF1036" s="2694"/>
      <c r="BG1036" s="2694"/>
      <c r="BH1036" s="2694"/>
      <c r="BI1036" s="2694"/>
      <c r="BJ1036" s="2694"/>
      <c r="BK1036" s="2694"/>
      <c r="BL1036" s="2694"/>
      <c r="BM1036" s="2694"/>
      <c r="BN1036" s="2694"/>
      <c r="BO1036" s="2694"/>
      <c r="BP1036" s="2694"/>
      <c r="BQ1036" s="2697"/>
      <c r="BR1036" s="76"/>
      <c r="BS1036" s="76"/>
      <c r="BT1036" s="76"/>
      <c r="BU1036" s="76"/>
      <c r="CA1036" s="145"/>
      <c r="CB1036" s="145"/>
      <c r="CC1036" s="145"/>
      <c r="CD1036" s="145"/>
      <c r="CE1036" s="145"/>
      <c r="CF1036" s="145"/>
      <c r="CG1036" s="145"/>
      <c r="CH1036" s="145"/>
      <c r="CI1036" s="145"/>
    </row>
    <row r="1037" spans="1:98" ht="22.5" customHeight="1" thickBot="1" x14ac:dyDescent="0.25">
      <c r="A1037" s="143" t="str">
        <f>+IF('➉一覧からの作成用データ (切替届)'!$N$55="印刷ＯＫ→",1,"")</f>
        <v/>
      </c>
      <c r="B1037" s="1678"/>
      <c r="C1037" s="1679"/>
      <c r="D1037" s="1673"/>
      <c r="E1037" s="1674"/>
      <c r="F1037" s="1674"/>
      <c r="G1037" s="1674"/>
      <c r="H1037" s="1674"/>
      <c r="I1037" s="1675"/>
      <c r="J1037" s="1727"/>
      <c r="K1037" s="1728"/>
      <c r="L1037" s="1728"/>
      <c r="M1037" s="1728"/>
      <c r="N1037" s="1728"/>
      <c r="O1037" s="1728"/>
      <c r="P1037" s="1728"/>
      <c r="Q1037" s="1728"/>
      <c r="R1037" s="1728"/>
      <c r="S1037" s="1728"/>
      <c r="T1037" s="1728"/>
      <c r="U1037" s="1728"/>
      <c r="V1037" s="1728"/>
      <c r="W1037" s="1728"/>
      <c r="X1037" s="1728"/>
      <c r="Y1037" s="1728"/>
      <c r="Z1037" s="1728"/>
      <c r="AA1037" s="1728"/>
      <c r="AB1037" s="1728"/>
      <c r="AC1037" s="1728"/>
      <c r="AD1037" s="1728"/>
      <c r="AE1037" s="1728"/>
      <c r="AF1037" s="1728"/>
      <c r="AG1037" s="1728"/>
      <c r="AH1037" s="1658"/>
      <c r="AI1037" s="1659"/>
      <c r="AJ1037" s="1659"/>
      <c r="AK1037" s="1659"/>
      <c r="AL1037" s="1659"/>
      <c r="AM1037" s="1659"/>
      <c r="AN1037" s="1659"/>
      <c r="AO1037" s="1659"/>
      <c r="AP1037" s="1659"/>
      <c r="AQ1037" s="1659"/>
      <c r="AR1037" s="1660"/>
      <c r="AS1037" s="2695"/>
      <c r="AT1037" s="2696"/>
      <c r="AU1037" s="2696"/>
      <c r="AV1037" s="2696"/>
      <c r="AW1037" s="2696"/>
      <c r="AX1037" s="2696"/>
      <c r="AY1037" s="2696"/>
      <c r="AZ1037" s="2696"/>
      <c r="BA1037" s="2696"/>
      <c r="BB1037" s="2696"/>
      <c r="BC1037" s="2696"/>
      <c r="BD1037" s="2696"/>
      <c r="BE1037" s="2696"/>
      <c r="BF1037" s="2696"/>
      <c r="BG1037" s="2696"/>
      <c r="BH1037" s="2696"/>
      <c r="BI1037" s="2696"/>
      <c r="BJ1037" s="2696"/>
      <c r="BK1037" s="2696"/>
      <c r="BL1037" s="2696"/>
      <c r="BM1037" s="2696"/>
      <c r="BN1037" s="2696"/>
      <c r="BO1037" s="2696"/>
      <c r="BP1037" s="2696"/>
      <c r="BQ1037" s="2698"/>
      <c r="BR1037" s="89"/>
      <c r="BS1037" s="89"/>
      <c r="BT1037" s="89"/>
      <c r="BU1037" s="89"/>
      <c r="CA1037" s="145"/>
      <c r="CB1037" s="145"/>
      <c r="CC1037" s="145"/>
      <c r="CD1037" s="145"/>
      <c r="CE1037" s="145"/>
      <c r="CF1037" s="145"/>
      <c r="CG1037" s="145"/>
      <c r="CH1037" s="145"/>
      <c r="CI1037" s="145"/>
    </row>
    <row r="1038" spans="1:98" ht="9" customHeight="1" x14ac:dyDescent="0.2">
      <c r="A1038" s="143" t="str">
        <f>+IF('➉一覧からの作成用データ (切替届)'!$N$55="印刷ＯＫ→",1,"")</f>
        <v/>
      </c>
      <c r="B1038" s="102"/>
      <c r="C1038" s="102"/>
      <c r="D1038" s="136"/>
      <c r="E1038" s="136"/>
      <c r="F1038" s="136"/>
      <c r="G1038" s="136"/>
      <c r="H1038" s="136"/>
      <c r="I1038" s="136"/>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05"/>
      <c r="AI1038" s="105"/>
      <c r="AJ1038" s="105"/>
      <c r="AK1038" s="105"/>
      <c r="AL1038" s="105"/>
      <c r="AM1038" s="105"/>
      <c r="AN1038" s="105"/>
      <c r="AO1038" s="105"/>
      <c r="AP1038" s="105"/>
      <c r="AQ1038" s="105"/>
      <c r="AR1038" s="105"/>
      <c r="AS1038" s="106"/>
      <c r="AT1038" s="106"/>
      <c r="AU1038" s="106"/>
      <c r="AV1038" s="2680" t="str">
        <f>IF('➉一覧からの作成用データ (切替届)'!H1039="","","受給者番号：")</f>
        <v/>
      </c>
      <c r="AW1038" s="2680"/>
      <c r="AX1038" s="2680"/>
      <c r="AY1038" s="2680"/>
      <c r="AZ1038" s="2680"/>
      <c r="BA1038" s="2680"/>
      <c r="BB1038" s="2682" t="str">
        <f>IF('➉一覧からの作成用データ (切替届)'!H1039="","",'➉一覧からの作成用データ (切替届)'!H1039)</f>
        <v/>
      </c>
      <c r="BC1038" s="2682"/>
      <c r="BD1038" s="2682"/>
      <c r="BE1038" s="2682"/>
      <c r="BF1038" s="2682"/>
      <c r="BG1038" s="2682"/>
      <c r="BH1038" s="2682"/>
      <c r="BI1038" s="2682"/>
      <c r="BJ1038" s="2682"/>
      <c r="BK1038" s="2682"/>
      <c r="BL1038" s="2682"/>
      <c r="BM1038" s="2682"/>
      <c r="BN1038" s="2682"/>
      <c r="BO1038" s="2682"/>
      <c r="BP1038" s="2682"/>
      <c r="BQ1038" s="2682"/>
      <c r="BR1038" s="89"/>
      <c r="BS1038" s="89"/>
      <c r="BT1038" s="89"/>
      <c r="BU1038" s="89"/>
      <c r="CA1038" s="145"/>
      <c r="CB1038" s="145"/>
      <c r="CC1038" s="145"/>
      <c r="CD1038" s="145"/>
      <c r="CE1038" s="145"/>
      <c r="CF1038" s="145"/>
      <c r="CG1038" s="145"/>
      <c r="CH1038" s="145"/>
      <c r="CI1038" s="145"/>
    </row>
    <row r="1039" spans="1:98" ht="9" customHeight="1" x14ac:dyDescent="0.2">
      <c r="A1039" s="143" t="str">
        <f>+IF('➉一覧からの作成用データ (切替届)'!$N$55="印刷ＯＫ→",1,"")</f>
        <v/>
      </c>
      <c r="B1039" s="2686" t="s">
        <v>133</v>
      </c>
      <c r="C1039" s="2686"/>
      <c r="D1039" s="2686"/>
      <c r="E1039" s="2686"/>
      <c r="F1039" s="2686"/>
      <c r="G1039" s="2686"/>
      <c r="H1039" s="2686"/>
      <c r="I1039" s="2686"/>
      <c r="J1039" s="2686"/>
      <c r="K1039" s="2686"/>
      <c r="L1039" s="2686"/>
      <c r="M1039" s="2686"/>
      <c r="N1039" s="2686"/>
      <c r="O1039" s="2686"/>
      <c r="P1039" s="2686"/>
      <c r="Q1039" s="2686"/>
      <c r="R1039" s="2686"/>
      <c r="S1039" s="2686"/>
      <c r="T1039" s="2686"/>
      <c r="U1039" s="2686"/>
      <c r="V1039" s="2686"/>
      <c r="W1039" s="2686"/>
      <c r="X1039" s="2686"/>
      <c r="Y1039" s="2686"/>
      <c r="Z1039" s="2686"/>
      <c r="AA1039" s="2686"/>
      <c r="AB1039" s="2686"/>
      <c r="AC1039" s="2686"/>
      <c r="AD1039" s="2686"/>
      <c r="AE1039" s="2686"/>
      <c r="AF1039" s="2686"/>
      <c r="AG1039" s="2686"/>
      <c r="AH1039" s="2686"/>
      <c r="AI1039" s="2686"/>
      <c r="AJ1039" s="2686"/>
      <c r="AK1039" s="2686"/>
      <c r="AL1039" s="2686"/>
      <c r="AM1039" s="2686"/>
      <c r="AN1039" s="2686"/>
      <c r="AO1039" s="2686"/>
      <c r="AP1039" s="2686"/>
      <c r="AQ1039" s="2686"/>
      <c r="AR1039" s="2686"/>
      <c r="AS1039" s="2686"/>
      <c r="AT1039" s="2686"/>
      <c r="AU1039" s="2686"/>
      <c r="AV1039" s="2681"/>
      <c r="AW1039" s="2681"/>
      <c r="AX1039" s="2681"/>
      <c r="AY1039" s="2681"/>
      <c r="AZ1039" s="2681"/>
      <c r="BA1039" s="2681"/>
      <c r="BB1039" s="2683"/>
      <c r="BC1039" s="2683"/>
      <c r="BD1039" s="2683"/>
      <c r="BE1039" s="2683"/>
      <c r="BF1039" s="2683"/>
      <c r="BG1039" s="2683"/>
      <c r="BH1039" s="2683"/>
      <c r="BI1039" s="2683"/>
      <c r="BJ1039" s="2683"/>
      <c r="BK1039" s="2683"/>
      <c r="BL1039" s="2683"/>
      <c r="BM1039" s="2683"/>
      <c r="BN1039" s="2683"/>
      <c r="BO1039" s="2683"/>
      <c r="BP1039" s="2683"/>
      <c r="BQ1039" s="2683"/>
      <c r="BR1039" s="89"/>
      <c r="BS1039" s="89"/>
      <c r="BT1039" s="89"/>
      <c r="BU1039" s="89"/>
      <c r="CA1039" s="145"/>
      <c r="CB1039" s="145"/>
      <c r="CC1039" s="145"/>
      <c r="CD1039" s="145"/>
      <c r="CE1039" s="145"/>
      <c r="CF1039" s="145"/>
      <c r="CG1039" s="145"/>
      <c r="CH1039" s="145"/>
      <c r="CI1039" s="145"/>
    </row>
    <row r="1040" spans="1:98" ht="9" customHeight="1" x14ac:dyDescent="0.2">
      <c r="A1040" s="143" t="str">
        <f>+IF('➉一覧からの作成用データ (切替届)'!$N$55="印刷ＯＫ→",1,"")</f>
        <v/>
      </c>
      <c r="B1040" s="2686"/>
      <c r="C1040" s="2686"/>
      <c r="D1040" s="2686"/>
      <c r="E1040" s="2686"/>
      <c r="F1040" s="2686"/>
      <c r="G1040" s="2686"/>
      <c r="H1040" s="2686"/>
      <c r="I1040" s="2686"/>
      <c r="J1040" s="2686"/>
      <c r="K1040" s="2686"/>
      <c r="L1040" s="2686"/>
      <c r="M1040" s="2686"/>
      <c r="N1040" s="2686"/>
      <c r="O1040" s="2686"/>
      <c r="P1040" s="2686"/>
      <c r="Q1040" s="2686"/>
      <c r="R1040" s="2686"/>
      <c r="S1040" s="2686"/>
      <c r="T1040" s="2686"/>
      <c r="U1040" s="2686"/>
      <c r="V1040" s="2686"/>
      <c r="W1040" s="2686"/>
      <c r="X1040" s="2686"/>
      <c r="Y1040" s="2686"/>
      <c r="Z1040" s="2686"/>
      <c r="AA1040" s="2686"/>
      <c r="AB1040" s="2686"/>
      <c r="AC1040" s="2686"/>
      <c r="AD1040" s="2686"/>
      <c r="AE1040" s="2686"/>
      <c r="AF1040" s="2686"/>
      <c r="AG1040" s="2686"/>
      <c r="AH1040" s="2686"/>
      <c r="AI1040" s="2686"/>
      <c r="AJ1040" s="2686"/>
      <c r="AK1040" s="2686"/>
      <c r="AL1040" s="2686"/>
      <c r="AM1040" s="2686"/>
      <c r="AN1040" s="2686"/>
      <c r="AO1040" s="2686"/>
      <c r="AP1040" s="2686"/>
      <c r="AQ1040" s="2686"/>
      <c r="AR1040" s="2686"/>
      <c r="AS1040" s="2686"/>
      <c r="AT1040" s="2686"/>
      <c r="AU1040" s="2686"/>
      <c r="AV1040" s="2681"/>
      <c r="AW1040" s="2681"/>
      <c r="AX1040" s="2681"/>
      <c r="AY1040" s="2681"/>
      <c r="AZ1040" s="2681"/>
      <c r="BA1040" s="2681"/>
      <c r="BB1040" s="2683"/>
      <c r="BC1040" s="2683"/>
      <c r="BD1040" s="2683"/>
      <c r="BE1040" s="2683"/>
      <c r="BF1040" s="2683"/>
      <c r="BG1040" s="2683"/>
      <c r="BH1040" s="2683"/>
      <c r="BI1040" s="2683"/>
      <c r="BJ1040" s="2683"/>
      <c r="BK1040" s="2683"/>
      <c r="BL1040" s="2683"/>
      <c r="BM1040" s="2683"/>
      <c r="BN1040" s="2683"/>
      <c r="BO1040" s="2683"/>
      <c r="BP1040" s="2683"/>
      <c r="BQ1040" s="2683"/>
      <c r="BR1040" s="89"/>
      <c r="BS1040" s="89"/>
      <c r="BT1040" s="89"/>
      <c r="BU1040" s="89"/>
      <c r="CA1040" s="145"/>
      <c r="CB1040" s="145"/>
      <c r="CC1040" s="145"/>
      <c r="CD1040" s="145"/>
      <c r="CE1040" s="145"/>
      <c r="CF1040" s="145"/>
      <c r="CG1040" s="145"/>
      <c r="CH1040" s="145"/>
      <c r="CI1040" s="145"/>
    </row>
    <row r="1041" spans="1:87" s="76" customFormat="1" ht="20.25" customHeight="1" x14ac:dyDescent="0.2">
      <c r="A1041" s="143" t="str">
        <f>+IF('➉一覧からの作成用データ (切替届)'!$N$55="印刷ＯＫ→",1,"")</f>
        <v/>
      </c>
      <c r="B1041" s="1654" t="s">
        <v>306</v>
      </c>
      <c r="C1041" s="1654"/>
      <c r="D1041" s="1654"/>
      <c r="E1041" s="1654"/>
      <c r="F1041" s="1654"/>
      <c r="G1041" s="1654"/>
      <c r="H1041" s="1654"/>
      <c r="I1041" s="1654"/>
      <c r="J1041" s="1654"/>
      <c r="K1041" s="1654"/>
      <c r="L1041" s="1654"/>
      <c r="M1041" s="1654"/>
      <c r="N1041" s="1654"/>
      <c r="O1041" s="1654"/>
      <c r="P1041" s="1654"/>
      <c r="Q1041" s="1654"/>
      <c r="R1041" s="1654"/>
      <c r="S1041" s="1654"/>
      <c r="T1041" s="1654"/>
      <c r="U1041" s="1654"/>
      <c r="V1041" s="1654"/>
      <c r="W1041" s="1654"/>
      <c r="X1041" s="1654"/>
      <c r="Y1041" s="1654"/>
      <c r="Z1041" s="1654"/>
      <c r="AA1041" s="1654"/>
      <c r="AB1041" s="1654"/>
      <c r="AC1041" s="1654"/>
      <c r="AD1041" s="1654"/>
      <c r="AE1041" s="1654"/>
      <c r="AF1041" s="1654"/>
      <c r="AG1041" s="1654"/>
      <c r="AH1041" s="1654"/>
      <c r="AI1041" s="1654"/>
      <c r="AJ1041" s="1654"/>
      <c r="AK1041" s="1654"/>
      <c r="AL1041" s="1654"/>
      <c r="AM1041" s="1654"/>
      <c r="AN1041" s="1654"/>
      <c r="AO1041" s="1654"/>
      <c r="AP1041" s="1654"/>
      <c r="AQ1041" s="1654"/>
      <c r="AR1041" s="1654"/>
      <c r="AS1041" s="1654"/>
      <c r="AT1041" s="1654"/>
      <c r="AU1041" s="1654"/>
      <c r="AV1041" s="1654"/>
      <c r="AW1041" s="1654"/>
      <c r="AX1041" s="1654"/>
      <c r="AY1041" s="1654"/>
      <c r="AZ1041" s="1654"/>
      <c r="BA1041" s="1654"/>
      <c r="BB1041" s="1654"/>
      <c r="BC1041" s="1654"/>
      <c r="BD1041" s="1654"/>
      <c r="BE1041" s="1654"/>
      <c r="BF1041" s="1654"/>
      <c r="BG1041" s="1654"/>
      <c r="BH1041" s="1654"/>
      <c r="BI1041" s="1654"/>
      <c r="BJ1041" s="1654"/>
      <c r="BK1041" s="1654"/>
      <c r="BL1041" s="1654"/>
      <c r="BM1041" s="1654"/>
      <c r="BN1041" s="1654"/>
      <c r="BO1041" s="1654"/>
      <c r="BP1041" s="1654"/>
      <c r="BQ1041" s="1654"/>
      <c r="BR1041" s="135"/>
      <c r="CA1041" s="146"/>
      <c r="CB1041" s="146"/>
      <c r="CC1041" s="146"/>
      <c r="CD1041" s="146"/>
      <c r="CE1041" s="146"/>
      <c r="CF1041" s="146"/>
      <c r="CG1041" s="146"/>
      <c r="CH1041" s="146"/>
      <c r="CI1041" s="146"/>
    </row>
    <row r="1042" spans="1:87" s="76" customFormat="1" ht="20.25" customHeight="1" x14ac:dyDescent="0.2">
      <c r="A1042" s="143" t="str">
        <f>+IF('➉一覧からの作成用データ (切替届)'!$N$55="印刷ＯＫ→",1,"")</f>
        <v/>
      </c>
      <c r="B1042" s="1654"/>
      <c r="C1042" s="1654"/>
      <c r="D1042" s="1654"/>
      <c r="E1042" s="1654"/>
      <c r="F1042" s="1654"/>
      <c r="G1042" s="1654"/>
      <c r="H1042" s="1654"/>
      <c r="I1042" s="1654"/>
      <c r="J1042" s="1654"/>
      <c r="K1042" s="1654"/>
      <c r="L1042" s="1654"/>
      <c r="M1042" s="1654"/>
      <c r="N1042" s="1654"/>
      <c r="O1042" s="1654"/>
      <c r="P1042" s="1654"/>
      <c r="Q1042" s="1654"/>
      <c r="R1042" s="1654"/>
      <c r="S1042" s="1654"/>
      <c r="T1042" s="1654"/>
      <c r="U1042" s="1654"/>
      <c r="V1042" s="1654"/>
      <c r="W1042" s="1654"/>
      <c r="X1042" s="1654"/>
      <c r="Y1042" s="1654"/>
      <c r="Z1042" s="1654"/>
      <c r="AA1042" s="1654"/>
      <c r="AB1042" s="1654"/>
      <c r="AC1042" s="1654"/>
      <c r="AD1042" s="1654"/>
      <c r="AE1042" s="1654"/>
      <c r="AF1042" s="1654"/>
      <c r="AG1042" s="1654"/>
      <c r="AH1042" s="1654"/>
      <c r="AI1042" s="1654"/>
      <c r="AJ1042" s="1654"/>
      <c r="AK1042" s="1654"/>
      <c r="AL1042" s="1654"/>
      <c r="AM1042" s="1654"/>
      <c r="AN1042" s="1654"/>
      <c r="AO1042" s="1654"/>
      <c r="AP1042" s="1654"/>
      <c r="AQ1042" s="1654"/>
      <c r="AR1042" s="1654"/>
      <c r="AS1042" s="1654"/>
      <c r="AT1042" s="1654"/>
      <c r="AU1042" s="1654"/>
      <c r="AV1042" s="1654"/>
      <c r="AW1042" s="1654"/>
      <c r="AX1042" s="1654"/>
      <c r="AY1042" s="1654"/>
      <c r="AZ1042" s="1654"/>
      <c r="BA1042" s="1654"/>
      <c r="BB1042" s="1654"/>
      <c r="BC1042" s="1654"/>
      <c r="BD1042" s="1654"/>
      <c r="BE1042" s="1654"/>
      <c r="BF1042" s="1654"/>
      <c r="BG1042" s="1654"/>
      <c r="BH1042" s="1654"/>
      <c r="BI1042" s="1654"/>
      <c r="BJ1042" s="1654"/>
      <c r="BK1042" s="1654"/>
      <c r="BL1042" s="1654"/>
      <c r="BM1042" s="1654"/>
      <c r="BN1042" s="1654"/>
      <c r="BO1042" s="1654"/>
      <c r="BP1042" s="1654"/>
      <c r="BQ1042" s="1654"/>
      <c r="BR1042" s="135"/>
      <c r="CA1042" s="146"/>
      <c r="CB1042" s="146"/>
      <c r="CC1042" s="146"/>
      <c r="CD1042" s="146"/>
      <c r="CE1042" s="146"/>
      <c r="CF1042" s="146"/>
      <c r="CG1042" s="146"/>
      <c r="CH1042" s="146"/>
      <c r="CI1042" s="146"/>
    </row>
    <row r="1043" spans="1:87" s="76" customFormat="1" ht="16.5" customHeight="1" x14ac:dyDescent="0.25">
      <c r="A1043" s="143" t="str">
        <f>+IF('➉一覧からの作成用データ (切替届)'!$N$55="印刷ＯＫ→",1,"")</f>
        <v/>
      </c>
      <c r="B1043" s="1689" t="s">
        <v>134</v>
      </c>
      <c r="C1043" s="1689"/>
      <c r="D1043" s="1689"/>
      <c r="E1043" s="1689"/>
      <c r="F1043" s="1689"/>
      <c r="G1043" s="1689"/>
      <c r="H1043" s="1689"/>
      <c r="I1043" s="1689"/>
      <c r="J1043" s="1689"/>
      <c r="K1043" s="1689"/>
      <c r="L1043" s="1689"/>
      <c r="M1043" s="1689"/>
      <c r="N1043" s="1689"/>
      <c r="O1043" s="1689"/>
      <c r="P1043" s="1689"/>
      <c r="Q1043" s="1689"/>
      <c r="R1043" s="1689"/>
      <c r="S1043" s="1689"/>
      <c r="T1043" s="1689"/>
      <c r="U1043" s="1689"/>
      <c r="V1043" s="1689"/>
      <c r="W1043" s="1689"/>
      <c r="X1043" s="1689"/>
      <c r="Y1043" s="1689"/>
      <c r="Z1043" s="1689"/>
      <c r="AA1043" s="1689"/>
      <c r="AB1043" s="1689"/>
      <c r="AC1043" s="1689"/>
      <c r="AD1043" s="1689"/>
      <c r="AE1043" s="1689"/>
      <c r="AF1043" s="1689"/>
      <c r="AG1043" s="1689"/>
      <c r="AH1043" s="1689"/>
      <c r="AI1043" s="1689"/>
      <c r="AJ1043" s="1689"/>
      <c r="AK1043" s="1689"/>
      <c r="AL1043" s="1689"/>
      <c r="AM1043" s="1689"/>
      <c r="AN1043" s="1689"/>
      <c r="AO1043" s="1689"/>
      <c r="AP1043" s="1689"/>
      <c r="AQ1043" s="1689"/>
      <c r="AR1043" s="1689"/>
      <c r="AS1043" s="1689"/>
      <c r="AT1043" s="1689"/>
      <c r="AU1043" s="1689"/>
      <c r="AV1043" s="1689"/>
      <c r="AW1043" s="1689"/>
      <c r="AX1043" s="1689"/>
      <c r="AY1043" s="1689"/>
      <c r="AZ1043" s="1689"/>
      <c r="BA1043" s="1689"/>
      <c r="BB1043" s="1689"/>
      <c r="BC1043" s="1689"/>
      <c r="BD1043" s="1689"/>
      <c r="BE1043" s="1689"/>
      <c r="BF1043" s="1689"/>
      <c r="BG1043" s="1689"/>
      <c r="BH1043" s="1689"/>
      <c r="BI1043" s="1689"/>
      <c r="BJ1043" s="1689"/>
      <c r="BK1043" s="1689"/>
      <c r="BL1043" s="1689"/>
      <c r="BM1043" s="1689"/>
      <c r="BN1043" s="1689"/>
      <c r="BO1043" s="1689"/>
      <c r="BP1043" s="1689"/>
      <c r="BQ1043" s="1689"/>
      <c r="BR1043" s="147"/>
      <c r="CA1043" s="146"/>
      <c r="CB1043" s="146"/>
      <c r="CC1043" s="146"/>
      <c r="CD1043" s="146"/>
      <c r="CE1043" s="146"/>
      <c r="CF1043" s="146"/>
      <c r="CG1043" s="146"/>
      <c r="CH1043" s="146"/>
      <c r="CI1043" s="146"/>
    </row>
    <row r="1044" spans="1:87" s="76" customFormat="1" ht="16.5" customHeight="1" x14ac:dyDescent="0.25">
      <c r="A1044" s="143" t="str">
        <f>+IF('➉一覧からの作成用データ (切替届)'!$N$55="印刷ＯＫ→",1,"")</f>
        <v/>
      </c>
      <c r="B1044" s="1689"/>
      <c r="C1044" s="1689"/>
      <c r="D1044" s="1689"/>
      <c r="E1044" s="1689"/>
      <c r="F1044" s="1689"/>
      <c r="G1044" s="1689"/>
      <c r="H1044" s="1689"/>
      <c r="I1044" s="1689"/>
      <c r="J1044" s="1689"/>
      <c r="K1044" s="1689"/>
      <c r="L1044" s="1689"/>
      <c r="M1044" s="1689"/>
      <c r="N1044" s="1689"/>
      <c r="O1044" s="1689"/>
      <c r="P1044" s="1689"/>
      <c r="Q1044" s="1689"/>
      <c r="R1044" s="1689"/>
      <c r="S1044" s="1689"/>
      <c r="T1044" s="1689"/>
      <c r="U1044" s="1689"/>
      <c r="V1044" s="1689"/>
      <c r="W1044" s="1689"/>
      <c r="X1044" s="1689"/>
      <c r="Y1044" s="1689"/>
      <c r="Z1044" s="1689"/>
      <c r="AA1044" s="1689"/>
      <c r="AB1044" s="1689"/>
      <c r="AC1044" s="1689"/>
      <c r="AD1044" s="1689"/>
      <c r="AE1044" s="1689"/>
      <c r="AF1044" s="1689"/>
      <c r="AG1044" s="1689"/>
      <c r="AH1044" s="1689"/>
      <c r="AI1044" s="1689"/>
      <c r="AJ1044" s="1689"/>
      <c r="AK1044" s="1689"/>
      <c r="AL1044" s="1689"/>
      <c r="AM1044" s="1689"/>
      <c r="AN1044" s="1689"/>
      <c r="AO1044" s="1689"/>
      <c r="AP1044" s="1689"/>
      <c r="AQ1044" s="1689"/>
      <c r="AR1044" s="1689"/>
      <c r="AS1044" s="1689"/>
      <c r="AT1044" s="1689"/>
      <c r="AU1044" s="1689"/>
      <c r="AV1044" s="1689"/>
      <c r="AW1044" s="1689"/>
      <c r="AX1044" s="1689"/>
      <c r="AY1044" s="1689"/>
      <c r="AZ1044" s="1689"/>
      <c r="BA1044" s="1689"/>
      <c r="BB1044" s="1689"/>
      <c r="BC1044" s="1689"/>
      <c r="BD1044" s="1689"/>
      <c r="BE1044" s="1689"/>
      <c r="BF1044" s="1689"/>
      <c r="BG1044" s="1689"/>
      <c r="BH1044" s="1689"/>
      <c r="BI1044" s="1689"/>
      <c r="BJ1044" s="1689"/>
      <c r="BK1044" s="1689"/>
      <c r="BL1044" s="1689"/>
      <c r="BM1044" s="1689"/>
      <c r="BN1044" s="1689"/>
      <c r="BO1044" s="1689"/>
      <c r="BP1044" s="1689"/>
      <c r="BQ1044" s="1689"/>
      <c r="BR1044" s="147"/>
      <c r="CA1044" s="146"/>
      <c r="CB1044" s="146"/>
      <c r="CC1044" s="146"/>
      <c r="CD1044" s="146"/>
      <c r="CE1044" s="146"/>
      <c r="CF1044" s="146"/>
    </row>
    <row r="1045" spans="1:87" s="76" customFormat="1" ht="28.5" customHeight="1" x14ac:dyDescent="0.2">
      <c r="A1045" s="143" t="str">
        <f>+IF('➉一覧からの作成用データ (切替届)'!$N$55="印刷ＯＫ→",1,"")</f>
        <v/>
      </c>
      <c r="B1045" s="1654" t="s">
        <v>135</v>
      </c>
      <c r="C1045" s="1654"/>
      <c r="D1045" s="1654"/>
      <c r="E1045" s="1654"/>
      <c r="F1045" s="1654"/>
      <c r="G1045" s="1654"/>
      <c r="H1045" s="1654"/>
      <c r="I1045" s="1654"/>
      <c r="J1045" s="1654"/>
      <c r="K1045" s="1654"/>
      <c r="L1045" s="1654"/>
      <c r="M1045" s="1654"/>
      <c r="N1045" s="1654"/>
      <c r="O1045" s="1654"/>
      <c r="P1045" s="1654"/>
      <c r="Q1045" s="1654"/>
      <c r="R1045" s="1654"/>
      <c r="S1045" s="1654"/>
      <c r="T1045" s="1654"/>
      <c r="U1045" s="1654"/>
      <c r="V1045" s="1654"/>
      <c r="W1045" s="1654"/>
      <c r="X1045" s="1654"/>
      <c r="Y1045" s="1654"/>
      <c r="Z1045" s="1654"/>
      <c r="AA1045" s="1654"/>
      <c r="AB1045" s="1654"/>
      <c r="AC1045" s="1654"/>
      <c r="AD1045" s="1654"/>
      <c r="AE1045" s="1654"/>
      <c r="AF1045" s="1654"/>
      <c r="AG1045" s="1654"/>
      <c r="AH1045" s="1654"/>
      <c r="AI1045" s="1654"/>
      <c r="AJ1045" s="1654"/>
      <c r="AK1045" s="1654"/>
      <c r="AL1045" s="1654"/>
      <c r="AM1045" s="1654"/>
      <c r="AN1045" s="1654"/>
      <c r="AO1045" s="1654"/>
      <c r="AP1045" s="1654"/>
      <c r="AQ1045" s="1654"/>
      <c r="AR1045" s="1654"/>
      <c r="AS1045" s="1654"/>
      <c r="AT1045" s="1654"/>
      <c r="AU1045" s="1654"/>
      <c r="AV1045" s="1654"/>
      <c r="AW1045" s="1654"/>
      <c r="AX1045" s="1654"/>
      <c r="AY1045" s="1654"/>
      <c r="AZ1045" s="1654"/>
      <c r="BA1045" s="1654"/>
      <c r="BB1045" s="1654"/>
      <c r="BC1045" s="1654"/>
      <c r="BD1045" s="1654"/>
      <c r="BE1045" s="1654"/>
      <c r="BF1045" s="1654"/>
      <c r="BG1045" s="1654"/>
      <c r="BH1045" s="1654"/>
      <c r="BI1045" s="1654"/>
      <c r="BJ1045" s="1654"/>
      <c r="BK1045" s="1654"/>
      <c r="BL1045" s="1654"/>
      <c r="BM1045" s="1654"/>
      <c r="BN1045" s="1654"/>
      <c r="BO1045" s="1654"/>
      <c r="BP1045" s="1654"/>
      <c r="BQ1045" s="1654"/>
      <c r="BR1045" s="135"/>
      <c r="CA1045" s="146"/>
      <c r="CB1045" s="146"/>
      <c r="CC1045" s="146"/>
      <c r="CD1045" s="146"/>
      <c r="CE1045" s="146"/>
      <c r="CF1045" s="146"/>
    </row>
    <row r="1046" spans="1:87" s="76" customFormat="1" ht="28.5" customHeight="1" x14ac:dyDescent="0.2">
      <c r="A1046" s="143" t="str">
        <f>+IF('➉一覧からの作成用データ (切替届)'!$N$55="印刷ＯＫ→",1,"")</f>
        <v/>
      </c>
      <c r="B1046" s="1654"/>
      <c r="C1046" s="1654"/>
      <c r="D1046" s="1654"/>
      <c r="E1046" s="1654"/>
      <c r="F1046" s="1654"/>
      <c r="G1046" s="1654"/>
      <c r="H1046" s="1654"/>
      <c r="I1046" s="1654"/>
      <c r="J1046" s="1654"/>
      <c r="K1046" s="1654"/>
      <c r="L1046" s="1654"/>
      <c r="M1046" s="1654"/>
      <c r="N1046" s="1654"/>
      <c r="O1046" s="1654"/>
      <c r="P1046" s="1654"/>
      <c r="Q1046" s="1654"/>
      <c r="R1046" s="1654"/>
      <c r="S1046" s="1654"/>
      <c r="T1046" s="1654"/>
      <c r="U1046" s="1654"/>
      <c r="V1046" s="1654"/>
      <c r="W1046" s="1654"/>
      <c r="X1046" s="1654"/>
      <c r="Y1046" s="1654"/>
      <c r="Z1046" s="1654"/>
      <c r="AA1046" s="1654"/>
      <c r="AB1046" s="1654"/>
      <c r="AC1046" s="1654"/>
      <c r="AD1046" s="1654"/>
      <c r="AE1046" s="1654"/>
      <c r="AF1046" s="1654"/>
      <c r="AG1046" s="1654"/>
      <c r="AH1046" s="1654"/>
      <c r="AI1046" s="1654"/>
      <c r="AJ1046" s="1654"/>
      <c r="AK1046" s="1654"/>
      <c r="AL1046" s="1654"/>
      <c r="AM1046" s="1654"/>
      <c r="AN1046" s="1654"/>
      <c r="AO1046" s="1654"/>
      <c r="AP1046" s="1654"/>
      <c r="AQ1046" s="1654"/>
      <c r="AR1046" s="1654"/>
      <c r="AS1046" s="1654"/>
      <c r="AT1046" s="1654"/>
      <c r="AU1046" s="1654"/>
      <c r="AV1046" s="1654"/>
      <c r="AW1046" s="1654"/>
      <c r="AX1046" s="1654"/>
      <c r="AY1046" s="1654"/>
      <c r="AZ1046" s="1654"/>
      <c r="BA1046" s="1654"/>
      <c r="BB1046" s="1654"/>
      <c r="BC1046" s="1654"/>
      <c r="BD1046" s="1654"/>
      <c r="BE1046" s="1654"/>
      <c r="BF1046" s="1654"/>
      <c r="BG1046" s="1654"/>
      <c r="BH1046" s="1654"/>
      <c r="BI1046" s="1654"/>
      <c r="BJ1046" s="1654"/>
      <c r="BK1046" s="1654"/>
      <c r="BL1046" s="1654"/>
      <c r="BM1046" s="1654"/>
      <c r="BN1046" s="1654"/>
      <c r="BO1046" s="1654"/>
      <c r="BP1046" s="1654"/>
      <c r="BQ1046" s="1654"/>
      <c r="BR1046" s="135"/>
      <c r="CA1046" s="146"/>
      <c r="CB1046" s="146"/>
      <c r="CC1046" s="146"/>
      <c r="CD1046" s="146"/>
      <c r="CE1046" s="146"/>
      <c r="CF1046" s="146"/>
      <c r="CG1046" s="146"/>
      <c r="CH1046" s="146"/>
      <c r="CI1046" s="146"/>
    </row>
    <row r="1047" spans="1:87" s="76" customFormat="1" ht="16.5" customHeight="1" x14ac:dyDescent="0.2">
      <c r="A1047" s="143" t="str">
        <f>+IF('➉一覧からの作成用データ (切替届)'!$N$55="印刷ＯＫ→",1,"")</f>
        <v/>
      </c>
      <c r="B1047" s="1654" t="s">
        <v>136</v>
      </c>
      <c r="C1047" s="1654"/>
      <c r="D1047" s="1654"/>
      <c r="E1047" s="1654"/>
      <c r="F1047" s="1654"/>
      <c r="G1047" s="1654"/>
      <c r="H1047" s="1654"/>
      <c r="I1047" s="1654"/>
      <c r="J1047" s="1654"/>
      <c r="K1047" s="1654"/>
      <c r="L1047" s="1654"/>
      <c r="M1047" s="1654"/>
      <c r="N1047" s="1654"/>
      <c r="O1047" s="1654"/>
      <c r="P1047" s="1654"/>
      <c r="Q1047" s="1654"/>
      <c r="R1047" s="1654"/>
      <c r="S1047" s="1654"/>
      <c r="T1047" s="1654"/>
      <c r="U1047" s="1654"/>
      <c r="V1047" s="1654"/>
      <c r="W1047" s="1654"/>
      <c r="X1047" s="1654"/>
      <c r="Y1047" s="1654"/>
      <c r="Z1047" s="1654"/>
      <c r="AA1047" s="1654"/>
      <c r="AB1047" s="1654"/>
      <c r="AC1047" s="1654"/>
      <c r="AD1047" s="1654"/>
      <c r="AE1047" s="1654"/>
      <c r="AF1047" s="1654"/>
      <c r="AG1047" s="1654"/>
      <c r="AH1047" s="1654"/>
      <c r="AI1047" s="1654"/>
      <c r="AJ1047" s="1654"/>
      <c r="AK1047" s="1654"/>
      <c r="AL1047" s="1654"/>
      <c r="AM1047" s="1654"/>
      <c r="AN1047" s="1654"/>
      <c r="AO1047" s="1654"/>
      <c r="AP1047" s="1654"/>
      <c r="AQ1047" s="1654"/>
      <c r="AR1047" s="1654"/>
      <c r="AS1047" s="1654"/>
      <c r="AT1047" s="1654"/>
      <c r="AU1047" s="1654"/>
      <c r="AV1047" s="1654"/>
      <c r="AW1047" s="1654"/>
      <c r="AX1047" s="1654"/>
      <c r="AY1047" s="1654"/>
      <c r="AZ1047" s="1654"/>
      <c r="BA1047" s="1654"/>
      <c r="BB1047" s="1654"/>
      <c r="BC1047" s="1654"/>
      <c r="BD1047" s="1654"/>
      <c r="BE1047" s="1654"/>
      <c r="BF1047" s="1654"/>
      <c r="BG1047" s="1654"/>
      <c r="BH1047" s="1654"/>
      <c r="BI1047" s="1654"/>
      <c r="BJ1047" s="1654"/>
      <c r="BK1047" s="1654"/>
      <c r="BL1047" s="1654"/>
      <c r="BM1047" s="1654"/>
      <c r="BN1047" s="1654"/>
      <c r="BO1047" s="1654"/>
      <c r="BP1047" s="1654"/>
      <c r="BQ1047" s="1654"/>
      <c r="BR1047" s="135"/>
      <c r="CA1047" s="146"/>
      <c r="CB1047" s="146"/>
      <c r="CC1047" s="146"/>
      <c r="CD1047" s="146"/>
      <c r="CE1047" s="146"/>
      <c r="CF1047" s="146"/>
      <c r="CG1047" s="146"/>
      <c r="CH1047" s="146"/>
      <c r="CI1047" s="146"/>
    </row>
    <row r="1048" spans="1:87" s="76" customFormat="1" ht="16.5" customHeight="1" x14ac:dyDescent="0.2">
      <c r="A1048" s="143" t="str">
        <f>+IF('➉一覧からの作成用データ (切替届)'!$N$55="印刷ＯＫ→",1,"")</f>
        <v/>
      </c>
      <c r="B1048" s="1654"/>
      <c r="C1048" s="1654"/>
      <c r="D1048" s="1654"/>
      <c r="E1048" s="1654"/>
      <c r="F1048" s="1654"/>
      <c r="G1048" s="1654"/>
      <c r="H1048" s="1654"/>
      <c r="I1048" s="1654"/>
      <c r="J1048" s="1654"/>
      <c r="K1048" s="1654"/>
      <c r="L1048" s="1654"/>
      <c r="M1048" s="1654"/>
      <c r="N1048" s="1654"/>
      <c r="O1048" s="1654"/>
      <c r="P1048" s="1654"/>
      <c r="Q1048" s="1654"/>
      <c r="R1048" s="1654"/>
      <c r="S1048" s="1654"/>
      <c r="T1048" s="1654"/>
      <c r="U1048" s="1654"/>
      <c r="V1048" s="1654"/>
      <c r="W1048" s="1654"/>
      <c r="X1048" s="1654"/>
      <c r="Y1048" s="1654"/>
      <c r="Z1048" s="1654"/>
      <c r="AA1048" s="1654"/>
      <c r="AB1048" s="1654"/>
      <c r="AC1048" s="1654"/>
      <c r="AD1048" s="1654"/>
      <c r="AE1048" s="1654"/>
      <c r="AF1048" s="1654"/>
      <c r="AG1048" s="1654"/>
      <c r="AH1048" s="1654"/>
      <c r="AI1048" s="1654"/>
      <c r="AJ1048" s="1654"/>
      <c r="AK1048" s="1654"/>
      <c r="AL1048" s="1654"/>
      <c r="AM1048" s="1654"/>
      <c r="AN1048" s="1654"/>
      <c r="AO1048" s="1654"/>
      <c r="AP1048" s="1654"/>
      <c r="AQ1048" s="1654"/>
      <c r="AR1048" s="1654"/>
      <c r="AS1048" s="1654"/>
      <c r="AT1048" s="1654"/>
      <c r="AU1048" s="1654"/>
      <c r="AV1048" s="1654"/>
      <c r="AW1048" s="1654"/>
      <c r="AX1048" s="1654"/>
      <c r="AY1048" s="1654"/>
      <c r="AZ1048" s="1654"/>
      <c r="BA1048" s="1654"/>
      <c r="BB1048" s="1654"/>
      <c r="BC1048" s="1654"/>
      <c r="BD1048" s="1654"/>
      <c r="BE1048" s="1654"/>
      <c r="BF1048" s="1654"/>
      <c r="BG1048" s="1654"/>
      <c r="BH1048" s="1654"/>
      <c r="BI1048" s="1654"/>
      <c r="BJ1048" s="1654"/>
      <c r="BK1048" s="1654"/>
      <c r="BL1048" s="1654"/>
      <c r="BM1048" s="1654"/>
      <c r="BN1048" s="1654"/>
      <c r="BO1048" s="1654"/>
      <c r="BP1048" s="1654"/>
      <c r="BQ1048" s="1654"/>
      <c r="BR1048" s="135"/>
      <c r="CA1048" s="146"/>
      <c r="CB1048" s="146"/>
      <c r="CC1048" s="146"/>
      <c r="CD1048" s="146"/>
      <c r="CE1048" s="146"/>
      <c r="CF1048" s="146"/>
      <c r="CG1048" s="146"/>
      <c r="CH1048" s="146"/>
      <c r="CI1048" s="146"/>
    </row>
    <row r="1049" spans="1:87" s="76" customFormat="1" ht="12" customHeight="1" x14ac:dyDescent="0.2">
      <c r="A1049" s="143" t="str">
        <f>+IF('➉一覧からの作成用データ (切替届)'!$N$55="印刷ＯＫ→",1,"")</f>
        <v/>
      </c>
      <c r="B1049" s="82"/>
      <c r="C1049" s="92"/>
      <c r="D1049" s="92"/>
      <c r="E1049" s="92"/>
      <c r="F1049" s="92"/>
      <c r="G1049" s="92"/>
      <c r="H1049" s="92"/>
      <c r="I1049" s="92"/>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3"/>
      <c r="AI1049" s="93"/>
      <c r="AJ1049" s="93"/>
      <c r="AK1049" s="93"/>
      <c r="AL1049" s="94"/>
      <c r="AM1049" s="95"/>
      <c r="AN1049" s="95"/>
      <c r="AO1049" s="95"/>
      <c r="AP1049" s="95"/>
      <c r="AQ1049" s="96"/>
      <c r="AR1049" s="96"/>
      <c r="AS1049" s="96"/>
      <c r="AT1049" s="96"/>
      <c r="AU1049" s="96"/>
      <c r="AV1049" s="96"/>
      <c r="AW1049" s="96"/>
      <c r="AX1049" s="96"/>
      <c r="AY1049" s="96"/>
      <c r="AZ1049" s="96"/>
      <c r="BA1049" s="96"/>
      <c r="BB1049" s="96"/>
      <c r="BC1049" s="96"/>
      <c r="BD1049" s="96"/>
      <c r="BE1049" s="96"/>
      <c r="BF1049" s="96"/>
      <c r="BG1049" s="96"/>
      <c r="BH1049" s="96"/>
      <c r="BR1049" s="135"/>
      <c r="CA1049" s="146"/>
      <c r="CB1049" s="146"/>
      <c r="CC1049" s="146"/>
      <c r="CD1049" s="146"/>
      <c r="CE1049" s="146"/>
      <c r="CF1049" s="146"/>
      <c r="CG1049" s="146"/>
      <c r="CH1049" s="146"/>
      <c r="CI1049" s="146"/>
    </row>
    <row r="1050" spans="1:87" s="76" customFormat="1" ht="12" customHeight="1" x14ac:dyDescent="0.2">
      <c r="A1050" s="143" t="str">
        <f>+IF('➉一覧からの作成用データ (切替届)'!$N$55="印刷ＯＫ→",1,"")</f>
        <v/>
      </c>
      <c r="B1050" s="92"/>
      <c r="C1050" s="92"/>
      <c r="D1050" s="92"/>
      <c r="E1050" s="92"/>
      <c r="F1050" s="92"/>
      <c r="G1050" s="92"/>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3"/>
      <c r="AI1050" s="93"/>
      <c r="AJ1050" s="93"/>
      <c r="AK1050" s="93"/>
      <c r="AL1050" s="94"/>
      <c r="AM1050" s="95"/>
      <c r="AN1050" s="95"/>
      <c r="AO1050" s="95"/>
      <c r="AP1050" s="95"/>
      <c r="AQ1050" s="97"/>
      <c r="AR1050" s="97"/>
      <c r="AS1050" s="97"/>
      <c r="AT1050" s="97"/>
      <c r="AU1050" s="97"/>
      <c r="AV1050" s="97"/>
      <c r="AW1050" s="98"/>
      <c r="AX1050" s="98"/>
      <c r="AY1050" s="98"/>
      <c r="AZ1050" s="98"/>
      <c r="BA1050" s="98"/>
      <c r="BB1050" s="99"/>
      <c r="BC1050" s="98"/>
      <c r="BD1050" s="98"/>
      <c r="BE1050" s="98"/>
      <c r="BF1050" s="98"/>
      <c r="BG1050" s="98"/>
      <c r="BH1050" s="99"/>
      <c r="BR1050" s="135"/>
      <c r="CA1050" s="146"/>
      <c r="CB1050" s="146"/>
      <c r="CC1050" s="146"/>
      <c r="CD1050" s="146"/>
      <c r="CE1050" s="146"/>
      <c r="CF1050" s="146"/>
      <c r="CG1050" s="146"/>
      <c r="CH1050" s="146"/>
      <c r="CI1050" s="146"/>
    </row>
    <row r="1051" spans="1:87" ht="11.25" customHeight="1" x14ac:dyDescent="0.2">
      <c r="A1051" s="143" t="str">
        <f>+IF('➉一覧からの作成用データ (切替届)'!$N$56="印刷ＯＫ→",1,"")</f>
        <v/>
      </c>
      <c r="C1051" s="92"/>
      <c r="D1051" s="92"/>
      <c r="E1051" s="92"/>
      <c r="F1051" s="92"/>
      <c r="G1051" s="92"/>
      <c r="H1051" s="92"/>
      <c r="I1051" s="92"/>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c r="AH1051" s="93"/>
      <c r="AI1051" s="93"/>
      <c r="AJ1051" s="93"/>
      <c r="AK1051" s="93"/>
      <c r="AL1051" s="94"/>
      <c r="AM1051" s="95"/>
      <c r="AN1051" s="95"/>
      <c r="AO1051" s="95"/>
      <c r="AP1051" s="95"/>
      <c r="AQ1051" s="96"/>
      <c r="AR1051" s="96"/>
      <c r="AS1051" s="96"/>
      <c r="AT1051" s="96"/>
      <c r="AU1051" s="96"/>
      <c r="AV1051" s="96"/>
      <c r="AW1051" s="96"/>
      <c r="AX1051" s="96"/>
      <c r="AY1051" s="96"/>
      <c r="AZ1051" s="96"/>
      <c r="BA1051" s="96"/>
      <c r="BB1051" s="96"/>
      <c r="BC1051" s="96"/>
      <c r="BD1051" s="96"/>
      <c r="BE1051" s="96"/>
      <c r="BF1051" s="96"/>
      <c r="BG1051" s="96"/>
      <c r="BH1051" s="96"/>
      <c r="BI1051" s="76"/>
      <c r="BJ1051" s="76"/>
      <c r="BK1051" s="76"/>
      <c r="BL1051" s="76"/>
      <c r="BM1051" s="76"/>
      <c r="BN1051" s="76"/>
      <c r="BO1051" s="76"/>
      <c r="BP1051" s="76"/>
      <c r="BQ1051" s="76"/>
    </row>
    <row r="1052" spans="1:87" ht="12.75" customHeight="1" x14ac:dyDescent="0.2">
      <c r="A1052" s="143" t="str">
        <f>+IF('➉一覧からの作成用データ (切替届)'!$N$56="印刷ＯＫ→",1,"")</f>
        <v/>
      </c>
      <c r="B1052" s="92"/>
      <c r="C1052" s="92"/>
      <c r="D1052" s="92"/>
      <c r="E1052" s="92"/>
      <c r="F1052" s="92"/>
      <c r="G1052" s="92"/>
      <c r="H1052" s="92"/>
      <c r="I1052" s="92"/>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3"/>
      <c r="AI1052" s="93"/>
      <c r="AJ1052" s="93"/>
      <c r="AK1052" s="93"/>
      <c r="AL1052" s="94"/>
      <c r="AM1052" s="95"/>
      <c r="AN1052" s="95"/>
      <c r="AO1052" s="95"/>
      <c r="AP1052" s="95"/>
      <c r="AQ1052" s="97"/>
      <c r="AR1052" s="97"/>
      <c r="AS1052" s="97"/>
      <c r="AT1052" s="97"/>
      <c r="AU1052" s="97"/>
      <c r="AV1052" s="97"/>
      <c r="AW1052" s="98"/>
      <c r="AX1052" s="98"/>
      <c r="AY1052" s="98"/>
      <c r="AZ1052" s="98"/>
      <c r="BA1052" s="98"/>
      <c r="BB1052" s="99"/>
      <c r="BC1052" s="98"/>
      <c r="BD1052" s="98"/>
      <c r="BE1052" s="98"/>
      <c r="BF1052" s="98"/>
      <c r="BG1052" s="98"/>
      <c r="BH1052" s="99"/>
      <c r="BI1052" s="76"/>
      <c r="BJ1052" s="76"/>
      <c r="BK1052" s="76"/>
      <c r="BL1052" s="76"/>
      <c r="BM1052" s="76"/>
      <c r="BN1052" s="76"/>
      <c r="BO1052" s="76"/>
      <c r="BP1052" s="76"/>
      <c r="BQ1052" s="76"/>
      <c r="BR1052" s="83"/>
      <c r="BS1052" s="83"/>
    </row>
    <row r="1053" spans="1:87" ht="12.75" customHeight="1" x14ac:dyDescent="0.2">
      <c r="A1053" s="143" t="str">
        <f>+IF('➉一覧からの作成用データ (切替届)'!$N$56="印刷ＯＫ→",1,"")</f>
        <v/>
      </c>
      <c r="B1053" s="92"/>
      <c r="C1053" s="92"/>
      <c r="D1053" s="92"/>
      <c r="E1053" s="92"/>
      <c r="F1053" s="92"/>
      <c r="G1053" s="92"/>
      <c r="H1053" s="92"/>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3"/>
      <c r="AI1053" s="93"/>
      <c r="AJ1053" s="93"/>
      <c r="AK1053" s="93"/>
      <c r="AL1053" s="94"/>
      <c r="AM1053" s="95"/>
      <c r="AN1053" s="95"/>
      <c r="AO1053" s="95"/>
      <c r="AP1053" s="95"/>
      <c r="AQ1053" s="97"/>
      <c r="AR1053" s="97"/>
      <c r="AS1053" s="97"/>
      <c r="AT1053" s="97"/>
      <c r="AU1053" s="97"/>
      <c r="AV1053" s="97"/>
      <c r="AW1053" s="98"/>
      <c r="AX1053" s="98"/>
      <c r="AY1053" s="98"/>
      <c r="AZ1053" s="98"/>
      <c r="BA1053" s="98"/>
      <c r="BB1053" s="99"/>
      <c r="BC1053" s="98"/>
      <c r="BD1053" s="98"/>
      <c r="BE1053" s="98"/>
      <c r="BF1053" s="98"/>
      <c r="BG1053" s="98"/>
      <c r="BH1053" s="99"/>
      <c r="BI1053" s="76"/>
      <c r="BJ1053" s="100"/>
      <c r="BK1053" s="101"/>
      <c r="BL1053" s="101"/>
      <c r="BM1053" s="101"/>
      <c r="BN1053" s="101"/>
      <c r="BO1053" s="101"/>
      <c r="BP1053" s="101"/>
      <c r="BQ1053" s="101"/>
      <c r="BR1053" s="76"/>
      <c r="BS1053" s="76"/>
    </row>
    <row r="1054" spans="1:87" ht="12.75" customHeight="1" x14ac:dyDescent="0.2">
      <c r="A1054" s="143" t="str">
        <f>+IF('➉一覧からの作成用データ (切替届)'!$N$56="印刷ＯＫ→",1,"")</f>
        <v/>
      </c>
      <c r="B1054" s="2719" t="s">
        <v>589</v>
      </c>
      <c r="C1054" s="2719"/>
      <c r="D1054" s="2719"/>
      <c r="E1054" s="2719"/>
      <c r="F1054" s="2719"/>
      <c r="G1054" s="2719"/>
      <c r="H1054" s="2719"/>
      <c r="I1054" s="2719"/>
      <c r="J1054" s="2719"/>
      <c r="K1054" s="2719"/>
      <c r="L1054" s="2719"/>
      <c r="M1054" s="2719"/>
      <c r="N1054" s="2719"/>
      <c r="O1054" s="2719"/>
      <c r="P1054" s="2719"/>
      <c r="Q1054" s="2719"/>
      <c r="R1054" s="2719"/>
      <c r="S1054" s="2719"/>
      <c r="T1054" s="2719"/>
      <c r="U1054" s="2719"/>
      <c r="V1054" s="2719"/>
      <c r="W1054" s="2719"/>
      <c r="X1054" s="2719"/>
      <c r="Y1054" s="2719"/>
      <c r="Z1054" s="2719"/>
      <c r="AA1054" s="2719"/>
      <c r="AB1054" s="2719"/>
      <c r="AC1054" s="2719"/>
      <c r="AD1054" s="2719"/>
      <c r="AE1054" s="2719"/>
      <c r="AF1054" s="2719"/>
      <c r="AG1054" s="2719"/>
      <c r="AH1054" s="2719"/>
      <c r="AI1054" s="2719"/>
      <c r="AJ1054" s="2719"/>
      <c r="AK1054" s="2719"/>
      <c r="AL1054" s="2720"/>
      <c r="AM1054" s="95"/>
      <c r="AN1054" s="95"/>
      <c r="AO1054" s="95"/>
      <c r="AP1054" s="2721" t="s">
        <v>115</v>
      </c>
      <c r="AQ1054" s="2721"/>
      <c r="AR1054" s="2721"/>
      <c r="AS1054" s="2721"/>
      <c r="AT1054" s="2721"/>
      <c r="AU1054" s="2721"/>
      <c r="AV1054" s="2721"/>
      <c r="AW1054" s="2723"/>
      <c r="AX1054" s="2723"/>
      <c r="AY1054" s="2723"/>
      <c r="AZ1054" s="2723"/>
      <c r="BA1054" s="2723"/>
      <c r="BB1054" s="2723"/>
      <c r="BC1054" s="2723"/>
      <c r="BD1054" s="2723"/>
      <c r="BE1054" s="2723"/>
      <c r="BF1054" s="2723"/>
      <c r="BG1054" s="2723"/>
      <c r="BH1054" s="2723"/>
      <c r="BI1054" s="2723"/>
      <c r="BJ1054" s="2723"/>
      <c r="BK1054" s="2723"/>
      <c r="BL1054" s="2723"/>
      <c r="BM1054" s="2723"/>
      <c r="BN1054" s="2723"/>
      <c r="BO1054" s="2723"/>
      <c r="BP1054" s="2723"/>
      <c r="BQ1054" s="2723"/>
      <c r="BR1054" s="76"/>
      <c r="BS1054" s="76"/>
    </row>
    <row r="1055" spans="1:87" ht="12.75" customHeight="1" x14ac:dyDescent="0.2">
      <c r="A1055" s="143" t="str">
        <f>+IF('➉一覧からの作成用データ (切替届)'!$N$56="印刷ＯＫ→",1,"")</f>
        <v/>
      </c>
      <c r="B1055" s="2719"/>
      <c r="C1055" s="2719"/>
      <c r="D1055" s="2719"/>
      <c r="E1055" s="2719"/>
      <c r="F1055" s="2719"/>
      <c r="G1055" s="2719"/>
      <c r="H1055" s="2719"/>
      <c r="I1055" s="2719"/>
      <c r="J1055" s="2719"/>
      <c r="K1055" s="2719"/>
      <c r="L1055" s="2719"/>
      <c r="M1055" s="2719"/>
      <c r="N1055" s="2719"/>
      <c r="O1055" s="2719"/>
      <c r="P1055" s="2719"/>
      <c r="Q1055" s="2719"/>
      <c r="R1055" s="2719"/>
      <c r="S1055" s="2719"/>
      <c r="T1055" s="2719"/>
      <c r="U1055" s="2719"/>
      <c r="V1055" s="2719"/>
      <c r="W1055" s="2719"/>
      <c r="X1055" s="2719"/>
      <c r="Y1055" s="2719"/>
      <c r="Z1055" s="2719"/>
      <c r="AA1055" s="2719"/>
      <c r="AB1055" s="2719"/>
      <c r="AC1055" s="2719"/>
      <c r="AD1055" s="2719"/>
      <c r="AE1055" s="2719"/>
      <c r="AF1055" s="2719"/>
      <c r="AG1055" s="2719"/>
      <c r="AH1055" s="2719"/>
      <c r="AI1055" s="2719"/>
      <c r="AJ1055" s="2719"/>
      <c r="AK1055" s="2719"/>
      <c r="AL1055" s="2720"/>
      <c r="AM1055" s="95"/>
      <c r="AN1055" s="95"/>
      <c r="AO1055" s="95"/>
      <c r="AP1055" s="2721"/>
      <c r="AQ1055" s="2721"/>
      <c r="AR1055" s="2721"/>
      <c r="AS1055" s="2721"/>
      <c r="AT1055" s="2721"/>
      <c r="AU1055" s="2721"/>
      <c r="AV1055" s="2721"/>
      <c r="AW1055" s="2723"/>
      <c r="AX1055" s="2723"/>
      <c r="AY1055" s="2723"/>
      <c r="AZ1055" s="2723"/>
      <c r="BA1055" s="2723"/>
      <c r="BB1055" s="2723"/>
      <c r="BC1055" s="2723"/>
      <c r="BD1055" s="2723"/>
      <c r="BE1055" s="2723"/>
      <c r="BF1055" s="2723"/>
      <c r="BG1055" s="2723"/>
      <c r="BH1055" s="2723"/>
      <c r="BI1055" s="2723"/>
      <c r="BJ1055" s="2723"/>
      <c r="BK1055" s="2723"/>
      <c r="BL1055" s="2723"/>
      <c r="BM1055" s="2723"/>
      <c r="BN1055" s="2723"/>
      <c r="BO1055" s="2723"/>
      <c r="BP1055" s="2723"/>
      <c r="BQ1055" s="2723"/>
      <c r="BR1055" s="76"/>
      <c r="BS1055" s="76"/>
    </row>
    <row r="1056" spans="1:87" ht="12.75" customHeight="1" thickBot="1" x14ac:dyDescent="0.25">
      <c r="A1056" s="143" t="str">
        <f>+IF('➉一覧からの作成用データ (切替届)'!$N$56="印刷ＯＫ→",1,"")</f>
        <v/>
      </c>
      <c r="B1056" s="2720"/>
      <c r="C1056" s="2720"/>
      <c r="D1056" s="2720"/>
      <c r="E1056" s="2720"/>
      <c r="F1056" s="2720"/>
      <c r="G1056" s="2720"/>
      <c r="H1056" s="2720"/>
      <c r="I1056" s="2720"/>
      <c r="J1056" s="2720"/>
      <c r="K1056" s="2720"/>
      <c r="L1056" s="2720"/>
      <c r="M1056" s="2720"/>
      <c r="N1056" s="2720"/>
      <c r="O1056" s="2720"/>
      <c r="P1056" s="2720"/>
      <c r="Q1056" s="2720"/>
      <c r="R1056" s="2720"/>
      <c r="S1056" s="2720"/>
      <c r="T1056" s="2720"/>
      <c r="U1056" s="2720"/>
      <c r="V1056" s="2720"/>
      <c r="W1056" s="2720"/>
      <c r="X1056" s="2720"/>
      <c r="Y1056" s="2720"/>
      <c r="Z1056" s="2720"/>
      <c r="AA1056" s="2720"/>
      <c r="AB1056" s="2720"/>
      <c r="AC1056" s="2720"/>
      <c r="AD1056" s="2720"/>
      <c r="AE1056" s="2720"/>
      <c r="AF1056" s="2720"/>
      <c r="AG1056" s="2720"/>
      <c r="AH1056" s="2720"/>
      <c r="AI1056" s="2720"/>
      <c r="AJ1056" s="2720"/>
      <c r="AK1056" s="2720"/>
      <c r="AL1056" s="2720"/>
      <c r="AM1056" s="95"/>
      <c r="AN1056" s="95"/>
      <c r="AO1056" s="95"/>
      <c r="AP1056" s="2722"/>
      <c r="AQ1056" s="2722"/>
      <c r="AR1056" s="2722"/>
      <c r="AS1056" s="2722"/>
      <c r="AT1056" s="2722"/>
      <c r="AU1056" s="2722"/>
      <c r="AV1056" s="2722"/>
      <c r="AW1056" s="2724"/>
      <c r="AX1056" s="2724"/>
      <c r="AY1056" s="2724"/>
      <c r="AZ1056" s="2724"/>
      <c r="BA1056" s="2724"/>
      <c r="BB1056" s="2724"/>
      <c r="BC1056" s="2724"/>
      <c r="BD1056" s="2724"/>
      <c r="BE1056" s="2724"/>
      <c r="BF1056" s="2724"/>
      <c r="BG1056" s="2724"/>
      <c r="BH1056" s="2724"/>
      <c r="BI1056" s="2724"/>
      <c r="BJ1056" s="2724"/>
      <c r="BK1056" s="2724"/>
      <c r="BL1056" s="2724"/>
      <c r="BM1056" s="2724"/>
      <c r="BN1056" s="2724"/>
      <c r="BO1056" s="2724"/>
      <c r="BP1056" s="2724"/>
      <c r="BQ1056" s="2724"/>
      <c r="BR1056" s="76"/>
      <c r="BS1056" s="76"/>
    </row>
    <row r="1057" spans="1:98" ht="13.5" customHeight="1" x14ac:dyDescent="0.2">
      <c r="A1057" s="143" t="str">
        <f>+IF('➉一覧からの作成用データ (切替届)'!$N$56="印刷ＯＫ→",1,"")</f>
        <v/>
      </c>
      <c r="B1057" s="2725">
        <f ca="1">IF('➉一覧からの作成用データ (切替届)'!$B$31="","",'➉一覧からの作成用データ (切替届)'!$B$31)</f>
        <v>45617</v>
      </c>
      <c r="C1057" s="2726"/>
      <c r="D1057" s="2726"/>
      <c r="E1057" s="2726"/>
      <c r="F1057" s="2726"/>
      <c r="G1057" s="2726"/>
      <c r="H1057" s="2726"/>
      <c r="I1057" s="2726"/>
      <c r="J1057" s="2726"/>
      <c r="K1057" s="2726"/>
      <c r="L1057" s="2726"/>
      <c r="M1057" s="2726"/>
      <c r="N1057" s="2726"/>
      <c r="O1057" s="2726"/>
      <c r="P1057" s="1729" t="s">
        <v>68</v>
      </c>
      <c r="Q1057" s="1729"/>
      <c r="R1057" s="1731" t="s">
        <v>21</v>
      </c>
      <c r="S1057" s="1732"/>
      <c r="T1057" s="1732"/>
      <c r="U1057" s="1732"/>
      <c r="V1057" s="1733"/>
      <c r="W1057" s="1734" t="s">
        <v>9</v>
      </c>
      <c r="X1057" s="1735"/>
      <c r="Y1057" s="2731" t="str">
        <f>①伊勢崎市における事業所基本情報!$K$26&amp;"-"&amp;①伊勢崎市における事業所基本情報!$Q$26&amp;""</f>
        <v>-</v>
      </c>
      <c r="Z1057" s="2731"/>
      <c r="AA1057" s="2731"/>
      <c r="AB1057" s="2731"/>
      <c r="AC1057" s="2731"/>
      <c r="AD1057" s="2731"/>
      <c r="AE1057" s="2731"/>
      <c r="AF1057" s="2731"/>
      <c r="AG1057" s="81"/>
      <c r="AH1057" s="81"/>
      <c r="AI1057" s="81"/>
      <c r="AJ1057" s="81"/>
      <c r="AK1057" s="81"/>
      <c r="AL1057" s="81"/>
      <c r="AM1057" s="81"/>
      <c r="AN1057" s="81"/>
      <c r="AO1057" s="81"/>
      <c r="AP1057" s="81"/>
      <c r="AQ1057" s="81"/>
      <c r="AR1057" s="81"/>
      <c r="AS1057" s="81"/>
      <c r="AT1057" s="81"/>
      <c r="AU1057" s="81"/>
      <c r="AV1057" s="81"/>
      <c r="AW1057" s="1549" t="s">
        <v>10</v>
      </c>
      <c r="AX1057" s="1549"/>
      <c r="AY1057" s="1549"/>
      <c r="AZ1057" s="1549"/>
      <c r="BA1057" s="1549"/>
      <c r="BB1057" s="1549"/>
      <c r="BC1057" s="1549"/>
      <c r="BD1057" s="1551" t="str">
        <f>①伊勢崎市における事業所基本情報!$CG$18&amp;""</f>
        <v/>
      </c>
      <c r="BE1057" s="1551" t="str">
        <f>①伊勢崎市における事業所基本情報!$CH$18&amp;""</f>
        <v/>
      </c>
      <c r="BF1057" s="1551" t="str">
        <f>①伊勢崎市における事業所基本情報!$CI$18&amp;""</f>
        <v/>
      </c>
      <c r="BG1057" s="1551" t="str">
        <f>①伊勢崎市における事業所基本情報!$CJ$18&amp;""</f>
        <v/>
      </c>
      <c r="BH1057" s="1551" t="str">
        <f>①伊勢崎市における事業所基本情報!$CK$18&amp;""</f>
        <v/>
      </c>
      <c r="BI1057" s="1551" t="str">
        <f>①伊勢崎市における事業所基本情報!$CL$18&amp;""</f>
        <v/>
      </c>
      <c r="BJ1057" s="1551" t="str">
        <f>①伊勢崎市における事業所基本情報!$CM$18&amp;""</f>
        <v/>
      </c>
      <c r="BK1057" s="1551" t="str">
        <f>①伊勢崎市における事業所基本情報!$CN$18&amp;""</f>
        <v/>
      </c>
      <c r="BL1057" s="1572" t="s">
        <v>130</v>
      </c>
      <c r="BM1057" s="1573"/>
      <c r="BN1057" s="1573"/>
      <c r="BO1057" s="1573"/>
      <c r="BP1057" s="1573"/>
      <c r="BQ1057" s="1574"/>
      <c r="BR1057" s="86"/>
      <c r="BS1057" s="86"/>
      <c r="BT1057" s="86"/>
      <c r="BY1057" s="145"/>
      <c r="BZ1057" s="145"/>
      <c r="CA1057" s="145"/>
      <c r="CB1057" s="145"/>
      <c r="CC1057" s="145"/>
      <c r="CD1057" s="145"/>
      <c r="CE1057" s="145"/>
      <c r="CF1057" s="145"/>
      <c r="CG1057" s="145"/>
    </row>
    <row r="1058" spans="1:98" ht="13.5" customHeight="1" x14ac:dyDescent="0.2">
      <c r="A1058" s="143" t="str">
        <f>+IF('➉一覧からの作成用データ (切替届)'!$N$56="印刷ＯＫ→",1,"")</f>
        <v/>
      </c>
      <c r="B1058" s="2727"/>
      <c r="C1058" s="2728"/>
      <c r="D1058" s="2728"/>
      <c r="E1058" s="2728"/>
      <c r="F1058" s="2728"/>
      <c r="G1058" s="2728"/>
      <c r="H1058" s="2728"/>
      <c r="I1058" s="2728"/>
      <c r="J1058" s="2728"/>
      <c r="K1058" s="2728"/>
      <c r="L1058" s="2728"/>
      <c r="M1058" s="2728"/>
      <c r="N1058" s="2728"/>
      <c r="O1058" s="2728"/>
      <c r="P1058" s="1730"/>
      <c r="Q1058" s="1730"/>
      <c r="R1058" s="1640"/>
      <c r="S1058" s="1590"/>
      <c r="T1058" s="1590"/>
      <c r="U1058" s="1590"/>
      <c r="V1058" s="1641"/>
      <c r="W1058" s="1568" t="str">
        <f>①伊勢崎市における事業所基本情報!$I$27&amp;""</f>
        <v/>
      </c>
      <c r="X1058" s="1569"/>
      <c r="Y1058" s="1569"/>
      <c r="Z1058" s="1569"/>
      <c r="AA1058" s="1569"/>
      <c r="AB1058" s="1569"/>
      <c r="AC1058" s="1569"/>
      <c r="AD1058" s="1569"/>
      <c r="AE1058" s="1569"/>
      <c r="AF1058" s="1569"/>
      <c r="AG1058" s="1569"/>
      <c r="AH1058" s="1569"/>
      <c r="AI1058" s="1569"/>
      <c r="AJ1058" s="1569"/>
      <c r="AK1058" s="1569"/>
      <c r="AL1058" s="1569"/>
      <c r="AM1058" s="1569"/>
      <c r="AN1058" s="1569"/>
      <c r="AO1058" s="1569"/>
      <c r="AP1058" s="1569"/>
      <c r="AQ1058" s="1569"/>
      <c r="AR1058" s="1569"/>
      <c r="AS1058" s="1569"/>
      <c r="AT1058" s="1569"/>
      <c r="AU1058" s="1569"/>
      <c r="AV1058" s="1569"/>
      <c r="AW1058" s="1550"/>
      <c r="AX1058" s="1550"/>
      <c r="AY1058" s="1550"/>
      <c r="AZ1058" s="1550"/>
      <c r="BA1058" s="1550"/>
      <c r="BB1058" s="1550"/>
      <c r="BC1058" s="1550"/>
      <c r="BD1058" s="1552"/>
      <c r="BE1058" s="1552"/>
      <c r="BF1058" s="1552"/>
      <c r="BG1058" s="1552"/>
      <c r="BH1058" s="1552"/>
      <c r="BI1058" s="1552"/>
      <c r="BJ1058" s="1552"/>
      <c r="BK1058" s="1552"/>
      <c r="BL1058" s="1575"/>
      <c r="BM1058" s="1576"/>
      <c r="BN1058" s="1576"/>
      <c r="BO1058" s="1576"/>
      <c r="BP1058" s="1576"/>
      <c r="BQ1058" s="1577"/>
      <c r="BR1058" s="86"/>
      <c r="BS1058" s="86"/>
      <c r="BT1058" s="86"/>
      <c r="BY1058" s="145"/>
    </row>
    <row r="1059" spans="1:98" ht="13.5" customHeight="1" x14ac:dyDescent="0.2">
      <c r="A1059" s="143" t="str">
        <f>+IF('➉一覧からの作成用データ (切替届)'!$N$56="印刷ＯＫ→",1,"")</f>
        <v/>
      </c>
      <c r="B1059" s="2727"/>
      <c r="C1059" s="2728"/>
      <c r="D1059" s="2728"/>
      <c r="E1059" s="2728"/>
      <c r="F1059" s="2728"/>
      <c r="G1059" s="2728"/>
      <c r="H1059" s="2728"/>
      <c r="I1059" s="2728"/>
      <c r="J1059" s="2728"/>
      <c r="K1059" s="2728"/>
      <c r="L1059" s="2728"/>
      <c r="M1059" s="2728"/>
      <c r="N1059" s="2728"/>
      <c r="O1059" s="2728"/>
      <c r="P1059" s="1730"/>
      <c r="Q1059" s="1730"/>
      <c r="R1059" s="1640"/>
      <c r="S1059" s="1590"/>
      <c r="T1059" s="1590"/>
      <c r="U1059" s="1590"/>
      <c r="V1059" s="1641"/>
      <c r="W1059" s="1568"/>
      <c r="X1059" s="1569"/>
      <c r="Y1059" s="1569"/>
      <c r="Z1059" s="1569"/>
      <c r="AA1059" s="1569"/>
      <c r="AB1059" s="1569"/>
      <c r="AC1059" s="1569"/>
      <c r="AD1059" s="1569"/>
      <c r="AE1059" s="1569"/>
      <c r="AF1059" s="1569"/>
      <c r="AG1059" s="1569"/>
      <c r="AH1059" s="1569"/>
      <c r="AI1059" s="1569"/>
      <c r="AJ1059" s="1569"/>
      <c r="AK1059" s="1569"/>
      <c r="AL1059" s="1569"/>
      <c r="AM1059" s="1569"/>
      <c r="AN1059" s="1569"/>
      <c r="AO1059" s="1569"/>
      <c r="AP1059" s="1569"/>
      <c r="AQ1059" s="1569"/>
      <c r="AR1059" s="1569"/>
      <c r="AS1059" s="1569"/>
      <c r="AT1059" s="1569"/>
      <c r="AU1059" s="1569"/>
      <c r="AV1059" s="1569"/>
      <c r="AW1059" s="1550"/>
      <c r="AX1059" s="1550"/>
      <c r="AY1059" s="1550"/>
      <c r="AZ1059" s="1550"/>
      <c r="BA1059" s="1550"/>
      <c r="BB1059" s="1550"/>
      <c r="BC1059" s="1550"/>
      <c r="BD1059" s="1624" t="s">
        <v>116</v>
      </c>
      <c r="BE1059" s="1624"/>
      <c r="BF1059" s="1624"/>
      <c r="BG1059" s="1624"/>
      <c r="BH1059" s="1624"/>
      <c r="BI1059" s="1624"/>
      <c r="BJ1059" s="1624"/>
      <c r="BK1059" s="1624" t="s">
        <v>117</v>
      </c>
      <c r="BL1059" s="1566" t="str">
        <f>RIGHT('➉一覧からの作成用データ (切替届)'!$M$56,2)&amp;""</f>
        <v/>
      </c>
      <c r="BM1059" s="1566"/>
      <c r="BN1059" s="1566"/>
      <c r="BO1059" s="1566"/>
      <c r="BP1059" s="1566"/>
      <c r="BQ1059" s="1626" t="s">
        <v>118</v>
      </c>
      <c r="BR1059" s="78"/>
      <c r="BS1059" s="78"/>
      <c r="BT1059" s="76"/>
      <c r="BY1059" s="145"/>
    </row>
    <row r="1060" spans="1:98" ht="13.5" customHeight="1" x14ac:dyDescent="0.2">
      <c r="A1060" s="143" t="str">
        <f>+IF('➉一覧からの作成用データ (切替届)'!$N$56="印刷ＯＫ→",1,"")</f>
        <v/>
      </c>
      <c r="B1060" s="2729"/>
      <c r="C1060" s="2730"/>
      <c r="D1060" s="2730"/>
      <c r="E1060" s="2730"/>
      <c r="F1060" s="2730"/>
      <c r="G1060" s="2730"/>
      <c r="H1060" s="2730"/>
      <c r="I1060" s="2730"/>
      <c r="J1060" s="2730"/>
      <c r="K1060" s="2730"/>
      <c r="L1060" s="2730"/>
      <c r="M1060" s="2730"/>
      <c r="N1060" s="2730"/>
      <c r="O1060" s="2730"/>
      <c r="P1060" s="1730"/>
      <c r="Q1060" s="1730"/>
      <c r="R1060" s="1637"/>
      <c r="S1060" s="1638"/>
      <c r="T1060" s="1638"/>
      <c r="U1060" s="1638"/>
      <c r="V1060" s="1642"/>
      <c r="W1060" s="1570"/>
      <c r="X1060" s="1571"/>
      <c r="Y1060" s="1571"/>
      <c r="Z1060" s="1571"/>
      <c r="AA1060" s="1571"/>
      <c r="AB1060" s="1571"/>
      <c r="AC1060" s="1571"/>
      <c r="AD1060" s="1571"/>
      <c r="AE1060" s="1571"/>
      <c r="AF1060" s="1571"/>
      <c r="AG1060" s="1571"/>
      <c r="AH1060" s="1571"/>
      <c r="AI1060" s="1571"/>
      <c r="AJ1060" s="1571"/>
      <c r="AK1060" s="1571"/>
      <c r="AL1060" s="1571"/>
      <c r="AM1060" s="1571"/>
      <c r="AN1060" s="1571"/>
      <c r="AO1060" s="1571"/>
      <c r="AP1060" s="1571"/>
      <c r="AQ1060" s="1571"/>
      <c r="AR1060" s="1571"/>
      <c r="AS1060" s="1571"/>
      <c r="AT1060" s="1571"/>
      <c r="AU1060" s="1571"/>
      <c r="AV1060" s="1571"/>
      <c r="AW1060" s="1550"/>
      <c r="AX1060" s="1550"/>
      <c r="AY1060" s="1550"/>
      <c r="AZ1060" s="1550"/>
      <c r="BA1060" s="1550"/>
      <c r="BB1060" s="1550"/>
      <c r="BC1060" s="1550"/>
      <c r="BD1060" s="1625"/>
      <c r="BE1060" s="1625"/>
      <c r="BF1060" s="1625"/>
      <c r="BG1060" s="1625"/>
      <c r="BH1060" s="1625"/>
      <c r="BI1060" s="1625"/>
      <c r="BJ1060" s="1625"/>
      <c r="BK1060" s="1625"/>
      <c r="BL1060" s="1567"/>
      <c r="BM1060" s="1567"/>
      <c r="BN1060" s="1567"/>
      <c r="BO1060" s="1567"/>
      <c r="BP1060" s="1567"/>
      <c r="BQ1060" s="1627"/>
      <c r="BR1060" s="78"/>
      <c r="BS1060" s="78"/>
      <c r="BT1060" s="76"/>
      <c r="BY1060" s="145"/>
      <c r="BZ1060" s="145"/>
      <c r="CA1060" s="145"/>
      <c r="CB1060" s="145"/>
      <c r="CC1060" s="145"/>
      <c r="CD1060" s="145"/>
      <c r="CE1060" s="145"/>
      <c r="CF1060" s="145"/>
    </row>
    <row r="1061" spans="1:98" ht="20.25" customHeight="1" x14ac:dyDescent="0.2">
      <c r="A1061" s="143" t="str">
        <f>+IF('➉一覧からの作成用データ (切替届)'!$N$56="印刷ＯＫ→",1,"")</f>
        <v/>
      </c>
      <c r="B1061" s="1653"/>
      <c r="C1061" s="1564"/>
      <c r="D1061" s="1564"/>
      <c r="E1061" s="1564"/>
      <c r="F1061" s="1564"/>
      <c r="G1061" s="1564"/>
      <c r="H1061" s="1564"/>
      <c r="I1061" s="1564"/>
      <c r="J1061" s="1564"/>
      <c r="K1061" s="1649" t="s">
        <v>304</v>
      </c>
      <c r="L1061" s="1650"/>
      <c r="M1061" s="1650"/>
      <c r="N1061" s="1650"/>
      <c r="O1061" s="1650"/>
      <c r="P1061" s="1730"/>
      <c r="Q1061" s="1730"/>
      <c r="R1061" s="1634" t="s">
        <v>20</v>
      </c>
      <c r="S1061" s="1634"/>
      <c r="T1061" s="1634"/>
      <c r="U1061" s="1634"/>
      <c r="V1061" s="1634"/>
      <c r="W1061" s="1610" t="str">
        <f>①伊勢崎市における事業所基本情報!$I$20&amp;""</f>
        <v/>
      </c>
      <c r="X1061" s="1611"/>
      <c r="Y1061" s="1611"/>
      <c r="Z1061" s="1611"/>
      <c r="AA1061" s="1611"/>
      <c r="AB1061" s="1611"/>
      <c r="AC1061" s="1611"/>
      <c r="AD1061" s="1611"/>
      <c r="AE1061" s="1611"/>
      <c r="AF1061" s="1611"/>
      <c r="AG1061" s="1611"/>
      <c r="AH1061" s="1611"/>
      <c r="AI1061" s="1611"/>
      <c r="AJ1061" s="1611"/>
      <c r="AK1061" s="1611"/>
      <c r="AL1061" s="1611"/>
      <c r="AM1061" s="1611"/>
      <c r="AN1061" s="1611"/>
      <c r="AO1061" s="1611"/>
      <c r="AP1061" s="1611"/>
      <c r="AQ1061" s="1611"/>
      <c r="AR1061" s="1611"/>
      <c r="AS1061" s="1611"/>
      <c r="AT1061" s="1611"/>
      <c r="AU1061" s="1611"/>
      <c r="AV1061" s="1612"/>
      <c r="AW1061" s="1550" t="s">
        <v>131</v>
      </c>
      <c r="AX1061" s="1550"/>
      <c r="AY1061" s="1550"/>
      <c r="AZ1061" s="1550"/>
      <c r="BA1061" s="1550" t="s">
        <v>33</v>
      </c>
      <c r="BB1061" s="1550"/>
      <c r="BC1061" s="1550"/>
      <c r="BD1061" s="1614" t="str">
        <f>①伊勢崎市における事業所基本情報!$I$35&amp;""</f>
        <v/>
      </c>
      <c r="BE1061" s="1614"/>
      <c r="BF1061" s="1614"/>
      <c r="BG1061" s="1614"/>
      <c r="BH1061" s="1614"/>
      <c r="BI1061" s="1614"/>
      <c r="BJ1061" s="1614"/>
      <c r="BK1061" s="1614"/>
      <c r="BL1061" s="1614"/>
      <c r="BM1061" s="1614"/>
      <c r="BN1061" s="1614"/>
      <c r="BO1061" s="1614"/>
      <c r="BP1061" s="1614"/>
      <c r="BQ1061" s="1615"/>
      <c r="BR1061" s="78"/>
      <c r="BS1061" s="78"/>
      <c r="BT1061" s="76"/>
      <c r="BY1061" s="145"/>
      <c r="BZ1061" s="145"/>
      <c r="CA1061" s="145"/>
      <c r="CB1061" s="145"/>
      <c r="CC1061" s="145"/>
      <c r="CD1061" s="145"/>
      <c r="CE1061" s="145"/>
      <c r="CF1061" s="145"/>
    </row>
    <row r="1062" spans="1:98" ht="20.25" customHeight="1" x14ac:dyDescent="0.2">
      <c r="A1062" s="143" t="str">
        <f>+IF('➉一覧からの作成用データ (切替届)'!$N$56="印刷ＯＫ→",1,"")</f>
        <v/>
      </c>
      <c r="B1062" s="1653"/>
      <c r="C1062" s="1564"/>
      <c r="D1062" s="1564"/>
      <c r="E1062" s="1564"/>
      <c r="F1062" s="1564"/>
      <c r="G1062" s="1564"/>
      <c r="H1062" s="1564"/>
      <c r="I1062" s="1564"/>
      <c r="J1062" s="1564"/>
      <c r="K1062" s="1651"/>
      <c r="L1062" s="1652"/>
      <c r="M1062" s="1652"/>
      <c r="N1062" s="1652"/>
      <c r="O1062" s="1652"/>
      <c r="P1062" s="1730"/>
      <c r="Q1062" s="1730"/>
      <c r="R1062" s="1640" t="s">
        <v>24</v>
      </c>
      <c r="S1062" s="1590"/>
      <c r="T1062" s="1590"/>
      <c r="U1062" s="1590"/>
      <c r="V1062" s="1641"/>
      <c r="W1062" s="1601" t="str">
        <f>①伊勢崎市における事業所基本情報!$I$22&amp;""</f>
        <v/>
      </c>
      <c r="X1062" s="1602"/>
      <c r="Y1062" s="1602"/>
      <c r="Z1062" s="1602"/>
      <c r="AA1062" s="1602"/>
      <c r="AB1062" s="1602"/>
      <c r="AC1062" s="1602"/>
      <c r="AD1062" s="1602"/>
      <c r="AE1062" s="1602"/>
      <c r="AF1062" s="1602"/>
      <c r="AG1062" s="1602"/>
      <c r="AH1062" s="1602"/>
      <c r="AI1062" s="1602"/>
      <c r="AJ1062" s="1602"/>
      <c r="AK1062" s="1602"/>
      <c r="AL1062" s="1602"/>
      <c r="AM1062" s="1602"/>
      <c r="AN1062" s="1602"/>
      <c r="AO1062" s="1602"/>
      <c r="AP1062" s="1602"/>
      <c r="AQ1062" s="1602"/>
      <c r="AR1062" s="1602"/>
      <c r="AS1062" s="1602"/>
      <c r="AT1062" s="1602"/>
      <c r="AU1062" s="1602"/>
      <c r="AV1062" s="1603"/>
      <c r="AW1062" s="1550"/>
      <c r="AX1062" s="1550"/>
      <c r="AY1062" s="1550"/>
      <c r="AZ1062" s="1550"/>
      <c r="BA1062" s="1550"/>
      <c r="BB1062" s="1550"/>
      <c r="BC1062" s="1550"/>
      <c r="BD1062" s="1616"/>
      <c r="BE1062" s="1616"/>
      <c r="BF1062" s="1616"/>
      <c r="BG1062" s="1616"/>
      <c r="BH1062" s="1616"/>
      <c r="BI1062" s="1616"/>
      <c r="BJ1062" s="1616"/>
      <c r="BK1062" s="1616"/>
      <c r="BL1062" s="1616"/>
      <c r="BM1062" s="1616"/>
      <c r="BN1062" s="1616"/>
      <c r="BO1062" s="1616"/>
      <c r="BP1062" s="1616"/>
      <c r="BQ1062" s="1617"/>
      <c r="BR1062" s="78"/>
      <c r="BS1062" s="78"/>
      <c r="BT1062" s="76"/>
      <c r="BY1062" s="145"/>
      <c r="BZ1062" s="145"/>
      <c r="CA1062" s="145"/>
      <c r="CB1062" s="145"/>
      <c r="CC1062" s="145"/>
      <c r="CD1062" s="145"/>
      <c r="CE1062" s="145"/>
      <c r="CF1062" s="145"/>
      <c r="CG1062" s="145"/>
    </row>
    <row r="1063" spans="1:98" ht="20.25" customHeight="1" x14ac:dyDescent="0.2">
      <c r="A1063" s="143" t="str">
        <f>+IF('➉一覧からの作成用データ (切替届)'!$N$56="印刷ＯＫ→",1,"")</f>
        <v/>
      </c>
      <c r="B1063" s="1653"/>
      <c r="C1063" s="1564"/>
      <c r="D1063" s="1564"/>
      <c r="E1063" s="1564"/>
      <c r="F1063" s="1564"/>
      <c r="G1063" s="1564"/>
      <c r="H1063" s="1564"/>
      <c r="I1063" s="1564"/>
      <c r="J1063" s="1564"/>
      <c r="K1063" s="1564"/>
      <c r="L1063" s="1564"/>
      <c r="M1063" s="1564"/>
      <c r="N1063" s="1564"/>
      <c r="O1063" s="1565"/>
      <c r="P1063" s="1730"/>
      <c r="Q1063" s="1730"/>
      <c r="R1063" s="1640"/>
      <c r="S1063" s="1590"/>
      <c r="T1063" s="1590"/>
      <c r="U1063" s="1590"/>
      <c r="V1063" s="1641"/>
      <c r="W1063" s="1604"/>
      <c r="X1063" s="1605"/>
      <c r="Y1063" s="1605"/>
      <c r="Z1063" s="1605"/>
      <c r="AA1063" s="1605"/>
      <c r="AB1063" s="1605"/>
      <c r="AC1063" s="1605"/>
      <c r="AD1063" s="1605"/>
      <c r="AE1063" s="1605"/>
      <c r="AF1063" s="1605"/>
      <c r="AG1063" s="1605"/>
      <c r="AH1063" s="1605"/>
      <c r="AI1063" s="1605"/>
      <c r="AJ1063" s="1605"/>
      <c r="AK1063" s="1605"/>
      <c r="AL1063" s="1605"/>
      <c r="AM1063" s="1605"/>
      <c r="AN1063" s="1605"/>
      <c r="AO1063" s="1605"/>
      <c r="AP1063" s="1605"/>
      <c r="AQ1063" s="1605"/>
      <c r="AR1063" s="1605"/>
      <c r="AS1063" s="1605"/>
      <c r="AT1063" s="1605"/>
      <c r="AU1063" s="1605"/>
      <c r="AV1063" s="1606"/>
      <c r="AW1063" s="1550"/>
      <c r="AX1063" s="1550"/>
      <c r="AY1063" s="1550"/>
      <c r="AZ1063" s="1550"/>
      <c r="BA1063" s="1550" t="s">
        <v>3</v>
      </c>
      <c r="BB1063" s="1550"/>
      <c r="BC1063" s="1550"/>
      <c r="BD1063" s="1708" t="str">
        <f>①伊勢崎市における事業所基本情報!$I$37&amp;""</f>
        <v/>
      </c>
      <c r="BE1063" s="1709"/>
      <c r="BF1063" s="1709"/>
      <c r="BG1063" s="1709"/>
      <c r="BH1063" s="1709"/>
      <c r="BI1063" s="1709"/>
      <c r="BJ1063" s="1709"/>
      <c r="BK1063" s="1709"/>
      <c r="BL1063" s="1709"/>
      <c r="BM1063" s="1709"/>
      <c r="BN1063" s="1709"/>
      <c r="BO1063" s="1709"/>
      <c r="BP1063" s="1709"/>
      <c r="BQ1063" s="1710"/>
      <c r="BR1063" s="78"/>
      <c r="BS1063" s="78"/>
      <c r="BT1063" s="76"/>
      <c r="BY1063" s="145"/>
    </row>
    <row r="1064" spans="1:98" ht="20.25" customHeight="1" x14ac:dyDescent="0.2">
      <c r="A1064" s="143" t="str">
        <f>+IF('➉一覧からの作成用データ (切替届)'!$N$56="印刷ＯＫ→",1,"")</f>
        <v/>
      </c>
      <c r="B1064" s="1557" t="s">
        <v>13</v>
      </c>
      <c r="C1064" s="1558"/>
      <c r="D1064" s="1558"/>
      <c r="E1064" s="1558"/>
      <c r="F1064" s="1559"/>
      <c r="G1064" s="1553" t="s">
        <v>19</v>
      </c>
      <c r="H1064" s="1554"/>
      <c r="I1064" s="1554"/>
      <c r="J1064" s="1554"/>
      <c r="K1064" s="1554"/>
      <c r="L1064" s="1554"/>
      <c r="M1064" s="1554"/>
      <c r="N1064" s="1554"/>
      <c r="O1064" s="1554"/>
      <c r="P1064" s="1730"/>
      <c r="Q1064" s="1730"/>
      <c r="R1064" s="1637"/>
      <c r="S1064" s="1638"/>
      <c r="T1064" s="1638"/>
      <c r="U1064" s="1638"/>
      <c r="V1064" s="1642"/>
      <c r="W1064" s="1607"/>
      <c r="X1064" s="1608"/>
      <c r="Y1064" s="1608"/>
      <c r="Z1064" s="1608"/>
      <c r="AA1064" s="1608"/>
      <c r="AB1064" s="1608"/>
      <c r="AC1064" s="1608"/>
      <c r="AD1064" s="1608"/>
      <c r="AE1064" s="1608"/>
      <c r="AF1064" s="1608"/>
      <c r="AG1064" s="1608"/>
      <c r="AH1064" s="1608"/>
      <c r="AI1064" s="1608"/>
      <c r="AJ1064" s="1608"/>
      <c r="AK1064" s="1608"/>
      <c r="AL1064" s="1608"/>
      <c r="AM1064" s="1608"/>
      <c r="AN1064" s="1608"/>
      <c r="AO1064" s="1608"/>
      <c r="AP1064" s="1608"/>
      <c r="AQ1064" s="1608"/>
      <c r="AR1064" s="1608"/>
      <c r="AS1064" s="1608"/>
      <c r="AT1064" s="1608"/>
      <c r="AU1064" s="1608"/>
      <c r="AV1064" s="1609"/>
      <c r="AW1064" s="1550"/>
      <c r="AX1064" s="1550"/>
      <c r="AY1064" s="1550"/>
      <c r="AZ1064" s="1550"/>
      <c r="BA1064" s="1550"/>
      <c r="BB1064" s="1550"/>
      <c r="BC1064" s="1550"/>
      <c r="BD1064" s="1711"/>
      <c r="BE1064" s="1712"/>
      <c r="BF1064" s="1712"/>
      <c r="BG1064" s="1712"/>
      <c r="BH1064" s="1712"/>
      <c r="BI1064" s="1712"/>
      <c r="BJ1064" s="1712"/>
      <c r="BK1064" s="1712"/>
      <c r="BL1064" s="1712"/>
      <c r="BM1064" s="1712"/>
      <c r="BN1064" s="1712"/>
      <c r="BO1064" s="1712"/>
      <c r="BP1064" s="1712"/>
      <c r="BQ1064" s="1713"/>
      <c r="BR1064" s="78"/>
      <c r="BS1064" s="78"/>
      <c r="BT1064" s="76"/>
      <c r="BY1064" s="145"/>
      <c r="BZ1064" s="145"/>
    </row>
    <row r="1065" spans="1:98" ht="20.25" customHeight="1" x14ac:dyDescent="0.2">
      <c r="A1065" s="143" t="str">
        <f>+IF('➉一覧からの作成用データ (切替届)'!$N$56="印刷ＯＫ→",1,"")</f>
        <v/>
      </c>
      <c r="B1065" s="1560"/>
      <c r="C1065" s="1561"/>
      <c r="D1065" s="1561"/>
      <c r="E1065" s="1561"/>
      <c r="F1065" s="1562"/>
      <c r="G1065" s="1555"/>
      <c r="H1065" s="1556"/>
      <c r="I1065" s="1556"/>
      <c r="J1065" s="1556"/>
      <c r="K1065" s="1556"/>
      <c r="L1065" s="1556"/>
      <c r="M1065" s="1556"/>
      <c r="N1065" s="1556"/>
      <c r="O1065" s="1556"/>
      <c r="P1065" s="1730"/>
      <c r="Q1065" s="1730"/>
      <c r="R1065" s="1550" t="s">
        <v>25</v>
      </c>
      <c r="S1065" s="1550"/>
      <c r="T1065" s="1550"/>
      <c r="U1065" s="1550"/>
      <c r="V1065" s="1550"/>
      <c r="W1065" s="1543" t="str">
        <f>①伊勢崎市における事業所基本情報!$CG$35&amp;""</f>
        <v/>
      </c>
      <c r="X1065" s="1544"/>
      <c r="Y1065" s="1543" t="str">
        <f>①伊勢崎市における事業所基本情報!$CH$35&amp;""</f>
        <v/>
      </c>
      <c r="Z1065" s="1544"/>
      <c r="AA1065" s="1543" t="str">
        <f>①伊勢崎市における事業所基本情報!$CI$35&amp;""</f>
        <v/>
      </c>
      <c r="AB1065" s="1544"/>
      <c r="AC1065" s="1543" t="str">
        <f>①伊勢崎市における事業所基本情報!$CJ$35&amp;""</f>
        <v/>
      </c>
      <c r="AD1065" s="1544"/>
      <c r="AE1065" s="1543" t="str">
        <f>①伊勢崎市における事業所基本情報!$CK$35&amp;""</f>
        <v/>
      </c>
      <c r="AF1065" s="1544"/>
      <c r="AG1065" s="1543" t="str">
        <f>①伊勢崎市における事業所基本情報!$CL$35&amp;""</f>
        <v/>
      </c>
      <c r="AH1065" s="1544"/>
      <c r="AI1065" s="1543" t="str">
        <f>①伊勢崎市における事業所基本情報!$CM$35&amp;""</f>
        <v/>
      </c>
      <c r="AJ1065" s="1544"/>
      <c r="AK1065" s="1543" t="str">
        <f>①伊勢崎市における事業所基本情報!$CN$35&amp;""</f>
        <v/>
      </c>
      <c r="AL1065" s="1544"/>
      <c r="AM1065" s="1543" t="str">
        <f>①伊勢崎市における事業所基本情報!$CO$35&amp;""</f>
        <v/>
      </c>
      <c r="AN1065" s="1544"/>
      <c r="AO1065" s="1543" t="str">
        <f>①伊勢崎市における事業所基本情報!$CP$35&amp;""</f>
        <v/>
      </c>
      <c r="AP1065" s="1544"/>
      <c r="AQ1065" s="1543" t="str">
        <f>①伊勢崎市における事業所基本情報!$CQ$35&amp;""</f>
        <v/>
      </c>
      <c r="AR1065" s="1544"/>
      <c r="AS1065" s="1543" t="str">
        <f>①伊勢崎市における事業所基本情報!$CR$35&amp;""</f>
        <v/>
      </c>
      <c r="AT1065" s="1544"/>
      <c r="AU1065" s="1736" t="str">
        <f>①伊勢崎市における事業所基本情報!$CS$35&amp;""</f>
        <v/>
      </c>
      <c r="AV1065" s="1737"/>
      <c r="AW1065" s="1550"/>
      <c r="AX1065" s="1550"/>
      <c r="AY1065" s="1550"/>
      <c r="AZ1065" s="1550"/>
      <c r="BA1065" s="1550" t="s">
        <v>4</v>
      </c>
      <c r="BB1065" s="1550"/>
      <c r="BC1065" s="1550"/>
      <c r="BD1065" s="1714" t="str">
        <f>①伊勢崎市における事業所基本情報!$I$39&amp;""</f>
        <v/>
      </c>
      <c r="BE1065" s="1715"/>
      <c r="BF1065" s="1715"/>
      <c r="BG1065" s="1715"/>
      <c r="BH1065" s="1715"/>
      <c r="BI1065" s="1715"/>
      <c r="BJ1065" s="1715"/>
      <c r="BK1065" s="1715"/>
      <c r="BL1065" s="1715"/>
      <c r="BM1065" s="1715"/>
      <c r="BN1065" s="1715"/>
      <c r="BO1065" s="1715"/>
      <c r="BP1065" s="1715"/>
      <c r="BQ1065" s="1716"/>
      <c r="BR1065" s="78"/>
      <c r="BS1065" s="78"/>
      <c r="BT1065" s="76"/>
      <c r="BY1065" s="145"/>
      <c r="BZ1065" s="145"/>
    </row>
    <row r="1066" spans="1:98" ht="20.25" customHeight="1" thickBot="1" x14ac:dyDescent="0.25">
      <c r="A1066" s="143" t="str">
        <f>+IF('➉一覧からの作成用データ (切替届)'!$N$56="印刷ＯＫ→",1,"")</f>
        <v/>
      </c>
      <c r="B1066" s="1560"/>
      <c r="C1066" s="1561"/>
      <c r="D1066" s="1561"/>
      <c r="E1066" s="1561"/>
      <c r="F1066" s="1562"/>
      <c r="G1066" s="1555"/>
      <c r="H1066" s="1556"/>
      <c r="I1066" s="1556"/>
      <c r="J1066" s="1556"/>
      <c r="K1066" s="1556"/>
      <c r="L1066" s="1556"/>
      <c r="M1066" s="1556"/>
      <c r="N1066" s="1556"/>
      <c r="O1066" s="1556"/>
      <c r="P1066" s="1730"/>
      <c r="Q1066" s="1730"/>
      <c r="R1066" s="1550"/>
      <c r="S1066" s="1550"/>
      <c r="T1066" s="1550"/>
      <c r="U1066" s="1550"/>
      <c r="V1066" s="1550"/>
      <c r="W1066" s="1620"/>
      <c r="X1066" s="1621"/>
      <c r="Y1066" s="1620"/>
      <c r="Z1066" s="1621"/>
      <c r="AA1066" s="1620"/>
      <c r="AB1066" s="1621"/>
      <c r="AC1066" s="1545"/>
      <c r="AD1066" s="1546"/>
      <c r="AE1066" s="1545"/>
      <c r="AF1066" s="1546"/>
      <c r="AG1066" s="1545"/>
      <c r="AH1066" s="1546"/>
      <c r="AI1066" s="1545"/>
      <c r="AJ1066" s="1546"/>
      <c r="AK1066" s="1545"/>
      <c r="AL1066" s="1546"/>
      <c r="AM1066" s="1545"/>
      <c r="AN1066" s="1546"/>
      <c r="AO1066" s="1545"/>
      <c r="AP1066" s="1546"/>
      <c r="AQ1066" s="1545"/>
      <c r="AR1066" s="1546"/>
      <c r="AS1066" s="1545"/>
      <c r="AT1066" s="1546"/>
      <c r="AU1066" s="1738"/>
      <c r="AV1066" s="1543"/>
      <c r="AW1066" s="1634"/>
      <c r="AX1066" s="1634"/>
      <c r="AY1066" s="1634"/>
      <c r="AZ1066" s="1634"/>
      <c r="BA1066" s="1618"/>
      <c r="BB1066" s="1618"/>
      <c r="BC1066" s="1618"/>
      <c r="BD1066" s="1717"/>
      <c r="BE1066" s="1718"/>
      <c r="BF1066" s="1718"/>
      <c r="BG1066" s="1718"/>
      <c r="BH1066" s="1718"/>
      <c r="BI1066" s="1718"/>
      <c r="BJ1066" s="1718"/>
      <c r="BK1066" s="1718"/>
      <c r="BL1066" s="1718"/>
      <c r="BM1066" s="1718"/>
      <c r="BN1066" s="1718"/>
      <c r="BO1066" s="1718"/>
      <c r="BP1066" s="1718"/>
      <c r="BQ1066" s="1719"/>
      <c r="BR1066" s="78"/>
      <c r="BS1066" s="78"/>
      <c r="BY1066" s="145"/>
      <c r="BZ1066" s="145"/>
      <c r="CA1066" s="145"/>
      <c r="CB1066" s="145"/>
      <c r="CC1066" s="145"/>
      <c r="CD1066" s="145"/>
      <c r="CE1066" s="145"/>
      <c r="CF1066" s="145"/>
      <c r="CG1066" s="145"/>
    </row>
    <row r="1067" spans="1:98" ht="15.75" customHeight="1" x14ac:dyDescent="0.2">
      <c r="A1067" s="143" t="str">
        <f>+IF('➉一覧からの作成用データ (切替届)'!$N$56="印刷ＯＫ→",1,"")</f>
        <v/>
      </c>
      <c r="B1067" s="1676" t="s">
        <v>22</v>
      </c>
      <c r="C1067" s="1677"/>
      <c r="D1067" s="1595" t="s">
        <v>14</v>
      </c>
      <c r="E1067" s="1596"/>
      <c r="F1067" s="1596"/>
      <c r="G1067" s="1596"/>
      <c r="H1067" s="1596"/>
      <c r="I1067" s="1597"/>
      <c r="J1067" s="2699" t="str">
        <f>'➉一覧からの作成用データ (切替届)'!$D$56&amp;""</f>
        <v/>
      </c>
      <c r="K1067" s="2700"/>
      <c r="L1067" s="2700"/>
      <c r="M1067" s="2700"/>
      <c r="N1067" s="2700"/>
      <c r="O1067" s="2700"/>
      <c r="P1067" s="2700"/>
      <c r="Q1067" s="2700"/>
      <c r="R1067" s="2700"/>
      <c r="S1067" s="2700"/>
      <c r="T1067" s="2700"/>
      <c r="U1067" s="2700"/>
      <c r="V1067" s="2700"/>
      <c r="W1067" s="2700"/>
      <c r="X1067" s="2700"/>
      <c r="Y1067" s="2700"/>
      <c r="Z1067" s="2700"/>
      <c r="AA1067" s="2700"/>
      <c r="AB1067" s="2701"/>
      <c r="AC1067" s="2702" t="s">
        <v>119</v>
      </c>
      <c r="AD1067" s="2703"/>
      <c r="AE1067" s="2703"/>
      <c r="AF1067" s="2703"/>
      <c r="AG1067" s="2704"/>
      <c r="AH1067" s="1643" t="s">
        <v>120</v>
      </c>
      <c r="AI1067" s="1643"/>
      <c r="AJ1067" s="1643"/>
      <c r="AK1067" s="1643"/>
      <c r="AL1067" s="1643"/>
      <c r="AM1067" s="1643"/>
      <c r="AN1067" s="1643"/>
      <c r="AO1067" s="1643"/>
      <c r="AP1067" s="1643"/>
      <c r="AQ1067" s="1643"/>
      <c r="AR1067" s="1644"/>
      <c r="AS1067" s="1635" t="s">
        <v>123</v>
      </c>
      <c r="AT1067" s="1635"/>
      <c r="AU1067" s="1635"/>
      <c r="AV1067" s="1635"/>
      <c r="AW1067" s="1635"/>
      <c r="AX1067" s="1635"/>
      <c r="AY1067" s="1635"/>
      <c r="AZ1067" s="1635"/>
      <c r="BA1067" s="1636"/>
      <c r="BB1067" s="1636"/>
      <c r="BC1067" s="1636"/>
      <c r="BD1067" s="1635"/>
      <c r="BE1067" s="1635"/>
      <c r="BF1067" s="1635"/>
      <c r="BG1067" s="1635"/>
      <c r="BH1067" s="1635"/>
      <c r="BI1067" s="1635"/>
      <c r="BJ1067" s="1635"/>
      <c r="BK1067" s="1635"/>
      <c r="BL1067" s="1635"/>
      <c r="BM1067" s="1635"/>
      <c r="BN1067" s="1635"/>
      <c r="BO1067" s="1635"/>
      <c r="BP1067" s="1635"/>
      <c r="BQ1067" s="79"/>
      <c r="BR1067" s="76"/>
      <c r="BS1067" s="76"/>
      <c r="BT1067" s="76"/>
      <c r="BU1067" s="76"/>
      <c r="CA1067" s="145"/>
      <c r="CB1067" s="145"/>
      <c r="CC1067" s="145"/>
      <c r="CD1067" s="145"/>
      <c r="CE1067" s="145"/>
      <c r="CF1067" s="145"/>
      <c r="CG1067" s="145"/>
      <c r="CH1067" s="145"/>
      <c r="CI1067" s="145"/>
    </row>
    <row r="1068" spans="1:98" ht="16.5" customHeight="1" x14ac:dyDescent="0.2">
      <c r="A1068" s="143" t="str">
        <f>+IF('➉一覧からの作成用データ (切替届)'!$N$56="印刷ＯＫ→",1,"")</f>
        <v/>
      </c>
      <c r="B1068" s="1676"/>
      <c r="C1068" s="1677"/>
      <c r="D1068" s="1628" t="s">
        <v>305</v>
      </c>
      <c r="E1068" s="1629"/>
      <c r="F1068" s="1629"/>
      <c r="G1068" s="1629"/>
      <c r="H1068" s="1629"/>
      <c r="I1068" s="1630"/>
      <c r="J1068" s="2705" t="str">
        <f>'➉一覧からの作成用データ (切替届)'!$C$56&amp;""</f>
        <v/>
      </c>
      <c r="K1068" s="2706"/>
      <c r="L1068" s="2706"/>
      <c r="M1068" s="2706"/>
      <c r="N1068" s="2706"/>
      <c r="O1068" s="2706"/>
      <c r="P1068" s="2706"/>
      <c r="Q1068" s="2706"/>
      <c r="R1068" s="2706"/>
      <c r="S1068" s="2706"/>
      <c r="T1068" s="2706"/>
      <c r="U1068" s="2706"/>
      <c r="V1068" s="2706"/>
      <c r="W1068" s="2706"/>
      <c r="X1068" s="2706"/>
      <c r="Y1068" s="2706"/>
      <c r="Z1068" s="2706"/>
      <c r="AA1068" s="2706"/>
      <c r="AB1068" s="2707"/>
      <c r="AC1068" s="2710"/>
      <c r="AD1068" s="2711"/>
      <c r="AE1068" s="2711"/>
      <c r="AF1068" s="2711"/>
      <c r="AG1068" s="2712"/>
      <c r="AH1068" s="1645"/>
      <c r="AI1068" s="1645"/>
      <c r="AJ1068" s="1645"/>
      <c r="AK1068" s="1645"/>
      <c r="AL1068" s="1645"/>
      <c r="AM1068" s="1645"/>
      <c r="AN1068" s="1645"/>
      <c r="AO1068" s="1645"/>
      <c r="AP1068" s="1645"/>
      <c r="AQ1068" s="1645"/>
      <c r="AR1068" s="1646"/>
      <c r="AS1068" s="1589" t="s">
        <v>73</v>
      </c>
      <c r="AT1068" s="1589"/>
      <c r="AU1068" s="1619" t="str">
        <f>'➉一覧からの作成用データ (切替届)'!$I$56&amp;""</f>
        <v/>
      </c>
      <c r="AV1068" s="1619"/>
      <c r="AW1068" s="1619"/>
      <c r="AX1068" s="1619"/>
      <c r="AY1068" s="1619"/>
      <c r="AZ1068" s="1619"/>
      <c r="BA1068" s="1619"/>
      <c r="BB1068" s="1619"/>
      <c r="BC1068" s="1619"/>
      <c r="BD1068" s="1619"/>
      <c r="BE1068" s="1619"/>
      <c r="BF1068" s="1589" t="s">
        <v>74</v>
      </c>
      <c r="BG1068" s="1589"/>
      <c r="BH1068" s="740" t="s">
        <v>350</v>
      </c>
      <c r="BI1068" s="740"/>
      <c r="BJ1068" s="740"/>
      <c r="BK1068" s="740"/>
      <c r="BL1068" s="740"/>
      <c r="BM1068" s="740"/>
      <c r="BN1068" s="740"/>
      <c r="BO1068" s="740"/>
      <c r="BP1068" s="740"/>
      <c r="BQ1068" s="1684"/>
      <c r="BR1068" s="76"/>
      <c r="BS1068" s="76"/>
      <c r="BT1068" s="76"/>
      <c r="BU1068" s="76"/>
      <c r="CA1068" s="145"/>
      <c r="CB1068" s="145"/>
      <c r="CC1068" s="145"/>
      <c r="CD1068" s="145"/>
      <c r="CE1068" s="145"/>
      <c r="CF1068" s="145"/>
      <c r="CG1068" s="145"/>
      <c r="CH1068" s="145"/>
      <c r="CI1068" s="145"/>
    </row>
    <row r="1069" spans="1:98" ht="16.5" customHeight="1" x14ac:dyDescent="0.2">
      <c r="A1069" s="143" t="str">
        <f>+IF('➉一覧からの作成用データ (切替届)'!$N$56="印刷ＯＫ→",1,"")</f>
        <v/>
      </c>
      <c r="B1069" s="1676"/>
      <c r="C1069" s="1677"/>
      <c r="D1069" s="1631"/>
      <c r="E1069" s="1632"/>
      <c r="F1069" s="1632"/>
      <c r="G1069" s="1632"/>
      <c r="H1069" s="1632"/>
      <c r="I1069" s="1633"/>
      <c r="J1069" s="1685"/>
      <c r="K1069" s="1686"/>
      <c r="L1069" s="1686"/>
      <c r="M1069" s="1686"/>
      <c r="N1069" s="1686"/>
      <c r="O1069" s="1686"/>
      <c r="P1069" s="1686"/>
      <c r="Q1069" s="1686"/>
      <c r="R1069" s="1686"/>
      <c r="S1069" s="1686"/>
      <c r="T1069" s="1686"/>
      <c r="U1069" s="1686"/>
      <c r="V1069" s="1686"/>
      <c r="W1069" s="1686"/>
      <c r="X1069" s="1686"/>
      <c r="Y1069" s="1686"/>
      <c r="Z1069" s="1686"/>
      <c r="AA1069" s="1686"/>
      <c r="AB1069" s="2708"/>
      <c r="AC1069" s="2318"/>
      <c r="AD1069" s="1613"/>
      <c r="AE1069" s="1613"/>
      <c r="AF1069" s="1613"/>
      <c r="AG1069" s="2319"/>
      <c r="AH1069" s="1645"/>
      <c r="AI1069" s="1645"/>
      <c r="AJ1069" s="1645"/>
      <c r="AK1069" s="1645"/>
      <c r="AL1069" s="1645"/>
      <c r="AM1069" s="1645"/>
      <c r="AN1069" s="1645"/>
      <c r="AO1069" s="1645"/>
      <c r="AP1069" s="1645"/>
      <c r="AQ1069" s="1645"/>
      <c r="AR1069" s="1646"/>
      <c r="AS1069" s="1589"/>
      <c r="AT1069" s="1589"/>
      <c r="AU1069" s="1619"/>
      <c r="AV1069" s="1619"/>
      <c r="AW1069" s="1619"/>
      <c r="AX1069" s="1619"/>
      <c r="AY1069" s="1619"/>
      <c r="AZ1069" s="1619"/>
      <c r="BA1069" s="1619"/>
      <c r="BB1069" s="1619"/>
      <c r="BC1069" s="1619"/>
      <c r="BD1069" s="1619"/>
      <c r="BE1069" s="1619"/>
      <c r="BF1069" s="1589"/>
      <c r="BG1069" s="1589"/>
      <c r="BH1069" s="740"/>
      <c r="BI1069" s="740"/>
      <c r="BJ1069" s="740"/>
      <c r="BK1069" s="740"/>
      <c r="BL1069" s="740"/>
      <c r="BM1069" s="740"/>
      <c r="BN1069" s="740"/>
      <c r="BO1069" s="740"/>
      <c r="BP1069" s="740"/>
      <c r="BQ1069" s="1684"/>
      <c r="BR1069" s="76"/>
      <c r="BS1069" s="76"/>
      <c r="BT1069" s="76"/>
      <c r="BU1069" s="76"/>
      <c r="CA1069" s="145"/>
      <c r="CS1069" s="134"/>
      <c r="CT1069" s="134"/>
    </row>
    <row r="1070" spans="1:98" ht="16.5" customHeight="1" x14ac:dyDescent="0.2">
      <c r="A1070" s="143" t="str">
        <f>+IF('➉一覧からの作成用データ (切替届)'!$N$56="印刷ＯＫ→",1,"")</f>
        <v/>
      </c>
      <c r="B1070" s="1676"/>
      <c r="C1070" s="1677"/>
      <c r="D1070" s="1598"/>
      <c r="E1070" s="1599"/>
      <c r="F1070" s="1599"/>
      <c r="G1070" s="1599"/>
      <c r="H1070" s="1599"/>
      <c r="I1070" s="1600"/>
      <c r="J1070" s="1687"/>
      <c r="K1070" s="1688"/>
      <c r="L1070" s="1688"/>
      <c r="M1070" s="1688"/>
      <c r="N1070" s="1688"/>
      <c r="O1070" s="1688"/>
      <c r="P1070" s="1688"/>
      <c r="Q1070" s="1688"/>
      <c r="R1070" s="1688"/>
      <c r="S1070" s="1688"/>
      <c r="T1070" s="1688"/>
      <c r="U1070" s="1688"/>
      <c r="V1070" s="1688"/>
      <c r="W1070" s="1688"/>
      <c r="X1070" s="1688"/>
      <c r="Y1070" s="1688"/>
      <c r="Z1070" s="1688"/>
      <c r="AA1070" s="1688"/>
      <c r="AB1070" s="2709"/>
      <c r="AC1070" s="2320"/>
      <c r="AD1070" s="2321"/>
      <c r="AE1070" s="2321"/>
      <c r="AF1070" s="2321"/>
      <c r="AG1070" s="2322"/>
      <c r="AH1070" s="1647"/>
      <c r="AI1070" s="1647"/>
      <c r="AJ1070" s="1647"/>
      <c r="AK1070" s="1647"/>
      <c r="AL1070" s="1647"/>
      <c r="AM1070" s="1647"/>
      <c r="AN1070" s="1647"/>
      <c r="AO1070" s="1647"/>
      <c r="AP1070" s="1647"/>
      <c r="AQ1070" s="1647"/>
      <c r="AR1070" s="1648"/>
      <c r="AS1070" s="1637" t="s">
        <v>125</v>
      </c>
      <c r="AT1070" s="1638"/>
      <c r="AU1070" s="1638"/>
      <c r="AV1070" s="1638"/>
      <c r="AW1070" s="1638"/>
      <c r="AX1070" s="1638"/>
      <c r="AY1070" s="1638"/>
      <c r="AZ1070" s="1638"/>
      <c r="BA1070" s="1638"/>
      <c r="BB1070" s="1638"/>
      <c r="BC1070" s="1638"/>
      <c r="BD1070" s="1638"/>
      <c r="BE1070" s="1638"/>
      <c r="BF1070" s="1638"/>
      <c r="BG1070" s="1638"/>
      <c r="BH1070" s="1638"/>
      <c r="BI1070" s="1638"/>
      <c r="BJ1070" s="1638"/>
      <c r="BK1070" s="1638"/>
      <c r="BL1070" s="1638"/>
      <c r="BM1070" s="1638"/>
      <c r="BN1070" s="1638"/>
      <c r="BO1070" s="1638"/>
      <c r="BP1070" s="1638"/>
      <c r="BQ1070" s="1639"/>
      <c r="BR1070" s="76"/>
      <c r="BS1070" s="76"/>
      <c r="BT1070" s="76"/>
      <c r="BU1070" s="76"/>
      <c r="CA1070" s="145"/>
      <c r="CR1070" s="134"/>
      <c r="CS1070" s="134"/>
      <c r="CT1070" s="134"/>
    </row>
    <row r="1071" spans="1:98" ht="18" customHeight="1" x14ac:dyDescent="0.2">
      <c r="A1071" s="143" t="str">
        <f>+IF('➉一覧からの作成用データ (切替届)'!$N$56="印刷ＯＫ→",1,"")</f>
        <v/>
      </c>
      <c r="B1071" s="1676"/>
      <c r="C1071" s="1677"/>
      <c r="D1071" s="1595" t="s">
        <v>307</v>
      </c>
      <c r="E1071" s="1596"/>
      <c r="F1071" s="1596"/>
      <c r="G1071" s="1596"/>
      <c r="H1071" s="1596"/>
      <c r="I1071" s="1597"/>
      <c r="J1071" s="2713" t="str">
        <f>IF('➉一覧からの作成用データ (切替届)'!$E$56="","",'➉一覧からの作成用データ (切替届)'!E56)</f>
        <v/>
      </c>
      <c r="K1071" s="2714"/>
      <c r="L1071" s="2714"/>
      <c r="M1071" s="2714"/>
      <c r="N1071" s="2714"/>
      <c r="O1071" s="2714"/>
      <c r="P1071" s="2714"/>
      <c r="Q1071" s="2714"/>
      <c r="R1071" s="2714"/>
      <c r="S1071" s="2714"/>
      <c r="T1071" s="2714"/>
      <c r="U1071" s="2714"/>
      <c r="V1071" s="2714"/>
      <c r="W1071" s="2714"/>
      <c r="X1071" s="2714"/>
      <c r="Y1071" s="2714"/>
      <c r="Z1071" s="2714"/>
      <c r="AA1071" s="2714"/>
      <c r="AB1071" s="2714"/>
      <c r="AC1071" s="2714"/>
      <c r="AD1071" s="2714"/>
      <c r="AE1071" s="2714"/>
      <c r="AF1071" s="2714"/>
      <c r="AG1071" s="2715"/>
      <c r="AH1071" s="1665" t="s">
        <v>121</v>
      </c>
      <c r="AI1071" s="1645"/>
      <c r="AJ1071" s="1645"/>
      <c r="AK1071" s="1645"/>
      <c r="AL1071" s="1645"/>
      <c r="AM1071" s="1645"/>
      <c r="AN1071" s="1645"/>
      <c r="AO1071" s="1645"/>
      <c r="AP1071" s="1645"/>
      <c r="AQ1071" s="1645"/>
      <c r="AR1071" s="1646"/>
      <c r="AS1071" s="1669">
        <f>'➉一覧からの作成用データ (切替届)'!$J$56</f>
        <v>0</v>
      </c>
      <c r="AT1071" s="1670"/>
      <c r="AU1071" s="1670"/>
      <c r="AV1071" s="1670"/>
      <c r="AW1071" s="1670"/>
      <c r="AX1071" s="1590" t="s">
        <v>126</v>
      </c>
      <c r="AY1071" s="1590"/>
      <c r="AZ1071" s="1590" t="s">
        <v>117</v>
      </c>
      <c r="BA1071" s="2685" t="str">
        <f>+IF(AS1071="","",IF(AS1071=12,1,IF(AND(AS1071&gt;=1,AS1071&lt;=11),AS1071+1,"")))</f>
        <v/>
      </c>
      <c r="BB1071" s="2685"/>
      <c r="BC1071" s="2685"/>
      <c r="BD1071" s="2685"/>
      <c r="BE1071" s="1590" t="s">
        <v>127</v>
      </c>
      <c r="BF1071" s="1590"/>
      <c r="BG1071" s="1614" t="s">
        <v>242</v>
      </c>
      <c r="BH1071" s="1614"/>
      <c r="BI1071" s="1614"/>
      <c r="BJ1071" s="1614"/>
      <c r="BK1071" s="1614"/>
      <c r="BL1071" s="1614"/>
      <c r="BM1071" s="1614"/>
      <c r="BN1071" s="1614"/>
      <c r="BO1071" s="1590"/>
      <c r="BP1071" s="1590"/>
      <c r="BQ1071" s="1690"/>
      <c r="BR1071" s="76"/>
      <c r="BS1071" s="76"/>
      <c r="BT1071" s="76"/>
      <c r="BU1071" s="76"/>
      <c r="CA1071" s="145"/>
      <c r="CB1071" s="145"/>
      <c r="CC1071" s="145"/>
      <c r="CD1071" s="145"/>
      <c r="CE1071" s="145"/>
      <c r="CF1071" s="145"/>
      <c r="CG1071" s="145"/>
      <c r="CH1071" s="145"/>
      <c r="CI1071" s="145"/>
    </row>
    <row r="1072" spans="1:98" ht="18" customHeight="1" thickBot="1" x14ac:dyDescent="0.25">
      <c r="A1072" s="143" t="str">
        <f>+IF('➉一覧からの作成用データ (切替届)'!$N$56="印刷ＯＫ→",1,"")</f>
        <v/>
      </c>
      <c r="B1072" s="1676"/>
      <c r="C1072" s="1677"/>
      <c r="D1072" s="1598"/>
      <c r="E1072" s="1599"/>
      <c r="F1072" s="1599"/>
      <c r="G1072" s="1599"/>
      <c r="H1072" s="1599"/>
      <c r="I1072" s="1600"/>
      <c r="J1072" s="2716"/>
      <c r="K1072" s="2717"/>
      <c r="L1072" s="2717"/>
      <c r="M1072" s="2717"/>
      <c r="N1072" s="2717"/>
      <c r="O1072" s="2717"/>
      <c r="P1072" s="2717"/>
      <c r="Q1072" s="2717"/>
      <c r="R1072" s="2717"/>
      <c r="S1072" s="2717"/>
      <c r="T1072" s="2717"/>
      <c r="U1072" s="2717"/>
      <c r="V1072" s="2717"/>
      <c r="W1072" s="2717"/>
      <c r="X1072" s="2717"/>
      <c r="Y1072" s="2717"/>
      <c r="Z1072" s="2717"/>
      <c r="AA1072" s="2717"/>
      <c r="AB1072" s="2717"/>
      <c r="AC1072" s="2717"/>
      <c r="AD1072" s="2717"/>
      <c r="AE1072" s="2717"/>
      <c r="AF1072" s="2717"/>
      <c r="AG1072" s="2718"/>
      <c r="AH1072" s="1665"/>
      <c r="AI1072" s="1645"/>
      <c r="AJ1072" s="1645"/>
      <c r="AK1072" s="1645"/>
      <c r="AL1072" s="1645"/>
      <c r="AM1072" s="1645"/>
      <c r="AN1072" s="1645"/>
      <c r="AO1072" s="1645"/>
      <c r="AP1072" s="1645"/>
      <c r="AQ1072" s="1645"/>
      <c r="AR1072" s="1646"/>
      <c r="AS1072" s="1671"/>
      <c r="AT1072" s="1672"/>
      <c r="AU1072" s="1672"/>
      <c r="AV1072" s="1672"/>
      <c r="AW1072" s="1672"/>
      <c r="AX1072" s="1590"/>
      <c r="AY1072" s="1590"/>
      <c r="AZ1072" s="1590"/>
      <c r="BA1072" s="2685"/>
      <c r="BB1072" s="2685"/>
      <c r="BC1072" s="2685"/>
      <c r="BD1072" s="2685"/>
      <c r="BE1072" s="1590"/>
      <c r="BF1072" s="1590"/>
      <c r="BG1072" s="1720"/>
      <c r="BH1072" s="1720"/>
      <c r="BI1072" s="1720"/>
      <c r="BJ1072" s="1720"/>
      <c r="BK1072" s="1720"/>
      <c r="BL1072" s="1720"/>
      <c r="BM1072" s="1720"/>
      <c r="BN1072" s="1720"/>
      <c r="BO1072" s="1590"/>
      <c r="BP1072" s="1590"/>
      <c r="BQ1072" s="1690"/>
      <c r="BR1072" s="76"/>
      <c r="BS1072" s="76"/>
      <c r="BT1072" s="76"/>
      <c r="BU1072" s="76"/>
      <c r="CA1072" s="145"/>
      <c r="CB1072" s="145"/>
      <c r="CC1072" s="145"/>
      <c r="CD1072" s="145"/>
      <c r="CE1072" s="145"/>
      <c r="CF1072" s="145"/>
    </row>
    <row r="1073" spans="1:87" ht="22.5" customHeight="1" x14ac:dyDescent="0.2">
      <c r="A1073" s="143" t="str">
        <f>+IF('➉一覧からの作成用データ (切替届)'!$N$56="印刷ＯＫ→",1,"")</f>
        <v/>
      </c>
      <c r="B1073" s="1676"/>
      <c r="C1073" s="1677"/>
      <c r="D1073" s="1692" t="s">
        <v>15</v>
      </c>
      <c r="E1073" s="1693"/>
      <c r="F1073" s="1693"/>
      <c r="G1073" s="1693"/>
      <c r="H1073" s="1693"/>
      <c r="I1073" s="1694"/>
      <c r="J1073" s="1683"/>
      <c r="K1073" s="2397"/>
      <c r="L1073" s="1715"/>
      <c r="M1073" s="1715"/>
      <c r="N1073" s="1715"/>
      <c r="O1073" s="1715"/>
      <c r="P1073" s="1715"/>
      <c r="Q1073" s="1715"/>
      <c r="R1073" s="1715"/>
      <c r="S1073" s="80"/>
      <c r="T1073" s="80"/>
      <c r="U1073" s="80"/>
      <c r="V1073" s="80"/>
      <c r="W1073" s="80"/>
      <c r="X1073" s="80"/>
      <c r="Y1073" s="80"/>
      <c r="Z1073" s="80"/>
      <c r="AA1073" s="80"/>
      <c r="AB1073" s="80"/>
      <c r="AC1073" s="80"/>
      <c r="AD1073" s="80"/>
      <c r="AE1073" s="80"/>
      <c r="AF1073" s="80"/>
      <c r="AG1073" s="80"/>
      <c r="AH1073" s="1665"/>
      <c r="AI1073" s="1645"/>
      <c r="AJ1073" s="1645"/>
      <c r="AK1073" s="1645"/>
      <c r="AL1073" s="1645"/>
      <c r="AM1073" s="1645"/>
      <c r="AN1073" s="1645"/>
      <c r="AO1073" s="1645"/>
      <c r="AP1073" s="1645"/>
      <c r="AQ1073" s="1645"/>
      <c r="AR1073" s="1646"/>
      <c r="AS1073" s="2687"/>
      <c r="AT1073" s="2688"/>
      <c r="AU1073" s="2688"/>
      <c r="AV1073" s="2688"/>
      <c r="AW1073" s="2688"/>
      <c r="AX1073" s="2688"/>
      <c r="AY1073" s="2688"/>
      <c r="AZ1073" s="2688"/>
      <c r="BA1073" s="2688"/>
      <c r="BB1073" s="2688"/>
      <c r="BC1073" s="2688"/>
      <c r="BD1073" s="2688"/>
      <c r="BE1073" s="2688"/>
      <c r="BF1073" s="2688"/>
      <c r="BG1073" s="1616" t="s">
        <v>129</v>
      </c>
      <c r="BH1073" s="1616"/>
      <c r="BI1073" s="1616"/>
      <c r="BJ1073" s="1616"/>
      <c r="BK1073" s="1616"/>
      <c r="BL1073" s="1616"/>
      <c r="BM1073" s="1616"/>
      <c r="BN1073" s="1616"/>
      <c r="BO1073" s="1616"/>
      <c r="BP1073" s="1616"/>
      <c r="BQ1073" s="2684"/>
      <c r="BR1073" s="76"/>
      <c r="BS1073" s="76"/>
      <c r="BT1073" s="76"/>
      <c r="BU1073" s="76"/>
      <c r="CB1073" s="145"/>
      <c r="CC1073" s="145"/>
      <c r="CD1073" s="145"/>
      <c r="CE1073" s="145"/>
      <c r="CF1073" s="145"/>
    </row>
    <row r="1074" spans="1:87" ht="22.5" customHeight="1" x14ac:dyDescent="0.2">
      <c r="A1074" s="143" t="str">
        <f>+IF('➉一覧からの作成用データ (切替届)'!$N$56="印刷ＯＫ→",1,"")</f>
        <v/>
      </c>
      <c r="B1074" s="1676"/>
      <c r="C1074" s="1677"/>
      <c r="D1074" s="1695"/>
      <c r="E1074" s="1696"/>
      <c r="F1074" s="1696"/>
      <c r="G1074" s="1696"/>
      <c r="H1074" s="1696"/>
      <c r="I1074" s="1697"/>
      <c r="J1074" s="1568" t="str">
        <f>'➉一覧からの作成用データ (切替届)'!$F$56&amp;""</f>
        <v/>
      </c>
      <c r="K1074" s="1569"/>
      <c r="L1074" s="1569"/>
      <c r="M1074" s="1569"/>
      <c r="N1074" s="1569"/>
      <c r="O1074" s="1569"/>
      <c r="P1074" s="1569"/>
      <c r="Q1074" s="1569"/>
      <c r="R1074" s="1569"/>
      <c r="S1074" s="1569"/>
      <c r="T1074" s="1569"/>
      <c r="U1074" s="1569"/>
      <c r="V1074" s="1569"/>
      <c r="W1074" s="1569"/>
      <c r="X1074" s="1569"/>
      <c r="Y1074" s="1569"/>
      <c r="Z1074" s="1569"/>
      <c r="AA1074" s="1569"/>
      <c r="AB1074" s="1569"/>
      <c r="AC1074" s="1569"/>
      <c r="AD1074" s="1569"/>
      <c r="AE1074" s="1569"/>
      <c r="AF1074" s="1569"/>
      <c r="AG1074" s="1725"/>
      <c r="AH1074" s="1665"/>
      <c r="AI1074" s="1645"/>
      <c r="AJ1074" s="1645"/>
      <c r="AK1074" s="1645"/>
      <c r="AL1074" s="1645"/>
      <c r="AM1074" s="1645"/>
      <c r="AN1074" s="1645"/>
      <c r="AO1074" s="1645"/>
      <c r="AP1074" s="1645"/>
      <c r="AQ1074" s="1645"/>
      <c r="AR1074" s="1646"/>
      <c r="AS1074" s="2689" t="s">
        <v>349</v>
      </c>
      <c r="AT1074" s="2689"/>
      <c r="AU1074" s="2689"/>
      <c r="AV1074" s="2689"/>
      <c r="AW1074" s="2689"/>
      <c r="AX1074" s="2689"/>
      <c r="AY1074" s="2689"/>
      <c r="AZ1074" s="2689"/>
      <c r="BA1074" s="2689"/>
      <c r="BB1074" s="2689"/>
      <c r="BC1074" s="2689"/>
      <c r="BD1074" s="2689"/>
      <c r="BE1074" s="2689"/>
      <c r="BF1074" s="2689"/>
      <c r="BG1074" s="2689"/>
      <c r="BH1074" s="2689"/>
      <c r="BI1074" s="2689"/>
      <c r="BJ1074" s="2689"/>
      <c r="BK1074" s="2689"/>
      <c r="BL1074" s="2689"/>
      <c r="BM1074" s="2689"/>
      <c r="BN1074" s="2689"/>
      <c r="BO1074" s="2689"/>
      <c r="BP1074" s="2689"/>
      <c r="BQ1074" s="2690"/>
      <c r="BR1074" s="76"/>
      <c r="BS1074" s="76"/>
      <c r="BT1074" s="76"/>
      <c r="BU1074" s="76"/>
      <c r="CB1074" s="145"/>
      <c r="CC1074" s="145"/>
      <c r="CD1074" s="145"/>
      <c r="CE1074" s="145"/>
      <c r="CF1074" s="145"/>
      <c r="CG1074" s="145"/>
      <c r="CH1074" s="145"/>
      <c r="CI1074" s="145"/>
    </row>
    <row r="1075" spans="1:87" ht="22.5" customHeight="1" x14ac:dyDescent="0.2">
      <c r="A1075" s="143" t="str">
        <f>+IF('➉一覧からの作成用データ (切替届)'!$N$56="印刷ＯＫ→",1,"")</f>
        <v/>
      </c>
      <c r="B1075" s="1676"/>
      <c r="C1075" s="1677"/>
      <c r="D1075" s="1698"/>
      <c r="E1075" s="1699"/>
      <c r="F1075" s="1699"/>
      <c r="G1075" s="1699"/>
      <c r="H1075" s="1699"/>
      <c r="I1075" s="1700"/>
      <c r="J1075" s="1570"/>
      <c r="K1075" s="1571"/>
      <c r="L1075" s="1571"/>
      <c r="M1075" s="1571"/>
      <c r="N1075" s="1571"/>
      <c r="O1075" s="1571"/>
      <c r="P1075" s="1571"/>
      <c r="Q1075" s="1571"/>
      <c r="R1075" s="1571"/>
      <c r="S1075" s="1571"/>
      <c r="T1075" s="1571"/>
      <c r="U1075" s="1571"/>
      <c r="V1075" s="1571"/>
      <c r="W1075" s="1571"/>
      <c r="X1075" s="1571"/>
      <c r="Y1075" s="1571"/>
      <c r="Z1075" s="1571"/>
      <c r="AA1075" s="1571"/>
      <c r="AB1075" s="1571"/>
      <c r="AC1075" s="1571"/>
      <c r="AD1075" s="1571"/>
      <c r="AE1075" s="1571"/>
      <c r="AF1075" s="1571"/>
      <c r="AG1075" s="1726"/>
      <c r="AH1075" s="1665"/>
      <c r="AI1075" s="1645"/>
      <c r="AJ1075" s="1645"/>
      <c r="AK1075" s="1645"/>
      <c r="AL1075" s="1645"/>
      <c r="AM1075" s="1645"/>
      <c r="AN1075" s="1645"/>
      <c r="AO1075" s="1645"/>
      <c r="AP1075" s="1645"/>
      <c r="AQ1075" s="1645"/>
      <c r="AR1075" s="1646"/>
      <c r="AS1075" s="2689"/>
      <c r="AT1075" s="2689"/>
      <c r="AU1075" s="2689"/>
      <c r="AV1075" s="2689"/>
      <c r="AW1075" s="2689"/>
      <c r="AX1075" s="2689"/>
      <c r="AY1075" s="2689"/>
      <c r="AZ1075" s="2689"/>
      <c r="BA1075" s="2689"/>
      <c r="BB1075" s="2689"/>
      <c r="BC1075" s="2689"/>
      <c r="BD1075" s="2689"/>
      <c r="BE1075" s="2689"/>
      <c r="BF1075" s="2689"/>
      <c r="BG1075" s="2689"/>
      <c r="BH1075" s="2689"/>
      <c r="BI1075" s="2689"/>
      <c r="BJ1075" s="2689"/>
      <c r="BK1075" s="2689"/>
      <c r="BL1075" s="2689"/>
      <c r="BM1075" s="2689"/>
      <c r="BN1075" s="2689"/>
      <c r="BO1075" s="2689"/>
      <c r="BP1075" s="2689"/>
      <c r="BQ1075" s="2690"/>
      <c r="BR1075" s="76"/>
      <c r="BS1075" s="76"/>
      <c r="BT1075" s="76"/>
      <c r="BU1075" s="76"/>
      <c r="CB1075" s="145"/>
      <c r="CC1075" s="145"/>
      <c r="CD1075" s="145"/>
      <c r="CE1075" s="145"/>
      <c r="CF1075" s="145"/>
      <c r="CG1075" s="145"/>
      <c r="CH1075" s="145"/>
      <c r="CI1075" s="145"/>
    </row>
    <row r="1076" spans="1:87" ht="22.5" customHeight="1" x14ac:dyDescent="0.2">
      <c r="A1076" s="143" t="str">
        <f>+IF('➉一覧からの作成用データ (切替届)'!$N$56="印刷ＯＫ→",1,"")</f>
        <v/>
      </c>
      <c r="B1076" s="1676"/>
      <c r="C1076" s="1677"/>
      <c r="D1076" s="1595" t="s">
        <v>5</v>
      </c>
      <c r="E1076" s="1596"/>
      <c r="F1076" s="1596"/>
      <c r="G1076" s="1596"/>
      <c r="H1076" s="1596"/>
      <c r="I1076" s="1597"/>
      <c r="J1076" s="1683"/>
      <c r="K1076" s="2397"/>
      <c r="L1076" s="1715"/>
      <c r="M1076" s="1715"/>
      <c r="N1076" s="1715"/>
      <c r="O1076" s="1715"/>
      <c r="P1076" s="1715"/>
      <c r="Q1076" s="1715"/>
      <c r="R1076" s="1715"/>
      <c r="S1076" s="80"/>
      <c r="T1076" s="80"/>
      <c r="U1076" s="80"/>
      <c r="V1076" s="80"/>
      <c r="W1076" s="80"/>
      <c r="X1076" s="80"/>
      <c r="Y1076" s="80"/>
      <c r="Z1076" s="80"/>
      <c r="AA1076" s="80"/>
      <c r="AB1076" s="80"/>
      <c r="AC1076" s="80"/>
      <c r="AD1076" s="80"/>
      <c r="AE1076" s="80"/>
      <c r="AF1076" s="80"/>
      <c r="AG1076" s="80"/>
      <c r="AH1076" s="1665"/>
      <c r="AI1076" s="1645"/>
      <c r="AJ1076" s="1645"/>
      <c r="AK1076" s="1645"/>
      <c r="AL1076" s="1645"/>
      <c r="AM1076" s="1645"/>
      <c r="AN1076" s="1645"/>
      <c r="AO1076" s="1645"/>
      <c r="AP1076" s="1645"/>
      <c r="AQ1076" s="1645"/>
      <c r="AR1076" s="1646"/>
      <c r="AS1076" s="2689"/>
      <c r="AT1076" s="2689"/>
      <c r="AU1076" s="2689"/>
      <c r="AV1076" s="2689"/>
      <c r="AW1076" s="2689"/>
      <c r="AX1076" s="2689"/>
      <c r="AY1076" s="2689"/>
      <c r="AZ1076" s="2689"/>
      <c r="BA1076" s="2689"/>
      <c r="BB1076" s="2689"/>
      <c r="BC1076" s="2689"/>
      <c r="BD1076" s="2689"/>
      <c r="BE1076" s="2689"/>
      <c r="BF1076" s="2689"/>
      <c r="BG1076" s="2689"/>
      <c r="BH1076" s="2689"/>
      <c r="BI1076" s="2689"/>
      <c r="BJ1076" s="2689"/>
      <c r="BK1076" s="2689"/>
      <c r="BL1076" s="2689"/>
      <c r="BM1076" s="2689"/>
      <c r="BN1076" s="2689"/>
      <c r="BO1076" s="2689"/>
      <c r="BP1076" s="2689"/>
      <c r="BQ1076" s="2690"/>
      <c r="BR1076" s="76"/>
      <c r="BS1076" s="76"/>
      <c r="BT1076" s="76"/>
      <c r="BU1076" s="76"/>
      <c r="CA1076" s="145"/>
      <c r="CB1076" s="145"/>
      <c r="CC1076" s="145"/>
      <c r="CD1076" s="145"/>
      <c r="CE1076" s="145"/>
      <c r="CF1076" s="145"/>
      <c r="CG1076" s="146"/>
      <c r="CH1076" s="145"/>
      <c r="CI1076" s="145"/>
    </row>
    <row r="1077" spans="1:87" ht="22.5" customHeight="1" thickBot="1" x14ac:dyDescent="0.25">
      <c r="A1077" s="143" t="str">
        <f>+IF('➉一覧からの作成用データ (切替届)'!$N$56="印刷ＯＫ→",1,"")</f>
        <v/>
      </c>
      <c r="B1077" s="1676"/>
      <c r="C1077" s="1677"/>
      <c r="D1077" s="1631"/>
      <c r="E1077" s="1632"/>
      <c r="F1077" s="1632"/>
      <c r="G1077" s="1632"/>
      <c r="H1077" s="1632"/>
      <c r="I1077" s="1633"/>
      <c r="J1077" s="1568" t="str">
        <f>'➉一覧からの作成用データ (切替届)'!$G$56&amp;""</f>
        <v/>
      </c>
      <c r="K1077" s="1569"/>
      <c r="L1077" s="1569"/>
      <c r="M1077" s="1569"/>
      <c r="N1077" s="1569"/>
      <c r="O1077" s="1569"/>
      <c r="P1077" s="1569"/>
      <c r="Q1077" s="1569"/>
      <c r="R1077" s="1569"/>
      <c r="S1077" s="1569"/>
      <c r="T1077" s="1569"/>
      <c r="U1077" s="1569"/>
      <c r="V1077" s="1569"/>
      <c r="W1077" s="1569"/>
      <c r="X1077" s="1569"/>
      <c r="Y1077" s="1569"/>
      <c r="Z1077" s="1569"/>
      <c r="AA1077" s="1569"/>
      <c r="AB1077" s="1569"/>
      <c r="AC1077" s="1569"/>
      <c r="AD1077" s="1569"/>
      <c r="AE1077" s="1569"/>
      <c r="AF1077" s="1569"/>
      <c r="AG1077" s="1569"/>
      <c r="AH1077" s="1666"/>
      <c r="AI1077" s="1667"/>
      <c r="AJ1077" s="1667"/>
      <c r="AK1077" s="1667"/>
      <c r="AL1077" s="1667"/>
      <c r="AM1077" s="1667"/>
      <c r="AN1077" s="1667"/>
      <c r="AO1077" s="1667"/>
      <c r="AP1077" s="1667"/>
      <c r="AQ1077" s="1667"/>
      <c r="AR1077" s="1668"/>
      <c r="AS1077" s="2691"/>
      <c r="AT1077" s="2691"/>
      <c r="AU1077" s="2691"/>
      <c r="AV1077" s="2691"/>
      <c r="AW1077" s="2691"/>
      <c r="AX1077" s="2691"/>
      <c r="AY1077" s="2691"/>
      <c r="AZ1077" s="2691"/>
      <c r="BA1077" s="2691"/>
      <c r="BB1077" s="2691"/>
      <c r="BC1077" s="2691"/>
      <c r="BD1077" s="2691"/>
      <c r="BE1077" s="2691"/>
      <c r="BF1077" s="2691"/>
      <c r="BG1077" s="2691"/>
      <c r="BH1077" s="2691"/>
      <c r="BI1077" s="2691"/>
      <c r="BJ1077" s="2691"/>
      <c r="BK1077" s="2691"/>
      <c r="BL1077" s="2691"/>
      <c r="BM1077" s="2691"/>
      <c r="BN1077" s="2691"/>
      <c r="BO1077" s="2691"/>
      <c r="BP1077" s="2691"/>
      <c r="BQ1077" s="2692"/>
      <c r="BR1077" s="76"/>
      <c r="BS1077" s="76"/>
      <c r="BT1077" s="76"/>
      <c r="BU1077" s="76"/>
      <c r="CA1077" s="145"/>
      <c r="CB1077" s="145"/>
      <c r="CC1077" s="145"/>
      <c r="CD1077" s="145"/>
      <c r="CE1077" s="145"/>
      <c r="CF1077" s="145"/>
      <c r="CG1077" s="145"/>
      <c r="CH1077" s="145"/>
      <c r="CI1077" s="145"/>
    </row>
    <row r="1078" spans="1:87" ht="22.5" customHeight="1" x14ac:dyDescent="0.2">
      <c r="A1078" s="143" t="str">
        <f>+IF('➉一覧からの作成用データ (切替届)'!$N$56="印刷ＯＫ→",1,"")</f>
        <v/>
      </c>
      <c r="B1078" s="1676"/>
      <c r="C1078" s="1677"/>
      <c r="D1078" s="1631"/>
      <c r="E1078" s="1632"/>
      <c r="F1078" s="1632"/>
      <c r="G1078" s="1632"/>
      <c r="H1078" s="1632"/>
      <c r="I1078" s="1633"/>
      <c r="J1078" s="1568"/>
      <c r="K1078" s="1569"/>
      <c r="L1078" s="1569"/>
      <c r="M1078" s="1569"/>
      <c r="N1078" s="1569"/>
      <c r="O1078" s="1569"/>
      <c r="P1078" s="1569"/>
      <c r="Q1078" s="1569"/>
      <c r="R1078" s="1569"/>
      <c r="S1078" s="1569"/>
      <c r="T1078" s="1569"/>
      <c r="U1078" s="1569"/>
      <c r="V1078" s="1569"/>
      <c r="W1078" s="1569"/>
      <c r="X1078" s="1569"/>
      <c r="Y1078" s="1569"/>
      <c r="Z1078" s="1569"/>
      <c r="AA1078" s="1569"/>
      <c r="AB1078" s="1569"/>
      <c r="AC1078" s="1569"/>
      <c r="AD1078" s="1569"/>
      <c r="AE1078" s="1569"/>
      <c r="AF1078" s="1569"/>
      <c r="AG1078" s="1569"/>
      <c r="AH1078" s="1655" t="s">
        <v>122</v>
      </c>
      <c r="AI1078" s="1656"/>
      <c r="AJ1078" s="1656"/>
      <c r="AK1078" s="1656"/>
      <c r="AL1078" s="1656"/>
      <c r="AM1078" s="1656"/>
      <c r="AN1078" s="1656"/>
      <c r="AO1078" s="1656"/>
      <c r="AP1078" s="1656"/>
      <c r="AQ1078" s="1656"/>
      <c r="AR1078" s="1657"/>
      <c r="AS1078" s="2693" t="str">
        <f>'➉一覧からの作成用データ (切替届)'!$L$56&amp;""</f>
        <v/>
      </c>
      <c r="AT1078" s="2694"/>
      <c r="AU1078" s="2694"/>
      <c r="AV1078" s="2694"/>
      <c r="AW1078" s="2694"/>
      <c r="AX1078" s="2694"/>
      <c r="AY1078" s="2694"/>
      <c r="AZ1078" s="2694"/>
      <c r="BA1078" s="2694"/>
      <c r="BB1078" s="2694"/>
      <c r="BC1078" s="2694"/>
      <c r="BD1078" s="2694"/>
      <c r="BE1078" s="2694"/>
      <c r="BF1078" s="2694"/>
      <c r="BG1078" s="2694"/>
      <c r="BH1078" s="2694"/>
      <c r="BI1078" s="2694"/>
      <c r="BJ1078" s="2694"/>
      <c r="BK1078" s="2694"/>
      <c r="BL1078" s="2694"/>
      <c r="BM1078" s="2694"/>
      <c r="BN1078" s="2694"/>
      <c r="BO1078" s="2694"/>
      <c r="BP1078" s="2694"/>
      <c r="BQ1078" s="2697"/>
      <c r="BR1078" s="76"/>
      <c r="BS1078" s="76"/>
      <c r="BT1078" s="76"/>
      <c r="BU1078" s="76"/>
      <c r="CA1078" s="145"/>
      <c r="CB1078" s="145"/>
      <c r="CC1078" s="145"/>
      <c r="CD1078" s="145"/>
      <c r="CE1078" s="145"/>
      <c r="CF1078" s="145"/>
      <c r="CG1078" s="145"/>
      <c r="CH1078" s="145"/>
      <c r="CI1078" s="145"/>
    </row>
    <row r="1079" spans="1:87" ht="22.5" customHeight="1" thickBot="1" x14ac:dyDescent="0.25">
      <c r="A1079" s="143" t="str">
        <f>+IF('➉一覧からの作成用データ (切替届)'!$N$56="印刷ＯＫ→",1,"")</f>
        <v/>
      </c>
      <c r="B1079" s="1678"/>
      <c r="C1079" s="1679"/>
      <c r="D1079" s="1673"/>
      <c r="E1079" s="1674"/>
      <c r="F1079" s="1674"/>
      <c r="G1079" s="1674"/>
      <c r="H1079" s="1674"/>
      <c r="I1079" s="1675"/>
      <c r="J1079" s="1727"/>
      <c r="K1079" s="1728"/>
      <c r="L1079" s="1728"/>
      <c r="M1079" s="1728"/>
      <c r="N1079" s="1728"/>
      <c r="O1079" s="1728"/>
      <c r="P1079" s="1728"/>
      <c r="Q1079" s="1728"/>
      <c r="R1079" s="1728"/>
      <c r="S1079" s="1728"/>
      <c r="T1079" s="1728"/>
      <c r="U1079" s="1728"/>
      <c r="V1079" s="1728"/>
      <c r="W1079" s="1728"/>
      <c r="X1079" s="1728"/>
      <c r="Y1079" s="1728"/>
      <c r="Z1079" s="1728"/>
      <c r="AA1079" s="1728"/>
      <c r="AB1079" s="1728"/>
      <c r="AC1079" s="1728"/>
      <c r="AD1079" s="1728"/>
      <c r="AE1079" s="1728"/>
      <c r="AF1079" s="1728"/>
      <c r="AG1079" s="1728"/>
      <c r="AH1079" s="1658"/>
      <c r="AI1079" s="1659"/>
      <c r="AJ1079" s="1659"/>
      <c r="AK1079" s="1659"/>
      <c r="AL1079" s="1659"/>
      <c r="AM1079" s="1659"/>
      <c r="AN1079" s="1659"/>
      <c r="AO1079" s="1659"/>
      <c r="AP1079" s="1659"/>
      <c r="AQ1079" s="1659"/>
      <c r="AR1079" s="1660"/>
      <c r="AS1079" s="2695"/>
      <c r="AT1079" s="2696"/>
      <c r="AU1079" s="2696"/>
      <c r="AV1079" s="2696"/>
      <c r="AW1079" s="2696"/>
      <c r="AX1079" s="2696"/>
      <c r="AY1079" s="2696"/>
      <c r="AZ1079" s="2696"/>
      <c r="BA1079" s="2696"/>
      <c r="BB1079" s="2696"/>
      <c r="BC1079" s="2696"/>
      <c r="BD1079" s="2696"/>
      <c r="BE1079" s="2696"/>
      <c r="BF1079" s="2696"/>
      <c r="BG1079" s="2696"/>
      <c r="BH1079" s="2696"/>
      <c r="BI1079" s="2696"/>
      <c r="BJ1079" s="2696"/>
      <c r="BK1079" s="2696"/>
      <c r="BL1079" s="2696"/>
      <c r="BM1079" s="2696"/>
      <c r="BN1079" s="2696"/>
      <c r="BO1079" s="2696"/>
      <c r="BP1079" s="2696"/>
      <c r="BQ1079" s="2698"/>
      <c r="BR1079" s="89"/>
      <c r="BS1079" s="89"/>
      <c r="BT1079" s="89"/>
      <c r="BU1079" s="89"/>
      <c r="CA1079" s="145"/>
      <c r="CB1079" s="145"/>
      <c r="CC1079" s="145"/>
      <c r="CD1079" s="145"/>
      <c r="CE1079" s="145"/>
      <c r="CF1079" s="145"/>
      <c r="CG1079" s="145"/>
      <c r="CH1079" s="145"/>
      <c r="CI1079" s="145"/>
    </row>
    <row r="1080" spans="1:87" ht="9" customHeight="1" x14ac:dyDescent="0.2">
      <c r="A1080" s="143" t="str">
        <f>+IF('➉一覧からの作成用データ (切替届)'!$N$56="印刷ＯＫ→",1,"")</f>
        <v/>
      </c>
      <c r="B1080" s="102"/>
      <c r="C1080" s="102"/>
      <c r="D1080" s="136"/>
      <c r="E1080" s="136"/>
      <c r="F1080" s="136"/>
      <c r="G1080" s="136"/>
      <c r="H1080" s="136"/>
      <c r="I1080" s="136"/>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05"/>
      <c r="AI1080" s="105"/>
      <c r="AJ1080" s="105"/>
      <c r="AK1080" s="105"/>
      <c r="AL1080" s="105"/>
      <c r="AM1080" s="105"/>
      <c r="AN1080" s="105"/>
      <c r="AO1080" s="105"/>
      <c r="AP1080" s="105"/>
      <c r="AQ1080" s="105"/>
      <c r="AR1080" s="105"/>
      <c r="AS1080" s="106"/>
      <c r="AT1080" s="106"/>
      <c r="AU1080" s="106"/>
      <c r="AV1080" s="2680" t="str">
        <f>IF('➉一覧からの作成用データ (切替届)'!H1081="","","受給者番号：")</f>
        <v/>
      </c>
      <c r="AW1080" s="2680"/>
      <c r="AX1080" s="2680"/>
      <c r="AY1080" s="2680"/>
      <c r="AZ1080" s="2680"/>
      <c r="BA1080" s="2680"/>
      <c r="BB1080" s="2682" t="str">
        <f>IF('➉一覧からの作成用データ (切替届)'!H1081="","",'➉一覧からの作成用データ (切替届)'!H1081)</f>
        <v/>
      </c>
      <c r="BC1080" s="2682"/>
      <c r="BD1080" s="2682"/>
      <c r="BE1080" s="2682"/>
      <c r="BF1080" s="2682"/>
      <c r="BG1080" s="2682"/>
      <c r="BH1080" s="2682"/>
      <c r="BI1080" s="2682"/>
      <c r="BJ1080" s="2682"/>
      <c r="BK1080" s="2682"/>
      <c r="BL1080" s="2682"/>
      <c r="BM1080" s="2682"/>
      <c r="BN1080" s="2682"/>
      <c r="BO1080" s="2682"/>
      <c r="BP1080" s="2682"/>
      <c r="BQ1080" s="2682"/>
      <c r="BR1080" s="89"/>
      <c r="BS1080" s="89"/>
      <c r="BT1080" s="89"/>
      <c r="BU1080" s="89"/>
      <c r="CA1080" s="145"/>
      <c r="CB1080" s="145"/>
      <c r="CC1080" s="145"/>
      <c r="CD1080" s="145"/>
      <c r="CE1080" s="145"/>
      <c r="CF1080" s="145"/>
      <c r="CG1080" s="145"/>
      <c r="CH1080" s="145"/>
      <c r="CI1080" s="145"/>
    </row>
    <row r="1081" spans="1:87" ht="9" customHeight="1" x14ac:dyDescent="0.2">
      <c r="A1081" s="143" t="str">
        <f>+IF('➉一覧からの作成用データ (切替届)'!$N$56="印刷ＯＫ→",1,"")</f>
        <v/>
      </c>
      <c r="B1081" s="2686" t="s">
        <v>133</v>
      </c>
      <c r="C1081" s="2686"/>
      <c r="D1081" s="2686"/>
      <c r="E1081" s="2686"/>
      <c r="F1081" s="2686"/>
      <c r="G1081" s="2686"/>
      <c r="H1081" s="2686"/>
      <c r="I1081" s="2686"/>
      <c r="J1081" s="2686"/>
      <c r="K1081" s="2686"/>
      <c r="L1081" s="2686"/>
      <c r="M1081" s="2686"/>
      <c r="N1081" s="2686"/>
      <c r="O1081" s="2686"/>
      <c r="P1081" s="2686"/>
      <c r="Q1081" s="2686"/>
      <c r="R1081" s="2686"/>
      <c r="S1081" s="2686"/>
      <c r="T1081" s="2686"/>
      <c r="U1081" s="2686"/>
      <c r="V1081" s="2686"/>
      <c r="W1081" s="2686"/>
      <c r="X1081" s="2686"/>
      <c r="Y1081" s="2686"/>
      <c r="Z1081" s="2686"/>
      <c r="AA1081" s="2686"/>
      <c r="AB1081" s="2686"/>
      <c r="AC1081" s="2686"/>
      <c r="AD1081" s="2686"/>
      <c r="AE1081" s="2686"/>
      <c r="AF1081" s="2686"/>
      <c r="AG1081" s="2686"/>
      <c r="AH1081" s="2686"/>
      <c r="AI1081" s="2686"/>
      <c r="AJ1081" s="2686"/>
      <c r="AK1081" s="2686"/>
      <c r="AL1081" s="2686"/>
      <c r="AM1081" s="2686"/>
      <c r="AN1081" s="2686"/>
      <c r="AO1081" s="2686"/>
      <c r="AP1081" s="2686"/>
      <c r="AQ1081" s="2686"/>
      <c r="AR1081" s="2686"/>
      <c r="AS1081" s="2686"/>
      <c r="AT1081" s="2686"/>
      <c r="AU1081" s="2686"/>
      <c r="AV1081" s="2681"/>
      <c r="AW1081" s="2681"/>
      <c r="AX1081" s="2681"/>
      <c r="AY1081" s="2681"/>
      <c r="AZ1081" s="2681"/>
      <c r="BA1081" s="2681"/>
      <c r="BB1081" s="2683"/>
      <c r="BC1081" s="2683"/>
      <c r="BD1081" s="2683"/>
      <c r="BE1081" s="2683"/>
      <c r="BF1081" s="2683"/>
      <c r="BG1081" s="2683"/>
      <c r="BH1081" s="2683"/>
      <c r="BI1081" s="2683"/>
      <c r="BJ1081" s="2683"/>
      <c r="BK1081" s="2683"/>
      <c r="BL1081" s="2683"/>
      <c r="BM1081" s="2683"/>
      <c r="BN1081" s="2683"/>
      <c r="BO1081" s="2683"/>
      <c r="BP1081" s="2683"/>
      <c r="BQ1081" s="2683"/>
      <c r="BR1081" s="89"/>
      <c r="BS1081" s="89"/>
      <c r="BT1081" s="89"/>
      <c r="BU1081" s="89"/>
      <c r="CA1081" s="145"/>
      <c r="CB1081" s="145"/>
      <c r="CC1081" s="145"/>
      <c r="CD1081" s="145"/>
      <c r="CE1081" s="145"/>
      <c r="CF1081" s="145"/>
      <c r="CG1081" s="145"/>
      <c r="CH1081" s="145"/>
      <c r="CI1081" s="145"/>
    </row>
    <row r="1082" spans="1:87" ht="9" customHeight="1" x14ac:dyDescent="0.2">
      <c r="A1082" s="143" t="str">
        <f>+IF('➉一覧からの作成用データ (切替届)'!$N$56="印刷ＯＫ→",1,"")</f>
        <v/>
      </c>
      <c r="B1082" s="2686"/>
      <c r="C1082" s="2686"/>
      <c r="D1082" s="2686"/>
      <c r="E1082" s="2686"/>
      <c r="F1082" s="2686"/>
      <c r="G1082" s="2686"/>
      <c r="H1082" s="2686"/>
      <c r="I1082" s="2686"/>
      <c r="J1082" s="2686"/>
      <c r="K1082" s="2686"/>
      <c r="L1082" s="2686"/>
      <c r="M1082" s="2686"/>
      <c r="N1082" s="2686"/>
      <c r="O1082" s="2686"/>
      <c r="P1082" s="2686"/>
      <c r="Q1082" s="2686"/>
      <c r="R1082" s="2686"/>
      <c r="S1082" s="2686"/>
      <c r="T1082" s="2686"/>
      <c r="U1082" s="2686"/>
      <c r="V1082" s="2686"/>
      <c r="W1082" s="2686"/>
      <c r="X1082" s="2686"/>
      <c r="Y1082" s="2686"/>
      <c r="Z1082" s="2686"/>
      <c r="AA1082" s="2686"/>
      <c r="AB1082" s="2686"/>
      <c r="AC1082" s="2686"/>
      <c r="AD1082" s="2686"/>
      <c r="AE1082" s="2686"/>
      <c r="AF1082" s="2686"/>
      <c r="AG1082" s="2686"/>
      <c r="AH1082" s="2686"/>
      <c r="AI1082" s="2686"/>
      <c r="AJ1082" s="2686"/>
      <c r="AK1082" s="2686"/>
      <c r="AL1082" s="2686"/>
      <c r="AM1082" s="2686"/>
      <c r="AN1082" s="2686"/>
      <c r="AO1082" s="2686"/>
      <c r="AP1082" s="2686"/>
      <c r="AQ1082" s="2686"/>
      <c r="AR1082" s="2686"/>
      <c r="AS1082" s="2686"/>
      <c r="AT1082" s="2686"/>
      <c r="AU1082" s="2686"/>
      <c r="AV1082" s="2681"/>
      <c r="AW1082" s="2681"/>
      <c r="AX1082" s="2681"/>
      <c r="AY1082" s="2681"/>
      <c r="AZ1082" s="2681"/>
      <c r="BA1082" s="2681"/>
      <c r="BB1082" s="2683"/>
      <c r="BC1082" s="2683"/>
      <c r="BD1082" s="2683"/>
      <c r="BE1082" s="2683"/>
      <c r="BF1082" s="2683"/>
      <c r="BG1082" s="2683"/>
      <c r="BH1082" s="2683"/>
      <c r="BI1082" s="2683"/>
      <c r="BJ1082" s="2683"/>
      <c r="BK1082" s="2683"/>
      <c r="BL1082" s="2683"/>
      <c r="BM1082" s="2683"/>
      <c r="BN1082" s="2683"/>
      <c r="BO1082" s="2683"/>
      <c r="BP1082" s="2683"/>
      <c r="BQ1082" s="2683"/>
      <c r="BR1082" s="89"/>
      <c r="BS1082" s="89"/>
      <c r="BT1082" s="89"/>
      <c r="BU1082" s="89"/>
      <c r="CA1082" s="145"/>
      <c r="CB1082" s="145"/>
      <c r="CC1082" s="145"/>
      <c r="CD1082" s="145"/>
      <c r="CE1082" s="145"/>
      <c r="CF1082" s="145"/>
      <c r="CG1082" s="145"/>
      <c r="CH1082" s="145"/>
      <c r="CI1082" s="145"/>
    </row>
    <row r="1083" spans="1:87" s="76" customFormat="1" ht="20.25" customHeight="1" x14ac:dyDescent="0.2">
      <c r="A1083" s="143" t="str">
        <f>+IF('➉一覧からの作成用データ (切替届)'!$N$56="印刷ＯＫ→",1,"")</f>
        <v/>
      </c>
      <c r="B1083" s="1654" t="s">
        <v>306</v>
      </c>
      <c r="C1083" s="1654"/>
      <c r="D1083" s="1654"/>
      <c r="E1083" s="1654"/>
      <c r="F1083" s="1654"/>
      <c r="G1083" s="1654"/>
      <c r="H1083" s="1654"/>
      <c r="I1083" s="1654"/>
      <c r="J1083" s="1654"/>
      <c r="K1083" s="1654"/>
      <c r="L1083" s="1654"/>
      <c r="M1083" s="1654"/>
      <c r="N1083" s="1654"/>
      <c r="O1083" s="1654"/>
      <c r="P1083" s="1654"/>
      <c r="Q1083" s="1654"/>
      <c r="R1083" s="1654"/>
      <c r="S1083" s="1654"/>
      <c r="T1083" s="1654"/>
      <c r="U1083" s="1654"/>
      <c r="V1083" s="1654"/>
      <c r="W1083" s="1654"/>
      <c r="X1083" s="1654"/>
      <c r="Y1083" s="1654"/>
      <c r="Z1083" s="1654"/>
      <c r="AA1083" s="1654"/>
      <c r="AB1083" s="1654"/>
      <c r="AC1083" s="1654"/>
      <c r="AD1083" s="1654"/>
      <c r="AE1083" s="1654"/>
      <c r="AF1083" s="1654"/>
      <c r="AG1083" s="1654"/>
      <c r="AH1083" s="1654"/>
      <c r="AI1083" s="1654"/>
      <c r="AJ1083" s="1654"/>
      <c r="AK1083" s="1654"/>
      <c r="AL1083" s="1654"/>
      <c r="AM1083" s="1654"/>
      <c r="AN1083" s="1654"/>
      <c r="AO1083" s="1654"/>
      <c r="AP1083" s="1654"/>
      <c r="AQ1083" s="1654"/>
      <c r="AR1083" s="1654"/>
      <c r="AS1083" s="1654"/>
      <c r="AT1083" s="1654"/>
      <c r="AU1083" s="1654"/>
      <c r="AV1083" s="1654"/>
      <c r="AW1083" s="1654"/>
      <c r="AX1083" s="1654"/>
      <c r="AY1083" s="1654"/>
      <c r="AZ1083" s="1654"/>
      <c r="BA1083" s="1654"/>
      <c r="BB1083" s="1654"/>
      <c r="BC1083" s="1654"/>
      <c r="BD1083" s="1654"/>
      <c r="BE1083" s="1654"/>
      <c r="BF1083" s="1654"/>
      <c r="BG1083" s="1654"/>
      <c r="BH1083" s="1654"/>
      <c r="BI1083" s="1654"/>
      <c r="BJ1083" s="1654"/>
      <c r="BK1083" s="1654"/>
      <c r="BL1083" s="1654"/>
      <c r="BM1083" s="1654"/>
      <c r="BN1083" s="1654"/>
      <c r="BO1083" s="1654"/>
      <c r="BP1083" s="1654"/>
      <c r="BQ1083" s="1654"/>
      <c r="BR1083" s="135"/>
      <c r="CA1083" s="146"/>
      <c r="CB1083" s="146"/>
      <c r="CC1083" s="146"/>
      <c r="CD1083" s="146"/>
      <c r="CE1083" s="146"/>
      <c r="CF1083" s="146"/>
      <c r="CG1083" s="146"/>
      <c r="CH1083" s="146"/>
      <c r="CI1083" s="146"/>
    </row>
    <row r="1084" spans="1:87" s="76" customFormat="1" ht="20.25" customHeight="1" x14ac:dyDescent="0.2">
      <c r="A1084" s="143" t="str">
        <f>+IF('➉一覧からの作成用データ (切替届)'!$N$56="印刷ＯＫ→",1,"")</f>
        <v/>
      </c>
      <c r="B1084" s="1654"/>
      <c r="C1084" s="1654"/>
      <c r="D1084" s="1654"/>
      <c r="E1084" s="1654"/>
      <c r="F1084" s="1654"/>
      <c r="G1084" s="1654"/>
      <c r="H1084" s="1654"/>
      <c r="I1084" s="1654"/>
      <c r="J1084" s="1654"/>
      <c r="K1084" s="1654"/>
      <c r="L1084" s="1654"/>
      <c r="M1084" s="1654"/>
      <c r="N1084" s="1654"/>
      <c r="O1084" s="1654"/>
      <c r="P1084" s="1654"/>
      <c r="Q1084" s="1654"/>
      <c r="R1084" s="1654"/>
      <c r="S1084" s="1654"/>
      <c r="T1084" s="1654"/>
      <c r="U1084" s="1654"/>
      <c r="V1084" s="1654"/>
      <c r="W1084" s="1654"/>
      <c r="X1084" s="1654"/>
      <c r="Y1084" s="1654"/>
      <c r="Z1084" s="1654"/>
      <c r="AA1084" s="1654"/>
      <c r="AB1084" s="1654"/>
      <c r="AC1084" s="1654"/>
      <c r="AD1084" s="1654"/>
      <c r="AE1084" s="1654"/>
      <c r="AF1084" s="1654"/>
      <c r="AG1084" s="1654"/>
      <c r="AH1084" s="1654"/>
      <c r="AI1084" s="1654"/>
      <c r="AJ1084" s="1654"/>
      <c r="AK1084" s="1654"/>
      <c r="AL1084" s="1654"/>
      <c r="AM1084" s="1654"/>
      <c r="AN1084" s="1654"/>
      <c r="AO1084" s="1654"/>
      <c r="AP1084" s="1654"/>
      <c r="AQ1084" s="1654"/>
      <c r="AR1084" s="1654"/>
      <c r="AS1084" s="1654"/>
      <c r="AT1084" s="1654"/>
      <c r="AU1084" s="1654"/>
      <c r="AV1084" s="1654"/>
      <c r="AW1084" s="1654"/>
      <c r="AX1084" s="1654"/>
      <c r="AY1084" s="1654"/>
      <c r="AZ1084" s="1654"/>
      <c r="BA1084" s="1654"/>
      <c r="BB1084" s="1654"/>
      <c r="BC1084" s="1654"/>
      <c r="BD1084" s="1654"/>
      <c r="BE1084" s="1654"/>
      <c r="BF1084" s="1654"/>
      <c r="BG1084" s="1654"/>
      <c r="BH1084" s="1654"/>
      <c r="BI1084" s="1654"/>
      <c r="BJ1084" s="1654"/>
      <c r="BK1084" s="1654"/>
      <c r="BL1084" s="1654"/>
      <c r="BM1084" s="1654"/>
      <c r="BN1084" s="1654"/>
      <c r="BO1084" s="1654"/>
      <c r="BP1084" s="1654"/>
      <c r="BQ1084" s="1654"/>
      <c r="BR1084" s="135"/>
      <c r="CA1084" s="146"/>
      <c r="CB1084" s="146"/>
      <c r="CC1084" s="146"/>
      <c r="CD1084" s="146"/>
      <c r="CE1084" s="146"/>
      <c r="CF1084" s="146"/>
      <c r="CG1084" s="146"/>
      <c r="CH1084" s="146"/>
      <c r="CI1084" s="146"/>
    </row>
    <row r="1085" spans="1:87" s="76" customFormat="1" ht="16.5" customHeight="1" x14ac:dyDescent="0.25">
      <c r="A1085" s="143" t="str">
        <f>+IF('➉一覧からの作成用データ (切替届)'!$N$56="印刷ＯＫ→",1,"")</f>
        <v/>
      </c>
      <c r="B1085" s="1689" t="s">
        <v>134</v>
      </c>
      <c r="C1085" s="1689"/>
      <c r="D1085" s="1689"/>
      <c r="E1085" s="1689"/>
      <c r="F1085" s="1689"/>
      <c r="G1085" s="1689"/>
      <c r="H1085" s="1689"/>
      <c r="I1085" s="1689"/>
      <c r="J1085" s="1689"/>
      <c r="K1085" s="1689"/>
      <c r="L1085" s="1689"/>
      <c r="M1085" s="1689"/>
      <c r="N1085" s="1689"/>
      <c r="O1085" s="1689"/>
      <c r="P1085" s="1689"/>
      <c r="Q1085" s="1689"/>
      <c r="R1085" s="1689"/>
      <c r="S1085" s="1689"/>
      <c r="T1085" s="1689"/>
      <c r="U1085" s="1689"/>
      <c r="V1085" s="1689"/>
      <c r="W1085" s="1689"/>
      <c r="X1085" s="1689"/>
      <c r="Y1085" s="1689"/>
      <c r="Z1085" s="1689"/>
      <c r="AA1085" s="1689"/>
      <c r="AB1085" s="1689"/>
      <c r="AC1085" s="1689"/>
      <c r="AD1085" s="1689"/>
      <c r="AE1085" s="1689"/>
      <c r="AF1085" s="1689"/>
      <c r="AG1085" s="1689"/>
      <c r="AH1085" s="1689"/>
      <c r="AI1085" s="1689"/>
      <c r="AJ1085" s="1689"/>
      <c r="AK1085" s="1689"/>
      <c r="AL1085" s="1689"/>
      <c r="AM1085" s="1689"/>
      <c r="AN1085" s="1689"/>
      <c r="AO1085" s="1689"/>
      <c r="AP1085" s="1689"/>
      <c r="AQ1085" s="1689"/>
      <c r="AR1085" s="1689"/>
      <c r="AS1085" s="1689"/>
      <c r="AT1085" s="1689"/>
      <c r="AU1085" s="1689"/>
      <c r="AV1085" s="1689"/>
      <c r="AW1085" s="1689"/>
      <c r="AX1085" s="1689"/>
      <c r="AY1085" s="1689"/>
      <c r="AZ1085" s="1689"/>
      <c r="BA1085" s="1689"/>
      <c r="BB1085" s="1689"/>
      <c r="BC1085" s="1689"/>
      <c r="BD1085" s="1689"/>
      <c r="BE1085" s="1689"/>
      <c r="BF1085" s="1689"/>
      <c r="BG1085" s="1689"/>
      <c r="BH1085" s="1689"/>
      <c r="BI1085" s="1689"/>
      <c r="BJ1085" s="1689"/>
      <c r="BK1085" s="1689"/>
      <c r="BL1085" s="1689"/>
      <c r="BM1085" s="1689"/>
      <c r="BN1085" s="1689"/>
      <c r="BO1085" s="1689"/>
      <c r="BP1085" s="1689"/>
      <c r="BQ1085" s="1689"/>
      <c r="BR1085" s="147"/>
      <c r="CA1085" s="146"/>
      <c r="CB1085" s="146"/>
      <c r="CC1085" s="146"/>
      <c r="CD1085" s="146"/>
      <c r="CE1085" s="146"/>
      <c r="CF1085" s="146"/>
      <c r="CG1085" s="146"/>
      <c r="CH1085" s="146"/>
      <c r="CI1085" s="146"/>
    </row>
    <row r="1086" spans="1:87" s="76" customFormat="1" ht="16.5" customHeight="1" x14ac:dyDescent="0.25">
      <c r="A1086" s="143" t="str">
        <f>+IF('➉一覧からの作成用データ (切替届)'!$N$56="印刷ＯＫ→",1,"")</f>
        <v/>
      </c>
      <c r="B1086" s="1689"/>
      <c r="C1086" s="1689"/>
      <c r="D1086" s="1689"/>
      <c r="E1086" s="1689"/>
      <c r="F1086" s="1689"/>
      <c r="G1086" s="1689"/>
      <c r="H1086" s="1689"/>
      <c r="I1086" s="1689"/>
      <c r="J1086" s="1689"/>
      <c r="K1086" s="1689"/>
      <c r="L1086" s="1689"/>
      <c r="M1086" s="1689"/>
      <c r="N1086" s="1689"/>
      <c r="O1086" s="1689"/>
      <c r="P1086" s="1689"/>
      <c r="Q1086" s="1689"/>
      <c r="R1086" s="1689"/>
      <c r="S1086" s="1689"/>
      <c r="T1086" s="1689"/>
      <c r="U1086" s="1689"/>
      <c r="V1086" s="1689"/>
      <c r="W1086" s="1689"/>
      <c r="X1086" s="1689"/>
      <c r="Y1086" s="1689"/>
      <c r="Z1086" s="1689"/>
      <c r="AA1086" s="1689"/>
      <c r="AB1086" s="1689"/>
      <c r="AC1086" s="1689"/>
      <c r="AD1086" s="1689"/>
      <c r="AE1086" s="1689"/>
      <c r="AF1086" s="1689"/>
      <c r="AG1086" s="1689"/>
      <c r="AH1086" s="1689"/>
      <c r="AI1086" s="1689"/>
      <c r="AJ1086" s="1689"/>
      <c r="AK1086" s="1689"/>
      <c r="AL1086" s="1689"/>
      <c r="AM1086" s="1689"/>
      <c r="AN1086" s="1689"/>
      <c r="AO1086" s="1689"/>
      <c r="AP1086" s="1689"/>
      <c r="AQ1086" s="1689"/>
      <c r="AR1086" s="1689"/>
      <c r="AS1086" s="1689"/>
      <c r="AT1086" s="1689"/>
      <c r="AU1086" s="1689"/>
      <c r="AV1086" s="1689"/>
      <c r="AW1086" s="1689"/>
      <c r="AX1086" s="1689"/>
      <c r="AY1086" s="1689"/>
      <c r="AZ1086" s="1689"/>
      <c r="BA1086" s="1689"/>
      <c r="BB1086" s="1689"/>
      <c r="BC1086" s="1689"/>
      <c r="BD1086" s="1689"/>
      <c r="BE1086" s="1689"/>
      <c r="BF1086" s="1689"/>
      <c r="BG1086" s="1689"/>
      <c r="BH1086" s="1689"/>
      <c r="BI1086" s="1689"/>
      <c r="BJ1086" s="1689"/>
      <c r="BK1086" s="1689"/>
      <c r="BL1086" s="1689"/>
      <c r="BM1086" s="1689"/>
      <c r="BN1086" s="1689"/>
      <c r="BO1086" s="1689"/>
      <c r="BP1086" s="1689"/>
      <c r="BQ1086" s="1689"/>
      <c r="BR1086" s="147"/>
      <c r="CA1086" s="146"/>
      <c r="CB1086" s="146"/>
      <c r="CC1086" s="146"/>
      <c r="CD1086" s="146"/>
      <c r="CE1086" s="146"/>
      <c r="CF1086" s="146"/>
    </row>
    <row r="1087" spans="1:87" s="76" customFormat="1" ht="28.5" customHeight="1" x14ac:dyDescent="0.2">
      <c r="A1087" s="143" t="str">
        <f>+IF('➉一覧からの作成用データ (切替届)'!$N$56="印刷ＯＫ→",1,"")</f>
        <v/>
      </c>
      <c r="B1087" s="1654" t="s">
        <v>135</v>
      </c>
      <c r="C1087" s="1654"/>
      <c r="D1087" s="1654"/>
      <c r="E1087" s="1654"/>
      <c r="F1087" s="1654"/>
      <c r="G1087" s="1654"/>
      <c r="H1087" s="1654"/>
      <c r="I1087" s="1654"/>
      <c r="J1087" s="1654"/>
      <c r="K1087" s="1654"/>
      <c r="L1087" s="1654"/>
      <c r="M1087" s="1654"/>
      <c r="N1087" s="1654"/>
      <c r="O1087" s="1654"/>
      <c r="P1087" s="1654"/>
      <c r="Q1087" s="1654"/>
      <c r="R1087" s="1654"/>
      <c r="S1087" s="1654"/>
      <c r="T1087" s="1654"/>
      <c r="U1087" s="1654"/>
      <c r="V1087" s="1654"/>
      <c r="W1087" s="1654"/>
      <c r="X1087" s="1654"/>
      <c r="Y1087" s="1654"/>
      <c r="Z1087" s="1654"/>
      <c r="AA1087" s="1654"/>
      <c r="AB1087" s="1654"/>
      <c r="AC1087" s="1654"/>
      <c r="AD1087" s="1654"/>
      <c r="AE1087" s="1654"/>
      <c r="AF1087" s="1654"/>
      <c r="AG1087" s="1654"/>
      <c r="AH1087" s="1654"/>
      <c r="AI1087" s="1654"/>
      <c r="AJ1087" s="1654"/>
      <c r="AK1087" s="1654"/>
      <c r="AL1087" s="1654"/>
      <c r="AM1087" s="1654"/>
      <c r="AN1087" s="1654"/>
      <c r="AO1087" s="1654"/>
      <c r="AP1087" s="1654"/>
      <c r="AQ1087" s="1654"/>
      <c r="AR1087" s="1654"/>
      <c r="AS1087" s="1654"/>
      <c r="AT1087" s="1654"/>
      <c r="AU1087" s="1654"/>
      <c r="AV1087" s="1654"/>
      <c r="AW1087" s="1654"/>
      <c r="AX1087" s="1654"/>
      <c r="AY1087" s="1654"/>
      <c r="AZ1087" s="1654"/>
      <c r="BA1087" s="1654"/>
      <c r="BB1087" s="1654"/>
      <c r="BC1087" s="1654"/>
      <c r="BD1087" s="1654"/>
      <c r="BE1087" s="1654"/>
      <c r="BF1087" s="1654"/>
      <c r="BG1087" s="1654"/>
      <c r="BH1087" s="1654"/>
      <c r="BI1087" s="1654"/>
      <c r="BJ1087" s="1654"/>
      <c r="BK1087" s="1654"/>
      <c r="BL1087" s="1654"/>
      <c r="BM1087" s="1654"/>
      <c r="BN1087" s="1654"/>
      <c r="BO1087" s="1654"/>
      <c r="BP1087" s="1654"/>
      <c r="BQ1087" s="1654"/>
      <c r="BR1087" s="135"/>
      <c r="CA1087" s="146"/>
      <c r="CB1087" s="146"/>
      <c r="CC1087" s="146"/>
      <c r="CD1087" s="146"/>
      <c r="CE1087" s="146"/>
      <c r="CF1087" s="146"/>
    </row>
    <row r="1088" spans="1:87" s="76" customFormat="1" ht="28.5" customHeight="1" x14ac:dyDescent="0.2">
      <c r="A1088" s="143" t="str">
        <f>+IF('➉一覧からの作成用データ (切替届)'!$N$56="印刷ＯＫ→",1,"")</f>
        <v/>
      </c>
      <c r="B1088" s="1654"/>
      <c r="C1088" s="1654"/>
      <c r="D1088" s="1654"/>
      <c r="E1088" s="1654"/>
      <c r="F1088" s="1654"/>
      <c r="G1088" s="1654"/>
      <c r="H1088" s="1654"/>
      <c r="I1088" s="1654"/>
      <c r="J1088" s="1654"/>
      <c r="K1088" s="1654"/>
      <c r="L1088" s="1654"/>
      <c r="M1088" s="1654"/>
      <c r="N1088" s="1654"/>
      <c r="O1088" s="1654"/>
      <c r="P1088" s="1654"/>
      <c r="Q1088" s="1654"/>
      <c r="R1088" s="1654"/>
      <c r="S1088" s="1654"/>
      <c r="T1088" s="1654"/>
      <c r="U1088" s="1654"/>
      <c r="V1088" s="1654"/>
      <c r="W1088" s="1654"/>
      <c r="X1088" s="1654"/>
      <c r="Y1088" s="1654"/>
      <c r="Z1088" s="1654"/>
      <c r="AA1088" s="1654"/>
      <c r="AB1088" s="1654"/>
      <c r="AC1088" s="1654"/>
      <c r="AD1088" s="1654"/>
      <c r="AE1088" s="1654"/>
      <c r="AF1088" s="1654"/>
      <c r="AG1088" s="1654"/>
      <c r="AH1088" s="1654"/>
      <c r="AI1088" s="1654"/>
      <c r="AJ1088" s="1654"/>
      <c r="AK1088" s="1654"/>
      <c r="AL1088" s="1654"/>
      <c r="AM1088" s="1654"/>
      <c r="AN1088" s="1654"/>
      <c r="AO1088" s="1654"/>
      <c r="AP1088" s="1654"/>
      <c r="AQ1088" s="1654"/>
      <c r="AR1088" s="1654"/>
      <c r="AS1088" s="1654"/>
      <c r="AT1088" s="1654"/>
      <c r="AU1088" s="1654"/>
      <c r="AV1088" s="1654"/>
      <c r="AW1088" s="1654"/>
      <c r="AX1088" s="1654"/>
      <c r="AY1088" s="1654"/>
      <c r="AZ1088" s="1654"/>
      <c r="BA1088" s="1654"/>
      <c r="BB1088" s="1654"/>
      <c r="BC1088" s="1654"/>
      <c r="BD1088" s="1654"/>
      <c r="BE1088" s="1654"/>
      <c r="BF1088" s="1654"/>
      <c r="BG1088" s="1654"/>
      <c r="BH1088" s="1654"/>
      <c r="BI1088" s="1654"/>
      <c r="BJ1088" s="1654"/>
      <c r="BK1088" s="1654"/>
      <c r="BL1088" s="1654"/>
      <c r="BM1088" s="1654"/>
      <c r="BN1088" s="1654"/>
      <c r="BO1088" s="1654"/>
      <c r="BP1088" s="1654"/>
      <c r="BQ1088" s="1654"/>
      <c r="BR1088" s="135"/>
      <c r="CA1088" s="146"/>
      <c r="CB1088" s="146"/>
      <c r="CC1088" s="146"/>
      <c r="CD1088" s="146"/>
      <c r="CE1088" s="146"/>
      <c r="CF1088" s="146"/>
      <c r="CG1088" s="146"/>
      <c r="CH1088" s="146"/>
      <c r="CI1088" s="146"/>
    </row>
    <row r="1089" spans="1:87" s="76" customFormat="1" ht="16.5" customHeight="1" x14ac:dyDescent="0.2">
      <c r="A1089" s="143" t="str">
        <f>+IF('➉一覧からの作成用データ (切替届)'!$N$56="印刷ＯＫ→",1,"")</f>
        <v/>
      </c>
      <c r="B1089" s="1654" t="s">
        <v>136</v>
      </c>
      <c r="C1089" s="1654"/>
      <c r="D1089" s="1654"/>
      <c r="E1089" s="1654"/>
      <c r="F1089" s="1654"/>
      <c r="G1089" s="1654"/>
      <c r="H1089" s="1654"/>
      <c r="I1089" s="1654"/>
      <c r="J1089" s="1654"/>
      <c r="K1089" s="1654"/>
      <c r="L1089" s="1654"/>
      <c r="M1089" s="1654"/>
      <c r="N1089" s="1654"/>
      <c r="O1089" s="1654"/>
      <c r="P1089" s="1654"/>
      <c r="Q1089" s="1654"/>
      <c r="R1089" s="1654"/>
      <c r="S1089" s="1654"/>
      <c r="T1089" s="1654"/>
      <c r="U1089" s="1654"/>
      <c r="V1089" s="1654"/>
      <c r="W1089" s="1654"/>
      <c r="X1089" s="1654"/>
      <c r="Y1089" s="1654"/>
      <c r="Z1089" s="1654"/>
      <c r="AA1089" s="1654"/>
      <c r="AB1089" s="1654"/>
      <c r="AC1089" s="1654"/>
      <c r="AD1089" s="1654"/>
      <c r="AE1089" s="1654"/>
      <c r="AF1089" s="1654"/>
      <c r="AG1089" s="1654"/>
      <c r="AH1089" s="1654"/>
      <c r="AI1089" s="1654"/>
      <c r="AJ1089" s="1654"/>
      <c r="AK1089" s="1654"/>
      <c r="AL1089" s="1654"/>
      <c r="AM1089" s="1654"/>
      <c r="AN1089" s="1654"/>
      <c r="AO1089" s="1654"/>
      <c r="AP1089" s="1654"/>
      <c r="AQ1089" s="1654"/>
      <c r="AR1089" s="1654"/>
      <c r="AS1089" s="1654"/>
      <c r="AT1089" s="1654"/>
      <c r="AU1089" s="1654"/>
      <c r="AV1089" s="1654"/>
      <c r="AW1089" s="1654"/>
      <c r="AX1089" s="1654"/>
      <c r="AY1089" s="1654"/>
      <c r="AZ1089" s="1654"/>
      <c r="BA1089" s="1654"/>
      <c r="BB1089" s="1654"/>
      <c r="BC1089" s="1654"/>
      <c r="BD1089" s="1654"/>
      <c r="BE1089" s="1654"/>
      <c r="BF1089" s="1654"/>
      <c r="BG1089" s="1654"/>
      <c r="BH1089" s="1654"/>
      <c r="BI1089" s="1654"/>
      <c r="BJ1089" s="1654"/>
      <c r="BK1089" s="1654"/>
      <c r="BL1089" s="1654"/>
      <c r="BM1089" s="1654"/>
      <c r="BN1089" s="1654"/>
      <c r="BO1089" s="1654"/>
      <c r="BP1089" s="1654"/>
      <c r="BQ1089" s="1654"/>
      <c r="BR1089" s="135"/>
      <c r="CA1089" s="146"/>
      <c r="CB1089" s="146"/>
      <c r="CC1089" s="146"/>
      <c r="CD1089" s="146"/>
      <c r="CE1089" s="146"/>
      <c r="CF1089" s="146"/>
      <c r="CG1089" s="146"/>
      <c r="CH1089" s="146"/>
      <c r="CI1089" s="146"/>
    </row>
    <row r="1090" spans="1:87" s="76" customFormat="1" ht="16.5" customHeight="1" x14ac:dyDescent="0.2">
      <c r="A1090" s="143" t="str">
        <f>+IF('➉一覧からの作成用データ (切替届)'!$N$56="印刷ＯＫ→",1,"")</f>
        <v/>
      </c>
      <c r="B1090" s="1654"/>
      <c r="C1090" s="1654"/>
      <c r="D1090" s="1654"/>
      <c r="E1090" s="1654"/>
      <c r="F1090" s="1654"/>
      <c r="G1090" s="1654"/>
      <c r="H1090" s="1654"/>
      <c r="I1090" s="1654"/>
      <c r="J1090" s="1654"/>
      <c r="K1090" s="1654"/>
      <c r="L1090" s="1654"/>
      <c r="M1090" s="1654"/>
      <c r="N1090" s="1654"/>
      <c r="O1090" s="1654"/>
      <c r="P1090" s="1654"/>
      <c r="Q1090" s="1654"/>
      <c r="R1090" s="1654"/>
      <c r="S1090" s="1654"/>
      <c r="T1090" s="1654"/>
      <c r="U1090" s="1654"/>
      <c r="V1090" s="1654"/>
      <c r="W1090" s="1654"/>
      <c r="X1090" s="1654"/>
      <c r="Y1090" s="1654"/>
      <c r="Z1090" s="1654"/>
      <c r="AA1090" s="1654"/>
      <c r="AB1090" s="1654"/>
      <c r="AC1090" s="1654"/>
      <c r="AD1090" s="1654"/>
      <c r="AE1090" s="1654"/>
      <c r="AF1090" s="1654"/>
      <c r="AG1090" s="1654"/>
      <c r="AH1090" s="1654"/>
      <c r="AI1090" s="1654"/>
      <c r="AJ1090" s="1654"/>
      <c r="AK1090" s="1654"/>
      <c r="AL1090" s="1654"/>
      <c r="AM1090" s="1654"/>
      <c r="AN1090" s="1654"/>
      <c r="AO1090" s="1654"/>
      <c r="AP1090" s="1654"/>
      <c r="AQ1090" s="1654"/>
      <c r="AR1090" s="1654"/>
      <c r="AS1090" s="1654"/>
      <c r="AT1090" s="1654"/>
      <c r="AU1090" s="1654"/>
      <c r="AV1090" s="1654"/>
      <c r="AW1090" s="1654"/>
      <c r="AX1090" s="1654"/>
      <c r="AY1090" s="1654"/>
      <c r="AZ1090" s="1654"/>
      <c r="BA1090" s="1654"/>
      <c r="BB1090" s="1654"/>
      <c r="BC1090" s="1654"/>
      <c r="BD1090" s="1654"/>
      <c r="BE1090" s="1654"/>
      <c r="BF1090" s="1654"/>
      <c r="BG1090" s="1654"/>
      <c r="BH1090" s="1654"/>
      <c r="BI1090" s="1654"/>
      <c r="BJ1090" s="1654"/>
      <c r="BK1090" s="1654"/>
      <c r="BL1090" s="1654"/>
      <c r="BM1090" s="1654"/>
      <c r="BN1090" s="1654"/>
      <c r="BO1090" s="1654"/>
      <c r="BP1090" s="1654"/>
      <c r="BQ1090" s="1654"/>
      <c r="BR1090" s="135"/>
      <c r="CA1090" s="146"/>
      <c r="CB1090" s="146"/>
      <c r="CC1090" s="146"/>
      <c r="CD1090" s="146"/>
      <c r="CE1090" s="146"/>
      <c r="CF1090" s="146"/>
      <c r="CG1090" s="146"/>
      <c r="CH1090" s="146"/>
      <c r="CI1090" s="146"/>
    </row>
    <row r="1091" spans="1:87" s="76" customFormat="1" ht="12" customHeight="1" x14ac:dyDescent="0.2">
      <c r="A1091" s="143" t="str">
        <f>+IF('➉一覧からの作成用データ (切替届)'!$N$56="印刷ＯＫ→",1,"")</f>
        <v/>
      </c>
      <c r="B1091" s="82"/>
      <c r="C1091" s="92"/>
      <c r="D1091" s="92"/>
      <c r="E1091" s="92"/>
      <c r="F1091" s="92"/>
      <c r="G1091" s="92"/>
      <c r="H1091" s="92"/>
      <c r="I1091" s="92"/>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c r="AH1091" s="93"/>
      <c r="AI1091" s="93"/>
      <c r="AJ1091" s="93"/>
      <c r="AK1091" s="93"/>
      <c r="AL1091" s="94"/>
      <c r="AM1091" s="95"/>
      <c r="AN1091" s="95"/>
      <c r="AO1091" s="95"/>
      <c r="AP1091" s="95"/>
      <c r="AQ1091" s="96"/>
      <c r="AR1091" s="96"/>
      <c r="AS1091" s="96"/>
      <c r="AT1091" s="96"/>
      <c r="AU1091" s="96"/>
      <c r="AV1091" s="96"/>
      <c r="AW1091" s="96"/>
      <c r="AX1091" s="96"/>
      <c r="AY1091" s="96"/>
      <c r="AZ1091" s="96"/>
      <c r="BA1091" s="96"/>
      <c r="BB1091" s="96"/>
      <c r="BC1091" s="96"/>
      <c r="BD1091" s="96"/>
      <c r="BE1091" s="96"/>
      <c r="BF1091" s="96"/>
      <c r="BG1091" s="96"/>
      <c r="BH1091" s="96"/>
      <c r="BR1091" s="135"/>
      <c r="CA1091" s="146"/>
      <c r="CB1091" s="146"/>
      <c r="CC1091" s="146"/>
      <c r="CD1091" s="146"/>
      <c r="CE1091" s="146"/>
      <c r="CF1091" s="146"/>
      <c r="CG1091" s="146"/>
      <c r="CH1091" s="146"/>
      <c r="CI1091" s="146"/>
    </row>
    <row r="1092" spans="1:87" s="76" customFormat="1" ht="12" customHeight="1" x14ac:dyDescent="0.2">
      <c r="A1092" s="143" t="str">
        <f>+IF('➉一覧からの作成用データ (切替届)'!$N$56="印刷ＯＫ→",1,"")</f>
        <v/>
      </c>
      <c r="B1092" s="92"/>
      <c r="C1092" s="92"/>
      <c r="D1092" s="92"/>
      <c r="E1092" s="92"/>
      <c r="F1092" s="92"/>
      <c r="G1092" s="92"/>
      <c r="H1092" s="92"/>
      <c r="I1092" s="92"/>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3"/>
      <c r="AI1092" s="93"/>
      <c r="AJ1092" s="93"/>
      <c r="AK1092" s="93"/>
      <c r="AL1092" s="94"/>
      <c r="AM1092" s="95"/>
      <c r="AN1092" s="95"/>
      <c r="AO1092" s="95"/>
      <c r="AP1092" s="95"/>
      <c r="AQ1092" s="97"/>
      <c r="AR1092" s="97"/>
      <c r="AS1092" s="97"/>
      <c r="AT1092" s="97"/>
      <c r="AU1092" s="97"/>
      <c r="AV1092" s="97"/>
      <c r="AW1092" s="98"/>
      <c r="AX1092" s="98"/>
      <c r="AY1092" s="98"/>
      <c r="AZ1092" s="98"/>
      <c r="BA1092" s="98"/>
      <c r="BB1092" s="99"/>
      <c r="BC1092" s="98"/>
      <c r="BD1092" s="98"/>
      <c r="BE1092" s="98"/>
      <c r="BF1092" s="98"/>
      <c r="BG1092" s="98"/>
      <c r="BH1092" s="99"/>
      <c r="BR1092" s="135"/>
      <c r="CA1092" s="146"/>
      <c r="CB1092" s="146"/>
      <c r="CC1092" s="146"/>
      <c r="CD1092" s="146"/>
      <c r="CE1092" s="146"/>
      <c r="CF1092" s="146"/>
      <c r="CG1092" s="146"/>
      <c r="CH1092" s="146"/>
      <c r="CI1092" s="146"/>
    </row>
    <row r="1093" spans="1:87" ht="11.25" customHeight="1" x14ac:dyDescent="0.2">
      <c r="A1093" s="143" t="str">
        <f>+IF('➉一覧からの作成用データ (切替届)'!$N$57="印刷ＯＫ→",1,"")</f>
        <v/>
      </c>
      <c r="C1093" s="92"/>
      <c r="D1093" s="92"/>
      <c r="E1093" s="92"/>
      <c r="F1093" s="92"/>
      <c r="G1093" s="92"/>
      <c r="H1093" s="92"/>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3"/>
      <c r="AI1093" s="93"/>
      <c r="AJ1093" s="93"/>
      <c r="AK1093" s="93"/>
      <c r="AL1093" s="94"/>
      <c r="AM1093" s="95"/>
      <c r="AN1093" s="95"/>
      <c r="AO1093" s="95"/>
      <c r="AP1093" s="95"/>
      <c r="AQ1093" s="96"/>
      <c r="AR1093" s="96"/>
      <c r="AS1093" s="96"/>
      <c r="AT1093" s="96"/>
      <c r="AU1093" s="96"/>
      <c r="AV1093" s="96"/>
      <c r="AW1093" s="96"/>
      <c r="AX1093" s="96"/>
      <c r="AY1093" s="96"/>
      <c r="AZ1093" s="96"/>
      <c r="BA1093" s="96"/>
      <c r="BB1093" s="96"/>
      <c r="BC1093" s="96"/>
      <c r="BD1093" s="96"/>
      <c r="BE1093" s="96"/>
      <c r="BF1093" s="96"/>
      <c r="BG1093" s="96"/>
      <c r="BH1093" s="96"/>
      <c r="BI1093" s="76"/>
      <c r="BJ1093" s="76"/>
      <c r="BK1093" s="76"/>
      <c r="BL1093" s="76"/>
      <c r="BM1093" s="76"/>
      <c r="BN1093" s="76"/>
      <c r="BO1093" s="76"/>
      <c r="BP1093" s="76"/>
      <c r="BQ1093" s="76"/>
    </row>
    <row r="1094" spans="1:87" ht="12.75" customHeight="1" x14ac:dyDescent="0.2">
      <c r="A1094" s="143" t="str">
        <f>+IF('➉一覧からの作成用データ (切替届)'!$N$57="印刷ＯＫ→",1,"")</f>
        <v/>
      </c>
      <c r="B1094" s="92"/>
      <c r="C1094" s="92"/>
      <c r="D1094" s="92"/>
      <c r="E1094" s="92"/>
      <c r="F1094" s="92"/>
      <c r="G1094" s="92"/>
      <c r="H1094" s="92"/>
      <c r="I1094" s="92"/>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3"/>
      <c r="AI1094" s="93"/>
      <c r="AJ1094" s="93"/>
      <c r="AK1094" s="93"/>
      <c r="AL1094" s="94"/>
      <c r="AM1094" s="95"/>
      <c r="AN1094" s="95"/>
      <c r="AO1094" s="95"/>
      <c r="AP1094" s="95"/>
      <c r="AQ1094" s="97"/>
      <c r="AR1094" s="97"/>
      <c r="AS1094" s="97"/>
      <c r="AT1094" s="97"/>
      <c r="AU1094" s="97"/>
      <c r="AV1094" s="97"/>
      <c r="AW1094" s="98"/>
      <c r="AX1094" s="98"/>
      <c r="AY1094" s="98"/>
      <c r="AZ1094" s="98"/>
      <c r="BA1094" s="98"/>
      <c r="BB1094" s="99"/>
      <c r="BC1094" s="98"/>
      <c r="BD1094" s="98"/>
      <c r="BE1094" s="98"/>
      <c r="BF1094" s="98"/>
      <c r="BG1094" s="98"/>
      <c r="BH1094" s="99"/>
      <c r="BI1094" s="76"/>
      <c r="BJ1094" s="76"/>
      <c r="BK1094" s="76"/>
      <c r="BL1094" s="76"/>
      <c r="BM1094" s="76"/>
      <c r="BN1094" s="76"/>
      <c r="BO1094" s="76"/>
      <c r="BP1094" s="76"/>
      <c r="BQ1094" s="76"/>
      <c r="BR1094" s="83"/>
      <c r="BS1094" s="83"/>
    </row>
    <row r="1095" spans="1:87" ht="12.75" customHeight="1" x14ac:dyDescent="0.2">
      <c r="A1095" s="143" t="str">
        <f>+IF('➉一覧からの作成用データ (切替届)'!$N$57="印刷ＯＫ→",1,"")</f>
        <v/>
      </c>
      <c r="B1095" s="92"/>
      <c r="C1095" s="92"/>
      <c r="D1095" s="92"/>
      <c r="E1095" s="92"/>
      <c r="F1095" s="92"/>
      <c r="G1095" s="92"/>
      <c r="H1095" s="92"/>
      <c r="I1095" s="92"/>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3"/>
      <c r="AI1095" s="93"/>
      <c r="AJ1095" s="93"/>
      <c r="AK1095" s="93"/>
      <c r="AL1095" s="94"/>
      <c r="AM1095" s="95"/>
      <c r="AN1095" s="95"/>
      <c r="AO1095" s="95"/>
      <c r="AP1095" s="95"/>
      <c r="AQ1095" s="97"/>
      <c r="AR1095" s="97"/>
      <c r="AS1095" s="97"/>
      <c r="AT1095" s="97"/>
      <c r="AU1095" s="97"/>
      <c r="AV1095" s="97"/>
      <c r="AW1095" s="98"/>
      <c r="AX1095" s="98"/>
      <c r="AY1095" s="98"/>
      <c r="AZ1095" s="98"/>
      <c r="BA1095" s="98"/>
      <c r="BB1095" s="99"/>
      <c r="BC1095" s="98"/>
      <c r="BD1095" s="98"/>
      <c r="BE1095" s="98"/>
      <c r="BF1095" s="98"/>
      <c r="BG1095" s="98"/>
      <c r="BH1095" s="99"/>
      <c r="BI1095" s="76"/>
      <c r="BJ1095" s="100"/>
      <c r="BK1095" s="101"/>
      <c r="BL1095" s="101"/>
      <c r="BM1095" s="101"/>
      <c r="BN1095" s="101"/>
      <c r="BO1095" s="101"/>
      <c r="BP1095" s="101"/>
      <c r="BQ1095" s="101"/>
      <c r="BR1095" s="76"/>
      <c r="BS1095" s="76"/>
    </row>
    <row r="1096" spans="1:87" ht="12.75" customHeight="1" x14ac:dyDescent="0.2">
      <c r="A1096" s="143" t="str">
        <f>+IF('➉一覧からの作成用データ (切替届)'!$N$57="印刷ＯＫ→",1,"")</f>
        <v/>
      </c>
      <c r="B1096" s="2719" t="s">
        <v>589</v>
      </c>
      <c r="C1096" s="2719"/>
      <c r="D1096" s="2719"/>
      <c r="E1096" s="2719"/>
      <c r="F1096" s="2719"/>
      <c r="G1096" s="2719"/>
      <c r="H1096" s="2719"/>
      <c r="I1096" s="2719"/>
      <c r="J1096" s="2719"/>
      <c r="K1096" s="2719"/>
      <c r="L1096" s="2719"/>
      <c r="M1096" s="2719"/>
      <c r="N1096" s="2719"/>
      <c r="O1096" s="2719"/>
      <c r="P1096" s="2719"/>
      <c r="Q1096" s="2719"/>
      <c r="R1096" s="2719"/>
      <c r="S1096" s="2719"/>
      <c r="T1096" s="2719"/>
      <c r="U1096" s="2719"/>
      <c r="V1096" s="2719"/>
      <c r="W1096" s="2719"/>
      <c r="X1096" s="2719"/>
      <c r="Y1096" s="2719"/>
      <c r="Z1096" s="2719"/>
      <c r="AA1096" s="2719"/>
      <c r="AB1096" s="2719"/>
      <c r="AC1096" s="2719"/>
      <c r="AD1096" s="2719"/>
      <c r="AE1096" s="2719"/>
      <c r="AF1096" s="2719"/>
      <c r="AG1096" s="2719"/>
      <c r="AH1096" s="2719"/>
      <c r="AI1096" s="2719"/>
      <c r="AJ1096" s="2719"/>
      <c r="AK1096" s="2719"/>
      <c r="AL1096" s="2720"/>
      <c r="AM1096" s="95"/>
      <c r="AN1096" s="95"/>
      <c r="AO1096" s="95"/>
      <c r="AP1096" s="2721" t="s">
        <v>115</v>
      </c>
      <c r="AQ1096" s="2721"/>
      <c r="AR1096" s="2721"/>
      <c r="AS1096" s="2721"/>
      <c r="AT1096" s="2721"/>
      <c r="AU1096" s="2721"/>
      <c r="AV1096" s="2721"/>
      <c r="AW1096" s="2723"/>
      <c r="AX1096" s="2723"/>
      <c r="AY1096" s="2723"/>
      <c r="AZ1096" s="2723"/>
      <c r="BA1096" s="2723"/>
      <c r="BB1096" s="2723"/>
      <c r="BC1096" s="2723"/>
      <c r="BD1096" s="2723"/>
      <c r="BE1096" s="2723"/>
      <c r="BF1096" s="2723"/>
      <c r="BG1096" s="2723"/>
      <c r="BH1096" s="2723"/>
      <c r="BI1096" s="2723"/>
      <c r="BJ1096" s="2723"/>
      <c r="BK1096" s="2723"/>
      <c r="BL1096" s="2723"/>
      <c r="BM1096" s="2723"/>
      <c r="BN1096" s="2723"/>
      <c r="BO1096" s="2723"/>
      <c r="BP1096" s="2723"/>
      <c r="BQ1096" s="2723"/>
      <c r="BR1096" s="76"/>
      <c r="BS1096" s="76"/>
    </row>
    <row r="1097" spans="1:87" ht="12.75" customHeight="1" x14ac:dyDescent="0.2">
      <c r="A1097" s="143" t="str">
        <f>+IF('➉一覧からの作成用データ (切替届)'!$N$57="印刷ＯＫ→",1,"")</f>
        <v/>
      </c>
      <c r="B1097" s="2719"/>
      <c r="C1097" s="2719"/>
      <c r="D1097" s="2719"/>
      <c r="E1097" s="2719"/>
      <c r="F1097" s="2719"/>
      <c r="G1097" s="2719"/>
      <c r="H1097" s="2719"/>
      <c r="I1097" s="2719"/>
      <c r="J1097" s="2719"/>
      <c r="K1097" s="2719"/>
      <c r="L1097" s="2719"/>
      <c r="M1097" s="2719"/>
      <c r="N1097" s="2719"/>
      <c r="O1097" s="2719"/>
      <c r="P1097" s="2719"/>
      <c r="Q1097" s="2719"/>
      <c r="R1097" s="2719"/>
      <c r="S1097" s="2719"/>
      <c r="T1097" s="2719"/>
      <c r="U1097" s="2719"/>
      <c r="V1097" s="2719"/>
      <c r="W1097" s="2719"/>
      <c r="X1097" s="2719"/>
      <c r="Y1097" s="2719"/>
      <c r="Z1097" s="2719"/>
      <c r="AA1097" s="2719"/>
      <c r="AB1097" s="2719"/>
      <c r="AC1097" s="2719"/>
      <c r="AD1097" s="2719"/>
      <c r="AE1097" s="2719"/>
      <c r="AF1097" s="2719"/>
      <c r="AG1097" s="2719"/>
      <c r="AH1097" s="2719"/>
      <c r="AI1097" s="2719"/>
      <c r="AJ1097" s="2719"/>
      <c r="AK1097" s="2719"/>
      <c r="AL1097" s="2720"/>
      <c r="AM1097" s="95"/>
      <c r="AN1097" s="95"/>
      <c r="AO1097" s="95"/>
      <c r="AP1097" s="2721"/>
      <c r="AQ1097" s="2721"/>
      <c r="AR1097" s="2721"/>
      <c r="AS1097" s="2721"/>
      <c r="AT1097" s="2721"/>
      <c r="AU1097" s="2721"/>
      <c r="AV1097" s="2721"/>
      <c r="AW1097" s="2723"/>
      <c r="AX1097" s="2723"/>
      <c r="AY1097" s="2723"/>
      <c r="AZ1097" s="2723"/>
      <c r="BA1097" s="2723"/>
      <c r="BB1097" s="2723"/>
      <c r="BC1097" s="2723"/>
      <c r="BD1097" s="2723"/>
      <c r="BE1097" s="2723"/>
      <c r="BF1097" s="2723"/>
      <c r="BG1097" s="2723"/>
      <c r="BH1097" s="2723"/>
      <c r="BI1097" s="2723"/>
      <c r="BJ1097" s="2723"/>
      <c r="BK1097" s="2723"/>
      <c r="BL1097" s="2723"/>
      <c r="BM1097" s="2723"/>
      <c r="BN1097" s="2723"/>
      <c r="BO1097" s="2723"/>
      <c r="BP1097" s="2723"/>
      <c r="BQ1097" s="2723"/>
      <c r="BR1097" s="76"/>
      <c r="BS1097" s="76"/>
    </row>
    <row r="1098" spans="1:87" ht="12.75" customHeight="1" thickBot="1" x14ac:dyDescent="0.25">
      <c r="A1098" s="143" t="str">
        <f>+IF('➉一覧からの作成用データ (切替届)'!$N$57="印刷ＯＫ→",1,"")</f>
        <v/>
      </c>
      <c r="B1098" s="2720"/>
      <c r="C1098" s="2720"/>
      <c r="D1098" s="2720"/>
      <c r="E1098" s="2720"/>
      <c r="F1098" s="2720"/>
      <c r="G1098" s="2720"/>
      <c r="H1098" s="2720"/>
      <c r="I1098" s="2720"/>
      <c r="J1098" s="2720"/>
      <c r="K1098" s="2720"/>
      <c r="L1098" s="2720"/>
      <c r="M1098" s="2720"/>
      <c r="N1098" s="2720"/>
      <c r="O1098" s="2720"/>
      <c r="P1098" s="2720"/>
      <c r="Q1098" s="2720"/>
      <c r="R1098" s="2720"/>
      <c r="S1098" s="2720"/>
      <c r="T1098" s="2720"/>
      <c r="U1098" s="2720"/>
      <c r="V1098" s="2720"/>
      <c r="W1098" s="2720"/>
      <c r="X1098" s="2720"/>
      <c r="Y1098" s="2720"/>
      <c r="Z1098" s="2720"/>
      <c r="AA1098" s="2720"/>
      <c r="AB1098" s="2720"/>
      <c r="AC1098" s="2720"/>
      <c r="AD1098" s="2720"/>
      <c r="AE1098" s="2720"/>
      <c r="AF1098" s="2720"/>
      <c r="AG1098" s="2720"/>
      <c r="AH1098" s="2720"/>
      <c r="AI1098" s="2720"/>
      <c r="AJ1098" s="2720"/>
      <c r="AK1098" s="2720"/>
      <c r="AL1098" s="2720"/>
      <c r="AM1098" s="95"/>
      <c r="AN1098" s="95"/>
      <c r="AO1098" s="95"/>
      <c r="AP1098" s="2722"/>
      <c r="AQ1098" s="2722"/>
      <c r="AR1098" s="2722"/>
      <c r="AS1098" s="2722"/>
      <c r="AT1098" s="2722"/>
      <c r="AU1098" s="2722"/>
      <c r="AV1098" s="2722"/>
      <c r="AW1098" s="2724"/>
      <c r="AX1098" s="2724"/>
      <c r="AY1098" s="2724"/>
      <c r="AZ1098" s="2724"/>
      <c r="BA1098" s="2724"/>
      <c r="BB1098" s="2724"/>
      <c r="BC1098" s="2724"/>
      <c r="BD1098" s="2724"/>
      <c r="BE1098" s="2724"/>
      <c r="BF1098" s="2724"/>
      <c r="BG1098" s="2724"/>
      <c r="BH1098" s="2724"/>
      <c r="BI1098" s="2724"/>
      <c r="BJ1098" s="2724"/>
      <c r="BK1098" s="2724"/>
      <c r="BL1098" s="2724"/>
      <c r="BM1098" s="2724"/>
      <c r="BN1098" s="2724"/>
      <c r="BO1098" s="2724"/>
      <c r="BP1098" s="2724"/>
      <c r="BQ1098" s="2724"/>
      <c r="BR1098" s="76"/>
      <c r="BS1098" s="76"/>
    </row>
    <row r="1099" spans="1:87" ht="13.5" customHeight="1" x14ac:dyDescent="0.2">
      <c r="A1099" s="143" t="str">
        <f>+IF('➉一覧からの作成用データ (切替届)'!$N$57="印刷ＯＫ→",1,"")</f>
        <v/>
      </c>
      <c r="B1099" s="2725">
        <f ca="1">IF('➉一覧からの作成用データ (切替届)'!$B$31="","",'➉一覧からの作成用データ (切替届)'!$B$31)</f>
        <v>45617</v>
      </c>
      <c r="C1099" s="2726"/>
      <c r="D1099" s="2726"/>
      <c r="E1099" s="2726"/>
      <c r="F1099" s="2726"/>
      <c r="G1099" s="2726"/>
      <c r="H1099" s="2726"/>
      <c r="I1099" s="2726"/>
      <c r="J1099" s="2726"/>
      <c r="K1099" s="2726"/>
      <c r="L1099" s="2726"/>
      <c r="M1099" s="2726"/>
      <c r="N1099" s="2726"/>
      <c r="O1099" s="2726"/>
      <c r="P1099" s="1729" t="s">
        <v>68</v>
      </c>
      <c r="Q1099" s="1729"/>
      <c r="R1099" s="1731" t="s">
        <v>21</v>
      </c>
      <c r="S1099" s="1732"/>
      <c r="T1099" s="1732"/>
      <c r="U1099" s="1732"/>
      <c r="V1099" s="1733"/>
      <c r="W1099" s="1734" t="s">
        <v>9</v>
      </c>
      <c r="X1099" s="1735"/>
      <c r="Y1099" s="2731" t="str">
        <f>①伊勢崎市における事業所基本情報!$K$26&amp;"-"&amp;①伊勢崎市における事業所基本情報!$Q$26&amp;""</f>
        <v>-</v>
      </c>
      <c r="Z1099" s="2731"/>
      <c r="AA1099" s="2731"/>
      <c r="AB1099" s="2731"/>
      <c r="AC1099" s="2731"/>
      <c r="AD1099" s="2731"/>
      <c r="AE1099" s="2731"/>
      <c r="AF1099" s="2731"/>
      <c r="AG1099" s="81"/>
      <c r="AH1099" s="81"/>
      <c r="AI1099" s="81"/>
      <c r="AJ1099" s="81"/>
      <c r="AK1099" s="81"/>
      <c r="AL1099" s="81"/>
      <c r="AM1099" s="81"/>
      <c r="AN1099" s="81"/>
      <c r="AO1099" s="81"/>
      <c r="AP1099" s="81"/>
      <c r="AQ1099" s="81"/>
      <c r="AR1099" s="81"/>
      <c r="AS1099" s="81"/>
      <c r="AT1099" s="81"/>
      <c r="AU1099" s="81"/>
      <c r="AV1099" s="81"/>
      <c r="AW1099" s="1549" t="s">
        <v>10</v>
      </c>
      <c r="AX1099" s="1549"/>
      <c r="AY1099" s="1549"/>
      <c r="AZ1099" s="1549"/>
      <c r="BA1099" s="1549"/>
      <c r="BB1099" s="1549"/>
      <c r="BC1099" s="1549"/>
      <c r="BD1099" s="1551" t="str">
        <f>①伊勢崎市における事業所基本情報!$CG$18&amp;""</f>
        <v/>
      </c>
      <c r="BE1099" s="1551" t="str">
        <f>①伊勢崎市における事業所基本情報!$CH$18&amp;""</f>
        <v/>
      </c>
      <c r="BF1099" s="1551" t="str">
        <f>①伊勢崎市における事業所基本情報!$CI$18&amp;""</f>
        <v/>
      </c>
      <c r="BG1099" s="1551" t="str">
        <f>①伊勢崎市における事業所基本情報!$CJ$18&amp;""</f>
        <v/>
      </c>
      <c r="BH1099" s="1551" t="str">
        <f>①伊勢崎市における事業所基本情報!$CK$18&amp;""</f>
        <v/>
      </c>
      <c r="BI1099" s="1551" t="str">
        <f>①伊勢崎市における事業所基本情報!$CL$18&amp;""</f>
        <v/>
      </c>
      <c r="BJ1099" s="1551" t="str">
        <f>①伊勢崎市における事業所基本情報!$CM$18&amp;""</f>
        <v/>
      </c>
      <c r="BK1099" s="1551" t="str">
        <f>①伊勢崎市における事業所基本情報!$CN$18&amp;""</f>
        <v/>
      </c>
      <c r="BL1099" s="1572" t="s">
        <v>130</v>
      </c>
      <c r="BM1099" s="1573"/>
      <c r="BN1099" s="1573"/>
      <c r="BO1099" s="1573"/>
      <c r="BP1099" s="1573"/>
      <c r="BQ1099" s="1574"/>
      <c r="BR1099" s="86"/>
      <c r="BS1099" s="86"/>
      <c r="BT1099" s="86"/>
      <c r="BY1099" s="145"/>
      <c r="BZ1099" s="145"/>
      <c r="CA1099" s="145"/>
      <c r="CB1099" s="145"/>
      <c r="CC1099" s="145"/>
      <c r="CD1099" s="145"/>
      <c r="CE1099" s="145"/>
      <c r="CF1099" s="145"/>
      <c r="CG1099" s="145"/>
    </row>
    <row r="1100" spans="1:87" ht="13.5" customHeight="1" x14ac:dyDescent="0.2">
      <c r="A1100" s="143" t="str">
        <f>+IF('➉一覧からの作成用データ (切替届)'!$N$57="印刷ＯＫ→",1,"")</f>
        <v/>
      </c>
      <c r="B1100" s="2727"/>
      <c r="C1100" s="2728"/>
      <c r="D1100" s="2728"/>
      <c r="E1100" s="2728"/>
      <c r="F1100" s="2728"/>
      <c r="G1100" s="2728"/>
      <c r="H1100" s="2728"/>
      <c r="I1100" s="2728"/>
      <c r="J1100" s="2728"/>
      <c r="K1100" s="2728"/>
      <c r="L1100" s="2728"/>
      <c r="M1100" s="2728"/>
      <c r="N1100" s="2728"/>
      <c r="O1100" s="2728"/>
      <c r="P1100" s="1730"/>
      <c r="Q1100" s="1730"/>
      <c r="R1100" s="1640"/>
      <c r="S1100" s="1590"/>
      <c r="T1100" s="1590"/>
      <c r="U1100" s="1590"/>
      <c r="V1100" s="1641"/>
      <c r="W1100" s="1568" t="str">
        <f>①伊勢崎市における事業所基本情報!$I$27&amp;""</f>
        <v/>
      </c>
      <c r="X1100" s="1569"/>
      <c r="Y1100" s="1569"/>
      <c r="Z1100" s="1569"/>
      <c r="AA1100" s="1569"/>
      <c r="AB1100" s="1569"/>
      <c r="AC1100" s="1569"/>
      <c r="AD1100" s="1569"/>
      <c r="AE1100" s="1569"/>
      <c r="AF1100" s="1569"/>
      <c r="AG1100" s="1569"/>
      <c r="AH1100" s="1569"/>
      <c r="AI1100" s="1569"/>
      <c r="AJ1100" s="1569"/>
      <c r="AK1100" s="1569"/>
      <c r="AL1100" s="1569"/>
      <c r="AM1100" s="1569"/>
      <c r="AN1100" s="1569"/>
      <c r="AO1100" s="1569"/>
      <c r="AP1100" s="1569"/>
      <c r="AQ1100" s="1569"/>
      <c r="AR1100" s="1569"/>
      <c r="AS1100" s="1569"/>
      <c r="AT1100" s="1569"/>
      <c r="AU1100" s="1569"/>
      <c r="AV1100" s="1569"/>
      <c r="AW1100" s="1550"/>
      <c r="AX1100" s="1550"/>
      <c r="AY1100" s="1550"/>
      <c r="AZ1100" s="1550"/>
      <c r="BA1100" s="1550"/>
      <c r="BB1100" s="1550"/>
      <c r="BC1100" s="1550"/>
      <c r="BD1100" s="1552"/>
      <c r="BE1100" s="1552"/>
      <c r="BF1100" s="1552"/>
      <c r="BG1100" s="1552"/>
      <c r="BH1100" s="1552"/>
      <c r="BI1100" s="1552"/>
      <c r="BJ1100" s="1552"/>
      <c r="BK1100" s="1552"/>
      <c r="BL1100" s="1575"/>
      <c r="BM1100" s="1576"/>
      <c r="BN1100" s="1576"/>
      <c r="BO1100" s="1576"/>
      <c r="BP1100" s="1576"/>
      <c r="BQ1100" s="1577"/>
      <c r="BR1100" s="86"/>
      <c r="BS1100" s="86"/>
      <c r="BT1100" s="86"/>
      <c r="BY1100" s="145"/>
    </row>
    <row r="1101" spans="1:87" ht="13.5" customHeight="1" x14ac:dyDescent="0.2">
      <c r="A1101" s="143" t="str">
        <f>+IF('➉一覧からの作成用データ (切替届)'!$N$57="印刷ＯＫ→",1,"")</f>
        <v/>
      </c>
      <c r="B1101" s="2727"/>
      <c r="C1101" s="2728"/>
      <c r="D1101" s="2728"/>
      <c r="E1101" s="2728"/>
      <c r="F1101" s="2728"/>
      <c r="G1101" s="2728"/>
      <c r="H1101" s="2728"/>
      <c r="I1101" s="2728"/>
      <c r="J1101" s="2728"/>
      <c r="K1101" s="2728"/>
      <c r="L1101" s="2728"/>
      <c r="M1101" s="2728"/>
      <c r="N1101" s="2728"/>
      <c r="O1101" s="2728"/>
      <c r="P1101" s="1730"/>
      <c r="Q1101" s="1730"/>
      <c r="R1101" s="1640"/>
      <c r="S1101" s="1590"/>
      <c r="T1101" s="1590"/>
      <c r="U1101" s="1590"/>
      <c r="V1101" s="1641"/>
      <c r="W1101" s="1568"/>
      <c r="X1101" s="1569"/>
      <c r="Y1101" s="1569"/>
      <c r="Z1101" s="1569"/>
      <c r="AA1101" s="1569"/>
      <c r="AB1101" s="1569"/>
      <c r="AC1101" s="1569"/>
      <c r="AD1101" s="1569"/>
      <c r="AE1101" s="1569"/>
      <c r="AF1101" s="1569"/>
      <c r="AG1101" s="1569"/>
      <c r="AH1101" s="1569"/>
      <c r="AI1101" s="1569"/>
      <c r="AJ1101" s="1569"/>
      <c r="AK1101" s="1569"/>
      <c r="AL1101" s="1569"/>
      <c r="AM1101" s="1569"/>
      <c r="AN1101" s="1569"/>
      <c r="AO1101" s="1569"/>
      <c r="AP1101" s="1569"/>
      <c r="AQ1101" s="1569"/>
      <c r="AR1101" s="1569"/>
      <c r="AS1101" s="1569"/>
      <c r="AT1101" s="1569"/>
      <c r="AU1101" s="1569"/>
      <c r="AV1101" s="1569"/>
      <c r="AW1101" s="1550"/>
      <c r="AX1101" s="1550"/>
      <c r="AY1101" s="1550"/>
      <c r="AZ1101" s="1550"/>
      <c r="BA1101" s="1550"/>
      <c r="BB1101" s="1550"/>
      <c r="BC1101" s="1550"/>
      <c r="BD1101" s="1624" t="s">
        <v>116</v>
      </c>
      <c r="BE1101" s="1624"/>
      <c r="BF1101" s="1624"/>
      <c r="BG1101" s="1624"/>
      <c r="BH1101" s="1624"/>
      <c r="BI1101" s="1624"/>
      <c r="BJ1101" s="1624"/>
      <c r="BK1101" s="1624" t="s">
        <v>117</v>
      </c>
      <c r="BL1101" s="1566" t="str">
        <f>RIGHT('➉一覧からの作成用データ (切替届)'!$M$57,2)&amp;""</f>
        <v/>
      </c>
      <c r="BM1101" s="1566"/>
      <c r="BN1101" s="1566"/>
      <c r="BO1101" s="1566"/>
      <c r="BP1101" s="1566"/>
      <c r="BQ1101" s="1626" t="s">
        <v>118</v>
      </c>
      <c r="BR1101" s="78"/>
      <c r="BS1101" s="78"/>
      <c r="BT1101" s="76"/>
      <c r="BY1101" s="145"/>
    </row>
    <row r="1102" spans="1:87" ht="13.5" customHeight="1" x14ac:dyDescent="0.2">
      <c r="A1102" s="143" t="str">
        <f>+IF('➉一覧からの作成用データ (切替届)'!$N$57="印刷ＯＫ→",1,"")</f>
        <v/>
      </c>
      <c r="B1102" s="2729"/>
      <c r="C1102" s="2730"/>
      <c r="D1102" s="2730"/>
      <c r="E1102" s="2730"/>
      <c r="F1102" s="2730"/>
      <c r="G1102" s="2730"/>
      <c r="H1102" s="2730"/>
      <c r="I1102" s="2730"/>
      <c r="J1102" s="2730"/>
      <c r="K1102" s="2730"/>
      <c r="L1102" s="2730"/>
      <c r="M1102" s="2730"/>
      <c r="N1102" s="2730"/>
      <c r="O1102" s="2730"/>
      <c r="P1102" s="1730"/>
      <c r="Q1102" s="1730"/>
      <c r="R1102" s="1637"/>
      <c r="S1102" s="1638"/>
      <c r="T1102" s="1638"/>
      <c r="U1102" s="1638"/>
      <c r="V1102" s="1642"/>
      <c r="W1102" s="1570"/>
      <c r="X1102" s="1571"/>
      <c r="Y1102" s="1571"/>
      <c r="Z1102" s="1571"/>
      <c r="AA1102" s="1571"/>
      <c r="AB1102" s="1571"/>
      <c r="AC1102" s="1571"/>
      <c r="AD1102" s="1571"/>
      <c r="AE1102" s="1571"/>
      <c r="AF1102" s="1571"/>
      <c r="AG1102" s="1571"/>
      <c r="AH1102" s="1571"/>
      <c r="AI1102" s="1571"/>
      <c r="AJ1102" s="1571"/>
      <c r="AK1102" s="1571"/>
      <c r="AL1102" s="1571"/>
      <c r="AM1102" s="1571"/>
      <c r="AN1102" s="1571"/>
      <c r="AO1102" s="1571"/>
      <c r="AP1102" s="1571"/>
      <c r="AQ1102" s="1571"/>
      <c r="AR1102" s="1571"/>
      <c r="AS1102" s="1571"/>
      <c r="AT1102" s="1571"/>
      <c r="AU1102" s="1571"/>
      <c r="AV1102" s="1571"/>
      <c r="AW1102" s="1550"/>
      <c r="AX1102" s="1550"/>
      <c r="AY1102" s="1550"/>
      <c r="AZ1102" s="1550"/>
      <c r="BA1102" s="1550"/>
      <c r="BB1102" s="1550"/>
      <c r="BC1102" s="1550"/>
      <c r="BD1102" s="1625"/>
      <c r="BE1102" s="1625"/>
      <c r="BF1102" s="1625"/>
      <c r="BG1102" s="1625"/>
      <c r="BH1102" s="1625"/>
      <c r="BI1102" s="1625"/>
      <c r="BJ1102" s="1625"/>
      <c r="BK1102" s="1625"/>
      <c r="BL1102" s="1567"/>
      <c r="BM1102" s="1567"/>
      <c r="BN1102" s="1567"/>
      <c r="BO1102" s="1567"/>
      <c r="BP1102" s="1567"/>
      <c r="BQ1102" s="1627"/>
      <c r="BR1102" s="78"/>
      <c r="BS1102" s="78"/>
      <c r="BT1102" s="76"/>
      <c r="BY1102" s="145"/>
      <c r="BZ1102" s="145"/>
      <c r="CA1102" s="145"/>
      <c r="CB1102" s="145"/>
      <c r="CC1102" s="145"/>
      <c r="CD1102" s="145"/>
      <c r="CE1102" s="145"/>
      <c r="CF1102" s="145"/>
    </row>
    <row r="1103" spans="1:87" ht="20.25" customHeight="1" x14ac:dyDescent="0.2">
      <c r="A1103" s="143" t="str">
        <f>+IF('➉一覧からの作成用データ (切替届)'!$N$57="印刷ＯＫ→",1,"")</f>
        <v/>
      </c>
      <c r="B1103" s="1653"/>
      <c r="C1103" s="1564"/>
      <c r="D1103" s="1564"/>
      <c r="E1103" s="1564"/>
      <c r="F1103" s="1564"/>
      <c r="G1103" s="1564"/>
      <c r="H1103" s="1564"/>
      <c r="I1103" s="1564"/>
      <c r="J1103" s="1564"/>
      <c r="K1103" s="1649" t="s">
        <v>304</v>
      </c>
      <c r="L1103" s="1650"/>
      <c r="M1103" s="1650"/>
      <c r="N1103" s="1650"/>
      <c r="O1103" s="1650"/>
      <c r="P1103" s="1730"/>
      <c r="Q1103" s="1730"/>
      <c r="R1103" s="1634" t="s">
        <v>20</v>
      </c>
      <c r="S1103" s="1634"/>
      <c r="T1103" s="1634"/>
      <c r="U1103" s="1634"/>
      <c r="V1103" s="1634"/>
      <c r="W1103" s="1610" t="str">
        <f>①伊勢崎市における事業所基本情報!$I$20&amp;""</f>
        <v/>
      </c>
      <c r="X1103" s="1611"/>
      <c r="Y1103" s="1611"/>
      <c r="Z1103" s="1611"/>
      <c r="AA1103" s="1611"/>
      <c r="AB1103" s="1611"/>
      <c r="AC1103" s="1611"/>
      <c r="AD1103" s="1611"/>
      <c r="AE1103" s="1611"/>
      <c r="AF1103" s="1611"/>
      <c r="AG1103" s="1611"/>
      <c r="AH1103" s="1611"/>
      <c r="AI1103" s="1611"/>
      <c r="AJ1103" s="1611"/>
      <c r="AK1103" s="1611"/>
      <c r="AL1103" s="1611"/>
      <c r="AM1103" s="1611"/>
      <c r="AN1103" s="1611"/>
      <c r="AO1103" s="1611"/>
      <c r="AP1103" s="1611"/>
      <c r="AQ1103" s="1611"/>
      <c r="AR1103" s="1611"/>
      <c r="AS1103" s="1611"/>
      <c r="AT1103" s="1611"/>
      <c r="AU1103" s="1611"/>
      <c r="AV1103" s="1612"/>
      <c r="AW1103" s="1550" t="s">
        <v>131</v>
      </c>
      <c r="AX1103" s="1550"/>
      <c r="AY1103" s="1550"/>
      <c r="AZ1103" s="1550"/>
      <c r="BA1103" s="1550" t="s">
        <v>33</v>
      </c>
      <c r="BB1103" s="1550"/>
      <c r="BC1103" s="1550"/>
      <c r="BD1103" s="1614" t="str">
        <f>①伊勢崎市における事業所基本情報!$I$35&amp;""</f>
        <v/>
      </c>
      <c r="BE1103" s="1614"/>
      <c r="BF1103" s="1614"/>
      <c r="BG1103" s="1614"/>
      <c r="BH1103" s="1614"/>
      <c r="BI1103" s="1614"/>
      <c r="BJ1103" s="1614"/>
      <c r="BK1103" s="1614"/>
      <c r="BL1103" s="1614"/>
      <c r="BM1103" s="1614"/>
      <c r="BN1103" s="1614"/>
      <c r="BO1103" s="1614"/>
      <c r="BP1103" s="1614"/>
      <c r="BQ1103" s="1615"/>
      <c r="BR1103" s="78"/>
      <c r="BS1103" s="78"/>
      <c r="BT1103" s="76"/>
      <c r="BY1103" s="145"/>
      <c r="BZ1103" s="145"/>
      <c r="CA1103" s="145"/>
      <c r="CB1103" s="145"/>
      <c r="CC1103" s="145"/>
      <c r="CD1103" s="145"/>
      <c r="CE1103" s="145"/>
      <c r="CF1103" s="145"/>
    </row>
    <row r="1104" spans="1:87" ht="20.25" customHeight="1" x14ac:dyDescent="0.2">
      <c r="A1104" s="143" t="str">
        <f>+IF('➉一覧からの作成用データ (切替届)'!$N$57="印刷ＯＫ→",1,"")</f>
        <v/>
      </c>
      <c r="B1104" s="1653"/>
      <c r="C1104" s="1564"/>
      <c r="D1104" s="1564"/>
      <c r="E1104" s="1564"/>
      <c r="F1104" s="1564"/>
      <c r="G1104" s="1564"/>
      <c r="H1104" s="1564"/>
      <c r="I1104" s="1564"/>
      <c r="J1104" s="1564"/>
      <c r="K1104" s="1651"/>
      <c r="L1104" s="1652"/>
      <c r="M1104" s="1652"/>
      <c r="N1104" s="1652"/>
      <c r="O1104" s="1652"/>
      <c r="P1104" s="1730"/>
      <c r="Q1104" s="1730"/>
      <c r="R1104" s="1640" t="s">
        <v>24</v>
      </c>
      <c r="S1104" s="1590"/>
      <c r="T1104" s="1590"/>
      <c r="U1104" s="1590"/>
      <c r="V1104" s="1641"/>
      <c r="W1104" s="1601" t="str">
        <f>①伊勢崎市における事業所基本情報!$I$22&amp;""</f>
        <v/>
      </c>
      <c r="X1104" s="1602"/>
      <c r="Y1104" s="1602"/>
      <c r="Z1104" s="1602"/>
      <c r="AA1104" s="1602"/>
      <c r="AB1104" s="1602"/>
      <c r="AC1104" s="1602"/>
      <c r="AD1104" s="1602"/>
      <c r="AE1104" s="1602"/>
      <c r="AF1104" s="1602"/>
      <c r="AG1104" s="1602"/>
      <c r="AH1104" s="1602"/>
      <c r="AI1104" s="1602"/>
      <c r="AJ1104" s="1602"/>
      <c r="AK1104" s="1602"/>
      <c r="AL1104" s="1602"/>
      <c r="AM1104" s="1602"/>
      <c r="AN1104" s="1602"/>
      <c r="AO1104" s="1602"/>
      <c r="AP1104" s="1602"/>
      <c r="AQ1104" s="1602"/>
      <c r="AR1104" s="1602"/>
      <c r="AS1104" s="1602"/>
      <c r="AT1104" s="1602"/>
      <c r="AU1104" s="1602"/>
      <c r="AV1104" s="1603"/>
      <c r="AW1104" s="1550"/>
      <c r="AX1104" s="1550"/>
      <c r="AY1104" s="1550"/>
      <c r="AZ1104" s="1550"/>
      <c r="BA1104" s="1550"/>
      <c r="BB1104" s="1550"/>
      <c r="BC1104" s="1550"/>
      <c r="BD1104" s="1616"/>
      <c r="BE1104" s="1616"/>
      <c r="BF1104" s="1616"/>
      <c r="BG1104" s="1616"/>
      <c r="BH1104" s="1616"/>
      <c r="BI1104" s="1616"/>
      <c r="BJ1104" s="1616"/>
      <c r="BK1104" s="1616"/>
      <c r="BL1104" s="1616"/>
      <c r="BM1104" s="1616"/>
      <c r="BN1104" s="1616"/>
      <c r="BO1104" s="1616"/>
      <c r="BP1104" s="1616"/>
      <c r="BQ1104" s="1617"/>
      <c r="BR1104" s="78"/>
      <c r="BS1104" s="78"/>
      <c r="BT1104" s="76"/>
      <c r="BY1104" s="145"/>
      <c r="BZ1104" s="145"/>
      <c r="CA1104" s="145"/>
      <c r="CB1104" s="145"/>
      <c r="CC1104" s="145"/>
      <c r="CD1104" s="145"/>
      <c r="CE1104" s="145"/>
      <c r="CF1104" s="145"/>
      <c r="CG1104" s="145"/>
    </row>
    <row r="1105" spans="1:98" ht="20.25" customHeight="1" x14ac:dyDescent="0.2">
      <c r="A1105" s="143" t="str">
        <f>+IF('➉一覧からの作成用データ (切替届)'!$N$57="印刷ＯＫ→",1,"")</f>
        <v/>
      </c>
      <c r="B1105" s="1653"/>
      <c r="C1105" s="1564"/>
      <c r="D1105" s="1564"/>
      <c r="E1105" s="1564"/>
      <c r="F1105" s="1564"/>
      <c r="G1105" s="1564"/>
      <c r="H1105" s="1564"/>
      <c r="I1105" s="1564"/>
      <c r="J1105" s="1564"/>
      <c r="K1105" s="1564"/>
      <c r="L1105" s="1564"/>
      <c r="M1105" s="1564"/>
      <c r="N1105" s="1564"/>
      <c r="O1105" s="1565"/>
      <c r="P1105" s="1730"/>
      <c r="Q1105" s="1730"/>
      <c r="R1105" s="1640"/>
      <c r="S1105" s="1590"/>
      <c r="T1105" s="1590"/>
      <c r="U1105" s="1590"/>
      <c r="V1105" s="1641"/>
      <c r="W1105" s="1604"/>
      <c r="X1105" s="1605"/>
      <c r="Y1105" s="1605"/>
      <c r="Z1105" s="1605"/>
      <c r="AA1105" s="1605"/>
      <c r="AB1105" s="1605"/>
      <c r="AC1105" s="1605"/>
      <c r="AD1105" s="1605"/>
      <c r="AE1105" s="1605"/>
      <c r="AF1105" s="1605"/>
      <c r="AG1105" s="1605"/>
      <c r="AH1105" s="1605"/>
      <c r="AI1105" s="1605"/>
      <c r="AJ1105" s="1605"/>
      <c r="AK1105" s="1605"/>
      <c r="AL1105" s="1605"/>
      <c r="AM1105" s="1605"/>
      <c r="AN1105" s="1605"/>
      <c r="AO1105" s="1605"/>
      <c r="AP1105" s="1605"/>
      <c r="AQ1105" s="1605"/>
      <c r="AR1105" s="1605"/>
      <c r="AS1105" s="1605"/>
      <c r="AT1105" s="1605"/>
      <c r="AU1105" s="1605"/>
      <c r="AV1105" s="1606"/>
      <c r="AW1105" s="1550"/>
      <c r="AX1105" s="1550"/>
      <c r="AY1105" s="1550"/>
      <c r="AZ1105" s="1550"/>
      <c r="BA1105" s="1550" t="s">
        <v>3</v>
      </c>
      <c r="BB1105" s="1550"/>
      <c r="BC1105" s="1550"/>
      <c r="BD1105" s="1708" t="str">
        <f>①伊勢崎市における事業所基本情報!$I$37&amp;""</f>
        <v/>
      </c>
      <c r="BE1105" s="1709"/>
      <c r="BF1105" s="1709"/>
      <c r="BG1105" s="1709"/>
      <c r="BH1105" s="1709"/>
      <c r="BI1105" s="1709"/>
      <c r="BJ1105" s="1709"/>
      <c r="BK1105" s="1709"/>
      <c r="BL1105" s="1709"/>
      <c r="BM1105" s="1709"/>
      <c r="BN1105" s="1709"/>
      <c r="BO1105" s="1709"/>
      <c r="BP1105" s="1709"/>
      <c r="BQ1105" s="1710"/>
      <c r="BR1105" s="78"/>
      <c r="BS1105" s="78"/>
      <c r="BT1105" s="76"/>
      <c r="BY1105" s="145"/>
    </row>
    <row r="1106" spans="1:98" ht="20.25" customHeight="1" x14ac:dyDescent="0.2">
      <c r="A1106" s="143" t="str">
        <f>+IF('➉一覧からの作成用データ (切替届)'!$N$57="印刷ＯＫ→",1,"")</f>
        <v/>
      </c>
      <c r="B1106" s="1557" t="s">
        <v>13</v>
      </c>
      <c r="C1106" s="1558"/>
      <c r="D1106" s="1558"/>
      <c r="E1106" s="1558"/>
      <c r="F1106" s="1559"/>
      <c r="G1106" s="1553" t="s">
        <v>19</v>
      </c>
      <c r="H1106" s="1554"/>
      <c r="I1106" s="1554"/>
      <c r="J1106" s="1554"/>
      <c r="K1106" s="1554"/>
      <c r="L1106" s="1554"/>
      <c r="M1106" s="1554"/>
      <c r="N1106" s="1554"/>
      <c r="O1106" s="1554"/>
      <c r="P1106" s="1730"/>
      <c r="Q1106" s="1730"/>
      <c r="R1106" s="1637"/>
      <c r="S1106" s="1638"/>
      <c r="T1106" s="1638"/>
      <c r="U1106" s="1638"/>
      <c r="V1106" s="1642"/>
      <c r="W1106" s="1607"/>
      <c r="X1106" s="1608"/>
      <c r="Y1106" s="1608"/>
      <c r="Z1106" s="1608"/>
      <c r="AA1106" s="1608"/>
      <c r="AB1106" s="1608"/>
      <c r="AC1106" s="1608"/>
      <c r="AD1106" s="1608"/>
      <c r="AE1106" s="1608"/>
      <c r="AF1106" s="1608"/>
      <c r="AG1106" s="1608"/>
      <c r="AH1106" s="1608"/>
      <c r="AI1106" s="1608"/>
      <c r="AJ1106" s="1608"/>
      <c r="AK1106" s="1608"/>
      <c r="AL1106" s="1608"/>
      <c r="AM1106" s="1608"/>
      <c r="AN1106" s="1608"/>
      <c r="AO1106" s="1608"/>
      <c r="AP1106" s="1608"/>
      <c r="AQ1106" s="1608"/>
      <c r="AR1106" s="1608"/>
      <c r="AS1106" s="1608"/>
      <c r="AT1106" s="1608"/>
      <c r="AU1106" s="1608"/>
      <c r="AV1106" s="1609"/>
      <c r="AW1106" s="1550"/>
      <c r="AX1106" s="1550"/>
      <c r="AY1106" s="1550"/>
      <c r="AZ1106" s="1550"/>
      <c r="BA1106" s="1550"/>
      <c r="BB1106" s="1550"/>
      <c r="BC1106" s="1550"/>
      <c r="BD1106" s="1711"/>
      <c r="BE1106" s="1712"/>
      <c r="BF1106" s="1712"/>
      <c r="BG1106" s="1712"/>
      <c r="BH1106" s="1712"/>
      <c r="BI1106" s="1712"/>
      <c r="BJ1106" s="1712"/>
      <c r="BK1106" s="1712"/>
      <c r="BL1106" s="1712"/>
      <c r="BM1106" s="1712"/>
      <c r="BN1106" s="1712"/>
      <c r="BO1106" s="1712"/>
      <c r="BP1106" s="1712"/>
      <c r="BQ1106" s="1713"/>
      <c r="BR1106" s="78"/>
      <c r="BS1106" s="78"/>
      <c r="BT1106" s="76"/>
      <c r="BY1106" s="145"/>
      <c r="BZ1106" s="145"/>
    </row>
    <row r="1107" spans="1:98" ht="20.25" customHeight="1" x14ac:dyDescent="0.2">
      <c r="A1107" s="143" t="str">
        <f>+IF('➉一覧からの作成用データ (切替届)'!$N$57="印刷ＯＫ→",1,"")</f>
        <v/>
      </c>
      <c r="B1107" s="1560"/>
      <c r="C1107" s="1561"/>
      <c r="D1107" s="1561"/>
      <c r="E1107" s="1561"/>
      <c r="F1107" s="1562"/>
      <c r="G1107" s="1555"/>
      <c r="H1107" s="1556"/>
      <c r="I1107" s="1556"/>
      <c r="J1107" s="1556"/>
      <c r="K1107" s="1556"/>
      <c r="L1107" s="1556"/>
      <c r="M1107" s="1556"/>
      <c r="N1107" s="1556"/>
      <c r="O1107" s="1556"/>
      <c r="P1107" s="1730"/>
      <c r="Q1107" s="1730"/>
      <c r="R1107" s="1550" t="s">
        <v>25</v>
      </c>
      <c r="S1107" s="1550"/>
      <c r="T1107" s="1550"/>
      <c r="U1107" s="1550"/>
      <c r="V1107" s="1550"/>
      <c r="W1107" s="1543" t="str">
        <f>①伊勢崎市における事業所基本情報!$CG$35&amp;""</f>
        <v/>
      </c>
      <c r="X1107" s="1544"/>
      <c r="Y1107" s="1543" t="str">
        <f>①伊勢崎市における事業所基本情報!$CH$35&amp;""</f>
        <v/>
      </c>
      <c r="Z1107" s="1544"/>
      <c r="AA1107" s="1543" t="str">
        <f>①伊勢崎市における事業所基本情報!$CI$35&amp;""</f>
        <v/>
      </c>
      <c r="AB1107" s="1544"/>
      <c r="AC1107" s="1543" t="str">
        <f>①伊勢崎市における事業所基本情報!$CJ$35&amp;""</f>
        <v/>
      </c>
      <c r="AD1107" s="1544"/>
      <c r="AE1107" s="1543" t="str">
        <f>①伊勢崎市における事業所基本情報!$CK$35&amp;""</f>
        <v/>
      </c>
      <c r="AF1107" s="1544"/>
      <c r="AG1107" s="1543" t="str">
        <f>①伊勢崎市における事業所基本情報!$CL$35&amp;""</f>
        <v/>
      </c>
      <c r="AH1107" s="1544"/>
      <c r="AI1107" s="1543" t="str">
        <f>①伊勢崎市における事業所基本情報!$CM$35&amp;""</f>
        <v/>
      </c>
      <c r="AJ1107" s="1544"/>
      <c r="AK1107" s="1543" t="str">
        <f>①伊勢崎市における事業所基本情報!$CN$35&amp;""</f>
        <v/>
      </c>
      <c r="AL1107" s="1544"/>
      <c r="AM1107" s="1543" t="str">
        <f>①伊勢崎市における事業所基本情報!$CO$35&amp;""</f>
        <v/>
      </c>
      <c r="AN1107" s="1544"/>
      <c r="AO1107" s="1543" t="str">
        <f>①伊勢崎市における事業所基本情報!$CP$35&amp;""</f>
        <v/>
      </c>
      <c r="AP1107" s="1544"/>
      <c r="AQ1107" s="1543" t="str">
        <f>①伊勢崎市における事業所基本情報!$CQ$35&amp;""</f>
        <v/>
      </c>
      <c r="AR1107" s="1544"/>
      <c r="AS1107" s="1543" t="str">
        <f>①伊勢崎市における事業所基本情報!$CR$35&amp;""</f>
        <v/>
      </c>
      <c r="AT1107" s="1544"/>
      <c r="AU1107" s="1736" t="str">
        <f>①伊勢崎市における事業所基本情報!$CS$35&amp;""</f>
        <v/>
      </c>
      <c r="AV1107" s="1737"/>
      <c r="AW1107" s="1550"/>
      <c r="AX1107" s="1550"/>
      <c r="AY1107" s="1550"/>
      <c r="AZ1107" s="1550"/>
      <c r="BA1107" s="1550" t="s">
        <v>4</v>
      </c>
      <c r="BB1107" s="1550"/>
      <c r="BC1107" s="1550"/>
      <c r="BD1107" s="1714" t="str">
        <f>①伊勢崎市における事業所基本情報!$I$39&amp;""</f>
        <v/>
      </c>
      <c r="BE1107" s="1715"/>
      <c r="BF1107" s="1715"/>
      <c r="BG1107" s="1715"/>
      <c r="BH1107" s="1715"/>
      <c r="BI1107" s="1715"/>
      <c r="BJ1107" s="1715"/>
      <c r="BK1107" s="1715"/>
      <c r="BL1107" s="1715"/>
      <c r="BM1107" s="1715"/>
      <c r="BN1107" s="1715"/>
      <c r="BO1107" s="1715"/>
      <c r="BP1107" s="1715"/>
      <c r="BQ1107" s="1716"/>
      <c r="BR1107" s="78"/>
      <c r="BS1107" s="78"/>
      <c r="BT1107" s="76"/>
      <c r="BY1107" s="145"/>
      <c r="BZ1107" s="145"/>
    </row>
    <row r="1108" spans="1:98" ht="20.25" customHeight="1" thickBot="1" x14ac:dyDescent="0.25">
      <c r="A1108" s="143" t="str">
        <f>+IF('➉一覧からの作成用データ (切替届)'!$N$57="印刷ＯＫ→",1,"")</f>
        <v/>
      </c>
      <c r="B1108" s="1560"/>
      <c r="C1108" s="1561"/>
      <c r="D1108" s="1561"/>
      <c r="E1108" s="1561"/>
      <c r="F1108" s="1562"/>
      <c r="G1108" s="1555"/>
      <c r="H1108" s="1556"/>
      <c r="I1108" s="1556"/>
      <c r="J1108" s="1556"/>
      <c r="K1108" s="1556"/>
      <c r="L1108" s="1556"/>
      <c r="M1108" s="1556"/>
      <c r="N1108" s="1556"/>
      <c r="O1108" s="1556"/>
      <c r="P1108" s="1730"/>
      <c r="Q1108" s="1730"/>
      <c r="R1108" s="1550"/>
      <c r="S1108" s="1550"/>
      <c r="T1108" s="1550"/>
      <c r="U1108" s="1550"/>
      <c r="V1108" s="1550"/>
      <c r="W1108" s="1620"/>
      <c r="X1108" s="1621"/>
      <c r="Y1108" s="1620"/>
      <c r="Z1108" s="1621"/>
      <c r="AA1108" s="1620"/>
      <c r="AB1108" s="1621"/>
      <c r="AC1108" s="1545"/>
      <c r="AD1108" s="1546"/>
      <c r="AE1108" s="1545"/>
      <c r="AF1108" s="1546"/>
      <c r="AG1108" s="1545"/>
      <c r="AH1108" s="1546"/>
      <c r="AI1108" s="1545"/>
      <c r="AJ1108" s="1546"/>
      <c r="AK1108" s="1545"/>
      <c r="AL1108" s="1546"/>
      <c r="AM1108" s="1545"/>
      <c r="AN1108" s="1546"/>
      <c r="AO1108" s="1545"/>
      <c r="AP1108" s="1546"/>
      <c r="AQ1108" s="1545"/>
      <c r="AR1108" s="1546"/>
      <c r="AS1108" s="1545"/>
      <c r="AT1108" s="1546"/>
      <c r="AU1108" s="1738"/>
      <c r="AV1108" s="1543"/>
      <c r="AW1108" s="1634"/>
      <c r="AX1108" s="1634"/>
      <c r="AY1108" s="1634"/>
      <c r="AZ1108" s="1634"/>
      <c r="BA1108" s="1618"/>
      <c r="BB1108" s="1618"/>
      <c r="BC1108" s="1618"/>
      <c r="BD1108" s="1717"/>
      <c r="BE1108" s="1718"/>
      <c r="BF1108" s="1718"/>
      <c r="BG1108" s="1718"/>
      <c r="BH1108" s="1718"/>
      <c r="BI1108" s="1718"/>
      <c r="BJ1108" s="1718"/>
      <c r="BK1108" s="1718"/>
      <c r="BL1108" s="1718"/>
      <c r="BM1108" s="1718"/>
      <c r="BN1108" s="1718"/>
      <c r="BO1108" s="1718"/>
      <c r="BP1108" s="1718"/>
      <c r="BQ1108" s="1719"/>
      <c r="BR1108" s="78"/>
      <c r="BS1108" s="78"/>
      <c r="BY1108" s="145"/>
      <c r="BZ1108" s="145"/>
      <c r="CA1108" s="145"/>
      <c r="CB1108" s="145"/>
      <c r="CC1108" s="145"/>
      <c r="CD1108" s="145"/>
      <c r="CE1108" s="145"/>
      <c r="CF1108" s="145"/>
      <c r="CG1108" s="145"/>
    </row>
    <row r="1109" spans="1:98" ht="15.75" customHeight="1" x14ac:dyDescent="0.2">
      <c r="A1109" s="143" t="str">
        <f>+IF('➉一覧からの作成用データ (切替届)'!$N$57="印刷ＯＫ→",1,"")</f>
        <v/>
      </c>
      <c r="B1109" s="1676" t="s">
        <v>22</v>
      </c>
      <c r="C1109" s="1677"/>
      <c r="D1109" s="1595" t="s">
        <v>14</v>
      </c>
      <c r="E1109" s="1596"/>
      <c r="F1109" s="1596"/>
      <c r="G1109" s="1596"/>
      <c r="H1109" s="1596"/>
      <c r="I1109" s="1597"/>
      <c r="J1109" s="2699" t="str">
        <f>'➉一覧からの作成用データ (切替届)'!$D$57&amp;""</f>
        <v/>
      </c>
      <c r="K1109" s="2700"/>
      <c r="L1109" s="2700"/>
      <c r="M1109" s="2700"/>
      <c r="N1109" s="2700"/>
      <c r="O1109" s="2700"/>
      <c r="P1109" s="2700"/>
      <c r="Q1109" s="2700"/>
      <c r="R1109" s="2700"/>
      <c r="S1109" s="2700"/>
      <c r="T1109" s="2700"/>
      <c r="U1109" s="2700"/>
      <c r="V1109" s="2700"/>
      <c r="W1109" s="2700"/>
      <c r="X1109" s="2700"/>
      <c r="Y1109" s="2700"/>
      <c r="Z1109" s="2700"/>
      <c r="AA1109" s="2700"/>
      <c r="AB1109" s="2701"/>
      <c r="AC1109" s="2702" t="s">
        <v>119</v>
      </c>
      <c r="AD1109" s="2703"/>
      <c r="AE1109" s="2703"/>
      <c r="AF1109" s="2703"/>
      <c r="AG1109" s="2704"/>
      <c r="AH1109" s="1643" t="s">
        <v>120</v>
      </c>
      <c r="AI1109" s="1643"/>
      <c r="AJ1109" s="1643"/>
      <c r="AK1109" s="1643"/>
      <c r="AL1109" s="1643"/>
      <c r="AM1109" s="1643"/>
      <c r="AN1109" s="1643"/>
      <c r="AO1109" s="1643"/>
      <c r="AP1109" s="1643"/>
      <c r="AQ1109" s="1643"/>
      <c r="AR1109" s="1644"/>
      <c r="AS1109" s="1635" t="s">
        <v>123</v>
      </c>
      <c r="AT1109" s="1635"/>
      <c r="AU1109" s="1635"/>
      <c r="AV1109" s="1635"/>
      <c r="AW1109" s="1635"/>
      <c r="AX1109" s="1635"/>
      <c r="AY1109" s="1635"/>
      <c r="AZ1109" s="1635"/>
      <c r="BA1109" s="1636"/>
      <c r="BB1109" s="1636"/>
      <c r="BC1109" s="1636"/>
      <c r="BD1109" s="1635"/>
      <c r="BE1109" s="1635"/>
      <c r="BF1109" s="1635"/>
      <c r="BG1109" s="1635"/>
      <c r="BH1109" s="1635"/>
      <c r="BI1109" s="1635"/>
      <c r="BJ1109" s="1635"/>
      <c r="BK1109" s="1635"/>
      <c r="BL1109" s="1635"/>
      <c r="BM1109" s="1635"/>
      <c r="BN1109" s="1635"/>
      <c r="BO1109" s="1635"/>
      <c r="BP1109" s="1635"/>
      <c r="BQ1109" s="79"/>
      <c r="BR1109" s="76"/>
      <c r="BS1109" s="76"/>
      <c r="BT1109" s="76"/>
      <c r="BU1109" s="76"/>
      <c r="CA1109" s="145"/>
      <c r="CB1109" s="145"/>
      <c r="CC1109" s="145"/>
      <c r="CD1109" s="145"/>
      <c r="CE1109" s="145"/>
      <c r="CF1109" s="145"/>
      <c r="CG1109" s="145"/>
      <c r="CH1109" s="145"/>
      <c r="CI1109" s="145"/>
    </row>
    <row r="1110" spans="1:98" ht="16.5" customHeight="1" x14ac:dyDescent="0.2">
      <c r="A1110" s="143" t="str">
        <f>+IF('➉一覧からの作成用データ (切替届)'!$N$57="印刷ＯＫ→",1,"")</f>
        <v/>
      </c>
      <c r="B1110" s="1676"/>
      <c r="C1110" s="1677"/>
      <c r="D1110" s="1628" t="s">
        <v>305</v>
      </c>
      <c r="E1110" s="1629"/>
      <c r="F1110" s="1629"/>
      <c r="G1110" s="1629"/>
      <c r="H1110" s="1629"/>
      <c r="I1110" s="1630"/>
      <c r="J1110" s="2705" t="str">
        <f>'➉一覧からの作成用データ (切替届)'!$C$57&amp;""</f>
        <v/>
      </c>
      <c r="K1110" s="2706"/>
      <c r="L1110" s="2706"/>
      <c r="M1110" s="2706"/>
      <c r="N1110" s="2706"/>
      <c r="O1110" s="2706"/>
      <c r="P1110" s="2706"/>
      <c r="Q1110" s="2706"/>
      <c r="R1110" s="2706"/>
      <c r="S1110" s="2706"/>
      <c r="T1110" s="2706"/>
      <c r="U1110" s="2706"/>
      <c r="V1110" s="2706"/>
      <c r="W1110" s="2706"/>
      <c r="X1110" s="2706"/>
      <c r="Y1110" s="2706"/>
      <c r="Z1110" s="2706"/>
      <c r="AA1110" s="2706"/>
      <c r="AB1110" s="2707"/>
      <c r="AC1110" s="2710"/>
      <c r="AD1110" s="2711"/>
      <c r="AE1110" s="2711"/>
      <c r="AF1110" s="2711"/>
      <c r="AG1110" s="2712"/>
      <c r="AH1110" s="1645"/>
      <c r="AI1110" s="1645"/>
      <c r="AJ1110" s="1645"/>
      <c r="AK1110" s="1645"/>
      <c r="AL1110" s="1645"/>
      <c r="AM1110" s="1645"/>
      <c r="AN1110" s="1645"/>
      <c r="AO1110" s="1645"/>
      <c r="AP1110" s="1645"/>
      <c r="AQ1110" s="1645"/>
      <c r="AR1110" s="1646"/>
      <c r="AS1110" s="1589" t="s">
        <v>73</v>
      </c>
      <c r="AT1110" s="1589"/>
      <c r="AU1110" s="1619" t="str">
        <f>'➉一覧からの作成用データ (切替届)'!$I$57&amp;""</f>
        <v/>
      </c>
      <c r="AV1110" s="1619"/>
      <c r="AW1110" s="1619"/>
      <c r="AX1110" s="1619"/>
      <c r="AY1110" s="1619"/>
      <c r="AZ1110" s="1619"/>
      <c r="BA1110" s="1619"/>
      <c r="BB1110" s="1619"/>
      <c r="BC1110" s="1619"/>
      <c r="BD1110" s="1619"/>
      <c r="BE1110" s="1619"/>
      <c r="BF1110" s="1589" t="s">
        <v>74</v>
      </c>
      <c r="BG1110" s="1589"/>
      <c r="BH1110" s="740" t="s">
        <v>350</v>
      </c>
      <c r="BI1110" s="740"/>
      <c r="BJ1110" s="740"/>
      <c r="BK1110" s="740"/>
      <c r="BL1110" s="740"/>
      <c r="BM1110" s="740"/>
      <c r="BN1110" s="740"/>
      <c r="BO1110" s="740"/>
      <c r="BP1110" s="740"/>
      <c r="BQ1110" s="1684"/>
      <c r="BR1110" s="76"/>
      <c r="BS1110" s="76"/>
      <c r="BT1110" s="76"/>
      <c r="BU1110" s="76"/>
      <c r="CA1110" s="145"/>
      <c r="CB1110" s="145"/>
      <c r="CC1110" s="145"/>
      <c r="CD1110" s="145"/>
      <c r="CE1110" s="145"/>
      <c r="CF1110" s="145"/>
      <c r="CG1110" s="145"/>
      <c r="CH1110" s="145"/>
      <c r="CI1110" s="145"/>
    </row>
    <row r="1111" spans="1:98" ht="16.5" customHeight="1" x14ac:dyDescent="0.2">
      <c r="A1111" s="143" t="str">
        <f>+IF('➉一覧からの作成用データ (切替届)'!$N$57="印刷ＯＫ→",1,"")</f>
        <v/>
      </c>
      <c r="B1111" s="1676"/>
      <c r="C1111" s="1677"/>
      <c r="D1111" s="1631"/>
      <c r="E1111" s="1632"/>
      <c r="F1111" s="1632"/>
      <c r="G1111" s="1632"/>
      <c r="H1111" s="1632"/>
      <c r="I1111" s="1633"/>
      <c r="J1111" s="1685"/>
      <c r="K1111" s="1686"/>
      <c r="L1111" s="1686"/>
      <c r="M1111" s="1686"/>
      <c r="N1111" s="1686"/>
      <c r="O1111" s="1686"/>
      <c r="P1111" s="1686"/>
      <c r="Q1111" s="1686"/>
      <c r="R1111" s="1686"/>
      <c r="S1111" s="1686"/>
      <c r="T1111" s="1686"/>
      <c r="U1111" s="1686"/>
      <c r="V1111" s="1686"/>
      <c r="W1111" s="1686"/>
      <c r="X1111" s="1686"/>
      <c r="Y1111" s="1686"/>
      <c r="Z1111" s="1686"/>
      <c r="AA1111" s="1686"/>
      <c r="AB1111" s="2708"/>
      <c r="AC1111" s="2318"/>
      <c r="AD1111" s="1613"/>
      <c r="AE1111" s="1613"/>
      <c r="AF1111" s="1613"/>
      <c r="AG1111" s="2319"/>
      <c r="AH1111" s="1645"/>
      <c r="AI1111" s="1645"/>
      <c r="AJ1111" s="1645"/>
      <c r="AK1111" s="1645"/>
      <c r="AL1111" s="1645"/>
      <c r="AM1111" s="1645"/>
      <c r="AN1111" s="1645"/>
      <c r="AO1111" s="1645"/>
      <c r="AP1111" s="1645"/>
      <c r="AQ1111" s="1645"/>
      <c r="AR1111" s="1646"/>
      <c r="AS1111" s="1589"/>
      <c r="AT1111" s="1589"/>
      <c r="AU1111" s="1619"/>
      <c r="AV1111" s="1619"/>
      <c r="AW1111" s="1619"/>
      <c r="AX1111" s="1619"/>
      <c r="AY1111" s="1619"/>
      <c r="AZ1111" s="1619"/>
      <c r="BA1111" s="1619"/>
      <c r="BB1111" s="1619"/>
      <c r="BC1111" s="1619"/>
      <c r="BD1111" s="1619"/>
      <c r="BE1111" s="1619"/>
      <c r="BF1111" s="1589"/>
      <c r="BG1111" s="1589"/>
      <c r="BH1111" s="740"/>
      <c r="BI1111" s="740"/>
      <c r="BJ1111" s="740"/>
      <c r="BK1111" s="740"/>
      <c r="BL1111" s="740"/>
      <c r="BM1111" s="740"/>
      <c r="BN1111" s="740"/>
      <c r="BO1111" s="740"/>
      <c r="BP1111" s="740"/>
      <c r="BQ1111" s="1684"/>
      <c r="BR1111" s="76"/>
      <c r="BS1111" s="76"/>
      <c r="BT1111" s="76"/>
      <c r="BU1111" s="76"/>
      <c r="CA1111" s="145"/>
      <c r="CS1111" s="134"/>
      <c r="CT1111" s="134"/>
    </row>
    <row r="1112" spans="1:98" ht="16.5" customHeight="1" x14ac:dyDescent="0.2">
      <c r="A1112" s="143" t="str">
        <f>+IF('➉一覧からの作成用データ (切替届)'!$N$57="印刷ＯＫ→",1,"")</f>
        <v/>
      </c>
      <c r="B1112" s="1676"/>
      <c r="C1112" s="1677"/>
      <c r="D1112" s="1598"/>
      <c r="E1112" s="1599"/>
      <c r="F1112" s="1599"/>
      <c r="G1112" s="1599"/>
      <c r="H1112" s="1599"/>
      <c r="I1112" s="1600"/>
      <c r="J1112" s="1687"/>
      <c r="K1112" s="1688"/>
      <c r="L1112" s="1688"/>
      <c r="M1112" s="1688"/>
      <c r="N1112" s="1688"/>
      <c r="O1112" s="1688"/>
      <c r="P1112" s="1688"/>
      <c r="Q1112" s="1688"/>
      <c r="R1112" s="1688"/>
      <c r="S1112" s="1688"/>
      <c r="T1112" s="1688"/>
      <c r="U1112" s="1688"/>
      <c r="V1112" s="1688"/>
      <c r="W1112" s="1688"/>
      <c r="X1112" s="1688"/>
      <c r="Y1112" s="1688"/>
      <c r="Z1112" s="1688"/>
      <c r="AA1112" s="1688"/>
      <c r="AB1112" s="2709"/>
      <c r="AC1112" s="2320"/>
      <c r="AD1112" s="2321"/>
      <c r="AE1112" s="2321"/>
      <c r="AF1112" s="2321"/>
      <c r="AG1112" s="2322"/>
      <c r="AH1112" s="1647"/>
      <c r="AI1112" s="1647"/>
      <c r="AJ1112" s="1647"/>
      <c r="AK1112" s="1647"/>
      <c r="AL1112" s="1647"/>
      <c r="AM1112" s="1647"/>
      <c r="AN1112" s="1647"/>
      <c r="AO1112" s="1647"/>
      <c r="AP1112" s="1647"/>
      <c r="AQ1112" s="1647"/>
      <c r="AR1112" s="1648"/>
      <c r="AS1112" s="1637" t="s">
        <v>125</v>
      </c>
      <c r="AT1112" s="1638"/>
      <c r="AU1112" s="1638"/>
      <c r="AV1112" s="1638"/>
      <c r="AW1112" s="1638"/>
      <c r="AX1112" s="1638"/>
      <c r="AY1112" s="1638"/>
      <c r="AZ1112" s="1638"/>
      <c r="BA1112" s="1638"/>
      <c r="BB1112" s="1638"/>
      <c r="BC1112" s="1638"/>
      <c r="BD1112" s="1638"/>
      <c r="BE1112" s="1638"/>
      <c r="BF1112" s="1638"/>
      <c r="BG1112" s="1638"/>
      <c r="BH1112" s="1638"/>
      <c r="BI1112" s="1638"/>
      <c r="BJ1112" s="1638"/>
      <c r="BK1112" s="1638"/>
      <c r="BL1112" s="1638"/>
      <c r="BM1112" s="1638"/>
      <c r="BN1112" s="1638"/>
      <c r="BO1112" s="1638"/>
      <c r="BP1112" s="1638"/>
      <c r="BQ1112" s="1639"/>
      <c r="BR1112" s="76"/>
      <c r="BS1112" s="76"/>
      <c r="BT1112" s="76"/>
      <c r="BU1112" s="76"/>
      <c r="CA1112" s="145"/>
      <c r="CR1112" s="134"/>
      <c r="CS1112" s="134"/>
      <c r="CT1112" s="134"/>
    </row>
    <row r="1113" spans="1:98" ht="18" customHeight="1" x14ac:dyDescent="0.2">
      <c r="A1113" s="143" t="str">
        <f>+IF('➉一覧からの作成用データ (切替届)'!$N$57="印刷ＯＫ→",1,"")</f>
        <v/>
      </c>
      <c r="B1113" s="1676"/>
      <c r="C1113" s="1677"/>
      <c r="D1113" s="1595" t="s">
        <v>307</v>
      </c>
      <c r="E1113" s="1596"/>
      <c r="F1113" s="1596"/>
      <c r="G1113" s="1596"/>
      <c r="H1113" s="1596"/>
      <c r="I1113" s="1597"/>
      <c r="J1113" s="2713" t="str">
        <f>IF('➉一覧からの作成用データ (切替届)'!$E$57="","",'➉一覧からの作成用データ (切替届)'!E57)</f>
        <v/>
      </c>
      <c r="K1113" s="2714"/>
      <c r="L1113" s="2714"/>
      <c r="M1113" s="2714"/>
      <c r="N1113" s="2714"/>
      <c r="O1113" s="2714"/>
      <c r="P1113" s="2714"/>
      <c r="Q1113" s="2714"/>
      <c r="R1113" s="2714"/>
      <c r="S1113" s="2714"/>
      <c r="T1113" s="2714"/>
      <c r="U1113" s="2714"/>
      <c r="V1113" s="2714"/>
      <c r="W1113" s="2714"/>
      <c r="X1113" s="2714"/>
      <c r="Y1113" s="2714"/>
      <c r="Z1113" s="2714"/>
      <c r="AA1113" s="2714"/>
      <c r="AB1113" s="2714"/>
      <c r="AC1113" s="2714"/>
      <c r="AD1113" s="2714"/>
      <c r="AE1113" s="2714"/>
      <c r="AF1113" s="2714"/>
      <c r="AG1113" s="2715"/>
      <c r="AH1113" s="1665" t="s">
        <v>121</v>
      </c>
      <c r="AI1113" s="1645"/>
      <c r="AJ1113" s="1645"/>
      <c r="AK1113" s="1645"/>
      <c r="AL1113" s="1645"/>
      <c r="AM1113" s="1645"/>
      <c r="AN1113" s="1645"/>
      <c r="AO1113" s="1645"/>
      <c r="AP1113" s="1645"/>
      <c r="AQ1113" s="1645"/>
      <c r="AR1113" s="1646"/>
      <c r="AS1113" s="1669">
        <f>'➉一覧からの作成用データ (切替届)'!$J$57</f>
        <v>0</v>
      </c>
      <c r="AT1113" s="1670"/>
      <c r="AU1113" s="1670"/>
      <c r="AV1113" s="1670"/>
      <c r="AW1113" s="1670"/>
      <c r="AX1113" s="1590" t="s">
        <v>126</v>
      </c>
      <c r="AY1113" s="1590"/>
      <c r="AZ1113" s="1590" t="s">
        <v>117</v>
      </c>
      <c r="BA1113" s="2685" t="str">
        <f>+IF(AS1113="","",IF(AS1113=12,1,IF(AND(AS1113&gt;=1,AS1113&lt;=11),AS1113+1,"")))</f>
        <v/>
      </c>
      <c r="BB1113" s="2685"/>
      <c r="BC1113" s="2685"/>
      <c r="BD1113" s="2685"/>
      <c r="BE1113" s="1590" t="s">
        <v>127</v>
      </c>
      <c r="BF1113" s="1590"/>
      <c r="BG1113" s="1614" t="s">
        <v>242</v>
      </c>
      <c r="BH1113" s="1614"/>
      <c r="BI1113" s="1614"/>
      <c r="BJ1113" s="1614"/>
      <c r="BK1113" s="1614"/>
      <c r="BL1113" s="1614"/>
      <c r="BM1113" s="1614"/>
      <c r="BN1113" s="1614"/>
      <c r="BO1113" s="1590"/>
      <c r="BP1113" s="1590"/>
      <c r="BQ1113" s="1690"/>
      <c r="BR1113" s="76"/>
      <c r="BS1113" s="76"/>
      <c r="BT1113" s="76"/>
      <c r="BU1113" s="76"/>
      <c r="CA1113" s="145"/>
      <c r="CB1113" s="145"/>
      <c r="CC1113" s="145"/>
      <c r="CD1113" s="145"/>
      <c r="CE1113" s="145"/>
      <c r="CF1113" s="145"/>
      <c r="CG1113" s="145"/>
      <c r="CH1113" s="145"/>
      <c r="CI1113" s="145"/>
    </row>
    <row r="1114" spans="1:98" ht="18" customHeight="1" thickBot="1" x14ac:dyDescent="0.25">
      <c r="A1114" s="143" t="str">
        <f>+IF('➉一覧からの作成用データ (切替届)'!$N$57="印刷ＯＫ→",1,"")</f>
        <v/>
      </c>
      <c r="B1114" s="1676"/>
      <c r="C1114" s="1677"/>
      <c r="D1114" s="1598"/>
      <c r="E1114" s="1599"/>
      <c r="F1114" s="1599"/>
      <c r="G1114" s="1599"/>
      <c r="H1114" s="1599"/>
      <c r="I1114" s="1600"/>
      <c r="J1114" s="2716"/>
      <c r="K1114" s="2717"/>
      <c r="L1114" s="2717"/>
      <c r="M1114" s="2717"/>
      <c r="N1114" s="2717"/>
      <c r="O1114" s="2717"/>
      <c r="P1114" s="2717"/>
      <c r="Q1114" s="2717"/>
      <c r="R1114" s="2717"/>
      <c r="S1114" s="2717"/>
      <c r="T1114" s="2717"/>
      <c r="U1114" s="2717"/>
      <c r="V1114" s="2717"/>
      <c r="W1114" s="2717"/>
      <c r="X1114" s="2717"/>
      <c r="Y1114" s="2717"/>
      <c r="Z1114" s="2717"/>
      <c r="AA1114" s="2717"/>
      <c r="AB1114" s="2717"/>
      <c r="AC1114" s="2717"/>
      <c r="AD1114" s="2717"/>
      <c r="AE1114" s="2717"/>
      <c r="AF1114" s="2717"/>
      <c r="AG1114" s="2718"/>
      <c r="AH1114" s="1665"/>
      <c r="AI1114" s="1645"/>
      <c r="AJ1114" s="1645"/>
      <c r="AK1114" s="1645"/>
      <c r="AL1114" s="1645"/>
      <c r="AM1114" s="1645"/>
      <c r="AN1114" s="1645"/>
      <c r="AO1114" s="1645"/>
      <c r="AP1114" s="1645"/>
      <c r="AQ1114" s="1645"/>
      <c r="AR1114" s="1646"/>
      <c r="AS1114" s="1671"/>
      <c r="AT1114" s="1672"/>
      <c r="AU1114" s="1672"/>
      <c r="AV1114" s="1672"/>
      <c r="AW1114" s="1672"/>
      <c r="AX1114" s="1590"/>
      <c r="AY1114" s="1590"/>
      <c r="AZ1114" s="1590"/>
      <c r="BA1114" s="2685"/>
      <c r="BB1114" s="2685"/>
      <c r="BC1114" s="2685"/>
      <c r="BD1114" s="2685"/>
      <c r="BE1114" s="1590"/>
      <c r="BF1114" s="1590"/>
      <c r="BG1114" s="1720"/>
      <c r="BH1114" s="1720"/>
      <c r="BI1114" s="1720"/>
      <c r="BJ1114" s="1720"/>
      <c r="BK1114" s="1720"/>
      <c r="BL1114" s="1720"/>
      <c r="BM1114" s="1720"/>
      <c r="BN1114" s="1720"/>
      <c r="BO1114" s="1590"/>
      <c r="BP1114" s="1590"/>
      <c r="BQ1114" s="1690"/>
      <c r="BR1114" s="76"/>
      <c r="BS1114" s="76"/>
      <c r="BT1114" s="76"/>
      <c r="BU1114" s="76"/>
      <c r="CA1114" s="145"/>
      <c r="CB1114" s="145"/>
      <c r="CC1114" s="145"/>
      <c r="CD1114" s="145"/>
      <c r="CE1114" s="145"/>
      <c r="CF1114" s="145"/>
    </row>
    <row r="1115" spans="1:98" ht="22.5" customHeight="1" x14ac:dyDescent="0.2">
      <c r="A1115" s="143" t="str">
        <f>+IF('➉一覧からの作成用データ (切替届)'!$N$57="印刷ＯＫ→",1,"")</f>
        <v/>
      </c>
      <c r="B1115" s="1676"/>
      <c r="C1115" s="1677"/>
      <c r="D1115" s="1692" t="s">
        <v>15</v>
      </c>
      <c r="E1115" s="1693"/>
      <c r="F1115" s="1693"/>
      <c r="G1115" s="1693"/>
      <c r="H1115" s="1693"/>
      <c r="I1115" s="1694"/>
      <c r="J1115" s="1683"/>
      <c r="K1115" s="2397"/>
      <c r="L1115" s="1715"/>
      <c r="M1115" s="1715"/>
      <c r="N1115" s="1715"/>
      <c r="O1115" s="1715"/>
      <c r="P1115" s="1715"/>
      <c r="Q1115" s="1715"/>
      <c r="R1115" s="1715"/>
      <c r="S1115" s="80"/>
      <c r="T1115" s="80"/>
      <c r="U1115" s="80"/>
      <c r="V1115" s="80"/>
      <c r="W1115" s="80"/>
      <c r="X1115" s="80"/>
      <c r="Y1115" s="80"/>
      <c r="Z1115" s="80"/>
      <c r="AA1115" s="80"/>
      <c r="AB1115" s="80"/>
      <c r="AC1115" s="80"/>
      <c r="AD1115" s="80"/>
      <c r="AE1115" s="80"/>
      <c r="AF1115" s="80"/>
      <c r="AG1115" s="80"/>
      <c r="AH1115" s="1665"/>
      <c r="AI1115" s="1645"/>
      <c r="AJ1115" s="1645"/>
      <c r="AK1115" s="1645"/>
      <c r="AL1115" s="1645"/>
      <c r="AM1115" s="1645"/>
      <c r="AN1115" s="1645"/>
      <c r="AO1115" s="1645"/>
      <c r="AP1115" s="1645"/>
      <c r="AQ1115" s="1645"/>
      <c r="AR1115" s="1646"/>
      <c r="AS1115" s="2687"/>
      <c r="AT1115" s="2688"/>
      <c r="AU1115" s="2688"/>
      <c r="AV1115" s="2688"/>
      <c r="AW1115" s="2688"/>
      <c r="AX1115" s="2688"/>
      <c r="AY1115" s="2688"/>
      <c r="AZ1115" s="2688"/>
      <c r="BA1115" s="2688"/>
      <c r="BB1115" s="2688"/>
      <c r="BC1115" s="2688"/>
      <c r="BD1115" s="2688"/>
      <c r="BE1115" s="2688"/>
      <c r="BF1115" s="2688"/>
      <c r="BG1115" s="1616" t="s">
        <v>129</v>
      </c>
      <c r="BH1115" s="1616"/>
      <c r="BI1115" s="1616"/>
      <c r="BJ1115" s="1616"/>
      <c r="BK1115" s="1616"/>
      <c r="BL1115" s="1616"/>
      <c r="BM1115" s="1616"/>
      <c r="BN1115" s="1616"/>
      <c r="BO1115" s="1616"/>
      <c r="BP1115" s="1616"/>
      <c r="BQ1115" s="2684"/>
      <c r="BR1115" s="76"/>
      <c r="BS1115" s="76"/>
      <c r="BT1115" s="76"/>
      <c r="BU1115" s="76"/>
      <c r="CB1115" s="145"/>
      <c r="CC1115" s="145"/>
      <c r="CD1115" s="145"/>
      <c r="CE1115" s="145"/>
      <c r="CF1115" s="145"/>
    </row>
    <row r="1116" spans="1:98" ht="22.5" customHeight="1" x14ac:dyDescent="0.2">
      <c r="A1116" s="143" t="str">
        <f>+IF('➉一覧からの作成用データ (切替届)'!$N$57="印刷ＯＫ→",1,"")</f>
        <v/>
      </c>
      <c r="B1116" s="1676"/>
      <c r="C1116" s="1677"/>
      <c r="D1116" s="1695"/>
      <c r="E1116" s="1696"/>
      <c r="F1116" s="1696"/>
      <c r="G1116" s="1696"/>
      <c r="H1116" s="1696"/>
      <c r="I1116" s="1697"/>
      <c r="J1116" s="1568" t="str">
        <f>'➉一覧からの作成用データ (切替届)'!$F$57&amp;""</f>
        <v/>
      </c>
      <c r="K1116" s="1569"/>
      <c r="L1116" s="1569"/>
      <c r="M1116" s="1569"/>
      <c r="N1116" s="1569"/>
      <c r="O1116" s="1569"/>
      <c r="P1116" s="1569"/>
      <c r="Q1116" s="1569"/>
      <c r="R1116" s="1569"/>
      <c r="S1116" s="1569"/>
      <c r="T1116" s="1569"/>
      <c r="U1116" s="1569"/>
      <c r="V1116" s="1569"/>
      <c r="W1116" s="1569"/>
      <c r="X1116" s="1569"/>
      <c r="Y1116" s="1569"/>
      <c r="Z1116" s="1569"/>
      <c r="AA1116" s="1569"/>
      <c r="AB1116" s="1569"/>
      <c r="AC1116" s="1569"/>
      <c r="AD1116" s="1569"/>
      <c r="AE1116" s="1569"/>
      <c r="AF1116" s="1569"/>
      <c r="AG1116" s="1725"/>
      <c r="AH1116" s="1665"/>
      <c r="AI1116" s="1645"/>
      <c r="AJ1116" s="1645"/>
      <c r="AK1116" s="1645"/>
      <c r="AL1116" s="1645"/>
      <c r="AM1116" s="1645"/>
      <c r="AN1116" s="1645"/>
      <c r="AO1116" s="1645"/>
      <c r="AP1116" s="1645"/>
      <c r="AQ1116" s="1645"/>
      <c r="AR1116" s="1646"/>
      <c r="AS1116" s="2689" t="s">
        <v>349</v>
      </c>
      <c r="AT1116" s="2689"/>
      <c r="AU1116" s="2689"/>
      <c r="AV1116" s="2689"/>
      <c r="AW1116" s="2689"/>
      <c r="AX1116" s="2689"/>
      <c r="AY1116" s="2689"/>
      <c r="AZ1116" s="2689"/>
      <c r="BA1116" s="2689"/>
      <c r="BB1116" s="2689"/>
      <c r="BC1116" s="2689"/>
      <c r="BD1116" s="2689"/>
      <c r="BE1116" s="2689"/>
      <c r="BF1116" s="2689"/>
      <c r="BG1116" s="2689"/>
      <c r="BH1116" s="2689"/>
      <c r="BI1116" s="2689"/>
      <c r="BJ1116" s="2689"/>
      <c r="BK1116" s="2689"/>
      <c r="BL1116" s="2689"/>
      <c r="BM1116" s="2689"/>
      <c r="BN1116" s="2689"/>
      <c r="BO1116" s="2689"/>
      <c r="BP1116" s="2689"/>
      <c r="BQ1116" s="2690"/>
      <c r="BR1116" s="76"/>
      <c r="BS1116" s="76"/>
      <c r="BT1116" s="76"/>
      <c r="BU1116" s="76"/>
      <c r="CB1116" s="145"/>
      <c r="CC1116" s="145"/>
      <c r="CD1116" s="145"/>
      <c r="CE1116" s="145"/>
      <c r="CF1116" s="145"/>
      <c r="CG1116" s="145"/>
      <c r="CH1116" s="145"/>
      <c r="CI1116" s="145"/>
    </row>
    <row r="1117" spans="1:98" ht="22.5" customHeight="1" x14ac:dyDescent="0.2">
      <c r="A1117" s="143" t="str">
        <f>+IF('➉一覧からの作成用データ (切替届)'!$N$57="印刷ＯＫ→",1,"")</f>
        <v/>
      </c>
      <c r="B1117" s="1676"/>
      <c r="C1117" s="1677"/>
      <c r="D1117" s="1698"/>
      <c r="E1117" s="1699"/>
      <c r="F1117" s="1699"/>
      <c r="G1117" s="1699"/>
      <c r="H1117" s="1699"/>
      <c r="I1117" s="1700"/>
      <c r="J1117" s="1570"/>
      <c r="K1117" s="1571"/>
      <c r="L1117" s="1571"/>
      <c r="M1117" s="1571"/>
      <c r="N1117" s="1571"/>
      <c r="O1117" s="1571"/>
      <c r="P1117" s="1571"/>
      <c r="Q1117" s="1571"/>
      <c r="R1117" s="1571"/>
      <c r="S1117" s="1571"/>
      <c r="T1117" s="1571"/>
      <c r="U1117" s="1571"/>
      <c r="V1117" s="1571"/>
      <c r="W1117" s="1571"/>
      <c r="X1117" s="1571"/>
      <c r="Y1117" s="1571"/>
      <c r="Z1117" s="1571"/>
      <c r="AA1117" s="1571"/>
      <c r="AB1117" s="1571"/>
      <c r="AC1117" s="1571"/>
      <c r="AD1117" s="1571"/>
      <c r="AE1117" s="1571"/>
      <c r="AF1117" s="1571"/>
      <c r="AG1117" s="1726"/>
      <c r="AH1117" s="1665"/>
      <c r="AI1117" s="1645"/>
      <c r="AJ1117" s="1645"/>
      <c r="AK1117" s="1645"/>
      <c r="AL1117" s="1645"/>
      <c r="AM1117" s="1645"/>
      <c r="AN1117" s="1645"/>
      <c r="AO1117" s="1645"/>
      <c r="AP1117" s="1645"/>
      <c r="AQ1117" s="1645"/>
      <c r="AR1117" s="1646"/>
      <c r="AS1117" s="2689"/>
      <c r="AT1117" s="2689"/>
      <c r="AU1117" s="2689"/>
      <c r="AV1117" s="2689"/>
      <c r="AW1117" s="2689"/>
      <c r="AX1117" s="2689"/>
      <c r="AY1117" s="2689"/>
      <c r="AZ1117" s="2689"/>
      <c r="BA1117" s="2689"/>
      <c r="BB1117" s="2689"/>
      <c r="BC1117" s="2689"/>
      <c r="BD1117" s="2689"/>
      <c r="BE1117" s="2689"/>
      <c r="BF1117" s="2689"/>
      <c r="BG1117" s="2689"/>
      <c r="BH1117" s="2689"/>
      <c r="BI1117" s="2689"/>
      <c r="BJ1117" s="2689"/>
      <c r="BK1117" s="2689"/>
      <c r="BL1117" s="2689"/>
      <c r="BM1117" s="2689"/>
      <c r="BN1117" s="2689"/>
      <c r="BO1117" s="2689"/>
      <c r="BP1117" s="2689"/>
      <c r="BQ1117" s="2690"/>
      <c r="BR1117" s="76"/>
      <c r="BS1117" s="76"/>
      <c r="BT1117" s="76"/>
      <c r="BU1117" s="76"/>
      <c r="CB1117" s="145"/>
      <c r="CC1117" s="145"/>
      <c r="CD1117" s="145"/>
      <c r="CE1117" s="145"/>
      <c r="CF1117" s="145"/>
      <c r="CG1117" s="145"/>
      <c r="CH1117" s="145"/>
      <c r="CI1117" s="145"/>
    </row>
    <row r="1118" spans="1:98" ht="22.5" customHeight="1" x14ac:dyDescent="0.2">
      <c r="A1118" s="143" t="str">
        <f>+IF('➉一覧からの作成用データ (切替届)'!$N$57="印刷ＯＫ→",1,"")</f>
        <v/>
      </c>
      <c r="B1118" s="1676"/>
      <c r="C1118" s="1677"/>
      <c r="D1118" s="1595" t="s">
        <v>5</v>
      </c>
      <c r="E1118" s="1596"/>
      <c r="F1118" s="1596"/>
      <c r="G1118" s="1596"/>
      <c r="H1118" s="1596"/>
      <c r="I1118" s="1597"/>
      <c r="J1118" s="1683"/>
      <c r="K1118" s="2397"/>
      <c r="L1118" s="1715"/>
      <c r="M1118" s="1715"/>
      <c r="N1118" s="1715"/>
      <c r="O1118" s="1715"/>
      <c r="P1118" s="1715"/>
      <c r="Q1118" s="1715"/>
      <c r="R1118" s="1715"/>
      <c r="S1118" s="80"/>
      <c r="T1118" s="80"/>
      <c r="U1118" s="80"/>
      <c r="V1118" s="80"/>
      <c r="W1118" s="80"/>
      <c r="X1118" s="80"/>
      <c r="Y1118" s="80"/>
      <c r="Z1118" s="80"/>
      <c r="AA1118" s="80"/>
      <c r="AB1118" s="80"/>
      <c r="AC1118" s="80"/>
      <c r="AD1118" s="80"/>
      <c r="AE1118" s="80"/>
      <c r="AF1118" s="80"/>
      <c r="AG1118" s="80"/>
      <c r="AH1118" s="1665"/>
      <c r="AI1118" s="1645"/>
      <c r="AJ1118" s="1645"/>
      <c r="AK1118" s="1645"/>
      <c r="AL1118" s="1645"/>
      <c r="AM1118" s="1645"/>
      <c r="AN1118" s="1645"/>
      <c r="AO1118" s="1645"/>
      <c r="AP1118" s="1645"/>
      <c r="AQ1118" s="1645"/>
      <c r="AR1118" s="1646"/>
      <c r="AS1118" s="2689"/>
      <c r="AT1118" s="2689"/>
      <c r="AU1118" s="2689"/>
      <c r="AV1118" s="2689"/>
      <c r="AW1118" s="2689"/>
      <c r="AX1118" s="2689"/>
      <c r="AY1118" s="2689"/>
      <c r="AZ1118" s="2689"/>
      <c r="BA1118" s="2689"/>
      <c r="BB1118" s="2689"/>
      <c r="BC1118" s="2689"/>
      <c r="BD1118" s="2689"/>
      <c r="BE1118" s="2689"/>
      <c r="BF1118" s="2689"/>
      <c r="BG1118" s="2689"/>
      <c r="BH1118" s="2689"/>
      <c r="BI1118" s="2689"/>
      <c r="BJ1118" s="2689"/>
      <c r="BK1118" s="2689"/>
      <c r="BL1118" s="2689"/>
      <c r="BM1118" s="2689"/>
      <c r="BN1118" s="2689"/>
      <c r="BO1118" s="2689"/>
      <c r="BP1118" s="2689"/>
      <c r="BQ1118" s="2690"/>
      <c r="BR1118" s="76"/>
      <c r="BS1118" s="76"/>
      <c r="BT1118" s="76"/>
      <c r="BU1118" s="76"/>
      <c r="CA1118" s="145"/>
      <c r="CB1118" s="145"/>
      <c r="CC1118" s="145"/>
      <c r="CD1118" s="145"/>
      <c r="CE1118" s="145"/>
      <c r="CF1118" s="145"/>
      <c r="CG1118" s="146"/>
      <c r="CH1118" s="145"/>
      <c r="CI1118" s="145"/>
    </row>
    <row r="1119" spans="1:98" ht="22.5" customHeight="1" thickBot="1" x14ac:dyDescent="0.25">
      <c r="A1119" s="143" t="str">
        <f>+IF('➉一覧からの作成用データ (切替届)'!$N$57="印刷ＯＫ→",1,"")</f>
        <v/>
      </c>
      <c r="B1119" s="1676"/>
      <c r="C1119" s="1677"/>
      <c r="D1119" s="1631"/>
      <c r="E1119" s="1632"/>
      <c r="F1119" s="1632"/>
      <c r="G1119" s="1632"/>
      <c r="H1119" s="1632"/>
      <c r="I1119" s="1633"/>
      <c r="J1119" s="1568" t="str">
        <f>'➉一覧からの作成用データ (切替届)'!$G$57&amp;""</f>
        <v/>
      </c>
      <c r="K1119" s="1569"/>
      <c r="L1119" s="1569"/>
      <c r="M1119" s="1569"/>
      <c r="N1119" s="1569"/>
      <c r="O1119" s="1569"/>
      <c r="P1119" s="1569"/>
      <c r="Q1119" s="1569"/>
      <c r="R1119" s="1569"/>
      <c r="S1119" s="1569"/>
      <c r="T1119" s="1569"/>
      <c r="U1119" s="1569"/>
      <c r="V1119" s="1569"/>
      <c r="W1119" s="1569"/>
      <c r="X1119" s="1569"/>
      <c r="Y1119" s="1569"/>
      <c r="Z1119" s="1569"/>
      <c r="AA1119" s="1569"/>
      <c r="AB1119" s="1569"/>
      <c r="AC1119" s="1569"/>
      <c r="AD1119" s="1569"/>
      <c r="AE1119" s="1569"/>
      <c r="AF1119" s="1569"/>
      <c r="AG1119" s="1569"/>
      <c r="AH1119" s="1666"/>
      <c r="AI1119" s="1667"/>
      <c r="AJ1119" s="1667"/>
      <c r="AK1119" s="1667"/>
      <c r="AL1119" s="1667"/>
      <c r="AM1119" s="1667"/>
      <c r="AN1119" s="1667"/>
      <c r="AO1119" s="1667"/>
      <c r="AP1119" s="1667"/>
      <c r="AQ1119" s="1667"/>
      <c r="AR1119" s="1668"/>
      <c r="AS1119" s="2691"/>
      <c r="AT1119" s="2691"/>
      <c r="AU1119" s="2691"/>
      <c r="AV1119" s="2691"/>
      <c r="AW1119" s="2691"/>
      <c r="AX1119" s="2691"/>
      <c r="AY1119" s="2691"/>
      <c r="AZ1119" s="2691"/>
      <c r="BA1119" s="2691"/>
      <c r="BB1119" s="2691"/>
      <c r="BC1119" s="2691"/>
      <c r="BD1119" s="2691"/>
      <c r="BE1119" s="2691"/>
      <c r="BF1119" s="2691"/>
      <c r="BG1119" s="2691"/>
      <c r="BH1119" s="2691"/>
      <c r="BI1119" s="2691"/>
      <c r="BJ1119" s="2691"/>
      <c r="BK1119" s="2691"/>
      <c r="BL1119" s="2691"/>
      <c r="BM1119" s="2691"/>
      <c r="BN1119" s="2691"/>
      <c r="BO1119" s="2691"/>
      <c r="BP1119" s="2691"/>
      <c r="BQ1119" s="2692"/>
      <c r="BR1119" s="76"/>
      <c r="BS1119" s="76"/>
      <c r="BT1119" s="76"/>
      <c r="BU1119" s="76"/>
      <c r="CA1119" s="145"/>
      <c r="CB1119" s="145"/>
      <c r="CC1119" s="145"/>
      <c r="CD1119" s="145"/>
      <c r="CE1119" s="145"/>
      <c r="CF1119" s="145"/>
      <c r="CG1119" s="145"/>
      <c r="CH1119" s="145"/>
      <c r="CI1119" s="145"/>
    </row>
    <row r="1120" spans="1:98" ht="22.5" customHeight="1" x14ac:dyDescent="0.2">
      <c r="A1120" s="143" t="str">
        <f>+IF('➉一覧からの作成用データ (切替届)'!$N$57="印刷ＯＫ→",1,"")</f>
        <v/>
      </c>
      <c r="B1120" s="1676"/>
      <c r="C1120" s="1677"/>
      <c r="D1120" s="1631"/>
      <c r="E1120" s="1632"/>
      <c r="F1120" s="1632"/>
      <c r="G1120" s="1632"/>
      <c r="H1120" s="1632"/>
      <c r="I1120" s="1633"/>
      <c r="J1120" s="1568"/>
      <c r="K1120" s="1569"/>
      <c r="L1120" s="1569"/>
      <c r="M1120" s="1569"/>
      <c r="N1120" s="1569"/>
      <c r="O1120" s="1569"/>
      <c r="P1120" s="1569"/>
      <c r="Q1120" s="1569"/>
      <c r="R1120" s="1569"/>
      <c r="S1120" s="1569"/>
      <c r="T1120" s="1569"/>
      <c r="U1120" s="1569"/>
      <c r="V1120" s="1569"/>
      <c r="W1120" s="1569"/>
      <c r="X1120" s="1569"/>
      <c r="Y1120" s="1569"/>
      <c r="Z1120" s="1569"/>
      <c r="AA1120" s="1569"/>
      <c r="AB1120" s="1569"/>
      <c r="AC1120" s="1569"/>
      <c r="AD1120" s="1569"/>
      <c r="AE1120" s="1569"/>
      <c r="AF1120" s="1569"/>
      <c r="AG1120" s="1569"/>
      <c r="AH1120" s="1655" t="s">
        <v>122</v>
      </c>
      <c r="AI1120" s="1656"/>
      <c r="AJ1120" s="1656"/>
      <c r="AK1120" s="1656"/>
      <c r="AL1120" s="1656"/>
      <c r="AM1120" s="1656"/>
      <c r="AN1120" s="1656"/>
      <c r="AO1120" s="1656"/>
      <c r="AP1120" s="1656"/>
      <c r="AQ1120" s="1656"/>
      <c r="AR1120" s="1657"/>
      <c r="AS1120" s="2693" t="str">
        <f>'➉一覧からの作成用データ (切替届)'!$L$57&amp;""</f>
        <v/>
      </c>
      <c r="AT1120" s="2694"/>
      <c r="AU1120" s="2694"/>
      <c r="AV1120" s="2694"/>
      <c r="AW1120" s="2694"/>
      <c r="AX1120" s="2694"/>
      <c r="AY1120" s="2694"/>
      <c r="AZ1120" s="2694"/>
      <c r="BA1120" s="2694"/>
      <c r="BB1120" s="2694"/>
      <c r="BC1120" s="2694"/>
      <c r="BD1120" s="2694"/>
      <c r="BE1120" s="2694"/>
      <c r="BF1120" s="2694"/>
      <c r="BG1120" s="2694"/>
      <c r="BH1120" s="2694"/>
      <c r="BI1120" s="2694"/>
      <c r="BJ1120" s="2694"/>
      <c r="BK1120" s="2694"/>
      <c r="BL1120" s="2694"/>
      <c r="BM1120" s="2694"/>
      <c r="BN1120" s="2694"/>
      <c r="BO1120" s="2694"/>
      <c r="BP1120" s="2694"/>
      <c r="BQ1120" s="2697"/>
      <c r="BR1120" s="76"/>
      <c r="BS1120" s="76"/>
      <c r="BT1120" s="76"/>
      <c r="BU1120" s="76"/>
      <c r="CA1120" s="145"/>
      <c r="CB1120" s="145"/>
      <c r="CC1120" s="145"/>
      <c r="CD1120" s="145"/>
      <c r="CE1120" s="145"/>
      <c r="CF1120" s="145"/>
      <c r="CG1120" s="145"/>
      <c r="CH1120" s="145"/>
      <c r="CI1120" s="145"/>
    </row>
    <row r="1121" spans="1:87" ht="22.5" customHeight="1" thickBot="1" x14ac:dyDescent="0.25">
      <c r="A1121" s="143" t="str">
        <f>+IF('➉一覧からの作成用データ (切替届)'!$N$57="印刷ＯＫ→",1,"")</f>
        <v/>
      </c>
      <c r="B1121" s="1678"/>
      <c r="C1121" s="1679"/>
      <c r="D1121" s="1673"/>
      <c r="E1121" s="1674"/>
      <c r="F1121" s="1674"/>
      <c r="G1121" s="1674"/>
      <c r="H1121" s="1674"/>
      <c r="I1121" s="1675"/>
      <c r="J1121" s="1727"/>
      <c r="K1121" s="1728"/>
      <c r="L1121" s="1728"/>
      <c r="M1121" s="1728"/>
      <c r="N1121" s="1728"/>
      <c r="O1121" s="1728"/>
      <c r="P1121" s="1728"/>
      <c r="Q1121" s="1728"/>
      <c r="R1121" s="1728"/>
      <c r="S1121" s="1728"/>
      <c r="T1121" s="1728"/>
      <c r="U1121" s="1728"/>
      <c r="V1121" s="1728"/>
      <c r="W1121" s="1728"/>
      <c r="X1121" s="1728"/>
      <c r="Y1121" s="1728"/>
      <c r="Z1121" s="1728"/>
      <c r="AA1121" s="1728"/>
      <c r="AB1121" s="1728"/>
      <c r="AC1121" s="1728"/>
      <c r="AD1121" s="1728"/>
      <c r="AE1121" s="1728"/>
      <c r="AF1121" s="1728"/>
      <c r="AG1121" s="1728"/>
      <c r="AH1121" s="1658"/>
      <c r="AI1121" s="1659"/>
      <c r="AJ1121" s="1659"/>
      <c r="AK1121" s="1659"/>
      <c r="AL1121" s="1659"/>
      <c r="AM1121" s="1659"/>
      <c r="AN1121" s="1659"/>
      <c r="AO1121" s="1659"/>
      <c r="AP1121" s="1659"/>
      <c r="AQ1121" s="1659"/>
      <c r="AR1121" s="1660"/>
      <c r="AS1121" s="2695"/>
      <c r="AT1121" s="2696"/>
      <c r="AU1121" s="2696"/>
      <c r="AV1121" s="2696"/>
      <c r="AW1121" s="2696"/>
      <c r="AX1121" s="2696"/>
      <c r="AY1121" s="2696"/>
      <c r="AZ1121" s="2696"/>
      <c r="BA1121" s="2696"/>
      <c r="BB1121" s="2696"/>
      <c r="BC1121" s="2696"/>
      <c r="BD1121" s="2696"/>
      <c r="BE1121" s="2696"/>
      <c r="BF1121" s="2696"/>
      <c r="BG1121" s="2696"/>
      <c r="BH1121" s="2696"/>
      <c r="BI1121" s="2696"/>
      <c r="BJ1121" s="2696"/>
      <c r="BK1121" s="2696"/>
      <c r="BL1121" s="2696"/>
      <c r="BM1121" s="2696"/>
      <c r="BN1121" s="2696"/>
      <c r="BO1121" s="2696"/>
      <c r="BP1121" s="2696"/>
      <c r="BQ1121" s="2698"/>
      <c r="BR1121" s="89"/>
      <c r="BS1121" s="89"/>
      <c r="BT1121" s="89"/>
      <c r="BU1121" s="89"/>
      <c r="CA1121" s="145"/>
      <c r="CB1121" s="145"/>
      <c r="CC1121" s="145"/>
      <c r="CD1121" s="145"/>
      <c r="CE1121" s="145"/>
      <c r="CF1121" s="145"/>
      <c r="CG1121" s="145"/>
      <c r="CH1121" s="145"/>
      <c r="CI1121" s="145"/>
    </row>
    <row r="1122" spans="1:87" ht="9" customHeight="1" x14ac:dyDescent="0.2">
      <c r="A1122" s="143" t="str">
        <f>+IF('➉一覧からの作成用データ (切替届)'!$N$57="印刷ＯＫ→",1,"")</f>
        <v/>
      </c>
      <c r="B1122" s="102"/>
      <c r="C1122" s="102"/>
      <c r="D1122" s="136"/>
      <c r="E1122" s="136"/>
      <c r="F1122" s="136"/>
      <c r="G1122" s="136"/>
      <c r="H1122" s="136"/>
      <c r="I1122" s="136"/>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05"/>
      <c r="AI1122" s="105"/>
      <c r="AJ1122" s="105"/>
      <c r="AK1122" s="105"/>
      <c r="AL1122" s="105"/>
      <c r="AM1122" s="105"/>
      <c r="AN1122" s="105"/>
      <c r="AO1122" s="105"/>
      <c r="AP1122" s="105"/>
      <c r="AQ1122" s="105"/>
      <c r="AR1122" s="105"/>
      <c r="AS1122" s="106"/>
      <c r="AT1122" s="106"/>
      <c r="AU1122" s="106"/>
      <c r="AV1122" s="2680" t="str">
        <f>IF('➉一覧からの作成用データ (切替届)'!H1123="","","受給者番号：")</f>
        <v/>
      </c>
      <c r="AW1122" s="2680"/>
      <c r="AX1122" s="2680"/>
      <c r="AY1122" s="2680"/>
      <c r="AZ1122" s="2680"/>
      <c r="BA1122" s="2680"/>
      <c r="BB1122" s="2682" t="str">
        <f>IF('➉一覧からの作成用データ (切替届)'!H1123="","",'➉一覧からの作成用データ (切替届)'!H1123)</f>
        <v/>
      </c>
      <c r="BC1122" s="2682"/>
      <c r="BD1122" s="2682"/>
      <c r="BE1122" s="2682"/>
      <c r="BF1122" s="2682"/>
      <c r="BG1122" s="2682"/>
      <c r="BH1122" s="2682"/>
      <c r="BI1122" s="2682"/>
      <c r="BJ1122" s="2682"/>
      <c r="BK1122" s="2682"/>
      <c r="BL1122" s="2682"/>
      <c r="BM1122" s="2682"/>
      <c r="BN1122" s="2682"/>
      <c r="BO1122" s="2682"/>
      <c r="BP1122" s="2682"/>
      <c r="BQ1122" s="2682"/>
      <c r="BR1122" s="89"/>
      <c r="BS1122" s="89"/>
      <c r="BT1122" s="89"/>
      <c r="BU1122" s="89"/>
      <c r="CA1122" s="145"/>
      <c r="CB1122" s="145"/>
      <c r="CC1122" s="145"/>
      <c r="CD1122" s="145"/>
      <c r="CE1122" s="145"/>
      <c r="CF1122" s="145"/>
      <c r="CG1122" s="145"/>
      <c r="CH1122" s="145"/>
      <c r="CI1122" s="145"/>
    </row>
    <row r="1123" spans="1:87" ht="9" customHeight="1" x14ac:dyDescent="0.2">
      <c r="A1123" s="143" t="str">
        <f>+IF('➉一覧からの作成用データ (切替届)'!$N$57="印刷ＯＫ→",1,"")</f>
        <v/>
      </c>
      <c r="B1123" s="2686" t="s">
        <v>133</v>
      </c>
      <c r="C1123" s="2686"/>
      <c r="D1123" s="2686"/>
      <c r="E1123" s="2686"/>
      <c r="F1123" s="2686"/>
      <c r="G1123" s="2686"/>
      <c r="H1123" s="2686"/>
      <c r="I1123" s="2686"/>
      <c r="J1123" s="2686"/>
      <c r="K1123" s="2686"/>
      <c r="L1123" s="2686"/>
      <c r="M1123" s="2686"/>
      <c r="N1123" s="2686"/>
      <c r="O1123" s="2686"/>
      <c r="P1123" s="2686"/>
      <c r="Q1123" s="2686"/>
      <c r="R1123" s="2686"/>
      <c r="S1123" s="2686"/>
      <c r="T1123" s="2686"/>
      <c r="U1123" s="2686"/>
      <c r="V1123" s="2686"/>
      <c r="W1123" s="2686"/>
      <c r="X1123" s="2686"/>
      <c r="Y1123" s="2686"/>
      <c r="Z1123" s="2686"/>
      <c r="AA1123" s="2686"/>
      <c r="AB1123" s="2686"/>
      <c r="AC1123" s="2686"/>
      <c r="AD1123" s="2686"/>
      <c r="AE1123" s="2686"/>
      <c r="AF1123" s="2686"/>
      <c r="AG1123" s="2686"/>
      <c r="AH1123" s="2686"/>
      <c r="AI1123" s="2686"/>
      <c r="AJ1123" s="2686"/>
      <c r="AK1123" s="2686"/>
      <c r="AL1123" s="2686"/>
      <c r="AM1123" s="2686"/>
      <c r="AN1123" s="2686"/>
      <c r="AO1123" s="2686"/>
      <c r="AP1123" s="2686"/>
      <c r="AQ1123" s="2686"/>
      <c r="AR1123" s="2686"/>
      <c r="AS1123" s="2686"/>
      <c r="AT1123" s="2686"/>
      <c r="AU1123" s="2686"/>
      <c r="AV1123" s="2681"/>
      <c r="AW1123" s="2681"/>
      <c r="AX1123" s="2681"/>
      <c r="AY1123" s="2681"/>
      <c r="AZ1123" s="2681"/>
      <c r="BA1123" s="2681"/>
      <c r="BB1123" s="2683"/>
      <c r="BC1123" s="2683"/>
      <c r="BD1123" s="2683"/>
      <c r="BE1123" s="2683"/>
      <c r="BF1123" s="2683"/>
      <c r="BG1123" s="2683"/>
      <c r="BH1123" s="2683"/>
      <c r="BI1123" s="2683"/>
      <c r="BJ1123" s="2683"/>
      <c r="BK1123" s="2683"/>
      <c r="BL1123" s="2683"/>
      <c r="BM1123" s="2683"/>
      <c r="BN1123" s="2683"/>
      <c r="BO1123" s="2683"/>
      <c r="BP1123" s="2683"/>
      <c r="BQ1123" s="2683"/>
      <c r="BR1123" s="89"/>
      <c r="BS1123" s="89"/>
      <c r="BT1123" s="89"/>
      <c r="BU1123" s="89"/>
      <c r="CA1123" s="145"/>
      <c r="CB1123" s="145"/>
      <c r="CC1123" s="145"/>
      <c r="CD1123" s="145"/>
      <c r="CE1123" s="145"/>
      <c r="CF1123" s="145"/>
      <c r="CG1123" s="145"/>
      <c r="CH1123" s="145"/>
      <c r="CI1123" s="145"/>
    </row>
    <row r="1124" spans="1:87" ht="9" customHeight="1" x14ac:dyDescent="0.2">
      <c r="A1124" s="143" t="str">
        <f>+IF('➉一覧からの作成用データ (切替届)'!$N$57="印刷ＯＫ→",1,"")</f>
        <v/>
      </c>
      <c r="B1124" s="2686"/>
      <c r="C1124" s="2686"/>
      <c r="D1124" s="2686"/>
      <c r="E1124" s="2686"/>
      <c r="F1124" s="2686"/>
      <c r="G1124" s="2686"/>
      <c r="H1124" s="2686"/>
      <c r="I1124" s="2686"/>
      <c r="J1124" s="2686"/>
      <c r="K1124" s="2686"/>
      <c r="L1124" s="2686"/>
      <c r="M1124" s="2686"/>
      <c r="N1124" s="2686"/>
      <c r="O1124" s="2686"/>
      <c r="P1124" s="2686"/>
      <c r="Q1124" s="2686"/>
      <c r="R1124" s="2686"/>
      <c r="S1124" s="2686"/>
      <c r="T1124" s="2686"/>
      <c r="U1124" s="2686"/>
      <c r="V1124" s="2686"/>
      <c r="W1124" s="2686"/>
      <c r="X1124" s="2686"/>
      <c r="Y1124" s="2686"/>
      <c r="Z1124" s="2686"/>
      <c r="AA1124" s="2686"/>
      <c r="AB1124" s="2686"/>
      <c r="AC1124" s="2686"/>
      <c r="AD1124" s="2686"/>
      <c r="AE1124" s="2686"/>
      <c r="AF1124" s="2686"/>
      <c r="AG1124" s="2686"/>
      <c r="AH1124" s="2686"/>
      <c r="AI1124" s="2686"/>
      <c r="AJ1124" s="2686"/>
      <c r="AK1124" s="2686"/>
      <c r="AL1124" s="2686"/>
      <c r="AM1124" s="2686"/>
      <c r="AN1124" s="2686"/>
      <c r="AO1124" s="2686"/>
      <c r="AP1124" s="2686"/>
      <c r="AQ1124" s="2686"/>
      <c r="AR1124" s="2686"/>
      <c r="AS1124" s="2686"/>
      <c r="AT1124" s="2686"/>
      <c r="AU1124" s="2686"/>
      <c r="AV1124" s="2681"/>
      <c r="AW1124" s="2681"/>
      <c r="AX1124" s="2681"/>
      <c r="AY1124" s="2681"/>
      <c r="AZ1124" s="2681"/>
      <c r="BA1124" s="2681"/>
      <c r="BB1124" s="2683"/>
      <c r="BC1124" s="2683"/>
      <c r="BD1124" s="2683"/>
      <c r="BE1124" s="2683"/>
      <c r="BF1124" s="2683"/>
      <c r="BG1124" s="2683"/>
      <c r="BH1124" s="2683"/>
      <c r="BI1124" s="2683"/>
      <c r="BJ1124" s="2683"/>
      <c r="BK1124" s="2683"/>
      <c r="BL1124" s="2683"/>
      <c r="BM1124" s="2683"/>
      <c r="BN1124" s="2683"/>
      <c r="BO1124" s="2683"/>
      <c r="BP1124" s="2683"/>
      <c r="BQ1124" s="2683"/>
      <c r="BR1124" s="89"/>
      <c r="BS1124" s="89"/>
      <c r="BT1124" s="89"/>
      <c r="BU1124" s="89"/>
      <c r="CA1124" s="145"/>
      <c r="CB1124" s="145"/>
      <c r="CC1124" s="145"/>
      <c r="CD1124" s="145"/>
      <c r="CE1124" s="145"/>
      <c r="CF1124" s="145"/>
      <c r="CG1124" s="145"/>
      <c r="CH1124" s="145"/>
      <c r="CI1124" s="145"/>
    </row>
    <row r="1125" spans="1:87" s="76" customFormat="1" ht="20.25" customHeight="1" x14ac:dyDescent="0.2">
      <c r="A1125" s="143" t="str">
        <f>+IF('➉一覧からの作成用データ (切替届)'!$N$57="印刷ＯＫ→",1,"")</f>
        <v/>
      </c>
      <c r="B1125" s="1654" t="s">
        <v>306</v>
      </c>
      <c r="C1125" s="1654"/>
      <c r="D1125" s="1654"/>
      <c r="E1125" s="1654"/>
      <c r="F1125" s="1654"/>
      <c r="G1125" s="1654"/>
      <c r="H1125" s="1654"/>
      <c r="I1125" s="1654"/>
      <c r="J1125" s="1654"/>
      <c r="K1125" s="1654"/>
      <c r="L1125" s="1654"/>
      <c r="M1125" s="1654"/>
      <c r="N1125" s="1654"/>
      <c r="O1125" s="1654"/>
      <c r="P1125" s="1654"/>
      <c r="Q1125" s="1654"/>
      <c r="R1125" s="1654"/>
      <c r="S1125" s="1654"/>
      <c r="T1125" s="1654"/>
      <c r="U1125" s="1654"/>
      <c r="V1125" s="1654"/>
      <c r="W1125" s="1654"/>
      <c r="X1125" s="1654"/>
      <c r="Y1125" s="1654"/>
      <c r="Z1125" s="1654"/>
      <c r="AA1125" s="1654"/>
      <c r="AB1125" s="1654"/>
      <c r="AC1125" s="1654"/>
      <c r="AD1125" s="1654"/>
      <c r="AE1125" s="1654"/>
      <c r="AF1125" s="1654"/>
      <c r="AG1125" s="1654"/>
      <c r="AH1125" s="1654"/>
      <c r="AI1125" s="1654"/>
      <c r="AJ1125" s="1654"/>
      <c r="AK1125" s="1654"/>
      <c r="AL1125" s="1654"/>
      <c r="AM1125" s="1654"/>
      <c r="AN1125" s="1654"/>
      <c r="AO1125" s="1654"/>
      <c r="AP1125" s="1654"/>
      <c r="AQ1125" s="1654"/>
      <c r="AR1125" s="1654"/>
      <c r="AS1125" s="1654"/>
      <c r="AT1125" s="1654"/>
      <c r="AU1125" s="1654"/>
      <c r="AV1125" s="1654"/>
      <c r="AW1125" s="1654"/>
      <c r="AX1125" s="1654"/>
      <c r="AY1125" s="1654"/>
      <c r="AZ1125" s="1654"/>
      <c r="BA1125" s="1654"/>
      <c r="BB1125" s="1654"/>
      <c r="BC1125" s="1654"/>
      <c r="BD1125" s="1654"/>
      <c r="BE1125" s="1654"/>
      <c r="BF1125" s="1654"/>
      <c r="BG1125" s="1654"/>
      <c r="BH1125" s="1654"/>
      <c r="BI1125" s="1654"/>
      <c r="BJ1125" s="1654"/>
      <c r="BK1125" s="1654"/>
      <c r="BL1125" s="1654"/>
      <c r="BM1125" s="1654"/>
      <c r="BN1125" s="1654"/>
      <c r="BO1125" s="1654"/>
      <c r="BP1125" s="1654"/>
      <c r="BQ1125" s="1654"/>
      <c r="BR1125" s="135"/>
      <c r="CA1125" s="146"/>
      <c r="CB1125" s="146"/>
      <c r="CC1125" s="146"/>
      <c r="CD1125" s="146"/>
      <c r="CE1125" s="146"/>
      <c r="CF1125" s="146"/>
      <c r="CG1125" s="146"/>
      <c r="CH1125" s="146"/>
      <c r="CI1125" s="146"/>
    </row>
    <row r="1126" spans="1:87" s="76" customFormat="1" ht="20.25" customHeight="1" x14ac:dyDescent="0.2">
      <c r="A1126" s="143" t="str">
        <f>+IF('➉一覧からの作成用データ (切替届)'!$N$57="印刷ＯＫ→",1,"")</f>
        <v/>
      </c>
      <c r="B1126" s="1654"/>
      <c r="C1126" s="1654"/>
      <c r="D1126" s="1654"/>
      <c r="E1126" s="1654"/>
      <c r="F1126" s="1654"/>
      <c r="G1126" s="1654"/>
      <c r="H1126" s="1654"/>
      <c r="I1126" s="1654"/>
      <c r="J1126" s="1654"/>
      <c r="K1126" s="1654"/>
      <c r="L1126" s="1654"/>
      <c r="M1126" s="1654"/>
      <c r="N1126" s="1654"/>
      <c r="O1126" s="1654"/>
      <c r="P1126" s="1654"/>
      <c r="Q1126" s="1654"/>
      <c r="R1126" s="1654"/>
      <c r="S1126" s="1654"/>
      <c r="T1126" s="1654"/>
      <c r="U1126" s="1654"/>
      <c r="V1126" s="1654"/>
      <c r="W1126" s="1654"/>
      <c r="X1126" s="1654"/>
      <c r="Y1126" s="1654"/>
      <c r="Z1126" s="1654"/>
      <c r="AA1126" s="1654"/>
      <c r="AB1126" s="1654"/>
      <c r="AC1126" s="1654"/>
      <c r="AD1126" s="1654"/>
      <c r="AE1126" s="1654"/>
      <c r="AF1126" s="1654"/>
      <c r="AG1126" s="1654"/>
      <c r="AH1126" s="1654"/>
      <c r="AI1126" s="1654"/>
      <c r="AJ1126" s="1654"/>
      <c r="AK1126" s="1654"/>
      <c r="AL1126" s="1654"/>
      <c r="AM1126" s="1654"/>
      <c r="AN1126" s="1654"/>
      <c r="AO1126" s="1654"/>
      <c r="AP1126" s="1654"/>
      <c r="AQ1126" s="1654"/>
      <c r="AR1126" s="1654"/>
      <c r="AS1126" s="1654"/>
      <c r="AT1126" s="1654"/>
      <c r="AU1126" s="1654"/>
      <c r="AV1126" s="1654"/>
      <c r="AW1126" s="1654"/>
      <c r="AX1126" s="1654"/>
      <c r="AY1126" s="1654"/>
      <c r="AZ1126" s="1654"/>
      <c r="BA1126" s="1654"/>
      <c r="BB1126" s="1654"/>
      <c r="BC1126" s="1654"/>
      <c r="BD1126" s="1654"/>
      <c r="BE1126" s="1654"/>
      <c r="BF1126" s="1654"/>
      <c r="BG1126" s="1654"/>
      <c r="BH1126" s="1654"/>
      <c r="BI1126" s="1654"/>
      <c r="BJ1126" s="1654"/>
      <c r="BK1126" s="1654"/>
      <c r="BL1126" s="1654"/>
      <c r="BM1126" s="1654"/>
      <c r="BN1126" s="1654"/>
      <c r="BO1126" s="1654"/>
      <c r="BP1126" s="1654"/>
      <c r="BQ1126" s="1654"/>
      <c r="BR1126" s="135"/>
      <c r="CA1126" s="146"/>
      <c r="CB1126" s="146"/>
      <c r="CC1126" s="146"/>
      <c r="CD1126" s="146"/>
      <c r="CE1126" s="146"/>
      <c r="CF1126" s="146"/>
      <c r="CG1126" s="146"/>
      <c r="CH1126" s="146"/>
      <c r="CI1126" s="146"/>
    </row>
    <row r="1127" spans="1:87" s="76" customFormat="1" ht="16.5" customHeight="1" x14ac:dyDescent="0.25">
      <c r="A1127" s="143" t="str">
        <f>+IF('➉一覧からの作成用データ (切替届)'!$N$57="印刷ＯＫ→",1,"")</f>
        <v/>
      </c>
      <c r="B1127" s="1689" t="s">
        <v>134</v>
      </c>
      <c r="C1127" s="1689"/>
      <c r="D1127" s="1689"/>
      <c r="E1127" s="1689"/>
      <c r="F1127" s="1689"/>
      <c r="G1127" s="1689"/>
      <c r="H1127" s="1689"/>
      <c r="I1127" s="1689"/>
      <c r="J1127" s="1689"/>
      <c r="K1127" s="1689"/>
      <c r="L1127" s="1689"/>
      <c r="M1127" s="1689"/>
      <c r="N1127" s="1689"/>
      <c r="O1127" s="1689"/>
      <c r="P1127" s="1689"/>
      <c r="Q1127" s="1689"/>
      <c r="R1127" s="1689"/>
      <c r="S1127" s="1689"/>
      <c r="T1127" s="1689"/>
      <c r="U1127" s="1689"/>
      <c r="V1127" s="1689"/>
      <c r="W1127" s="1689"/>
      <c r="X1127" s="1689"/>
      <c r="Y1127" s="1689"/>
      <c r="Z1127" s="1689"/>
      <c r="AA1127" s="1689"/>
      <c r="AB1127" s="1689"/>
      <c r="AC1127" s="1689"/>
      <c r="AD1127" s="1689"/>
      <c r="AE1127" s="1689"/>
      <c r="AF1127" s="1689"/>
      <c r="AG1127" s="1689"/>
      <c r="AH1127" s="1689"/>
      <c r="AI1127" s="1689"/>
      <c r="AJ1127" s="1689"/>
      <c r="AK1127" s="1689"/>
      <c r="AL1127" s="1689"/>
      <c r="AM1127" s="1689"/>
      <c r="AN1127" s="1689"/>
      <c r="AO1127" s="1689"/>
      <c r="AP1127" s="1689"/>
      <c r="AQ1127" s="1689"/>
      <c r="AR1127" s="1689"/>
      <c r="AS1127" s="1689"/>
      <c r="AT1127" s="1689"/>
      <c r="AU1127" s="1689"/>
      <c r="AV1127" s="1689"/>
      <c r="AW1127" s="1689"/>
      <c r="AX1127" s="1689"/>
      <c r="AY1127" s="1689"/>
      <c r="AZ1127" s="1689"/>
      <c r="BA1127" s="1689"/>
      <c r="BB1127" s="1689"/>
      <c r="BC1127" s="1689"/>
      <c r="BD1127" s="1689"/>
      <c r="BE1127" s="1689"/>
      <c r="BF1127" s="1689"/>
      <c r="BG1127" s="1689"/>
      <c r="BH1127" s="1689"/>
      <c r="BI1127" s="1689"/>
      <c r="BJ1127" s="1689"/>
      <c r="BK1127" s="1689"/>
      <c r="BL1127" s="1689"/>
      <c r="BM1127" s="1689"/>
      <c r="BN1127" s="1689"/>
      <c r="BO1127" s="1689"/>
      <c r="BP1127" s="1689"/>
      <c r="BQ1127" s="1689"/>
      <c r="BR1127" s="147"/>
      <c r="CA1127" s="146"/>
      <c r="CB1127" s="146"/>
      <c r="CC1127" s="146"/>
      <c r="CD1127" s="146"/>
      <c r="CE1127" s="146"/>
      <c r="CF1127" s="146"/>
      <c r="CG1127" s="146"/>
      <c r="CH1127" s="146"/>
      <c r="CI1127" s="146"/>
    </row>
    <row r="1128" spans="1:87" s="76" customFormat="1" ht="16.5" customHeight="1" x14ac:dyDescent="0.25">
      <c r="A1128" s="143" t="str">
        <f>+IF('➉一覧からの作成用データ (切替届)'!$N$57="印刷ＯＫ→",1,"")</f>
        <v/>
      </c>
      <c r="B1128" s="1689"/>
      <c r="C1128" s="1689"/>
      <c r="D1128" s="1689"/>
      <c r="E1128" s="1689"/>
      <c r="F1128" s="1689"/>
      <c r="G1128" s="1689"/>
      <c r="H1128" s="1689"/>
      <c r="I1128" s="1689"/>
      <c r="J1128" s="1689"/>
      <c r="K1128" s="1689"/>
      <c r="L1128" s="1689"/>
      <c r="M1128" s="1689"/>
      <c r="N1128" s="1689"/>
      <c r="O1128" s="1689"/>
      <c r="P1128" s="1689"/>
      <c r="Q1128" s="1689"/>
      <c r="R1128" s="1689"/>
      <c r="S1128" s="1689"/>
      <c r="T1128" s="1689"/>
      <c r="U1128" s="1689"/>
      <c r="V1128" s="1689"/>
      <c r="W1128" s="1689"/>
      <c r="X1128" s="1689"/>
      <c r="Y1128" s="1689"/>
      <c r="Z1128" s="1689"/>
      <c r="AA1128" s="1689"/>
      <c r="AB1128" s="1689"/>
      <c r="AC1128" s="1689"/>
      <c r="AD1128" s="1689"/>
      <c r="AE1128" s="1689"/>
      <c r="AF1128" s="1689"/>
      <c r="AG1128" s="1689"/>
      <c r="AH1128" s="1689"/>
      <c r="AI1128" s="1689"/>
      <c r="AJ1128" s="1689"/>
      <c r="AK1128" s="1689"/>
      <c r="AL1128" s="1689"/>
      <c r="AM1128" s="1689"/>
      <c r="AN1128" s="1689"/>
      <c r="AO1128" s="1689"/>
      <c r="AP1128" s="1689"/>
      <c r="AQ1128" s="1689"/>
      <c r="AR1128" s="1689"/>
      <c r="AS1128" s="1689"/>
      <c r="AT1128" s="1689"/>
      <c r="AU1128" s="1689"/>
      <c r="AV1128" s="1689"/>
      <c r="AW1128" s="1689"/>
      <c r="AX1128" s="1689"/>
      <c r="AY1128" s="1689"/>
      <c r="AZ1128" s="1689"/>
      <c r="BA1128" s="1689"/>
      <c r="BB1128" s="1689"/>
      <c r="BC1128" s="1689"/>
      <c r="BD1128" s="1689"/>
      <c r="BE1128" s="1689"/>
      <c r="BF1128" s="1689"/>
      <c r="BG1128" s="1689"/>
      <c r="BH1128" s="1689"/>
      <c r="BI1128" s="1689"/>
      <c r="BJ1128" s="1689"/>
      <c r="BK1128" s="1689"/>
      <c r="BL1128" s="1689"/>
      <c r="BM1128" s="1689"/>
      <c r="BN1128" s="1689"/>
      <c r="BO1128" s="1689"/>
      <c r="BP1128" s="1689"/>
      <c r="BQ1128" s="1689"/>
      <c r="BR1128" s="147"/>
      <c r="CA1128" s="146"/>
      <c r="CB1128" s="146"/>
      <c r="CC1128" s="146"/>
      <c r="CD1128" s="146"/>
      <c r="CE1128" s="146"/>
      <c r="CF1128" s="146"/>
    </row>
    <row r="1129" spans="1:87" s="76" customFormat="1" ht="28.5" customHeight="1" x14ac:dyDescent="0.2">
      <c r="A1129" s="143" t="str">
        <f>+IF('➉一覧からの作成用データ (切替届)'!$N$57="印刷ＯＫ→",1,"")</f>
        <v/>
      </c>
      <c r="B1129" s="1654" t="s">
        <v>135</v>
      </c>
      <c r="C1129" s="1654"/>
      <c r="D1129" s="1654"/>
      <c r="E1129" s="1654"/>
      <c r="F1129" s="1654"/>
      <c r="G1129" s="1654"/>
      <c r="H1129" s="1654"/>
      <c r="I1129" s="1654"/>
      <c r="J1129" s="1654"/>
      <c r="K1129" s="1654"/>
      <c r="L1129" s="1654"/>
      <c r="M1129" s="1654"/>
      <c r="N1129" s="1654"/>
      <c r="O1129" s="1654"/>
      <c r="P1129" s="1654"/>
      <c r="Q1129" s="1654"/>
      <c r="R1129" s="1654"/>
      <c r="S1129" s="1654"/>
      <c r="T1129" s="1654"/>
      <c r="U1129" s="1654"/>
      <c r="V1129" s="1654"/>
      <c r="W1129" s="1654"/>
      <c r="X1129" s="1654"/>
      <c r="Y1129" s="1654"/>
      <c r="Z1129" s="1654"/>
      <c r="AA1129" s="1654"/>
      <c r="AB1129" s="1654"/>
      <c r="AC1129" s="1654"/>
      <c r="AD1129" s="1654"/>
      <c r="AE1129" s="1654"/>
      <c r="AF1129" s="1654"/>
      <c r="AG1129" s="1654"/>
      <c r="AH1129" s="1654"/>
      <c r="AI1129" s="1654"/>
      <c r="AJ1129" s="1654"/>
      <c r="AK1129" s="1654"/>
      <c r="AL1129" s="1654"/>
      <c r="AM1129" s="1654"/>
      <c r="AN1129" s="1654"/>
      <c r="AO1129" s="1654"/>
      <c r="AP1129" s="1654"/>
      <c r="AQ1129" s="1654"/>
      <c r="AR1129" s="1654"/>
      <c r="AS1129" s="1654"/>
      <c r="AT1129" s="1654"/>
      <c r="AU1129" s="1654"/>
      <c r="AV1129" s="1654"/>
      <c r="AW1129" s="1654"/>
      <c r="AX1129" s="1654"/>
      <c r="AY1129" s="1654"/>
      <c r="AZ1129" s="1654"/>
      <c r="BA1129" s="1654"/>
      <c r="BB1129" s="1654"/>
      <c r="BC1129" s="1654"/>
      <c r="BD1129" s="1654"/>
      <c r="BE1129" s="1654"/>
      <c r="BF1129" s="1654"/>
      <c r="BG1129" s="1654"/>
      <c r="BH1129" s="1654"/>
      <c r="BI1129" s="1654"/>
      <c r="BJ1129" s="1654"/>
      <c r="BK1129" s="1654"/>
      <c r="BL1129" s="1654"/>
      <c r="BM1129" s="1654"/>
      <c r="BN1129" s="1654"/>
      <c r="BO1129" s="1654"/>
      <c r="BP1129" s="1654"/>
      <c r="BQ1129" s="1654"/>
      <c r="BR1129" s="135"/>
      <c r="CA1129" s="146"/>
      <c r="CB1129" s="146"/>
      <c r="CC1129" s="146"/>
      <c r="CD1129" s="146"/>
      <c r="CE1129" s="146"/>
      <c r="CF1129" s="146"/>
    </row>
    <row r="1130" spans="1:87" s="76" customFormat="1" ht="28.5" customHeight="1" x14ac:dyDescent="0.2">
      <c r="A1130" s="143" t="str">
        <f>+IF('➉一覧からの作成用データ (切替届)'!$N$57="印刷ＯＫ→",1,"")</f>
        <v/>
      </c>
      <c r="B1130" s="1654"/>
      <c r="C1130" s="1654"/>
      <c r="D1130" s="1654"/>
      <c r="E1130" s="1654"/>
      <c r="F1130" s="1654"/>
      <c r="G1130" s="1654"/>
      <c r="H1130" s="1654"/>
      <c r="I1130" s="1654"/>
      <c r="J1130" s="1654"/>
      <c r="K1130" s="1654"/>
      <c r="L1130" s="1654"/>
      <c r="M1130" s="1654"/>
      <c r="N1130" s="1654"/>
      <c r="O1130" s="1654"/>
      <c r="P1130" s="1654"/>
      <c r="Q1130" s="1654"/>
      <c r="R1130" s="1654"/>
      <c r="S1130" s="1654"/>
      <c r="T1130" s="1654"/>
      <c r="U1130" s="1654"/>
      <c r="V1130" s="1654"/>
      <c r="W1130" s="1654"/>
      <c r="X1130" s="1654"/>
      <c r="Y1130" s="1654"/>
      <c r="Z1130" s="1654"/>
      <c r="AA1130" s="1654"/>
      <c r="AB1130" s="1654"/>
      <c r="AC1130" s="1654"/>
      <c r="AD1130" s="1654"/>
      <c r="AE1130" s="1654"/>
      <c r="AF1130" s="1654"/>
      <c r="AG1130" s="1654"/>
      <c r="AH1130" s="1654"/>
      <c r="AI1130" s="1654"/>
      <c r="AJ1130" s="1654"/>
      <c r="AK1130" s="1654"/>
      <c r="AL1130" s="1654"/>
      <c r="AM1130" s="1654"/>
      <c r="AN1130" s="1654"/>
      <c r="AO1130" s="1654"/>
      <c r="AP1130" s="1654"/>
      <c r="AQ1130" s="1654"/>
      <c r="AR1130" s="1654"/>
      <c r="AS1130" s="1654"/>
      <c r="AT1130" s="1654"/>
      <c r="AU1130" s="1654"/>
      <c r="AV1130" s="1654"/>
      <c r="AW1130" s="1654"/>
      <c r="AX1130" s="1654"/>
      <c r="AY1130" s="1654"/>
      <c r="AZ1130" s="1654"/>
      <c r="BA1130" s="1654"/>
      <c r="BB1130" s="1654"/>
      <c r="BC1130" s="1654"/>
      <c r="BD1130" s="1654"/>
      <c r="BE1130" s="1654"/>
      <c r="BF1130" s="1654"/>
      <c r="BG1130" s="1654"/>
      <c r="BH1130" s="1654"/>
      <c r="BI1130" s="1654"/>
      <c r="BJ1130" s="1654"/>
      <c r="BK1130" s="1654"/>
      <c r="BL1130" s="1654"/>
      <c r="BM1130" s="1654"/>
      <c r="BN1130" s="1654"/>
      <c r="BO1130" s="1654"/>
      <c r="BP1130" s="1654"/>
      <c r="BQ1130" s="1654"/>
      <c r="BR1130" s="135"/>
      <c r="CA1130" s="146"/>
      <c r="CB1130" s="146"/>
      <c r="CC1130" s="146"/>
      <c r="CD1130" s="146"/>
      <c r="CE1130" s="146"/>
      <c r="CF1130" s="146"/>
      <c r="CG1130" s="146"/>
      <c r="CH1130" s="146"/>
      <c r="CI1130" s="146"/>
    </row>
    <row r="1131" spans="1:87" s="76" customFormat="1" ht="16.5" customHeight="1" x14ac:dyDescent="0.2">
      <c r="A1131" s="143" t="str">
        <f>+IF('➉一覧からの作成用データ (切替届)'!$N$57="印刷ＯＫ→",1,"")</f>
        <v/>
      </c>
      <c r="B1131" s="1654" t="s">
        <v>136</v>
      </c>
      <c r="C1131" s="1654"/>
      <c r="D1131" s="1654"/>
      <c r="E1131" s="1654"/>
      <c r="F1131" s="1654"/>
      <c r="G1131" s="1654"/>
      <c r="H1131" s="1654"/>
      <c r="I1131" s="1654"/>
      <c r="J1131" s="1654"/>
      <c r="K1131" s="1654"/>
      <c r="L1131" s="1654"/>
      <c r="M1131" s="1654"/>
      <c r="N1131" s="1654"/>
      <c r="O1131" s="1654"/>
      <c r="P1131" s="1654"/>
      <c r="Q1131" s="1654"/>
      <c r="R1131" s="1654"/>
      <c r="S1131" s="1654"/>
      <c r="T1131" s="1654"/>
      <c r="U1131" s="1654"/>
      <c r="V1131" s="1654"/>
      <c r="W1131" s="1654"/>
      <c r="X1131" s="1654"/>
      <c r="Y1131" s="1654"/>
      <c r="Z1131" s="1654"/>
      <c r="AA1131" s="1654"/>
      <c r="AB1131" s="1654"/>
      <c r="AC1131" s="1654"/>
      <c r="AD1131" s="1654"/>
      <c r="AE1131" s="1654"/>
      <c r="AF1131" s="1654"/>
      <c r="AG1131" s="1654"/>
      <c r="AH1131" s="1654"/>
      <c r="AI1131" s="1654"/>
      <c r="AJ1131" s="1654"/>
      <c r="AK1131" s="1654"/>
      <c r="AL1131" s="1654"/>
      <c r="AM1131" s="1654"/>
      <c r="AN1131" s="1654"/>
      <c r="AO1131" s="1654"/>
      <c r="AP1131" s="1654"/>
      <c r="AQ1131" s="1654"/>
      <c r="AR1131" s="1654"/>
      <c r="AS1131" s="1654"/>
      <c r="AT1131" s="1654"/>
      <c r="AU1131" s="1654"/>
      <c r="AV1131" s="1654"/>
      <c r="AW1131" s="1654"/>
      <c r="AX1131" s="1654"/>
      <c r="AY1131" s="1654"/>
      <c r="AZ1131" s="1654"/>
      <c r="BA1131" s="1654"/>
      <c r="BB1131" s="1654"/>
      <c r="BC1131" s="1654"/>
      <c r="BD1131" s="1654"/>
      <c r="BE1131" s="1654"/>
      <c r="BF1131" s="1654"/>
      <c r="BG1131" s="1654"/>
      <c r="BH1131" s="1654"/>
      <c r="BI1131" s="1654"/>
      <c r="BJ1131" s="1654"/>
      <c r="BK1131" s="1654"/>
      <c r="BL1131" s="1654"/>
      <c r="BM1131" s="1654"/>
      <c r="BN1131" s="1654"/>
      <c r="BO1131" s="1654"/>
      <c r="BP1131" s="1654"/>
      <c r="BQ1131" s="1654"/>
      <c r="BR1131" s="135"/>
      <c r="CA1131" s="146"/>
      <c r="CB1131" s="146"/>
      <c r="CC1131" s="146"/>
      <c r="CD1131" s="146"/>
      <c r="CE1131" s="146"/>
      <c r="CF1131" s="146"/>
      <c r="CG1131" s="146"/>
      <c r="CH1131" s="146"/>
      <c r="CI1131" s="146"/>
    </row>
    <row r="1132" spans="1:87" s="76" customFormat="1" ht="16.5" customHeight="1" x14ac:dyDescent="0.2">
      <c r="A1132" s="143" t="str">
        <f>+IF('➉一覧からの作成用データ (切替届)'!$N$57="印刷ＯＫ→",1,"")</f>
        <v/>
      </c>
      <c r="B1132" s="1654"/>
      <c r="C1132" s="1654"/>
      <c r="D1132" s="1654"/>
      <c r="E1132" s="1654"/>
      <c r="F1132" s="1654"/>
      <c r="G1132" s="1654"/>
      <c r="H1132" s="1654"/>
      <c r="I1132" s="1654"/>
      <c r="J1132" s="1654"/>
      <c r="K1132" s="1654"/>
      <c r="L1132" s="1654"/>
      <c r="M1132" s="1654"/>
      <c r="N1132" s="1654"/>
      <c r="O1132" s="1654"/>
      <c r="P1132" s="1654"/>
      <c r="Q1132" s="1654"/>
      <c r="R1132" s="1654"/>
      <c r="S1132" s="1654"/>
      <c r="T1132" s="1654"/>
      <c r="U1132" s="1654"/>
      <c r="V1132" s="1654"/>
      <c r="W1132" s="1654"/>
      <c r="X1132" s="1654"/>
      <c r="Y1132" s="1654"/>
      <c r="Z1132" s="1654"/>
      <c r="AA1132" s="1654"/>
      <c r="AB1132" s="1654"/>
      <c r="AC1132" s="1654"/>
      <c r="AD1132" s="1654"/>
      <c r="AE1132" s="1654"/>
      <c r="AF1132" s="1654"/>
      <c r="AG1132" s="1654"/>
      <c r="AH1132" s="1654"/>
      <c r="AI1132" s="1654"/>
      <c r="AJ1132" s="1654"/>
      <c r="AK1132" s="1654"/>
      <c r="AL1132" s="1654"/>
      <c r="AM1132" s="1654"/>
      <c r="AN1132" s="1654"/>
      <c r="AO1132" s="1654"/>
      <c r="AP1132" s="1654"/>
      <c r="AQ1132" s="1654"/>
      <c r="AR1132" s="1654"/>
      <c r="AS1132" s="1654"/>
      <c r="AT1132" s="1654"/>
      <c r="AU1132" s="1654"/>
      <c r="AV1132" s="1654"/>
      <c r="AW1132" s="1654"/>
      <c r="AX1132" s="1654"/>
      <c r="AY1132" s="1654"/>
      <c r="AZ1132" s="1654"/>
      <c r="BA1132" s="1654"/>
      <c r="BB1132" s="1654"/>
      <c r="BC1132" s="1654"/>
      <c r="BD1132" s="1654"/>
      <c r="BE1132" s="1654"/>
      <c r="BF1132" s="1654"/>
      <c r="BG1132" s="1654"/>
      <c r="BH1132" s="1654"/>
      <c r="BI1132" s="1654"/>
      <c r="BJ1132" s="1654"/>
      <c r="BK1132" s="1654"/>
      <c r="BL1132" s="1654"/>
      <c r="BM1132" s="1654"/>
      <c r="BN1132" s="1654"/>
      <c r="BO1132" s="1654"/>
      <c r="BP1132" s="1654"/>
      <c r="BQ1132" s="1654"/>
      <c r="BR1132" s="135"/>
      <c r="CA1132" s="146"/>
      <c r="CB1132" s="146"/>
      <c r="CC1132" s="146"/>
      <c r="CD1132" s="146"/>
      <c r="CE1132" s="146"/>
      <c r="CF1132" s="146"/>
      <c r="CG1132" s="146"/>
      <c r="CH1132" s="146"/>
      <c r="CI1132" s="146"/>
    </row>
    <row r="1133" spans="1:87" s="76" customFormat="1" ht="12" customHeight="1" x14ac:dyDescent="0.2">
      <c r="A1133" s="143" t="str">
        <f>+IF('➉一覧からの作成用データ (切替届)'!$N$57="印刷ＯＫ→",1,"")</f>
        <v/>
      </c>
      <c r="B1133" s="82"/>
      <c r="C1133" s="92"/>
      <c r="D1133" s="92"/>
      <c r="E1133" s="92"/>
      <c r="F1133" s="92"/>
      <c r="G1133" s="92"/>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3"/>
      <c r="AI1133" s="93"/>
      <c r="AJ1133" s="93"/>
      <c r="AK1133" s="93"/>
      <c r="AL1133" s="94"/>
      <c r="AM1133" s="95"/>
      <c r="AN1133" s="95"/>
      <c r="AO1133" s="95"/>
      <c r="AP1133" s="95"/>
      <c r="AQ1133" s="96"/>
      <c r="AR1133" s="96"/>
      <c r="AS1133" s="96"/>
      <c r="AT1133" s="96"/>
      <c r="AU1133" s="96"/>
      <c r="AV1133" s="96"/>
      <c r="AW1133" s="96"/>
      <c r="AX1133" s="96"/>
      <c r="AY1133" s="96"/>
      <c r="AZ1133" s="96"/>
      <c r="BA1133" s="96"/>
      <c r="BB1133" s="96"/>
      <c r="BC1133" s="96"/>
      <c r="BD1133" s="96"/>
      <c r="BE1133" s="96"/>
      <c r="BF1133" s="96"/>
      <c r="BG1133" s="96"/>
      <c r="BH1133" s="96"/>
      <c r="BR1133" s="135"/>
      <c r="CA1133" s="146"/>
      <c r="CB1133" s="146"/>
      <c r="CC1133" s="146"/>
      <c r="CD1133" s="146"/>
      <c r="CE1133" s="146"/>
      <c r="CF1133" s="146"/>
      <c r="CG1133" s="146"/>
      <c r="CH1133" s="146"/>
      <c r="CI1133" s="146"/>
    </row>
    <row r="1134" spans="1:87" s="76" customFormat="1" ht="12" customHeight="1" x14ac:dyDescent="0.2">
      <c r="A1134" s="143" t="str">
        <f>+IF('➉一覧からの作成用データ (切替届)'!$N$57="印刷ＯＫ→",1,"")</f>
        <v/>
      </c>
      <c r="B1134" s="92"/>
      <c r="C1134" s="92"/>
      <c r="D1134" s="92"/>
      <c r="E1134" s="92"/>
      <c r="F1134" s="92"/>
      <c r="G1134" s="92"/>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3"/>
      <c r="AI1134" s="93"/>
      <c r="AJ1134" s="93"/>
      <c r="AK1134" s="93"/>
      <c r="AL1134" s="94"/>
      <c r="AM1134" s="95"/>
      <c r="AN1134" s="95"/>
      <c r="AO1134" s="95"/>
      <c r="AP1134" s="95"/>
      <c r="AQ1134" s="97"/>
      <c r="AR1134" s="97"/>
      <c r="AS1134" s="97"/>
      <c r="AT1134" s="97"/>
      <c r="AU1134" s="97"/>
      <c r="AV1134" s="97"/>
      <c r="AW1134" s="98"/>
      <c r="AX1134" s="98"/>
      <c r="AY1134" s="98"/>
      <c r="AZ1134" s="98"/>
      <c r="BA1134" s="98"/>
      <c r="BB1134" s="99"/>
      <c r="BC1134" s="98"/>
      <c r="BD1134" s="98"/>
      <c r="BE1134" s="98"/>
      <c r="BF1134" s="98"/>
      <c r="BG1134" s="98"/>
      <c r="BH1134" s="99"/>
      <c r="BR1134" s="135"/>
      <c r="CA1134" s="146"/>
      <c r="CB1134" s="146"/>
      <c r="CC1134" s="146"/>
      <c r="CD1134" s="146"/>
      <c r="CE1134" s="146"/>
      <c r="CF1134" s="146"/>
      <c r="CG1134" s="146"/>
      <c r="CH1134" s="146"/>
      <c r="CI1134" s="146"/>
    </row>
    <row r="1135" spans="1:87" ht="11.25" customHeight="1" x14ac:dyDescent="0.2">
      <c r="A1135" s="143" t="str">
        <f>+IF('➉一覧からの作成用データ (切替届)'!$N$58="印刷ＯＫ→",1,"")</f>
        <v/>
      </c>
      <c r="C1135" s="92"/>
      <c r="D1135" s="92"/>
      <c r="E1135" s="92"/>
      <c r="F1135" s="92"/>
      <c r="G1135" s="92"/>
      <c r="H1135" s="92"/>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3"/>
      <c r="AI1135" s="93"/>
      <c r="AJ1135" s="93"/>
      <c r="AK1135" s="93"/>
      <c r="AL1135" s="94"/>
      <c r="AM1135" s="95"/>
      <c r="AN1135" s="95"/>
      <c r="AO1135" s="95"/>
      <c r="AP1135" s="95"/>
      <c r="AQ1135" s="96"/>
      <c r="AR1135" s="96"/>
      <c r="AS1135" s="96"/>
      <c r="AT1135" s="96"/>
      <c r="AU1135" s="96"/>
      <c r="AV1135" s="96"/>
      <c r="AW1135" s="96"/>
      <c r="AX1135" s="96"/>
      <c r="AY1135" s="96"/>
      <c r="AZ1135" s="96"/>
      <c r="BA1135" s="96"/>
      <c r="BB1135" s="96"/>
      <c r="BC1135" s="96"/>
      <c r="BD1135" s="96"/>
      <c r="BE1135" s="96"/>
      <c r="BF1135" s="96"/>
      <c r="BG1135" s="96"/>
      <c r="BH1135" s="96"/>
      <c r="BI1135" s="76"/>
      <c r="BJ1135" s="76"/>
      <c r="BK1135" s="76"/>
      <c r="BL1135" s="76"/>
      <c r="BM1135" s="76"/>
      <c r="BN1135" s="76"/>
      <c r="BO1135" s="76"/>
      <c r="BP1135" s="76"/>
      <c r="BQ1135" s="76"/>
    </row>
    <row r="1136" spans="1:87" ht="12.75" customHeight="1" x14ac:dyDescent="0.2">
      <c r="A1136" s="143" t="str">
        <f>+IF('➉一覧からの作成用データ (切替届)'!$N$58="印刷ＯＫ→",1,"")</f>
        <v/>
      </c>
      <c r="B1136" s="92"/>
      <c r="C1136" s="92"/>
      <c r="D1136" s="92"/>
      <c r="E1136" s="92"/>
      <c r="F1136" s="92"/>
      <c r="G1136" s="92"/>
      <c r="H1136" s="92"/>
      <c r="I1136" s="92"/>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3"/>
      <c r="AI1136" s="93"/>
      <c r="AJ1136" s="93"/>
      <c r="AK1136" s="93"/>
      <c r="AL1136" s="94"/>
      <c r="AM1136" s="95"/>
      <c r="AN1136" s="95"/>
      <c r="AO1136" s="95"/>
      <c r="AP1136" s="95"/>
      <c r="AQ1136" s="97"/>
      <c r="AR1136" s="97"/>
      <c r="AS1136" s="97"/>
      <c r="AT1136" s="97"/>
      <c r="AU1136" s="97"/>
      <c r="AV1136" s="97"/>
      <c r="AW1136" s="98"/>
      <c r="AX1136" s="98"/>
      <c r="AY1136" s="98"/>
      <c r="AZ1136" s="98"/>
      <c r="BA1136" s="98"/>
      <c r="BB1136" s="99"/>
      <c r="BC1136" s="98"/>
      <c r="BD1136" s="98"/>
      <c r="BE1136" s="98"/>
      <c r="BF1136" s="98"/>
      <c r="BG1136" s="98"/>
      <c r="BH1136" s="99"/>
      <c r="BI1136" s="76"/>
      <c r="BJ1136" s="76"/>
      <c r="BK1136" s="76"/>
      <c r="BL1136" s="76"/>
      <c r="BM1136" s="76"/>
      <c r="BN1136" s="76"/>
      <c r="BO1136" s="76"/>
      <c r="BP1136" s="76"/>
      <c r="BQ1136" s="76"/>
      <c r="BR1136" s="83"/>
      <c r="BS1136" s="83"/>
    </row>
    <row r="1137" spans="1:87" ht="12.75" customHeight="1" x14ac:dyDescent="0.2">
      <c r="A1137" s="143" t="str">
        <f>+IF('➉一覧からの作成用データ (切替届)'!$N$58="印刷ＯＫ→",1,"")</f>
        <v/>
      </c>
      <c r="B1137" s="92"/>
      <c r="C1137" s="92"/>
      <c r="D1137" s="92"/>
      <c r="E1137" s="92"/>
      <c r="F1137" s="92"/>
      <c r="G1137" s="92"/>
      <c r="H1137" s="92"/>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3"/>
      <c r="AI1137" s="93"/>
      <c r="AJ1137" s="93"/>
      <c r="AK1137" s="93"/>
      <c r="AL1137" s="94"/>
      <c r="AM1137" s="95"/>
      <c r="AN1137" s="95"/>
      <c r="AO1137" s="95"/>
      <c r="AP1137" s="95"/>
      <c r="AQ1137" s="97"/>
      <c r="AR1137" s="97"/>
      <c r="AS1137" s="97"/>
      <c r="AT1137" s="97"/>
      <c r="AU1137" s="97"/>
      <c r="AV1137" s="97"/>
      <c r="AW1137" s="98"/>
      <c r="AX1137" s="98"/>
      <c r="AY1137" s="98"/>
      <c r="AZ1137" s="98"/>
      <c r="BA1137" s="98"/>
      <c r="BB1137" s="99"/>
      <c r="BC1137" s="98"/>
      <c r="BD1137" s="98"/>
      <c r="BE1137" s="98"/>
      <c r="BF1137" s="98"/>
      <c r="BG1137" s="98"/>
      <c r="BH1137" s="99"/>
      <c r="BI1137" s="76"/>
      <c r="BJ1137" s="100"/>
      <c r="BK1137" s="101"/>
      <c r="BL1137" s="101"/>
      <c r="BM1137" s="101"/>
      <c r="BN1137" s="101"/>
      <c r="BO1137" s="101"/>
      <c r="BP1137" s="101"/>
      <c r="BQ1137" s="101"/>
      <c r="BR1137" s="76"/>
      <c r="BS1137" s="76"/>
    </row>
    <row r="1138" spans="1:87" ht="12.75" customHeight="1" x14ac:dyDescent="0.2">
      <c r="A1138" s="143" t="str">
        <f>+IF('➉一覧からの作成用データ (切替届)'!$N$58="印刷ＯＫ→",1,"")</f>
        <v/>
      </c>
      <c r="B1138" s="2719" t="s">
        <v>589</v>
      </c>
      <c r="C1138" s="2719"/>
      <c r="D1138" s="2719"/>
      <c r="E1138" s="2719"/>
      <c r="F1138" s="2719"/>
      <c r="G1138" s="2719"/>
      <c r="H1138" s="2719"/>
      <c r="I1138" s="2719"/>
      <c r="J1138" s="2719"/>
      <c r="K1138" s="2719"/>
      <c r="L1138" s="2719"/>
      <c r="M1138" s="2719"/>
      <c r="N1138" s="2719"/>
      <c r="O1138" s="2719"/>
      <c r="P1138" s="2719"/>
      <c r="Q1138" s="2719"/>
      <c r="R1138" s="2719"/>
      <c r="S1138" s="2719"/>
      <c r="T1138" s="2719"/>
      <c r="U1138" s="2719"/>
      <c r="V1138" s="2719"/>
      <c r="W1138" s="2719"/>
      <c r="X1138" s="2719"/>
      <c r="Y1138" s="2719"/>
      <c r="Z1138" s="2719"/>
      <c r="AA1138" s="2719"/>
      <c r="AB1138" s="2719"/>
      <c r="AC1138" s="2719"/>
      <c r="AD1138" s="2719"/>
      <c r="AE1138" s="2719"/>
      <c r="AF1138" s="2719"/>
      <c r="AG1138" s="2719"/>
      <c r="AH1138" s="2719"/>
      <c r="AI1138" s="2719"/>
      <c r="AJ1138" s="2719"/>
      <c r="AK1138" s="2719"/>
      <c r="AL1138" s="2720"/>
      <c r="AM1138" s="95"/>
      <c r="AN1138" s="95"/>
      <c r="AO1138" s="95"/>
      <c r="AP1138" s="2721" t="s">
        <v>115</v>
      </c>
      <c r="AQ1138" s="2721"/>
      <c r="AR1138" s="2721"/>
      <c r="AS1138" s="2721"/>
      <c r="AT1138" s="2721"/>
      <c r="AU1138" s="2721"/>
      <c r="AV1138" s="2721"/>
      <c r="AW1138" s="2723"/>
      <c r="AX1138" s="2723"/>
      <c r="AY1138" s="2723"/>
      <c r="AZ1138" s="2723"/>
      <c r="BA1138" s="2723"/>
      <c r="BB1138" s="2723"/>
      <c r="BC1138" s="2723"/>
      <c r="BD1138" s="2723"/>
      <c r="BE1138" s="2723"/>
      <c r="BF1138" s="2723"/>
      <c r="BG1138" s="2723"/>
      <c r="BH1138" s="2723"/>
      <c r="BI1138" s="2723"/>
      <c r="BJ1138" s="2723"/>
      <c r="BK1138" s="2723"/>
      <c r="BL1138" s="2723"/>
      <c r="BM1138" s="2723"/>
      <c r="BN1138" s="2723"/>
      <c r="BO1138" s="2723"/>
      <c r="BP1138" s="2723"/>
      <c r="BQ1138" s="2723"/>
      <c r="BR1138" s="76"/>
      <c r="BS1138" s="76"/>
    </row>
    <row r="1139" spans="1:87" ht="12.75" customHeight="1" x14ac:dyDescent="0.2">
      <c r="A1139" s="143" t="str">
        <f>+IF('➉一覧からの作成用データ (切替届)'!$N$58="印刷ＯＫ→",1,"")</f>
        <v/>
      </c>
      <c r="B1139" s="2719"/>
      <c r="C1139" s="2719"/>
      <c r="D1139" s="2719"/>
      <c r="E1139" s="2719"/>
      <c r="F1139" s="2719"/>
      <c r="G1139" s="2719"/>
      <c r="H1139" s="2719"/>
      <c r="I1139" s="2719"/>
      <c r="J1139" s="2719"/>
      <c r="K1139" s="2719"/>
      <c r="L1139" s="2719"/>
      <c r="M1139" s="2719"/>
      <c r="N1139" s="2719"/>
      <c r="O1139" s="2719"/>
      <c r="P1139" s="2719"/>
      <c r="Q1139" s="2719"/>
      <c r="R1139" s="2719"/>
      <c r="S1139" s="2719"/>
      <c r="T1139" s="2719"/>
      <c r="U1139" s="2719"/>
      <c r="V1139" s="2719"/>
      <c r="W1139" s="2719"/>
      <c r="X1139" s="2719"/>
      <c r="Y1139" s="2719"/>
      <c r="Z1139" s="2719"/>
      <c r="AA1139" s="2719"/>
      <c r="AB1139" s="2719"/>
      <c r="AC1139" s="2719"/>
      <c r="AD1139" s="2719"/>
      <c r="AE1139" s="2719"/>
      <c r="AF1139" s="2719"/>
      <c r="AG1139" s="2719"/>
      <c r="AH1139" s="2719"/>
      <c r="AI1139" s="2719"/>
      <c r="AJ1139" s="2719"/>
      <c r="AK1139" s="2719"/>
      <c r="AL1139" s="2720"/>
      <c r="AM1139" s="95"/>
      <c r="AN1139" s="95"/>
      <c r="AO1139" s="95"/>
      <c r="AP1139" s="2721"/>
      <c r="AQ1139" s="2721"/>
      <c r="AR1139" s="2721"/>
      <c r="AS1139" s="2721"/>
      <c r="AT1139" s="2721"/>
      <c r="AU1139" s="2721"/>
      <c r="AV1139" s="2721"/>
      <c r="AW1139" s="2723"/>
      <c r="AX1139" s="2723"/>
      <c r="AY1139" s="2723"/>
      <c r="AZ1139" s="2723"/>
      <c r="BA1139" s="2723"/>
      <c r="BB1139" s="2723"/>
      <c r="BC1139" s="2723"/>
      <c r="BD1139" s="2723"/>
      <c r="BE1139" s="2723"/>
      <c r="BF1139" s="2723"/>
      <c r="BG1139" s="2723"/>
      <c r="BH1139" s="2723"/>
      <c r="BI1139" s="2723"/>
      <c r="BJ1139" s="2723"/>
      <c r="BK1139" s="2723"/>
      <c r="BL1139" s="2723"/>
      <c r="BM1139" s="2723"/>
      <c r="BN1139" s="2723"/>
      <c r="BO1139" s="2723"/>
      <c r="BP1139" s="2723"/>
      <c r="BQ1139" s="2723"/>
      <c r="BR1139" s="76"/>
      <c r="BS1139" s="76"/>
    </row>
    <row r="1140" spans="1:87" ht="12.75" customHeight="1" thickBot="1" x14ac:dyDescent="0.25">
      <c r="A1140" s="143" t="str">
        <f>+IF('➉一覧からの作成用データ (切替届)'!$N$58="印刷ＯＫ→",1,"")</f>
        <v/>
      </c>
      <c r="B1140" s="2720"/>
      <c r="C1140" s="2720"/>
      <c r="D1140" s="2720"/>
      <c r="E1140" s="2720"/>
      <c r="F1140" s="2720"/>
      <c r="G1140" s="2720"/>
      <c r="H1140" s="2720"/>
      <c r="I1140" s="2720"/>
      <c r="J1140" s="2720"/>
      <c r="K1140" s="2720"/>
      <c r="L1140" s="2720"/>
      <c r="M1140" s="2720"/>
      <c r="N1140" s="2720"/>
      <c r="O1140" s="2720"/>
      <c r="P1140" s="2720"/>
      <c r="Q1140" s="2720"/>
      <c r="R1140" s="2720"/>
      <c r="S1140" s="2720"/>
      <c r="T1140" s="2720"/>
      <c r="U1140" s="2720"/>
      <c r="V1140" s="2720"/>
      <c r="W1140" s="2720"/>
      <c r="X1140" s="2720"/>
      <c r="Y1140" s="2720"/>
      <c r="Z1140" s="2720"/>
      <c r="AA1140" s="2720"/>
      <c r="AB1140" s="2720"/>
      <c r="AC1140" s="2720"/>
      <c r="AD1140" s="2720"/>
      <c r="AE1140" s="2720"/>
      <c r="AF1140" s="2720"/>
      <c r="AG1140" s="2720"/>
      <c r="AH1140" s="2720"/>
      <c r="AI1140" s="2720"/>
      <c r="AJ1140" s="2720"/>
      <c r="AK1140" s="2720"/>
      <c r="AL1140" s="2720"/>
      <c r="AM1140" s="95"/>
      <c r="AN1140" s="95"/>
      <c r="AO1140" s="95"/>
      <c r="AP1140" s="2722"/>
      <c r="AQ1140" s="2722"/>
      <c r="AR1140" s="2722"/>
      <c r="AS1140" s="2722"/>
      <c r="AT1140" s="2722"/>
      <c r="AU1140" s="2722"/>
      <c r="AV1140" s="2722"/>
      <c r="AW1140" s="2724"/>
      <c r="AX1140" s="2724"/>
      <c r="AY1140" s="2724"/>
      <c r="AZ1140" s="2724"/>
      <c r="BA1140" s="2724"/>
      <c r="BB1140" s="2724"/>
      <c r="BC1140" s="2724"/>
      <c r="BD1140" s="2724"/>
      <c r="BE1140" s="2724"/>
      <c r="BF1140" s="2724"/>
      <c r="BG1140" s="2724"/>
      <c r="BH1140" s="2724"/>
      <c r="BI1140" s="2724"/>
      <c r="BJ1140" s="2724"/>
      <c r="BK1140" s="2724"/>
      <c r="BL1140" s="2724"/>
      <c r="BM1140" s="2724"/>
      <c r="BN1140" s="2724"/>
      <c r="BO1140" s="2724"/>
      <c r="BP1140" s="2724"/>
      <c r="BQ1140" s="2724"/>
      <c r="BR1140" s="76"/>
      <c r="BS1140" s="76"/>
    </row>
    <row r="1141" spans="1:87" ht="13.5" customHeight="1" x14ac:dyDescent="0.2">
      <c r="A1141" s="143" t="str">
        <f>+IF('➉一覧からの作成用データ (切替届)'!$N$58="印刷ＯＫ→",1,"")</f>
        <v/>
      </c>
      <c r="B1141" s="2725">
        <f ca="1">IF('➉一覧からの作成用データ (切替届)'!$B$31="","",'➉一覧からの作成用データ (切替届)'!$B$31)</f>
        <v>45617</v>
      </c>
      <c r="C1141" s="2726"/>
      <c r="D1141" s="2726"/>
      <c r="E1141" s="2726"/>
      <c r="F1141" s="2726"/>
      <c r="G1141" s="2726"/>
      <c r="H1141" s="2726"/>
      <c r="I1141" s="2726"/>
      <c r="J1141" s="2726"/>
      <c r="K1141" s="2726"/>
      <c r="L1141" s="2726"/>
      <c r="M1141" s="2726"/>
      <c r="N1141" s="2726"/>
      <c r="O1141" s="2726"/>
      <c r="P1141" s="1729" t="s">
        <v>68</v>
      </c>
      <c r="Q1141" s="1729"/>
      <c r="R1141" s="1731" t="s">
        <v>21</v>
      </c>
      <c r="S1141" s="1732"/>
      <c r="T1141" s="1732"/>
      <c r="U1141" s="1732"/>
      <c r="V1141" s="1733"/>
      <c r="W1141" s="1734" t="s">
        <v>9</v>
      </c>
      <c r="X1141" s="1735"/>
      <c r="Y1141" s="2731" t="str">
        <f>①伊勢崎市における事業所基本情報!$K$26&amp;"-"&amp;①伊勢崎市における事業所基本情報!$Q$26&amp;""</f>
        <v>-</v>
      </c>
      <c r="Z1141" s="2731"/>
      <c r="AA1141" s="2731"/>
      <c r="AB1141" s="2731"/>
      <c r="AC1141" s="2731"/>
      <c r="AD1141" s="2731"/>
      <c r="AE1141" s="2731"/>
      <c r="AF1141" s="2731"/>
      <c r="AG1141" s="81"/>
      <c r="AH1141" s="81"/>
      <c r="AI1141" s="81"/>
      <c r="AJ1141" s="81"/>
      <c r="AK1141" s="81"/>
      <c r="AL1141" s="81"/>
      <c r="AM1141" s="81"/>
      <c r="AN1141" s="81"/>
      <c r="AO1141" s="81"/>
      <c r="AP1141" s="81"/>
      <c r="AQ1141" s="81"/>
      <c r="AR1141" s="81"/>
      <c r="AS1141" s="81"/>
      <c r="AT1141" s="81"/>
      <c r="AU1141" s="81"/>
      <c r="AV1141" s="81"/>
      <c r="AW1141" s="1549" t="s">
        <v>10</v>
      </c>
      <c r="AX1141" s="1549"/>
      <c r="AY1141" s="1549"/>
      <c r="AZ1141" s="1549"/>
      <c r="BA1141" s="1549"/>
      <c r="BB1141" s="1549"/>
      <c r="BC1141" s="1549"/>
      <c r="BD1141" s="1551" t="str">
        <f>①伊勢崎市における事業所基本情報!$CG$18&amp;""</f>
        <v/>
      </c>
      <c r="BE1141" s="1551" t="str">
        <f>①伊勢崎市における事業所基本情報!$CH$18&amp;""</f>
        <v/>
      </c>
      <c r="BF1141" s="1551" t="str">
        <f>①伊勢崎市における事業所基本情報!$CI$18&amp;""</f>
        <v/>
      </c>
      <c r="BG1141" s="1551" t="str">
        <f>①伊勢崎市における事業所基本情報!$CJ$18&amp;""</f>
        <v/>
      </c>
      <c r="BH1141" s="1551" t="str">
        <f>①伊勢崎市における事業所基本情報!$CK$18&amp;""</f>
        <v/>
      </c>
      <c r="BI1141" s="1551" t="str">
        <f>①伊勢崎市における事業所基本情報!$CL$18&amp;""</f>
        <v/>
      </c>
      <c r="BJ1141" s="1551" t="str">
        <f>①伊勢崎市における事業所基本情報!$CM$18&amp;""</f>
        <v/>
      </c>
      <c r="BK1141" s="1551" t="str">
        <f>①伊勢崎市における事業所基本情報!$CN$18&amp;""</f>
        <v/>
      </c>
      <c r="BL1141" s="1572" t="s">
        <v>130</v>
      </c>
      <c r="BM1141" s="1573"/>
      <c r="BN1141" s="1573"/>
      <c r="BO1141" s="1573"/>
      <c r="BP1141" s="1573"/>
      <c r="BQ1141" s="1574"/>
      <c r="BR1141" s="86"/>
      <c r="BS1141" s="86"/>
      <c r="BT1141" s="86"/>
      <c r="BY1141" s="145"/>
      <c r="BZ1141" s="145"/>
      <c r="CA1141" s="145"/>
      <c r="CB1141" s="145"/>
      <c r="CC1141" s="145"/>
      <c r="CD1141" s="145"/>
      <c r="CE1141" s="145"/>
      <c r="CF1141" s="145"/>
      <c r="CG1141" s="145"/>
    </row>
    <row r="1142" spans="1:87" ht="13.5" customHeight="1" x14ac:dyDescent="0.2">
      <c r="A1142" s="143" t="str">
        <f>+IF('➉一覧からの作成用データ (切替届)'!$N$58="印刷ＯＫ→",1,"")</f>
        <v/>
      </c>
      <c r="B1142" s="2727"/>
      <c r="C1142" s="2728"/>
      <c r="D1142" s="2728"/>
      <c r="E1142" s="2728"/>
      <c r="F1142" s="2728"/>
      <c r="G1142" s="2728"/>
      <c r="H1142" s="2728"/>
      <c r="I1142" s="2728"/>
      <c r="J1142" s="2728"/>
      <c r="K1142" s="2728"/>
      <c r="L1142" s="2728"/>
      <c r="M1142" s="2728"/>
      <c r="N1142" s="2728"/>
      <c r="O1142" s="2728"/>
      <c r="P1142" s="1730"/>
      <c r="Q1142" s="1730"/>
      <c r="R1142" s="1640"/>
      <c r="S1142" s="1590"/>
      <c r="T1142" s="1590"/>
      <c r="U1142" s="1590"/>
      <c r="V1142" s="1641"/>
      <c r="W1142" s="1568" t="str">
        <f>①伊勢崎市における事業所基本情報!$I$27&amp;""</f>
        <v/>
      </c>
      <c r="X1142" s="1569"/>
      <c r="Y1142" s="1569"/>
      <c r="Z1142" s="1569"/>
      <c r="AA1142" s="1569"/>
      <c r="AB1142" s="1569"/>
      <c r="AC1142" s="1569"/>
      <c r="AD1142" s="1569"/>
      <c r="AE1142" s="1569"/>
      <c r="AF1142" s="1569"/>
      <c r="AG1142" s="1569"/>
      <c r="AH1142" s="1569"/>
      <c r="AI1142" s="1569"/>
      <c r="AJ1142" s="1569"/>
      <c r="AK1142" s="1569"/>
      <c r="AL1142" s="1569"/>
      <c r="AM1142" s="1569"/>
      <c r="AN1142" s="1569"/>
      <c r="AO1142" s="1569"/>
      <c r="AP1142" s="1569"/>
      <c r="AQ1142" s="1569"/>
      <c r="AR1142" s="1569"/>
      <c r="AS1142" s="1569"/>
      <c r="AT1142" s="1569"/>
      <c r="AU1142" s="1569"/>
      <c r="AV1142" s="1569"/>
      <c r="AW1142" s="1550"/>
      <c r="AX1142" s="1550"/>
      <c r="AY1142" s="1550"/>
      <c r="AZ1142" s="1550"/>
      <c r="BA1142" s="1550"/>
      <c r="BB1142" s="1550"/>
      <c r="BC1142" s="1550"/>
      <c r="BD1142" s="1552"/>
      <c r="BE1142" s="1552"/>
      <c r="BF1142" s="1552"/>
      <c r="BG1142" s="1552"/>
      <c r="BH1142" s="1552"/>
      <c r="BI1142" s="1552"/>
      <c r="BJ1142" s="1552"/>
      <c r="BK1142" s="1552"/>
      <c r="BL1142" s="1575"/>
      <c r="BM1142" s="1576"/>
      <c r="BN1142" s="1576"/>
      <c r="BO1142" s="1576"/>
      <c r="BP1142" s="1576"/>
      <c r="BQ1142" s="1577"/>
      <c r="BR1142" s="86"/>
      <c r="BS1142" s="86"/>
      <c r="BT1142" s="86"/>
      <c r="BY1142" s="145"/>
    </row>
    <row r="1143" spans="1:87" ht="13.5" customHeight="1" x14ac:dyDescent="0.2">
      <c r="A1143" s="143" t="str">
        <f>+IF('➉一覧からの作成用データ (切替届)'!$N$58="印刷ＯＫ→",1,"")</f>
        <v/>
      </c>
      <c r="B1143" s="2727"/>
      <c r="C1143" s="2728"/>
      <c r="D1143" s="2728"/>
      <c r="E1143" s="2728"/>
      <c r="F1143" s="2728"/>
      <c r="G1143" s="2728"/>
      <c r="H1143" s="2728"/>
      <c r="I1143" s="2728"/>
      <c r="J1143" s="2728"/>
      <c r="K1143" s="2728"/>
      <c r="L1143" s="2728"/>
      <c r="M1143" s="2728"/>
      <c r="N1143" s="2728"/>
      <c r="O1143" s="2728"/>
      <c r="P1143" s="1730"/>
      <c r="Q1143" s="1730"/>
      <c r="R1143" s="1640"/>
      <c r="S1143" s="1590"/>
      <c r="T1143" s="1590"/>
      <c r="U1143" s="1590"/>
      <c r="V1143" s="1641"/>
      <c r="W1143" s="1568"/>
      <c r="X1143" s="1569"/>
      <c r="Y1143" s="1569"/>
      <c r="Z1143" s="1569"/>
      <c r="AA1143" s="1569"/>
      <c r="AB1143" s="1569"/>
      <c r="AC1143" s="1569"/>
      <c r="AD1143" s="1569"/>
      <c r="AE1143" s="1569"/>
      <c r="AF1143" s="1569"/>
      <c r="AG1143" s="1569"/>
      <c r="AH1143" s="1569"/>
      <c r="AI1143" s="1569"/>
      <c r="AJ1143" s="1569"/>
      <c r="AK1143" s="1569"/>
      <c r="AL1143" s="1569"/>
      <c r="AM1143" s="1569"/>
      <c r="AN1143" s="1569"/>
      <c r="AO1143" s="1569"/>
      <c r="AP1143" s="1569"/>
      <c r="AQ1143" s="1569"/>
      <c r="AR1143" s="1569"/>
      <c r="AS1143" s="1569"/>
      <c r="AT1143" s="1569"/>
      <c r="AU1143" s="1569"/>
      <c r="AV1143" s="1569"/>
      <c r="AW1143" s="1550"/>
      <c r="AX1143" s="1550"/>
      <c r="AY1143" s="1550"/>
      <c r="AZ1143" s="1550"/>
      <c r="BA1143" s="1550"/>
      <c r="BB1143" s="1550"/>
      <c r="BC1143" s="1550"/>
      <c r="BD1143" s="1624" t="s">
        <v>116</v>
      </c>
      <c r="BE1143" s="1624"/>
      <c r="BF1143" s="1624"/>
      <c r="BG1143" s="1624"/>
      <c r="BH1143" s="1624"/>
      <c r="BI1143" s="1624"/>
      <c r="BJ1143" s="1624"/>
      <c r="BK1143" s="1624" t="s">
        <v>117</v>
      </c>
      <c r="BL1143" s="1566" t="str">
        <f>RIGHT('➉一覧からの作成用データ (切替届)'!$M$58,2)&amp;""</f>
        <v/>
      </c>
      <c r="BM1143" s="1566"/>
      <c r="BN1143" s="1566"/>
      <c r="BO1143" s="1566"/>
      <c r="BP1143" s="1566"/>
      <c r="BQ1143" s="1626" t="s">
        <v>118</v>
      </c>
      <c r="BR1143" s="78"/>
      <c r="BS1143" s="78"/>
      <c r="BT1143" s="76"/>
      <c r="BY1143" s="145"/>
    </row>
    <row r="1144" spans="1:87" ht="13.5" customHeight="1" x14ac:dyDescent="0.2">
      <c r="A1144" s="143" t="str">
        <f>+IF('➉一覧からの作成用データ (切替届)'!$N$58="印刷ＯＫ→",1,"")</f>
        <v/>
      </c>
      <c r="B1144" s="2729"/>
      <c r="C1144" s="2730"/>
      <c r="D1144" s="2730"/>
      <c r="E1144" s="2730"/>
      <c r="F1144" s="2730"/>
      <c r="G1144" s="2730"/>
      <c r="H1144" s="2730"/>
      <c r="I1144" s="2730"/>
      <c r="J1144" s="2730"/>
      <c r="K1144" s="2730"/>
      <c r="L1144" s="2730"/>
      <c r="M1144" s="2730"/>
      <c r="N1144" s="2730"/>
      <c r="O1144" s="2730"/>
      <c r="P1144" s="1730"/>
      <c r="Q1144" s="1730"/>
      <c r="R1144" s="1637"/>
      <c r="S1144" s="1638"/>
      <c r="T1144" s="1638"/>
      <c r="U1144" s="1638"/>
      <c r="V1144" s="1642"/>
      <c r="W1144" s="1570"/>
      <c r="X1144" s="1571"/>
      <c r="Y1144" s="1571"/>
      <c r="Z1144" s="1571"/>
      <c r="AA1144" s="1571"/>
      <c r="AB1144" s="1571"/>
      <c r="AC1144" s="1571"/>
      <c r="AD1144" s="1571"/>
      <c r="AE1144" s="1571"/>
      <c r="AF1144" s="1571"/>
      <c r="AG1144" s="1571"/>
      <c r="AH1144" s="1571"/>
      <c r="AI1144" s="1571"/>
      <c r="AJ1144" s="1571"/>
      <c r="AK1144" s="1571"/>
      <c r="AL1144" s="1571"/>
      <c r="AM1144" s="1571"/>
      <c r="AN1144" s="1571"/>
      <c r="AO1144" s="1571"/>
      <c r="AP1144" s="1571"/>
      <c r="AQ1144" s="1571"/>
      <c r="AR1144" s="1571"/>
      <c r="AS1144" s="1571"/>
      <c r="AT1144" s="1571"/>
      <c r="AU1144" s="1571"/>
      <c r="AV1144" s="1571"/>
      <c r="AW1144" s="1550"/>
      <c r="AX1144" s="1550"/>
      <c r="AY1144" s="1550"/>
      <c r="AZ1144" s="1550"/>
      <c r="BA1144" s="1550"/>
      <c r="BB1144" s="1550"/>
      <c r="BC1144" s="1550"/>
      <c r="BD1144" s="1625"/>
      <c r="BE1144" s="1625"/>
      <c r="BF1144" s="1625"/>
      <c r="BG1144" s="1625"/>
      <c r="BH1144" s="1625"/>
      <c r="BI1144" s="1625"/>
      <c r="BJ1144" s="1625"/>
      <c r="BK1144" s="1625"/>
      <c r="BL1144" s="1567"/>
      <c r="BM1144" s="1567"/>
      <c r="BN1144" s="1567"/>
      <c r="BO1144" s="1567"/>
      <c r="BP1144" s="1567"/>
      <c r="BQ1144" s="1627"/>
      <c r="BR1144" s="78"/>
      <c r="BS1144" s="78"/>
      <c r="BT1144" s="76"/>
      <c r="BY1144" s="145"/>
      <c r="BZ1144" s="145"/>
      <c r="CA1144" s="145"/>
      <c r="CB1144" s="145"/>
      <c r="CC1144" s="145"/>
      <c r="CD1144" s="145"/>
      <c r="CE1144" s="145"/>
      <c r="CF1144" s="145"/>
    </row>
    <row r="1145" spans="1:87" ht="20.25" customHeight="1" x14ac:dyDescent="0.2">
      <c r="A1145" s="143" t="str">
        <f>+IF('➉一覧からの作成用データ (切替届)'!$N$58="印刷ＯＫ→",1,"")</f>
        <v/>
      </c>
      <c r="B1145" s="1653"/>
      <c r="C1145" s="1564"/>
      <c r="D1145" s="1564"/>
      <c r="E1145" s="1564"/>
      <c r="F1145" s="1564"/>
      <c r="G1145" s="1564"/>
      <c r="H1145" s="1564"/>
      <c r="I1145" s="1564"/>
      <c r="J1145" s="1564"/>
      <c r="K1145" s="1649" t="s">
        <v>304</v>
      </c>
      <c r="L1145" s="1650"/>
      <c r="M1145" s="1650"/>
      <c r="N1145" s="1650"/>
      <c r="O1145" s="1650"/>
      <c r="P1145" s="1730"/>
      <c r="Q1145" s="1730"/>
      <c r="R1145" s="1634" t="s">
        <v>20</v>
      </c>
      <c r="S1145" s="1634"/>
      <c r="T1145" s="1634"/>
      <c r="U1145" s="1634"/>
      <c r="V1145" s="1634"/>
      <c r="W1145" s="1610" t="str">
        <f>①伊勢崎市における事業所基本情報!$I$20&amp;""</f>
        <v/>
      </c>
      <c r="X1145" s="1611"/>
      <c r="Y1145" s="1611"/>
      <c r="Z1145" s="1611"/>
      <c r="AA1145" s="1611"/>
      <c r="AB1145" s="1611"/>
      <c r="AC1145" s="1611"/>
      <c r="AD1145" s="1611"/>
      <c r="AE1145" s="1611"/>
      <c r="AF1145" s="1611"/>
      <c r="AG1145" s="1611"/>
      <c r="AH1145" s="1611"/>
      <c r="AI1145" s="1611"/>
      <c r="AJ1145" s="1611"/>
      <c r="AK1145" s="1611"/>
      <c r="AL1145" s="1611"/>
      <c r="AM1145" s="1611"/>
      <c r="AN1145" s="1611"/>
      <c r="AO1145" s="1611"/>
      <c r="AP1145" s="1611"/>
      <c r="AQ1145" s="1611"/>
      <c r="AR1145" s="1611"/>
      <c r="AS1145" s="1611"/>
      <c r="AT1145" s="1611"/>
      <c r="AU1145" s="1611"/>
      <c r="AV1145" s="1612"/>
      <c r="AW1145" s="1550" t="s">
        <v>131</v>
      </c>
      <c r="AX1145" s="1550"/>
      <c r="AY1145" s="1550"/>
      <c r="AZ1145" s="1550"/>
      <c r="BA1145" s="1550" t="s">
        <v>33</v>
      </c>
      <c r="BB1145" s="1550"/>
      <c r="BC1145" s="1550"/>
      <c r="BD1145" s="1614" t="str">
        <f>①伊勢崎市における事業所基本情報!$I$35&amp;""</f>
        <v/>
      </c>
      <c r="BE1145" s="1614"/>
      <c r="BF1145" s="1614"/>
      <c r="BG1145" s="1614"/>
      <c r="BH1145" s="1614"/>
      <c r="BI1145" s="1614"/>
      <c r="BJ1145" s="1614"/>
      <c r="BK1145" s="1614"/>
      <c r="BL1145" s="1614"/>
      <c r="BM1145" s="1614"/>
      <c r="BN1145" s="1614"/>
      <c r="BO1145" s="1614"/>
      <c r="BP1145" s="1614"/>
      <c r="BQ1145" s="1615"/>
      <c r="BR1145" s="78"/>
      <c r="BS1145" s="78"/>
      <c r="BT1145" s="76"/>
      <c r="BY1145" s="145"/>
      <c r="BZ1145" s="145"/>
      <c r="CA1145" s="145"/>
      <c r="CB1145" s="145"/>
      <c r="CC1145" s="145"/>
      <c r="CD1145" s="145"/>
      <c r="CE1145" s="145"/>
      <c r="CF1145" s="145"/>
    </row>
    <row r="1146" spans="1:87" ht="20.25" customHeight="1" x14ac:dyDescent="0.2">
      <c r="A1146" s="143" t="str">
        <f>+IF('➉一覧からの作成用データ (切替届)'!$N$58="印刷ＯＫ→",1,"")</f>
        <v/>
      </c>
      <c r="B1146" s="1653"/>
      <c r="C1146" s="1564"/>
      <c r="D1146" s="1564"/>
      <c r="E1146" s="1564"/>
      <c r="F1146" s="1564"/>
      <c r="G1146" s="1564"/>
      <c r="H1146" s="1564"/>
      <c r="I1146" s="1564"/>
      <c r="J1146" s="1564"/>
      <c r="K1146" s="1651"/>
      <c r="L1146" s="1652"/>
      <c r="M1146" s="1652"/>
      <c r="N1146" s="1652"/>
      <c r="O1146" s="1652"/>
      <c r="P1146" s="1730"/>
      <c r="Q1146" s="1730"/>
      <c r="R1146" s="1640" t="s">
        <v>24</v>
      </c>
      <c r="S1146" s="1590"/>
      <c r="T1146" s="1590"/>
      <c r="U1146" s="1590"/>
      <c r="V1146" s="1641"/>
      <c r="W1146" s="1601" t="str">
        <f>①伊勢崎市における事業所基本情報!$I$22&amp;""</f>
        <v/>
      </c>
      <c r="X1146" s="1602"/>
      <c r="Y1146" s="1602"/>
      <c r="Z1146" s="1602"/>
      <c r="AA1146" s="1602"/>
      <c r="AB1146" s="1602"/>
      <c r="AC1146" s="1602"/>
      <c r="AD1146" s="1602"/>
      <c r="AE1146" s="1602"/>
      <c r="AF1146" s="1602"/>
      <c r="AG1146" s="1602"/>
      <c r="AH1146" s="1602"/>
      <c r="AI1146" s="1602"/>
      <c r="AJ1146" s="1602"/>
      <c r="AK1146" s="1602"/>
      <c r="AL1146" s="1602"/>
      <c r="AM1146" s="1602"/>
      <c r="AN1146" s="1602"/>
      <c r="AO1146" s="1602"/>
      <c r="AP1146" s="1602"/>
      <c r="AQ1146" s="1602"/>
      <c r="AR1146" s="1602"/>
      <c r="AS1146" s="1602"/>
      <c r="AT1146" s="1602"/>
      <c r="AU1146" s="1602"/>
      <c r="AV1146" s="1603"/>
      <c r="AW1146" s="1550"/>
      <c r="AX1146" s="1550"/>
      <c r="AY1146" s="1550"/>
      <c r="AZ1146" s="1550"/>
      <c r="BA1146" s="1550"/>
      <c r="BB1146" s="1550"/>
      <c r="BC1146" s="1550"/>
      <c r="BD1146" s="1616"/>
      <c r="BE1146" s="1616"/>
      <c r="BF1146" s="1616"/>
      <c r="BG1146" s="1616"/>
      <c r="BH1146" s="1616"/>
      <c r="BI1146" s="1616"/>
      <c r="BJ1146" s="1616"/>
      <c r="BK1146" s="1616"/>
      <c r="BL1146" s="1616"/>
      <c r="BM1146" s="1616"/>
      <c r="BN1146" s="1616"/>
      <c r="BO1146" s="1616"/>
      <c r="BP1146" s="1616"/>
      <c r="BQ1146" s="1617"/>
      <c r="BR1146" s="78"/>
      <c r="BS1146" s="78"/>
      <c r="BT1146" s="76"/>
      <c r="BY1146" s="145"/>
      <c r="BZ1146" s="145"/>
      <c r="CA1146" s="145"/>
      <c r="CB1146" s="145"/>
      <c r="CC1146" s="145"/>
      <c r="CD1146" s="145"/>
      <c r="CE1146" s="145"/>
      <c r="CF1146" s="145"/>
      <c r="CG1146" s="145"/>
    </row>
    <row r="1147" spans="1:87" ht="20.25" customHeight="1" x14ac:dyDescent="0.2">
      <c r="A1147" s="143" t="str">
        <f>+IF('➉一覧からの作成用データ (切替届)'!$N$58="印刷ＯＫ→",1,"")</f>
        <v/>
      </c>
      <c r="B1147" s="1653"/>
      <c r="C1147" s="1564"/>
      <c r="D1147" s="1564"/>
      <c r="E1147" s="1564"/>
      <c r="F1147" s="1564"/>
      <c r="G1147" s="1564"/>
      <c r="H1147" s="1564"/>
      <c r="I1147" s="1564"/>
      <c r="J1147" s="1564"/>
      <c r="K1147" s="1564"/>
      <c r="L1147" s="1564"/>
      <c r="M1147" s="1564"/>
      <c r="N1147" s="1564"/>
      <c r="O1147" s="1565"/>
      <c r="P1147" s="1730"/>
      <c r="Q1147" s="1730"/>
      <c r="R1147" s="1640"/>
      <c r="S1147" s="1590"/>
      <c r="T1147" s="1590"/>
      <c r="U1147" s="1590"/>
      <c r="V1147" s="1641"/>
      <c r="W1147" s="1604"/>
      <c r="X1147" s="1605"/>
      <c r="Y1147" s="1605"/>
      <c r="Z1147" s="1605"/>
      <c r="AA1147" s="1605"/>
      <c r="AB1147" s="1605"/>
      <c r="AC1147" s="1605"/>
      <c r="AD1147" s="1605"/>
      <c r="AE1147" s="1605"/>
      <c r="AF1147" s="1605"/>
      <c r="AG1147" s="1605"/>
      <c r="AH1147" s="1605"/>
      <c r="AI1147" s="1605"/>
      <c r="AJ1147" s="1605"/>
      <c r="AK1147" s="1605"/>
      <c r="AL1147" s="1605"/>
      <c r="AM1147" s="1605"/>
      <c r="AN1147" s="1605"/>
      <c r="AO1147" s="1605"/>
      <c r="AP1147" s="1605"/>
      <c r="AQ1147" s="1605"/>
      <c r="AR1147" s="1605"/>
      <c r="AS1147" s="1605"/>
      <c r="AT1147" s="1605"/>
      <c r="AU1147" s="1605"/>
      <c r="AV1147" s="1606"/>
      <c r="AW1147" s="1550"/>
      <c r="AX1147" s="1550"/>
      <c r="AY1147" s="1550"/>
      <c r="AZ1147" s="1550"/>
      <c r="BA1147" s="1550" t="s">
        <v>3</v>
      </c>
      <c r="BB1147" s="1550"/>
      <c r="BC1147" s="1550"/>
      <c r="BD1147" s="1708" t="str">
        <f>①伊勢崎市における事業所基本情報!$I$37&amp;""</f>
        <v/>
      </c>
      <c r="BE1147" s="1709"/>
      <c r="BF1147" s="1709"/>
      <c r="BG1147" s="1709"/>
      <c r="BH1147" s="1709"/>
      <c r="BI1147" s="1709"/>
      <c r="BJ1147" s="1709"/>
      <c r="BK1147" s="1709"/>
      <c r="BL1147" s="1709"/>
      <c r="BM1147" s="1709"/>
      <c r="BN1147" s="1709"/>
      <c r="BO1147" s="1709"/>
      <c r="BP1147" s="1709"/>
      <c r="BQ1147" s="1710"/>
      <c r="BR1147" s="78"/>
      <c r="BS1147" s="78"/>
      <c r="BT1147" s="76"/>
      <c r="BY1147" s="145"/>
    </row>
    <row r="1148" spans="1:87" ht="20.25" customHeight="1" x14ac:dyDescent="0.2">
      <c r="A1148" s="143" t="str">
        <f>+IF('➉一覧からの作成用データ (切替届)'!$N$58="印刷ＯＫ→",1,"")</f>
        <v/>
      </c>
      <c r="B1148" s="1557" t="s">
        <v>13</v>
      </c>
      <c r="C1148" s="1558"/>
      <c r="D1148" s="1558"/>
      <c r="E1148" s="1558"/>
      <c r="F1148" s="1559"/>
      <c r="G1148" s="1553" t="s">
        <v>19</v>
      </c>
      <c r="H1148" s="1554"/>
      <c r="I1148" s="1554"/>
      <c r="J1148" s="1554"/>
      <c r="K1148" s="1554"/>
      <c r="L1148" s="1554"/>
      <c r="M1148" s="1554"/>
      <c r="N1148" s="1554"/>
      <c r="O1148" s="1554"/>
      <c r="P1148" s="1730"/>
      <c r="Q1148" s="1730"/>
      <c r="R1148" s="1637"/>
      <c r="S1148" s="1638"/>
      <c r="T1148" s="1638"/>
      <c r="U1148" s="1638"/>
      <c r="V1148" s="1642"/>
      <c r="W1148" s="1607"/>
      <c r="X1148" s="1608"/>
      <c r="Y1148" s="1608"/>
      <c r="Z1148" s="1608"/>
      <c r="AA1148" s="1608"/>
      <c r="AB1148" s="1608"/>
      <c r="AC1148" s="1608"/>
      <c r="AD1148" s="1608"/>
      <c r="AE1148" s="1608"/>
      <c r="AF1148" s="1608"/>
      <c r="AG1148" s="1608"/>
      <c r="AH1148" s="1608"/>
      <c r="AI1148" s="1608"/>
      <c r="AJ1148" s="1608"/>
      <c r="AK1148" s="1608"/>
      <c r="AL1148" s="1608"/>
      <c r="AM1148" s="1608"/>
      <c r="AN1148" s="1608"/>
      <c r="AO1148" s="1608"/>
      <c r="AP1148" s="1608"/>
      <c r="AQ1148" s="1608"/>
      <c r="AR1148" s="1608"/>
      <c r="AS1148" s="1608"/>
      <c r="AT1148" s="1608"/>
      <c r="AU1148" s="1608"/>
      <c r="AV1148" s="1609"/>
      <c r="AW1148" s="1550"/>
      <c r="AX1148" s="1550"/>
      <c r="AY1148" s="1550"/>
      <c r="AZ1148" s="1550"/>
      <c r="BA1148" s="1550"/>
      <c r="BB1148" s="1550"/>
      <c r="BC1148" s="1550"/>
      <c r="BD1148" s="1711"/>
      <c r="BE1148" s="1712"/>
      <c r="BF1148" s="1712"/>
      <c r="BG1148" s="1712"/>
      <c r="BH1148" s="1712"/>
      <c r="BI1148" s="1712"/>
      <c r="BJ1148" s="1712"/>
      <c r="BK1148" s="1712"/>
      <c r="BL1148" s="1712"/>
      <c r="BM1148" s="1712"/>
      <c r="BN1148" s="1712"/>
      <c r="BO1148" s="1712"/>
      <c r="BP1148" s="1712"/>
      <c r="BQ1148" s="1713"/>
      <c r="BR1148" s="78"/>
      <c r="BS1148" s="78"/>
      <c r="BT1148" s="76"/>
      <c r="BY1148" s="145"/>
      <c r="BZ1148" s="145"/>
    </row>
    <row r="1149" spans="1:87" ht="20.25" customHeight="1" x14ac:dyDescent="0.2">
      <c r="A1149" s="143" t="str">
        <f>+IF('➉一覧からの作成用データ (切替届)'!$N$58="印刷ＯＫ→",1,"")</f>
        <v/>
      </c>
      <c r="B1149" s="1560"/>
      <c r="C1149" s="1561"/>
      <c r="D1149" s="1561"/>
      <c r="E1149" s="1561"/>
      <c r="F1149" s="1562"/>
      <c r="G1149" s="1555"/>
      <c r="H1149" s="1556"/>
      <c r="I1149" s="1556"/>
      <c r="J1149" s="1556"/>
      <c r="K1149" s="1556"/>
      <c r="L1149" s="1556"/>
      <c r="M1149" s="1556"/>
      <c r="N1149" s="1556"/>
      <c r="O1149" s="1556"/>
      <c r="P1149" s="1730"/>
      <c r="Q1149" s="1730"/>
      <c r="R1149" s="1550" t="s">
        <v>25</v>
      </c>
      <c r="S1149" s="1550"/>
      <c r="T1149" s="1550"/>
      <c r="U1149" s="1550"/>
      <c r="V1149" s="1550"/>
      <c r="W1149" s="1543" t="str">
        <f>①伊勢崎市における事業所基本情報!$CG$35&amp;""</f>
        <v/>
      </c>
      <c r="X1149" s="1544"/>
      <c r="Y1149" s="1543" t="str">
        <f>①伊勢崎市における事業所基本情報!$CH$35&amp;""</f>
        <v/>
      </c>
      <c r="Z1149" s="1544"/>
      <c r="AA1149" s="1543" t="str">
        <f>①伊勢崎市における事業所基本情報!$CI$35&amp;""</f>
        <v/>
      </c>
      <c r="AB1149" s="1544"/>
      <c r="AC1149" s="1543" t="str">
        <f>①伊勢崎市における事業所基本情報!$CJ$35&amp;""</f>
        <v/>
      </c>
      <c r="AD1149" s="1544"/>
      <c r="AE1149" s="1543" t="str">
        <f>①伊勢崎市における事業所基本情報!$CK$35&amp;""</f>
        <v/>
      </c>
      <c r="AF1149" s="1544"/>
      <c r="AG1149" s="1543" t="str">
        <f>①伊勢崎市における事業所基本情報!$CL$35&amp;""</f>
        <v/>
      </c>
      <c r="AH1149" s="1544"/>
      <c r="AI1149" s="1543" t="str">
        <f>①伊勢崎市における事業所基本情報!$CM$35&amp;""</f>
        <v/>
      </c>
      <c r="AJ1149" s="1544"/>
      <c r="AK1149" s="1543" t="str">
        <f>①伊勢崎市における事業所基本情報!$CN$35&amp;""</f>
        <v/>
      </c>
      <c r="AL1149" s="1544"/>
      <c r="AM1149" s="1543" t="str">
        <f>①伊勢崎市における事業所基本情報!$CO$35&amp;""</f>
        <v/>
      </c>
      <c r="AN1149" s="1544"/>
      <c r="AO1149" s="1543" t="str">
        <f>①伊勢崎市における事業所基本情報!$CP$35&amp;""</f>
        <v/>
      </c>
      <c r="AP1149" s="1544"/>
      <c r="AQ1149" s="1543" t="str">
        <f>①伊勢崎市における事業所基本情報!$CQ$35&amp;""</f>
        <v/>
      </c>
      <c r="AR1149" s="1544"/>
      <c r="AS1149" s="1543" t="str">
        <f>①伊勢崎市における事業所基本情報!$CR$35&amp;""</f>
        <v/>
      </c>
      <c r="AT1149" s="1544"/>
      <c r="AU1149" s="1736" t="str">
        <f>①伊勢崎市における事業所基本情報!$CS$35&amp;""</f>
        <v/>
      </c>
      <c r="AV1149" s="1737"/>
      <c r="AW1149" s="1550"/>
      <c r="AX1149" s="1550"/>
      <c r="AY1149" s="1550"/>
      <c r="AZ1149" s="1550"/>
      <c r="BA1149" s="1550" t="s">
        <v>4</v>
      </c>
      <c r="BB1149" s="1550"/>
      <c r="BC1149" s="1550"/>
      <c r="BD1149" s="1714" t="str">
        <f>①伊勢崎市における事業所基本情報!$I$39&amp;""</f>
        <v/>
      </c>
      <c r="BE1149" s="1715"/>
      <c r="BF1149" s="1715"/>
      <c r="BG1149" s="1715"/>
      <c r="BH1149" s="1715"/>
      <c r="BI1149" s="1715"/>
      <c r="BJ1149" s="1715"/>
      <c r="BK1149" s="1715"/>
      <c r="BL1149" s="1715"/>
      <c r="BM1149" s="1715"/>
      <c r="BN1149" s="1715"/>
      <c r="BO1149" s="1715"/>
      <c r="BP1149" s="1715"/>
      <c r="BQ1149" s="1716"/>
      <c r="BR1149" s="78"/>
      <c r="BS1149" s="78"/>
      <c r="BT1149" s="76"/>
      <c r="BY1149" s="145"/>
      <c r="BZ1149" s="145"/>
    </row>
    <row r="1150" spans="1:87" ht="20.25" customHeight="1" thickBot="1" x14ac:dyDescent="0.25">
      <c r="A1150" s="143" t="str">
        <f>+IF('➉一覧からの作成用データ (切替届)'!$N$58="印刷ＯＫ→",1,"")</f>
        <v/>
      </c>
      <c r="B1150" s="1560"/>
      <c r="C1150" s="1561"/>
      <c r="D1150" s="1561"/>
      <c r="E1150" s="1561"/>
      <c r="F1150" s="1562"/>
      <c r="G1150" s="1555"/>
      <c r="H1150" s="1556"/>
      <c r="I1150" s="1556"/>
      <c r="J1150" s="1556"/>
      <c r="K1150" s="1556"/>
      <c r="L1150" s="1556"/>
      <c r="M1150" s="1556"/>
      <c r="N1150" s="1556"/>
      <c r="O1150" s="1556"/>
      <c r="P1150" s="1730"/>
      <c r="Q1150" s="1730"/>
      <c r="R1150" s="1550"/>
      <c r="S1150" s="1550"/>
      <c r="T1150" s="1550"/>
      <c r="U1150" s="1550"/>
      <c r="V1150" s="1550"/>
      <c r="W1150" s="1620"/>
      <c r="X1150" s="1621"/>
      <c r="Y1150" s="1620"/>
      <c r="Z1150" s="1621"/>
      <c r="AA1150" s="1620"/>
      <c r="AB1150" s="1621"/>
      <c r="AC1150" s="1545"/>
      <c r="AD1150" s="1546"/>
      <c r="AE1150" s="1545"/>
      <c r="AF1150" s="1546"/>
      <c r="AG1150" s="1545"/>
      <c r="AH1150" s="1546"/>
      <c r="AI1150" s="1545"/>
      <c r="AJ1150" s="1546"/>
      <c r="AK1150" s="1545"/>
      <c r="AL1150" s="1546"/>
      <c r="AM1150" s="1545"/>
      <c r="AN1150" s="1546"/>
      <c r="AO1150" s="1545"/>
      <c r="AP1150" s="1546"/>
      <c r="AQ1150" s="1545"/>
      <c r="AR1150" s="1546"/>
      <c r="AS1150" s="1545"/>
      <c r="AT1150" s="1546"/>
      <c r="AU1150" s="1738"/>
      <c r="AV1150" s="1543"/>
      <c r="AW1150" s="1634"/>
      <c r="AX1150" s="1634"/>
      <c r="AY1150" s="1634"/>
      <c r="AZ1150" s="1634"/>
      <c r="BA1150" s="1618"/>
      <c r="BB1150" s="1618"/>
      <c r="BC1150" s="1618"/>
      <c r="BD1150" s="1717"/>
      <c r="BE1150" s="1718"/>
      <c r="BF1150" s="1718"/>
      <c r="BG1150" s="1718"/>
      <c r="BH1150" s="1718"/>
      <c r="BI1150" s="1718"/>
      <c r="BJ1150" s="1718"/>
      <c r="BK1150" s="1718"/>
      <c r="BL1150" s="1718"/>
      <c r="BM1150" s="1718"/>
      <c r="BN1150" s="1718"/>
      <c r="BO1150" s="1718"/>
      <c r="BP1150" s="1718"/>
      <c r="BQ1150" s="1719"/>
      <c r="BR1150" s="78"/>
      <c r="BS1150" s="78"/>
      <c r="BY1150" s="145"/>
      <c r="BZ1150" s="145"/>
      <c r="CA1150" s="145"/>
      <c r="CB1150" s="145"/>
      <c r="CC1150" s="145"/>
      <c r="CD1150" s="145"/>
      <c r="CE1150" s="145"/>
      <c r="CF1150" s="145"/>
      <c r="CG1150" s="145"/>
    </row>
    <row r="1151" spans="1:87" ht="15.75" customHeight="1" x14ac:dyDescent="0.2">
      <c r="A1151" s="143" t="str">
        <f>+IF('➉一覧からの作成用データ (切替届)'!$N$58="印刷ＯＫ→",1,"")</f>
        <v/>
      </c>
      <c r="B1151" s="1676" t="s">
        <v>22</v>
      </c>
      <c r="C1151" s="1677"/>
      <c r="D1151" s="1595" t="s">
        <v>14</v>
      </c>
      <c r="E1151" s="1596"/>
      <c r="F1151" s="1596"/>
      <c r="G1151" s="1596"/>
      <c r="H1151" s="1596"/>
      <c r="I1151" s="1597"/>
      <c r="J1151" s="2699" t="str">
        <f>'➉一覧からの作成用データ (切替届)'!$D$58&amp;""</f>
        <v/>
      </c>
      <c r="K1151" s="2700"/>
      <c r="L1151" s="2700"/>
      <c r="M1151" s="2700"/>
      <c r="N1151" s="2700"/>
      <c r="O1151" s="2700"/>
      <c r="P1151" s="2700"/>
      <c r="Q1151" s="2700"/>
      <c r="R1151" s="2700"/>
      <c r="S1151" s="2700"/>
      <c r="T1151" s="2700"/>
      <c r="U1151" s="2700"/>
      <c r="V1151" s="2700"/>
      <c r="W1151" s="2700"/>
      <c r="X1151" s="2700"/>
      <c r="Y1151" s="2700"/>
      <c r="Z1151" s="2700"/>
      <c r="AA1151" s="2700"/>
      <c r="AB1151" s="2701"/>
      <c r="AC1151" s="2702" t="s">
        <v>119</v>
      </c>
      <c r="AD1151" s="2703"/>
      <c r="AE1151" s="2703"/>
      <c r="AF1151" s="2703"/>
      <c r="AG1151" s="2704"/>
      <c r="AH1151" s="1643" t="s">
        <v>120</v>
      </c>
      <c r="AI1151" s="1643"/>
      <c r="AJ1151" s="1643"/>
      <c r="AK1151" s="1643"/>
      <c r="AL1151" s="1643"/>
      <c r="AM1151" s="1643"/>
      <c r="AN1151" s="1643"/>
      <c r="AO1151" s="1643"/>
      <c r="AP1151" s="1643"/>
      <c r="AQ1151" s="1643"/>
      <c r="AR1151" s="1644"/>
      <c r="AS1151" s="1635" t="s">
        <v>123</v>
      </c>
      <c r="AT1151" s="1635"/>
      <c r="AU1151" s="1635"/>
      <c r="AV1151" s="1635"/>
      <c r="AW1151" s="1635"/>
      <c r="AX1151" s="1635"/>
      <c r="AY1151" s="1635"/>
      <c r="AZ1151" s="1635"/>
      <c r="BA1151" s="1636"/>
      <c r="BB1151" s="1636"/>
      <c r="BC1151" s="1636"/>
      <c r="BD1151" s="1635"/>
      <c r="BE1151" s="1635"/>
      <c r="BF1151" s="1635"/>
      <c r="BG1151" s="1635"/>
      <c r="BH1151" s="1635"/>
      <c r="BI1151" s="1635"/>
      <c r="BJ1151" s="1635"/>
      <c r="BK1151" s="1635"/>
      <c r="BL1151" s="1635"/>
      <c r="BM1151" s="1635"/>
      <c r="BN1151" s="1635"/>
      <c r="BO1151" s="1635"/>
      <c r="BP1151" s="1635"/>
      <c r="BQ1151" s="79"/>
      <c r="BR1151" s="76"/>
      <c r="BS1151" s="76"/>
      <c r="BT1151" s="76"/>
      <c r="BU1151" s="76"/>
      <c r="CA1151" s="145"/>
      <c r="CB1151" s="145"/>
      <c r="CC1151" s="145"/>
      <c r="CD1151" s="145"/>
      <c r="CE1151" s="145"/>
      <c r="CF1151" s="145"/>
      <c r="CG1151" s="145"/>
      <c r="CH1151" s="145"/>
      <c r="CI1151" s="145"/>
    </row>
    <row r="1152" spans="1:87" ht="16.5" customHeight="1" x14ac:dyDescent="0.2">
      <c r="A1152" s="143" t="str">
        <f>+IF('➉一覧からの作成用データ (切替届)'!$N$58="印刷ＯＫ→",1,"")</f>
        <v/>
      </c>
      <c r="B1152" s="1676"/>
      <c r="C1152" s="1677"/>
      <c r="D1152" s="1628" t="s">
        <v>305</v>
      </c>
      <c r="E1152" s="1629"/>
      <c r="F1152" s="1629"/>
      <c r="G1152" s="1629"/>
      <c r="H1152" s="1629"/>
      <c r="I1152" s="1630"/>
      <c r="J1152" s="2705" t="str">
        <f>'➉一覧からの作成用データ (切替届)'!$C$58&amp;""</f>
        <v/>
      </c>
      <c r="K1152" s="2706"/>
      <c r="L1152" s="2706"/>
      <c r="M1152" s="2706"/>
      <c r="N1152" s="2706"/>
      <c r="O1152" s="2706"/>
      <c r="P1152" s="2706"/>
      <c r="Q1152" s="2706"/>
      <c r="R1152" s="2706"/>
      <c r="S1152" s="2706"/>
      <c r="T1152" s="2706"/>
      <c r="U1152" s="2706"/>
      <c r="V1152" s="2706"/>
      <c r="W1152" s="2706"/>
      <c r="X1152" s="2706"/>
      <c r="Y1152" s="2706"/>
      <c r="Z1152" s="2706"/>
      <c r="AA1152" s="2706"/>
      <c r="AB1152" s="2707"/>
      <c r="AC1152" s="2710"/>
      <c r="AD1152" s="2711"/>
      <c r="AE1152" s="2711"/>
      <c r="AF1152" s="2711"/>
      <c r="AG1152" s="2712"/>
      <c r="AH1152" s="1645"/>
      <c r="AI1152" s="1645"/>
      <c r="AJ1152" s="1645"/>
      <c r="AK1152" s="1645"/>
      <c r="AL1152" s="1645"/>
      <c r="AM1152" s="1645"/>
      <c r="AN1152" s="1645"/>
      <c r="AO1152" s="1645"/>
      <c r="AP1152" s="1645"/>
      <c r="AQ1152" s="1645"/>
      <c r="AR1152" s="1646"/>
      <c r="AS1152" s="1589" t="s">
        <v>73</v>
      </c>
      <c r="AT1152" s="1589"/>
      <c r="AU1152" s="1619" t="str">
        <f>'➉一覧からの作成用データ (切替届)'!$I$58&amp;""</f>
        <v/>
      </c>
      <c r="AV1152" s="1619"/>
      <c r="AW1152" s="1619"/>
      <c r="AX1152" s="1619"/>
      <c r="AY1152" s="1619"/>
      <c r="AZ1152" s="1619"/>
      <c r="BA1152" s="1619"/>
      <c r="BB1152" s="1619"/>
      <c r="BC1152" s="1619"/>
      <c r="BD1152" s="1619"/>
      <c r="BE1152" s="1619"/>
      <c r="BF1152" s="1589" t="s">
        <v>74</v>
      </c>
      <c r="BG1152" s="1589"/>
      <c r="BH1152" s="740" t="s">
        <v>350</v>
      </c>
      <c r="BI1152" s="740"/>
      <c r="BJ1152" s="740"/>
      <c r="BK1152" s="740"/>
      <c r="BL1152" s="740"/>
      <c r="BM1152" s="740"/>
      <c r="BN1152" s="740"/>
      <c r="BO1152" s="740"/>
      <c r="BP1152" s="740"/>
      <c r="BQ1152" s="1684"/>
      <c r="BR1152" s="76"/>
      <c r="BS1152" s="76"/>
      <c r="BT1152" s="76"/>
      <c r="BU1152" s="76"/>
      <c r="CA1152" s="145"/>
      <c r="CB1152" s="145"/>
      <c r="CC1152" s="145"/>
      <c r="CD1152" s="145"/>
      <c r="CE1152" s="145"/>
      <c r="CF1152" s="145"/>
      <c r="CG1152" s="145"/>
      <c r="CH1152" s="145"/>
      <c r="CI1152" s="145"/>
    </row>
    <row r="1153" spans="1:98" ht="16.5" customHeight="1" x14ac:dyDescent="0.2">
      <c r="A1153" s="143" t="str">
        <f>+IF('➉一覧からの作成用データ (切替届)'!$N$58="印刷ＯＫ→",1,"")</f>
        <v/>
      </c>
      <c r="B1153" s="1676"/>
      <c r="C1153" s="1677"/>
      <c r="D1153" s="1631"/>
      <c r="E1153" s="1632"/>
      <c r="F1153" s="1632"/>
      <c r="G1153" s="1632"/>
      <c r="H1153" s="1632"/>
      <c r="I1153" s="1633"/>
      <c r="J1153" s="1685"/>
      <c r="K1153" s="1686"/>
      <c r="L1153" s="1686"/>
      <c r="M1153" s="1686"/>
      <c r="N1153" s="1686"/>
      <c r="O1153" s="1686"/>
      <c r="P1153" s="1686"/>
      <c r="Q1153" s="1686"/>
      <c r="R1153" s="1686"/>
      <c r="S1153" s="1686"/>
      <c r="T1153" s="1686"/>
      <c r="U1153" s="1686"/>
      <c r="V1153" s="1686"/>
      <c r="W1153" s="1686"/>
      <c r="X1153" s="1686"/>
      <c r="Y1153" s="1686"/>
      <c r="Z1153" s="1686"/>
      <c r="AA1153" s="1686"/>
      <c r="AB1153" s="2708"/>
      <c r="AC1153" s="2318"/>
      <c r="AD1153" s="1613"/>
      <c r="AE1153" s="1613"/>
      <c r="AF1153" s="1613"/>
      <c r="AG1153" s="2319"/>
      <c r="AH1153" s="1645"/>
      <c r="AI1153" s="1645"/>
      <c r="AJ1153" s="1645"/>
      <c r="AK1153" s="1645"/>
      <c r="AL1153" s="1645"/>
      <c r="AM1153" s="1645"/>
      <c r="AN1153" s="1645"/>
      <c r="AO1153" s="1645"/>
      <c r="AP1153" s="1645"/>
      <c r="AQ1153" s="1645"/>
      <c r="AR1153" s="1646"/>
      <c r="AS1153" s="1589"/>
      <c r="AT1153" s="1589"/>
      <c r="AU1153" s="1619"/>
      <c r="AV1153" s="1619"/>
      <c r="AW1153" s="1619"/>
      <c r="AX1153" s="1619"/>
      <c r="AY1153" s="1619"/>
      <c r="AZ1153" s="1619"/>
      <c r="BA1153" s="1619"/>
      <c r="BB1153" s="1619"/>
      <c r="BC1153" s="1619"/>
      <c r="BD1153" s="1619"/>
      <c r="BE1153" s="1619"/>
      <c r="BF1153" s="1589"/>
      <c r="BG1153" s="1589"/>
      <c r="BH1153" s="740"/>
      <c r="BI1153" s="740"/>
      <c r="BJ1153" s="740"/>
      <c r="BK1153" s="740"/>
      <c r="BL1153" s="740"/>
      <c r="BM1153" s="740"/>
      <c r="BN1153" s="740"/>
      <c r="BO1153" s="740"/>
      <c r="BP1153" s="740"/>
      <c r="BQ1153" s="1684"/>
      <c r="BR1153" s="76"/>
      <c r="BS1153" s="76"/>
      <c r="BT1153" s="76"/>
      <c r="BU1153" s="76"/>
      <c r="CA1153" s="145"/>
      <c r="CS1153" s="134"/>
      <c r="CT1153" s="134"/>
    </row>
    <row r="1154" spans="1:98" ht="16.5" customHeight="1" x14ac:dyDescent="0.2">
      <c r="A1154" s="143" t="str">
        <f>+IF('➉一覧からの作成用データ (切替届)'!$N$58="印刷ＯＫ→",1,"")</f>
        <v/>
      </c>
      <c r="B1154" s="1676"/>
      <c r="C1154" s="1677"/>
      <c r="D1154" s="1598"/>
      <c r="E1154" s="1599"/>
      <c r="F1154" s="1599"/>
      <c r="G1154" s="1599"/>
      <c r="H1154" s="1599"/>
      <c r="I1154" s="1600"/>
      <c r="J1154" s="1687"/>
      <c r="K1154" s="1688"/>
      <c r="L1154" s="1688"/>
      <c r="M1154" s="1688"/>
      <c r="N1154" s="1688"/>
      <c r="O1154" s="1688"/>
      <c r="P1154" s="1688"/>
      <c r="Q1154" s="1688"/>
      <c r="R1154" s="1688"/>
      <c r="S1154" s="1688"/>
      <c r="T1154" s="1688"/>
      <c r="U1154" s="1688"/>
      <c r="V1154" s="1688"/>
      <c r="W1154" s="1688"/>
      <c r="X1154" s="1688"/>
      <c r="Y1154" s="1688"/>
      <c r="Z1154" s="1688"/>
      <c r="AA1154" s="1688"/>
      <c r="AB1154" s="2709"/>
      <c r="AC1154" s="2320"/>
      <c r="AD1154" s="2321"/>
      <c r="AE1154" s="2321"/>
      <c r="AF1154" s="2321"/>
      <c r="AG1154" s="2322"/>
      <c r="AH1154" s="1647"/>
      <c r="AI1154" s="1647"/>
      <c r="AJ1154" s="1647"/>
      <c r="AK1154" s="1647"/>
      <c r="AL1154" s="1647"/>
      <c r="AM1154" s="1647"/>
      <c r="AN1154" s="1647"/>
      <c r="AO1154" s="1647"/>
      <c r="AP1154" s="1647"/>
      <c r="AQ1154" s="1647"/>
      <c r="AR1154" s="1648"/>
      <c r="AS1154" s="1637" t="s">
        <v>125</v>
      </c>
      <c r="AT1154" s="1638"/>
      <c r="AU1154" s="1638"/>
      <c r="AV1154" s="1638"/>
      <c r="AW1154" s="1638"/>
      <c r="AX1154" s="1638"/>
      <c r="AY1154" s="1638"/>
      <c r="AZ1154" s="1638"/>
      <c r="BA1154" s="1638"/>
      <c r="BB1154" s="1638"/>
      <c r="BC1154" s="1638"/>
      <c r="BD1154" s="1638"/>
      <c r="BE1154" s="1638"/>
      <c r="BF1154" s="1638"/>
      <c r="BG1154" s="1638"/>
      <c r="BH1154" s="1638"/>
      <c r="BI1154" s="1638"/>
      <c r="BJ1154" s="1638"/>
      <c r="BK1154" s="1638"/>
      <c r="BL1154" s="1638"/>
      <c r="BM1154" s="1638"/>
      <c r="BN1154" s="1638"/>
      <c r="BO1154" s="1638"/>
      <c r="BP1154" s="1638"/>
      <c r="BQ1154" s="1639"/>
      <c r="BR1154" s="76"/>
      <c r="BS1154" s="76"/>
      <c r="BT1154" s="76"/>
      <c r="BU1154" s="76"/>
      <c r="CA1154" s="145"/>
      <c r="CR1154" s="134"/>
      <c r="CS1154" s="134"/>
      <c r="CT1154" s="134"/>
    </row>
    <row r="1155" spans="1:98" ht="18" customHeight="1" x14ac:dyDescent="0.2">
      <c r="A1155" s="143" t="str">
        <f>+IF('➉一覧からの作成用データ (切替届)'!$N$58="印刷ＯＫ→",1,"")</f>
        <v/>
      </c>
      <c r="B1155" s="1676"/>
      <c r="C1155" s="1677"/>
      <c r="D1155" s="1595" t="s">
        <v>307</v>
      </c>
      <c r="E1155" s="1596"/>
      <c r="F1155" s="1596"/>
      <c r="G1155" s="1596"/>
      <c r="H1155" s="1596"/>
      <c r="I1155" s="1597"/>
      <c r="J1155" s="2713" t="str">
        <f>IF('➉一覧からの作成用データ (切替届)'!$E$58="","",'➉一覧からの作成用データ (切替届)'!E58)</f>
        <v/>
      </c>
      <c r="K1155" s="2714"/>
      <c r="L1155" s="2714"/>
      <c r="M1155" s="2714"/>
      <c r="N1155" s="2714"/>
      <c r="O1155" s="2714"/>
      <c r="P1155" s="2714"/>
      <c r="Q1155" s="2714"/>
      <c r="R1155" s="2714"/>
      <c r="S1155" s="2714"/>
      <c r="T1155" s="2714"/>
      <c r="U1155" s="2714"/>
      <c r="V1155" s="2714"/>
      <c r="W1155" s="2714"/>
      <c r="X1155" s="2714"/>
      <c r="Y1155" s="2714"/>
      <c r="Z1155" s="2714"/>
      <c r="AA1155" s="2714"/>
      <c r="AB1155" s="2714"/>
      <c r="AC1155" s="2714"/>
      <c r="AD1155" s="2714"/>
      <c r="AE1155" s="2714"/>
      <c r="AF1155" s="2714"/>
      <c r="AG1155" s="2715"/>
      <c r="AH1155" s="1665" t="s">
        <v>121</v>
      </c>
      <c r="AI1155" s="1645"/>
      <c r="AJ1155" s="1645"/>
      <c r="AK1155" s="1645"/>
      <c r="AL1155" s="1645"/>
      <c r="AM1155" s="1645"/>
      <c r="AN1155" s="1645"/>
      <c r="AO1155" s="1645"/>
      <c r="AP1155" s="1645"/>
      <c r="AQ1155" s="1645"/>
      <c r="AR1155" s="1646"/>
      <c r="AS1155" s="1669">
        <f>'➉一覧からの作成用データ (切替届)'!$J$58</f>
        <v>0</v>
      </c>
      <c r="AT1155" s="1670"/>
      <c r="AU1155" s="1670"/>
      <c r="AV1155" s="1670"/>
      <c r="AW1155" s="1670"/>
      <c r="AX1155" s="1590" t="s">
        <v>126</v>
      </c>
      <c r="AY1155" s="1590"/>
      <c r="AZ1155" s="1590" t="s">
        <v>117</v>
      </c>
      <c r="BA1155" s="2685" t="str">
        <f>+IF(AS1155="","",IF(AS1155=12,1,IF(AND(AS1155&gt;=1,AS1155&lt;=11),AS1155+1,"")))</f>
        <v/>
      </c>
      <c r="BB1155" s="2685"/>
      <c r="BC1155" s="2685"/>
      <c r="BD1155" s="2685"/>
      <c r="BE1155" s="1590" t="s">
        <v>127</v>
      </c>
      <c r="BF1155" s="1590"/>
      <c r="BG1155" s="1614" t="s">
        <v>242</v>
      </c>
      <c r="BH1155" s="1614"/>
      <c r="BI1155" s="1614"/>
      <c r="BJ1155" s="1614"/>
      <c r="BK1155" s="1614"/>
      <c r="BL1155" s="1614"/>
      <c r="BM1155" s="1614"/>
      <c r="BN1155" s="1614"/>
      <c r="BO1155" s="1590"/>
      <c r="BP1155" s="1590"/>
      <c r="BQ1155" s="1690"/>
      <c r="BR1155" s="76"/>
      <c r="BS1155" s="76"/>
      <c r="BT1155" s="76"/>
      <c r="BU1155" s="76"/>
      <c r="CA1155" s="145"/>
      <c r="CB1155" s="145"/>
      <c r="CC1155" s="145"/>
      <c r="CD1155" s="145"/>
      <c r="CE1155" s="145"/>
      <c r="CF1155" s="145"/>
      <c r="CG1155" s="145"/>
      <c r="CH1155" s="145"/>
      <c r="CI1155" s="145"/>
    </row>
    <row r="1156" spans="1:98" ht="18" customHeight="1" thickBot="1" x14ac:dyDescent="0.25">
      <c r="A1156" s="143" t="str">
        <f>+IF('➉一覧からの作成用データ (切替届)'!$N$58="印刷ＯＫ→",1,"")</f>
        <v/>
      </c>
      <c r="B1156" s="1676"/>
      <c r="C1156" s="1677"/>
      <c r="D1156" s="1598"/>
      <c r="E1156" s="1599"/>
      <c r="F1156" s="1599"/>
      <c r="G1156" s="1599"/>
      <c r="H1156" s="1599"/>
      <c r="I1156" s="1600"/>
      <c r="J1156" s="2716"/>
      <c r="K1156" s="2717"/>
      <c r="L1156" s="2717"/>
      <c r="M1156" s="2717"/>
      <c r="N1156" s="2717"/>
      <c r="O1156" s="2717"/>
      <c r="P1156" s="2717"/>
      <c r="Q1156" s="2717"/>
      <c r="R1156" s="2717"/>
      <c r="S1156" s="2717"/>
      <c r="T1156" s="2717"/>
      <c r="U1156" s="2717"/>
      <c r="V1156" s="2717"/>
      <c r="W1156" s="2717"/>
      <c r="X1156" s="2717"/>
      <c r="Y1156" s="2717"/>
      <c r="Z1156" s="2717"/>
      <c r="AA1156" s="2717"/>
      <c r="AB1156" s="2717"/>
      <c r="AC1156" s="2717"/>
      <c r="AD1156" s="2717"/>
      <c r="AE1156" s="2717"/>
      <c r="AF1156" s="2717"/>
      <c r="AG1156" s="2718"/>
      <c r="AH1156" s="1665"/>
      <c r="AI1156" s="1645"/>
      <c r="AJ1156" s="1645"/>
      <c r="AK1156" s="1645"/>
      <c r="AL1156" s="1645"/>
      <c r="AM1156" s="1645"/>
      <c r="AN1156" s="1645"/>
      <c r="AO1156" s="1645"/>
      <c r="AP1156" s="1645"/>
      <c r="AQ1156" s="1645"/>
      <c r="AR1156" s="1646"/>
      <c r="AS1156" s="1671"/>
      <c r="AT1156" s="1672"/>
      <c r="AU1156" s="1672"/>
      <c r="AV1156" s="1672"/>
      <c r="AW1156" s="1672"/>
      <c r="AX1156" s="1590"/>
      <c r="AY1156" s="1590"/>
      <c r="AZ1156" s="1590"/>
      <c r="BA1156" s="2685"/>
      <c r="BB1156" s="2685"/>
      <c r="BC1156" s="2685"/>
      <c r="BD1156" s="2685"/>
      <c r="BE1156" s="1590"/>
      <c r="BF1156" s="1590"/>
      <c r="BG1156" s="1720"/>
      <c r="BH1156" s="1720"/>
      <c r="BI1156" s="1720"/>
      <c r="BJ1156" s="1720"/>
      <c r="BK1156" s="1720"/>
      <c r="BL1156" s="1720"/>
      <c r="BM1156" s="1720"/>
      <c r="BN1156" s="1720"/>
      <c r="BO1156" s="1590"/>
      <c r="BP1156" s="1590"/>
      <c r="BQ1156" s="1690"/>
      <c r="BR1156" s="76"/>
      <c r="BS1156" s="76"/>
      <c r="BT1156" s="76"/>
      <c r="BU1156" s="76"/>
      <c r="CA1156" s="145"/>
      <c r="CB1156" s="145"/>
      <c r="CC1156" s="145"/>
      <c r="CD1156" s="145"/>
      <c r="CE1156" s="145"/>
      <c r="CF1156" s="145"/>
    </row>
    <row r="1157" spans="1:98" ht="22.5" customHeight="1" x14ac:dyDescent="0.2">
      <c r="A1157" s="143" t="str">
        <f>+IF('➉一覧からの作成用データ (切替届)'!$N$58="印刷ＯＫ→",1,"")</f>
        <v/>
      </c>
      <c r="B1157" s="1676"/>
      <c r="C1157" s="1677"/>
      <c r="D1157" s="1692" t="s">
        <v>15</v>
      </c>
      <c r="E1157" s="1693"/>
      <c r="F1157" s="1693"/>
      <c r="G1157" s="1693"/>
      <c r="H1157" s="1693"/>
      <c r="I1157" s="1694"/>
      <c r="J1157" s="1683"/>
      <c r="K1157" s="2397"/>
      <c r="L1157" s="1715"/>
      <c r="M1157" s="1715"/>
      <c r="N1157" s="1715"/>
      <c r="O1157" s="1715"/>
      <c r="P1157" s="1715"/>
      <c r="Q1157" s="1715"/>
      <c r="R1157" s="1715"/>
      <c r="S1157" s="80"/>
      <c r="T1157" s="80"/>
      <c r="U1157" s="80"/>
      <c r="V1157" s="80"/>
      <c r="W1157" s="80"/>
      <c r="X1157" s="80"/>
      <c r="Y1157" s="80"/>
      <c r="Z1157" s="80"/>
      <c r="AA1157" s="80"/>
      <c r="AB1157" s="80"/>
      <c r="AC1157" s="80"/>
      <c r="AD1157" s="80"/>
      <c r="AE1157" s="80"/>
      <c r="AF1157" s="80"/>
      <c r="AG1157" s="80"/>
      <c r="AH1157" s="1665"/>
      <c r="AI1157" s="1645"/>
      <c r="AJ1157" s="1645"/>
      <c r="AK1157" s="1645"/>
      <c r="AL1157" s="1645"/>
      <c r="AM1157" s="1645"/>
      <c r="AN1157" s="1645"/>
      <c r="AO1157" s="1645"/>
      <c r="AP1157" s="1645"/>
      <c r="AQ1157" s="1645"/>
      <c r="AR1157" s="1646"/>
      <c r="AS1157" s="2687"/>
      <c r="AT1157" s="2688"/>
      <c r="AU1157" s="2688"/>
      <c r="AV1157" s="2688"/>
      <c r="AW1157" s="2688"/>
      <c r="AX1157" s="2688"/>
      <c r="AY1157" s="2688"/>
      <c r="AZ1157" s="2688"/>
      <c r="BA1157" s="2688"/>
      <c r="BB1157" s="2688"/>
      <c r="BC1157" s="2688"/>
      <c r="BD1157" s="2688"/>
      <c r="BE1157" s="2688"/>
      <c r="BF1157" s="2688"/>
      <c r="BG1157" s="1616" t="s">
        <v>129</v>
      </c>
      <c r="BH1157" s="1616"/>
      <c r="BI1157" s="1616"/>
      <c r="BJ1157" s="1616"/>
      <c r="BK1157" s="1616"/>
      <c r="BL1157" s="1616"/>
      <c r="BM1157" s="1616"/>
      <c r="BN1157" s="1616"/>
      <c r="BO1157" s="1616"/>
      <c r="BP1157" s="1616"/>
      <c r="BQ1157" s="2684"/>
      <c r="BR1157" s="76"/>
      <c r="BS1157" s="76"/>
      <c r="BT1157" s="76"/>
      <c r="BU1157" s="76"/>
      <c r="CB1157" s="145"/>
      <c r="CC1157" s="145"/>
      <c r="CD1157" s="145"/>
      <c r="CE1157" s="145"/>
      <c r="CF1157" s="145"/>
    </row>
    <row r="1158" spans="1:98" ht="22.5" customHeight="1" x14ac:dyDescent="0.2">
      <c r="A1158" s="143" t="str">
        <f>+IF('➉一覧からの作成用データ (切替届)'!$N$58="印刷ＯＫ→",1,"")</f>
        <v/>
      </c>
      <c r="B1158" s="1676"/>
      <c r="C1158" s="1677"/>
      <c r="D1158" s="1695"/>
      <c r="E1158" s="1696"/>
      <c r="F1158" s="1696"/>
      <c r="G1158" s="1696"/>
      <c r="H1158" s="1696"/>
      <c r="I1158" s="1697"/>
      <c r="J1158" s="1568" t="str">
        <f>'➉一覧からの作成用データ (切替届)'!$F$58&amp;""</f>
        <v/>
      </c>
      <c r="K1158" s="1569"/>
      <c r="L1158" s="1569"/>
      <c r="M1158" s="1569"/>
      <c r="N1158" s="1569"/>
      <c r="O1158" s="1569"/>
      <c r="P1158" s="1569"/>
      <c r="Q1158" s="1569"/>
      <c r="R1158" s="1569"/>
      <c r="S1158" s="1569"/>
      <c r="T1158" s="1569"/>
      <c r="U1158" s="1569"/>
      <c r="V1158" s="1569"/>
      <c r="W1158" s="1569"/>
      <c r="X1158" s="1569"/>
      <c r="Y1158" s="1569"/>
      <c r="Z1158" s="1569"/>
      <c r="AA1158" s="1569"/>
      <c r="AB1158" s="1569"/>
      <c r="AC1158" s="1569"/>
      <c r="AD1158" s="1569"/>
      <c r="AE1158" s="1569"/>
      <c r="AF1158" s="1569"/>
      <c r="AG1158" s="1725"/>
      <c r="AH1158" s="1665"/>
      <c r="AI1158" s="1645"/>
      <c r="AJ1158" s="1645"/>
      <c r="AK1158" s="1645"/>
      <c r="AL1158" s="1645"/>
      <c r="AM1158" s="1645"/>
      <c r="AN1158" s="1645"/>
      <c r="AO1158" s="1645"/>
      <c r="AP1158" s="1645"/>
      <c r="AQ1158" s="1645"/>
      <c r="AR1158" s="1646"/>
      <c r="AS1158" s="2689" t="s">
        <v>349</v>
      </c>
      <c r="AT1158" s="2689"/>
      <c r="AU1158" s="2689"/>
      <c r="AV1158" s="2689"/>
      <c r="AW1158" s="2689"/>
      <c r="AX1158" s="2689"/>
      <c r="AY1158" s="2689"/>
      <c r="AZ1158" s="2689"/>
      <c r="BA1158" s="2689"/>
      <c r="BB1158" s="2689"/>
      <c r="BC1158" s="2689"/>
      <c r="BD1158" s="2689"/>
      <c r="BE1158" s="2689"/>
      <c r="BF1158" s="2689"/>
      <c r="BG1158" s="2689"/>
      <c r="BH1158" s="2689"/>
      <c r="BI1158" s="2689"/>
      <c r="BJ1158" s="2689"/>
      <c r="BK1158" s="2689"/>
      <c r="BL1158" s="2689"/>
      <c r="BM1158" s="2689"/>
      <c r="BN1158" s="2689"/>
      <c r="BO1158" s="2689"/>
      <c r="BP1158" s="2689"/>
      <c r="BQ1158" s="2690"/>
      <c r="BR1158" s="76"/>
      <c r="BS1158" s="76"/>
      <c r="BT1158" s="76"/>
      <c r="BU1158" s="76"/>
      <c r="CB1158" s="145"/>
      <c r="CC1158" s="145"/>
      <c r="CD1158" s="145"/>
      <c r="CE1158" s="145"/>
      <c r="CF1158" s="145"/>
      <c r="CG1158" s="145"/>
      <c r="CH1158" s="145"/>
      <c r="CI1158" s="145"/>
    </row>
    <row r="1159" spans="1:98" ht="22.5" customHeight="1" x14ac:dyDescent="0.2">
      <c r="A1159" s="143" t="str">
        <f>+IF('➉一覧からの作成用データ (切替届)'!$N$58="印刷ＯＫ→",1,"")</f>
        <v/>
      </c>
      <c r="B1159" s="1676"/>
      <c r="C1159" s="1677"/>
      <c r="D1159" s="1698"/>
      <c r="E1159" s="1699"/>
      <c r="F1159" s="1699"/>
      <c r="G1159" s="1699"/>
      <c r="H1159" s="1699"/>
      <c r="I1159" s="1700"/>
      <c r="J1159" s="1570"/>
      <c r="K1159" s="1571"/>
      <c r="L1159" s="1571"/>
      <c r="M1159" s="1571"/>
      <c r="N1159" s="1571"/>
      <c r="O1159" s="1571"/>
      <c r="P1159" s="1571"/>
      <c r="Q1159" s="1571"/>
      <c r="R1159" s="1571"/>
      <c r="S1159" s="1571"/>
      <c r="T1159" s="1571"/>
      <c r="U1159" s="1571"/>
      <c r="V1159" s="1571"/>
      <c r="W1159" s="1571"/>
      <c r="X1159" s="1571"/>
      <c r="Y1159" s="1571"/>
      <c r="Z1159" s="1571"/>
      <c r="AA1159" s="1571"/>
      <c r="AB1159" s="1571"/>
      <c r="AC1159" s="1571"/>
      <c r="AD1159" s="1571"/>
      <c r="AE1159" s="1571"/>
      <c r="AF1159" s="1571"/>
      <c r="AG1159" s="1726"/>
      <c r="AH1159" s="1665"/>
      <c r="AI1159" s="1645"/>
      <c r="AJ1159" s="1645"/>
      <c r="AK1159" s="1645"/>
      <c r="AL1159" s="1645"/>
      <c r="AM1159" s="1645"/>
      <c r="AN1159" s="1645"/>
      <c r="AO1159" s="1645"/>
      <c r="AP1159" s="1645"/>
      <c r="AQ1159" s="1645"/>
      <c r="AR1159" s="1646"/>
      <c r="AS1159" s="2689"/>
      <c r="AT1159" s="2689"/>
      <c r="AU1159" s="2689"/>
      <c r="AV1159" s="2689"/>
      <c r="AW1159" s="2689"/>
      <c r="AX1159" s="2689"/>
      <c r="AY1159" s="2689"/>
      <c r="AZ1159" s="2689"/>
      <c r="BA1159" s="2689"/>
      <c r="BB1159" s="2689"/>
      <c r="BC1159" s="2689"/>
      <c r="BD1159" s="2689"/>
      <c r="BE1159" s="2689"/>
      <c r="BF1159" s="2689"/>
      <c r="BG1159" s="2689"/>
      <c r="BH1159" s="2689"/>
      <c r="BI1159" s="2689"/>
      <c r="BJ1159" s="2689"/>
      <c r="BK1159" s="2689"/>
      <c r="BL1159" s="2689"/>
      <c r="BM1159" s="2689"/>
      <c r="BN1159" s="2689"/>
      <c r="BO1159" s="2689"/>
      <c r="BP1159" s="2689"/>
      <c r="BQ1159" s="2690"/>
      <c r="BR1159" s="76"/>
      <c r="BS1159" s="76"/>
      <c r="BT1159" s="76"/>
      <c r="BU1159" s="76"/>
      <c r="CB1159" s="145"/>
      <c r="CC1159" s="145"/>
      <c r="CD1159" s="145"/>
      <c r="CE1159" s="145"/>
      <c r="CF1159" s="145"/>
      <c r="CG1159" s="145"/>
      <c r="CH1159" s="145"/>
      <c r="CI1159" s="145"/>
    </row>
    <row r="1160" spans="1:98" ht="22.5" customHeight="1" x14ac:dyDescent="0.2">
      <c r="A1160" s="143" t="str">
        <f>+IF('➉一覧からの作成用データ (切替届)'!$N$58="印刷ＯＫ→",1,"")</f>
        <v/>
      </c>
      <c r="B1160" s="1676"/>
      <c r="C1160" s="1677"/>
      <c r="D1160" s="1595" t="s">
        <v>5</v>
      </c>
      <c r="E1160" s="1596"/>
      <c r="F1160" s="1596"/>
      <c r="G1160" s="1596"/>
      <c r="H1160" s="1596"/>
      <c r="I1160" s="1597"/>
      <c r="J1160" s="1683"/>
      <c r="K1160" s="2397"/>
      <c r="L1160" s="1715"/>
      <c r="M1160" s="1715"/>
      <c r="N1160" s="1715"/>
      <c r="O1160" s="1715"/>
      <c r="P1160" s="1715"/>
      <c r="Q1160" s="1715"/>
      <c r="R1160" s="1715"/>
      <c r="S1160" s="80"/>
      <c r="T1160" s="80"/>
      <c r="U1160" s="80"/>
      <c r="V1160" s="80"/>
      <c r="W1160" s="80"/>
      <c r="X1160" s="80"/>
      <c r="Y1160" s="80"/>
      <c r="Z1160" s="80"/>
      <c r="AA1160" s="80"/>
      <c r="AB1160" s="80"/>
      <c r="AC1160" s="80"/>
      <c r="AD1160" s="80"/>
      <c r="AE1160" s="80"/>
      <c r="AF1160" s="80"/>
      <c r="AG1160" s="80"/>
      <c r="AH1160" s="1665"/>
      <c r="AI1160" s="1645"/>
      <c r="AJ1160" s="1645"/>
      <c r="AK1160" s="1645"/>
      <c r="AL1160" s="1645"/>
      <c r="AM1160" s="1645"/>
      <c r="AN1160" s="1645"/>
      <c r="AO1160" s="1645"/>
      <c r="AP1160" s="1645"/>
      <c r="AQ1160" s="1645"/>
      <c r="AR1160" s="1646"/>
      <c r="AS1160" s="2689"/>
      <c r="AT1160" s="2689"/>
      <c r="AU1160" s="2689"/>
      <c r="AV1160" s="2689"/>
      <c r="AW1160" s="2689"/>
      <c r="AX1160" s="2689"/>
      <c r="AY1160" s="2689"/>
      <c r="AZ1160" s="2689"/>
      <c r="BA1160" s="2689"/>
      <c r="BB1160" s="2689"/>
      <c r="BC1160" s="2689"/>
      <c r="BD1160" s="2689"/>
      <c r="BE1160" s="2689"/>
      <c r="BF1160" s="2689"/>
      <c r="BG1160" s="2689"/>
      <c r="BH1160" s="2689"/>
      <c r="BI1160" s="2689"/>
      <c r="BJ1160" s="2689"/>
      <c r="BK1160" s="2689"/>
      <c r="BL1160" s="2689"/>
      <c r="BM1160" s="2689"/>
      <c r="BN1160" s="2689"/>
      <c r="BO1160" s="2689"/>
      <c r="BP1160" s="2689"/>
      <c r="BQ1160" s="2690"/>
      <c r="BR1160" s="76"/>
      <c r="BS1160" s="76"/>
      <c r="BT1160" s="76"/>
      <c r="BU1160" s="76"/>
      <c r="CA1160" s="145"/>
      <c r="CB1160" s="145"/>
      <c r="CC1160" s="145"/>
      <c r="CD1160" s="145"/>
      <c r="CE1160" s="145"/>
      <c r="CF1160" s="145"/>
      <c r="CG1160" s="146"/>
      <c r="CH1160" s="145"/>
      <c r="CI1160" s="145"/>
    </row>
    <row r="1161" spans="1:98" ht="22.5" customHeight="1" thickBot="1" x14ac:dyDescent="0.25">
      <c r="A1161" s="143" t="str">
        <f>+IF('➉一覧からの作成用データ (切替届)'!$N$58="印刷ＯＫ→",1,"")</f>
        <v/>
      </c>
      <c r="B1161" s="1676"/>
      <c r="C1161" s="1677"/>
      <c r="D1161" s="1631"/>
      <c r="E1161" s="1632"/>
      <c r="F1161" s="1632"/>
      <c r="G1161" s="1632"/>
      <c r="H1161" s="1632"/>
      <c r="I1161" s="1633"/>
      <c r="J1161" s="1568" t="str">
        <f>'➉一覧からの作成用データ (切替届)'!$G$58&amp;""</f>
        <v/>
      </c>
      <c r="K1161" s="1569"/>
      <c r="L1161" s="1569"/>
      <c r="M1161" s="1569"/>
      <c r="N1161" s="1569"/>
      <c r="O1161" s="1569"/>
      <c r="P1161" s="1569"/>
      <c r="Q1161" s="1569"/>
      <c r="R1161" s="1569"/>
      <c r="S1161" s="1569"/>
      <c r="T1161" s="1569"/>
      <c r="U1161" s="1569"/>
      <c r="V1161" s="1569"/>
      <c r="W1161" s="1569"/>
      <c r="X1161" s="1569"/>
      <c r="Y1161" s="1569"/>
      <c r="Z1161" s="1569"/>
      <c r="AA1161" s="1569"/>
      <c r="AB1161" s="1569"/>
      <c r="AC1161" s="1569"/>
      <c r="AD1161" s="1569"/>
      <c r="AE1161" s="1569"/>
      <c r="AF1161" s="1569"/>
      <c r="AG1161" s="1569"/>
      <c r="AH1161" s="1666"/>
      <c r="AI1161" s="1667"/>
      <c r="AJ1161" s="1667"/>
      <c r="AK1161" s="1667"/>
      <c r="AL1161" s="1667"/>
      <c r="AM1161" s="1667"/>
      <c r="AN1161" s="1667"/>
      <c r="AO1161" s="1667"/>
      <c r="AP1161" s="1667"/>
      <c r="AQ1161" s="1667"/>
      <c r="AR1161" s="1668"/>
      <c r="AS1161" s="2691"/>
      <c r="AT1161" s="2691"/>
      <c r="AU1161" s="2691"/>
      <c r="AV1161" s="2691"/>
      <c r="AW1161" s="2691"/>
      <c r="AX1161" s="2691"/>
      <c r="AY1161" s="2691"/>
      <c r="AZ1161" s="2691"/>
      <c r="BA1161" s="2691"/>
      <c r="BB1161" s="2691"/>
      <c r="BC1161" s="2691"/>
      <c r="BD1161" s="2691"/>
      <c r="BE1161" s="2691"/>
      <c r="BF1161" s="2691"/>
      <c r="BG1161" s="2691"/>
      <c r="BH1161" s="2691"/>
      <c r="BI1161" s="2691"/>
      <c r="BJ1161" s="2691"/>
      <c r="BK1161" s="2691"/>
      <c r="BL1161" s="2691"/>
      <c r="BM1161" s="2691"/>
      <c r="BN1161" s="2691"/>
      <c r="BO1161" s="2691"/>
      <c r="BP1161" s="2691"/>
      <c r="BQ1161" s="2692"/>
      <c r="BR1161" s="76"/>
      <c r="BS1161" s="76"/>
      <c r="BT1161" s="76"/>
      <c r="BU1161" s="76"/>
      <c r="CA1161" s="145"/>
      <c r="CB1161" s="145"/>
      <c r="CC1161" s="145"/>
      <c r="CD1161" s="145"/>
      <c r="CE1161" s="145"/>
      <c r="CF1161" s="145"/>
      <c r="CG1161" s="145"/>
      <c r="CH1161" s="145"/>
      <c r="CI1161" s="145"/>
    </row>
    <row r="1162" spans="1:98" ht="22.5" customHeight="1" x14ac:dyDescent="0.2">
      <c r="A1162" s="143" t="str">
        <f>+IF('➉一覧からの作成用データ (切替届)'!$N$58="印刷ＯＫ→",1,"")</f>
        <v/>
      </c>
      <c r="B1162" s="1676"/>
      <c r="C1162" s="1677"/>
      <c r="D1162" s="1631"/>
      <c r="E1162" s="1632"/>
      <c r="F1162" s="1632"/>
      <c r="G1162" s="1632"/>
      <c r="H1162" s="1632"/>
      <c r="I1162" s="1633"/>
      <c r="J1162" s="1568"/>
      <c r="K1162" s="1569"/>
      <c r="L1162" s="1569"/>
      <c r="M1162" s="1569"/>
      <c r="N1162" s="1569"/>
      <c r="O1162" s="1569"/>
      <c r="P1162" s="1569"/>
      <c r="Q1162" s="1569"/>
      <c r="R1162" s="1569"/>
      <c r="S1162" s="1569"/>
      <c r="T1162" s="1569"/>
      <c r="U1162" s="1569"/>
      <c r="V1162" s="1569"/>
      <c r="W1162" s="1569"/>
      <c r="X1162" s="1569"/>
      <c r="Y1162" s="1569"/>
      <c r="Z1162" s="1569"/>
      <c r="AA1162" s="1569"/>
      <c r="AB1162" s="1569"/>
      <c r="AC1162" s="1569"/>
      <c r="AD1162" s="1569"/>
      <c r="AE1162" s="1569"/>
      <c r="AF1162" s="1569"/>
      <c r="AG1162" s="1569"/>
      <c r="AH1162" s="1655" t="s">
        <v>122</v>
      </c>
      <c r="AI1162" s="1656"/>
      <c r="AJ1162" s="1656"/>
      <c r="AK1162" s="1656"/>
      <c r="AL1162" s="1656"/>
      <c r="AM1162" s="1656"/>
      <c r="AN1162" s="1656"/>
      <c r="AO1162" s="1656"/>
      <c r="AP1162" s="1656"/>
      <c r="AQ1162" s="1656"/>
      <c r="AR1162" s="1657"/>
      <c r="AS1162" s="2693" t="str">
        <f>'➉一覧からの作成用データ (切替届)'!$L$58&amp;""</f>
        <v/>
      </c>
      <c r="AT1162" s="2694"/>
      <c r="AU1162" s="2694"/>
      <c r="AV1162" s="2694"/>
      <c r="AW1162" s="2694"/>
      <c r="AX1162" s="2694"/>
      <c r="AY1162" s="2694"/>
      <c r="AZ1162" s="2694"/>
      <c r="BA1162" s="2694"/>
      <c r="BB1162" s="2694"/>
      <c r="BC1162" s="2694"/>
      <c r="BD1162" s="2694"/>
      <c r="BE1162" s="2694"/>
      <c r="BF1162" s="2694"/>
      <c r="BG1162" s="2694"/>
      <c r="BH1162" s="2694"/>
      <c r="BI1162" s="2694"/>
      <c r="BJ1162" s="2694"/>
      <c r="BK1162" s="2694"/>
      <c r="BL1162" s="2694"/>
      <c r="BM1162" s="2694"/>
      <c r="BN1162" s="2694"/>
      <c r="BO1162" s="2694"/>
      <c r="BP1162" s="2694"/>
      <c r="BQ1162" s="2697"/>
      <c r="BR1162" s="76"/>
      <c r="BS1162" s="76"/>
      <c r="BT1162" s="76"/>
      <c r="BU1162" s="76"/>
      <c r="CA1162" s="145"/>
      <c r="CB1162" s="145"/>
      <c r="CC1162" s="145"/>
      <c r="CD1162" s="145"/>
      <c r="CE1162" s="145"/>
      <c r="CF1162" s="145"/>
      <c r="CG1162" s="145"/>
      <c r="CH1162" s="145"/>
      <c r="CI1162" s="145"/>
    </row>
    <row r="1163" spans="1:98" ht="22.5" customHeight="1" thickBot="1" x14ac:dyDescent="0.25">
      <c r="A1163" s="143" t="str">
        <f>+IF('➉一覧からの作成用データ (切替届)'!$N$58="印刷ＯＫ→",1,"")</f>
        <v/>
      </c>
      <c r="B1163" s="1678"/>
      <c r="C1163" s="1679"/>
      <c r="D1163" s="1673"/>
      <c r="E1163" s="1674"/>
      <c r="F1163" s="1674"/>
      <c r="G1163" s="1674"/>
      <c r="H1163" s="1674"/>
      <c r="I1163" s="1675"/>
      <c r="J1163" s="1727"/>
      <c r="K1163" s="1728"/>
      <c r="L1163" s="1728"/>
      <c r="M1163" s="1728"/>
      <c r="N1163" s="1728"/>
      <c r="O1163" s="1728"/>
      <c r="P1163" s="1728"/>
      <c r="Q1163" s="1728"/>
      <c r="R1163" s="1728"/>
      <c r="S1163" s="1728"/>
      <c r="T1163" s="1728"/>
      <c r="U1163" s="1728"/>
      <c r="V1163" s="1728"/>
      <c r="W1163" s="1728"/>
      <c r="X1163" s="1728"/>
      <c r="Y1163" s="1728"/>
      <c r="Z1163" s="1728"/>
      <c r="AA1163" s="1728"/>
      <c r="AB1163" s="1728"/>
      <c r="AC1163" s="1728"/>
      <c r="AD1163" s="1728"/>
      <c r="AE1163" s="1728"/>
      <c r="AF1163" s="1728"/>
      <c r="AG1163" s="1728"/>
      <c r="AH1163" s="1658"/>
      <c r="AI1163" s="1659"/>
      <c r="AJ1163" s="1659"/>
      <c r="AK1163" s="1659"/>
      <c r="AL1163" s="1659"/>
      <c r="AM1163" s="1659"/>
      <c r="AN1163" s="1659"/>
      <c r="AO1163" s="1659"/>
      <c r="AP1163" s="1659"/>
      <c r="AQ1163" s="1659"/>
      <c r="AR1163" s="1660"/>
      <c r="AS1163" s="2695"/>
      <c r="AT1163" s="2696"/>
      <c r="AU1163" s="2696"/>
      <c r="AV1163" s="2696"/>
      <c r="AW1163" s="2696"/>
      <c r="AX1163" s="2696"/>
      <c r="AY1163" s="2696"/>
      <c r="AZ1163" s="2696"/>
      <c r="BA1163" s="2696"/>
      <c r="BB1163" s="2696"/>
      <c r="BC1163" s="2696"/>
      <c r="BD1163" s="2696"/>
      <c r="BE1163" s="2696"/>
      <c r="BF1163" s="2696"/>
      <c r="BG1163" s="2696"/>
      <c r="BH1163" s="2696"/>
      <c r="BI1163" s="2696"/>
      <c r="BJ1163" s="2696"/>
      <c r="BK1163" s="2696"/>
      <c r="BL1163" s="2696"/>
      <c r="BM1163" s="2696"/>
      <c r="BN1163" s="2696"/>
      <c r="BO1163" s="2696"/>
      <c r="BP1163" s="2696"/>
      <c r="BQ1163" s="2698"/>
      <c r="BR1163" s="89"/>
      <c r="BS1163" s="89"/>
      <c r="BT1163" s="89"/>
      <c r="BU1163" s="89"/>
      <c r="CA1163" s="145"/>
      <c r="CB1163" s="145"/>
      <c r="CC1163" s="145"/>
      <c r="CD1163" s="145"/>
      <c r="CE1163" s="145"/>
      <c r="CF1163" s="145"/>
      <c r="CG1163" s="145"/>
      <c r="CH1163" s="145"/>
      <c r="CI1163" s="145"/>
    </row>
    <row r="1164" spans="1:98" ht="9" customHeight="1" x14ac:dyDescent="0.2">
      <c r="A1164" s="143" t="str">
        <f>+IF('➉一覧からの作成用データ (切替届)'!$N$58="印刷ＯＫ→",1,"")</f>
        <v/>
      </c>
      <c r="B1164" s="102"/>
      <c r="C1164" s="102"/>
      <c r="D1164" s="136"/>
      <c r="E1164" s="136"/>
      <c r="F1164" s="136"/>
      <c r="G1164" s="136"/>
      <c r="H1164" s="136"/>
      <c r="I1164" s="136"/>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05"/>
      <c r="AI1164" s="105"/>
      <c r="AJ1164" s="105"/>
      <c r="AK1164" s="105"/>
      <c r="AL1164" s="105"/>
      <c r="AM1164" s="105"/>
      <c r="AN1164" s="105"/>
      <c r="AO1164" s="105"/>
      <c r="AP1164" s="105"/>
      <c r="AQ1164" s="105"/>
      <c r="AR1164" s="105"/>
      <c r="AS1164" s="106"/>
      <c r="AT1164" s="106"/>
      <c r="AU1164" s="106"/>
      <c r="AV1164" s="2680" t="str">
        <f>IF('➉一覧からの作成用データ (切替届)'!H1165="","","受給者番号：")</f>
        <v/>
      </c>
      <c r="AW1164" s="2680"/>
      <c r="AX1164" s="2680"/>
      <c r="AY1164" s="2680"/>
      <c r="AZ1164" s="2680"/>
      <c r="BA1164" s="2680"/>
      <c r="BB1164" s="2682" t="str">
        <f>IF('➉一覧からの作成用データ (切替届)'!H1165="","",'➉一覧からの作成用データ (切替届)'!H1165)</f>
        <v/>
      </c>
      <c r="BC1164" s="2682"/>
      <c r="BD1164" s="2682"/>
      <c r="BE1164" s="2682"/>
      <c r="BF1164" s="2682"/>
      <c r="BG1164" s="2682"/>
      <c r="BH1164" s="2682"/>
      <c r="BI1164" s="2682"/>
      <c r="BJ1164" s="2682"/>
      <c r="BK1164" s="2682"/>
      <c r="BL1164" s="2682"/>
      <c r="BM1164" s="2682"/>
      <c r="BN1164" s="2682"/>
      <c r="BO1164" s="2682"/>
      <c r="BP1164" s="2682"/>
      <c r="BQ1164" s="2682"/>
      <c r="BR1164" s="89"/>
      <c r="BS1164" s="89"/>
      <c r="BT1164" s="89"/>
      <c r="BU1164" s="89"/>
      <c r="CA1164" s="145"/>
      <c r="CB1164" s="145"/>
      <c r="CC1164" s="145"/>
      <c r="CD1164" s="145"/>
      <c r="CE1164" s="145"/>
      <c r="CF1164" s="145"/>
      <c r="CG1164" s="145"/>
      <c r="CH1164" s="145"/>
      <c r="CI1164" s="145"/>
    </row>
    <row r="1165" spans="1:98" ht="9" customHeight="1" x14ac:dyDescent="0.2">
      <c r="A1165" s="143" t="str">
        <f>+IF('➉一覧からの作成用データ (切替届)'!$N$58="印刷ＯＫ→",1,"")</f>
        <v/>
      </c>
      <c r="B1165" s="2686" t="s">
        <v>133</v>
      </c>
      <c r="C1165" s="2686"/>
      <c r="D1165" s="2686"/>
      <c r="E1165" s="2686"/>
      <c r="F1165" s="2686"/>
      <c r="G1165" s="2686"/>
      <c r="H1165" s="2686"/>
      <c r="I1165" s="2686"/>
      <c r="J1165" s="2686"/>
      <c r="K1165" s="2686"/>
      <c r="L1165" s="2686"/>
      <c r="M1165" s="2686"/>
      <c r="N1165" s="2686"/>
      <c r="O1165" s="2686"/>
      <c r="P1165" s="2686"/>
      <c r="Q1165" s="2686"/>
      <c r="R1165" s="2686"/>
      <c r="S1165" s="2686"/>
      <c r="T1165" s="2686"/>
      <c r="U1165" s="2686"/>
      <c r="V1165" s="2686"/>
      <c r="W1165" s="2686"/>
      <c r="X1165" s="2686"/>
      <c r="Y1165" s="2686"/>
      <c r="Z1165" s="2686"/>
      <c r="AA1165" s="2686"/>
      <c r="AB1165" s="2686"/>
      <c r="AC1165" s="2686"/>
      <c r="AD1165" s="2686"/>
      <c r="AE1165" s="2686"/>
      <c r="AF1165" s="2686"/>
      <c r="AG1165" s="2686"/>
      <c r="AH1165" s="2686"/>
      <c r="AI1165" s="2686"/>
      <c r="AJ1165" s="2686"/>
      <c r="AK1165" s="2686"/>
      <c r="AL1165" s="2686"/>
      <c r="AM1165" s="2686"/>
      <c r="AN1165" s="2686"/>
      <c r="AO1165" s="2686"/>
      <c r="AP1165" s="2686"/>
      <c r="AQ1165" s="2686"/>
      <c r="AR1165" s="2686"/>
      <c r="AS1165" s="2686"/>
      <c r="AT1165" s="2686"/>
      <c r="AU1165" s="2686"/>
      <c r="AV1165" s="2681"/>
      <c r="AW1165" s="2681"/>
      <c r="AX1165" s="2681"/>
      <c r="AY1165" s="2681"/>
      <c r="AZ1165" s="2681"/>
      <c r="BA1165" s="2681"/>
      <c r="BB1165" s="2683"/>
      <c r="BC1165" s="2683"/>
      <c r="BD1165" s="2683"/>
      <c r="BE1165" s="2683"/>
      <c r="BF1165" s="2683"/>
      <c r="BG1165" s="2683"/>
      <c r="BH1165" s="2683"/>
      <c r="BI1165" s="2683"/>
      <c r="BJ1165" s="2683"/>
      <c r="BK1165" s="2683"/>
      <c r="BL1165" s="2683"/>
      <c r="BM1165" s="2683"/>
      <c r="BN1165" s="2683"/>
      <c r="BO1165" s="2683"/>
      <c r="BP1165" s="2683"/>
      <c r="BQ1165" s="2683"/>
      <c r="BR1165" s="89"/>
      <c r="BS1165" s="89"/>
      <c r="BT1165" s="89"/>
      <c r="BU1165" s="89"/>
      <c r="CA1165" s="145"/>
      <c r="CB1165" s="145"/>
      <c r="CC1165" s="145"/>
      <c r="CD1165" s="145"/>
      <c r="CE1165" s="145"/>
      <c r="CF1165" s="145"/>
      <c r="CG1165" s="145"/>
      <c r="CH1165" s="145"/>
      <c r="CI1165" s="145"/>
    </row>
    <row r="1166" spans="1:98" ht="9" customHeight="1" x14ac:dyDescent="0.2">
      <c r="A1166" s="143" t="str">
        <f>+IF('➉一覧からの作成用データ (切替届)'!$N$58="印刷ＯＫ→",1,"")</f>
        <v/>
      </c>
      <c r="B1166" s="2686"/>
      <c r="C1166" s="2686"/>
      <c r="D1166" s="2686"/>
      <c r="E1166" s="2686"/>
      <c r="F1166" s="2686"/>
      <c r="G1166" s="2686"/>
      <c r="H1166" s="2686"/>
      <c r="I1166" s="2686"/>
      <c r="J1166" s="2686"/>
      <c r="K1166" s="2686"/>
      <c r="L1166" s="2686"/>
      <c r="M1166" s="2686"/>
      <c r="N1166" s="2686"/>
      <c r="O1166" s="2686"/>
      <c r="P1166" s="2686"/>
      <c r="Q1166" s="2686"/>
      <c r="R1166" s="2686"/>
      <c r="S1166" s="2686"/>
      <c r="T1166" s="2686"/>
      <c r="U1166" s="2686"/>
      <c r="V1166" s="2686"/>
      <c r="W1166" s="2686"/>
      <c r="X1166" s="2686"/>
      <c r="Y1166" s="2686"/>
      <c r="Z1166" s="2686"/>
      <c r="AA1166" s="2686"/>
      <c r="AB1166" s="2686"/>
      <c r="AC1166" s="2686"/>
      <c r="AD1166" s="2686"/>
      <c r="AE1166" s="2686"/>
      <c r="AF1166" s="2686"/>
      <c r="AG1166" s="2686"/>
      <c r="AH1166" s="2686"/>
      <c r="AI1166" s="2686"/>
      <c r="AJ1166" s="2686"/>
      <c r="AK1166" s="2686"/>
      <c r="AL1166" s="2686"/>
      <c r="AM1166" s="2686"/>
      <c r="AN1166" s="2686"/>
      <c r="AO1166" s="2686"/>
      <c r="AP1166" s="2686"/>
      <c r="AQ1166" s="2686"/>
      <c r="AR1166" s="2686"/>
      <c r="AS1166" s="2686"/>
      <c r="AT1166" s="2686"/>
      <c r="AU1166" s="2686"/>
      <c r="AV1166" s="2681"/>
      <c r="AW1166" s="2681"/>
      <c r="AX1166" s="2681"/>
      <c r="AY1166" s="2681"/>
      <c r="AZ1166" s="2681"/>
      <c r="BA1166" s="2681"/>
      <c r="BB1166" s="2683"/>
      <c r="BC1166" s="2683"/>
      <c r="BD1166" s="2683"/>
      <c r="BE1166" s="2683"/>
      <c r="BF1166" s="2683"/>
      <c r="BG1166" s="2683"/>
      <c r="BH1166" s="2683"/>
      <c r="BI1166" s="2683"/>
      <c r="BJ1166" s="2683"/>
      <c r="BK1166" s="2683"/>
      <c r="BL1166" s="2683"/>
      <c r="BM1166" s="2683"/>
      <c r="BN1166" s="2683"/>
      <c r="BO1166" s="2683"/>
      <c r="BP1166" s="2683"/>
      <c r="BQ1166" s="2683"/>
      <c r="BR1166" s="89"/>
      <c r="BS1166" s="89"/>
      <c r="BT1166" s="89"/>
      <c r="BU1166" s="89"/>
      <c r="CA1166" s="145"/>
      <c r="CB1166" s="145"/>
      <c r="CC1166" s="145"/>
      <c r="CD1166" s="145"/>
      <c r="CE1166" s="145"/>
      <c r="CF1166" s="145"/>
      <c r="CG1166" s="145"/>
      <c r="CH1166" s="145"/>
      <c r="CI1166" s="145"/>
    </row>
    <row r="1167" spans="1:98" s="76" customFormat="1" ht="20.25" customHeight="1" x14ac:dyDescent="0.2">
      <c r="A1167" s="143" t="str">
        <f>+IF('➉一覧からの作成用データ (切替届)'!$N$58="印刷ＯＫ→",1,"")</f>
        <v/>
      </c>
      <c r="B1167" s="1654" t="s">
        <v>306</v>
      </c>
      <c r="C1167" s="1654"/>
      <c r="D1167" s="1654"/>
      <c r="E1167" s="1654"/>
      <c r="F1167" s="1654"/>
      <c r="G1167" s="1654"/>
      <c r="H1167" s="1654"/>
      <c r="I1167" s="1654"/>
      <c r="J1167" s="1654"/>
      <c r="K1167" s="1654"/>
      <c r="L1167" s="1654"/>
      <c r="M1167" s="1654"/>
      <c r="N1167" s="1654"/>
      <c r="O1167" s="1654"/>
      <c r="P1167" s="1654"/>
      <c r="Q1167" s="1654"/>
      <c r="R1167" s="1654"/>
      <c r="S1167" s="1654"/>
      <c r="T1167" s="1654"/>
      <c r="U1167" s="1654"/>
      <c r="V1167" s="1654"/>
      <c r="W1167" s="1654"/>
      <c r="X1167" s="1654"/>
      <c r="Y1167" s="1654"/>
      <c r="Z1167" s="1654"/>
      <c r="AA1167" s="1654"/>
      <c r="AB1167" s="1654"/>
      <c r="AC1167" s="1654"/>
      <c r="AD1167" s="1654"/>
      <c r="AE1167" s="1654"/>
      <c r="AF1167" s="1654"/>
      <c r="AG1167" s="1654"/>
      <c r="AH1167" s="1654"/>
      <c r="AI1167" s="1654"/>
      <c r="AJ1167" s="1654"/>
      <c r="AK1167" s="1654"/>
      <c r="AL1167" s="1654"/>
      <c r="AM1167" s="1654"/>
      <c r="AN1167" s="1654"/>
      <c r="AO1167" s="1654"/>
      <c r="AP1167" s="1654"/>
      <c r="AQ1167" s="1654"/>
      <c r="AR1167" s="1654"/>
      <c r="AS1167" s="1654"/>
      <c r="AT1167" s="1654"/>
      <c r="AU1167" s="1654"/>
      <c r="AV1167" s="1654"/>
      <c r="AW1167" s="1654"/>
      <c r="AX1167" s="1654"/>
      <c r="AY1167" s="1654"/>
      <c r="AZ1167" s="1654"/>
      <c r="BA1167" s="1654"/>
      <c r="BB1167" s="1654"/>
      <c r="BC1167" s="1654"/>
      <c r="BD1167" s="1654"/>
      <c r="BE1167" s="1654"/>
      <c r="BF1167" s="1654"/>
      <c r="BG1167" s="1654"/>
      <c r="BH1167" s="1654"/>
      <c r="BI1167" s="1654"/>
      <c r="BJ1167" s="1654"/>
      <c r="BK1167" s="1654"/>
      <c r="BL1167" s="1654"/>
      <c r="BM1167" s="1654"/>
      <c r="BN1167" s="1654"/>
      <c r="BO1167" s="1654"/>
      <c r="BP1167" s="1654"/>
      <c r="BQ1167" s="1654"/>
      <c r="BR1167" s="135"/>
      <c r="CA1167" s="146"/>
      <c r="CB1167" s="146"/>
      <c r="CC1167" s="146"/>
      <c r="CD1167" s="146"/>
      <c r="CE1167" s="146"/>
      <c r="CF1167" s="146"/>
      <c r="CG1167" s="146"/>
      <c r="CH1167" s="146"/>
      <c r="CI1167" s="146"/>
    </row>
    <row r="1168" spans="1:98" s="76" customFormat="1" ht="20.25" customHeight="1" x14ac:dyDescent="0.2">
      <c r="A1168" s="143" t="str">
        <f>+IF('➉一覧からの作成用データ (切替届)'!$N$58="印刷ＯＫ→",1,"")</f>
        <v/>
      </c>
      <c r="B1168" s="1654"/>
      <c r="C1168" s="1654"/>
      <c r="D1168" s="1654"/>
      <c r="E1168" s="1654"/>
      <c r="F1168" s="1654"/>
      <c r="G1168" s="1654"/>
      <c r="H1168" s="1654"/>
      <c r="I1168" s="1654"/>
      <c r="J1168" s="1654"/>
      <c r="K1168" s="1654"/>
      <c r="L1168" s="1654"/>
      <c r="M1168" s="1654"/>
      <c r="N1168" s="1654"/>
      <c r="O1168" s="1654"/>
      <c r="P1168" s="1654"/>
      <c r="Q1168" s="1654"/>
      <c r="R1168" s="1654"/>
      <c r="S1168" s="1654"/>
      <c r="T1168" s="1654"/>
      <c r="U1168" s="1654"/>
      <c r="V1168" s="1654"/>
      <c r="W1168" s="1654"/>
      <c r="X1168" s="1654"/>
      <c r="Y1168" s="1654"/>
      <c r="Z1168" s="1654"/>
      <c r="AA1168" s="1654"/>
      <c r="AB1168" s="1654"/>
      <c r="AC1168" s="1654"/>
      <c r="AD1168" s="1654"/>
      <c r="AE1168" s="1654"/>
      <c r="AF1168" s="1654"/>
      <c r="AG1168" s="1654"/>
      <c r="AH1168" s="1654"/>
      <c r="AI1168" s="1654"/>
      <c r="AJ1168" s="1654"/>
      <c r="AK1168" s="1654"/>
      <c r="AL1168" s="1654"/>
      <c r="AM1168" s="1654"/>
      <c r="AN1168" s="1654"/>
      <c r="AO1168" s="1654"/>
      <c r="AP1168" s="1654"/>
      <c r="AQ1168" s="1654"/>
      <c r="AR1168" s="1654"/>
      <c r="AS1168" s="1654"/>
      <c r="AT1168" s="1654"/>
      <c r="AU1168" s="1654"/>
      <c r="AV1168" s="1654"/>
      <c r="AW1168" s="1654"/>
      <c r="AX1168" s="1654"/>
      <c r="AY1168" s="1654"/>
      <c r="AZ1168" s="1654"/>
      <c r="BA1168" s="1654"/>
      <c r="BB1168" s="1654"/>
      <c r="BC1168" s="1654"/>
      <c r="BD1168" s="1654"/>
      <c r="BE1168" s="1654"/>
      <c r="BF1168" s="1654"/>
      <c r="BG1168" s="1654"/>
      <c r="BH1168" s="1654"/>
      <c r="BI1168" s="1654"/>
      <c r="BJ1168" s="1654"/>
      <c r="BK1168" s="1654"/>
      <c r="BL1168" s="1654"/>
      <c r="BM1168" s="1654"/>
      <c r="BN1168" s="1654"/>
      <c r="BO1168" s="1654"/>
      <c r="BP1168" s="1654"/>
      <c r="BQ1168" s="1654"/>
      <c r="BR1168" s="135"/>
      <c r="CA1168" s="146"/>
      <c r="CB1168" s="146"/>
      <c r="CC1168" s="146"/>
      <c r="CD1168" s="146"/>
      <c r="CE1168" s="146"/>
      <c r="CF1168" s="146"/>
      <c r="CG1168" s="146"/>
      <c r="CH1168" s="146"/>
      <c r="CI1168" s="146"/>
    </row>
    <row r="1169" spans="1:87" s="76" customFormat="1" ht="16.5" customHeight="1" x14ac:dyDescent="0.25">
      <c r="A1169" s="143" t="str">
        <f>+IF('➉一覧からの作成用データ (切替届)'!$N$58="印刷ＯＫ→",1,"")</f>
        <v/>
      </c>
      <c r="B1169" s="1689" t="s">
        <v>134</v>
      </c>
      <c r="C1169" s="1689"/>
      <c r="D1169" s="1689"/>
      <c r="E1169" s="1689"/>
      <c r="F1169" s="1689"/>
      <c r="G1169" s="1689"/>
      <c r="H1169" s="1689"/>
      <c r="I1169" s="1689"/>
      <c r="J1169" s="1689"/>
      <c r="K1169" s="1689"/>
      <c r="L1169" s="1689"/>
      <c r="M1169" s="1689"/>
      <c r="N1169" s="1689"/>
      <c r="O1169" s="1689"/>
      <c r="P1169" s="1689"/>
      <c r="Q1169" s="1689"/>
      <c r="R1169" s="1689"/>
      <c r="S1169" s="1689"/>
      <c r="T1169" s="1689"/>
      <c r="U1169" s="1689"/>
      <c r="V1169" s="1689"/>
      <c r="W1169" s="1689"/>
      <c r="X1169" s="1689"/>
      <c r="Y1169" s="1689"/>
      <c r="Z1169" s="1689"/>
      <c r="AA1169" s="1689"/>
      <c r="AB1169" s="1689"/>
      <c r="AC1169" s="1689"/>
      <c r="AD1169" s="1689"/>
      <c r="AE1169" s="1689"/>
      <c r="AF1169" s="1689"/>
      <c r="AG1169" s="1689"/>
      <c r="AH1169" s="1689"/>
      <c r="AI1169" s="1689"/>
      <c r="AJ1169" s="1689"/>
      <c r="AK1169" s="1689"/>
      <c r="AL1169" s="1689"/>
      <c r="AM1169" s="1689"/>
      <c r="AN1169" s="1689"/>
      <c r="AO1169" s="1689"/>
      <c r="AP1169" s="1689"/>
      <c r="AQ1169" s="1689"/>
      <c r="AR1169" s="1689"/>
      <c r="AS1169" s="1689"/>
      <c r="AT1169" s="1689"/>
      <c r="AU1169" s="1689"/>
      <c r="AV1169" s="1689"/>
      <c r="AW1169" s="1689"/>
      <c r="AX1169" s="1689"/>
      <c r="AY1169" s="1689"/>
      <c r="AZ1169" s="1689"/>
      <c r="BA1169" s="1689"/>
      <c r="BB1169" s="1689"/>
      <c r="BC1169" s="1689"/>
      <c r="BD1169" s="1689"/>
      <c r="BE1169" s="1689"/>
      <c r="BF1169" s="1689"/>
      <c r="BG1169" s="1689"/>
      <c r="BH1169" s="1689"/>
      <c r="BI1169" s="1689"/>
      <c r="BJ1169" s="1689"/>
      <c r="BK1169" s="1689"/>
      <c r="BL1169" s="1689"/>
      <c r="BM1169" s="1689"/>
      <c r="BN1169" s="1689"/>
      <c r="BO1169" s="1689"/>
      <c r="BP1169" s="1689"/>
      <c r="BQ1169" s="1689"/>
      <c r="BR1169" s="147"/>
      <c r="CA1169" s="146"/>
      <c r="CB1169" s="146"/>
      <c r="CC1169" s="146"/>
      <c r="CD1169" s="146"/>
      <c r="CE1169" s="146"/>
      <c r="CF1169" s="146"/>
      <c r="CG1169" s="146"/>
      <c r="CH1169" s="146"/>
      <c r="CI1169" s="146"/>
    </row>
    <row r="1170" spans="1:87" s="76" customFormat="1" ht="16.5" customHeight="1" x14ac:dyDescent="0.25">
      <c r="A1170" s="143" t="str">
        <f>+IF('➉一覧からの作成用データ (切替届)'!$N$58="印刷ＯＫ→",1,"")</f>
        <v/>
      </c>
      <c r="B1170" s="1689"/>
      <c r="C1170" s="1689"/>
      <c r="D1170" s="1689"/>
      <c r="E1170" s="1689"/>
      <c r="F1170" s="1689"/>
      <c r="G1170" s="1689"/>
      <c r="H1170" s="1689"/>
      <c r="I1170" s="1689"/>
      <c r="J1170" s="1689"/>
      <c r="K1170" s="1689"/>
      <c r="L1170" s="1689"/>
      <c r="M1170" s="1689"/>
      <c r="N1170" s="1689"/>
      <c r="O1170" s="1689"/>
      <c r="P1170" s="1689"/>
      <c r="Q1170" s="1689"/>
      <c r="R1170" s="1689"/>
      <c r="S1170" s="1689"/>
      <c r="T1170" s="1689"/>
      <c r="U1170" s="1689"/>
      <c r="V1170" s="1689"/>
      <c r="W1170" s="1689"/>
      <c r="X1170" s="1689"/>
      <c r="Y1170" s="1689"/>
      <c r="Z1170" s="1689"/>
      <c r="AA1170" s="1689"/>
      <c r="AB1170" s="1689"/>
      <c r="AC1170" s="1689"/>
      <c r="AD1170" s="1689"/>
      <c r="AE1170" s="1689"/>
      <c r="AF1170" s="1689"/>
      <c r="AG1170" s="1689"/>
      <c r="AH1170" s="1689"/>
      <c r="AI1170" s="1689"/>
      <c r="AJ1170" s="1689"/>
      <c r="AK1170" s="1689"/>
      <c r="AL1170" s="1689"/>
      <c r="AM1170" s="1689"/>
      <c r="AN1170" s="1689"/>
      <c r="AO1170" s="1689"/>
      <c r="AP1170" s="1689"/>
      <c r="AQ1170" s="1689"/>
      <c r="AR1170" s="1689"/>
      <c r="AS1170" s="1689"/>
      <c r="AT1170" s="1689"/>
      <c r="AU1170" s="1689"/>
      <c r="AV1170" s="1689"/>
      <c r="AW1170" s="1689"/>
      <c r="AX1170" s="1689"/>
      <c r="AY1170" s="1689"/>
      <c r="AZ1170" s="1689"/>
      <c r="BA1170" s="1689"/>
      <c r="BB1170" s="1689"/>
      <c r="BC1170" s="1689"/>
      <c r="BD1170" s="1689"/>
      <c r="BE1170" s="1689"/>
      <c r="BF1170" s="1689"/>
      <c r="BG1170" s="1689"/>
      <c r="BH1170" s="1689"/>
      <c r="BI1170" s="1689"/>
      <c r="BJ1170" s="1689"/>
      <c r="BK1170" s="1689"/>
      <c r="BL1170" s="1689"/>
      <c r="BM1170" s="1689"/>
      <c r="BN1170" s="1689"/>
      <c r="BO1170" s="1689"/>
      <c r="BP1170" s="1689"/>
      <c r="BQ1170" s="1689"/>
      <c r="BR1170" s="147"/>
      <c r="CA1170" s="146"/>
      <c r="CB1170" s="146"/>
      <c r="CC1170" s="146"/>
      <c r="CD1170" s="146"/>
      <c r="CE1170" s="146"/>
      <c r="CF1170" s="146"/>
    </row>
    <row r="1171" spans="1:87" s="76" customFormat="1" ht="28.5" customHeight="1" x14ac:dyDescent="0.2">
      <c r="A1171" s="143" t="str">
        <f>+IF('➉一覧からの作成用データ (切替届)'!$N$58="印刷ＯＫ→",1,"")</f>
        <v/>
      </c>
      <c r="B1171" s="1654" t="s">
        <v>135</v>
      </c>
      <c r="C1171" s="1654"/>
      <c r="D1171" s="1654"/>
      <c r="E1171" s="1654"/>
      <c r="F1171" s="1654"/>
      <c r="G1171" s="1654"/>
      <c r="H1171" s="1654"/>
      <c r="I1171" s="1654"/>
      <c r="J1171" s="1654"/>
      <c r="K1171" s="1654"/>
      <c r="L1171" s="1654"/>
      <c r="M1171" s="1654"/>
      <c r="N1171" s="1654"/>
      <c r="O1171" s="1654"/>
      <c r="P1171" s="1654"/>
      <c r="Q1171" s="1654"/>
      <c r="R1171" s="1654"/>
      <c r="S1171" s="1654"/>
      <c r="T1171" s="1654"/>
      <c r="U1171" s="1654"/>
      <c r="V1171" s="1654"/>
      <c r="W1171" s="1654"/>
      <c r="X1171" s="1654"/>
      <c r="Y1171" s="1654"/>
      <c r="Z1171" s="1654"/>
      <c r="AA1171" s="1654"/>
      <c r="AB1171" s="1654"/>
      <c r="AC1171" s="1654"/>
      <c r="AD1171" s="1654"/>
      <c r="AE1171" s="1654"/>
      <c r="AF1171" s="1654"/>
      <c r="AG1171" s="1654"/>
      <c r="AH1171" s="1654"/>
      <c r="AI1171" s="1654"/>
      <c r="AJ1171" s="1654"/>
      <c r="AK1171" s="1654"/>
      <c r="AL1171" s="1654"/>
      <c r="AM1171" s="1654"/>
      <c r="AN1171" s="1654"/>
      <c r="AO1171" s="1654"/>
      <c r="AP1171" s="1654"/>
      <c r="AQ1171" s="1654"/>
      <c r="AR1171" s="1654"/>
      <c r="AS1171" s="1654"/>
      <c r="AT1171" s="1654"/>
      <c r="AU1171" s="1654"/>
      <c r="AV1171" s="1654"/>
      <c r="AW1171" s="1654"/>
      <c r="AX1171" s="1654"/>
      <c r="AY1171" s="1654"/>
      <c r="AZ1171" s="1654"/>
      <c r="BA1171" s="1654"/>
      <c r="BB1171" s="1654"/>
      <c r="BC1171" s="1654"/>
      <c r="BD1171" s="1654"/>
      <c r="BE1171" s="1654"/>
      <c r="BF1171" s="1654"/>
      <c r="BG1171" s="1654"/>
      <c r="BH1171" s="1654"/>
      <c r="BI1171" s="1654"/>
      <c r="BJ1171" s="1654"/>
      <c r="BK1171" s="1654"/>
      <c r="BL1171" s="1654"/>
      <c r="BM1171" s="1654"/>
      <c r="BN1171" s="1654"/>
      <c r="BO1171" s="1654"/>
      <c r="BP1171" s="1654"/>
      <c r="BQ1171" s="1654"/>
      <c r="BR1171" s="135"/>
      <c r="CA1171" s="146"/>
      <c r="CB1171" s="146"/>
      <c r="CC1171" s="146"/>
      <c r="CD1171" s="146"/>
      <c r="CE1171" s="146"/>
      <c r="CF1171" s="146"/>
    </row>
    <row r="1172" spans="1:87" s="76" customFormat="1" ht="28.5" customHeight="1" x14ac:dyDescent="0.2">
      <c r="A1172" s="143" t="str">
        <f>+IF('➉一覧からの作成用データ (切替届)'!$N$58="印刷ＯＫ→",1,"")</f>
        <v/>
      </c>
      <c r="B1172" s="1654"/>
      <c r="C1172" s="1654"/>
      <c r="D1172" s="1654"/>
      <c r="E1172" s="1654"/>
      <c r="F1172" s="1654"/>
      <c r="G1172" s="1654"/>
      <c r="H1172" s="1654"/>
      <c r="I1172" s="1654"/>
      <c r="J1172" s="1654"/>
      <c r="K1172" s="1654"/>
      <c r="L1172" s="1654"/>
      <c r="M1172" s="1654"/>
      <c r="N1172" s="1654"/>
      <c r="O1172" s="1654"/>
      <c r="P1172" s="1654"/>
      <c r="Q1172" s="1654"/>
      <c r="R1172" s="1654"/>
      <c r="S1172" s="1654"/>
      <c r="T1172" s="1654"/>
      <c r="U1172" s="1654"/>
      <c r="V1172" s="1654"/>
      <c r="W1172" s="1654"/>
      <c r="X1172" s="1654"/>
      <c r="Y1172" s="1654"/>
      <c r="Z1172" s="1654"/>
      <c r="AA1172" s="1654"/>
      <c r="AB1172" s="1654"/>
      <c r="AC1172" s="1654"/>
      <c r="AD1172" s="1654"/>
      <c r="AE1172" s="1654"/>
      <c r="AF1172" s="1654"/>
      <c r="AG1172" s="1654"/>
      <c r="AH1172" s="1654"/>
      <c r="AI1172" s="1654"/>
      <c r="AJ1172" s="1654"/>
      <c r="AK1172" s="1654"/>
      <c r="AL1172" s="1654"/>
      <c r="AM1172" s="1654"/>
      <c r="AN1172" s="1654"/>
      <c r="AO1172" s="1654"/>
      <c r="AP1172" s="1654"/>
      <c r="AQ1172" s="1654"/>
      <c r="AR1172" s="1654"/>
      <c r="AS1172" s="1654"/>
      <c r="AT1172" s="1654"/>
      <c r="AU1172" s="1654"/>
      <c r="AV1172" s="1654"/>
      <c r="AW1172" s="1654"/>
      <c r="AX1172" s="1654"/>
      <c r="AY1172" s="1654"/>
      <c r="AZ1172" s="1654"/>
      <c r="BA1172" s="1654"/>
      <c r="BB1172" s="1654"/>
      <c r="BC1172" s="1654"/>
      <c r="BD1172" s="1654"/>
      <c r="BE1172" s="1654"/>
      <c r="BF1172" s="1654"/>
      <c r="BG1172" s="1654"/>
      <c r="BH1172" s="1654"/>
      <c r="BI1172" s="1654"/>
      <c r="BJ1172" s="1654"/>
      <c r="BK1172" s="1654"/>
      <c r="BL1172" s="1654"/>
      <c r="BM1172" s="1654"/>
      <c r="BN1172" s="1654"/>
      <c r="BO1172" s="1654"/>
      <c r="BP1172" s="1654"/>
      <c r="BQ1172" s="1654"/>
      <c r="BR1172" s="135"/>
      <c r="CA1172" s="146"/>
      <c r="CB1172" s="146"/>
      <c r="CC1172" s="146"/>
      <c r="CD1172" s="146"/>
      <c r="CE1172" s="146"/>
      <c r="CF1172" s="146"/>
      <c r="CG1172" s="146"/>
      <c r="CH1172" s="146"/>
      <c r="CI1172" s="146"/>
    </row>
    <row r="1173" spans="1:87" s="76" customFormat="1" ht="16.5" customHeight="1" x14ac:dyDescent="0.2">
      <c r="A1173" s="143" t="str">
        <f>+IF('➉一覧からの作成用データ (切替届)'!$N$58="印刷ＯＫ→",1,"")</f>
        <v/>
      </c>
      <c r="B1173" s="1654" t="s">
        <v>136</v>
      </c>
      <c r="C1173" s="1654"/>
      <c r="D1173" s="1654"/>
      <c r="E1173" s="1654"/>
      <c r="F1173" s="1654"/>
      <c r="G1173" s="1654"/>
      <c r="H1173" s="1654"/>
      <c r="I1173" s="1654"/>
      <c r="J1173" s="1654"/>
      <c r="K1173" s="1654"/>
      <c r="L1173" s="1654"/>
      <c r="M1173" s="1654"/>
      <c r="N1173" s="1654"/>
      <c r="O1173" s="1654"/>
      <c r="P1173" s="1654"/>
      <c r="Q1173" s="1654"/>
      <c r="R1173" s="1654"/>
      <c r="S1173" s="1654"/>
      <c r="T1173" s="1654"/>
      <c r="U1173" s="1654"/>
      <c r="V1173" s="1654"/>
      <c r="W1173" s="1654"/>
      <c r="X1173" s="1654"/>
      <c r="Y1173" s="1654"/>
      <c r="Z1173" s="1654"/>
      <c r="AA1173" s="1654"/>
      <c r="AB1173" s="1654"/>
      <c r="AC1173" s="1654"/>
      <c r="AD1173" s="1654"/>
      <c r="AE1173" s="1654"/>
      <c r="AF1173" s="1654"/>
      <c r="AG1173" s="1654"/>
      <c r="AH1173" s="1654"/>
      <c r="AI1173" s="1654"/>
      <c r="AJ1173" s="1654"/>
      <c r="AK1173" s="1654"/>
      <c r="AL1173" s="1654"/>
      <c r="AM1173" s="1654"/>
      <c r="AN1173" s="1654"/>
      <c r="AO1173" s="1654"/>
      <c r="AP1173" s="1654"/>
      <c r="AQ1173" s="1654"/>
      <c r="AR1173" s="1654"/>
      <c r="AS1173" s="1654"/>
      <c r="AT1173" s="1654"/>
      <c r="AU1173" s="1654"/>
      <c r="AV1173" s="1654"/>
      <c r="AW1173" s="1654"/>
      <c r="AX1173" s="1654"/>
      <c r="AY1173" s="1654"/>
      <c r="AZ1173" s="1654"/>
      <c r="BA1173" s="1654"/>
      <c r="BB1173" s="1654"/>
      <c r="BC1173" s="1654"/>
      <c r="BD1173" s="1654"/>
      <c r="BE1173" s="1654"/>
      <c r="BF1173" s="1654"/>
      <c r="BG1173" s="1654"/>
      <c r="BH1173" s="1654"/>
      <c r="BI1173" s="1654"/>
      <c r="BJ1173" s="1654"/>
      <c r="BK1173" s="1654"/>
      <c r="BL1173" s="1654"/>
      <c r="BM1173" s="1654"/>
      <c r="BN1173" s="1654"/>
      <c r="BO1173" s="1654"/>
      <c r="BP1173" s="1654"/>
      <c r="BQ1173" s="1654"/>
      <c r="BR1173" s="135"/>
      <c r="CA1173" s="146"/>
      <c r="CB1173" s="146"/>
      <c r="CC1173" s="146"/>
      <c r="CD1173" s="146"/>
      <c r="CE1173" s="146"/>
      <c r="CF1173" s="146"/>
      <c r="CG1173" s="146"/>
      <c r="CH1173" s="146"/>
      <c r="CI1173" s="146"/>
    </row>
    <row r="1174" spans="1:87" s="76" customFormat="1" ht="16.5" customHeight="1" x14ac:dyDescent="0.2">
      <c r="A1174" s="143" t="str">
        <f>+IF('➉一覧からの作成用データ (切替届)'!$N$58="印刷ＯＫ→",1,"")</f>
        <v/>
      </c>
      <c r="B1174" s="1654"/>
      <c r="C1174" s="1654"/>
      <c r="D1174" s="1654"/>
      <c r="E1174" s="1654"/>
      <c r="F1174" s="1654"/>
      <c r="G1174" s="1654"/>
      <c r="H1174" s="1654"/>
      <c r="I1174" s="1654"/>
      <c r="J1174" s="1654"/>
      <c r="K1174" s="1654"/>
      <c r="L1174" s="1654"/>
      <c r="M1174" s="1654"/>
      <c r="N1174" s="1654"/>
      <c r="O1174" s="1654"/>
      <c r="P1174" s="1654"/>
      <c r="Q1174" s="1654"/>
      <c r="R1174" s="1654"/>
      <c r="S1174" s="1654"/>
      <c r="T1174" s="1654"/>
      <c r="U1174" s="1654"/>
      <c r="V1174" s="1654"/>
      <c r="W1174" s="1654"/>
      <c r="X1174" s="1654"/>
      <c r="Y1174" s="1654"/>
      <c r="Z1174" s="1654"/>
      <c r="AA1174" s="1654"/>
      <c r="AB1174" s="1654"/>
      <c r="AC1174" s="1654"/>
      <c r="AD1174" s="1654"/>
      <c r="AE1174" s="1654"/>
      <c r="AF1174" s="1654"/>
      <c r="AG1174" s="1654"/>
      <c r="AH1174" s="1654"/>
      <c r="AI1174" s="1654"/>
      <c r="AJ1174" s="1654"/>
      <c r="AK1174" s="1654"/>
      <c r="AL1174" s="1654"/>
      <c r="AM1174" s="1654"/>
      <c r="AN1174" s="1654"/>
      <c r="AO1174" s="1654"/>
      <c r="AP1174" s="1654"/>
      <c r="AQ1174" s="1654"/>
      <c r="AR1174" s="1654"/>
      <c r="AS1174" s="1654"/>
      <c r="AT1174" s="1654"/>
      <c r="AU1174" s="1654"/>
      <c r="AV1174" s="1654"/>
      <c r="AW1174" s="1654"/>
      <c r="AX1174" s="1654"/>
      <c r="AY1174" s="1654"/>
      <c r="AZ1174" s="1654"/>
      <c r="BA1174" s="1654"/>
      <c r="BB1174" s="1654"/>
      <c r="BC1174" s="1654"/>
      <c r="BD1174" s="1654"/>
      <c r="BE1174" s="1654"/>
      <c r="BF1174" s="1654"/>
      <c r="BG1174" s="1654"/>
      <c r="BH1174" s="1654"/>
      <c r="BI1174" s="1654"/>
      <c r="BJ1174" s="1654"/>
      <c r="BK1174" s="1654"/>
      <c r="BL1174" s="1654"/>
      <c r="BM1174" s="1654"/>
      <c r="BN1174" s="1654"/>
      <c r="BO1174" s="1654"/>
      <c r="BP1174" s="1654"/>
      <c r="BQ1174" s="1654"/>
      <c r="BR1174" s="135"/>
      <c r="CA1174" s="146"/>
      <c r="CB1174" s="146"/>
      <c r="CC1174" s="146"/>
      <c r="CD1174" s="146"/>
      <c r="CE1174" s="146"/>
      <c r="CF1174" s="146"/>
      <c r="CG1174" s="146"/>
      <c r="CH1174" s="146"/>
      <c r="CI1174" s="146"/>
    </row>
    <row r="1175" spans="1:87" s="76" customFormat="1" ht="12" customHeight="1" x14ac:dyDescent="0.2">
      <c r="A1175" s="143" t="str">
        <f>+IF('➉一覧からの作成用データ (切替届)'!$N$58="印刷ＯＫ→",1,"")</f>
        <v/>
      </c>
      <c r="B1175" s="82"/>
      <c r="C1175" s="92"/>
      <c r="D1175" s="92"/>
      <c r="E1175" s="92"/>
      <c r="F1175" s="92"/>
      <c r="G1175" s="92"/>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3"/>
      <c r="AI1175" s="93"/>
      <c r="AJ1175" s="93"/>
      <c r="AK1175" s="93"/>
      <c r="AL1175" s="94"/>
      <c r="AM1175" s="95"/>
      <c r="AN1175" s="95"/>
      <c r="AO1175" s="95"/>
      <c r="AP1175" s="95"/>
      <c r="AQ1175" s="96"/>
      <c r="AR1175" s="96"/>
      <c r="AS1175" s="96"/>
      <c r="AT1175" s="96"/>
      <c r="AU1175" s="96"/>
      <c r="AV1175" s="96"/>
      <c r="AW1175" s="96"/>
      <c r="AX1175" s="96"/>
      <c r="AY1175" s="96"/>
      <c r="AZ1175" s="96"/>
      <c r="BA1175" s="96"/>
      <c r="BB1175" s="96"/>
      <c r="BC1175" s="96"/>
      <c r="BD1175" s="96"/>
      <c r="BE1175" s="96"/>
      <c r="BF1175" s="96"/>
      <c r="BG1175" s="96"/>
      <c r="BH1175" s="96"/>
      <c r="BR1175" s="135"/>
      <c r="CA1175" s="146"/>
      <c r="CB1175" s="146"/>
      <c r="CC1175" s="146"/>
      <c r="CD1175" s="146"/>
      <c r="CE1175" s="146"/>
      <c r="CF1175" s="146"/>
      <c r="CG1175" s="146"/>
      <c r="CH1175" s="146"/>
      <c r="CI1175" s="146"/>
    </row>
    <row r="1176" spans="1:87" s="76" customFormat="1" ht="12" customHeight="1" x14ac:dyDescent="0.2">
      <c r="A1176" s="143" t="str">
        <f>+IF('➉一覧からの作成用データ (切替届)'!$N$58="印刷ＯＫ→",1,"")</f>
        <v/>
      </c>
      <c r="B1176" s="92"/>
      <c r="C1176" s="92"/>
      <c r="D1176" s="92"/>
      <c r="E1176" s="92"/>
      <c r="F1176" s="92"/>
      <c r="G1176" s="92"/>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3"/>
      <c r="AI1176" s="93"/>
      <c r="AJ1176" s="93"/>
      <c r="AK1176" s="93"/>
      <c r="AL1176" s="94"/>
      <c r="AM1176" s="95"/>
      <c r="AN1176" s="95"/>
      <c r="AO1176" s="95"/>
      <c r="AP1176" s="95"/>
      <c r="AQ1176" s="97"/>
      <c r="AR1176" s="97"/>
      <c r="AS1176" s="97"/>
      <c r="AT1176" s="97"/>
      <c r="AU1176" s="97"/>
      <c r="AV1176" s="97"/>
      <c r="AW1176" s="98"/>
      <c r="AX1176" s="98"/>
      <c r="AY1176" s="98"/>
      <c r="AZ1176" s="98"/>
      <c r="BA1176" s="98"/>
      <c r="BB1176" s="99"/>
      <c r="BC1176" s="98"/>
      <c r="BD1176" s="98"/>
      <c r="BE1176" s="98"/>
      <c r="BF1176" s="98"/>
      <c r="BG1176" s="98"/>
      <c r="BH1176" s="99"/>
      <c r="BR1176" s="135"/>
      <c r="CA1176" s="146"/>
      <c r="CB1176" s="146"/>
      <c r="CC1176" s="146"/>
      <c r="CD1176" s="146"/>
      <c r="CE1176" s="146"/>
      <c r="CF1176" s="146"/>
      <c r="CG1176" s="146"/>
      <c r="CH1176" s="146"/>
      <c r="CI1176" s="146"/>
    </row>
    <row r="1177" spans="1:87" ht="11.25" customHeight="1" x14ac:dyDescent="0.2">
      <c r="A1177" s="143" t="str">
        <f>+IF('➉一覧からの作成用データ (切替届)'!$N$59="印刷ＯＫ→",1,"")</f>
        <v/>
      </c>
      <c r="C1177" s="92"/>
      <c r="D1177" s="92"/>
      <c r="E1177" s="92"/>
      <c r="F1177" s="92"/>
      <c r="G1177" s="92"/>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3"/>
      <c r="AI1177" s="93"/>
      <c r="AJ1177" s="93"/>
      <c r="AK1177" s="93"/>
      <c r="AL1177" s="94"/>
      <c r="AM1177" s="95"/>
      <c r="AN1177" s="95"/>
      <c r="AO1177" s="95"/>
      <c r="AP1177" s="95"/>
      <c r="AQ1177" s="96"/>
      <c r="AR1177" s="96"/>
      <c r="AS1177" s="96"/>
      <c r="AT1177" s="96"/>
      <c r="AU1177" s="96"/>
      <c r="AV1177" s="96"/>
      <c r="AW1177" s="96"/>
      <c r="AX1177" s="96"/>
      <c r="AY1177" s="96"/>
      <c r="AZ1177" s="96"/>
      <c r="BA1177" s="96"/>
      <c r="BB1177" s="96"/>
      <c r="BC1177" s="96"/>
      <c r="BD1177" s="96"/>
      <c r="BE1177" s="96"/>
      <c r="BF1177" s="96"/>
      <c r="BG1177" s="96"/>
      <c r="BH1177" s="96"/>
      <c r="BI1177" s="76"/>
      <c r="BJ1177" s="76"/>
      <c r="BK1177" s="76"/>
      <c r="BL1177" s="76"/>
      <c r="BM1177" s="76"/>
      <c r="BN1177" s="76"/>
      <c r="BO1177" s="76"/>
      <c r="BP1177" s="76"/>
      <c r="BQ1177" s="76"/>
    </row>
    <row r="1178" spans="1:87" ht="12.75" customHeight="1" x14ac:dyDescent="0.2">
      <c r="A1178" s="143" t="str">
        <f>+IF('➉一覧からの作成用データ (切替届)'!$N$59="印刷ＯＫ→",1,"")</f>
        <v/>
      </c>
      <c r="B1178" s="92"/>
      <c r="C1178" s="92"/>
      <c r="D1178" s="92"/>
      <c r="E1178" s="92"/>
      <c r="F1178" s="92"/>
      <c r="G1178" s="92"/>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3"/>
      <c r="AI1178" s="93"/>
      <c r="AJ1178" s="93"/>
      <c r="AK1178" s="93"/>
      <c r="AL1178" s="94"/>
      <c r="AM1178" s="95"/>
      <c r="AN1178" s="95"/>
      <c r="AO1178" s="95"/>
      <c r="AP1178" s="95"/>
      <c r="AQ1178" s="97"/>
      <c r="AR1178" s="97"/>
      <c r="AS1178" s="97"/>
      <c r="AT1178" s="97"/>
      <c r="AU1178" s="97"/>
      <c r="AV1178" s="97"/>
      <c r="AW1178" s="98"/>
      <c r="AX1178" s="98"/>
      <c r="AY1178" s="98"/>
      <c r="AZ1178" s="98"/>
      <c r="BA1178" s="98"/>
      <c r="BB1178" s="99"/>
      <c r="BC1178" s="98"/>
      <c r="BD1178" s="98"/>
      <c r="BE1178" s="98"/>
      <c r="BF1178" s="98"/>
      <c r="BG1178" s="98"/>
      <c r="BH1178" s="99"/>
      <c r="BI1178" s="76"/>
      <c r="BJ1178" s="76"/>
      <c r="BK1178" s="76"/>
      <c r="BL1178" s="76"/>
      <c r="BM1178" s="76"/>
      <c r="BN1178" s="76"/>
      <c r="BO1178" s="76"/>
      <c r="BP1178" s="76"/>
      <c r="BQ1178" s="76"/>
      <c r="BR1178" s="83"/>
      <c r="BS1178" s="83"/>
    </row>
    <row r="1179" spans="1:87" ht="12.75" customHeight="1" x14ac:dyDescent="0.2">
      <c r="A1179" s="143" t="str">
        <f>+IF('➉一覧からの作成用データ (切替届)'!$N$59="印刷ＯＫ→",1,"")</f>
        <v/>
      </c>
      <c r="B1179" s="92"/>
      <c r="C1179" s="92"/>
      <c r="D1179" s="92"/>
      <c r="E1179" s="92"/>
      <c r="F1179" s="92"/>
      <c r="G1179" s="92"/>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3"/>
      <c r="AI1179" s="93"/>
      <c r="AJ1179" s="93"/>
      <c r="AK1179" s="93"/>
      <c r="AL1179" s="94"/>
      <c r="AM1179" s="95"/>
      <c r="AN1179" s="95"/>
      <c r="AO1179" s="95"/>
      <c r="AP1179" s="95"/>
      <c r="AQ1179" s="97"/>
      <c r="AR1179" s="97"/>
      <c r="AS1179" s="97"/>
      <c r="AT1179" s="97"/>
      <c r="AU1179" s="97"/>
      <c r="AV1179" s="97"/>
      <c r="AW1179" s="98"/>
      <c r="AX1179" s="98"/>
      <c r="AY1179" s="98"/>
      <c r="AZ1179" s="98"/>
      <c r="BA1179" s="98"/>
      <c r="BB1179" s="99"/>
      <c r="BC1179" s="98"/>
      <c r="BD1179" s="98"/>
      <c r="BE1179" s="98"/>
      <c r="BF1179" s="98"/>
      <c r="BG1179" s="98"/>
      <c r="BH1179" s="99"/>
      <c r="BI1179" s="76"/>
      <c r="BJ1179" s="100"/>
      <c r="BK1179" s="101"/>
      <c r="BL1179" s="101"/>
      <c r="BM1179" s="101"/>
      <c r="BN1179" s="101"/>
      <c r="BO1179" s="101"/>
      <c r="BP1179" s="101"/>
      <c r="BQ1179" s="101"/>
      <c r="BR1179" s="76"/>
      <c r="BS1179" s="76"/>
    </row>
    <row r="1180" spans="1:87" ht="12.75" customHeight="1" x14ac:dyDescent="0.2">
      <c r="A1180" s="143" t="str">
        <f>+IF('➉一覧からの作成用データ (切替届)'!$N$59="印刷ＯＫ→",1,"")</f>
        <v/>
      </c>
      <c r="B1180" s="2719" t="s">
        <v>589</v>
      </c>
      <c r="C1180" s="2719"/>
      <c r="D1180" s="2719"/>
      <c r="E1180" s="2719"/>
      <c r="F1180" s="2719"/>
      <c r="G1180" s="2719"/>
      <c r="H1180" s="2719"/>
      <c r="I1180" s="2719"/>
      <c r="J1180" s="2719"/>
      <c r="K1180" s="2719"/>
      <c r="L1180" s="2719"/>
      <c r="M1180" s="2719"/>
      <c r="N1180" s="2719"/>
      <c r="O1180" s="2719"/>
      <c r="P1180" s="2719"/>
      <c r="Q1180" s="2719"/>
      <c r="R1180" s="2719"/>
      <c r="S1180" s="2719"/>
      <c r="T1180" s="2719"/>
      <c r="U1180" s="2719"/>
      <c r="V1180" s="2719"/>
      <c r="W1180" s="2719"/>
      <c r="X1180" s="2719"/>
      <c r="Y1180" s="2719"/>
      <c r="Z1180" s="2719"/>
      <c r="AA1180" s="2719"/>
      <c r="AB1180" s="2719"/>
      <c r="AC1180" s="2719"/>
      <c r="AD1180" s="2719"/>
      <c r="AE1180" s="2719"/>
      <c r="AF1180" s="2719"/>
      <c r="AG1180" s="2719"/>
      <c r="AH1180" s="2719"/>
      <c r="AI1180" s="2719"/>
      <c r="AJ1180" s="2719"/>
      <c r="AK1180" s="2719"/>
      <c r="AL1180" s="2720"/>
      <c r="AM1180" s="95"/>
      <c r="AN1180" s="95"/>
      <c r="AO1180" s="95"/>
      <c r="AP1180" s="2721" t="s">
        <v>115</v>
      </c>
      <c r="AQ1180" s="2721"/>
      <c r="AR1180" s="2721"/>
      <c r="AS1180" s="2721"/>
      <c r="AT1180" s="2721"/>
      <c r="AU1180" s="2721"/>
      <c r="AV1180" s="2721"/>
      <c r="AW1180" s="2723"/>
      <c r="AX1180" s="2723"/>
      <c r="AY1180" s="2723"/>
      <c r="AZ1180" s="2723"/>
      <c r="BA1180" s="2723"/>
      <c r="BB1180" s="2723"/>
      <c r="BC1180" s="2723"/>
      <c r="BD1180" s="2723"/>
      <c r="BE1180" s="2723"/>
      <c r="BF1180" s="2723"/>
      <c r="BG1180" s="2723"/>
      <c r="BH1180" s="2723"/>
      <c r="BI1180" s="2723"/>
      <c r="BJ1180" s="2723"/>
      <c r="BK1180" s="2723"/>
      <c r="BL1180" s="2723"/>
      <c r="BM1180" s="2723"/>
      <c r="BN1180" s="2723"/>
      <c r="BO1180" s="2723"/>
      <c r="BP1180" s="2723"/>
      <c r="BQ1180" s="2723"/>
      <c r="BR1180" s="76"/>
      <c r="BS1180" s="76"/>
    </row>
    <row r="1181" spans="1:87" ht="12.75" customHeight="1" x14ac:dyDescent="0.2">
      <c r="A1181" s="143" t="str">
        <f>+IF('➉一覧からの作成用データ (切替届)'!$N$59="印刷ＯＫ→",1,"")</f>
        <v/>
      </c>
      <c r="B1181" s="2719"/>
      <c r="C1181" s="2719"/>
      <c r="D1181" s="2719"/>
      <c r="E1181" s="2719"/>
      <c r="F1181" s="2719"/>
      <c r="G1181" s="2719"/>
      <c r="H1181" s="2719"/>
      <c r="I1181" s="2719"/>
      <c r="J1181" s="2719"/>
      <c r="K1181" s="2719"/>
      <c r="L1181" s="2719"/>
      <c r="M1181" s="2719"/>
      <c r="N1181" s="2719"/>
      <c r="O1181" s="2719"/>
      <c r="P1181" s="2719"/>
      <c r="Q1181" s="2719"/>
      <c r="R1181" s="2719"/>
      <c r="S1181" s="2719"/>
      <c r="T1181" s="2719"/>
      <c r="U1181" s="2719"/>
      <c r="V1181" s="2719"/>
      <c r="W1181" s="2719"/>
      <c r="X1181" s="2719"/>
      <c r="Y1181" s="2719"/>
      <c r="Z1181" s="2719"/>
      <c r="AA1181" s="2719"/>
      <c r="AB1181" s="2719"/>
      <c r="AC1181" s="2719"/>
      <c r="AD1181" s="2719"/>
      <c r="AE1181" s="2719"/>
      <c r="AF1181" s="2719"/>
      <c r="AG1181" s="2719"/>
      <c r="AH1181" s="2719"/>
      <c r="AI1181" s="2719"/>
      <c r="AJ1181" s="2719"/>
      <c r="AK1181" s="2719"/>
      <c r="AL1181" s="2720"/>
      <c r="AM1181" s="95"/>
      <c r="AN1181" s="95"/>
      <c r="AO1181" s="95"/>
      <c r="AP1181" s="2721"/>
      <c r="AQ1181" s="2721"/>
      <c r="AR1181" s="2721"/>
      <c r="AS1181" s="2721"/>
      <c r="AT1181" s="2721"/>
      <c r="AU1181" s="2721"/>
      <c r="AV1181" s="2721"/>
      <c r="AW1181" s="2723"/>
      <c r="AX1181" s="2723"/>
      <c r="AY1181" s="2723"/>
      <c r="AZ1181" s="2723"/>
      <c r="BA1181" s="2723"/>
      <c r="BB1181" s="2723"/>
      <c r="BC1181" s="2723"/>
      <c r="BD1181" s="2723"/>
      <c r="BE1181" s="2723"/>
      <c r="BF1181" s="2723"/>
      <c r="BG1181" s="2723"/>
      <c r="BH1181" s="2723"/>
      <c r="BI1181" s="2723"/>
      <c r="BJ1181" s="2723"/>
      <c r="BK1181" s="2723"/>
      <c r="BL1181" s="2723"/>
      <c r="BM1181" s="2723"/>
      <c r="BN1181" s="2723"/>
      <c r="BO1181" s="2723"/>
      <c r="BP1181" s="2723"/>
      <c r="BQ1181" s="2723"/>
      <c r="BR1181" s="76"/>
      <c r="BS1181" s="76"/>
    </row>
    <row r="1182" spans="1:87" ht="12.75" customHeight="1" thickBot="1" x14ac:dyDescent="0.25">
      <c r="A1182" s="143" t="str">
        <f>+IF('➉一覧からの作成用データ (切替届)'!$N$59="印刷ＯＫ→",1,"")</f>
        <v/>
      </c>
      <c r="B1182" s="2720"/>
      <c r="C1182" s="2720"/>
      <c r="D1182" s="2720"/>
      <c r="E1182" s="2720"/>
      <c r="F1182" s="2720"/>
      <c r="G1182" s="2720"/>
      <c r="H1182" s="2720"/>
      <c r="I1182" s="2720"/>
      <c r="J1182" s="2720"/>
      <c r="K1182" s="2720"/>
      <c r="L1182" s="2720"/>
      <c r="M1182" s="2720"/>
      <c r="N1182" s="2720"/>
      <c r="O1182" s="2720"/>
      <c r="P1182" s="2720"/>
      <c r="Q1182" s="2720"/>
      <c r="R1182" s="2720"/>
      <c r="S1182" s="2720"/>
      <c r="T1182" s="2720"/>
      <c r="U1182" s="2720"/>
      <c r="V1182" s="2720"/>
      <c r="W1182" s="2720"/>
      <c r="X1182" s="2720"/>
      <c r="Y1182" s="2720"/>
      <c r="Z1182" s="2720"/>
      <c r="AA1182" s="2720"/>
      <c r="AB1182" s="2720"/>
      <c r="AC1182" s="2720"/>
      <c r="AD1182" s="2720"/>
      <c r="AE1182" s="2720"/>
      <c r="AF1182" s="2720"/>
      <c r="AG1182" s="2720"/>
      <c r="AH1182" s="2720"/>
      <c r="AI1182" s="2720"/>
      <c r="AJ1182" s="2720"/>
      <c r="AK1182" s="2720"/>
      <c r="AL1182" s="2720"/>
      <c r="AM1182" s="95"/>
      <c r="AN1182" s="95"/>
      <c r="AO1182" s="95"/>
      <c r="AP1182" s="2722"/>
      <c r="AQ1182" s="2722"/>
      <c r="AR1182" s="2722"/>
      <c r="AS1182" s="2722"/>
      <c r="AT1182" s="2722"/>
      <c r="AU1182" s="2722"/>
      <c r="AV1182" s="2722"/>
      <c r="AW1182" s="2724"/>
      <c r="AX1182" s="2724"/>
      <c r="AY1182" s="2724"/>
      <c r="AZ1182" s="2724"/>
      <c r="BA1182" s="2724"/>
      <c r="BB1182" s="2724"/>
      <c r="BC1182" s="2724"/>
      <c r="BD1182" s="2724"/>
      <c r="BE1182" s="2724"/>
      <c r="BF1182" s="2724"/>
      <c r="BG1182" s="2724"/>
      <c r="BH1182" s="2724"/>
      <c r="BI1182" s="2724"/>
      <c r="BJ1182" s="2724"/>
      <c r="BK1182" s="2724"/>
      <c r="BL1182" s="2724"/>
      <c r="BM1182" s="2724"/>
      <c r="BN1182" s="2724"/>
      <c r="BO1182" s="2724"/>
      <c r="BP1182" s="2724"/>
      <c r="BQ1182" s="2724"/>
      <c r="BR1182" s="76"/>
      <c r="BS1182" s="76"/>
    </row>
    <row r="1183" spans="1:87" ht="13.5" customHeight="1" x14ac:dyDescent="0.2">
      <c r="A1183" s="143" t="str">
        <f>+IF('➉一覧からの作成用データ (切替届)'!$N$59="印刷ＯＫ→",1,"")</f>
        <v/>
      </c>
      <c r="B1183" s="2725">
        <f ca="1">IF('➉一覧からの作成用データ (切替届)'!$B$31="","",'➉一覧からの作成用データ (切替届)'!$B$31)</f>
        <v>45617</v>
      </c>
      <c r="C1183" s="2726"/>
      <c r="D1183" s="2726"/>
      <c r="E1183" s="2726"/>
      <c r="F1183" s="2726"/>
      <c r="G1183" s="2726"/>
      <c r="H1183" s="2726"/>
      <c r="I1183" s="2726"/>
      <c r="J1183" s="2726"/>
      <c r="K1183" s="2726"/>
      <c r="L1183" s="2726"/>
      <c r="M1183" s="2726"/>
      <c r="N1183" s="2726"/>
      <c r="O1183" s="2726"/>
      <c r="P1183" s="1729" t="s">
        <v>68</v>
      </c>
      <c r="Q1183" s="1729"/>
      <c r="R1183" s="1731" t="s">
        <v>21</v>
      </c>
      <c r="S1183" s="1732"/>
      <c r="T1183" s="1732"/>
      <c r="U1183" s="1732"/>
      <c r="V1183" s="1733"/>
      <c r="W1183" s="1734" t="s">
        <v>9</v>
      </c>
      <c r="X1183" s="1735"/>
      <c r="Y1183" s="2731" t="str">
        <f>①伊勢崎市における事業所基本情報!$K$26&amp;"-"&amp;①伊勢崎市における事業所基本情報!$Q$26&amp;""</f>
        <v>-</v>
      </c>
      <c r="Z1183" s="2731"/>
      <c r="AA1183" s="2731"/>
      <c r="AB1183" s="2731"/>
      <c r="AC1183" s="2731"/>
      <c r="AD1183" s="2731"/>
      <c r="AE1183" s="2731"/>
      <c r="AF1183" s="2731"/>
      <c r="AG1183" s="81"/>
      <c r="AH1183" s="81"/>
      <c r="AI1183" s="81"/>
      <c r="AJ1183" s="81"/>
      <c r="AK1183" s="81"/>
      <c r="AL1183" s="81"/>
      <c r="AM1183" s="81"/>
      <c r="AN1183" s="81"/>
      <c r="AO1183" s="81"/>
      <c r="AP1183" s="81"/>
      <c r="AQ1183" s="81"/>
      <c r="AR1183" s="81"/>
      <c r="AS1183" s="81"/>
      <c r="AT1183" s="81"/>
      <c r="AU1183" s="81"/>
      <c r="AV1183" s="81"/>
      <c r="AW1183" s="1549" t="s">
        <v>10</v>
      </c>
      <c r="AX1183" s="1549"/>
      <c r="AY1183" s="1549"/>
      <c r="AZ1183" s="1549"/>
      <c r="BA1183" s="1549"/>
      <c r="BB1183" s="1549"/>
      <c r="BC1183" s="1549"/>
      <c r="BD1183" s="1551" t="str">
        <f>①伊勢崎市における事業所基本情報!$CG$18&amp;""</f>
        <v/>
      </c>
      <c r="BE1183" s="1551" t="str">
        <f>①伊勢崎市における事業所基本情報!$CH$18&amp;""</f>
        <v/>
      </c>
      <c r="BF1183" s="1551" t="str">
        <f>①伊勢崎市における事業所基本情報!$CI$18&amp;""</f>
        <v/>
      </c>
      <c r="BG1183" s="1551" t="str">
        <f>①伊勢崎市における事業所基本情報!$CJ$18&amp;""</f>
        <v/>
      </c>
      <c r="BH1183" s="1551" t="str">
        <f>①伊勢崎市における事業所基本情報!$CK$18&amp;""</f>
        <v/>
      </c>
      <c r="BI1183" s="1551" t="str">
        <f>①伊勢崎市における事業所基本情報!$CL$18&amp;""</f>
        <v/>
      </c>
      <c r="BJ1183" s="1551" t="str">
        <f>①伊勢崎市における事業所基本情報!$CM$18&amp;""</f>
        <v/>
      </c>
      <c r="BK1183" s="1551" t="str">
        <f>①伊勢崎市における事業所基本情報!$CN$18&amp;""</f>
        <v/>
      </c>
      <c r="BL1183" s="1572" t="s">
        <v>130</v>
      </c>
      <c r="BM1183" s="1573"/>
      <c r="BN1183" s="1573"/>
      <c r="BO1183" s="1573"/>
      <c r="BP1183" s="1573"/>
      <c r="BQ1183" s="1574"/>
      <c r="BR1183" s="86"/>
      <c r="BS1183" s="86"/>
      <c r="BT1183" s="86"/>
      <c r="BY1183" s="145"/>
      <c r="BZ1183" s="145"/>
      <c r="CA1183" s="145"/>
      <c r="CB1183" s="145"/>
      <c r="CC1183" s="145"/>
      <c r="CD1183" s="145"/>
      <c r="CE1183" s="145"/>
      <c r="CF1183" s="145"/>
      <c r="CG1183" s="145"/>
    </row>
    <row r="1184" spans="1:87" ht="13.5" customHeight="1" x14ac:dyDescent="0.2">
      <c r="A1184" s="143" t="str">
        <f>+IF('➉一覧からの作成用データ (切替届)'!$N$59="印刷ＯＫ→",1,"")</f>
        <v/>
      </c>
      <c r="B1184" s="2727"/>
      <c r="C1184" s="2728"/>
      <c r="D1184" s="2728"/>
      <c r="E1184" s="2728"/>
      <c r="F1184" s="2728"/>
      <c r="G1184" s="2728"/>
      <c r="H1184" s="2728"/>
      <c r="I1184" s="2728"/>
      <c r="J1184" s="2728"/>
      <c r="K1184" s="2728"/>
      <c r="L1184" s="2728"/>
      <c r="M1184" s="2728"/>
      <c r="N1184" s="2728"/>
      <c r="O1184" s="2728"/>
      <c r="P1184" s="1730"/>
      <c r="Q1184" s="1730"/>
      <c r="R1184" s="1640"/>
      <c r="S1184" s="1590"/>
      <c r="T1184" s="1590"/>
      <c r="U1184" s="1590"/>
      <c r="V1184" s="1641"/>
      <c r="W1184" s="1568" t="str">
        <f>①伊勢崎市における事業所基本情報!$I$27&amp;""</f>
        <v/>
      </c>
      <c r="X1184" s="1569"/>
      <c r="Y1184" s="1569"/>
      <c r="Z1184" s="1569"/>
      <c r="AA1184" s="1569"/>
      <c r="AB1184" s="1569"/>
      <c r="AC1184" s="1569"/>
      <c r="AD1184" s="1569"/>
      <c r="AE1184" s="1569"/>
      <c r="AF1184" s="1569"/>
      <c r="AG1184" s="1569"/>
      <c r="AH1184" s="1569"/>
      <c r="AI1184" s="1569"/>
      <c r="AJ1184" s="1569"/>
      <c r="AK1184" s="1569"/>
      <c r="AL1184" s="1569"/>
      <c r="AM1184" s="1569"/>
      <c r="AN1184" s="1569"/>
      <c r="AO1184" s="1569"/>
      <c r="AP1184" s="1569"/>
      <c r="AQ1184" s="1569"/>
      <c r="AR1184" s="1569"/>
      <c r="AS1184" s="1569"/>
      <c r="AT1184" s="1569"/>
      <c r="AU1184" s="1569"/>
      <c r="AV1184" s="1569"/>
      <c r="AW1184" s="1550"/>
      <c r="AX1184" s="1550"/>
      <c r="AY1184" s="1550"/>
      <c r="AZ1184" s="1550"/>
      <c r="BA1184" s="1550"/>
      <c r="BB1184" s="1550"/>
      <c r="BC1184" s="1550"/>
      <c r="BD1184" s="1552"/>
      <c r="BE1184" s="1552"/>
      <c r="BF1184" s="1552"/>
      <c r="BG1184" s="1552"/>
      <c r="BH1184" s="1552"/>
      <c r="BI1184" s="1552"/>
      <c r="BJ1184" s="1552"/>
      <c r="BK1184" s="1552"/>
      <c r="BL1184" s="1575"/>
      <c r="BM1184" s="1576"/>
      <c r="BN1184" s="1576"/>
      <c r="BO1184" s="1576"/>
      <c r="BP1184" s="1576"/>
      <c r="BQ1184" s="1577"/>
      <c r="BR1184" s="86"/>
      <c r="BS1184" s="86"/>
      <c r="BT1184" s="86"/>
      <c r="BY1184" s="145"/>
    </row>
    <row r="1185" spans="1:98" ht="13.5" customHeight="1" x14ac:dyDescent="0.2">
      <c r="A1185" s="143" t="str">
        <f>+IF('➉一覧からの作成用データ (切替届)'!$N$59="印刷ＯＫ→",1,"")</f>
        <v/>
      </c>
      <c r="B1185" s="2727"/>
      <c r="C1185" s="2728"/>
      <c r="D1185" s="2728"/>
      <c r="E1185" s="2728"/>
      <c r="F1185" s="2728"/>
      <c r="G1185" s="2728"/>
      <c r="H1185" s="2728"/>
      <c r="I1185" s="2728"/>
      <c r="J1185" s="2728"/>
      <c r="K1185" s="2728"/>
      <c r="L1185" s="2728"/>
      <c r="M1185" s="2728"/>
      <c r="N1185" s="2728"/>
      <c r="O1185" s="2728"/>
      <c r="P1185" s="1730"/>
      <c r="Q1185" s="1730"/>
      <c r="R1185" s="1640"/>
      <c r="S1185" s="1590"/>
      <c r="T1185" s="1590"/>
      <c r="U1185" s="1590"/>
      <c r="V1185" s="1641"/>
      <c r="W1185" s="1568"/>
      <c r="X1185" s="1569"/>
      <c r="Y1185" s="1569"/>
      <c r="Z1185" s="1569"/>
      <c r="AA1185" s="1569"/>
      <c r="AB1185" s="1569"/>
      <c r="AC1185" s="1569"/>
      <c r="AD1185" s="1569"/>
      <c r="AE1185" s="1569"/>
      <c r="AF1185" s="1569"/>
      <c r="AG1185" s="1569"/>
      <c r="AH1185" s="1569"/>
      <c r="AI1185" s="1569"/>
      <c r="AJ1185" s="1569"/>
      <c r="AK1185" s="1569"/>
      <c r="AL1185" s="1569"/>
      <c r="AM1185" s="1569"/>
      <c r="AN1185" s="1569"/>
      <c r="AO1185" s="1569"/>
      <c r="AP1185" s="1569"/>
      <c r="AQ1185" s="1569"/>
      <c r="AR1185" s="1569"/>
      <c r="AS1185" s="1569"/>
      <c r="AT1185" s="1569"/>
      <c r="AU1185" s="1569"/>
      <c r="AV1185" s="1569"/>
      <c r="AW1185" s="1550"/>
      <c r="AX1185" s="1550"/>
      <c r="AY1185" s="1550"/>
      <c r="AZ1185" s="1550"/>
      <c r="BA1185" s="1550"/>
      <c r="BB1185" s="1550"/>
      <c r="BC1185" s="1550"/>
      <c r="BD1185" s="1624" t="s">
        <v>116</v>
      </c>
      <c r="BE1185" s="1624"/>
      <c r="BF1185" s="1624"/>
      <c r="BG1185" s="1624"/>
      <c r="BH1185" s="1624"/>
      <c r="BI1185" s="1624"/>
      <c r="BJ1185" s="1624"/>
      <c r="BK1185" s="1624" t="s">
        <v>117</v>
      </c>
      <c r="BL1185" s="1566" t="str">
        <f>RIGHT('➉一覧からの作成用データ (切替届)'!$M$59,2)&amp;""</f>
        <v/>
      </c>
      <c r="BM1185" s="1566"/>
      <c r="BN1185" s="1566"/>
      <c r="BO1185" s="1566"/>
      <c r="BP1185" s="1566"/>
      <c r="BQ1185" s="1626" t="s">
        <v>118</v>
      </c>
      <c r="BR1185" s="78"/>
      <c r="BS1185" s="78"/>
      <c r="BT1185" s="76"/>
      <c r="BY1185" s="145"/>
    </row>
    <row r="1186" spans="1:98" ht="13.5" customHeight="1" x14ac:dyDescent="0.2">
      <c r="A1186" s="143" t="str">
        <f>+IF('➉一覧からの作成用データ (切替届)'!$N$59="印刷ＯＫ→",1,"")</f>
        <v/>
      </c>
      <c r="B1186" s="2729"/>
      <c r="C1186" s="2730"/>
      <c r="D1186" s="2730"/>
      <c r="E1186" s="2730"/>
      <c r="F1186" s="2730"/>
      <c r="G1186" s="2730"/>
      <c r="H1186" s="2730"/>
      <c r="I1186" s="2730"/>
      <c r="J1186" s="2730"/>
      <c r="K1186" s="2730"/>
      <c r="L1186" s="2730"/>
      <c r="M1186" s="2730"/>
      <c r="N1186" s="2730"/>
      <c r="O1186" s="2730"/>
      <c r="P1186" s="1730"/>
      <c r="Q1186" s="1730"/>
      <c r="R1186" s="1637"/>
      <c r="S1186" s="1638"/>
      <c r="T1186" s="1638"/>
      <c r="U1186" s="1638"/>
      <c r="V1186" s="1642"/>
      <c r="W1186" s="1570"/>
      <c r="X1186" s="1571"/>
      <c r="Y1186" s="1571"/>
      <c r="Z1186" s="1571"/>
      <c r="AA1186" s="1571"/>
      <c r="AB1186" s="1571"/>
      <c r="AC1186" s="1571"/>
      <c r="AD1186" s="1571"/>
      <c r="AE1186" s="1571"/>
      <c r="AF1186" s="1571"/>
      <c r="AG1186" s="1571"/>
      <c r="AH1186" s="1571"/>
      <c r="AI1186" s="1571"/>
      <c r="AJ1186" s="1571"/>
      <c r="AK1186" s="1571"/>
      <c r="AL1186" s="1571"/>
      <c r="AM1186" s="1571"/>
      <c r="AN1186" s="1571"/>
      <c r="AO1186" s="1571"/>
      <c r="AP1186" s="1571"/>
      <c r="AQ1186" s="1571"/>
      <c r="AR1186" s="1571"/>
      <c r="AS1186" s="1571"/>
      <c r="AT1186" s="1571"/>
      <c r="AU1186" s="1571"/>
      <c r="AV1186" s="1571"/>
      <c r="AW1186" s="1550"/>
      <c r="AX1186" s="1550"/>
      <c r="AY1186" s="1550"/>
      <c r="AZ1186" s="1550"/>
      <c r="BA1186" s="1550"/>
      <c r="BB1186" s="1550"/>
      <c r="BC1186" s="1550"/>
      <c r="BD1186" s="1625"/>
      <c r="BE1186" s="1625"/>
      <c r="BF1186" s="1625"/>
      <c r="BG1186" s="1625"/>
      <c r="BH1186" s="1625"/>
      <c r="BI1186" s="1625"/>
      <c r="BJ1186" s="1625"/>
      <c r="BK1186" s="1625"/>
      <c r="BL1186" s="1567"/>
      <c r="BM1186" s="1567"/>
      <c r="BN1186" s="1567"/>
      <c r="BO1186" s="1567"/>
      <c r="BP1186" s="1567"/>
      <c r="BQ1186" s="1627"/>
      <c r="BR1186" s="78"/>
      <c r="BS1186" s="78"/>
      <c r="BT1186" s="76"/>
      <c r="BY1186" s="145"/>
      <c r="BZ1186" s="145"/>
      <c r="CA1186" s="145"/>
      <c r="CB1186" s="145"/>
      <c r="CC1186" s="145"/>
      <c r="CD1186" s="145"/>
      <c r="CE1186" s="145"/>
      <c r="CF1186" s="145"/>
    </row>
    <row r="1187" spans="1:98" ht="20.25" customHeight="1" x14ac:dyDescent="0.2">
      <c r="A1187" s="143" t="str">
        <f>+IF('➉一覧からの作成用データ (切替届)'!$N$59="印刷ＯＫ→",1,"")</f>
        <v/>
      </c>
      <c r="B1187" s="1653"/>
      <c r="C1187" s="1564"/>
      <c r="D1187" s="1564"/>
      <c r="E1187" s="1564"/>
      <c r="F1187" s="1564"/>
      <c r="G1187" s="1564"/>
      <c r="H1187" s="1564"/>
      <c r="I1187" s="1564"/>
      <c r="J1187" s="1564"/>
      <c r="K1187" s="1649" t="s">
        <v>304</v>
      </c>
      <c r="L1187" s="1650"/>
      <c r="M1187" s="1650"/>
      <c r="N1187" s="1650"/>
      <c r="O1187" s="1650"/>
      <c r="P1187" s="1730"/>
      <c r="Q1187" s="1730"/>
      <c r="R1187" s="1634" t="s">
        <v>20</v>
      </c>
      <c r="S1187" s="1634"/>
      <c r="T1187" s="1634"/>
      <c r="U1187" s="1634"/>
      <c r="V1187" s="1634"/>
      <c r="W1187" s="1610" t="str">
        <f>①伊勢崎市における事業所基本情報!$I$20&amp;""</f>
        <v/>
      </c>
      <c r="X1187" s="1611"/>
      <c r="Y1187" s="1611"/>
      <c r="Z1187" s="1611"/>
      <c r="AA1187" s="1611"/>
      <c r="AB1187" s="1611"/>
      <c r="AC1187" s="1611"/>
      <c r="AD1187" s="1611"/>
      <c r="AE1187" s="1611"/>
      <c r="AF1187" s="1611"/>
      <c r="AG1187" s="1611"/>
      <c r="AH1187" s="1611"/>
      <c r="AI1187" s="1611"/>
      <c r="AJ1187" s="1611"/>
      <c r="AK1187" s="1611"/>
      <c r="AL1187" s="1611"/>
      <c r="AM1187" s="1611"/>
      <c r="AN1187" s="1611"/>
      <c r="AO1187" s="1611"/>
      <c r="AP1187" s="1611"/>
      <c r="AQ1187" s="1611"/>
      <c r="AR1187" s="1611"/>
      <c r="AS1187" s="1611"/>
      <c r="AT1187" s="1611"/>
      <c r="AU1187" s="1611"/>
      <c r="AV1187" s="1612"/>
      <c r="AW1187" s="1550" t="s">
        <v>131</v>
      </c>
      <c r="AX1187" s="1550"/>
      <c r="AY1187" s="1550"/>
      <c r="AZ1187" s="1550"/>
      <c r="BA1187" s="1550" t="s">
        <v>33</v>
      </c>
      <c r="BB1187" s="1550"/>
      <c r="BC1187" s="1550"/>
      <c r="BD1187" s="1614" t="str">
        <f>①伊勢崎市における事業所基本情報!$I$35&amp;""</f>
        <v/>
      </c>
      <c r="BE1187" s="1614"/>
      <c r="BF1187" s="1614"/>
      <c r="BG1187" s="1614"/>
      <c r="BH1187" s="1614"/>
      <c r="BI1187" s="1614"/>
      <c r="BJ1187" s="1614"/>
      <c r="BK1187" s="1614"/>
      <c r="BL1187" s="1614"/>
      <c r="BM1187" s="1614"/>
      <c r="BN1187" s="1614"/>
      <c r="BO1187" s="1614"/>
      <c r="BP1187" s="1614"/>
      <c r="BQ1187" s="1615"/>
      <c r="BR1187" s="78"/>
      <c r="BS1187" s="78"/>
      <c r="BT1187" s="76"/>
      <c r="BY1187" s="145"/>
      <c r="BZ1187" s="145"/>
      <c r="CA1187" s="145"/>
      <c r="CB1187" s="145"/>
      <c r="CC1187" s="145"/>
      <c r="CD1187" s="145"/>
      <c r="CE1187" s="145"/>
      <c r="CF1187" s="145"/>
    </row>
    <row r="1188" spans="1:98" ht="20.25" customHeight="1" x14ac:dyDescent="0.2">
      <c r="A1188" s="143" t="str">
        <f>+IF('➉一覧からの作成用データ (切替届)'!$N$59="印刷ＯＫ→",1,"")</f>
        <v/>
      </c>
      <c r="B1188" s="1653"/>
      <c r="C1188" s="1564"/>
      <c r="D1188" s="1564"/>
      <c r="E1188" s="1564"/>
      <c r="F1188" s="1564"/>
      <c r="G1188" s="1564"/>
      <c r="H1188" s="1564"/>
      <c r="I1188" s="1564"/>
      <c r="J1188" s="1564"/>
      <c r="K1188" s="1651"/>
      <c r="L1188" s="1652"/>
      <c r="M1188" s="1652"/>
      <c r="N1188" s="1652"/>
      <c r="O1188" s="1652"/>
      <c r="P1188" s="1730"/>
      <c r="Q1188" s="1730"/>
      <c r="R1188" s="1640" t="s">
        <v>24</v>
      </c>
      <c r="S1188" s="1590"/>
      <c r="T1188" s="1590"/>
      <c r="U1188" s="1590"/>
      <c r="V1188" s="1641"/>
      <c r="W1188" s="1601" t="str">
        <f>①伊勢崎市における事業所基本情報!$I$22&amp;""</f>
        <v/>
      </c>
      <c r="X1188" s="1602"/>
      <c r="Y1188" s="1602"/>
      <c r="Z1188" s="1602"/>
      <c r="AA1188" s="1602"/>
      <c r="AB1188" s="1602"/>
      <c r="AC1188" s="1602"/>
      <c r="AD1188" s="1602"/>
      <c r="AE1188" s="1602"/>
      <c r="AF1188" s="1602"/>
      <c r="AG1188" s="1602"/>
      <c r="AH1188" s="1602"/>
      <c r="AI1188" s="1602"/>
      <c r="AJ1188" s="1602"/>
      <c r="AK1188" s="1602"/>
      <c r="AL1188" s="1602"/>
      <c r="AM1188" s="1602"/>
      <c r="AN1188" s="1602"/>
      <c r="AO1188" s="1602"/>
      <c r="AP1188" s="1602"/>
      <c r="AQ1188" s="1602"/>
      <c r="AR1188" s="1602"/>
      <c r="AS1188" s="1602"/>
      <c r="AT1188" s="1602"/>
      <c r="AU1188" s="1602"/>
      <c r="AV1188" s="1603"/>
      <c r="AW1188" s="1550"/>
      <c r="AX1188" s="1550"/>
      <c r="AY1188" s="1550"/>
      <c r="AZ1188" s="1550"/>
      <c r="BA1188" s="1550"/>
      <c r="BB1188" s="1550"/>
      <c r="BC1188" s="1550"/>
      <c r="BD1188" s="1616"/>
      <c r="BE1188" s="1616"/>
      <c r="BF1188" s="1616"/>
      <c r="BG1188" s="1616"/>
      <c r="BH1188" s="1616"/>
      <c r="BI1188" s="1616"/>
      <c r="BJ1188" s="1616"/>
      <c r="BK1188" s="1616"/>
      <c r="BL1188" s="1616"/>
      <c r="BM1188" s="1616"/>
      <c r="BN1188" s="1616"/>
      <c r="BO1188" s="1616"/>
      <c r="BP1188" s="1616"/>
      <c r="BQ1188" s="1617"/>
      <c r="BR1188" s="78"/>
      <c r="BS1188" s="78"/>
      <c r="BT1188" s="76"/>
      <c r="BY1188" s="145"/>
      <c r="BZ1188" s="145"/>
      <c r="CA1188" s="145"/>
      <c r="CB1188" s="145"/>
      <c r="CC1188" s="145"/>
      <c r="CD1188" s="145"/>
      <c r="CE1188" s="145"/>
      <c r="CF1188" s="145"/>
      <c r="CG1188" s="145"/>
    </row>
    <row r="1189" spans="1:98" ht="20.25" customHeight="1" x14ac:dyDescent="0.2">
      <c r="A1189" s="143" t="str">
        <f>+IF('➉一覧からの作成用データ (切替届)'!$N$59="印刷ＯＫ→",1,"")</f>
        <v/>
      </c>
      <c r="B1189" s="1653"/>
      <c r="C1189" s="1564"/>
      <c r="D1189" s="1564"/>
      <c r="E1189" s="1564"/>
      <c r="F1189" s="1564"/>
      <c r="G1189" s="1564"/>
      <c r="H1189" s="1564"/>
      <c r="I1189" s="1564"/>
      <c r="J1189" s="1564"/>
      <c r="K1189" s="1564"/>
      <c r="L1189" s="1564"/>
      <c r="M1189" s="1564"/>
      <c r="N1189" s="1564"/>
      <c r="O1189" s="1565"/>
      <c r="P1189" s="1730"/>
      <c r="Q1189" s="1730"/>
      <c r="R1189" s="1640"/>
      <c r="S1189" s="1590"/>
      <c r="T1189" s="1590"/>
      <c r="U1189" s="1590"/>
      <c r="V1189" s="1641"/>
      <c r="W1189" s="1604"/>
      <c r="X1189" s="1605"/>
      <c r="Y1189" s="1605"/>
      <c r="Z1189" s="1605"/>
      <c r="AA1189" s="1605"/>
      <c r="AB1189" s="1605"/>
      <c r="AC1189" s="1605"/>
      <c r="AD1189" s="1605"/>
      <c r="AE1189" s="1605"/>
      <c r="AF1189" s="1605"/>
      <c r="AG1189" s="1605"/>
      <c r="AH1189" s="1605"/>
      <c r="AI1189" s="1605"/>
      <c r="AJ1189" s="1605"/>
      <c r="AK1189" s="1605"/>
      <c r="AL1189" s="1605"/>
      <c r="AM1189" s="1605"/>
      <c r="AN1189" s="1605"/>
      <c r="AO1189" s="1605"/>
      <c r="AP1189" s="1605"/>
      <c r="AQ1189" s="1605"/>
      <c r="AR1189" s="1605"/>
      <c r="AS1189" s="1605"/>
      <c r="AT1189" s="1605"/>
      <c r="AU1189" s="1605"/>
      <c r="AV1189" s="1606"/>
      <c r="AW1189" s="1550"/>
      <c r="AX1189" s="1550"/>
      <c r="AY1189" s="1550"/>
      <c r="AZ1189" s="1550"/>
      <c r="BA1189" s="1550" t="s">
        <v>3</v>
      </c>
      <c r="BB1189" s="1550"/>
      <c r="BC1189" s="1550"/>
      <c r="BD1189" s="1708" t="str">
        <f>①伊勢崎市における事業所基本情報!$I$37&amp;""</f>
        <v/>
      </c>
      <c r="BE1189" s="1709"/>
      <c r="BF1189" s="1709"/>
      <c r="BG1189" s="1709"/>
      <c r="BH1189" s="1709"/>
      <c r="BI1189" s="1709"/>
      <c r="BJ1189" s="1709"/>
      <c r="BK1189" s="1709"/>
      <c r="BL1189" s="1709"/>
      <c r="BM1189" s="1709"/>
      <c r="BN1189" s="1709"/>
      <c r="BO1189" s="1709"/>
      <c r="BP1189" s="1709"/>
      <c r="BQ1189" s="1710"/>
      <c r="BR1189" s="78"/>
      <c r="BS1189" s="78"/>
      <c r="BT1189" s="76"/>
      <c r="BY1189" s="145"/>
    </row>
    <row r="1190" spans="1:98" ht="20.25" customHeight="1" x14ac:dyDescent="0.2">
      <c r="A1190" s="143" t="str">
        <f>+IF('➉一覧からの作成用データ (切替届)'!$N$59="印刷ＯＫ→",1,"")</f>
        <v/>
      </c>
      <c r="B1190" s="1557" t="s">
        <v>13</v>
      </c>
      <c r="C1190" s="1558"/>
      <c r="D1190" s="1558"/>
      <c r="E1190" s="1558"/>
      <c r="F1190" s="1559"/>
      <c r="G1190" s="1553" t="s">
        <v>19</v>
      </c>
      <c r="H1190" s="1554"/>
      <c r="I1190" s="1554"/>
      <c r="J1190" s="1554"/>
      <c r="K1190" s="1554"/>
      <c r="L1190" s="1554"/>
      <c r="M1190" s="1554"/>
      <c r="N1190" s="1554"/>
      <c r="O1190" s="1554"/>
      <c r="P1190" s="1730"/>
      <c r="Q1190" s="1730"/>
      <c r="R1190" s="1637"/>
      <c r="S1190" s="1638"/>
      <c r="T1190" s="1638"/>
      <c r="U1190" s="1638"/>
      <c r="V1190" s="1642"/>
      <c r="W1190" s="1607"/>
      <c r="X1190" s="1608"/>
      <c r="Y1190" s="1608"/>
      <c r="Z1190" s="1608"/>
      <c r="AA1190" s="1608"/>
      <c r="AB1190" s="1608"/>
      <c r="AC1190" s="1608"/>
      <c r="AD1190" s="1608"/>
      <c r="AE1190" s="1608"/>
      <c r="AF1190" s="1608"/>
      <c r="AG1190" s="1608"/>
      <c r="AH1190" s="1608"/>
      <c r="AI1190" s="1608"/>
      <c r="AJ1190" s="1608"/>
      <c r="AK1190" s="1608"/>
      <c r="AL1190" s="1608"/>
      <c r="AM1190" s="1608"/>
      <c r="AN1190" s="1608"/>
      <c r="AO1190" s="1608"/>
      <c r="AP1190" s="1608"/>
      <c r="AQ1190" s="1608"/>
      <c r="AR1190" s="1608"/>
      <c r="AS1190" s="1608"/>
      <c r="AT1190" s="1608"/>
      <c r="AU1190" s="1608"/>
      <c r="AV1190" s="1609"/>
      <c r="AW1190" s="1550"/>
      <c r="AX1190" s="1550"/>
      <c r="AY1190" s="1550"/>
      <c r="AZ1190" s="1550"/>
      <c r="BA1190" s="1550"/>
      <c r="BB1190" s="1550"/>
      <c r="BC1190" s="1550"/>
      <c r="BD1190" s="1711"/>
      <c r="BE1190" s="1712"/>
      <c r="BF1190" s="1712"/>
      <c r="BG1190" s="1712"/>
      <c r="BH1190" s="1712"/>
      <c r="BI1190" s="1712"/>
      <c r="BJ1190" s="1712"/>
      <c r="BK1190" s="1712"/>
      <c r="BL1190" s="1712"/>
      <c r="BM1190" s="1712"/>
      <c r="BN1190" s="1712"/>
      <c r="BO1190" s="1712"/>
      <c r="BP1190" s="1712"/>
      <c r="BQ1190" s="1713"/>
      <c r="BR1190" s="78"/>
      <c r="BS1190" s="78"/>
      <c r="BT1190" s="76"/>
      <c r="BY1190" s="145"/>
      <c r="BZ1190" s="145"/>
    </row>
    <row r="1191" spans="1:98" ht="20.25" customHeight="1" x14ac:dyDescent="0.2">
      <c r="A1191" s="143" t="str">
        <f>+IF('➉一覧からの作成用データ (切替届)'!$N$59="印刷ＯＫ→",1,"")</f>
        <v/>
      </c>
      <c r="B1191" s="1560"/>
      <c r="C1191" s="1561"/>
      <c r="D1191" s="1561"/>
      <c r="E1191" s="1561"/>
      <c r="F1191" s="1562"/>
      <c r="G1191" s="1555"/>
      <c r="H1191" s="1556"/>
      <c r="I1191" s="1556"/>
      <c r="J1191" s="1556"/>
      <c r="K1191" s="1556"/>
      <c r="L1191" s="1556"/>
      <c r="M1191" s="1556"/>
      <c r="N1191" s="1556"/>
      <c r="O1191" s="1556"/>
      <c r="P1191" s="1730"/>
      <c r="Q1191" s="1730"/>
      <c r="R1191" s="1550" t="s">
        <v>25</v>
      </c>
      <c r="S1191" s="1550"/>
      <c r="T1191" s="1550"/>
      <c r="U1191" s="1550"/>
      <c r="V1191" s="1550"/>
      <c r="W1191" s="1543" t="str">
        <f>①伊勢崎市における事業所基本情報!$CG$35&amp;""</f>
        <v/>
      </c>
      <c r="X1191" s="1544"/>
      <c r="Y1191" s="1543" t="str">
        <f>①伊勢崎市における事業所基本情報!$CH$35&amp;""</f>
        <v/>
      </c>
      <c r="Z1191" s="1544"/>
      <c r="AA1191" s="1543" t="str">
        <f>①伊勢崎市における事業所基本情報!$CI$35&amp;""</f>
        <v/>
      </c>
      <c r="AB1191" s="1544"/>
      <c r="AC1191" s="1543" t="str">
        <f>①伊勢崎市における事業所基本情報!$CJ$35&amp;""</f>
        <v/>
      </c>
      <c r="AD1191" s="1544"/>
      <c r="AE1191" s="1543" t="str">
        <f>①伊勢崎市における事業所基本情報!$CK$35&amp;""</f>
        <v/>
      </c>
      <c r="AF1191" s="1544"/>
      <c r="AG1191" s="1543" t="str">
        <f>①伊勢崎市における事業所基本情報!$CL$35&amp;""</f>
        <v/>
      </c>
      <c r="AH1191" s="1544"/>
      <c r="AI1191" s="1543" t="str">
        <f>①伊勢崎市における事業所基本情報!$CM$35&amp;""</f>
        <v/>
      </c>
      <c r="AJ1191" s="1544"/>
      <c r="AK1191" s="1543" t="str">
        <f>①伊勢崎市における事業所基本情報!$CN$35&amp;""</f>
        <v/>
      </c>
      <c r="AL1191" s="1544"/>
      <c r="AM1191" s="1543" t="str">
        <f>①伊勢崎市における事業所基本情報!$CO$35&amp;""</f>
        <v/>
      </c>
      <c r="AN1191" s="1544"/>
      <c r="AO1191" s="1543" t="str">
        <f>①伊勢崎市における事業所基本情報!$CP$35&amp;""</f>
        <v/>
      </c>
      <c r="AP1191" s="1544"/>
      <c r="AQ1191" s="1543" t="str">
        <f>①伊勢崎市における事業所基本情報!$CQ$35&amp;""</f>
        <v/>
      </c>
      <c r="AR1191" s="1544"/>
      <c r="AS1191" s="1543" t="str">
        <f>①伊勢崎市における事業所基本情報!$CR$35&amp;""</f>
        <v/>
      </c>
      <c r="AT1191" s="1544"/>
      <c r="AU1191" s="1736" t="str">
        <f>①伊勢崎市における事業所基本情報!$CS$35&amp;""</f>
        <v/>
      </c>
      <c r="AV1191" s="1737"/>
      <c r="AW1191" s="1550"/>
      <c r="AX1191" s="1550"/>
      <c r="AY1191" s="1550"/>
      <c r="AZ1191" s="1550"/>
      <c r="BA1191" s="1550" t="s">
        <v>4</v>
      </c>
      <c r="BB1191" s="1550"/>
      <c r="BC1191" s="1550"/>
      <c r="BD1191" s="1714" t="str">
        <f>①伊勢崎市における事業所基本情報!$I$39&amp;""</f>
        <v/>
      </c>
      <c r="BE1191" s="1715"/>
      <c r="BF1191" s="1715"/>
      <c r="BG1191" s="1715"/>
      <c r="BH1191" s="1715"/>
      <c r="BI1191" s="1715"/>
      <c r="BJ1191" s="1715"/>
      <c r="BK1191" s="1715"/>
      <c r="BL1191" s="1715"/>
      <c r="BM1191" s="1715"/>
      <c r="BN1191" s="1715"/>
      <c r="BO1191" s="1715"/>
      <c r="BP1191" s="1715"/>
      <c r="BQ1191" s="1716"/>
      <c r="BR1191" s="78"/>
      <c r="BS1191" s="78"/>
      <c r="BT1191" s="76"/>
      <c r="BY1191" s="145"/>
      <c r="BZ1191" s="145"/>
    </row>
    <row r="1192" spans="1:98" ht="20.25" customHeight="1" thickBot="1" x14ac:dyDescent="0.25">
      <c r="A1192" s="143" t="str">
        <f>+IF('➉一覧からの作成用データ (切替届)'!$N$59="印刷ＯＫ→",1,"")</f>
        <v/>
      </c>
      <c r="B1192" s="1560"/>
      <c r="C1192" s="1561"/>
      <c r="D1192" s="1561"/>
      <c r="E1192" s="1561"/>
      <c r="F1192" s="1562"/>
      <c r="G1192" s="1555"/>
      <c r="H1192" s="1556"/>
      <c r="I1192" s="1556"/>
      <c r="J1192" s="1556"/>
      <c r="K1192" s="1556"/>
      <c r="L1192" s="1556"/>
      <c r="M1192" s="1556"/>
      <c r="N1192" s="1556"/>
      <c r="O1192" s="1556"/>
      <c r="P1192" s="1730"/>
      <c r="Q1192" s="1730"/>
      <c r="R1192" s="1550"/>
      <c r="S1192" s="1550"/>
      <c r="T1192" s="1550"/>
      <c r="U1192" s="1550"/>
      <c r="V1192" s="1550"/>
      <c r="W1192" s="1620"/>
      <c r="X1192" s="1621"/>
      <c r="Y1192" s="1620"/>
      <c r="Z1192" s="1621"/>
      <c r="AA1192" s="1620"/>
      <c r="AB1192" s="1621"/>
      <c r="AC1192" s="1545"/>
      <c r="AD1192" s="1546"/>
      <c r="AE1192" s="1545"/>
      <c r="AF1192" s="1546"/>
      <c r="AG1192" s="1545"/>
      <c r="AH1192" s="1546"/>
      <c r="AI1192" s="1545"/>
      <c r="AJ1192" s="1546"/>
      <c r="AK1192" s="1545"/>
      <c r="AL1192" s="1546"/>
      <c r="AM1192" s="1545"/>
      <c r="AN1192" s="1546"/>
      <c r="AO1192" s="1545"/>
      <c r="AP1192" s="1546"/>
      <c r="AQ1192" s="1545"/>
      <c r="AR1192" s="1546"/>
      <c r="AS1192" s="1545"/>
      <c r="AT1192" s="1546"/>
      <c r="AU1192" s="1738"/>
      <c r="AV1192" s="1543"/>
      <c r="AW1192" s="1634"/>
      <c r="AX1192" s="1634"/>
      <c r="AY1192" s="1634"/>
      <c r="AZ1192" s="1634"/>
      <c r="BA1192" s="1618"/>
      <c r="BB1192" s="1618"/>
      <c r="BC1192" s="1618"/>
      <c r="BD1192" s="1717"/>
      <c r="BE1192" s="1718"/>
      <c r="BF1192" s="1718"/>
      <c r="BG1192" s="1718"/>
      <c r="BH1192" s="1718"/>
      <c r="BI1192" s="1718"/>
      <c r="BJ1192" s="1718"/>
      <c r="BK1192" s="1718"/>
      <c r="BL1192" s="1718"/>
      <c r="BM1192" s="1718"/>
      <c r="BN1192" s="1718"/>
      <c r="BO1192" s="1718"/>
      <c r="BP1192" s="1718"/>
      <c r="BQ1192" s="1719"/>
      <c r="BR1192" s="78"/>
      <c r="BS1192" s="78"/>
      <c r="BY1192" s="145"/>
      <c r="BZ1192" s="145"/>
      <c r="CA1192" s="145"/>
      <c r="CB1192" s="145"/>
      <c r="CC1192" s="145"/>
      <c r="CD1192" s="145"/>
      <c r="CE1192" s="145"/>
      <c r="CF1192" s="145"/>
      <c r="CG1192" s="145"/>
    </row>
    <row r="1193" spans="1:98" ht="15.75" customHeight="1" x14ac:dyDescent="0.2">
      <c r="A1193" s="143" t="str">
        <f>+IF('➉一覧からの作成用データ (切替届)'!$N$59="印刷ＯＫ→",1,"")</f>
        <v/>
      </c>
      <c r="B1193" s="1676" t="s">
        <v>22</v>
      </c>
      <c r="C1193" s="1677"/>
      <c r="D1193" s="1595" t="s">
        <v>14</v>
      </c>
      <c r="E1193" s="1596"/>
      <c r="F1193" s="1596"/>
      <c r="G1193" s="1596"/>
      <c r="H1193" s="1596"/>
      <c r="I1193" s="1597"/>
      <c r="J1193" s="2699" t="str">
        <f>'➉一覧からの作成用データ (切替届)'!$D$59&amp;""</f>
        <v/>
      </c>
      <c r="K1193" s="2700"/>
      <c r="L1193" s="2700"/>
      <c r="M1193" s="2700"/>
      <c r="N1193" s="2700"/>
      <c r="O1193" s="2700"/>
      <c r="P1193" s="2700"/>
      <c r="Q1193" s="2700"/>
      <c r="R1193" s="2700"/>
      <c r="S1193" s="2700"/>
      <c r="T1193" s="2700"/>
      <c r="U1193" s="2700"/>
      <c r="V1193" s="2700"/>
      <c r="W1193" s="2700"/>
      <c r="X1193" s="2700"/>
      <c r="Y1193" s="2700"/>
      <c r="Z1193" s="2700"/>
      <c r="AA1193" s="2700"/>
      <c r="AB1193" s="2701"/>
      <c r="AC1193" s="2702" t="s">
        <v>119</v>
      </c>
      <c r="AD1193" s="2703"/>
      <c r="AE1193" s="2703"/>
      <c r="AF1193" s="2703"/>
      <c r="AG1193" s="2704"/>
      <c r="AH1193" s="1643" t="s">
        <v>120</v>
      </c>
      <c r="AI1193" s="1643"/>
      <c r="AJ1193" s="1643"/>
      <c r="AK1193" s="1643"/>
      <c r="AL1193" s="1643"/>
      <c r="AM1193" s="1643"/>
      <c r="AN1193" s="1643"/>
      <c r="AO1193" s="1643"/>
      <c r="AP1193" s="1643"/>
      <c r="AQ1193" s="1643"/>
      <c r="AR1193" s="1644"/>
      <c r="AS1193" s="1635" t="s">
        <v>123</v>
      </c>
      <c r="AT1193" s="1635"/>
      <c r="AU1193" s="1635"/>
      <c r="AV1193" s="1635"/>
      <c r="AW1193" s="1635"/>
      <c r="AX1193" s="1635"/>
      <c r="AY1193" s="1635"/>
      <c r="AZ1193" s="1635"/>
      <c r="BA1193" s="1636"/>
      <c r="BB1193" s="1636"/>
      <c r="BC1193" s="1636"/>
      <c r="BD1193" s="1635"/>
      <c r="BE1193" s="1635"/>
      <c r="BF1193" s="1635"/>
      <c r="BG1193" s="1635"/>
      <c r="BH1193" s="1635"/>
      <c r="BI1193" s="1635"/>
      <c r="BJ1193" s="1635"/>
      <c r="BK1193" s="1635"/>
      <c r="BL1193" s="1635"/>
      <c r="BM1193" s="1635"/>
      <c r="BN1193" s="1635"/>
      <c r="BO1193" s="1635"/>
      <c r="BP1193" s="1635"/>
      <c r="BQ1193" s="79"/>
      <c r="BR1193" s="76"/>
      <c r="BS1193" s="76"/>
      <c r="BT1193" s="76"/>
      <c r="BU1193" s="76"/>
      <c r="CA1193" s="145"/>
      <c r="CB1193" s="145"/>
      <c r="CC1193" s="145"/>
      <c r="CD1193" s="145"/>
      <c r="CE1193" s="145"/>
      <c r="CF1193" s="145"/>
      <c r="CG1193" s="145"/>
      <c r="CH1193" s="145"/>
      <c r="CI1193" s="145"/>
    </row>
    <row r="1194" spans="1:98" ht="16.5" customHeight="1" x14ac:dyDescent="0.2">
      <c r="A1194" s="143" t="str">
        <f>+IF('➉一覧からの作成用データ (切替届)'!$N$59="印刷ＯＫ→",1,"")</f>
        <v/>
      </c>
      <c r="B1194" s="1676"/>
      <c r="C1194" s="1677"/>
      <c r="D1194" s="1628" t="s">
        <v>305</v>
      </c>
      <c r="E1194" s="1629"/>
      <c r="F1194" s="1629"/>
      <c r="G1194" s="1629"/>
      <c r="H1194" s="1629"/>
      <c r="I1194" s="1630"/>
      <c r="J1194" s="2705" t="str">
        <f>'➉一覧からの作成用データ (切替届)'!$C$59&amp;""</f>
        <v/>
      </c>
      <c r="K1194" s="2706"/>
      <c r="L1194" s="2706"/>
      <c r="M1194" s="2706"/>
      <c r="N1194" s="2706"/>
      <c r="O1194" s="2706"/>
      <c r="P1194" s="2706"/>
      <c r="Q1194" s="2706"/>
      <c r="R1194" s="2706"/>
      <c r="S1194" s="2706"/>
      <c r="T1194" s="2706"/>
      <c r="U1194" s="2706"/>
      <c r="V1194" s="2706"/>
      <c r="W1194" s="2706"/>
      <c r="X1194" s="2706"/>
      <c r="Y1194" s="2706"/>
      <c r="Z1194" s="2706"/>
      <c r="AA1194" s="2706"/>
      <c r="AB1194" s="2707"/>
      <c r="AC1194" s="2710"/>
      <c r="AD1194" s="2711"/>
      <c r="AE1194" s="2711"/>
      <c r="AF1194" s="2711"/>
      <c r="AG1194" s="2712"/>
      <c r="AH1194" s="1645"/>
      <c r="AI1194" s="1645"/>
      <c r="AJ1194" s="1645"/>
      <c r="AK1194" s="1645"/>
      <c r="AL1194" s="1645"/>
      <c r="AM1194" s="1645"/>
      <c r="AN1194" s="1645"/>
      <c r="AO1194" s="1645"/>
      <c r="AP1194" s="1645"/>
      <c r="AQ1194" s="1645"/>
      <c r="AR1194" s="1646"/>
      <c r="AS1194" s="1589" t="s">
        <v>73</v>
      </c>
      <c r="AT1194" s="1589"/>
      <c r="AU1194" s="1619" t="str">
        <f>'➉一覧からの作成用データ (切替届)'!$I$59&amp;""</f>
        <v/>
      </c>
      <c r="AV1194" s="1619"/>
      <c r="AW1194" s="1619"/>
      <c r="AX1194" s="1619"/>
      <c r="AY1194" s="1619"/>
      <c r="AZ1194" s="1619"/>
      <c r="BA1194" s="1619"/>
      <c r="BB1194" s="1619"/>
      <c r="BC1194" s="1619"/>
      <c r="BD1194" s="1619"/>
      <c r="BE1194" s="1619"/>
      <c r="BF1194" s="1589" t="s">
        <v>74</v>
      </c>
      <c r="BG1194" s="1589"/>
      <c r="BH1194" s="740" t="s">
        <v>350</v>
      </c>
      <c r="BI1194" s="740"/>
      <c r="BJ1194" s="740"/>
      <c r="BK1194" s="740"/>
      <c r="BL1194" s="740"/>
      <c r="BM1194" s="740"/>
      <c r="BN1194" s="740"/>
      <c r="BO1194" s="740"/>
      <c r="BP1194" s="740"/>
      <c r="BQ1194" s="1684"/>
      <c r="BR1194" s="76"/>
      <c r="BS1194" s="76"/>
      <c r="BT1194" s="76"/>
      <c r="BU1194" s="76"/>
      <c r="CA1194" s="145"/>
      <c r="CB1194" s="145"/>
      <c r="CC1194" s="145"/>
      <c r="CD1194" s="145"/>
      <c r="CE1194" s="145"/>
      <c r="CF1194" s="145"/>
      <c r="CG1194" s="145"/>
      <c r="CH1194" s="145"/>
      <c r="CI1194" s="145"/>
    </row>
    <row r="1195" spans="1:98" ht="16.5" customHeight="1" x14ac:dyDescent="0.2">
      <c r="A1195" s="143" t="str">
        <f>+IF('➉一覧からの作成用データ (切替届)'!$N$59="印刷ＯＫ→",1,"")</f>
        <v/>
      </c>
      <c r="B1195" s="1676"/>
      <c r="C1195" s="1677"/>
      <c r="D1195" s="1631"/>
      <c r="E1195" s="1632"/>
      <c r="F1195" s="1632"/>
      <c r="G1195" s="1632"/>
      <c r="H1195" s="1632"/>
      <c r="I1195" s="1633"/>
      <c r="J1195" s="1685"/>
      <c r="K1195" s="1686"/>
      <c r="L1195" s="1686"/>
      <c r="M1195" s="1686"/>
      <c r="N1195" s="1686"/>
      <c r="O1195" s="1686"/>
      <c r="P1195" s="1686"/>
      <c r="Q1195" s="1686"/>
      <c r="R1195" s="1686"/>
      <c r="S1195" s="1686"/>
      <c r="T1195" s="1686"/>
      <c r="U1195" s="1686"/>
      <c r="V1195" s="1686"/>
      <c r="W1195" s="1686"/>
      <c r="X1195" s="1686"/>
      <c r="Y1195" s="1686"/>
      <c r="Z1195" s="1686"/>
      <c r="AA1195" s="1686"/>
      <c r="AB1195" s="2708"/>
      <c r="AC1195" s="2318"/>
      <c r="AD1195" s="1613"/>
      <c r="AE1195" s="1613"/>
      <c r="AF1195" s="1613"/>
      <c r="AG1195" s="2319"/>
      <c r="AH1195" s="1645"/>
      <c r="AI1195" s="1645"/>
      <c r="AJ1195" s="1645"/>
      <c r="AK1195" s="1645"/>
      <c r="AL1195" s="1645"/>
      <c r="AM1195" s="1645"/>
      <c r="AN1195" s="1645"/>
      <c r="AO1195" s="1645"/>
      <c r="AP1195" s="1645"/>
      <c r="AQ1195" s="1645"/>
      <c r="AR1195" s="1646"/>
      <c r="AS1195" s="1589"/>
      <c r="AT1195" s="1589"/>
      <c r="AU1195" s="1619"/>
      <c r="AV1195" s="1619"/>
      <c r="AW1195" s="1619"/>
      <c r="AX1195" s="1619"/>
      <c r="AY1195" s="1619"/>
      <c r="AZ1195" s="1619"/>
      <c r="BA1195" s="1619"/>
      <c r="BB1195" s="1619"/>
      <c r="BC1195" s="1619"/>
      <c r="BD1195" s="1619"/>
      <c r="BE1195" s="1619"/>
      <c r="BF1195" s="1589"/>
      <c r="BG1195" s="1589"/>
      <c r="BH1195" s="740"/>
      <c r="BI1195" s="740"/>
      <c r="BJ1195" s="740"/>
      <c r="BK1195" s="740"/>
      <c r="BL1195" s="740"/>
      <c r="BM1195" s="740"/>
      <c r="BN1195" s="740"/>
      <c r="BO1195" s="740"/>
      <c r="BP1195" s="740"/>
      <c r="BQ1195" s="1684"/>
      <c r="BR1195" s="76"/>
      <c r="BS1195" s="76"/>
      <c r="BT1195" s="76"/>
      <c r="BU1195" s="76"/>
      <c r="CA1195" s="145"/>
      <c r="CS1195" s="134"/>
      <c r="CT1195" s="134"/>
    </row>
    <row r="1196" spans="1:98" ht="16.5" customHeight="1" x14ac:dyDescent="0.2">
      <c r="A1196" s="143" t="str">
        <f>+IF('➉一覧からの作成用データ (切替届)'!$N$59="印刷ＯＫ→",1,"")</f>
        <v/>
      </c>
      <c r="B1196" s="1676"/>
      <c r="C1196" s="1677"/>
      <c r="D1196" s="1598"/>
      <c r="E1196" s="1599"/>
      <c r="F1196" s="1599"/>
      <c r="G1196" s="1599"/>
      <c r="H1196" s="1599"/>
      <c r="I1196" s="1600"/>
      <c r="J1196" s="1687"/>
      <c r="K1196" s="1688"/>
      <c r="L1196" s="1688"/>
      <c r="M1196" s="1688"/>
      <c r="N1196" s="1688"/>
      <c r="O1196" s="1688"/>
      <c r="P1196" s="1688"/>
      <c r="Q1196" s="1688"/>
      <c r="R1196" s="1688"/>
      <c r="S1196" s="1688"/>
      <c r="T1196" s="1688"/>
      <c r="U1196" s="1688"/>
      <c r="V1196" s="1688"/>
      <c r="W1196" s="1688"/>
      <c r="X1196" s="1688"/>
      <c r="Y1196" s="1688"/>
      <c r="Z1196" s="1688"/>
      <c r="AA1196" s="1688"/>
      <c r="AB1196" s="2709"/>
      <c r="AC1196" s="2320"/>
      <c r="AD1196" s="2321"/>
      <c r="AE1196" s="2321"/>
      <c r="AF1196" s="2321"/>
      <c r="AG1196" s="2322"/>
      <c r="AH1196" s="1647"/>
      <c r="AI1196" s="1647"/>
      <c r="AJ1196" s="1647"/>
      <c r="AK1196" s="1647"/>
      <c r="AL1196" s="1647"/>
      <c r="AM1196" s="1647"/>
      <c r="AN1196" s="1647"/>
      <c r="AO1196" s="1647"/>
      <c r="AP1196" s="1647"/>
      <c r="AQ1196" s="1647"/>
      <c r="AR1196" s="1648"/>
      <c r="AS1196" s="1637" t="s">
        <v>125</v>
      </c>
      <c r="AT1196" s="1638"/>
      <c r="AU1196" s="1638"/>
      <c r="AV1196" s="1638"/>
      <c r="AW1196" s="1638"/>
      <c r="AX1196" s="1638"/>
      <c r="AY1196" s="1638"/>
      <c r="AZ1196" s="1638"/>
      <c r="BA1196" s="1638"/>
      <c r="BB1196" s="1638"/>
      <c r="BC1196" s="1638"/>
      <c r="BD1196" s="1638"/>
      <c r="BE1196" s="1638"/>
      <c r="BF1196" s="1638"/>
      <c r="BG1196" s="1638"/>
      <c r="BH1196" s="1638"/>
      <c r="BI1196" s="1638"/>
      <c r="BJ1196" s="1638"/>
      <c r="BK1196" s="1638"/>
      <c r="BL1196" s="1638"/>
      <c r="BM1196" s="1638"/>
      <c r="BN1196" s="1638"/>
      <c r="BO1196" s="1638"/>
      <c r="BP1196" s="1638"/>
      <c r="BQ1196" s="1639"/>
      <c r="BR1196" s="76"/>
      <c r="BS1196" s="76"/>
      <c r="BT1196" s="76"/>
      <c r="BU1196" s="76"/>
      <c r="CA1196" s="145"/>
      <c r="CR1196" s="134"/>
      <c r="CS1196" s="134"/>
      <c r="CT1196" s="134"/>
    </row>
    <row r="1197" spans="1:98" ht="18" customHeight="1" x14ac:dyDescent="0.2">
      <c r="A1197" s="143" t="str">
        <f>+IF('➉一覧からの作成用データ (切替届)'!$N$59="印刷ＯＫ→",1,"")</f>
        <v/>
      </c>
      <c r="B1197" s="1676"/>
      <c r="C1197" s="1677"/>
      <c r="D1197" s="1595" t="s">
        <v>307</v>
      </c>
      <c r="E1197" s="1596"/>
      <c r="F1197" s="1596"/>
      <c r="G1197" s="1596"/>
      <c r="H1197" s="1596"/>
      <c r="I1197" s="1597"/>
      <c r="J1197" s="2713" t="str">
        <f>IF('➉一覧からの作成用データ (切替届)'!$E$59="","",'➉一覧からの作成用データ (切替届)'!E59)</f>
        <v/>
      </c>
      <c r="K1197" s="2714"/>
      <c r="L1197" s="2714"/>
      <c r="M1197" s="2714"/>
      <c r="N1197" s="2714"/>
      <c r="O1197" s="2714"/>
      <c r="P1197" s="2714"/>
      <c r="Q1197" s="2714"/>
      <c r="R1197" s="2714"/>
      <c r="S1197" s="2714"/>
      <c r="T1197" s="2714"/>
      <c r="U1197" s="2714"/>
      <c r="V1197" s="2714"/>
      <c r="W1197" s="2714"/>
      <c r="X1197" s="2714"/>
      <c r="Y1197" s="2714"/>
      <c r="Z1197" s="2714"/>
      <c r="AA1197" s="2714"/>
      <c r="AB1197" s="2714"/>
      <c r="AC1197" s="2714"/>
      <c r="AD1197" s="2714"/>
      <c r="AE1197" s="2714"/>
      <c r="AF1197" s="2714"/>
      <c r="AG1197" s="2715"/>
      <c r="AH1197" s="1665" t="s">
        <v>121</v>
      </c>
      <c r="AI1197" s="1645"/>
      <c r="AJ1197" s="1645"/>
      <c r="AK1197" s="1645"/>
      <c r="AL1197" s="1645"/>
      <c r="AM1197" s="1645"/>
      <c r="AN1197" s="1645"/>
      <c r="AO1197" s="1645"/>
      <c r="AP1197" s="1645"/>
      <c r="AQ1197" s="1645"/>
      <c r="AR1197" s="1646"/>
      <c r="AS1197" s="1669">
        <f>'➉一覧からの作成用データ (切替届)'!$J$59</f>
        <v>0</v>
      </c>
      <c r="AT1197" s="1670"/>
      <c r="AU1197" s="1670"/>
      <c r="AV1197" s="1670"/>
      <c r="AW1197" s="1670"/>
      <c r="AX1197" s="1590" t="s">
        <v>126</v>
      </c>
      <c r="AY1197" s="1590"/>
      <c r="AZ1197" s="1590" t="s">
        <v>117</v>
      </c>
      <c r="BA1197" s="2685" t="str">
        <f>+IF(AS1197="","",IF(AS1197=12,1,IF(AND(AS1197&gt;=1,AS1197&lt;=11),AS1197+1,"")))</f>
        <v/>
      </c>
      <c r="BB1197" s="2685"/>
      <c r="BC1197" s="2685"/>
      <c r="BD1197" s="2685"/>
      <c r="BE1197" s="1590" t="s">
        <v>127</v>
      </c>
      <c r="BF1197" s="1590"/>
      <c r="BG1197" s="1614" t="s">
        <v>242</v>
      </c>
      <c r="BH1197" s="1614"/>
      <c r="BI1197" s="1614"/>
      <c r="BJ1197" s="1614"/>
      <c r="BK1197" s="1614"/>
      <c r="BL1197" s="1614"/>
      <c r="BM1197" s="1614"/>
      <c r="BN1197" s="1614"/>
      <c r="BO1197" s="1590"/>
      <c r="BP1197" s="1590"/>
      <c r="BQ1197" s="1690"/>
      <c r="BR1197" s="76"/>
      <c r="BS1197" s="76"/>
      <c r="BT1197" s="76"/>
      <c r="BU1197" s="76"/>
      <c r="CA1197" s="145"/>
      <c r="CB1197" s="145"/>
      <c r="CC1197" s="145"/>
      <c r="CD1197" s="145"/>
      <c r="CE1197" s="145"/>
      <c r="CF1197" s="145"/>
      <c r="CG1197" s="145"/>
      <c r="CH1197" s="145"/>
      <c r="CI1197" s="145"/>
    </row>
    <row r="1198" spans="1:98" ht="18" customHeight="1" thickBot="1" x14ac:dyDescent="0.25">
      <c r="A1198" s="143" t="str">
        <f>+IF('➉一覧からの作成用データ (切替届)'!$N$59="印刷ＯＫ→",1,"")</f>
        <v/>
      </c>
      <c r="B1198" s="1676"/>
      <c r="C1198" s="1677"/>
      <c r="D1198" s="1598"/>
      <c r="E1198" s="1599"/>
      <c r="F1198" s="1599"/>
      <c r="G1198" s="1599"/>
      <c r="H1198" s="1599"/>
      <c r="I1198" s="1600"/>
      <c r="J1198" s="2716"/>
      <c r="K1198" s="2717"/>
      <c r="L1198" s="2717"/>
      <c r="M1198" s="2717"/>
      <c r="N1198" s="2717"/>
      <c r="O1198" s="2717"/>
      <c r="P1198" s="2717"/>
      <c r="Q1198" s="2717"/>
      <c r="R1198" s="2717"/>
      <c r="S1198" s="2717"/>
      <c r="T1198" s="2717"/>
      <c r="U1198" s="2717"/>
      <c r="V1198" s="2717"/>
      <c r="W1198" s="2717"/>
      <c r="X1198" s="2717"/>
      <c r="Y1198" s="2717"/>
      <c r="Z1198" s="2717"/>
      <c r="AA1198" s="2717"/>
      <c r="AB1198" s="2717"/>
      <c r="AC1198" s="2717"/>
      <c r="AD1198" s="2717"/>
      <c r="AE1198" s="2717"/>
      <c r="AF1198" s="2717"/>
      <c r="AG1198" s="2718"/>
      <c r="AH1198" s="1665"/>
      <c r="AI1198" s="1645"/>
      <c r="AJ1198" s="1645"/>
      <c r="AK1198" s="1645"/>
      <c r="AL1198" s="1645"/>
      <c r="AM1198" s="1645"/>
      <c r="AN1198" s="1645"/>
      <c r="AO1198" s="1645"/>
      <c r="AP1198" s="1645"/>
      <c r="AQ1198" s="1645"/>
      <c r="AR1198" s="1646"/>
      <c r="AS1198" s="1671"/>
      <c r="AT1198" s="1672"/>
      <c r="AU1198" s="1672"/>
      <c r="AV1198" s="1672"/>
      <c r="AW1198" s="1672"/>
      <c r="AX1198" s="1590"/>
      <c r="AY1198" s="1590"/>
      <c r="AZ1198" s="1590"/>
      <c r="BA1198" s="2685"/>
      <c r="BB1198" s="2685"/>
      <c r="BC1198" s="2685"/>
      <c r="BD1198" s="2685"/>
      <c r="BE1198" s="1590"/>
      <c r="BF1198" s="1590"/>
      <c r="BG1198" s="1720"/>
      <c r="BH1198" s="1720"/>
      <c r="BI1198" s="1720"/>
      <c r="BJ1198" s="1720"/>
      <c r="BK1198" s="1720"/>
      <c r="BL1198" s="1720"/>
      <c r="BM1198" s="1720"/>
      <c r="BN1198" s="1720"/>
      <c r="BO1198" s="1590"/>
      <c r="BP1198" s="1590"/>
      <c r="BQ1198" s="1690"/>
      <c r="BR1198" s="76"/>
      <c r="BS1198" s="76"/>
      <c r="BT1198" s="76"/>
      <c r="BU1198" s="76"/>
      <c r="CA1198" s="145"/>
      <c r="CB1198" s="145"/>
      <c r="CC1198" s="145"/>
      <c r="CD1198" s="145"/>
      <c r="CE1198" s="145"/>
      <c r="CF1198" s="145"/>
    </row>
    <row r="1199" spans="1:98" ht="22.5" customHeight="1" x14ac:dyDescent="0.2">
      <c r="A1199" s="143" t="str">
        <f>+IF('➉一覧からの作成用データ (切替届)'!$N$59="印刷ＯＫ→",1,"")</f>
        <v/>
      </c>
      <c r="B1199" s="1676"/>
      <c r="C1199" s="1677"/>
      <c r="D1199" s="1692" t="s">
        <v>15</v>
      </c>
      <c r="E1199" s="1693"/>
      <c r="F1199" s="1693"/>
      <c r="G1199" s="1693"/>
      <c r="H1199" s="1693"/>
      <c r="I1199" s="1694"/>
      <c r="J1199" s="1683"/>
      <c r="K1199" s="2397"/>
      <c r="L1199" s="1715"/>
      <c r="M1199" s="1715"/>
      <c r="N1199" s="1715"/>
      <c r="O1199" s="1715"/>
      <c r="P1199" s="1715"/>
      <c r="Q1199" s="1715"/>
      <c r="R1199" s="1715"/>
      <c r="S1199" s="80"/>
      <c r="T1199" s="80"/>
      <c r="U1199" s="80"/>
      <c r="V1199" s="80"/>
      <c r="W1199" s="80"/>
      <c r="X1199" s="80"/>
      <c r="Y1199" s="80"/>
      <c r="Z1199" s="80"/>
      <c r="AA1199" s="80"/>
      <c r="AB1199" s="80"/>
      <c r="AC1199" s="80"/>
      <c r="AD1199" s="80"/>
      <c r="AE1199" s="80"/>
      <c r="AF1199" s="80"/>
      <c r="AG1199" s="80"/>
      <c r="AH1199" s="1665"/>
      <c r="AI1199" s="1645"/>
      <c r="AJ1199" s="1645"/>
      <c r="AK1199" s="1645"/>
      <c r="AL1199" s="1645"/>
      <c r="AM1199" s="1645"/>
      <c r="AN1199" s="1645"/>
      <c r="AO1199" s="1645"/>
      <c r="AP1199" s="1645"/>
      <c r="AQ1199" s="1645"/>
      <c r="AR1199" s="1646"/>
      <c r="AS1199" s="2687"/>
      <c r="AT1199" s="2688"/>
      <c r="AU1199" s="2688"/>
      <c r="AV1199" s="2688"/>
      <c r="AW1199" s="2688"/>
      <c r="AX1199" s="2688"/>
      <c r="AY1199" s="2688"/>
      <c r="AZ1199" s="2688"/>
      <c r="BA1199" s="2688"/>
      <c r="BB1199" s="2688"/>
      <c r="BC1199" s="2688"/>
      <c r="BD1199" s="2688"/>
      <c r="BE1199" s="2688"/>
      <c r="BF1199" s="2688"/>
      <c r="BG1199" s="1616" t="s">
        <v>129</v>
      </c>
      <c r="BH1199" s="1616"/>
      <c r="BI1199" s="1616"/>
      <c r="BJ1199" s="1616"/>
      <c r="BK1199" s="1616"/>
      <c r="BL1199" s="1616"/>
      <c r="BM1199" s="1616"/>
      <c r="BN1199" s="1616"/>
      <c r="BO1199" s="1616"/>
      <c r="BP1199" s="1616"/>
      <c r="BQ1199" s="2684"/>
      <c r="BR1199" s="76"/>
      <c r="BS1199" s="76"/>
      <c r="BT1199" s="76"/>
      <c r="BU1199" s="76"/>
      <c r="CB1199" s="145"/>
      <c r="CC1199" s="145"/>
      <c r="CD1199" s="145"/>
      <c r="CE1199" s="145"/>
      <c r="CF1199" s="145"/>
    </row>
    <row r="1200" spans="1:98" ht="22.5" customHeight="1" x14ac:dyDescent="0.2">
      <c r="A1200" s="143" t="str">
        <f>+IF('➉一覧からの作成用データ (切替届)'!$N$59="印刷ＯＫ→",1,"")</f>
        <v/>
      </c>
      <c r="B1200" s="1676"/>
      <c r="C1200" s="1677"/>
      <c r="D1200" s="1695"/>
      <c r="E1200" s="1696"/>
      <c r="F1200" s="1696"/>
      <c r="G1200" s="1696"/>
      <c r="H1200" s="1696"/>
      <c r="I1200" s="1697"/>
      <c r="J1200" s="1568" t="str">
        <f>'➉一覧からの作成用データ (切替届)'!$F$59&amp;""</f>
        <v/>
      </c>
      <c r="K1200" s="1569"/>
      <c r="L1200" s="1569"/>
      <c r="M1200" s="1569"/>
      <c r="N1200" s="1569"/>
      <c r="O1200" s="1569"/>
      <c r="P1200" s="1569"/>
      <c r="Q1200" s="1569"/>
      <c r="R1200" s="1569"/>
      <c r="S1200" s="1569"/>
      <c r="T1200" s="1569"/>
      <c r="U1200" s="1569"/>
      <c r="V1200" s="1569"/>
      <c r="W1200" s="1569"/>
      <c r="X1200" s="1569"/>
      <c r="Y1200" s="1569"/>
      <c r="Z1200" s="1569"/>
      <c r="AA1200" s="1569"/>
      <c r="AB1200" s="1569"/>
      <c r="AC1200" s="1569"/>
      <c r="AD1200" s="1569"/>
      <c r="AE1200" s="1569"/>
      <c r="AF1200" s="1569"/>
      <c r="AG1200" s="1725"/>
      <c r="AH1200" s="1665"/>
      <c r="AI1200" s="1645"/>
      <c r="AJ1200" s="1645"/>
      <c r="AK1200" s="1645"/>
      <c r="AL1200" s="1645"/>
      <c r="AM1200" s="1645"/>
      <c r="AN1200" s="1645"/>
      <c r="AO1200" s="1645"/>
      <c r="AP1200" s="1645"/>
      <c r="AQ1200" s="1645"/>
      <c r="AR1200" s="1646"/>
      <c r="AS1200" s="2689" t="s">
        <v>349</v>
      </c>
      <c r="AT1200" s="2689"/>
      <c r="AU1200" s="2689"/>
      <c r="AV1200" s="2689"/>
      <c r="AW1200" s="2689"/>
      <c r="AX1200" s="2689"/>
      <c r="AY1200" s="2689"/>
      <c r="AZ1200" s="2689"/>
      <c r="BA1200" s="2689"/>
      <c r="BB1200" s="2689"/>
      <c r="BC1200" s="2689"/>
      <c r="BD1200" s="2689"/>
      <c r="BE1200" s="2689"/>
      <c r="BF1200" s="2689"/>
      <c r="BG1200" s="2689"/>
      <c r="BH1200" s="2689"/>
      <c r="BI1200" s="2689"/>
      <c r="BJ1200" s="2689"/>
      <c r="BK1200" s="2689"/>
      <c r="BL1200" s="2689"/>
      <c r="BM1200" s="2689"/>
      <c r="BN1200" s="2689"/>
      <c r="BO1200" s="2689"/>
      <c r="BP1200" s="2689"/>
      <c r="BQ1200" s="2690"/>
      <c r="BR1200" s="76"/>
      <c r="BS1200" s="76"/>
      <c r="BT1200" s="76"/>
      <c r="BU1200" s="76"/>
      <c r="CB1200" s="145"/>
      <c r="CC1200" s="145"/>
      <c r="CD1200" s="145"/>
      <c r="CE1200" s="145"/>
      <c r="CF1200" s="145"/>
      <c r="CG1200" s="145"/>
      <c r="CH1200" s="145"/>
      <c r="CI1200" s="145"/>
    </row>
    <row r="1201" spans="1:87" ht="22.5" customHeight="1" x14ac:dyDescent="0.2">
      <c r="A1201" s="143" t="str">
        <f>+IF('➉一覧からの作成用データ (切替届)'!$N$59="印刷ＯＫ→",1,"")</f>
        <v/>
      </c>
      <c r="B1201" s="1676"/>
      <c r="C1201" s="1677"/>
      <c r="D1201" s="1698"/>
      <c r="E1201" s="1699"/>
      <c r="F1201" s="1699"/>
      <c r="G1201" s="1699"/>
      <c r="H1201" s="1699"/>
      <c r="I1201" s="1700"/>
      <c r="J1201" s="1570"/>
      <c r="K1201" s="1571"/>
      <c r="L1201" s="1571"/>
      <c r="M1201" s="1571"/>
      <c r="N1201" s="1571"/>
      <c r="O1201" s="1571"/>
      <c r="P1201" s="1571"/>
      <c r="Q1201" s="1571"/>
      <c r="R1201" s="1571"/>
      <c r="S1201" s="1571"/>
      <c r="T1201" s="1571"/>
      <c r="U1201" s="1571"/>
      <c r="V1201" s="1571"/>
      <c r="W1201" s="1571"/>
      <c r="X1201" s="1571"/>
      <c r="Y1201" s="1571"/>
      <c r="Z1201" s="1571"/>
      <c r="AA1201" s="1571"/>
      <c r="AB1201" s="1571"/>
      <c r="AC1201" s="1571"/>
      <c r="AD1201" s="1571"/>
      <c r="AE1201" s="1571"/>
      <c r="AF1201" s="1571"/>
      <c r="AG1201" s="1726"/>
      <c r="AH1201" s="1665"/>
      <c r="AI1201" s="1645"/>
      <c r="AJ1201" s="1645"/>
      <c r="AK1201" s="1645"/>
      <c r="AL1201" s="1645"/>
      <c r="AM1201" s="1645"/>
      <c r="AN1201" s="1645"/>
      <c r="AO1201" s="1645"/>
      <c r="AP1201" s="1645"/>
      <c r="AQ1201" s="1645"/>
      <c r="AR1201" s="1646"/>
      <c r="AS1201" s="2689"/>
      <c r="AT1201" s="2689"/>
      <c r="AU1201" s="2689"/>
      <c r="AV1201" s="2689"/>
      <c r="AW1201" s="2689"/>
      <c r="AX1201" s="2689"/>
      <c r="AY1201" s="2689"/>
      <c r="AZ1201" s="2689"/>
      <c r="BA1201" s="2689"/>
      <c r="BB1201" s="2689"/>
      <c r="BC1201" s="2689"/>
      <c r="BD1201" s="2689"/>
      <c r="BE1201" s="2689"/>
      <c r="BF1201" s="2689"/>
      <c r="BG1201" s="2689"/>
      <c r="BH1201" s="2689"/>
      <c r="BI1201" s="2689"/>
      <c r="BJ1201" s="2689"/>
      <c r="BK1201" s="2689"/>
      <c r="BL1201" s="2689"/>
      <c r="BM1201" s="2689"/>
      <c r="BN1201" s="2689"/>
      <c r="BO1201" s="2689"/>
      <c r="BP1201" s="2689"/>
      <c r="BQ1201" s="2690"/>
      <c r="BR1201" s="76"/>
      <c r="BS1201" s="76"/>
      <c r="BT1201" s="76"/>
      <c r="BU1201" s="76"/>
      <c r="CB1201" s="145"/>
      <c r="CC1201" s="145"/>
      <c r="CD1201" s="145"/>
      <c r="CE1201" s="145"/>
      <c r="CF1201" s="145"/>
      <c r="CG1201" s="145"/>
      <c r="CH1201" s="145"/>
      <c r="CI1201" s="145"/>
    </row>
    <row r="1202" spans="1:87" ht="22.5" customHeight="1" x14ac:dyDescent="0.2">
      <c r="A1202" s="143" t="str">
        <f>+IF('➉一覧からの作成用データ (切替届)'!$N$59="印刷ＯＫ→",1,"")</f>
        <v/>
      </c>
      <c r="B1202" s="1676"/>
      <c r="C1202" s="1677"/>
      <c r="D1202" s="1595" t="s">
        <v>5</v>
      </c>
      <c r="E1202" s="1596"/>
      <c r="F1202" s="1596"/>
      <c r="G1202" s="1596"/>
      <c r="H1202" s="1596"/>
      <c r="I1202" s="1597"/>
      <c r="J1202" s="1683"/>
      <c r="K1202" s="2397"/>
      <c r="L1202" s="1715"/>
      <c r="M1202" s="1715"/>
      <c r="N1202" s="1715"/>
      <c r="O1202" s="1715"/>
      <c r="P1202" s="1715"/>
      <c r="Q1202" s="1715"/>
      <c r="R1202" s="1715"/>
      <c r="S1202" s="80"/>
      <c r="T1202" s="80"/>
      <c r="U1202" s="80"/>
      <c r="V1202" s="80"/>
      <c r="W1202" s="80"/>
      <c r="X1202" s="80"/>
      <c r="Y1202" s="80"/>
      <c r="Z1202" s="80"/>
      <c r="AA1202" s="80"/>
      <c r="AB1202" s="80"/>
      <c r="AC1202" s="80"/>
      <c r="AD1202" s="80"/>
      <c r="AE1202" s="80"/>
      <c r="AF1202" s="80"/>
      <c r="AG1202" s="80"/>
      <c r="AH1202" s="1665"/>
      <c r="AI1202" s="1645"/>
      <c r="AJ1202" s="1645"/>
      <c r="AK1202" s="1645"/>
      <c r="AL1202" s="1645"/>
      <c r="AM1202" s="1645"/>
      <c r="AN1202" s="1645"/>
      <c r="AO1202" s="1645"/>
      <c r="AP1202" s="1645"/>
      <c r="AQ1202" s="1645"/>
      <c r="AR1202" s="1646"/>
      <c r="AS1202" s="2689"/>
      <c r="AT1202" s="2689"/>
      <c r="AU1202" s="2689"/>
      <c r="AV1202" s="2689"/>
      <c r="AW1202" s="2689"/>
      <c r="AX1202" s="2689"/>
      <c r="AY1202" s="2689"/>
      <c r="AZ1202" s="2689"/>
      <c r="BA1202" s="2689"/>
      <c r="BB1202" s="2689"/>
      <c r="BC1202" s="2689"/>
      <c r="BD1202" s="2689"/>
      <c r="BE1202" s="2689"/>
      <c r="BF1202" s="2689"/>
      <c r="BG1202" s="2689"/>
      <c r="BH1202" s="2689"/>
      <c r="BI1202" s="2689"/>
      <c r="BJ1202" s="2689"/>
      <c r="BK1202" s="2689"/>
      <c r="BL1202" s="2689"/>
      <c r="BM1202" s="2689"/>
      <c r="BN1202" s="2689"/>
      <c r="BO1202" s="2689"/>
      <c r="BP1202" s="2689"/>
      <c r="BQ1202" s="2690"/>
      <c r="BR1202" s="76"/>
      <c r="BS1202" s="76"/>
      <c r="BT1202" s="76"/>
      <c r="BU1202" s="76"/>
      <c r="CA1202" s="145"/>
      <c r="CB1202" s="145"/>
      <c r="CC1202" s="145"/>
      <c r="CD1202" s="145"/>
      <c r="CE1202" s="145"/>
      <c r="CF1202" s="145"/>
      <c r="CG1202" s="146"/>
      <c r="CH1202" s="145"/>
      <c r="CI1202" s="145"/>
    </row>
    <row r="1203" spans="1:87" ht="22.5" customHeight="1" thickBot="1" x14ac:dyDescent="0.25">
      <c r="A1203" s="143" t="str">
        <f>+IF('➉一覧からの作成用データ (切替届)'!$N$59="印刷ＯＫ→",1,"")</f>
        <v/>
      </c>
      <c r="B1203" s="1676"/>
      <c r="C1203" s="1677"/>
      <c r="D1203" s="1631"/>
      <c r="E1203" s="1632"/>
      <c r="F1203" s="1632"/>
      <c r="G1203" s="1632"/>
      <c r="H1203" s="1632"/>
      <c r="I1203" s="1633"/>
      <c r="J1203" s="1568" t="str">
        <f>'➉一覧からの作成用データ (切替届)'!$G$59&amp;""</f>
        <v/>
      </c>
      <c r="K1203" s="1569"/>
      <c r="L1203" s="1569"/>
      <c r="M1203" s="1569"/>
      <c r="N1203" s="1569"/>
      <c r="O1203" s="1569"/>
      <c r="P1203" s="1569"/>
      <c r="Q1203" s="1569"/>
      <c r="R1203" s="1569"/>
      <c r="S1203" s="1569"/>
      <c r="T1203" s="1569"/>
      <c r="U1203" s="1569"/>
      <c r="V1203" s="1569"/>
      <c r="W1203" s="1569"/>
      <c r="X1203" s="1569"/>
      <c r="Y1203" s="1569"/>
      <c r="Z1203" s="1569"/>
      <c r="AA1203" s="1569"/>
      <c r="AB1203" s="1569"/>
      <c r="AC1203" s="1569"/>
      <c r="AD1203" s="1569"/>
      <c r="AE1203" s="1569"/>
      <c r="AF1203" s="1569"/>
      <c r="AG1203" s="1569"/>
      <c r="AH1203" s="1666"/>
      <c r="AI1203" s="1667"/>
      <c r="AJ1203" s="1667"/>
      <c r="AK1203" s="1667"/>
      <c r="AL1203" s="1667"/>
      <c r="AM1203" s="1667"/>
      <c r="AN1203" s="1667"/>
      <c r="AO1203" s="1667"/>
      <c r="AP1203" s="1667"/>
      <c r="AQ1203" s="1667"/>
      <c r="AR1203" s="1668"/>
      <c r="AS1203" s="2691"/>
      <c r="AT1203" s="2691"/>
      <c r="AU1203" s="2691"/>
      <c r="AV1203" s="2691"/>
      <c r="AW1203" s="2691"/>
      <c r="AX1203" s="2691"/>
      <c r="AY1203" s="2691"/>
      <c r="AZ1203" s="2691"/>
      <c r="BA1203" s="2691"/>
      <c r="BB1203" s="2691"/>
      <c r="BC1203" s="2691"/>
      <c r="BD1203" s="2691"/>
      <c r="BE1203" s="2691"/>
      <c r="BF1203" s="2691"/>
      <c r="BG1203" s="2691"/>
      <c r="BH1203" s="2691"/>
      <c r="BI1203" s="2691"/>
      <c r="BJ1203" s="2691"/>
      <c r="BK1203" s="2691"/>
      <c r="BL1203" s="2691"/>
      <c r="BM1203" s="2691"/>
      <c r="BN1203" s="2691"/>
      <c r="BO1203" s="2691"/>
      <c r="BP1203" s="2691"/>
      <c r="BQ1203" s="2692"/>
      <c r="BR1203" s="76"/>
      <c r="BS1203" s="76"/>
      <c r="BT1203" s="76"/>
      <c r="BU1203" s="76"/>
      <c r="CA1203" s="145"/>
      <c r="CB1203" s="145"/>
      <c r="CC1203" s="145"/>
      <c r="CD1203" s="145"/>
      <c r="CE1203" s="145"/>
      <c r="CF1203" s="145"/>
      <c r="CG1203" s="145"/>
      <c r="CH1203" s="145"/>
      <c r="CI1203" s="145"/>
    </row>
    <row r="1204" spans="1:87" ht="22.5" customHeight="1" x14ac:dyDescent="0.2">
      <c r="A1204" s="143" t="str">
        <f>+IF('➉一覧からの作成用データ (切替届)'!$N$59="印刷ＯＫ→",1,"")</f>
        <v/>
      </c>
      <c r="B1204" s="1676"/>
      <c r="C1204" s="1677"/>
      <c r="D1204" s="1631"/>
      <c r="E1204" s="1632"/>
      <c r="F1204" s="1632"/>
      <c r="G1204" s="1632"/>
      <c r="H1204" s="1632"/>
      <c r="I1204" s="1633"/>
      <c r="J1204" s="1568"/>
      <c r="K1204" s="1569"/>
      <c r="L1204" s="1569"/>
      <c r="M1204" s="1569"/>
      <c r="N1204" s="1569"/>
      <c r="O1204" s="1569"/>
      <c r="P1204" s="1569"/>
      <c r="Q1204" s="1569"/>
      <c r="R1204" s="1569"/>
      <c r="S1204" s="1569"/>
      <c r="T1204" s="1569"/>
      <c r="U1204" s="1569"/>
      <c r="V1204" s="1569"/>
      <c r="W1204" s="1569"/>
      <c r="X1204" s="1569"/>
      <c r="Y1204" s="1569"/>
      <c r="Z1204" s="1569"/>
      <c r="AA1204" s="1569"/>
      <c r="AB1204" s="1569"/>
      <c r="AC1204" s="1569"/>
      <c r="AD1204" s="1569"/>
      <c r="AE1204" s="1569"/>
      <c r="AF1204" s="1569"/>
      <c r="AG1204" s="1569"/>
      <c r="AH1204" s="1655" t="s">
        <v>122</v>
      </c>
      <c r="AI1204" s="1656"/>
      <c r="AJ1204" s="1656"/>
      <c r="AK1204" s="1656"/>
      <c r="AL1204" s="1656"/>
      <c r="AM1204" s="1656"/>
      <c r="AN1204" s="1656"/>
      <c r="AO1204" s="1656"/>
      <c r="AP1204" s="1656"/>
      <c r="AQ1204" s="1656"/>
      <c r="AR1204" s="1657"/>
      <c r="AS1204" s="2693" t="str">
        <f>'➉一覧からの作成用データ (切替届)'!$L$59&amp;""</f>
        <v/>
      </c>
      <c r="AT1204" s="2694"/>
      <c r="AU1204" s="2694"/>
      <c r="AV1204" s="2694"/>
      <c r="AW1204" s="2694"/>
      <c r="AX1204" s="2694"/>
      <c r="AY1204" s="2694"/>
      <c r="AZ1204" s="2694"/>
      <c r="BA1204" s="2694"/>
      <c r="BB1204" s="2694"/>
      <c r="BC1204" s="2694"/>
      <c r="BD1204" s="2694"/>
      <c r="BE1204" s="2694"/>
      <c r="BF1204" s="2694"/>
      <c r="BG1204" s="2694"/>
      <c r="BH1204" s="2694"/>
      <c r="BI1204" s="2694"/>
      <c r="BJ1204" s="2694"/>
      <c r="BK1204" s="2694"/>
      <c r="BL1204" s="2694"/>
      <c r="BM1204" s="2694"/>
      <c r="BN1204" s="2694"/>
      <c r="BO1204" s="2694"/>
      <c r="BP1204" s="2694"/>
      <c r="BQ1204" s="2697"/>
      <c r="BR1204" s="76"/>
      <c r="BS1204" s="76"/>
      <c r="BT1204" s="76"/>
      <c r="BU1204" s="76"/>
      <c r="CA1204" s="145"/>
      <c r="CB1204" s="145"/>
      <c r="CC1204" s="145"/>
      <c r="CD1204" s="145"/>
      <c r="CE1204" s="145"/>
      <c r="CF1204" s="145"/>
      <c r="CG1204" s="145"/>
      <c r="CH1204" s="145"/>
      <c r="CI1204" s="145"/>
    </row>
    <row r="1205" spans="1:87" ht="22.5" customHeight="1" thickBot="1" x14ac:dyDescent="0.25">
      <c r="A1205" s="143" t="str">
        <f>+IF('➉一覧からの作成用データ (切替届)'!$N$59="印刷ＯＫ→",1,"")</f>
        <v/>
      </c>
      <c r="B1205" s="1678"/>
      <c r="C1205" s="1679"/>
      <c r="D1205" s="1673"/>
      <c r="E1205" s="1674"/>
      <c r="F1205" s="1674"/>
      <c r="G1205" s="1674"/>
      <c r="H1205" s="1674"/>
      <c r="I1205" s="1675"/>
      <c r="J1205" s="1727"/>
      <c r="K1205" s="1728"/>
      <c r="L1205" s="1728"/>
      <c r="M1205" s="1728"/>
      <c r="N1205" s="1728"/>
      <c r="O1205" s="1728"/>
      <c r="P1205" s="1728"/>
      <c r="Q1205" s="1728"/>
      <c r="R1205" s="1728"/>
      <c r="S1205" s="1728"/>
      <c r="T1205" s="1728"/>
      <c r="U1205" s="1728"/>
      <c r="V1205" s="1728"/>
      <c r="W1205" s="1728"/>
      <c r="X1205" s="1728"/>
      <c r="Y1205" s="1728"/>
      <c r="Z1205" s="1728"/>
      <c r="AA1205" s="1728"/>
      <c r="AB1205" s="1728"/>
      <c r="AC1205" s="1728"/>
      <c r="AD1205" s="1728"/>
      <c r="AE1205" s="1728"/>
      <c r="AF1205" s="1728"/>
      <c r="AG1205" s="1728"/>
      <c r="AH1205" s="1658"/>
      <c r="AI1205" s="1659"/>
      <c r="AJ1205" s="1659"/>
      <c r="AK1205" s="1659"/>
      <c r="AL1205" s="1659"/>
      <c r="AM1205" s="1659"/>
      <c r="AN1205" s="1659"/>
      <c r="AO1205" s="1659"/>
      <c r="AP1205" s="1659"/>
      <c r="AQ1205" s="1659"/>
      <c r="AR1205" s="1660"/>
      <c r="AS1205" s="2695"/>
      <c r="AT1205" s="2696"/>
      <c r="AU1205" s="2696"/>
      <c r="AV1205" s="2696"/>
      <c r="AW1205" s="2696"/>
      <c r="AX1205" s="2696"/>
      <c r="AY1205" s="2696"/>
      <c r="AZ1205" s="2696"/>
      <c r="BA1205" s="2696"/>
      <c r="BB1205" s="2696"/>
      <c r="BC1205" s="2696"/>
      <c r="BD1205" s="2696"/>
      <c r="BE1205" s="2696"/>
      <c r="BF1205" s="2696"/>
      <c r="BG1205" s="2696"/>
      <c r="BH1205" s="2696"/>
      <c r="BI1205" s="2696"/>
      <c r="BJ1205" s="2696"/>
      <c r="BK1205" s="2696"/>
      <c r="BL1205" s="2696"/>
      <c r="BM1205" s="2696"/>
      <c r="BN1205" s="2696"/>
      <c r="BO1205" s="2696"/>
      <c r="BP1205" s="2696"/>
      <c r="BQ1205" s="2698"/>
      <c r="BR1205" s="89"/>
      <c r="BS1205" s="89"/>
      <c r="BT1205" s="89"/>
      <c r="BU1205" s="89"/>
      <c r="CA1205" s="145"/>
      <c r="CB1205" s="145"/>
      <c r="CC1205" s="145"/>
      <c r="CD1205" s="145"/>
      <c r="CE1205" s="145"/>
      <c r="CF1205" s="145"/>
      <c r="CG1205" s="145"/>
      <c r="CH1205" s="145"/>
      <c r="CI1205" s="145"/>
    </row>
    <row r="1206" spans="1:87" ht="9" customHeight="1" x14ac:dyDescent="0.2">
      <c r="A1206" s="143" t="str">
        <f>+IF('➉一覧からの作成用データ (切替届)'!$N$59="印刷ＯＫ→",1,"")</f>
        <v/>
      </c>
      <c r="B1206" s="102"/>
      <c r="C1206" s="102"/>
      <c r="D1206" s="136"/>
      <c r="E1206" s="136"/>
      <c r="F1206" s="136"/>
      <c r="G1206" s="136"/>
      <c r="H1206" s="136"/>
      <c r="I1206" s="136"/>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05"/>
      <c r="AI1206" s="105"/>
      <c r="AJ1206" s="105"/>
      <c r="AK1206" s="105"/>
      <c r="AL1206" s="105"/>
      <c r="AM1206" s="105"/>
      <c r="AN1206" s="105"/>
      <c r="AO1206" s="105"/>
      <c r="AP1206" s="105"/>
      <c r="AQ1206" s="105"/>
      <c r="AR1206" s="105"/>
      <c r="AS1206" s="106"/>
      <c r="AT1206" s="106"/>
      <c r="AU1206" s="106"/>
      <c r="AV1206" s="2680" t="str">
        <f>IF('➉一覧からの作成用データ (切替届)'!H1207="","","受給者番号：")</f>
        <v/>
      </c>
      <c r="AW1206" s="2680"/>
      <c r="AX1206" s="2680"/>
      <c r="AY1206" s="2680"/>
      <c r="AZ1206" s="2680"/>
      <c r="BA1206" s="2680"/>
      <c r="BB1206" s="2682" t="str">
        <f>IF('➉一覧からの作成用データ (切替届)'!H1207="","",'➉一覧からの作成用データ (切替届)'!H1207)</f>
        <v/>
      </c>
      <c r="BC1206" s="2682"/>
      <c r="BD1206" s="2682"/>
      <c r="BE1206" s="2682"/>
      <c r="BF1206" s="2682"/>
      <c r="BG1206" s="2682"/>
      <c r="BH1206" s="2682"/>
      <c r="BI1206" s="2682"/>
      <c r="BJ1206" s="2682"/>
      <c r="BK1206" s="2682"/>
      <c r="BL1206" s="2682"/>
      <c r="BM1206" s="2682"/>
      <c r="BN1206" s="2682"/>
      <c r="BO1206" s="2682"/>
      <c r="BP1206" s="2682"/>
      <c r="BQ1206" s="2682"/>
      <c r="BR1206" s="89"/>
      <c r="BS1206" s="89"/>
      <c r="BT1206" s="89"/>
      <c r="BU1206" s="89"/>
      <c r="CA1206" s="145"/>
      <c r="CB1206" s="145"/>
      <c r="CC1206" s="145"/>
      <c r="CD1206" s="145"/>
      <c r="CE1206" s="145"/>
      <c r="CF1206" s="145"/>
      <c r="CG1206" s="145"/>
      <c r="CH1206" s="145"/>
      <c r="CI1206" s="145"/>
    </row>
    <row r="1207" spans="1:87" ht="9" customHeight="1" x14ac:dyDescent="0.2">
      <c r="A1207" s="143" t="str">
        <f>+IF('➉一覧からの作成用データ (切替届)'!$N$59="印刷ＯＫ→",1,"")</f>
        <v/>
      </c>
      <c r="B1207" s="2686" t="s">
        <v>133</v>
      </c>
      <c r="C1207" s="2686"/>
      <c r="D1207" s="2686"/>
      <c r="E1207" s="2686"/>
      <c r="F1207" s="2686"/>
      <c r="G1207" s="2686"/>
      <c r="H1207" s="2686"/>
      <c r="I1207" s="2686"/>
      <c r="J1207" s="2686"/>
      <c r="K1207" s="2686"/>
      <c r="L1207" s="2686"/>
      <c r="M1207" s="2686"/>
      <c r="N1207" s="2686"/>
      <c r="O1207" s="2686"/>
      <c r="P1207" s="2686"/>
      <c r="Q1207" s="2686"/>
      <c r="R1207" s="2686"/>
      <c r="S1207" s="2686"/>
      <c r="T1207" s="2686"/>
      <c r="U1207" s="2686"/>
      <c r="V1207" s="2686"/>
      <c r="W1207" s="2686"/>
      <c r="X1207" s="2686"/>
      <c r="Y1207" s="2686"/>
      <c r="Z1207" s="2686"/>
      <c r="AA1207" s="2686"/>
      <c r="AB1207" s="2686"/>
      <c r="AC1207" s="2686"/>
      <c r="AD1207" s="2686"/>
      <c r="AE1207" s="2686"/>
      <c r="AF1207" s="2686"/>
      <c r="AG1207" s="2686"/>
      <c r="AH1207" s="2686"/>
      <c r="AI1207" s="2686"/>
      <c r="AJ1207" s="2686"/>
      <c r="AK1207" s="2686"/>
      <c r="AL1207" s="2686"/>
      <c r="AM1207" s="2686"/>
      <c r="AN1207" s="2686"/>
      <c r="AO1207" s="2686"/>
      <c r="AP1207" s="2686"/>
      <c r="AQ1207" s="2686"/>
      <c r="AR1207" s="2686"/>
      <c r="AS1207" s="2686"/>
      <c r="AT1207" s="2686"/>
      <c r="AU1207" s="2686"/>
      <c r="AV1207" s="2681"/>
      <c r="AW1207" s="2681"/>
      <c r="AX1207" s="2681"/>
      <c r="AY1207" s="2681"/>
      <c r="AZ1207" s="2681"/>
      <c r="BA1207" s="2681"/>
      <c r="BB1207" s="2683"/>
      <c r="BC1207" s="2683"/>
      <c r="BD1207" s="2683"/>
      <c r="BE1207" s="2683"/>
      <c r="BF1207" s="2683"/>
      <c r="BG1207" s="2683"/>
      <c r="BH1207" s="2683"/>
      <c r="BI1207" s="2683"/>
      <c r="BJ1207" s="2683"/>
      <c r="BK1207" s="2683"/>
      <c r="BL1207" s="2683"/>
      <c r="BM1207" s="2683"/>
      <c r="BN1207" s="2683"/>
      <c r="BO1207" s="2683"/>
      <c r="BP1207" s="2683"/>
      <c r="BQ1207" s="2683"/>
      <c r="BR1207" s="89"/>
      <c r="BS1207" s="89"/>
      <c r="BT1207" s="89"/>
      <c r="BU1207" s="89"/>
      <c r="CA1207" s="145"/>
      <c r="CB1207" s="145"/>
      <c r="CC1207" s="145"/>
      <c r="CD1207" s="145"/>
      <c r="CE1207" s="145"/>
      <c r="CF1207" s="145"/>
      <c r="CG1207" s="145"/>
      <c r="CH1207" s="145"/>
      <c r="CI1207" s="145"/>
    </row>
    <row r="1208" spans="1:87" ht="9" customHeight="1" x14ac:dyDescent="0.2">
      <c r="A1208" s="143" t="str">
        <f>+IF('➉一覧からの作成用データ (切替届)'!$N$59="印刷ＯＫ→",1,"")</f>
        <v/>
      </c>
      <c r="B1208" s="2686"/>
      <c r="C1208" s="2686"/>
      <c r="D1208" s="2686"/>
      <c r="E1208" s="2686"/>
      <c r="F1208" s="2686"/>
      <c r="G1208" s="2686"/>
      <c r="H1208" s="2686"/>
      <c r="I1208" s="2686"/>
      <c r="J1208" s="2686"/>
      <c r="K1208" s="2686"/>
      <c r="L1208" s="2686"/>
      <c r="M1208" s="2686"/>
      <c r="N1208" s="2686"/>
      <c r="O1208" s="2686"/>
      <c r="P1208" s="2686"/>
      <c r="Q1208" s="2686"/>
      <c r="R1208" s="2686"/>
      <c r="S1208" s="2686"/>
      <c r="T1208" s="2686"/>
      <c r="U1208" s="2686"/>
      <c r="V1208" s="2686"/>
      <c r="W1208" s="2686"/>
      <c r="X1208" s="2686"/>
      <c r="Y1208" s="2686"/>
      <c r="Z1208" s="2686"/>
      <c r="AA1208" s="2686"/>
      <c r="AB1208" s="2686"/>
      <c r="AC1208" s="2686"/>
      <c r="AD1208" s="2686"/>
      <c r="AE1208" s="2686"/>
      <c r="AF1208" s="2686"/>
      <c r="AG1208" s="2686"/>
      <c r="AH1208" s="2686"/>
      <c r="AI1208" s="2686"/>
      <c r="AJ1208" s="2686"/>
      <c r="AK1208" s="2686"/>
      <c r="AL1208" s="2686"/>
      <c r="AM1208" s="2686"/>
      <c r="AN1208" s="2686"/>
      <c r="AO1208" s="2686"/>
      <c r="AP1208" s="2686"/>
      <c r="AQ1208" s="2686"/>
      <c r="AR1208" s="2686"/>
      <c r="AS1208" s="2686"/>
      <c r="AT1208" s="2686"/>
      <c r="AU1208" s="2686"/>
      <c r="AV1208" s="2681"/>
      <c r="AW1208" s="2681"/>
      <c r="AX1208" s="2681"/>
      <c r="AY1208" s="2681"/>
      <c r="AZ1208" s="2681"/>
      <c r="BA1208" s="2681"/>
      <c r="BB1208" s="2683"/>
      <c r="BC1208" s="2683"/>
      <c r="BD1208" s="2683"/>
      <c r="BE1208" s="2683"/>
      <c r="BF1208" s="2683"/>
      <c r="BG1208" s="2683"/>
      <c r="BH1208" s="2683"/>
      <c r="BI1208" s="2683"/>
      <c r="BJ1208" s="2683"/>
      <c r="BK1208" s="2683"/>
      <c r="BL1208" s="2683"/>
      <c r="BM1208" s="2683"/>
      <c r="BN1208" s="2683"/>
      <c r="BO1208" s="2683"/>
      <c r="BP1208" s="2683"/>
      <c r="BQ1208" s="2683"/>
      <c r="BR1208" s="89"/>
      <c r="BS1208" s="89"/>
      <c r="BT1208" s="89"/>
      <c r="BU1208" s="89"/>
      <c r="CA1208" s="145"/>
      <c r="CB1208" s="145"/>
      <c r="CC1208" s="145"/>
      <c r="CD1208" s="145"/>
      <c r="CE1208" s="145"/>
      <c r="CF1208" s="145"/>
      <c r="CG1208" s="145"/>
      <c r="CH1208" s="145"/>
      <c r="CI1208" s="145"/>
    </row>
    <row r="1209" spans="1:87" s="76" customFormat="1" ht="20.25" customHeight="1" x14ac:dyDescent="0.2">
      <c r="A1209" s="143" t="str">
        <f>+IF('➉一覧からの作成用データ (切替届)'!$N$59="印刷ＯＫ→",1,"")</f>
        <v/>
      </c>
      <c r="B1209" s="1654" t="s">
        <v>306</v>
      </c>
      <c r="C1209" s="1654"/>
      <c r="D1209" s="1654"/>
      <c r="E1209" s="1654"/>
      <c r="F1209" s="1654"/>
      <c r="G1209" s="1654"/>
      <c r="H1209" s="1654"/>
      <c r="I1209" s="1654"/>
      <c r="J1209" s="1654"/>
      <c r="K1209" s="1654"/>
      <c r="L1209" s="1654"/>
      <c r="M1209" s="1654"/>
      <c r="N1209" s="1654"/>
      <c r="O1209" s="1654"/>
      <c r="P1209" s="1654"/>
      <c r="Q1209" s="1654"/>
      <c r="R1209" s="1654"/>
      <c r="S1209" s="1654"/>
      <c r="T1209" s="1654"/>
      <c r="U1209" s="1654"/>
      <c r="V1209" s="1654"/>
      <c r="W1209" s="1654"/>
      <c r="X1209" s="1654"/>
      <c r="Y1209" s="1654"/>
      <c r="Z1209" s="1654"/>
      <c r="AA1209" s="1654"/>
      <c r="AB1209" s="1654"/>
      <c r="AC1209" s="1654"/>
      <c r="AD1209" s="1654"/>
      <c r="AE1209" s="1654"/>
      <c r="AF1209" s="1654"/>
      <c r="AG1209" s="1654"/>
      <c r="AH1209" s="1654"/>
      <c r="AI1209" s="1654"/>
      <c r="AJ1209" s="1654"/>
      <c r="AK1209" s="1654"/>
      <c r="AL1209" s="1654"/>
      <c r="AM1209" s="1654"/>
      <c r="AN1209" s="1654"/>
      <c r="AO1209" s="1654"/>
      <c r="AP1209" s="1654"/>
      <c r="AQ1209" s="1654"/>
      <c r="AR1209" s="1654"/>
      <c r="AS1209" s="1654"/>
      <c r="AT1209" s="1654"/>
      <c r="AU1209" s="1654"/>
      <c r="AV1209" s="1654"/>
      <c r="AW1209" s="1654"/>
      <c r="AX1209" s="1654"/>
      <c r="AY1209" s="1654"/>
      <c r="AZ1209" s="1654"/>
      <c r="BA1209" s="1654"/>
      <c r="BB1209" s="1654"/>
      <c r="BC1209" s="1654"/>
      <c r="BD1209" s="1654"/>
      <c r="BE1209" s="1654"/>
      <c r="BF1209" s="1654"/>
      <c r="BG1209" s="1654"/>
      <c r="BH1209" s="1654"/>
      <c r="BI1209" s="1654"/>
      <c r="BJ1209" s="1654"/>
      <c r="BK1209" s="1654"/>
      <c r="BL1209" s="1654"/>
      <c r="BM1209" s="1654"/>
      <c r="BN1209" s="1654"/>
      <c r="BO1209" s="1654"/>
      <c r="BP1209" s="1654"/>
      <c r="BQ1209" s="1654"/>
      <c r="BR1209" s="135"/>
      <c r="CA1209" s="146"/>
      <c r="CB1209" s="146"/>
      <c r="CC1209" s="146"/>
      <c r="CD1209" s="146"/>
      <c r="CE1209" s="146"/>
      <c r="CF1209" s="146"/>
      <c r="CG1209" s="146"/>
      <c r="CH1209" s="146"/>
      <c r="CI1209" s="146"/>
    </row>
    <row r="1210" spans="1:87" s="76" customFormat="1" ht="20.25" customHeight="1" x14ac:dyDescent="0.2">
      <c r="A1210" s="143" t="str">
        <f>+IF('➉一覧からの作成用データ (切替届)'!$N$59="印刷ＯＫ→",1,"")</f>
        <v/>
      </c>
      <c r="B1210" s="1654"/>
      <c r="C1210" s="1654"/>
      <c r="D1210" s="1654"/>
      <c r="E1210" s="1654"/>
      <c r="F1210" s="1654"/>
      <c r="G1210" s="1654"/>
      <c r="H1210" s="1654"/>
      <c r="I1210" s="1654"/>
      <c r="J1210" s="1654"/>
      <c r="K1210" s="1654"/>
      <c r="L1210" s="1654"/>
      <c r="M1210" s="1654"/>
      <c r="N1210" s="1654"/>
      <c r="O1210" s="1654"/>
      <c r="P1210" s="1654"/>
      <c r="Q1210" s="1654"/>
      <c r="R1210" s="1654"/>
      <c r="S1210" s="1654"/>
      <c r="T1210" s="1654"/>
      <c r="U1210" s="1654"/>
      <c r="V1210" s="1654"/>
      <c r="W1210" s="1654"/>
      <c r="X1210" s="1654"/>
      <c r="Y1210" s="1654"/>
      <c r="Z1210" s="1654"/>
      <c r="AA1210" s="1654"/>
      <c r="AB1210" s="1654"/>
      <c r="AC1210" s="1654"/>
      <c r="AD1210" s="1654"/>
      <c r="AE1210" s="1654"/>
      <c r="AF1210" s="1654"/>
      <c r="AG1210" s="1654"/>
      <c r="AH1210" s="1654"/>
      <c r="AI1210" s="1654"/>
      <c r="AJ1210" s="1654"/>
      <c r="AK1210" s="1654"/>
      <c r="AL1210" s="1654"/>
      <c r="AM1210" s="1654"/>
      <c r="AN1210" s="1654"/>
      <c r="AO1210" s="1654"/>
      <c r="AP1210" s="1654"/>
      <c r="AQ1210" s="1654"/>
      <c r="AR1210" s="1654"/>
      <c r="AS1210" s="1654"/>
      <c r="AT1210" s="1654"/>
      <c r="AU1210" s="1654"/>
      <c r="AV1210" s="1654"/>
      <c r="AW1210" s="1654"/>
      <c r="AX1210" s="1654"/>
      <c r="AY1210" s="1654"/>
      <c r="AZ1210" s="1654"/>
      <c r="BA1210" s="1654"/>
      <c r="BB1210" s="1654"/>
      <c r="BC1210" s="1654"/>
      <c r="BD1210" s="1654"/>
      <c r="BE1210" s="1654"/>
      <c r="BF1210" s="1654"/>
      <c r="BG1210" s="1654"/>
      <c r="BH1210" s="1654"/>
      <c r="BI1210" s="1654"/>
      <c r="BJ1210" s="1654"/>
      <c r="BK1210" s="1654"/>
      <c r="BL1210" s="1654"/>
      <c r="BM1210" s="1654"/>
      <c r="BN1210" s="1654"/>
      <c r="BO1210" s="1654"/>
      <c r="BP1210" s="1654"/>
      <c r="BQ1210" s="1654"/>
      <c r="BR1210" s="135"/>
      <c r="CA1210" s="146"/>
      <c r="CB1210" s="146"/>
      <c r="CC1210" s="146"/>
      <c r="CD1210" s="146"/>
      <c r="CE1210" s="146"/>
      <c r="CF1210" s="146"/>
      <c r="CG1210" s="146"/>
      <c r="CH1210" s="146"/>
      <c r="CI1210" s="146"/>
    </row>
    <row r="1211" spans="1:87" s="76" customFormat="1" ht="16.5" customHeight="1" x14ac:dyDescent="0.25">
      <c r="A1211" s="143" t="str">
        <f>+IF('➉一覧からの作成用データ (切替届)'!$N$59="印刷ＯＫ→",1,"")</f>
        <v/>
      </c>
      <c r="B1211" s="1689" t="s">
        <v>134</v>
      </c>
      <c r="C1211" s="1689"/>
      <c r="D1211" s="1689"/>
      <c r="E1211" s="1689"/>
      <c r="F1211" s="1689"/>
      <c r="G1211" s="1689"/>
      <c r="H1211" s="1689"/>
      <c r="I1211" s="1689"/>
      <c r="J1211" s="1689"/>
      <c r="K1211" s="1689"/>
      <c r="L1211" s="1689"/>
      <c r="M1211" s="1689"/>
      <c r="N1211" s="1689"/>
      <c r="O1211" s="1689"/>
      <c r="P1211" s="1689"/>
      <c r="Q1211" s="1689"/>
      <c r="R1211" s="1689"/>
      <c r="S1211" s="1689"/>
      <c r="T1211" s="1689"/>
      <c r="U1211" s="1689"/>
      <c r="V1211" s="1689"/>
      <c r="W1211" s="1689"/>
      <c r="X1211" s="1689"/>
      <c r="Y1211" s="1689"/>
      <c r="Z1211" s="1689"/>
      <c r="AA1211" s="1689"/>
      <c r="AB1211" s="1689"/>
      <c r="AC1211" s="1689"/>
      <c r="AD1211" s="1689"/>
      <c r="AE1211" s="1689"/>
      <c r="AF1211" s="1689"/>
      <c r="AG1211" s="1689"/>
      <c r="AH1211" s="1689"/>
      <c r="AI1211" s="1689"/>
      <c r="AJ1211" s="1689"/>
      <c r="AK1211" s="1689"/>
      <c r="AL1211" s="1689"/>
      <c r="AM1211" s="1689"/>
      <c r="AN1211" s="1689"/>
      <c r="AO1211" s="1689"/>
      <c r="AP1211" s="1689"/>
      <c r="AQ1211" s="1689"/>
      <c r="AR1211" s="1689"/>
      <c r="AS1211" s="1689"/>
      <c r="AT1211" s="1689"/>
      <c r="AU1211" s="1689"/>
      <c r="AV1211" s="1689"/>
      <c r="AW1211" s="1689"/>
      <c r="AX1211" s="1689"/>
      <c r="AY1211" s="1689"/>
      <c r="AZ1211" s="1689"/>
      <c r="BA1211" s="1689"/>
      <c r="BB1211" s="1689"/>
      <c r="BC1211" s="1689"/>
      <c r="BD1211" s="1689"/>
      <c r="BE1211" s="1689"/>
      <c r="BF1211" s="1689"/>
      <c r="BG1211" s="1689"/>
      <c r="BH1211" s="1689"/>
      <c r="BI1211" s="1689"/>
      <c r="BJ1211" s="1689"/>
      <c r="BK1211" s="1689"/>
      <c r="BL1211" s="1689"/>
      <c r="BM1211" s="1689"/>
      <c r="BN1211" s="1689"/>
      <c r="BO1211" s="1689"/>
      <c r="BP1211" s="1689"/>
      <c r="BQ1211" s="1689"/>
      <c r="BR1211" s="147"/>
      <c r="CA1211" s="146"/>
      <c r="CB1211" s="146"/>
      <c r="CC1211" s="146"/>
      <c r="CD1211" s="146"/>
      <c r="CE1211" s="146"/>
      <c r="CF1211" s="146"/>
      <c r="CG1211" s="146"/>
      <c r="CH1211" s="146"/>
      <c r="CI1211" s="146"/>
    </row>
    <row r="1212" spans="1:87" s="76" customFormat="1" ht="16.5" customHeight="1" x14ac:dyDescent="0.25">
      <c r="A1212" s="143" t="str">
        <f>+IF('➉一覧からの作成用データ (切替届)'!$N$59="印刷ＯＫ→",1,"")</f>
        <v/>
      </c>
      <c r="B1212" s="1689"/>
      <c r="C1212" s="1689"/>
      <c r="D1212" s="1689"/>
      <c r="E1212" s="1689"/>
      <c r="F1212" s="1689"/>
      <c r="G1212" s="1689"/>
      <c r="H1212" s="1689"/>
      <c r="I1212" s="1689"/>
      <c r="J1212" s="1689"/>
      <c r="K1212" s="1689"/>
      <c r="L1212" s="1689"/>
      <c r="M1212" s="1689"/>
      <c r="N1212" s="1689"/>
      <c r="O1212" s="1689"/>
      <c r="P1212" s="1689"/>
      <c r="Q1212" s="1689"/>
      <c r="R1212" s="1689"/>
      <c r="S1212" s="1689"/>
      <c r="T1212" s="1689"/>
      <c r="U1212" s="1689"/>
      <c r="V1212" s="1689"/>
      <c r="W1212" s="1689"/>
      <c r="X1212" s="1689"/>
      <c r="Y1212" s="1689"/>
      <c r="Z1212" s="1689"/>
      <c r="AA1212" s="1689"/>
      <c r="AB1212" s="1689"/>
      <c r="AC1212" s="1689"/>
      <c r="AD1212" s="1689"/>
      <c r="AE1212" s="1689"/>
      <c r="AF1212" s="1689"/>
      <c r="AG1212" s="1689"/>
      <c r="AH1212" s="1689"/>
      <c r="AI1212" s="1689"/>
      <c r="AJ1212" s="1689"/>
      <c r="AK1212" s="1689"/>
      <c r="AL1212" s="1689"/>
      <c r="AM1212" s="1689"/>
      <c r="AN1212" s="1689"/>
      <c r="AO1212" s="1689"/>
      <c r="AP1212" s="1689"/>
      <c r="AQ1212" s="1689"/>
      <c r="AR1212" s="1689"/>
      <c r="AS1212" s="1689"/>
      <c r="AT1212" s="1689"/>
      <c r="AU1212" s="1689"/>
      <c r="AV1212" s="1689"/>
      <c r="AW1212" s="1689"/>
      <c r="AX1212" s="1689"/>
      <c r="AY1212" s="1689"/>
      <c r="AZ1212" s="1689"/>
      <c r="BA1212" s="1689"/>
      <c r="BB1212" s="1689"/>
      <c r="BC1212" s="1689"/>
      <c r="BD1212" s="1689"/>
      <c r="BE1212" s="1689"/>
      <c r="BF1212" s="1689"/>
      <c r="BG1212" s="1689"/>
      <c r="BH1212" s="1689"/>
      <c r="BI1212" s="1689"/>
      <c r="BJ1212" s="1689"/>
      <c r="BK1212" s="1689"/>
      <c r="BL1212" s="1689"/>
      <c r="BM1212" s="1689"/>
      <c r="BN1212" s="1689"/>
      <c r="BO1212" s="1689"/>
      <c r="BP1212" s="1689"/>
      <c r="BQ1212" s="1689"/>
      <c r="BR1212" s="147"/>
      <c r="CA1212" s="146"/>
      <c r="CB1212" s="146"/>
      <c r="CC1212" s="146"/>
      <c r="CD1212" s="146"/>
      <c r="CE1212" s="146"/>
      <c r="CF1212" s="146"/>
    </row>
    <row r="1213" spans="1:87" s="76" customFormat="1" ht="28.5" customHeight="1" x14ac:dyDescent="0.2">
      <c r="A1213" s="143" t="str">
        <f>+IF('➉一覧からの作成用データ (切替届)'!$N$59="印刷ＯＫ→",1,"")</f>
        <v/>
      </c>
      <c r="B1213" s="1654" t="s">
        <v>135</v>
      </c>
      <c r="C1213" s="1654"/>
      <c r="D1213" s="1654"/>
      <c r="E1213" s="1654"/>
      <c r="F1213" s="1654"/>
      <c r="G1213" s="1654"/>
      <c r="H1213" s="1654"/>
      <c r="I1213" s="1654"/>
      <c r="J1213" s="1654"/>
      <c r="K1213" s="1654"/>
      <c r="L1213" s="1654"/>
      <c r="M1213" s="1654"/>
      <c r="N1213" s="1654"/>
      <c r="O1213" s="1654"/>
      <c r="P1213" s="1654"/>
      <c r="Q1213" s="1654"/>
      <c r="R1213" s="1654"/>
      <c r="S1213" s="1654"/>
      <c r="T1213" s="1654"/>
      <c r="U1213" s="1654"/>
      <c r="V1213" s="1654"/>
      <c r="W1213" s="1654"/>
      <c r="X1213" s="1654"/>
      <c r="Y1213" s="1654"/>
      <c r="Z1213" s="1654"/>
      <c r="AA1213" s="1654"/>
      <c r="AB1213" s="1654"/>
      <c r="AC1213" s="1654"/>
      <c r="AD1213" s="1654"/>
      <c r="AE1213" s="1654"/>
      <c r="AF1213" s="1654"/>
      <c r="AG1213" s="1654"/>
      <c r="AH1213" s="1654"/>
      <c r="AI1213" s="1654"/>
      <c r="AJ1213" s="1654"/>
      <c r="AK1213" s="1654"/>
      <c r="AL1213" s="1654"/>
      <c r="AM1213" s="1654"/>
      <c r="AN1213" s="1654"/>
      <c r="AO1213" s="1654"/>
      <c r="AP1213" s="1654"/>
      <c r="AQ1213" s="1654"/>
      <c r="AR1213" s="1654"/>
      <c r="AS1213" s="1654"/>
      <c r="AT1213" s="1654"/>
      <c r="AU1213" s="1654"/>
      <c r="AV1213" s="1654"/>
      <c r="AW1213" s="1654"/>
      <c r="AX1213" s="1654"/>
      <c r="AY1213" s="1654"/>
      <c r="AZ1213" s="1654"/>
      <c r="BA1213" s="1654"/>
      <c r="BB1213" s="1654"/>
      <c r="BC1213" s="1654"/>
      <c r="BD1213" s="1654"/>
      <c r="BE1213" s="1654"/>
      <c r="BF1213" s="1654"/>
      <c r="BG1213" s="1654"/>
      <c r="BH1213" s="1654"/>
      <c r="BI1213" s="1654"/>
      <c r="BJ1213" s="1654"/>
      <c r="BK1213" s="1654"/>
      <c r="BL1213" s="1654"/>
      <c r="BM1213" s="1654"/>
      <c r="BN1213" s="1654"/>
      <c r="BO1213" s="1654"/>
      <c r="BP1213" s="1654"/>
      <c r="BQ1213" s="1654"/>
      <c r="BR1213" s="135"/>
      <c r="CA1213" s="146"/>
      <c r="CB1213" s="146"/>
      <c r="CC1213" s="146"/>
      <c r="CD1213" s="146"/>
      <c r="CE1213" s="146"/>
      <c r="CF1213" s="146"/>
    </row>
    <row r="1214" spans="1:87" s="76" customFormat="1" ht="28.5" customHeight="1" x14ac:dyDescent="0.2">
      <c r="A1214" s="143" t="str">
        <f>+IF('➉一覧からの作成用データ (切替届)'!$N$59="印刷ＯＫ→",1,"")</f>
        <v/>
      </c>
      <c r="B1214" s="1654"/>
      <c r="C1214" s="1654"/>
      <c r="D1214" s="1654"/>
      <c r="E1214" s="1654"/>
      <c r="F1214" s="1654"/>
      <c r="G1214" s="1654"/>
      <c r="H1214" s="1654"/>
      <c r="I1214" s="1654"/>
      <c r="J1214" s="1654"/>
      <c r="K1214" s="1654"/>
      <c r="L1214" s="1654"/>
      <c r="M1214" s="1654"/>
      <c r="N1214" s="1654"/>
      <c r="O1214" s="1654"/>
      <c r="P1214" s="1654"/>
      <c r="Q1214" s="1654"/>
      <c r="R1214" s="1654"/>
      <c r="S1214" s="1654"/>
      <c r="T1214" s="1654"/>
      <c r="U1214" s="1654"/>
      <c r="V1214" s="1654"/>
      <c r="W1214" s="1654"/>
      <c r="X1214" s="1654"/>
      <c r="Y1214" s="1654"/>
      <c r="Z1214" s="1654"/>
      <c r="AA1214" s="1654"/>
      <c r="AB1214" s="1654"/>
      <c r="AC1214" s="1654"/>
      <c r="AD1214" s="1654"/>
      <c r="AE1214" s="1654"/>
      <c r="AF1214" s="1654"/>
      <c r="AG1214" s="1654"/>
      <c r="AH1214" s="1654"/>
      <c r="AI1214" s="1654"/>
      <c r="AJ1214" s="1654"/>
      <c r="AK1214" s="1654"/>
      <c r="AL1214" s="1654"/>
      <c r="AM1214" s="1654"/>
      <c r="AN1214" s="1654"/>
      <c r="AO1214" s="1654"/>
      <c r="AP1214" s="1654"/>
      <c r="AQ1214" s="1654"/>
      <c r="AR1214" s="1654"/>
      <c r="AS1214" s="1654"/>
      <c r="AT1214" s="1654"/>
      <c r="AU1214" s="1654"/>
      <c r="AV1214" s="1654"/>
      <c r="AW1214" s="1654"/>
      <c r="AX1214" s="1654"/>
      <c r="AY1214" s="1654"/>
      <c r="AZ1214" s="1654"/>
      <c r="BA1214" s="1654"/>
      <c r="BB1214" s="1654"/>
      <c r="BC1214" s="1654"/>
      <c r="BD1214" s="1654"/>
      <c r="BE1214" s="1654"/>
      <c r="BF1214" s="1654"/>
      <c r="BG1214" s="1654"/>
      <c r="BH1214" s="1654"/>
      <c r="BI1214" s="1654"/>
      <c r="BJ1214" s="1654"/>
      <c r="BK1214" s="1654"/>
      <c r="BL1214" s="1654"/>
      <c r="BM1214" s="1654"/>
      <c r="BN1214" s="1654"/>
      <c r="BO1214" s="1654"/>
      <c r="BP1214" s="1654"/>
      <c r="BQ1214" s="1654"/>
      <c r="BR1214" s="135"/>
      <c r="CA1214" s="146"/>
      <c r="CB1214" s="146"/>
      <c r="CC1214" s="146"/>
      <c r="CD1214" s="146"/>
      <c r="CE1214" s="146"/>
      <c r="CF1214" s="146"/>
      <c r="CG1214" s="146"/>
      <c r="CH1214" s="146"/>
      <c r="CI1214" s="146"/>
    </row>
    <row r="1215" spans="1:87" s="76" customFormat="1" ht="16.5" customHeight="1" x14ac:dyDescent="0.2">
      <c r="A1215" s="143" t="str">
        <f>+IF('➉一覧からの作成用データ (切替届)'!$N$59="印刷ＯＫ→",1,"")</f>
        <v/>
      </c>
      <c r="B1215" s="1654" t="s">
        <v>136</v>
      </c>
      <c r="C1215" s="1654"/>
      <c r="D1215" s="1654"/>
      <c r="E1215" s="1654"/>
      <c r="F1215" s="1654"/>
      <c r="G1215" s="1654"/>
      <c r="H1215" s="1654"/>
      <c r="I1215" s="1654"/>
      <c r="J1215" s="1654"/>
      <c r="K1215" s="1654"/>
      <c r="L1215" s="1654"/>
      <c r="M1215" s="1654"/>
      <c r="N1215" s="1654"/>
      <c r="O1215" s="1654"/>
      <c r="P1215" s="1654"/>
      <c r="Q1215" s="1654"/>
      <c r="R1215" s="1654"/>
      <c r="S1215" s="1654"/>
      <c r="T1215" s="1654"/>
      <c r="U1215" s="1654"/>
      <c r="V1215" s="1654"/>
      <c r="W1215" s="1654"/>
      <c r="X1215" s="1654"/>
      <c r="Y1215" s="1654"/>
      <c r="Z1215" s="1654"/>
      <c r="AA1215" s="1654"/>
      <c r="AB1215" s="1654"/>
      <c r="AC1215" s="1654"/>
      <c r="AD1215" s="1654"/>
      <c r="AE1215" s="1654"/>
      <c r="AF1215" s="1654"/>
      <c r="AG1215" s="1654"/>
      <c r="AH1215" s="1654"/>
      <c r="AI1215" s="1654"/>
      <c r="AJ1215" s="1654"/>
      <c r="AK1215" s="1654"/>
      <c r="AL1215" s="1654"/>
      <c r="AM1215" s="1654"/>
      <c r="AN1215" s="1654"/>
      <c r="AO1215" s="1654"/>
      <c r="AP1215" s="1654"/>
      <c r="AQ1215" s="1654"/>
      <c r="AR1215" s="1654"/>
      <c r="AS1215" s="1654"/>
      <c r="AT1215" s="1654"/>
      <c r="AU1215" s="1654"/>
      <c r="AV1215" s="1654"/>
      <c r="AW1215" s="1654"/>
      <c r="AX1215" s="1654"/>
      <c r="AY1215" s="1654"/>
      <c r="AZ1215" s="1654"/>
      <c r="BA1215" s="1654"/>
      <c r="BB1215" s="1654"/>
      <c r="BC1215" s="1654"/>
      <c r="BD1215" s="1654"/>
      <c r="BE1215" s="1654"/>
      <c r="BF1215" s="1654"/>
      <c r="BG1215" s="1654"/>
      <c r="BH1215" s="1654"/>
      <c r="BI1215" s="1654"/>
      <c r="BJ1215" s="1654"/>
      <c r="BK1215" s="1654"/>
      <c r="BL1215" s="1654"/>
      <c r="BM1215" s="1654"/>
      <c r="BN1215" s="1654"/>
      <c r="BO1215" s="1654"/>
      <c r="BP1215" s="1654"/>
      <c r="BQ1215" s="1654"/>
      <c r="BR1215" s="135"/>
      <c r="CA1215" s="146"/>
      <c r="CB1215" s="146"/>
      <c r="CC1215" s="146"/>
      <c r="CD1215" s="146"/>
      <c r="CE1215" s="146"/>
      <c r="CF1215" s="146"/>
      <c r="CG1215" s="146"/>
      <c r="CH1215" s="146"/>
      <c r="CI1215" s="146"/>
    </row>
    <row r="1216" spans="1:87" s="76" customFormat="1" ht="16.5" customHeight="1" x14ac:dyDescent="0.2">
      <c r="A1216" s="143" t="str">
        <f>+IF('➉一覧からの作成用データ (切替届)'!$N$59="印刷ＯＫ→",1,"")</f>
        <v/>
      </c>
      <c r="B1216" s="1654"/>
      <c r="C1216" s="1654"/>
      <c r="D1216" s="1654"/>
      <c r="E1216" s="1654"/>
      <c r="F1216" s="1654"/>
      <c r="G1216" s="1654"/>
      <c r="H1216" s="1654"/>
      <c r="I1216" s="1654"/>
      <c r="J1216" s="1654"/>
      <c r="K1216" s="1654"/>
      <c r="L1216" s="1654"/>
      <c r="M1216" s="1654"/>
      <c r="N1216" s="1654"/>
      <c r="O1216" s="1654"/>
      <c r="P1216" s="1654"/>
      <c r="Q1216" s="1654"/>
      <c r="R1216" s="1654"/>
      <c r="S1216" s="1654"/>
      <c r="T1216" s="1654"/>
      <c r="U1216" s="1654"/>
      <c r="V1216" s="1654"/>
      <c r="W1216" s="1654"/>
      <c r="X1216" s="1654"/>
      <c r="Y1216" s="1654"/>
      <c r="Z1216" s="1654"/>
      <c r="AA1216" s="1654"/>
      <c r="AB1216" s="1654"/>
      <c r="AC1216" s="1654"/>
      <c r="AD1216" s="1654"/>
      <c r="AE1216" s="1654"/>
      <c r="AF1216" s="1654"/>
      <c r="AG1216" s="1654"/>
      <c r="AH1216" s="1654"/>
      <c r="AI1216" s="1654"/>
      <c r="AJ1216" s="1654"/>
      <c r="AK1216" s="1654"/>
      <c r="AL1216" s="1654"/>
      <c r="AM1216" s="1654"/>
      <c r="AN1216" s="1654"/>
      <c r="AO1216" s="1654"/>
      <c r="AP1216" s="1654"/>
      <c r="AQ1216" s="1654"/>
      <c r="AR1216" s="1654"/>
      <c r="AS1216" s="1654"/>
      <c r="AT1216" s="1654"/>
      <c r="AU1216" s="1654"/>
      <c r="AV1216" s="1654"/>
      <c r="AW1216" s="1654"/>
      <c r="AX1216" s="1654"/>
      <c r="AY1216" s="1654"/>
      <c r="AZ1216" s="1654"/>
      <c r="BA1216" s="1654"/>
      <c r="BB1216" s="1654"/>
      <c r="BC1216" s="1654"/>
      <c r="BD1216" s="1654"/>
      <c r="BE1216" s="1654"/>
      <c r="BF1216" s="1654"/>
      <c r="BG1216" s="1654"/>
      <c r="BH1216" s="1654"/>
      <c r="BI1216" s="1654"/>
      <c r="BJ1216" s="1654"/>
      <c r="BK1216" s="1654"/>
      <c r="BL1216" s="1654"/>
      <c r="BM1216" s="1654"/>
      <c r="BN1216" s="1654"/>
      <c r="BO1216" s="1654"/>
      <c r="BP1216" s="1654"/>
      <c r="BQ1216" s="1654"/>
      <c r="BR1216" s="135"/>
      <c r="CA1216" s="146"/>
      <c r="CB1216" s="146"/>
      <c r="CC1216" s="146"/>
      <c r="CD1216" s="146"/>
      <c r="CE1216" s="146"/>
      <c r="CF1216" s="146"/>
      <c r="CG1216" s="146"/>
      <c r="CH1216" s="146"/>
      <c r="CI1216" s="146"/>
    </row>
    <row r="1217" spans="1:87" s="76" customFormat="1" ht="12" customHeight="1" x14ac:dyDescent="0.2">
      <c r="A1217" s="143" t="str">
        <f>+IF('➉一覧からの作成用データ (切替届)'!$N$59="印刷ＯＫ→",1,"")</f>
        <v/>
      </c>
      <c r="B1217" s="82"/>
      <c r="C1217" s="92"/>
      <c r="D1217" s="92"/>
      <c r="E1217" s="92"/>
      <c r="F1217" s="92"/>
      <c r="G1217" s="92"/>
      <c r="H1217" s="92"/>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3"/>
      <c r="AI1217" s="93"/>
      <c r="AJ1217" s="93"/>
      <c r="AK1217" s="93"/>
      <c r="AL1217" s="94"/>
      <c r="AM1217" s="95"/>
      <c r="AN1217" s="95"/>
      <c r="AO1217" s="95"/>
      <c r="AP1217" s="95"/>
      <c r="AQ1217" s="96"/>
      <c r="AR1217" s="96"/>
      <c r="AS1217" s="96"/>
      <c r="AT1217" s="96"/>
      <c r="AU1217" s="96"/>
      <c r="AV1217" s="96"/>
      <c r="AW1217" s="96"/>
      <c r="AX1217" s="96"/>
      <c r="AY1217" s="96"/>
      <c r="AZ1217" s="96"/>
      <c r="BA1217" s="96"/>
      <c r="BB1217" s="96"/>
      <c r="BC1217" s="96"/>
      <c r="BD1217" s="96"/>
      <c r="BE1217" s="96"/>
      <c r="BF1217" s="96"/>
      <c r="BG1217" s="96"/>
      <c r="BH1217" s="96"/>
      <c r="BR1217" s="135"/>
      <c r="CA1217" s="146"/>
      <c r="CB1217" s="146"/>
      <c r="CC1217" s="146"/>
      <c r="CD1217" s="146"/>
      <c r="CE1217" s="146"/>
      <c r="CF1217" s="146"/>
      <c r="CG1217" s="146"/>
      <c r="CH1217" s="146"/>
      <c r="CI1217" s="146"/>
    </row>
    <row r="1218" spans="1:87" s="76" customFormat="1" ht="12" customHeight="1" x14ac:dyDescent="0.2">
      <c r="A1218" s="143" t="str">
        <f>+IF('➉一覧からの作成用データ (切替届)'!$N$59="印刷ＯＫ→",1,"")</f>
        <v/>
      </c>
      <c r="B1218" s="92"/>
      <c r="C1218" s="92"/>
      <c r="D1218" s="92"/>
      <c r="E1218" s="92"/>
      <c r="F1218" s="92"/>
      <c r="G1218" s="92"/>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3"/>
      <c r="AI1218" s="93"/>
      <c r="AJ1218" s="93"/>
      <c r="AK1218" s="93"/>
      <c r="AL1218" s="94"/>
      <c r="AM1218" s="95"/>
      <c r="AN1218" s="95"/>
      <c r="AO1218" s="95"/>
      <c r="AP1218" s="95"/>
      <c r="AQ1218" s="97"/>
      <c r="AR1218" s="97"/>
      <c r="AS1218" s="97"/>
      <c r="AT1218" s="97"/>
      <c r="AU1218" s="97"/>
      <c r="AV1218" s="97"/>
      <c r="AW1218" s="98"/>
      <c r="AX1218" s="98"/>
      <c r="AY1218" s="98"/>
      <c r="AZ1218" s="98"/>
      <c r="BA1218" s="98"/>
      <c r="BB1218" s="99"/>
      <c r="BC1218" s="98"/>
      <c r="BD1218" s="98"/>
      <c r="BE1218" s="98"/>
      <c r="BF1218" s="98"/>
      <c r="BG1218" s="98"/>
      <c r="BH1218" s="99"/>
      <c r="BR1218" s="135"/>
      <c r="CA1218" s="146"/>
      <c r="CB1218" s="146"/>
      <c r="CC1218" s="146"/>
      <c r="CD1218" s="146"/>
      <c r="CE1218" s="146"/>
      <c r="CF1218" s="146"/>
      <c r="CG1218" s="146"/>
      <c r="CH1218" s="146"/>
      <c r="CI1218" s="146"/>
    </row>
    <row r="1219" spans="1:87" ht="11.25" customHeight="1" x14ac:dyDescent="0.2">
      <c r="A1219" s="143" t="str">
        <f>+IF('➉一覧からの作成用データ (切替届)'!$N$60="印刷ＯＫ→",1,"")</f>
        <v/>
      </c>
      <c r="C1219" s="92"/>
      <c r="D1219" s="92"/>
      <c r="E1219" s="92"/>
      <c r="F1219" s="92"/>
      <c r="G1219" s="92"/>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3"/>
      <c r="AI1219" s="93"/>
      <c r="AJ1219" s="93"/>
      <c r="AK1219" s="93"/>
      <c r="AL1219" s="94"/>
      <c r="AM1219" s="95"/>
      <c r="AN1219" s="95"/>
      <c r="AO1219" s="95"/>
      <c r="AP1219" s="95"/>
      <c r="AQ1219" s="96"/>
      <c r="AR1219" s="96"/>
      <c r="AS1219" s="96"/>
      <c r="AT1219" s="96"/>
      <c r="AU1219" s="96"/>
      <c r="AV1219" s="96"/>
      <c r="AW1219" s="96"/>
      <c r="AX1219" s="96"/>
      <c r="AY1219" s="96"/>
      <c r="AZ1219" s="96"/>
      <c r="BA1219" s="96"/>
      <c r="BB1219" s="96"/>
      <c r="BC1219" s="96"/>
      <c r="BD1219" s="96"/>
      <c r="BE1219" s="96"/>
      <c r="BF1219" s="96"/>
      <c r="BG1219" s="96"/>
      <c r="BH1219" s="96"/>
      <c r="BI1219" s="76"/>
      <c r="BJ1219" s="76"/>
      <c r="BK1219" s="76"/>
      <c r="BL1219" s="76"/>
      <c r="BM1219" s="76"/>
      <c r="BN1219" s="76"/>
      <c r="BO1219" s="76"/>
      <c r="BP1219" s="76"/>
      <c r="BQ1219" s="76"/>
    </row>
    <row r="1220" spans="1:87" ht="12.75" customHeight="1" x14ac:dyDescent="0.2">
      <c r="A1220" s="143" t="str">
        <f>+IF('➉一覧からの作成用データ (切替届)'!$N$60="印刷ＯＫ→",1,"")</f>
        <v/>
      </c>
      <c r="B1220" s="92"/>
      <c r="C1220" s="92"/>
      <c r="D1220" s="92"/>
      <c r="E1220" s="92"/>
      <c r="F1220" s="92"/>
      <c r="G1220" s="92"/>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3"/>
      <c r="AI1220" s="93"/>
      <c r="AJ1220" s="93"/>
      <c r="AK1220" s="93"/>
      <c r="AL1220" s="94"/>
      <c r="AM1220" s="95"/>
      <c r="AN1220" s="95"/>
      <c r="AO1220" s="95"/>
      <c r="AP1220" s="95"/>
      <c r="AQ1220" s="97"/>
      <c r="AR1220" s="97"/>
      <c r="AS1220" s="97"/>
      <c r="AT1220" s="97"/>
      <c r="AU1220" s="97"/>
      <c r="AV1220" s="97"/>
      <c r="AW1220" s="98"/>
      <c r="AX1220" s="98"/>
      <c r="AY1220" s="98"/>
      <c r="AZ1220" s="98"/>
      <c r="BA1220" s="98"/>
      <c r="BB1220" s="99"/>
      <c r="BC1220" s="98"/>
      <c r="BD1220" s="98"/>
      <c r="BE1220" s="98"/>
      <c r="BF1220" s="98"/>
      <c r="BG1220" s="98"/>
      <c r="BH1220" s="99"/>
      <c r="BI1220" s="76"/>
      <c r="BJ1220" s="76"/>
      <c r="BK1220" s="76"/>
      <c r="BL1220" s="76"/>
      <c r="BM1220" s="76"/>
      <c r="BN1220" s="76"/>
      <c r="BO1220" s="76"/>
      <c r="BP1220" s="76"/>
      <c r="BQ1220" s="76"/>
      <c r="BR1220" s="83"/>
      <c r="BS1220" s="83"/>
    </row>
    <row r="1221" spans="1:87" ht="12.75" customHeight="1" x14ac:dyDescent="0.2">
      <c r="A1221" s="143" t="str">
        <f>+IF('➉一覧からの作成用データ (切替届)'!$N$60="印刷ＯＫ→",1,"")</f>
        <v/>
      </c>
      <c r="B1221" s="92"/>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3"/>
      <c r="AI1221" s="93"/>
      <c r="AJ1221" s="93"/>
      <c r="AK1221" s="93"/>
      <c r="AL1221" s="94"/>
      <c r="AM1221" s="95"/>
      <c r="AN1221" s="95"/>
      <c r="AO1221" s="95"/>
      <c r="AP1221" s="95"/>
      <c r="AQ1221" s="97"/>
      <c r="AR1221" s="97"/>
      <c r="AS1221" s="97"/>
      <c r="AT1221" s="97"/>
      <c r="AU1221" s="97"/>
      <c r="AV1221" s="97"/>
      <c r="AW1221" s="98"/>
      <c r="AX1221" s="98"/>
      <c r="AY1221" s="98"/>
      <c r="AZ1221" s="98"/>
      <c r="BA1221" s="98"/>
      <c r="BB1221" s="99"/>
      <c r="BC1221" s="98"/>
      <c r="BD1221" s="98"/>
      <c r="BE1221" s="98"/>
      <c r="BF1221" s="98"/>
      <c r="BG1221" s="98"/>
      <c r="BH1221" s="99"/>
      <c r="BI1221" s="76"/>
      <c r="BJ1221" s="100"/>
      <c r="BK1221" s="101"/>
      <c r="BL1221" s="101"/>
      <c r="BM1221" s="101"/>
      <c r="BN1221" s="101"/>
      <c r="BO1221" s="101"/>
      <c r="BP1221" s="101"/>
      <c r="BQ1221" s="101"/>
      <c r="BR1221" s="76"/>
      <c r="BS1221" s="76"/>
    </row>
    <row r="1222" spans="1:87" ht="12.75" customHeight="1" x14ac:dyDescent="0.2">
      <c r="A1222" s="143" t="str">
        <f>+IF('➉一覧からの作成用データ (切替届)'!$N$60="印刷ＯＫ→",1,"")</f>
        <v/>
      </c>
      <c r="B1222" s="2719" t="s">
        <v>589</v>
      </c>
      <c r="C1222" s="2719"/>
      <c r="D1222" s="2719"/>
      <c r="E1222" s="2719"/>
      <c r="F1222" s="2719"/>
      <c r="G1222" s="2719"/>
      <c r="H1222" s="2719"/>
      <c r="I1222" s="2719"/>
      <c r="J1222" s="2719"/>
      <c r="K1222" s="2719"/>
      <c r="L1222" s="2719"/>
      <c r="M1222" s="2719"/>
      <c r="N1222" s="2719"/>
      <c r="O1222" s="2719"/>
      <c r="P1222" s="2719"/>
      <c r="Q1222" s="2719"/>
      <c r="R1222" s="2719"/>
      <c r="S1222" s="2719"/>
      <c r="T1222" s="2719"/>
      <c r="U1222" s="2719"/>
      <c r="V1222" s="2719"/>
      <c r="W1222" s="2719"/>
      <c r="X1222" s="2719"/>
      <c r="Y1222" s="2719"/>
      <c r="Z1222" s="2719"/>
      <c r="AA1222" s="2719"/>
      <c r="AB1222" s="2719"/>
      <c r="AC1222" s="2719"/>
      <c r="AD1222" s="2719"/>
      <c r="AE1222" s="2719"/>
      <c r="AF1222" s="2719"/>
      <c r="AG1222" s="2719"/>
      <c r="AH1222" s="2719"/>
      <c r="AI1222" s="2719"/>
      <c r="AJ1222" s="2719"/>
      <c r="AK1222" s="2719"/>
      <c r="AL1222" s="2720"/>
      <c r="AM1222" s="95"/>
      <c r="AN1222" s="95"/>
      <c r="AO1222" s="95"/>
      <c r="AP1222" s="2721" t="s">
        <v>115</v>
      </c>
      <c r="AQ1222" s="2721"/>
      <c r="AR1222" s="2721"/>
      <c r="AS1222" s="2721"/>
      <c r="AT1222" s="2721"/>
      <c r="AU1222" s="2721"/>
      <c r="AV1222" s="2721"/>
      <c r="AW1222" s="2723"/>
      <c r="AX1222" s="2723"/>
      <c r="AY1222" s="2723"/>
      <c r="AZ1222" s="2723"/>
      <c r="BA1222" s="2723"/>
      <c r="BB1222" s="2723"/>
      <c r="BC1222" s="2723"/>
      <c r="BD1222" s="2723"/>
      <c r="BE1222" s="2723"/>
      <c r="BF1222" s="2723"/>
      <c r="BG1222" s="2723"/>
      <c r="BH1222" s="2723"/>
      <c r="BI1222" s="2723"/>
      <c r="BJ1222" s="2723"/>
      <c r="BK1222" s="2723"/>
      <c r="BL1222" s="2723"/>
      <c r="BM1222" s="2723"/>
      <c r="BN1222" s="2723"/>
      <c r="BO1222" s="2723"/>
      <c r="BP1222" s="2723"/>
      <c r="BQ1222" s="2723"/>
      <c r="BR1222" s="76"/>
      <c r="BS1222" s="76"/>
    </row>
    <row r="1223" spans="1:87" ht="12.75" customHeight="1" x14ac:dyDescent="0.2">
      <c r="A1223" s="143" t="str">
        <f>+IF('➉一覧からの作成用データ (切替届)'!$N$60="印刷ＯＫ→",1,"")</f>
        <v/>
      </c>
      <c r="B1223" s="2719"/>
      <c r="C1223" s="2719"/>
      <c r="D1223" s="2719"/>
      <c r="E1223" s="2719"/>
      <c r="F1223" s="2719"/>
      <c r="G1223" s="2719"/>
      <c r="H1223" s="2719"/>
      <c r="I1223" s="2719"/>
      <c r="J1223" s="2719"/>
      <c r="K1223" s="2719"/>
      <c r="L1223" s="2719"/>
      <c r="M1223" s="2719"/>
      <c r="N1223" s="2719"/>
      <c r="O1223" s="2719"/>
      <c r="P1223" s="2719"/>
      <c r="Q1223" s="2719"/>
      <c r="R1223" s="2719"/>
      <c r="S1223" s="2719"/>
      <c r="T1223" s="2719"/>
      <c r="U1223" s="2719"/>
      <c r="V1223" s="2719"/>
      <c r="W1223" s="2719"/>
      <c r="X1223" s="2719"/>
      <c r="Y1223" s="2719"/>
      <c r="Z1223" s="2719"/>
      <c r="AA1223" s="2719"/>
      <c r="AB1223" s="2719"/>
      <c r="AC1223" s="2719"/>
      <c r="AD1223" s="2719"/>
      <c r="AE1223" s="2719"/>
      <c r="AF1223" s="2719"/>
      <c r="AG1223" s="2719"/>
      <c r="AH1223" s="2719"/>
      <c r="AI1223" s="2719"/>
      <c r="AJ1223" s="2719"/>
      <c r="AK1223" s="2719"/>
      <c r="AL1223" s="2720"/>
      <c r="AM1223" s="95"/>
      <c r="AN1223" s="95"/>
      <c r="AO1223" s="95"/>
      <c r="AP1223" s="2721"/>
      <c r="AQ1223" s="2721"/>
      <c r="AR1223" s="2721"/>
      <c r="AS1223" s="2721"/>
      <c r="AT1223" s="2721"/>
      <c r="AU1223" s="2721"/>
      <c r="AV1223" s="2721"/>
      <c r="AW1223" s="2723"/>
      <c r="AX1223" s="2723"/>
      <c r="AY1223" s="2723"/>
      <c r="AZ1223" s="2723"/>
      <c r="BA1223" s="2723"/>
      <c r="BB1223" s="2723"/>
      <c r="BC1223" s="2723"/>
      <c r="BD1223" s="2723"/>
      <c r="BE1223" s="2723"/>
      <c r="BF1223" s="2723"/>
      <c r="BG1223" s="2723"/>
      <c r="BH1223" s="2723"/>
      <c r="BI1223" s="2723"/>
      <c r="BJ1223" s="2723"/>
      <c r="BK1223" s="2723"/>
      <c r="BL1223" s="2723"/>
      <c r="BM1223" s="2723"/>
      <c r="BN1223" s="2723"/>
      <c r="BO1223" s="2723"/>
      <c r="BP1223" s="2723"/>
      <c r="BQ1223" s="2723"/>
      <c r="BR1223" s="76"/>
      <c r="BS1223" s="76"/>
    </row>
    <row r="1224" spans="1:87" ht="12.75" customHeight="1" thickBot="1" x14ac:dyDescent="0.25">
      <c r="A1224" s="143" t="str">
        <f>+IF('➉一覧からの作成用データ (切替届)'!$N$60="印刷ＯＫ→",1,"")</f>
        <v/>
      </c>
      <c r="B1224" s="2720"/>
      <c r="C1224" s="2720"/>
      <c r="D1224" s="2720"/>
      <c r="E1224" s="2720"/>
      <c r="F1224" s="2720"/>
      <c r="G1224" s="2720"/>
      <c r="H1224" s="2720"/>
      <c r="I1224" s="2720"/>
      <c r="J1224" s="2720"/>
      <c r="K1224" s="2720"/>
      <c r="L1224" s="2720"/>
      <c r="M1224" s="2720"/>
      <c r="N1224" s="2720"/>
      <c r="O1224" s="2720"/>
      <c r="P1224" s="2720"/>
      <c r="Q1224" s="2720"/>
      <c r="R1224" s="2720"/>
      <c r="S1224" s="2720"/>
      <c r="T1224" s="2720"/>
      <c r="U1224" s="2720"/>
      <c r="V1224" s="2720"/>
      <c r="W1224" s="2720"/>
      <c r="X1224" s="2720"/>
      <c r="Y1224" s="2720"/>
      <c r="Z1224" s="2720"/>
      <c r="AA1224" s="2720"/>
      <c r="AB1224" s="2720"/>
      <c r="AC1224" s="2720"/>
      <c r="AD1224" s="2720"/>
      <c r="AE1224" s="2720"/>
      <c r="AF1224" s="2720"/>
      <c r="AG1224" s="2720"/>
      <c r="AH1224" s="2720"/>
      <c r="AI1224" s="2720"/>
      <c r="AJ1224" s="2720"/>
      <c r="AK1224" s="2720"/>
      <c r="AL1224" s="2720"/>
      <c r="AM1224" s="95"/>
      <c r="AN1224" s="95"/>
      <c r="AO1224" s="95"/>
      <c r="AP1224" s="2722"/>
      <c r="AQ1224" s="2722"/>
      <c r="AR1224" s="2722"/>
      <c r="AS1224" s="2722"/>
      <c r="AT1224" s="2722"/>
      <c r="AU1224" s="2722"/>
      <c r="AV1224" s="2722"/>
      <c r="AW1224" s="2724"/>
      <c r="AX1224" s="2724"/>
      <c r="AY1224" s="2724"/>
      <c r="AZ1224" s="2724"/>
      <c r="BA1224" s="2724"/>
      <c r="BB1224" s="2724"/>
      <c r="BC1224" s="2724"/>
      <c r="BD1224" s="2724"/>
      <c r="BE1224" s="2724"/>
      <c r="BF1224" s="2724"/>
      <c r="BG1224" s="2724"/>
      <c r="BH1224" s="2724"/>
      <c r="BI1224" s="2724"/>
      <c r="BJ1224" s="2724"/>
      <c r="BK1224" s="2724"/>
      <c r="BL1224" s="2724"/>
      <c r="BM1224" s="2724"/>
      <c r="BN1224" s="2724"/>
      <c r="BO1224" s="2724"/>
      <c r="BP1224" s="2724"/>
      <c r="BQ1224" s="2724"/>
      <c r="BR1224" s="76"/>
      <c r="BS1224" s="76"/>
    </row>
    <row r="1225" spans="1:87" ht="13.5" customHeight="1" x14ac:dyDescent="0.2">
      <c r="A1225" s="143" t="str">
        <f>+IF('➉一覧からの作成用データ (切替届)'!$N$60="印刷ＯＫ→",1,"")</f>
        <v/>
      </c>
      <c r="B1225" s="2725">
        <f ca="1">IF('➉一覧からの作成用データ (切替届)'!$B$31="","",'➉一覧からの作成用データ (切替届)'!$B$31)</f>
        <v>45617</v>
      </c>
      <c r="C1225" s="2726"/>
      <c r="D1225" s="2726"/>
      <c r="E1225" s="2726"/>
      <c r="F1225" s="2726"/>
      <c r="G1225" s="2726"/>
      <c r="H1225" s="2726"/>
      <c r="I1225" s="2726"/>
      <c r="J1225" s="2726"/>
      <c r="K1225" s="2726"/>
      <c r="L1225" s="2726"/>
      <c r="M1225" s="2726"/>
      <c r="N1225" s="2726"/>
      <c r="O1225" s="2726"/>
      <c r="P1225" s="1729" t="s">
        <v>68</v>
      </c>
      <c r="Q1225" s="1729"/>
      <c r="R1225" s="1731" t="s">
        <v>21</v>
      </c>
      <c r="S1225" s="1732"/>
      <c r="T1225" s="1732"/>
      <c r="U1225" s="1732"/>
      <c r="V1225" s="1733"/>
      <c r="W1225" s="1734" t="s">
        <v>9</v>
      </c>
      <c r="X1225" s="1735"/>
      <c r="Y1225" s="2731" t="str">
        <f>①伊勢崎市における事業所基本情報!$K$26&amp;"-"&amp;①伊勢崎市における事業所基本情報!$Q$26&amp;""</f>
        <v>-</v>
      </c>
      <c r="Z1225" s="2731"/>
      <c r="AA1225" s="2731"/>
      <c r="AB1225" s="2731"/>
      <c r="AC1225" s="2731"/>
      <c r="AD1225" s="2731"/>
      <c r="AE1225" s="2731"/>
      <c r="AF1225" s="2731"/>
      <c r="AG1225" s="81"/>
      <c r="AH1225" s="81"/>
      <c r="AI1225" s="81"/>
      <c r="AJ1225" s="81"/>
      <c r="AK1225" s="81"/>
      <c r="AL1225" s="81"/>
      <c r="AM1225" s="81"/>
      <c r="AN1225" s="81"/>
      <c r="AO1225" s="81"/>
      <c r="AP1225" s="81"/>
      <c r="AQ1225" s="81"/>
      <c r="AR1225" s="81"/>
      <c r="AS1225" s="81"/>
      <c r="AT1225" s="81"/>
      <c r="AU1225" s="81"/>
      <c r="AV1225" s="81"/>
      <c r="AW1225" s="1549" t="s">
        <v>10</v>
      </c>
      <c r="AX1225" s="1549"/>
      <c r="AY1225" s="1549"/>
      <c r="AZ1225" s="1549"/>
      <c r="BA1225" s="1549"/>
      <c r="BB1225" s="1549"/>
      <c r="BC1225" s="1549"/>
      <c r="BD1225" s="1551" t="str">
        <f>①伊勢崎市における事業所基本情報!$CG$18&amp;""</f>
        <v/>
      </c>
      <c r="BE1225" s="1551" t="str">
        <f>①伊勢崎市における事業所基本情報!$CH$18&amp;""</f>
        <v/>
      </c>
      <c r="BF1225" s="1551" t="str">
        <f>①伊勢崎市における事業所基本情報!$CI$18&amp;""</f>
        <v/>
      </c>
      <c r="BG1225" s="1551" t="str">
        <f>①伊勢崎市における事業所基本情報!$CJ$18&amp;""</f>
        <v/>
      </c>
      <c r="BH1225" s="1551" t="str">
        <f>①伊勢崎市における事業所基本情報!$CK$18&amp;""</f>
        <v/>
      </c>
      <c r="BI1225" s="1551" t="str">
        <f>①伊勢崎市における事業所基本情報!$CL$18&amp;""</f>
        <v/>
      </c>
      <c r="BJ1225" s="1551" t="str">
        <f>①伊勢崎市における事業所基本情報!$CM$18&amp;""</f>
        <v/>
      </c>
      <c r="BK1225" s="1551" t="str">
        <f>①伊勢崎市における事業所基本情報!$CN$18&amp;""</f>
        <v/>
      </c>
      <c r="BL1225" s="1572" t="s">
        <v>130</v>
      </c>
      <c r="BM1225" s="1573"/>
      <c r="BN1225" s="1573"/>
      <c r="BO1225" s="1573"/>
      <c r="BP1225" s="1573"/>
      <c r="BQ1225" s="1574"/>
      <c r="BR1225" s="86"/>
      <c r="BS1225" s="86"/>
      <c r="BT1225" s="86"/>
      <c r="BY1225" s="145"/>
      <c r="BZ1225" s="145"/>
      <c r="CA1225" s="145"/>
      <c r="CB1225" s="145"/>
      <c r="CC1225" s="145"/>
      <c r="CD1225" s="145"/>
      <c r="CE1225" s="145"/>
      <c r="CF1225" s="145"/>
      <c r="CG1225" s="145"/>
    </row>
    <row r="1226" spans="1:87" ht="13.5" customHeight="1" x14ac:dyDescent="0.2">
      <c r="A1226" s="143" t="str">
        <f>+IF('➉一覧からの作成用データ (切替届)'!$N$60="印刷ＯＫ→",1,"")</f>
        <v/>
      </c>
      <c r="B1226" s="2727"/>
      <c r="C1226" s="2728"/>
      <c r="D1226" s="2728"/>
      <c r="E1226" s="2728"/>
      <c r="F1226" s="2728"/>
      <c r="G1226" s="2728"/>
      <c r="H1226" s="2728"/>
      <c r="I1226" s="2728"/>
      <c r="J1226" s="2728"/>
      <c r="K1226" s="2728"/>
      <c r="L1226" s="2728"/>
      <c r="M1226" s="2728"/>
      <c r="N1226" s="2728"/>
      <c r="O1226" s="2728"/>
      <c r="P1226" s="1730"/>
      <c r="Q1226" s="1730"/>
      <c r="R1226" s="1640"/>
      <c r="S1226" s="1590"/>
      <c r="T1226" s="1590"/>
      <c r="U1226" s="1590"/>
      <c r="V1226" s="1641"/>
      <c r="W1226" s="1568" t="str">
        <f>①伊勢崎市における事業所基本情報!$I$27&amp;""</f>
        <v/>
      </c>
      <c r="X1226" s="1569"/>
      <c r="Y1226" s="1569"/>
      <c r="Z1226" s="1569"/>
      <c r="AA1226" s="1569"/>
      <c r="AB1226" s="1569"/>
      <c r="AC1226" s="1569"/>
      <c r="AD1226" s="1569"/>
      <c r="AE1226" s="1569"/>
      <c r="AF1226" s="1569"/>
      <c r="AG1226" s="1569"/>
      <c r="AH1226" s="1569"/>
      <c r="AI1226" s="1569"/>
      <c r="AJ1226" s="1569"/>
      <c r="AK1226" s="1569"/>
      <c r="AL1226" s="1569"/>
      <c r="AM1226" s="1569"/>
      <c r="AN1226" s="1569"/>
      <c r="AO1226" s="1569"/>
      <c r="AP1226" s="1569"/>
      <c r="AQ1226" s="1569"/>
      <c r="AR1226" s="1569"/>
      <c r="AS1226" s="1569"/>
      <c r="AT1226" s="1569"/>
      <c r="AU1226" s="1569"/>
      <c r="AV1226" s="1569"/>
      <c r="AW1226" s="1550"/>
      <c r="AX1226" s="1550"/>
      <c r="AY1226" s="1550"/>
      <c r="AZ1226" s="1550"/>
      <c r="BA1226" s="1550"/>
      <c r="BB1226" s="1550"/>
      <c r="BC1226" s="1550"/>
      <c r="BD1226" s="1552"/>
      <c r="BE1226" s="1552"/>
      <c r="BF1226" s="1552"/>
      <c r="BG1226" s="1552"/>
      <c r="BH1226" s="1552"/>
      <c r="BI1226" s="1552"/>
      <c r="BJ1226" s="1552"/>
      <c r="BK1226" s="1552"/>
      <c r="BL1226" s="1575"/>
      <c r="BM1226" s="1576"/>
      <c r="BN1226" s="1576"/>
      <c r="BO1226" s="1576"/>
      <c r="BP1226" s="1576"/>
      <c r="BQ1226" s="1577"/>
      <c r="BR1226" s="86"/>
      <c r="BS1226" s="86"/>
      <c r="BT1226" s="86"/>
      <c r="BY1226" s="145"/>
    </row>
    <row r="1227" spans="1:87" ht="13.5" customHeight="1" x14ac:dyDescent="0.2">
      <c r="A1227" s="143" t="str">
        <f>+IF('➉一覧からの作成用データ (切替届)'!$N$60="印刷ＯＫ→",1,"")</f>
        <v/>
      </c>
      <c r="B1227" s="2727"/>
      <c r="C1227" s="2728"/>
      <c r="D1227" s="2728"/>
      <c r="E1227" s="2728"/>
      <c r="F1227" s="2728"/>
      <c r="G1227" s="2728"/>
      <c r="H1227" s="2728"/>
      <c r="I1227" s="2728"/>
      <c r="J1227" s="2728"/>
      <c r="K1227" s="2728"/>
      <c r="L1227" s="2728"/>
      <c r="M1227" s="2728"/>
      <c r="N1227" s="2728"/>
      <c r="O1227" s="2728"/>
      <c r="P1227" s="1730"/>
      <c r="Q1227" s="1730"/>
      <c r="R1227" s="1640"/>
      <c r="S1227" s="1590"/>
      <c r="T1227" s="1590"/>
      <c r="U1227" s="1590"/>
      <c r="V1227" s="1641"/>
      <c r="W1227" s="1568"/>
      <c r="X1227" s="1569"/>
      <c r="Y1227" s="1569"/>
      <c r="Z1227" s="1569"/>
      <c r="AA1227" s="1569"/>
      <c r="AB1227" s="1569"/>
      <c r="AC1227" s="1569"/>
      <c r="AD1227" s="1569"/>
      <c r="AE1227" s="1569"/>
      <c r="AF1227" s="1569"/>
      <c r="AG1227" s="1569"/>
      <c r="AH1227" s="1569"/>
      <c r="AI1227" s="1569"/>
      <c r="AJ1227" s="1569"/>
      <c r="AK1227" s="1569"/>
      <c r="AL1227" s="1569"/>
      <c r="AM1227" s="1569"/>
      <c r="AN1227" s="1569"/>
      <c r="AO1227" s="1569"/>
      <c r="AP1227" s="1569"/>
      <c r="AQ1227" s="1569"/>
      <c r="AR1227" s="1569"/>
      <c r="AS1227" s="1569"/>
      <c r="AT1227" s="1569"/>
      <c r="AU1227" s="1569"/>
      <c r="AV1227" s="1569"/>
      <c r="AW1227" s="1550"/>
      <c r="AX1227" s="1550"/>
      <c r="AY1227" s="1550"/>
      <c r="AZ1227" s="1550"/>
      <c r="BA1227" s="1550"/>
      <c r="BB1227" s="1550"/>
      <c r="BC1227" s="1550"/>
      <c r="BD1227" s="1624" t="s">
        <v>116</v>
      </c>
      <c r="BE1227" s="1624"/>
      <c r="BF1227" s="1624"/>
      <c r="BG1227" s="1624"/>
      <c r="BH1227" s="1624"/>
      <c r="BI1227" s="1624"/>
      <c r="BJ1227" s="1624"/>
      <c r="BK1227" s="1624" t="s">
        <v>117</v>
      </c>
      <c r="BL1227" s="1566" t="str">
        <f>RIGHT('➉一覧からの作成用データ (切替届)'!$M$60,2)&amp;""</f>
        <v/>
      </c>
      <c r="BM1227" s="1566"/>
      <c r="BN1227" s="1566"/>
      <c r="BO1227" s="1566"/>
      <c r="BP1227" s="1566"/>
      <c r="BQ1227" s="1626" t="s">
        <v>118</v>
      </c>
      <c r="BR1227" s="78"/>
      <c r="BS1227" s="78"/>
      <c r="BT1227" s="76"/>
      <c r="BY1227" s="145"/>
    </row>
    <row r="1228" spans="1:87" ht="13.5" customHeight="1" x14ac:dyDescent="0.2">
      <c r="A1228" s="143" t="str">
        <f>+IF('➉一覧からの作成用データ (切替届)'!$N$60="印刷ＯＫ→",1,"")</f>
        <v/>
      </c>
      <c r="B1228" s="2729"/>
      <c r="C1228" s="2730"/>
      <c r="D1228" s="2730"/>
      <c r="E1228" s="2730"/>
      <c r="F1228" s="2730"/>
      <c r="G1228" s="2730"/>
      <c r="H1228" s="2730"/>
      <c r="I1228" s="2730"/>
      <c r="J1228" s="2730"/>
      <c r="K1228" s="2730"/>
      <c r="L1228" s="2730"/>
      <c r="M1228" s="2730"/>
      <c r="N1228" s="2730"/>
      <c r="O1228" s="2730"/>
      <c r="P1228" s="1730"/>
      <c r="Q1228" s="1730"/>
      <c r="R1228" s="1637"/>
      <c r="S1228" s="1638"/>
      <c r="T1228" s="1638"/>
      <c r="U1228" s="1638"/>
      <c r="V1228" s="1642"/>
      <c r="W1228" s="1570"/>
      <c r="X1228" s="1571"/>
      <c r="Y1228" s="1571"/>
      <c r="Z1228" s="1571"/>
      <c r="AA1228" s="1571"/>
      <c r="AB1228" s="1571"/>
      <c r="AC1228" s="1571"/>
      <c r="AD1228" s="1571"/>
      <c r="AE1228" s="1571"/>
      <c r="AF1228" s="1571"/>
      <c r="AG1228" s="1571"/>
      <c r="AH1228" s="1571"/>
      <c r="AI1228" s="1571"/>
      <c r="AJ1228" s="1571"/>
      <c r="AK1228" s="1571"/>
      <c r="AL1228" s="1571"/>
      <c r="AM1228" s="1571"/>
      <c r="AN1228" s="1571"/>
      <c r="AO1228" s="1571"/>
      <c r="AP1228" s="1571"/>
      <c r="AQ1228" s="1571"/>
      <c r="AR1228" s="1571"/>
      <c r="AS1228" s="1571"/>
      <c r="AT1228" s="1571"/>
      <c r="AU1228" s="1571"/>
      <c r="AV1228" s="1571"/>
      <c r="AW1228" s="1550"/>
      <c r="AX1228" s="1550"/>
      <c r="AY1228" s="1550"/>
      <c r="AZ1228" s="1550"/>
      <c r="BA1228" s="1550"/>
      <c r="BB1228" s="1550"/>
      <c r="BC1228" s="1550"/>
      <c r="BD1228" s="1625"/>
      <c r="BE1228" s="1625"/>
      <c r="BF1228" s="1625"/>
      <c r="BG1228" s="1625"/>
      <c r="BH1228" s="1625"/>
      <c r="BI1228" s="1625"/>
      <c r="BJ1228" s="1625"/>
      <c r="BK1228" s="1625"/>
      <c r="BL1228" s="1567"/>
      <c r="BM1228" s="1567"/>
      <c r="BN1228" s="1567"/>
      <c r="BO1228" s="1567"/>
      <c r="BP1228" s="1567"/>
      <c r="BQ1228" s="1627"/>
      <c r="BR1228" s="78"/>
      <c r="BS1228" s="78"/>
      <c r="BT1228" s="76"/>
      <c r="BY1228" s="145"/>
      <c r="BZ1228" s="145"/>
      <c r="CA1228" s="145"/>
      <c r="CB1228" s="145"/>
      <c r="CC1228" s="145"/>
      <c r="CD1228" s="145"/>
      <c r="CE1228" s="145"/>
      <c r="CF1228" s="145"/>
    </row>
    <row r="1229" spans="1:87" ht="20.25" customHeight="1" x14ac:dyDescent="0.2">
      <c r="A1229" s="143" t="str">
        <f>+IF('➉一覧からの作成用データ (切替届)'!$N$60="印刷ＯＫ→",1,"")</f>
        <v/>
      </c>
      <c r="B1229" s="1653"/>
      <c r="C1229" s="1564"/>
      <c r="D1229" s="1564"/>
      <c r="E1229" s="1564"/>
      <c r="F1229" s="1564"/>
      <c r="G1229" s="1564"/>
      <c r="H1229" s="1564"/>
      <c r="I1229" s="1564"/>
      <c r="J1229" s="1564"/>
      <c r="K1229" s="1649" t="s">
        <v>304</v>
      </c>
      <c r="L1229" s="1650"/>
      <c r="M1229" s="1650"/>
      <c r="N1229" s="1650"/>
      <c r="O1229" s="1650"/>
      <c r="P1229" s="1730"/>
      <c r="Q1229" s="1730"/>
      <c r="R1229" s="1634" t="s">
        <v>20</v>
      </c>
      <c r="S1229" s="1634"/>
      <c r="T1229" s="1634"/>
      <c r="U1229" s="1634"/>
      <c r="V1229" s="1634"/>
      <c r="W1229" s="1610" t="str">
        <f>①伊勢崎市における事業所基本情報!$I$20&amp;""</f>
        <v/>
      </c>
      <c r="X1229" s="1611"/>
      <c r="Y1229" s="1611"/>
      <c r="Z1229" s="1611"/>
      <c r="AA1229" s="1611"/>
      <c r="AB1229" s="1611"/>
      <c r="AC1229" s="1611"/>
      <c r="AD1229" s="1611"/>
      <c r="AE1229" s="1611"/>
      <c r="AF1229" s="1611"/>
      <c r="AG1229" s="1611"/>
      <c r="AH1229" s="1611"/>
      <c r="AI1229" s="1611"/>
      <c r="AJ1229" s="1611"/>
      <c r="AK1229" s="1611"/>
      <c r="AL1229" s="1611"/>
      <c r="AM1229" s="1611"/>
      <c r="AN1229" s="1611"/>
      <c r="AO1229" s="1611"/>
      <c r="AP1229" s="1611"/>
      <c r="AQ1229" s="1611"/>
      <c r="AR1229" s="1611"/>
      <c r="AS1229" s="1611"/>
      <c r="AT1229" s="1611"/>
      <c r="AU1229" s="1611"/>
      <c r="AV1229" s="1612"/>
      <c r="AW1229" s="1550" t="s">
        <v>131</v>
      </c>
      <c r="AX1229" s="1550"/>
      <c r="AY1229" s="1550"/>
      <c r="AZ1229" s="1550"/>
      <c r="BA1229" s="1550" t="s">
        <v>33</v>
      </c>
      <c r="BB1229" s="1550"/>
      <c r="BC1229" s="1550"/>
      <c r="BD1229" s="1614" t="str">
        <f>①伊勢崎市における事業所基本情報!$I$35&amp;""</f>
        <v/>
      </c>
      <c r="BE1229" s="1614"/>
      <c r="BF1229" s="1614"/>
      <c r="BG1229" s="1614"/>
      <c r="BH1229" s="1614"/>
      <c r="BI1229" s="1614"/>
      <c r="BJ1229" s="1614"/>
      <c r="BK1229" s="1614"/>
      <c r="BL1229" s="1614"/>
      <c r="BM1229" s="1614"/>
      <c r="BN1229" s="1614"/>
      <c r="BO1229" s="1614"/>
      <c r="BP1229" s="1614"/>
      <c r="BQ1229" s="1615"/>
      <c r="BR1229" s="78"/>
      <c r="BS1229" s="78"/>
      <c r="BT1229" s="76"/>
      <c r="BY1229" s="145"/>
      <c r="BZ1229" s="145"/>
      <c r="CA1229" s="145"/>
      <c r="CB1229" s="145"/>
      <c r="CC1229" s="145"/>
      <c r="CD1229" s="145"/>
      <c r="CE1229" s="145"/>
      <c r="CF1229" s="145"/>
    </row>
    <row r="1230" spans="1:87" ht="20.25" customHeight="1" x14ac:dyDescent="0.2">
      <c r="A1230" s="143" t="str">
        <f>+IF('➉一覧からの作成用データ (切替届)'!$N$60="印刷ＯＫ→",1,"")</f>
        <v/>
      </c>
      <c r="B1230" s="1653"/>
      <c r="C1230" s="1564"/>
      <c r="D1230" s="1564"/>
      <c r="E1230" s="1564"/>
      <c r="F1230" s="1564"/>
      <c r="G1230" s="1564"/>
      <c r="H1230" s="1564"/>
      <c r="I1230" s="1564"/>
      <c r="J1230" s="1564"/>
      <c r="K1230" s="1651"/>
      <c r="L1230" s="1652"/>
      <c r="M1230" s="1652"/>
      <c r="N1230" s="1652"/>
      <c r="O1230" s="1652"/>
      <c r="P1230" s="1730"/>
      <c r="Q1230" s="1730"/>
      <c r="R1230" s="1640" t="s">
        <v>24</v>
      </c>
      <c r="S1230" s="1590"/>
      <c r="T1230" s="1590"/>
      <c r="U1230" s="1590"/>
      <c r="V1230" s="1641"/>
      <c r="W1230" s="1601" t="str">
        <f>①伊勢崎市における事業所基本情報!$I$22&amp;""</f>
        <v/>
      </c>
      <c r="X1230" s="1602"/>
      <c r="Y1230" s="1602"/>
      <c r="Z1230" s="1602"/>
      <c r="AA1230" s="1602"/>
      <c r="AB1230" s="1602"/>
      <c r="AC1230" s="1602"/>
      <c r="AD1230" s="1602"/>
      <c r="AE1230" s="1602"/>
      <c r="AF1230" s="1602"/>
      <c r="AG1230" s="1602"/>
      <c r="AH1230" s="1602"/>
      <c r="AI1230" s="1602"/>
      <c r="AJ1230" s="1602"/>
      <c r="AK1230" s="1602"/>
      <c r="AL1230" s="1602"/>
      <c r="AM1230" s="1602"/>
      <c r="AN1230" s="1602"/>
      <c r="AO1230" s="1602"/>
      <c r="AP1230" s="1602"/>
      <c r="AQ1230" s="1602"/>
      <c r="AR1230" s="1602"/>
      <c r="AS1230" s="1602"/>
      <c r="AT1230" s="1602"/>
      <c r="AU1230" s="1602"/>
      <c r="AV1230" s="1603"/>
      <c r="AW1230" s="1550"/>
      <c r="AX1230" s="1550"/>
      <c r="AY1230" s="1550"/>
      <c r="AZ1230" s="1550"/>
      <c r="BA1230" s="1550"/>
      <c r="BB1230" s="1550"/>
      <c r="BC1230" s="1550"/>
      <c r="BD1230" s="1616"/>
      <c r="BE1230" s="1616"/>
      <c r="BF1230" s="1616"/>
      <c r="BG1230" s="1616"/>
      <c r="BH1230" s="1616"/>
      <c r="BI1230" s="1616"/>
      <c r="BJ1230" s="1616"/>
      <c r="BK1230" s="1616"/>
      <c r="BL1230" s="1616"/>
      <c r="BM1230" s="1616"/>
      <c r="BN1230" s="1616"/>
      <c r="BO1230" s="1616"/>
      <c r="BP1230" s="1616"/>
      <c r="BQ1230" s="1617"/>
      <c r="BR1230" s="78"/>
      <c r="BS1230" s="78"/>
      <c r="BT1230" s="76"/>
      <c r="BY1230" s="145"/>
      <c r="BZ1230" s="145"/>
      <c r="CA1230" s="145"/>
      <c r="CB1230" s="145"/>
      <c r="CC1230" s="145"/>
      <c r="CD1230" s="145"/>
      <c r="CE1230" s="145"/>
      <c r="CF1230" s="145"/>
      <c r="CG1230" s="145"/>
    </row>
    <row r="1231" spans="1:87" ht="20.25" customHeight="1" x14ac:dyDescent="0.2">
      <c r="A1231" s="143" t="str">
        <f>+IF('➉一覧からの作成用データ (切替届)'!$N$60="印刷ＯＫ→",1,"")</f>
        <v/>
      </c>
      <c r="B1231" s="1653"/>
      <c r="C1231" s="1564"/>
      <c r="D1231" s="1564"/>
      <c r="E1231" s="1564"/>
      <c r="F1231" s="1564"/>
      <c r="G1231" s="1564"/>
      <c r="H1231" s="1564"/>
      <c r="I1231" s="1564"/>
      <c r="J1231" s="1564"/>
      <c r="K1231" s="1564"/>
      <c r="L1231" s="1564"/>
      <c r="M1231" s="1564"/>
      <c r="N1231" s="1564"/>
      <c r="O1231" s="1565"/>
      <c r="P1231" s="1730"/>
      <c r="Q1231" s="1730"/>
      <c r="R1231" s="1640"/>
      <c r="S1231" s="1590"/>
      <c r="T1231" s="1590"/>
      <c r="U1231" s="1590"/>
      <c r="V1231" s="1641"/>
      <c r="W1231" s="1604"/>
      <c r="X1231" s="1605"/>
      <c r="Y1231" s="1605"/>
      <c r="Z1231" s="1605"/>
      <c r="AA1231" s="1605"/>
      <c r="AB1231" s="1605"/>
      <c r="AC1231" s="1605"/>
      <c r="AD1231" s="1605"/>
      <c r="AE1231" s="1605"/>
      <c r="AF1231" s="1605"/>
      <c r="AG1231" s="1605"/>
      <c r="AH1231" s="1605"/>
      <c r="AI1231" s="1605"/>
      <c r="AJ1231" s="1605"/>
      <c r="AK1231" s="1605"/>
      <c r="AL1231" s="1605"/>
      <c r="AM1231" s="1605"/>
      <c r="AN1231" s="1605"/>
      <c r="AO1231" s="1605"/>
      <c r="AP1231" s="1605"/>
      <c r="AQ1231" s="1605"/>
      <c r="AR1231" s="1605"/>
      <c r="AS1231" s="1605"/>
      <c r="AT1231" s="1605"/>
      <c r="AU1231" s="1605"/>
      <c r="AV1231" s="1606"/>
      <c r="AW1231" s="1550"/>
      <c r="AX1231" s="1550"/>
      <c r="AY1231" s="1550"/>
      <c r="AZ1231" s="1550"/>
      <c r="BA1231" s="1550" t="s">
        <v>3</v>
      </c>
      <c r="BB1231" s="1550"/>
      <c r="BC1231" s="1550"/>
      <c r="BD1231" s="1708" t="str">
        <f>①伊勢崎市における事業所基本情報!$I$37&amp;""</f>
        <v/>
      </c>
      <c r="BE1231" s="1709"/>
      <c r="BF1231" s="1709"/>
      <c r="BG1231" s="1709"/>
      <c r="BH1231" s="1709"/>
      <c r="BI1231" s="1709"/>
      <c r="BJ1231" s="1709"/>
      <c r="BK1231" s="1709"/>
      <c r="BL1231" s="1709"/>
      <c r="BM1231" s="1709"/>
      <c r="BN1231" s="1709"/>
      <c r="BO1231" s="1709"/>
      <c r="BP1231" s="1709"/>
      <c r="BQ1231" s="1710"/>
      <c r="BR1231" s="78"/>
      <c r="BS1231" s="78"/>
      <c r="BT1231" s="76"/>
      <c r="BY1231" s="145"/>
    </row>
    <row r="1232" spans="1:87" ht="20.25" customHeight="1" x14ac:dyDescent="0.2">
      <c r="A1232" s="143" t="str">
        <f>+IF('➉一覧からの作成用データ (切替届)'!$N$60="印刷ＯＫ→",1,"")</f>
        <v/>
      </c>
      <c r="B1232" s="1557" t="s">
        <v>13</v>
      </c>
      <c r="C1232" s="1558"/>
      <c r="D1232" s="1558"/>
      <c r="E1232" s="1558"/>
      <c r="F1232" s="1559"/>
      <c r="G1232" s="1553" t="s">
        <v>19</v>
      </c>
      <c r="H1232" s="1554"/>
      <c r="I1232" s="1554"/>
      <c r="J1232" s="1554"/>
      <c r="K1232" s="1554"/>
      <c r="L1232" s="1554"/>
      <c r="M1232" s="1554"/>
      <c r="N1232" s="1554"/>
      <c r="O1232" s="1554"/>
      <c r="P1232" s="1730"/>
      <c r="Q1232" s="1730"/>
      <c r="R1232" s="1637"/>
      <c r="S1232" s="1638"/>
      <c r="T1232" s="1638"/>
      <c r="U1232" s="1638"/>
      <c r="V1232" s="1642"/>
      <c r="W1232" s="1607"/>
      <c r="X1232" s="1608"/>
      <c r="Y1232" s="1608"/>
      <c r="Z1232" s="1608"/>
      <c r="AA1232" s="1608"/>
      <c r="AB1232" s="1608"/>
      <c r="AC1232" s="1608"/>
      <c r="AD1232" s="1608"/>
      <c r="AE1232" s="1608"/>
      <c r="AF1232" s="1608"/>
      <c r="AG1232" s="1608"/>
      <c r="AH1232" s="1608"/>
      <c r="AI1232" s="1608"/>
      <c r="AJ1232" s="1608"/>
      <c r="AK1232" s="1608"/>
      <c r="AL1232" s="1608"/>
      <c r="AM1232" s="1608"/>
      <c r="AN1232" s="1608"/>
      <c r="AO1232" s="1608"/>
      <c r="AP1232" s="1608"/>
      <c r="AQ1232" s="1608"/>
      <c r="AR1232" s="1608"/>
      <c r="AS1232" s="1608"/>
      <c r="AT1232" s="1608"/>
      <c r="AU1232" s="1608"/>
      <c r="AV1232" s="1609"/>
      <c r="AW1232" s="1550"/>
      <c r="AX1232" s="1550"/>
      <c r="AY1232" s="1550"/>
      <c r="AZ1232" s="1550"/>
      <c r="BA1232" s="1550"/>
      <c r="BB1232" s="1550"/>
      <c r="BC1232" s="1550"/>
      <c r="BD1232" s="1711"/>
      <c r="BE1232" s="1712"/>
      <c r="BF1232" s="1712"/>
      <c r="BG1232" s="1712"/>
      <c r="BH1232" s="1712"/>
      <c r="BI1232" s="1712"/>
      <c r="BJ1232" s="1712"/>
      <c r="BK1232" s="1712"/>
      <c r="BL1232" s="1712"/>
      <c r="BM1232" s="1712"/>
      <c r="BN1232" s="1712"/>
      <c r="BO1232" s="1712"/>
      <c r="BP1232" s="1712"/>
      <c r="BQ1232" s="1713"/>
      <c r="BR1232" s="78"/>
      <c r="BS1232" s="78"/>
      <c r="BT1232" s="76"/>
      <c r="BY1232" s="145"/>
      <c r="BZ1232" s="145"/>
    </row>
    <row r="1233" spans="1:98" ht="20.25" customHeight="1" x14ac:dyDescent="0.2">
      <c r="A1233" s="143" t="str">
        <f>+IF('➉一覧からの作成用データ (切替届)'!$N$60="印刷ＯＫ→",1,"")</f>
        <v/>
      </c>
      <c r="B1233" s="1560"/>
      <c r="C1233" s="1561"/>
      <c r="D1233" s="1561"/>
      <c r="E1233" s="1561"/>
      <c r="F1233" s="1562"/>
      <c r="G1233" s="1555"/>
      <c r="H1233" s="1556"/>
      <c r="I1233" s="1556"/>
      <c r="J1233" s="1556"/>
      <c r="K1233" s="1556"/>
      <c r="L1233" s="1556"/>
      <c r="M1233" s="1556"/>
      <c r="N1233" s="1556"/>
      <c r="O1233" s="1556"/>
      <c r="P1233" s="1730"/>
      <c r="Q1233" s="1730"/>
      <c r="R1233" s="1550" t="s">
        <v>25</v>
      </c>
      <c r="S1233" s="1550"/>
      <c r="T1233" s="1550"/>
      <c r="U1233" s="1550"/>
      <c r="V1233" s="1550"/>
      <c r="W1233" s="1543" t="str">
        <f>①伊勢崎市における事業所基本情報!$CG$35&amp;""</f>
        <v/>
      </c>
      <c r="X1233" s="1544"/>
      <c r="Y1233" s="1543" t="str">
        <f>①伊勢崎市における事業所基本情報!$CH$35&amp;""</f>
        <v/>
      </c>
      <c r="Z1233" s="1544"/>
      <c r="AA1233" s="1543" t="str">
        <f>①伊勢崎市における事業所基本情報!$CI$35&amp;""</f>
        <v/>
      </c>
      <c r="AB1233" s="1544"/>
      <c r="AC1233" s="1543" t="str">
        <f>①伊勢崎市における事業所基本情報!$CJ$35&amp;""</f>
        <v/>
      </c>
      <c r="AD1233" s="1544"/>
      <c r="AE1233" s="1543" t="str">
        <f>①伊勢崎市における事業所基本情報!$CK$35&amp;""</f>
        <v/>
      </c>
      <c r="AF1233" s="1544"/>
      <c r="AG1233" s="1543" t="str">
        <f>①伊勢崎市における事業所基本情報!$CL$35&amp;""</f>
        <v/>
      </c>
      <c r="AH1233" s="1544"/>
      <c r="AI1233" s="1543" t="str">
        <f>①伊勢崎市における事業所基本情報!$CM$35&amp;""</f>
        <v/>
      </c>
      <c r="AJ1233" s="1544"/>
      <c r="AK1233" s="1543" t="str">
        <f>①伊勢崎市における事業所基本情報!$CN$35&amp;""</f>
        <v/>
      </c>
      <c r="AL1233" s="1544"/>
      <c r="AM1233" s="1543" t="str">
        <f>①伊勢崎市における事業所基本情報!$CO$35&amp;""</f>
        <v/>
      </c>
      <c r="AN1233" s="1544"/>
      <c r="AO1233" s="1543" t="str">
        <f>①伊勢崎市における事業所基本情報!$CP$35&amp;""</f>
        <v/>
      </c>
      <c r="AP1233" s="1544"/>
      <c r="AQ1233" s="1543" t="str">
        <f>①伊勢崎市における事業所基本情報!$CQ$35&amp;""</f>
        <v/>
      </c>
      <c r="AR1233" s="1544"/>
      <c r="AS1233" s="1543" t="str">
        <f>①伊勢崎市における事業所基本情報!$CR$35&amp;""</f>
        <v/>
      </c>
      <c r="AT1233" s="1544"/>
      <c r="AU1233" s="1736" t="str">
        <f>①伊勢崎市における事業所基本情報!$CS$35&amp;""</f>
        <v/>
      </c>
      <c r="AV1233" s="1737"/>
      <c r="AW1233" s="1550"/>
      <c r="AX1233" s="1550"/>
      <c r="AY1233" s="1550"/>
      <c r="AZ1233" s="1550"/>
      <c r="BA1233" s="1550" t="s">
        <v>4</v>
      </c>
      <c r="BB1233" s="1550"/>
      <c r="BC1233" s="1550"/>
      <c r="BD1233" s="1714" t="str">
        <f>①伊勢崎市における事業所基本情報!$I$39&amp;""</f>
        <v/>
      </c>
      <c r="BE1233" s="1715"/>
      <c r="BF1233" s="1715"/>
      <c r="BG1233" s="1715"/>
      <c r="BH1233" s="1715"/>
      <c r="BI1233" s="1715"/>
      <c r="BJ1233" s="1715"/>
      <c r="BK1233" s="1715"/>
      <c r="BL1233" s="1715"/>
      <c r="BM1233" s="1715"/>
      <c r="BN1233" s="1715"/>
      <c r="BO1233" s="1715"/>
      <c r="BP1233" s="1715"/>
      <c r="BQ1233" s="1716"/>
      <c r="BR1233" s="78"/>
      <c r="BS1233" s="78"/>
      <c r="BT1233" s="76"/>
      <c r="BY1233" s="145"/>
      <c r="BZ1233" s="145"/>
    </row>
    <row r="1234" spans="1:98" ht="20.25" customHeight="1" thickBot="1" x14ac:dyDescent="0.25">
      <c r="A1234" s="143" t="str">
        <f>+IF('➉一覧からの作成用データ (切替届)'!$N$60="印刷ＯＫ→",1,"")</f>
        <v/>
      </c>
      <c r="B1234" s="1560"/>
      <c r="C1234" s="1561"/>
      <c r="D1234" s="1561"/>
      <c r="E1234" s="1561"/>
      <c r="F1234" s="1562"/>
      <c r="G1234" s="1555"/>
      <c r="H1234" s="1556"/>
      <c r="I1234" s="1556"/>
      <c r="J1234" s="1556"/>
      <c r="K1234" s="1556"/>
      <c r="L1234" s="1556"/>
      <c r="M1234" s="1556"/>
      <c r="N1234" s="1556"/>
      <c r="O1234" s="1556"/>
      <c r="P1234" s="1730"/>
      <c r="Q1234" s="1730"/>
      <c r="R1234" s="1550"/>
      <c r="S1234" s="1550"/>
      <c r="T1234" s="1550"/>
      <c r="U1234" s="1550"/>
      <c r="V1234" s="1550"/>
      <c r="W1234" s="1620"/>
      <c r="X1234" s="1621"/>
      <c r="Y1234" s="1620"/>
      <c r="Z1234" s="1621"/>
      <c r="AA1234" s="1620"/>
      <c r="AB1234" s="1621"/>
      <c r="AC1234" s="1545"/>
      <c r="AD1234" s="1546"/>
      <c r="AE1234" s="1545"/>
      <c r="AF1234" s="1546"/>
      <c r="AG1234" s="1545"/>
      <c r="AH1234" s="1546"/>
      <c r="AI1234" s="1545"/>
      <c r="AJ1234" s="1546"/>
      <c r="AK1234" s="1545"/>
      <c r="AL1234" s="1546"/>
      <c r="AM1234" s="1545"/>
      <c r="AN1234" s="1546"/>
      <c r="AO1234" s="1545"/>
      <c r="AP1234" s="1546"/>
      <c r="AQ1234" s="1545"/>
      <c r="AR1234" s="1546"/>
      <c r="AS1234" s="1545"/>
      <c r="AT1234" s="1546"/>
      <c r="AU1234" s="1738"/>
      <c r="AV1234" s="1543"/>
      <c r="AW1234" s="1634"/>
      <c r="AX1234" s="1634"/>
      <c r="AY1234" s="1634"/>
      <c r="AZ1234" s="1634"/>
      <c r="BA1234" s="1618"/>
      <c r="BB1234" s="1618"/>
      <c r="BC1234" s="1618"/>
      <c r="BD1234" s="1717"/>
      <c r="BE1234" s="1718"/>
      <c r="BF1234" s="1718"/>
      <c r="BG1234" s="1718"/>
      <c r="BH1234" s="1718"/>
      <c r="BI1234" s="1718"/>
      <c r="BJ1234" s="1718"/>
      <c r="BK1234" s="1718"/>
      <c r="BL1234" s="1718"/>
      <c r="BM1234" s="1718"/>
      <c r="BN1234" s="1718"/>
      <c r="BO1234" s="1718"/>
      <c r="BP1234" s="1718"/>
      <c r="BQ1234" s="1719"/>
      <c r="BR1234" s="78"/>
      <c r="BS1234" s="78"/>
      <c r="BY1234" s="145"/>
      <c r="BZ1234" s="145"/>
      <c r="CA1234" s="145"/>
      <c r="CB1234" s="145"/>
      <c r="CC1234" s="145"/>
      <c r="CD1234" s="145"/>
      <c r="CE1234" s="145"/>
      <c r="CF1234" s="145"/>
      <c r="CG1234" s="145"/>
    </row>
    <row r="1235" spans="1:98" ht="15.75" customHeight="1" x14ac:dyDescent="0.2">
      <c r="A1235" s="143" t="str">
        <f>+IF('➉一覧からの作成用データ (切替届)'!$N$60="印刷ＯＫ→",1,"")</f>
        <v/>
      </c>
      <c r="B1235" s="1676" t="s">
        <v>22</v>
      </c>
      <c r="C1235" s="1677"/>
      <c r="D1235" s="1595" t="s">
        <v>14</v>
      </c>
      <c r="E1235" s="1596"/>
      <c r="F1235" s="1596"/>
      <c r="G1235" s="1596"/>
      <c r="H1235" s="1596"/>
      <c r="I1235" s="1597"/>
      <c r="J1235" s="2699" t="str">
        <f>'➉一覧からの作成用データ (切替届)'!$D$60&amp;""</f>
        <v/>
      </c>
      <c r="K1235" s="2700"/>
      <c r="L1235" s="2700"/>
      <c r="M1235" s="2700"/>
      <c r="N1235" s="2700"/>
      <c r="O1235" s="2700"/>
      <c r="P1235" s="2700"/>
      <c r="Q1235" s="2700"/>
      <c r="R1235" s="2700"/>
      <c r="S1235" s="2700"/>
      <c r="T1235" s="2700"/>
      <c r="U1235" s="2700"/>
      <c r="V1235" s="2700"/>
      <c r="W1235" s="2700"/>
      <c r="X1235" s="2700"/>
      <c r="Y1235" s="2700"/>
      <c r="Z1235" s="2700"/>
      <c r="AA1235" s="2700"/>
      <c r="AB1235" s="2701"/>
      <c r="AC1235" s="2702" t="s">
        <v>119</v>
      </c>
      <c r="AD1235" s="2703"/>
      <c r="AE1235" s="2703"/>
      <c r="AF1235" s="2703"/>
      <c r="AG1235" s="2704"/>
      <c r="AH1235" s="1643" t="s">
        <v>120</v>
      </c>
      <c r="AI1235" s="1643"/>
      <c r="AJ1235" s="1643"/>
      <c r="AK1235" s="1643"/>
      <c r="AL1235" s="1643"/>
      <c r="AM1235" s="1643"/>
      <c r="AN1235" s="1643"/>
      <c r="AO1235" s="1643"/>
      <c r="AP1235" s="1643"/>
      <c r="AQ1235" s="1643"/>
      <c r="AR1235" s="1644"/>
      <c r="AS1235" s="1635" t="s">
        <v>123</v>
      </c>
      <c r="AT1235" s="1635"/>
      <c r="AU1235" s="1635"/>
      <c r="AV1235" s="1635"/>
      <c r="AW1235" s="1635"/>
      <c r="AX1235" s="1635"/>
      <c r="AY1235" s="1635"/>
      <c r="AZ1235" s="1635"/>
      <c r="BA1235" s="1636"/>
      <c r="BB1235" s="1636"/>
      <c r="BC1235" s="1636"/>
      <c r="BD1235" s="1635"/>
      <c r="BE1235" s="1635"/>
      <c r="BF1235" s="1635"/>
      <c r="BG1235" s="1635"/>
      <c r="BH1235" s="1635"/>
      <c r="BI1235" s="1635"/>
      <c r="BJ1235" s="1635"/>
      <c r="BK1235" s="1635"/>
      <c r="BL1235" s="1635"/>
      <c r="BM1235" s="1635"/>
      <c r="BN1235" s="1635"/>
      <c r="BO1235" s="1635"/>
      <c r="BP1235" s="1635"/>
      <c r="BQ1235" s="79"/>
      <c r="BR1235" s="76"/>
      <c r="BS1235" s="76"/>
      <c r="BT1235" s="76"/>
      <c r="BU1235" s="76"/>
      <c r="CA1235" s="145"/>
      <c r="CB1235" s="145"/>
      <c r="CC1235" s="145"/>
      <c r="CD1235" s="145"/>
      <c r="CE1235" s="145"/>
      <c r="CF1235" s="145"/>
      <c r="CG1235" s="145"/>
      <c r="CH1235" s="145"/>
      <c r="CI1235" s="145"/>
    </row>
    <row r="1236" spans="1:98" ht="16.5" customHeight="1" x14ac:dyDescent="0.2">
      <c r="A1236" s="143" t="str">
        <f>+IF('➉一覧からの作成用データ (切替届)'!$N$60="印刷ＯＫ→",1,"")</f>
        <v/>
      </c>
      <c r="B1236" s="1676"/>
      <c r="C1236" s="1677"/>
      <c r="D1236" s="1628" t="s">
        <v>305</v>
      </c>
      <c r="E1236" s="1629"/>
      <c r="F1236" s="1629"/>
      <c r="G1236" s="1629"/>
      <c r="H1236" s="1629"/>
      <c r="I1236" s="1630"/>
      <c r="J1236" s="2705" t="str">
        <f>'➉一覧からの作成用データ (切替届)'!$C$60&amp;""</f>
        <v/>
      </c>
      <c r="K1236" s="2706"/>
      <c r="L1236" s="2706"/>
      <c r="M1236" s="2706"/>
      <c r="N1236" s="2706"/>
      <c r="O1236" s="2706"/>
      <c r="P1236" s="2706"/>
      <c r="Q1236" s="2706"/>
      <c r="R1236" s="2706"/>
      <c r="S1236" s="2706"/>
      <c r="T1236" s="2706"/>
      <c r="U1236" s="2706"/>
      <c r="V1236" s="2706"/>
      <c r="W1236" s="2706"/>
      <c r="X1236" s="2706"/>
      <c r="Y1236" s="2706"/>
      <c r="Z1236" s="2706"/>
      <c r="AA1236" s="2706"/>
      <c r="AB1236" s="2707"/>
      <c r="AC1236" s="2710"/>
      <c r="AD1236" s="2711"/>
      <c r="AE1236" s="2711"/>
      <c r="AF1236" s="2711"/>
      <c r="AG1236" s="2712"/>
      <c r="AH1236" s="1645"/>
      <c r="AI1236" s="1645"/>
      <c r="AJ1236" s="1645"/>
      <c r="AK1236" s="1645"/>
      <c r="AL1236" s="1645"/>
      <c r="AM1236" s="1645"/>
      <c r="AN1236" s="1645"/>
      <c r="AO1236" s="1645"/>
      <c r="AP1236" s="1645"/>
      <c r="AQ1236" s="1645"/>
      <c r="AR1236" s="1646"/>
      <c r="AS1236" s="1589" t="s">
        <v>73</v>
      </c>
      <c r="AT1236" s="1589"/>
      <c r="AU1236" s="1619" t="str">
        <f>'➉一覧からの作成用データ (切替届)'!$I$60&amp;""</f>
        <v/>
      </c>
      <c r="AV1236" s="1619"/>
      <c r="AW1236" s="1619"/>
      <c r="AX1236" s="1619"/>
      <c r="AY1236" s="1619"/>
      <c r="AZ1236" s="1619"/>
      <c r="BA1236" s="1619"/>
      <c r="BB1236" s="1619"/>
      <c r="BC1236" s="1619"/>
      <c r="BD1236" s="1619"/>
      <c r="BE1236" s="1619"/>
      <c r="BF1236" s="1589" t="s">
        <v>74</v>
      </c>
      <c r="BG1236" s="1589"/>
      <c r="BH1236" s="740" t="s">
        <v>350</v>
      </c>
      <c r="BI1236" s="740"/>
      <c r="BJ1236" s="740"/>
      <c r="BK1236" s="740"/>
      <c r="BL1236" s="740"/>
      <c r="BM1236" s="740"/>
      <c r="BN1236" s="740"/>
      <c r="BO1236" s="740"/>
      <c r="BP1236" s="740"/>
      <c r="BQ1236" s="1684"/>
      <c r="BR1236" s="76"/>
      <c r="BS1236" s="76"/>
      <c r="BT1236" s="76"/>
      <c r="BU1236" s="76"/>
      <c r="CA1236" s="145"/>
      <c r="CB1236" s="145"/>
      <c r="CC1236" s="145"/>
      <c r="CD1236" s="145"/>
      <c r="CE1236" s="145"/>
      <c r="CF1236" s="145"/>
      <c r="CG1236" s="145"/>
      <c r="CH1236" s="145"/>
      <c r="CI1236" s="145"/>
    </row>
    <row r="1237" spans="1:98" ht="16.5" customHeight="1" x14ac:dyDescent="0.2">
      <c r="A1237" s="143" t="str">
        <f>+IF('➉一覧からの作成用データ (切替届)'!$N$60="印刷ＯＫ→",1,"")</f>
        <v/>
      </c>
      <c r="B1237" s="1676"/>
      <c r="C1237" s="1677"/>
      <c r="D1237" s="1631"/>
      <c r="E1237" s="1632"/>
      <c r="F1237" s="1632"/>
      <c r="G1237" s="1632"/>
      <c r="H1237" s="1632"/>
      <c r="I1237" s="1633"/>
      <c r="J1237" s="1685"/>
      <c r="K1237" s="1686"/>
      <c r="L1237" s="1686"/>
      <c r="M1237" s="1686"/>
      <c r="N1237" s="1686"/>
      <c r="O1237" s="1686"/>
      <c r="P1237" s="1686"/>
      <c r="Q1237" s="1686"/>
      <c r="R1237" s="1686"/>
      <c r="S1237" s="1686"/>
      <c r="T1237" s="1686"/>
      <c r="U1237" s="1686"/>
      <c r="V1237" s="1686"/>
      <c r="W1237" s="1686"/>
      <c r="X1237" s="1686"/>
      <c r="Y1237" s="1686"/>
      <c r="Z1237" s="1686"/>
      <c r="AA1237" s="1686"/>
      <c r="AB1237" s="2708"/>
      <c r="AC1237" s="2318"/>
      <c r="AD1237" s="1613"/>
      <c r="AE1237" s="1613"/>
      <c r="AF1237" s="1613"/>
      <c r="AG1237" s="2319"/>
      <c r="AH1237" s="1645"/>
      <c r="AI1237" s="1645"/>
      <c r="AJ1237" s="1645"/>
      <c r="AK1237" s="1645"/>
      <c r="AL1237" s="1645"/>
      <c r="AM1237" s="1645"/>
      <c r="AN1237" s="1645"/>
      <c r="AO1237" s="1645"/>
      <c r="AP1237" s="1645"/>
      <c r="AQ1237" s="1645"/>
      <c r="AR1237" s="1646"/>
      <c r="AS1237" s="1589"/>
      <c r="AT1237" s="1589"/>
      <c r="AU1237" s="1619"/>
      <c r="AV1237" s="1619"/>
      <c r="AW1237" s="1619"/>
      <c r="AX1237" s="1619"/>
      <c r="AY1237" s="1619"/>
      <c r="AZ1237" s="1619"/>
      <c r="BA1237" s="1619"/>
      <c r="BB1237" s="1619"/>
      <c r="BC1237" s="1619"/>
      <c r="BD1237" s="1619"/>
      <c r="BE1237" s="1619"/>
      <c r="BF1237" s="1589"/>
      <c r="BG1237" s="1589"/>
      <c r="BH1237" s="740"/>
      <c r="BI1237" s="740"/>
      <c r="BJ1237" s="740"/>
      <c r="BK1237" s="740"/>
      <c r="BL1237" s="740"/>
      <c r="BM1237" s="740"/>
      <c r="BN1237" s="740"/>
      <c r="BO1237" s="740"/>
      <c r="BP1237" s="740"/>
      <c r="BQ1237" s="1684"/>
      <c r="BR1237" s="76"/>
      <c r="BS1237" s="76"/>
      <c r="BT1237" s="76"/>
      <c r="BU1237" s="76"/>
      <c r="CA1237" s="145"/>
      <c r="CS1237" s="134"/>
      <c r="CT1237" s="134"/>
    </row>
    <row r="1238" spans="1:98" ht="16.5" customHeight="1" x14ac:dyDescent="0.2">
      <c r="A1238" s="143" t="str">
        <f>+IF('➉一覧からの作成用データ (切替届)'!$N$60="印刷ＯＫ→",1,"")</f>
        <v/>
      </c>
      <c r="B1238" s="1676"/>
      <c r="C1238" s="1677"/>
      <c r="D1238" s="1598"/>
      <c r="E1238" s="1599"/>
      <c r="F1238" s="1599"/>
      <c r="G1238" s="1599"/>
      <c r="H1238" s="1599"/>
      <c r="I1238" s="1600"/>
      <c r="J1238" s="1687"/>
      <c r="K1238" s="1688"/>
      <c r="L1238" s="1688"/>
      <c r="M1238" s="1688"/>
      <c r="N1238" s="1688"/>
      <c r="O1238" s="1688"/>
      <c r="P1238" s="1688"/>
      <c r="Q1238" s="1688"/>
      <c r="R1238" s="1688"/>
      <c r="S1238" s="1688"/>
      <c r="T1238" s="1688"/>
      <c r="U1238" s="1688"/>
      <c r="V1238" s="1688"/>
      <c r="W1238" s="1688"/>
      <c r="X1238" s="1688"/>
      <c r="Y1238" s="1688"/>
      <c r="Z1238" s="1688"/>
      <c r="AA1238" s="1688"/>
      <c r="AB1238" s="2709"/>
      <c r="AC1238" s="2320"/>
      <c r="AD1238" s="2321"/>
      <c r="AE1238" s="2321"/>
      <c r="AF1238" s="2321"/>
      <c r="AG1238" s="2322"/>
      <c r="AH1238" s="1647"/>
      <c r="AI1238" s="1647"/>
      <c r="AJ1238" s="1647"/>
      <c r="AK1238" s="1647"/>
      <c r="AL1238" s="1647"/>
      <c r="AM1238" s="1647"/>
      <c r="AN1238" s="1647"/>
      <c r="AO1238" s="1647"/>
      <c r="AP1238" s="1647"/>
      <c r="AQ1238" s="1647"/>
      <c r="AR1238" s="1648"/>
      <c r="AS1238" s="1637" t="s">
        <v>125</v>
      </c>
      <c r="AT1238" s="1638"/>
      <c r="AU1238" s="1638"/>
      <c r="AV1238" s="1638"/>
      <c r="AW1238" s="1638"/>
      <c r="AX1238" s="1638"/>
      <c r="AY1238" s="1638"/>
      <c r="AZ1238" s="1638"/>
      <c r="BA1238" s="1638"/>
      <c r="BB1238" s="1638"/>
      <c r="BC1238" s="1638"/>
      <c r="BD1238" s="1638"/>
      <c r="BE1238" s="1638"/>
      <c r="BF1238" s="1638"/>
      <c r="BG1238" s="1638"/>
      <c r="BH1238" s="1638"/>
      <c r="BI1238" s="1638"/>
      <c r="BJ1238" s="1638"/>
      <c r="BK1238" s="1638"/>
      <c r="BL1238" s="1638"/>
      <c r="BM1238" s="1638"/>
      <c r="BN1238" s="1638"/>
      <c r="BO1238" s="1638"/>
      <c r="BP1238" s="1638"/>
      <c r="BQ1238" s="1639"/>
      <c r="BR1238" s="76"/>
      <c r="BS1238" s="76"/>
      <c r="BT1238" s="76"/>
      <c r="BU1238" s="76"/>
      <c r="CA1238" s="145"/>
      <c r="CR1238" s="134"/>
      <c r="CS1238" s="134"/>
      <c r="CT1238" s="134"/>
    </row>
    <row r="1239" spans="1:98" ht="18" customHeight="1" x14ac:dyDescent="0.2">
      <c r="A1239" s="143" t="str">
        <f>+IF('➉一覧からの作成用データ (切替届)'!$N$60="印刷ＯＫ→",1,"")</f>
        <v/>
      </c>
      <c r="B1239" s="1676"/>
      <c r="C1239" s="1677"/>
      <c r="D1239" s="1595" t="s">
        <v>307</v>
      </c>
      <c r="E1239" s="1596"/>
      <c r="F1239" s="1596"/>
      <c r="G1239" s="1596"/>
      <c r="H1239" s="1596"/>
      <c r="I1239" s="1597"/>
      <c r="J1239" s="2713" t="str">
        <f>IF('➉一覧からの作成用データ (切替届)'!$E$60="","",'➉一覧からの作成用データ (切替届)'!E60)</f>
        <v/>
      </c>
      <c r="K1239" s="2714"/>
      <c r="L1239" s="2714"/>
      <c r="M1239" s="2714"/>
      <c r="N1239" s="2714"/>
      <c r="O1239" s="2714"/>
      <c r="P1239" s="2714"/>
      <c r="Q1239" s="2714"/>
      <c r="R1239" s="2714"/>
      <c r="S1239" s="2714"/>
      <c r="T1239" s="2714"/>
      <c r="U1239" s="2714"/>
      <c r="V1239" s="2714"/>
      <c r="W1239" s="2714"/>
      <c r="X1239" s="2714"/>
      <c r="Y1239" s="2714"/>
      <c r="Z1239" s="2714"/>
      <c r="AA1239" s="2714"/>
      <c r="AB1239" s="2714"/>
      <c r="AC1239" s="2714"/>
      <c r="AD1239" s="2714"/>
      <c r="AE1239" s="2714"/>
      <c r="AF1239" s="2714"/>
      <c r="AG1239" s="2715"/>
      <c r="AH1239" s="1665" t="s">
        <v>121</v>
      </c>
      <c r="AI1239" s="1645"/>
      <c r="AJ1239" s="1645"/>
      <c r="AK1239" s="1645"/>
      <c r="AL1239" s="1645"/>
      <c r="AM1239" s="1645"/>
      <c r="AN1239" s="1645"/>
      <c r="AO1239" s="1645"/>
      <c r="AP1239" s="1645"/>
      <c r="AQ1239" s="1645"/>
      <c r="AR1239" s="1646"/>
      <c r="AS1239" s="1669">
        <f>'➉一覧からの作成用データ (切替届)'!$J$60</f>
        <v>0</v>
      </c>
      <c r="AT1239" s="1670"/>
      <c r="AU1239" s="1670"/>
      <c r="AV1239" s="1670"/>
      <c r="AW1239" s="1670"/>
      <c r="AX1239" s="1590" t="s">
        <v>126</v>
      </c>
      <c r="AY1239" s="1590"/>
      <c r="AZ1239" s="1590" t="s">
        <v>117</v>
      </c>
      <c r="BA1239" s="2685" t="str">
        <f>+IF(AS1239="","",IF(AS1239=12,1,IF(AND(AS1239&gt;=1,AS1239&lt;=11),AS1239+1,"")))</f>
        <v/>
      </c>
      <c r="BB1239" s="2685"/>
      <c r="BC1239" s="2685"/>
      <c r="BD1239" s="2685"/>
      <c r="BE1239" s="1590" t="s">
        <v>127</v>
      </c>
      <c r="BF1239" s="1590"/>
      <c r="BG1239" s="1614" t="s">
        <v>242</v>
      </c>
      <c r="BH1239" s="1614"/>
      <c r="BI1239" s="1614"/>
      <c r="BJ1239" s="1614"/>
      <c r="BK1239" s="1614"/>
      <c r="BL1239" s="1614"/>
      <c r="BM1239" s="1614"/>
      <c r="BN1239" s="1614"/>
      <c r="BO1239" s="1590"/>
      <c r="BP1239" s="1590"/>
      <c r="BQ1239" s="1690"/>
      <c r="BR1239" s="76"/>
      <c r="BS1239" s="76"/>
      <c r="BT1239" s="76"/>
      <c r="BU1239" s="76"/>
      <c r="CA1239" s="145"/>
      <c r="CB1239" s="145"/>
      <c r="CC1239" s="145"/>
      <c r="CD1239" s="145"/>
      <c r="CE1239" s="145"/>
      <c r="CF1239" s="145"/>
      <c r="CG1239" s="145"/>
      <c r="CH1239" s="145"/>
      <c r="CI1239" s="145"/>
    </row>
    <row r="1240" spans="1:98" ht="18" customHeight="1" thickBot="1" x14ac:dyDescent="0.25">
      <c r="A1240" s="143" t="str">
        <f>+IF('➉一覧からの作成用データ (切替届)'!$N$60="印刷ＯＫ→",1,"")</f>
        <v/>
      </c>
      <c r="B1240" s="1676"/>
      <c r="C1240" s="1677"/>
      <c r="D1240" s="1598"/>
      <c r="E1240" s="1599"/>
      <c r="F1240" s="1599"/>
      <c r="G1240" s="1599"/>
      <c r="H1240" s="1599"/>
      <c r="I1240" s="1600"/>
      <c r="J1240" s="2716"/>
      <c r="K1240" s="2717"/>
      <c r="L1240" s="2717"/>
      <c r="M1240" s="2717"/>
      <c r="N1240" s="2717"/>
      <c r="O1240" s="2717"/>
      <c r="P1240" s="2717"/>
      <c r="Q1240" s="2717"/>
      <c r="R1240" s="2717"/>
      <c r="S1240" s="2717"/>
      <c r="T1240" s="2717"/>
      <c r="U1240" s="2717"/>
      <c r="V1240" s="2717"/>
      <c r="W1240" s="2717"/>
      <c r="X1240" s="2717"/>
      <c r="Y1240" s="2717"/>
      <c r="Z1240" s="2717"/>
      <c r="AA1240" s="2717"/>
      <c r="AB1240" s="2717"/>
      <c r="AC1240" s="2717"/>
      <c r="AD1240" s="2717"/>
      <c r="AE1240" s="2717"/>
      <c r="AF1240" s="2717"/>
      <c r="AG1240" s="2718"/>
      <c r="AH1240" s="1665"/>
      <c r="AI1240" s="1645"/>
      <c r="AJ1240" s="1645"/>
      <c r="AK1240" s="1645"/>
      <c r="AL1240" s="1645"/>
      <c r="AM1240" s="1645"/>
      <c r="AN1240" s="1645"/>
      <c r="AO1240" s="1645"/>
      <c r="AP1240" s="1645"/>
      <c r="AQ1240" s="1645"/>
      <c r="AR1240" s="1646"/>
      <c r="AS1240" s="1671"/>
      <c r="AT1240" s="1672"/>
      <c r="AU1240" s="1672"/>
      <c r="AV1240" s="1672"/>
      <c r="AW1240" s="1672"/>
      <c r="AX1240" s="1590"/>
      <c r="AY1240" s="1590"/>
      <c r="AZ1240" s="1590"/>
      <c r="BA1240" s="2685"/>
      <c r="BB1240" s="2685"/>
      <c r="BC1240" s="2685"/>
      <c r="BD1240" s="2685"/>
      <c r="BE1240" s="1590"/>
      <c r="BF1240" s="1590"/>
      <c r="BG1240" s="1720"/>
      <c r="BH1240" s="1720"/>
      <c r="BI1240" s="1720"/>
      <c r="BJ1240" s="1720"/>
      <c r="BK1240" s="1720"/>
      <c r="BL1240" s="1720"/>
      <c r="BM1240" s="1720"/>
      <c r="BN1240" s="1720"/>
      <c r="BO1240" s="1590"/>
      <c r="BP1240" s="1590"/>
      <c r="BQ1240" s="1690"/>
      <c r="BR1240" s="76"/>
      <c r="BS1240" s="76"/>
      <c r="BT1240" s="76"/>
      <c r="BU1240" s="76"/>
      <c r="CA1240" s="145"/>
      <c r="CB1240" s="145"/>
      <c r="CC1240" s="145"/>
      <c r="CD1240" s="145"/>
      <c r="CE1240" s="145"/>
      <c r="CF1240" s="145"/>
    </row>
    <row r="1241" spans="1:98" ht="22.5" customHeight="1" x14ac:dyDescent="0.2">
      <c r="A1241" s="143" t="str">
        <f>+IF('➉一覧からの作成用データ (切替届)'!$N$60="印刷ＯＫ→",1,"")</f>
        <v/>
      </c>
      <c r="B1241" s="1676"/>
      <c r="C1241" s="1677"/>
      <c r="D1241" s="1692" t="s">
        <v>15</v>
      </c>
      <c r="E1241" s="1693"/>
      <c r="F1241" s="1693"/>
      <c r="G1241" s="1693"/>
      <c r="H1241" s="1693"/>
      <c r="I1241" s="1694"/>
      <c r="J1241" s="1683"/>
      <c r="K1241" s="2397"/>
      <c r="L1241" s="1715"/>
      <c r="M1241" s="1715"/>
      <c r="N1241" s="1715"/>
      <c r="O1241" s="1715"/>
      <c r="P1241" s="1715"/>
      <c r="Q1241" s="1715"/>
      <c r="R1241" s="1715"/>
      <c r="S1241" s="80"/>
      <c r="T1241" s="80"/>
      <c r="U1241" s="80"/>
      <c r="V1241" s="80"/>
      <c r="W1241" s="80"/>
      <c r="X1241" s="80"/>
      <c r="Y1241" s="80"/>
      <c r="Z1241" s="80"/>
      <c r="AA1241" s="80"/>
      <c r="AB1241" s="80"/>
      <c r="AC1241" s="80"/>
      <c r="AD1241" s="80"/>
      <c r="AE1241" s="80"/>
      <c r="AF1241" s="80"/>
      <c r="AG1241" s="80"/>
      <c r="AH1241" s="1665"/>
      <c r="AI1241" s="1645"/>
      <c r="AJ1241" s="1645"/>
      <c r="AK1241" s="1645"/>
      <c r="AL1241" s="1645"/>
      <c r="AM1241" s="1645"/>
      <c r="AN1241" s="1645"/>
      <c r="AO1241" s="1645"/>
      <c r="AP1241" s="1645"/>
      <c r="AQ1241" s="1645"/>
      <c r="AR1241" s="1646"/>
      <c r="AS1241" s="2687"/>
      <c r="AT1241" s="2688"/>
      <c r="AU1241" s="2688"/>
      <c r="AV1241" s="2688"/>
      <c r="AW1241" s="2688"/>
      <c r="AX1241" s="2688"/>
      <c r="AY1241" s="2688"/>
      <c r="AZ1241" s="2688"/>
      <c r="BA1241" s="2688"/>
      <c r="BB1241" s="2688"/>
      <c r="BC1241" s="2688"/>
      <c r="BD1241" s="2688"/>
      <c r="BE1241" s="2688"/>
      <c r="BF1241" s="2688"/>
      <c r="BG1241" s="1616" t="s">
        <v>129</v>
      </c>
      <c r="BH1241" s="1616"/>
      <c r="BI1241" s="1616"/>
      <c r="BJ1241" s="1616"/>
      <c r="BK1241" s="1616"/>
      <c r="BL1241" s="1616"/>
      <c r="BM1241" s="1616"/>
      <c r="BN1241" s="1616"/>
      <c r="BO1241" s="1616"/>
      <c r="BP1241" s="1616"/>
      <c r="BQ1241" s="2684"/>
      <c r="BR1241" s="76"/>
      <c r="BS1241" s="76"/>
      <c r="BT1241" s="76"/>
      <c r="BU1241" s="76"/>
      <c r="CB1241" s="145"/>
      <c r="CC1241" s="145"/>
      <c r="CD1241" s="145"/>
      <c r="CE1241" s="145"/>
      <c r="CF1241" s="145"/>
    </row>
    <row r="1242" spans="1:98" ht="22.5" customHeight="1" x14ac:dyDescent="0.2">
      <c r="A1242" s="143" t="str">
        <f>+IF('➉一覧からの作成用データ (切替届)'!$N$60="印刷ＯＫ→",1,"")</f>
        <v/>
      </c>
      <c r="B1242" s="1676"/>
      <c r="C1242" s="1677"/>
      <c r="D1242" s="1695"/>
      <c r="E1242" s="1696"/>
      <c r="F1242" s="1696"/>
      <c r="G1242" s="1696"/>
      <c r="H1242" s="1696"/>
      <c r="I1242" s="1697"/>
      <c r="J1242" s="1568" t="str">
        <f>'➉一覧からの作成用データ (切替届)'!$F$60&amp;""</f>
        <v/>
      </c>
      <c r="K1242" s="1569"/>
      <c r="L1242" s="1569"/>
      <c r="M1242" s="1569"/>
      <c r="N1242" s="1569"/>
      <c r="O1242" s="1569"/>
      <c r="P1242" s="1569"/>
      <c r="Q1242" s="1569"/>
      <c r="R1242" s="1569"/>
      <c r="S1242" s="1569"/>
      <c r="T1242" s="1569"/>
      <c r="U1242" s="1569"/>
      <c r="V1242" s="1569"/>
      <c r="W1242" s="1569"/>
      <c r="X1242" s="1569"/>
      <c r="Y1242" s="1569"/>
      <c r="Z1242" s="1569"/>
      <c r="AA1242" s="1569"/>
      <c r="AB1242" s="1569"/>
      <c r="AC1242" s="1569"/>
      <c r="AD1242" s="1569"/>
      <c r="AE1242" s="1569"/>
      <c r="AF1242" s="1569"/>
      <c r="AG1242" s="1725"/>
      <c r="AH1242" s="1665"/>
      <c r="AI1242" s="1645"/>
      <c r="AJ1242" s="1645"/>
      <c r="AK1242" s="1645"/>
      <c r="AL1242" s="1645"/>
      <c r="AM1242" s="1645"/>
      <c r="AN1242" s="1645"/>
      <c r="AO1242" s="1645"/>
      <c r="AP1242" s="1645"/>
      <c r="AQ1242" s="1645"/>
      <c r="AR1242" s="1646"/>
      <c r="AS1242" s="2689" t="s">
        <v>349</v>
      </c>
      <c r="AT1242" s="2689"/>
      <c r="AU1242" s="2689"/>
      <c r="AV1242" s="2689"/>
      <c r="AW1242" s="2689"/>
      <c r="AX1242" s="2689"/>
      <c r="AY1242" s="2689"/>
      <c r="AZ1242" s="2689"/>
      <c r="BA1242" s="2689"/>
      <c r="BB1242" s="2689"/>
      <c r="BC1242" s="2689"/>
      <c r="BD1242" s="2689"/>
      <c r="BE1242" s="2689"/>
      <c r="BF1242" s="2689"/>
      <c r="BG1242" s="2689"/>
      <c r="BH1242" s="2689"/>
      <c r="BI1242" s="2689"/>
      <c r="BJ1242" s="2689"/>
      <c r="BK1242" s="2689"/>
      <c r="BL1242" s="2689"/>
      <c r="BM1242" s="2689"/>
      <c r="BN1242" s="2689"/>
      <c r="BO1242" s="2689"/>
      <c r="BP1242" s="2689"/>
      <c r="BQ1242" s="2690"/>
      <c r="BR1242" s="76"/>
      <c r="BS1242" s="76"/>
      <c r="BT1242" s="76"/>
      <c r="BU1242" s="76"/>
      <c r="CB1242" s="145"/>
      <c r="CC1242" s="145"/>
      <c r="CD1242" s="145"/>
      <c r="CE1242" s="145"/>
      <c r="CF1242" s="145"/>
      <c r="CG1242" s="145"/>
      <c r="CH1242" s="145"/>
      <c r="CI1242" s="145"/>
    </row>
    <row r="1243" spans="1:98" ht="22.5" customHeight="1" x14ac:dyDescent="0.2">
      <c r="A1243" s="143" t="str">
        <f>+IF('➉一覧からの作成用データ (切替届)'!$N$60="印刷ＯＫ→",1,"")</f>
        <v/>
      </c>
      <c r="B1243" s="1676"/>
      <c r="C1243" s="1677"/>
      <c r="D1243" s="1698"/>
      <c r="E1243" s="1699"/>
      <c r="F1243" s="1699"/>
      <c r="G1243" s="1699"/>
      <c r="H1243" s="1699"/>
      <c r="I1243" s="1700"/>
      <c r="J1243" s="1570"/>
      <c r="K1243" s="1571"/>
      <c r="L1243" s="1571"/>
      <c r="M1243" s="1571"/>
      <c r="N1243" s="1571"/>
      <c r="O1243" s="1571"/>
      <c r="P1243" s="1571"/>
      <c r="Q1243" s="1571"/>
      <c r="R1243" s="1571"/>
      <c r="S1243" s="1571"/>
      <c r="T1243" s="1571"/>
      <c r="U1243" s="1571"/>
      <c r="V1243" s="1571"/>
      <c r="W1243" s="1571"/>
      <c r="X1243" s="1571"/>
      <c r="Y1243" s="1571"/>
      <c r="Z1243" s="1571"/>
      <c r="AA1243" s="1571"/>
      <c r="AB1243" s="1571"/>
      <c r="AC1243" s="1571"/>
      <c r="AD1243" s="1571"/>
      <c r="AE1243" s="1571"/>
      <c r="AF1243" s="1571"/>
      <c r="AG1243" s="1726"/>
      <c r="AH1243" s="1665"/>
      <c r="AI1243" s="1645"/>
      <c r="AJ1243" s="1645"/>
      <c r="AK1243" s="1645"/>
      <c r="AL1243" s="1645"/>
      <c r="AM1243" s="1645"/>
      <c r="AN1243" s="1645"/>
      <c r="AO1243" s="1645"/>
      <c r="AP1243" s="1645"/>
      <c r="AQ1243" s="1645"/>
      <c r="AR1243" s="1646"/>
      <c r="AS1243" s="2689"/>
      <c r="AT1243" s="2689"/>
      <c r="AU1243" s="2689"/>
      <c r="AV1243" s="2689"/>
      <c r="AW1243" s="2689"/>
      <c r="AX1243" s="2689"/>
      <c r="AY1243" s="2689"/>
      <c r="AZ1243" s="2689"/>
      <c r="BA1243" s="2689"/>
      <c r="BB1243" s="2689"/>
      <c r="BC1243" s="2689"/>
      <c r="BD1243" s="2689"/>
      <c r="BE1243" s="2689"/>
      <c r="BF1243" s="2689"/>
      <c r="BG1243" s="2689"/>
      <c r="BH1243" s="2689"/>
      <c r="BI1243" s="2689"/>
      <c r="BJ1243" s="2689"/>
      <c r="BK1243" s="2689"/>
      <c r="BL1243" s="2689"/>
      <c r="BM1243" s="2689"/>
      <c r="BN1243" s="2689"/>
      <c r="BO1243" s="2689"/>
      <c r="BP1243" s="2689"/>
      <c r="BQ1243" s="2690"/>
      <c r="BR1243" s="76"/>
      <c r="BS1243" s="76"/>
      <c r="BT1243" s="76"/>
      <c r="BU1243" s="76"/>
      <c r="CB1243" s="145"/>
      <c r="CC1243" s="145"/>
      <c r="CD1243" s="145"/>
      <c r="CE1243" s="145"/>
      <c r="CF1243" s="145"/>
      <c r="CG1243" s="145"/>
      <c r="CH1243" s="145"/>
      <c r="CI1243" s="145"/>
    </row>
    <row r="1244" spans="1:98" ht="22.5" customHeight="1" x14ac:dyDescent="0.2">
      <c r="A1244" s="143" t="str">
        <f>+IF('➉一覧からの作成用データ (切替届)'!$N$60="印刷ＯＫ→",1,"")</f>
        <v/>
      </c>
      <c r="B1244" s="1676"/>
      <c r="C1244" s="1677"/>
      <c r="D1244" s="1595" t="s">
        <v>5</v>
      </c>
      <c r="E1244" s="1596"/>
      <c r="F1244" s="1596"/>
      <c r="G1244" s="1596"/>
      <c r="H1244" s="1596"/>
      <c r="I1244" s="1597"/>
      <c r="J1244" s="1683"/>
      <c r="K1244" s="2397"/>
      <c r="L1244" s="1715"/>
      <c r="M1244" s="1715"/>
      <c r="N1244" s="1715"/>
      <c r="O1244" s="1715"/>
      <c r="P1244" s="1715"/>
      <c r="Q1244" s="1715"/>
      <c r="R1244" s="1715"/>
      <c r="S1244" s="80"/>
      <c r="T1244" s="80"/>
      <c r="U1244" s="80"/>
      <c r="V1244" s="80"/>
      <c r="W1244" s="80"/>
      <c r="X1244" s="80"/>
      <c r="Y1244" s="80"/>
      <c r="Z1244" s="80"/>
      <c r="AA1244" s="80"/>
      <c r="AB1244" s="80"/>
      <c r="AC1244" s="80"/>
      <c r="AD1244" s="80"/>
      <c r="AE1244" s="80"/>
      <c r="AF1244" s="80"/>
      <c r="AG1244" s="80"/>
      <c r="AH1244" s="1665"/>
      <c r="AI1244" s="1645"/>
      <c r="AJ1244" s="1645"/>
      <c r="AK1244" s="1645"/>
      <c r="AL1244" s="1645"/>
      <c r="AM1244" s="1645"/>
      <c r="AN1244" s="1645"/>
      <c r="AO1244" s="1645"/>
      <c r="AP1244" s="1645"/>
      <c r="AQ1244" s="1645"/>
      <c r="AR1244" s="1646"/>
      <c r="AS1244" s="2689"/>
      <c r="AT1244" s="2689"/>
      <c r="AU1244" s="2689"/>
      <c r="AV1244" s="2689"/>
      <c r="AW1244" s="2689"/>
      <c r="AX1244" s="2689"/>
      <c r="AY1244" s="2689"/>
      <c r="AZ1244" s="2689"/>
      <c r="BA1244" s="2689"/>
      <c r="BB1244" s="2689"/>
      <c r="BC1244" s="2689"/>
      <c r="BD1244" s="2689"/>
      <c r="BE1244" s="2689"/>
      <c r="BF1244" s="2689"/>
      <c r="BG1244" s="2689"/>
      <c r="BH1244" s="2689"/>
      <c r="BI1244" s="2689"/>
      <c r="BJ1244" s="2689"/>
      <c r="BK1244" s="2689"/>
      <c r="BL1244" s="2689"/>
      <c r="BM1244" s="2689"/>
      <c r="BN1244" s="2689"/>
      <c r="BO1244" s="2689"/>
      <c r="BP1244" s="2689"/>
      <c r="BQ1244" s="2690"/>
      <c r="BR1244" s="76"/>
      <c r="BS1244" s="76"/>
      <c r="BT1244" s="76"/>
      <c r="BU1244" s="76"/>
      <c r="CA1244" s="145"/>
      <c r="CB1244" s="145"/>
      <c r="CC1244" s="145"/>
      <c r="CD1244" s="145"/>
      <c r="CE1244" s="145"/>
      <c r="CF1244" s="145"/>
      <c r="CG1244" s="146"/>
      <c r="CH1244" s="145"/>
      <c r="CI1244" s="145"/>
    </row>
    <row r="1245" spans="1:98" ht="22.5" customHeight="1" thickBot="1" x14ac:dyDescent="0.25">
      <c r="A1245" s="143" t="str">
        <f>+IF('➉一覧からの作成用データ (切替届)'!$N$60="印刷ＯＫ→",1,"")</f>
        <v/>
      </c>
      <c r="B1245" s="1676"/>
      <c r="C1245" s="1677"/>
      <c r="D1245" s="1631"/>
      <c r="E1245" s="1632"/>
      <c r="F1245" s="1632"/>
      <c r="G1245" s="1632"/>
      <c r="H1245" s="1632"/>
      <c r="I1245" s="1633"/>
      <c r="J1245" s="1568" t="str">
        <f>'➉一覧からの作成用データ (切替届)'!$G$60&amp;""</f>
        <v/>
      </c>
      <c r="K1245" s="1569"/>
      <c r="L1245" s="1569"/>
      <c r="M1245" s="1569"/>
      <c r="N1245" s="1569"/>
      <c r="O1245" s="1569"/>
      <c r="P1245" s="1569"/>
      <c r="Q1245" s="1569"/>
      <c r="R1245" s="1569"/>
      <c r="S1245" s="1569"/>
      <c r="T1245" s="1569"/>
      <c r="U1245" s="1569"/>
      <c r="V1245" s="1569"/>
      <c r="W1245" s="1569"/>
      <c r="X1245" s="1569"/>
      <c r="Y1245" s="1569"/>
      <c r="Z1245" s="1569"/>
      <c r="AA1245" s="1569"/>
      <c r="AB1245" s="1569"/>
      <c r="AC1245" s="1569"/>
      <c r="AD1245" s="1569"/>
      <c r="AE1245" s="1569"/>
      <c r="AF1245" s="1569"/>
      <c r="AG1245" s="1569"/>
      <c r="AH1245" s="1666"/>
      <c r="AI1245" s="1667"/>
      <c r="AJ1245" s="1667"/>
      <c r="AK1245" s="1667"/>
      <c r="AL1245" s="1667"/>
      <c r="AM1245" s="1667"/>
      <c r="AN1245" s="1667"/>
      <c r="AO1245" s="1667"/>
      <c r="AP1245" s="1667"/>
      <c r="AQ1245" s="1667"/>
      <c r="AR1245" s="1668"/>
      <c r="AS1245" s="2691"/>
      <c r="AT1245" s="2691"/>
      <c r="AU1245" s="2691"/>
      <c r="AV1245" s="2691"/>
      <c r="AW1245" s="2691"/>
      <c r="AX1245" s="2691"/>
      <c r="AY1245" s="2691"/>
      <c r="AZ1245" s="2691"/>
      <c r="BA1245" s="2691"/>
      <c r="BB1245" s="2691"/>
      <c r="BC1245" s="2691"/>
      <c r="BD1245" s="2691"/>
      <c r="BE1245" s="2691"/>
      <c r="BF1245" s="2691"/>
      <c r="BG1245" s="2691"/>
      <c r="BH1245" s="2691"/>
      <c r="BI1245" s="2691"/>
      <c r="BJ1245" s="2691"/>
      <c r="BK1245" s="2691"/>
      <c r="BL1245" s="2691"/>
      <c r="BM1245" s="2691"/>
      <c r="BN1245" s="2691"/>
      <c r="BO1245" s="2691"/>
      <c r="BP1245" s="2691"/>
      <c r="BQ1245" s="2692"/>
      <c r="BR1245" s="76"/>
      <c r="BS1245" s="76"/>
      <c r="BT1245" s="76"/>
      <c r="BU1245" s="76"/>
      <c r="CA1245" s="145"/>
      <c r="CB1245" s="145"/>
      <c r="CC1245" s="145"/>
      <c r="CD1245" s="145"/>
      <c r="CE1245" s="145"/>
      <c r="CF1245" s="145"/>
      <c r="CG1245" s="145"/>
      <c r="CH1245" s="145"/>
      <c r="CI1245" s="145"/>
    </row>
    <row r="1246" spans="1:98" ht="22.5" customHeight="1" x14ac:dyDescent="0.2">
      <c r="A1246" s="143" t="str">
        <f>+IF('➉一覧からの作成用データ (切替届)'!$N$60="印刷ＯＫ→",1,"")</f>
        <v/>
      </c>
      <c r="B1246" s="1676"/>
      <c r="C1246" s="1677"/>
      <c r="D1246" s="1631"/>
      <c r="E1246" s="1632"/>
      <c r="F1246" s="1632"/>
      <c r="G1246" s="1632"/>
      <c r="H1246" s="1632"/>
      <c r="I1246" s="1633"/>
      <c r="J1246" s="1568"/>
      <c r="K1246" s="1569"/>
      <c r="L1246" s="1569"/>
      <c r="M1246" s="1569"/>
      <c r="N1246" s="1569"/>
      <c r="O1246" s="1569"/>
      <c r="P1246" s="1569"/>
      <c r="Q1246" s="1569"/>
      <c r="R1246" s="1569"/>
      <c r="S1246" s="1569"/>
      <c r="T1246" s="1569"/>
      <c r="U1246" s="1569"/>
      <c r="V1246" s="1569"/>
      <c r="W1246" s="1569"/>
      <c r="X1246" s="1569"/>
      <c r="Y1246" s="1569"/>
      <c r="Z1246" s="1569"/>
      <c r="AA1246" s="1569"/>
      <c r="AB1246" s="1569"/>
      <c r="AC1246" s="1569"/>
      <c r="AD1246" s="1569"/>
      <c r="AE1246" s="1569"/>
      <c r="AF1246" s="1569"/>
      <c r="AG1246" s="1569"/>
      <c r="AH1246" s="1655" t="s">
        <v>122</v>
      </c>
      <c r="AI1246" s="1656"/>
      <c r="AJ1246" s="1656"/>
      <c r="AK1246" s="1656"/>
      <c r="AL1246" s="1656"/>
      <c r="AM1246" s="1656"/>
      <c r="AN1246" s="1656"/>
      <c r="AO1246" s="1656"/>
      <c r="AP1246" s="1656"/>
      <c r="AQ1246" s="1656"/>
      <c r="AR1246" s="1657"/>
      <c r="AS1246" s="2693" t="str">
        <f>'➉一覧からの作成用データ (切替届)'!$L$60&amp;""</f>
        <v/>
      </c>
      <c r="AT1246" s="2694"/>
      <c r="AU1246" s="2694"/>
      <c r="AV1246" s="2694"/>
      <c r="AW1246" s="2694"/>
      <c r="AX1246" s="2694"/>
      <c r="AY1246" s="2694"/>
      <c r="AZ1246" s="2694"/>
      <c r="BA1246" s="2694"/>
      <c r="BB1246" s="2694"/>
      <c r="BC1246" s="2694"/>
      <c r="BD1246" s="2694"/>
      <c r="BE1246" s="2694"/>
      <c r="BF1246" s="2694"/>
      <c r="BG1246" s="2694"/>
      <c r="BH1246" s="2694"/>
      <c r="BI1246" s="2694"/>
      <c r="BJ1246" s="2694"/>
      <c r="BK1246" s="2694"/>
      <c r="BL1246" s="2694"/>
      <c r="BM1246" s="2694"/>
      <c r="BN1246" s="2694"/>
      <c r="BO1246" s="2694"/>
      <c r="BP1246" s="2694"/>
      <c r="BQ1246" s="2697"/>
      <c r="BR1246" s="76"/>
      <c r="BS1246" s="76"/>
      <c r="BT1246" s="76"/>
      <c r="BU1246" s="76"/>
      <c r="CA1246" s="145"/>
      <c r="CB1246" s="145"/>
      <c r="CC1246" s="145"/>
      <c r="CD1246" s="145"/>
      <c r="CE1246" s="145"/>
      <c r="CF1246" s="145"/>
      <c r="CG1246" s="145"/>
      <c r="CH1246" s="145"/>
      <c r="CI1246" s="145"/>
    </row>
    <row r="1247" spans="1:98" ht="22.5" customHeight="1" thickBot="1" x14ac:dyDescent="0.25">
      <c r="A1247" s="143" t="str">
        <f>+IF('➉一覧からの作成用データ (切替届)'!$N$60="印刷ＯＫ→",1,"")</f>
        <v/>
      </c>
      <c r="B1247" s="1678"/>
      <c r="C1247" s="1679"/>
      <c r="D1247" s="1673"/>
      <c r="E1247" s="1674"/>
      <c r="F1247" s="1674"/>
      <c r="G1247" s="1674"/>
      <c r="H1247" s="1674"/>
      <c r="I1247" s="1675"/>
      <c r="J1247" s="1727"/>
      <c r="K1247" s="1728"/>
      <c r="L1247" s="1728"/>
      <c r="M1247" s="1728"/>
      <c r="N1247" s="1728"/>
      <c r="O1247" s="1728"/>
      <c r="P1247" s="1728"/>
      <c r="Q1247" s="1728"/>
      <c r="R1247" s="1728"/>
      <c r="S1247" s="1728"/>
      <c r="T1247" s="1728"/>
      <c r="U1247" s="1728"/>
      <c r="V1247" s="1728"/>
      <c r="W1247" s="1728"/>
      <c r="X1247" s="1728"/>
      <c r="Y1247" s="1728"/>
      <c r="Z1247" s="1728"/>
      <c r="AA1247" s="1728"/>
      <c r="AB1247" s="1728"/>
      <c r="AC1247" s="1728"/>
      <c r="AD1247" s="1728"/>
      <c r="AE1247" s="1728"/>
      <c r="AF1247" s="1728"/>
      <c r="AG1247" s="1728"/>
      <c r="AH1247" s="1658"/>
      <c r="AI1247" s="1659"/>
      <c r="AJ1247" s="1659"/>
      <c r="AK1247" s="1659"/>
      <c r="AL1247" s="1659"/>
      <c r="AM1247" s="1659"/>
      <c r="AN1247" s="1659"/>
      <c r="AO1247" s="1659"/>
      <c r="AP1247" s="1659"/>
      <c r="AQ1247" s="1659"/>
      <c r="AR1247" s="1660"/>
      <c r="AS1247" s="2695"/>
      <c r="AT1247" s="2696"/>
      <c r="AU1247" s="2696"/>
      <c r="AV1247" s="2696"/>
      <c r="AW1247" s="2696"/>
      <c r="AX1247" s="2696"/>
      <c r="AY1247" s="2696"/>
      <c r="AZ1247" s="2696"/>
      <c r="BA1247" s="2696"/>
      <c r="BB1247" s="2696"/>
      <c r="BC1247" s="2696"/>
      <c r="BD1247" s="2696"/>
      <c r="BE1247" s="2696"/>
      <c r="BF1247" s="2696"/>
      <c r="BG1247" s="2696"/>
      <c r="BH1247" s="2696"/>
      <c r="BI1247" s="2696"/>
      <c r="BJ1247" s="2696"/>
      <c r="BK1247" s="2696"/>
      <c r="BL1247" s="2696"/>
      <c r="BM1247" s="2696"/>
      <c r="BN1247" s="2696"/>
      <c r="BO1247" s="2696"/>
      <c r="BP1247" s="2696"/>
      <c r="BQ1247" s="2698"/>
      <c r="BR1247" s="89"/>
      <c r="BS1247" s="89"/>
      <c r="BT1247" s="89"/>
      <c r="BU1247" s="89"/>
      <c r="CA1247" s="145"/>
      <c r="CB1247" s="145"/>
      <c r="CC1247" s="145"/>
      <c r="CD1247" s="145"/>
      <c r="CE1247" s="145"/>
      <c r="CF1247" s="145"/>
      <c r="CG1247" s="145"/>
      <c r="CH1247" s="145"/>
      <c r="CI1247" s="145"/>
    </row>
    <row r="1248" spans="1:98" ht="9" customHeight="1" x14ac:dyDescent="0.2">
      <c r="A1248" s="143" t="str">
        <f>+IF('➉一覧からの作成用データ (切替届)'!$N$60="印刷ＯＫ→",1,"")</f>
        <v/>
      </c>
      <c r="B1248" s="102"/>
      <c r="C1248" s="102"/>
      <c r="D1248" s="136"/>
      <c r="E1248" s="136"/>
      <c r="F1248" s="136"/>
      <c r="G1248" s="136"/>
      <c r="H1248" s="136"/>
      <c r="I1248" s="136"/>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05"/>
      <c r="AI1248" s="105"/>
      <c r="AJ1248" s="105"/>
      <c r="AK1248" s="105"/>
      <c r="AL1248" s="105"/>
      <c r="AM1248" s="105"/>
      <c r="AN1248" s="105"/>
      <c r="AO1248" s="105"/>
      <c r="AP1248" s="105"/>
      <c r="AQ1248" s="105"/>
      <c r="AR1248" s="105"/>
      <c r="AS1248" s="106"/>
      <c r="AT1248" s="106"/>
      <c r="AU1248" s="106"/>
      <c r="AV1248" s="2680" t="str">
        <f>IF('➉一覧からの作成用データ (切替届)'!H1249="","","受給者番号：")</f>
        <v/>
      </c>
      <c r="AW1248" s="2680"/>
      <c r="AX1248" s="2680"/>
      <c r="AY1248" s="2680"/>
      <c r="AZ1248" s="2680"/>
      <c r="BA1248" s="2680"/>
      <c r="BB1248" s="2682" t="str">
        <f>IF('➉一覧からの作成用データ (切替届)'!H1249="","",'➉一覧からの作成用データ (切替届)'!H1249)</f>
        <v/>
      </c>
      <c r="BC1248" s="2682"/>
      <c r="BD1248" s="2682"/>
      <c r="BE1248" s="2682"/>
      <c r="BF1248" s="2682"/>
      <c r="BG1248" s="2682"/>
      <c r="BH1248" s="2682"/>
      <c r="BI1248" s="2682"/>
      <c r="BJ1248" s="2682"/>
      <c r="BK1248" s="2682"/>
      <c r="BL1248" s="2682"/>
      <c r="BM1248" s="2682"/>
      <c r="BN1248" s="2682"/>
      <c r="BO1248" s="2682"/>
      <c r="BP1248" s="2682"/>
      <c r="BQ1248" s="2682"/>
      <c r="BR1248" s="89"/>
      <c r="BS1248" s="89"/>
      <c r="BT1248" s="89"/>
      <c r="BU1248" s="89"/>
      <c r="CA1248" s="145"/>
      <c r="CB1248" s="145"/>
      <c r="CC1248" s="145"/>
      <c r="CD1248" s="145"/>
      <c r="CE1248" s="145"/>
      <c r="CF1248" s="145"/>
      <c r="CG1248" s="145"/>
      <c r="CH1248" s="145"/>
      <c r="CI1248" s="145"/>
    </row>
    <row r="1249" spans="1:87" ht="9" customHeight="1" x14ac:dyDescent="0.2">
      <c r="A1249" s="143" t="str">
        <f>+IF('➉一覧からの作成用データ (切替届)'!$N$60="印刷ＯＫ→",1,"")</f>
        <v/>
      </c>
      <c r="B1249" s="2686" t="s">
        <v>133</v>
      </c>
      <c r="C1249" s="2686"/>
      <c r="D1249" s="2686"/>
      <c r="E1249" s="2686"/>
      <c r="F1249" s="2686"/>
      <c r="G1249" s="2686"/>
      <c r="H1249" s="2686"/>
      <c r="I1249" s="2686"/>
      <c r="J1249" s="2686"/>
      <c r="K1249" s="2686"/>
      <c r="L1249" s="2686"/>
      <c r="M1249" s="2686"/>
      <c r="N1249" s="2686"/>
      <c r="O1249" s="2686"/>
      <c r="P1249" s="2686"/>
      <c r="Q1249" s="2686"/>
      <c r="R1249" s="2686"/>
      <c r="S1249" s="2686"/>
      <c r="T1249" s="2686"/>
      <c r="U1249" s="2686"/>
      <c r="V1249" s="2686"/>
      <c r="W1249" s="2686"/>
      <c r="X1249" s="2686"/>
      <c r="Y1249" s="2686"/>
      <c r="Z1249" s="2686"/>
      <c r="AA1249" s="2686"/>
      <c r="AB1249" s="2686"/>
      <c r="AC1249" s="2686"/>
      <c r="AD1249" s="2686"/>
      <c r="AE1249" s="2686"/>
      <c r="AF1249" s="2686"/>
      <c r="AG1249" s="2686"/>
      <c r="AH1249" s="2686"/>
      <c r="AI1249" s="2686"/>
      <c r="AJ1249" s="2686"/>
      <c r="AK1249" s="2686"/>
      <c r="AL1249" s="2686"/>
      <c r="AM1249" s="2686"/>
      <c r="AN1249" s="2686"/>
      <c r="AO1249" s="2686"/>
      <c r="AP1249" s="2686"/>
      <c r="AQ1249" s="2686"/>
      <c r="AR1249" s="2686"/>
      <c r="AS1249" s="2686"/>
      <c r="AT1249" s="2686"/>
      <c r="AU1249" s="2686"/>
      <c r="AV1249" s="2681"/>
      <c r="AW1249" s="2681"/>
      <c r="AX1249" s="2681"/>
      <c r="AY1249" s="2681"/>
      <c r="AZ1249" s="2681"/>
      <c r="BA1249" s="2681"/>
      <c r="BB1249" s="2683"/>
      <c r="BC1249" s="2683"/>
      <c r="BD1249" s="2683"/>
      <c r="BE1249" s="2683"/>
      <c r="BF1249" s="2683"/>
      <c r="BG1249" s="2683"/>
      <c r="BH1249" s="2683"/>
      <c r="BI1249" s="2683"/>
      <c r="BJ1249" s="2683"/>
      <c r="BK1249" s="2683"/>
      <c r="BL1249" s="2683"/>
      <c r="BM1249" s="2683"/>
      <c r="BN1249" s="2683"/>
      <c r="BO1249" s="2683"/>
      <c r="BP1249" s="2683"/>
      <c r="BQ1249" s="2683"/>
      <c r="BR1249" s="89"/>
      <c r="BS1249" s="89"/>
      <c r="BT1249" s="89"/>
      <c r="BU1249" s="89"/>
      <c r="CA1249" s="145"/>
      <c r="CB1249" s="145"/>
      <c r="CC1249" s="145"/>
      <c r="CD1249" s="145"/>
      <c r="CE1249" s="145"/>
      <c r="CF1249" s="145"/>
      <c r="CG1249" s="145"/>
      <c r="CH1249" s="145"/>
      <c r="CI1249" s="145"/>
    </row>
    <row r="1250" spans="1:87" ht="9" customHeight="1" x14ac:dyDescent="0.2">
      <c r="A1250" s="143" t="str">
        <f>+IF('➉一覧からの作成用データ (切替届)'!$N$60="印刷ＯＫ→",1,"")</f>
        <v/>
      </c>
      <c r="B1250" s="2686"/>
      <c r="C1250" s="2686"/>
      <c r="D1250" s="2686"/>
      <c r="E1250" s="2686"/>
      <c r="F1250" s="2686"/>
      <c r="G1250" s="2686"/>
      <c r="H1250" s="2686"/>
      <c r="I1250" s="2686"/>
      <c r="J1250" s="2686"/>
      <c r="K1250" s="2686"/>
      <c r="L1250" s="2686"/>
      <c r="M1250" s="2686"/>
      <c r="N1250" s="2686"/>
      <c r="O1250" s="2686"/>
      <c r="P1250" s="2686"/>
      <c r="Q1250" s="2686"/>
      <c r="R1250" s="2686"/>
      <c r="S1250" s="2686"/>
      <c r="T1250" s="2686"/>
      <c r="U1250" s="2686"/>
      <c r="V1250" s="2686"/>
      <c r="W1250" s="2686"/>
      <c r="X1250" s="2686"/>
      <c r="Y1250" s="2686"/>
      <c r="Z1250" s="2686"/>
      <c r="AA1250" s="2686"/>
      <c r="AB1250" s="2686"/>
      <c r="AC1250" s="2686"/>
      <c r="AD1250" s="2686"/>
      <c r="AE1250" s="2686"/>
      <c r="AF1250" s="2686"/>
      <c r="AG1250" s="2686"/>
      <c r="AH1250" s="2686"/>
      <c r="AI1250" s="2686"/>
      <c r="AJ1250" s="2686"/>
      <c r="AK1250" s="2686"/>
      <c r="AL1250" s="2686"/>
      <c r="AM1250" s="2686"/>
      <c r="AN1250" s="2686"/>
      <c r="AO1250" s="2686"/>
      <c r="AP1250" s="2686"/>
      <c r="AQ1250" s="2686"/>
      <c r="AR1250" s="2686"/>
      <c r="AS1250" s="2686"/>
      <c r="AT1250" s="2686"/>
      <c r="AU1250" s="2686"/>
      <c r="AV1250" s="2681"/>
      <c r="AW1250" s="2681"/>
      <c r="AX1250" s="2681"/>
      <c r="AY1250" s="2681"/>
      <c r="AZ1250" s="2681"/>
      <c r="BA1250" s="2681"/>
      <c r="BB1250" s="2683"/>
      <c r="BC1250" s="2683"/>
      <c r="BD1250" s="2683"/>
      <c r="BE1250" s="2683"/>
      <c r="BF1250" s="2683"/>
      <c r="BG1250" s="2683"/>
      <c r="BH1250" s="2683"/>
      <c r="BI1250" s="2683"/>
      <c r="BJ1250" s="2683"/>
      <c r="BK1250" s="2683"/>
      <c r="BL1250" s="2683"/>
      <c r="BM1250" s="2683"/>
      <c r="BN1250" s="2683"/>
      <c r="BO1250" s="2683"/>
      <c r="BP1250" s="2683"/>
      <c r="BQ1250" s="2683"/>
      <c r="BR1250" s="89"/>
      <c r="BS1250" s="89"/>
      <c r="BT1250" s="89"/>
      <c r="BU1250" s="89"/>
      <c r="CA1250" s="145"/>
      <c r="CB1250" s="145"/>
      <c r="CC1250" s="145"/>
      <c r="CD1250" s="145"/>
      <c r="CE1250" s="145"/>
      <c r="CF1250" s="145"/>
      <c r="CG1250" s="145"/>
      <c r="CH1250" s="145"/>
      <c r="CI1250" s="145"/>
    </row>
    <row r="1251" spans="1:87" s="76" customFormat="1" ht="20.25" customHeight="1" x14ac:dyDescent="0.2">
      <c r="A1251" s="143" t="str">
        <f>+IF('➉一覧からの作成用データ (切替届)'!$N$60="印刷ＯＫ→",1,"")</f>
        <v/>
      </c>
      <c r="B1251" s="1654" t="s">
        <v>306</v>
      </c>
      <c r="C1251" s="1654"/>
      <c r="D1251" s="1654"/>
      <c r="E1251" s="1654"/>
      <c r="F1251" s="1654"/>
      <c r="G1251" s="1654"/>
      <c r="H1251" s="1654"/>
      <c r="I1251" s="1654"/>
      <c r="J1251" s="1654"/>
      <c r="K1251" s="1654"/>
      <c r="L1251" s="1654"/>
      <c r="M1251" s="1654"/>
      <c r="N1251" s="1654"/>
      <c r="O1251" s="1654"/>
      <c r="P1251" s="1654"/>
      <c r="Q1251" s="1654"/>
      <c r="R1251" s="1654"/>
      <c r="S1251" s="1654"/>
      <c r="T1251" s="1654"/>
      <c r="U1251" s="1654"/>
      <c r="V1251" s="1654"/>
      <c r="W1251" s="1654"/>
      <c r="X1251" s="1654"/>
      <c r="Y1251" s="1654"/>
      <c r="Z1251" s="1654"/>
      <c r="AA1251" s="1654"/>
      <c r="AB1251" s="1654"/>
      <c r="AC1251" s="1654"/>
      <c r="AD1251" s="1654"/>
      <c r="AE1251" s="1654"/>
      <c r="AF1251" s="1654"/>
      <c r="AG1251" s="1654"/>
      <c r="AH1251" s="1654"/>
      <c r="AI1251" s="1654"/>
      <c r="AJ1251" s="1654"/>
      <c r="AK1251" s="1654"/>
      <c r="AL1251" s="1654"/>
      <c r="AM1251" s="1654"/>
      <c r="AN1251" s="1654"/>
      <c r="AO1251" s="1654"/>
      <c r="AP1251" s="1654"/>
      <c r="AQ1251" s="1654"/>
      <c r="AR1251" s="1654"/>
      <c r="AS1251" s="1654"/>
      <c r="AT1251" s="1654"/>
      <c r="AU1251" s="1654"/>
      <c r="AV1251" s="1654"/>
      <c r="AW1251" s="1654"/>
      <c r="AX1251" s="1654"/>
      <c r="AY1251" s="1654"/>
      <c r="AZ1251" s="1654"/>
      <c r="BA1251" s="1654"/>
      <c r="BB1251" s="1654"/>
      <c r="BC1251" s="1654"/>
      <c r="BD1251" s="1654"/>
      <c r="BE1251" s="1654"/>
      <c r="BF1251" s="1654"/>
      <c r="BG1251" s="1654"/>
      <c r="BH1251" s="1654"/>
      <c r="BI1251" s="1654"/>
      <c r="BJ1251" s="1654"/>
      <c r="BK1251" s="1654"/>
      <c r="BL1251" s="1654"/>
      <c r="BM1251" s="1654"/>
      <c r="BN1251" s="1654"/>
      <c r="BO1251" s="1654"/>
      <c r="BP1251" s="1654"/>
      <c r="BQ1251" s="1654"/>
      <c r="BR1251" s="135"/>
      <c r="CA1251" s="146"/>
      <c r="CB1251" s="146"/>
      <c r="CC1251" s="146"/>
      <c r="CD1251" s="146"/>
      <c r="CE1251" s="146"/>
      <c r="CF1251" s="146"/>
      <c r="CG1251" s="146"/>
      <c r="CH1251" s="146"/>
      <c r="CI1251" s="146"/>
    </row>
    <row r="1252" spans="1:87" s="76" customFormat="1" ht="20.25" customHeight="1" x14ac:dyDescent="0.2">
      <c r="A1252" s="143" t="str">
        <f>+IF('➉一覧からの作成用データ (切替届)'!$N$60="印刷ＯＫ→",1,"")</f>
        <v/>
      </c>
      <c r="B1252" s="1654"/>
      <c r="C1252" s="1654"/>
      <c r="D1252" s="1654"/>
      <c r="E1252" s="1654"/>
      <c r="F1252" s="1654"/>
      <c r="G1252" s="1654"/>
      <c r="H1252" s="1654"/>
      <c r="I1252" s="1654"/>
      <c r="J1252" s="1654"/>
      <c r="K1252" s="1654"/>
      <c r="L1252" s="1654"/>
      <c r="M1252" s="1654"/>
      <c r="N1252" s="1654"/>
      <c r="O1252" s="1654"/>
      <c r="P1252" s="1654"/>
      <c r="Q1252" s="1654"/>
      <c r="R1252" s="1654"/>
      <c r="S1252" s="1654"/>
      <c r="T1252" s="1654"/>
      <c r="U1252" s="1654"/>
      <c r="V1252" s="1654"/>
      <c r="W1252" s="1654"/>
      <c r="X1252" s="1654"/>
      <c r="Y1252" s="1654"/>
      <c r="Z1252" s="1654"/>
      <c r="AA1252" s="1654"/>
      <c r="AB1252" s="1654"/>
      <c r="AC1252" s="1654"/>
      <c r="AD1252" s="1654"/>
      <c r="AE1252" s="1654"/>
      <c r="AF1252" s="1654"/>
      <c r="AG1252" s="1654"/>
      <c r="AH1252" s="1654"/>
      <c r="AI1252" s="1654"/>
      <c r="AJ1252" s="1654"/>
      <c r="AK1252" s="1654"/>
      <c r="AL1252" s="1654"/>
      <c r="AM1252" s="1654"/>
      <c r="AN1252" s="1654"/>
      <c r="AO1252" s="1654"/>
      <c r="AP1252" s="1654"/>
      <c r="AQ1252" s="1654"/>
      <c r="AR1252" s="1654"/>
      <c r="AS1252" s="1654"/>
      <c r="AT1252" s="1654"/>
      <c r="AU1252" s="1654"/>
      <c r="AV1252" s="1654"/>
      <c r="AW1252" s="1654"/>
      <c r="AX1252" s="1654"/>
      <c r="AY1252" s="1654"/>
      <c r="AZ1252" s="1654"/>
      <c r="BA1252" s="1654"/>
      <c r="BB1252" s="1654"/>
      <c r="BC1252" s="1654"/>
      <c r="BD1252" s="1654"/>
      <c r="BE1252" s="1654"/>
      <c r="BF1252" s="1654"/>
      <c r="BG1252" s="1654"/>
      <c r="BH1252" s="1654"/>
      <c r="BI1252" s="1654"/>
      <c r="BJ1252" s="1654"/>
      <c r="BK1252" s="1654"/>
      <c r="BL1252" s="1654"/>
      <c r="BM1252" s="1654"/>
      <c r="BN1252" s="1654"/>
      <c r="BO1252" s="1654"/>
      <c r="BP1252" s="1654"/>
      <c r="BQ1252" s="1654"/>
      <c r="BR1252" s="135"/>
      <c r="CA1252" s="146"/>
      <c r="CB1252" s="146"/>
      <c r="CC1252" s="146"/>
      <c r="CD1252" s="146"/>
      <c r="CE1252" s="146"/>
      <c r="CF1252" s="146"/>
      <c r="CG1252" s="146"/>
      <c r="CH1252" s="146"/>
      <c r="CI1252" s="146"/>
    </row>
    <row r="1253" spans="1:87" s="76" customFormat="1" ht="16.5" customHeight="1" x14ac:dyDescent="0.25">
      <c r="A1253" s="143" t="str">
        <f>+IF('➉一覧からの作成用データ (切替届)'!$N$60="印刷ＯＫ→",1,"")</f>
        <v/>
      </c>
      <c r="B1253" s="1689" t="s">
        <v>134</v>
      </c>
      <c r="C1253" s="1689"/>
      <c r="D1253" s="1689"/>
      <c r="E1253" s="1689"/>
      <c r="F1253" s="1689"/>
      <c r="G1253" s="1689"/>
      <c r="H1253" s="1689"/>
      <c r="I1253" s="1689"/>
      <c r="J1253" s="1689"/>
      <c r="K1253" s="1689"/>
      <c r="L1253" s="1689"/>
      <c r="M1253" s="1689"/>
      <c r="N1253" s="1689"/>
      <c r="O1253" s="1689"/>
      <c r="P1253" s="1689"/>
      <c r="Q1253" s="1689"/>
      <c r="R1253" s="1689"/>
      <c r="S1253" s="1689"/>
      <c r="T1253" s="1689"/>
      <c r="U1253" s="1689"/>
      <c r="V1253" s="1689"/>
      <c r="W1253" s="1689"/>
      <c r="X1253" s="1689"/>
      <c r="Y1253" s="1689"/>
      <c r="Z1253" s="1689"/>
      <c r="AA1253" s="1689"/>
      <c r="AB1253" s="1689"/>
      <c r="AC1253" s="1689"/>
      <c r="AD1253" s="1689"/>
      <c r="AE1253" s="1689"/>
      <c r="AF1253" s="1689"/>
      <c r="AG1253" s="1689"/>
      <c r="AH1253" s="1689"/>
      <c r="AI1253" s="1689"/>
      <c r="AJ1253" s="1689"/>
      <c r="AK1253" s="1689"/>
      <c r="AL1253" s="1689"/>
      <c r="AM1253" s="1689"/>
      <c r="AN1253" s="1689"/>
      <c r="AO1253" s="1689"/>
      <c r="AP1253" s="1689"/>
      <c r="AQ1253" s="1689"/>
      <c r="AR1253" s="1689"/>
      <c r="AS1253" s="1689"/>
      <c r="AT1253" s="1689"/>
      <c r="AU1253" s="1689"/>
      <c r="AV1253" s="1689"/>
      <c r="AW1253" s="1689"/>
      <c r="AX1253" s="1689"/>
      <c r="AY1253" s="1689"/>
      <c r="AZ1253" s="1689"/>
      <c r="BA1253" s="1689"/>
      <c r="BB1253" s="1689"/>
      <c r="BC1253" s="1689"/>
      <c r="BD1253" s="1689"/>
      <c r="BE1253" s="1689"/>
      <c r="BF1253" s="1689"/>
      <c r="BG1253" s="1689"/>
      <c r="BH1253" s="1689"/>
      <c r="BI1253" s="1689"/>
      <c r="BJ1253" s="1689"/>
      <c r="BK1253" s="1689"/>
      <c r="BL1253" s="1689"/>
      <c r="BM1253" s="1689"/>
      <c r="BN1253" s="1689"/>
      <c r="BO1253" s="1689"/>
      <c r="BP1253" s="1689"/>
      <c r="BQ1253" s="1689"/>
      <c r="BR1253" s="147"/>
      <c r="CA1253" s="146"/>
      <c r="CB1253" s="146"/>
      <c r="CC1253" s="146"/>
      <c r="CD1253" s="146"/>
      <c r="CE1253" s="146"/>
      <c r="CF1253" s="146"/>
      <c r="CG1253" s="146"/>
      <c r="CH1253" s="146"/>
      <c r="CI1253" s="146"/>
    </row>
    <row r="1254" spans="1:87" s="76" customFormat="1" ht="16.5" customHeight="1" x14ac:dyDescent="0.25">
      <c r="A1254" s="143" t="str">
        <f>+IF('➉一覧からの作成用データ (切替届)'!$N$60="印刷ＯＫ→",1,"")</f>
        <v/>
      </c>
      <c r="B1254" s="1689"/>
      <c r="C1254" s="1689"/>
      <c r="D1254" s="1689"/>
      <c r="E1254" s="1689"/>
      <c r="F1254" s="1689"/>
      <c r="G1254" s="1689"/>
      <c r="H1254" s="1689"/>
      <c r="I1254" s="1689"/>
      <c r="J1254" s="1689"/>
      <c r="K1254" s="1689"/>
      <c r="L1254" s="1689"/>
      <c r="M1254" s="1689"/>
      <c r="N1254" s="1689"/>
      <c r="O1254" s="1689"/>
      <c r="P1254" s="1689"/>
      <c r="Q1254" s="1689"/>
      <c r="R1254" s="1689"/>
      <c r="S1254" s="1689"/>
      <c r="T1254" s="1689"/>
      <c r="U1254" s="1689"/>
      <c r="V1254" s="1689"/>
      <c r="W1254" s="1689"/>
      <c r="X1254" s="1689"/>
      <c r="Y1254" s="1689"/>
      <c r="Z1254" s="1689"/>
      <c r="AA1254" s="1689"/>
      <c r="AB1254" s="1689"/>
      <c r="AC1254" s="1689"/>
      <c r="AD1254" s="1689"/>
      <c r="AE1254" s="1689"/>
      <c r="AF1254" s="1689"/>
      <c r="AG1254" s="1689"/>
      <c r="AH1254" s="1689"/>
      <c r="AI1254" s="1689"/>
      <c r="AJ1254" s="1689"/>
      <c r="AK1254" s="1689"/>
      <c r="AL1254" s="1689"/>
      <c r="AM1254" s="1689"/>
      <c r="AN1254" s="1689"/>
      <c r="AO1254" s="1689"/>
      <c r="AP1254" s="1689"/>
      <c r="AQ1254" s="1689"/>
      <c r="AR1254" s="1689"/>
      <c r="AS1254" s="1689"/>
      <c r="AT1254" s="1689"/>
      <c r="AU1254" s="1689"/>
      <c r="AV1254" s="1689"/>
      <c r="AW1254" s="1689"/>
      <c r="AX1254" s="1689"/>
      <c r="AY1254" s="1689"/>
      <c r="AZ1254" s="1689"/>
      <c r="BA1254" s="1689"/>
      <c r="BB1254" s="1689"/>
      <c r="BC1254" s="1689"/>
      <c r="BD1254" s="1689"/>
      <c r="BE1254" s="1689"/>
      <c r="BF1254" s="1689"/>
      <c r="BG1254" s="1689"/>
      <c r="BH1254" s="1689"/>
      <c r="BI1254" s="1689"/>
      <c r="BJ1254" s="1689"/>
      <c r="BK1254" s="1689"/>
      <c r="BL1254" s="1689"/>
      <c r="BM1254" s="1689"/>
      <c r="BN1254" s="1689"/>
      <c r="BO1254" s="1689"/>
      <c r="BP1254" s="1689"/>
      <c r="BQ1254" s="1689"/>
      <c r="BR1254" s="147"/>
      <c r="CA1254" s="146"/>
      <c r="CB1254" s="146"/>
      <c r="CC1254" s="146"/>
      <c r="CD1254" s="146"/>
      <c r="CE1254" s="146"/>
      <c r="CF1254" s="146"/>
    </row>
    <row r="1255" spans="1:87" s="76" customFormat="1" ht="28.5" customHeight="1" x14ac:dyDescent="0.2">
      <c r="A1255" s="143" t="str">
        <f>+IF('➉一覧からの作成用データ (切替届)'!$N$60="印刷ＯＫ→",1,"")</f>
        <v/>
      </c>
      <c r="B1255" s="1654" t="s">
        <v>135</v>
      </c>
      <c r="C1255" s="1654"/>
      <c r="D1255" s="1654"/>
      <c r="E1255" s="1654"/>
      <c r="F1255" s="1654"/>
      <c r="G1255" s="1654"/>
      <c r="H1255" s="1654"/>
      <c r="I1255" s="1654"/>
      <c r="J1255" s="1654"/>
      <c r="K1255" s="1654"/>
      <c r="L1255" s="1654"/>
      <c r="M1255" s="1654"/>
      <c r="N1255" s="1654"/>
      <c r="O1255" s="1654"/>
      <c r="P1255" s="1654"/>
      <c r="Q1255" s="1654"/>
      <c r="R1255" s="1654"/>
      <c r="S1255" s="1654"/>
      <c r="T1255" s="1654"/>
      <c r="U1255" s="1654"/>
      <c r="V1255" s="1654"/>
      <c r="W1255" s="1654"/>
      <c r="X1255" s="1654"/>
      <c r="Y1255" s="1654"/>
      <c r="Z1255" s="1654"/>
      <c r="AA1255" s="1654"/>
      <c r="AB1255" s="1654"/>
      <c r="AC1255" s="1654"/>
      <c r="AD1255" s="1654"/>
      <c r="AE1255" s="1654"/>
      <c r="AF1255" s="1654"/>
      <c r="AG1255" s="1654"/>
      <c r="AH1255" s="1654"/>
      <c r="AI1255" s="1654"/>
      <c r="AJ1255" s="1654"/>
      <c r="AK1255" s="1654"/>
      <c r="AL1255" s="1654"/>
      <c r="AM1255" s="1654"/>
      <c r="AN1255" s="1654"/>
      <c r="AO1255" s="1654"/>
      <c r="AP1255" s="1654"/>
      <c r="AQ1255" s="1654"/>
      <c r="AR1255" s="1654"/>
      <c r="AS1255" s="1654"/>
      <c r="AT1255" s="1654"/>
      <c r="AU1255" s="1654"/>
      <c r="AV1255" s="1654"/>
      <c r="AW1255" s="1654"/>
      <c r="AX1255" s="1654"/>
      <c r="AY1255" s="1654"/>
      <c r="AZ1255" s="1654"/>
      <c r="BA1255" s="1654"/>
      <c r="BB1255" s="1654"/>
      <c r="BC1255" s="1654"/>
      <c r="BD1255" s="1654"/>
      <c r="BE1255" s="1654"/>
      <c r="BF1255" s="1654"/>
      <c r="BG1255" s="1654"/>
      <c r="BH1255" s="1654"/>
      <c r="BI1255" s="1654"/>
      <c r="BJ1255" s="1654"/>
      <c r="BK1255" s="1654"/>
      <c r="BL1255" s="1654"/>
      <c r="BM1255" s="1654"/>
      <c r="BN1255" s="1654"/>
      <c r="BO1255" s="1654"/>
      <c r="BP1255" s="1654"/>
      <c r="BQ1255" s="1654"/>
      <c r="BR1255" s="135"/>
      <c r="CA1255" s="146"/>
      <c r="CB1255" s="146"/>
      <c r="CC1255" s="146"/>
      <c r="CD1255" s="146"/>
      <c r="CE1255" s="146"/>
      <c r="CF1255" s="146"/>
    </row>
    <row r="1256" spans="1:87" s="76" customFormat="1" ht="28.5" customHeight="1" x14ac:dyDescent="0.2">
      <c r="A1256" s="143" t="str">
        <f>+IF('➉一覧からの作成用データ (切替届)'!$N$60="印刷ＯＫ→",1,"")</f>
        <v/>
      </c>
      <c r="B1256" s="1654"/>
      <c r="C1256" s="1654"/>
      <c r="D1256" s="1654"/>
      <c r="E1256" s="1654"/>
      <c r="F1256" s="1654"/>
      <c r="G1256" s="1654"/>
      <c r="H1256" s="1654"/>
      <c r="I1256" s="1654"/>
      <c r="J1256" s="1654"/>
      <c r="K1256" s="1654"/>
      <c r="L1256" s="1654"/>
      <c r="M1256" s="1654"/>
      <c r="N1256" s="1654"/>
      <c r="O1256" s="1654"/>
      <c r="P1256" s="1654"/>
      <c r="Q1256" s="1654"/>
      <c r="R1256" s="1654"/>
      <c r="S1256" s="1654"/>
      <c r="T1256" s="1654"/>
      <c r="U1256" s="1654"/>
      <c r="V1256" s="1654"/>
      <c r="W1256" s="1654"/>
      <c r="X1256" s="1654"/>
      <c r="Y1256" s="1654"/>
      <c r="Z1256" s="1654"/>
      <c r="AA1256" s="1654"/>
      <c r="AB1256" s="1654"/>
      <c r="AC1256" s="1654"/>
      <c r="AD1256" s="1654"/>
      <c r="AE1256" s="1654"/>
      <c r="AF1256" s="1654"/>
      <c r="AG1256" s="1654"/>
      <c r="AH1256" s="1654"/>
      <c r="AI1256" s="1654"/>
      <c r="AJ1256" s="1654"/>
      <c r="AK1256" s="1654"/>
      <c r="AL1256" s="1654"/>
      <c r="AM1256" s="1654"/>
      <c r="AN1256" s="1654"/>
      <c r="AO1256" s="1654"/>
      <c r="AP1256" s="1654"/>
      <c r="AQ1256" s="1654"/>
      <c r="AR1256" s="1654"/>
      <c r="AS1256" s="1654"/>
      <c r="AT1256" s="1654"/>
      <c r="AU1256" s="1654"/>
      <c r="AV1256" s="1654"/>
      <c r="AW1256" s="1654"/>
      <c r="AX1256" s="1654"/>
      <c r="AY1256" s="1654"/>
      <c r="AZ1256" s="1654"/>
      <c r="BA1256" s="1654"/>
      <c r="BB1256" s="1654"/>
      <c r="BC1256" s="1654"/>
      <c r="BD1256" s="1654"/>
      <c r="BE1256" s="1654"/>
      <c r="BF1256" s="1654"/>
      <c r="BG1256" s="1654"/>
      <c r="BH1256" s="1654"/>
      <c r="BI1256" s="1654"/>
      <c r="BJ1256" s="1654"/>
      <c r="BK1256" s="1654"/>
      <c r="BL1256" s="1654"/>
      <c r="BM1256" s="1654"/>
      <c r="BN1256" s="1654"/>
      <c r="BO1256" s="1654"/>
      <c r="BP1256" s="1654"/>
      <c r="BQ1256" s="1654"/>
      <c r="BR1256" s="135"/>
      <c r="CA1256" s="146"/>
      <c r="CB1256" s="146"/>
      <c r="CC1256" s="146"/>
      <c r="CD1256" s="146"/>
      <c r="CE1256" s="146"/>
      <c r="CF1256" s="146"/>
      <c r="CG1256" s="146"/>
      <c r="CH1256" s="146"/>
      <c r="CI1256" s="146"/>
    </row>
    <row r="1257" spans="1:87" s="76" customFormat="1" ht="16.5" customHeight="1" x14ac:dyDescent="0.2">
      <c r="A1257" s="143" t="str">
        <f>+IF('➉一覧からの作成用データ (切替届)'!$N$60="印刷ＯＫ→",1,"")</f>
        <v/>
      </c>
      <c r="B1257" s="1654" t="s">
        <v>136</v>
      </c>
      <c r="C1257" s="1654"/>
      <c r="D1257" s="1654"/>
      <c r="E1257" s="1654"/>
      <c r="F1257" s="1654"/>
      <c r="G1257" s="1654"/>
      <c r="H1257" s="1654"/>
      <c r="I1257" s="1654"/>
      <c r="J1257" s="1654"/>
      <c r="K1257" s="1654"/>
      <c r="L1257" s="1654"/>
      <c r="M1257" s="1654"/>
      <c r="N1257" s="1654"/>
      <c r="O1257" s="1654"/>
      <c r="P1257" s="1654"/>
      <c r="Q1257" s="1654"/>
      <c r="R1257" s="1654"/>
      <c r="S1257" s="1654"/>
      <c r="T1257" s="1654"/>
      <c r="U1257" s="1654"/>
      <c r="V1257" s="1654"/>
      <c r="W1257" s="1654"/>
      <c r="X1257" s="1654"/>
      <c r="Y1257" s="1654"/>
      <c r="Z1257" s="1654"/>
      <c r="AA1257" s="1654"/>
      <c r="AB1257" s="1654"/>
      <c r="AC1257" s="1654"/>
      <c r="AD1257" s="1654"/>
      <c r="AE1257" s="1654"/>
      <c r="AF1257" s="1654"/>
      <c r="AG1257" s="1654"/>
      <c r="AH1257" s="1654"/>
      <c r="AI1257" s="1654"/>
      <c r="AJ1257" s="1654"/>
      <c r="AK1257" s="1654"/>
      <c r="AL1257" s="1654"/>
      <c r="AM1257" s="1654"/>
      <c r="AN1257" s="1654"/>
      <c r="AO1257" s="1654"/>
      <c r="AP1257" s="1654"/>
      <c r="AQ1257" s="1654"/>
      <c r="AR1257" s="1654"/>
      <c r="AS1257" s="1654"/>
      <c r="AT1257" s="1654"/>
      <c r="AU1257" s="1654"/>
      <c r="AV1257" s="1654"/>
      <c r="AW1257" s="1654"/>
      <c r="AX1257" s="1654"/>
      <c r="AY1257" s="1654"/>
      <c r="AZ1257" s="1654"/>
      <c r="BA1257" s="1654"/>
      <c r="BB1257" s="1654"/>
      <c r="BC1257" s="1654"/>
      <c r="BD1257" s="1654"/>
      <c r="BE1257" s="1654"/>
      <c r="BF1257" s="1654"/>
      <c r="BG1257" s="1654"/>
      <c r="BH1257" s="1654"/>
      <c r="BI1257" s="1654"/>
      <c r="BJ1257" s="1654"/>
      <c r="BK1257" s="1654"/>
      <c r="BL1257" s="1654"/>
      <c r="BM1257" s="1654"/>
      <c r="BN1257" s="1654"/>
      <c r="BO1257" s="1654"/>
      <c r="BP1257" s="1654"/>
      <c r="BQ1257" s="1654"/>
      <c r="BR1257" s="135"/>
      <c r="CA1257" s="146"/>
      <c r="CB1257" s="146"/>
      <c r="CC1257" s="146"/>
      <c r="CD1257" s="146"/>
      <c r="CE1257" s="146"/>
      <c r="CF1257" s="146"/>
      <c r="CG1257" s="146"/>
      <c r="CH1257" s="146"/>
      <c r="CI1257" s="146"/>
    </row>
    <row r="1258" spans="1:87" s="76" customFormat="1" ht="16.5" customHeight="1" x14ac:dyDescent="0.2">
      <c r="A1258" s="143" t="str">
        <f>+IF('➉一覧からの作成用データ (切替届)'!$N$60="印刷ＯＫ→",1,"")</f>
        <v/>
      </c>
      <c r="B1258" s="1654"/>
      <c r="C1258" s="1654"/>
      <c r="D1258" s="1654"/>
      <c r="E1258" s="1654"/>
      <c r="F1258" s="1654"/>
      <c r="G1258" s="1654"/>
      <c r="H1258" s="1654"/>
      <c r="I1258" s="1654"/>
      <c r="J1258" s="1654"/>
      <c r="K1258" s="1654"/>
      <c r="L1258" s="1654"/>
      <c r="M1258" s="1654"/>
      <c r="N1258" s="1654"/>
      <c r="O1258" s="1654"/>
      <c r="P1258" s="1654"/>
      <c r="Q1258" s="1654"/>
      <c r="R1258" s="1654"/>
      <c r="S1258" s="1654"/>
      <c r="T1258" s="1654"/>
      <c r="U1258" s="1654"/>
      <c r="V1258" s="1654"/>
      <c r="W1258" s="1654"/>
      <c r="X1258" s="1654"/>
      <c r="Y1258" s="1654"/>
      <c r="Z1258" s="1654"/>
      <c r="AA1258" s="1654"/>
      <c r="AB1258" s="1654"/>
      <c r="AC1258" s="1654"/>
      <c r="AD1258" s="1654"/>
      <c r="AE1258" s="1654"/>
      <c r="AF1258" s="1654"/>
      <c r="AG1258" s="1654"/>
      <c r="AH1258" s="1654"/>
      <c r="AI1258" s="1654"/>
      <c r="AJ1258" s="1654"/>
      <c r="AK1258" s="1654"/>
      <c r="AL1258" s="1654"/>
      <c r="AM1258" s="1654"/>
      <c r="AN1258" s="1654"/>
      <c r="AO1258" s="1654"/>
      <c r="AP1258" s="1654"/>
      <c r="AQ1258" s="1654"/>
      <c r="AR1258" s="1654"/>
      <c r="AS1258" s="1654"/>
      <c r="AT1258" s="1654"/>
      <c r="AU1258" s="1654"/>
      <c r="AV1258" s="1654"/>
      <c r="AW1258" s="1654"/>
      <c r="AX1258" s="1654"/>
      <c r="AY1258" s="1654"/>
      <c r="AZ1258" s="1654"/>
      <c r="BA1258" s="1654"/>
      <c r="BB1258" s="1654"/>
      <c r="BC1258" s="1654"/>
      <c r="BD1258" s="1654"/>
      <c r="BE1258" s="1654"/>
      <c r="BF1258" s="1654"/>
      <c r="BG1258" s="1654"/>
      <c r="BH1258" s="1654"/>
      <c r="BI1258" s="1654"/>
      <c r="BJ1258" s="1654"/>
      <c r="BK1258" s="1654"/>
      <c r="BL1258" s="1654"/>
      <c r="BM1258" s="1654"/>
      <c r="BN1258" s="1654"/>
      <c r="BO1258" s="1654"/>
      <c r="BP1258" s="1654"/>
      <c r="BQ1258" s="1654"/>
      <c r="BR1258" s="135"/>
      <c r="CA1258" s="146"/>
      <c r="CB1258" s="146"/>
      <c r="CC1258" s="146"/>
      <c r="CD1258" s="146"/>
      <c r="CE1258" s="146"/>
      <c r="CF1258" s="146"/>
      <c r="CG1258" s="146"/>
      <c r="CH1258" s="146"/>
      <c r="CI1258" s="146"/>
    </row>
    <row r="1259" spans="1:87" s="76" customFormat="1" ht="12" customHeight="1" x14ac:dyDescent="0.2">
      <c r="A1259" s="143" t="str">
        <f>+IF('➉一覧からの作成用データ (切替届)'!$N$60="印刷ＯＫ→",1,"")</f>
        <v/>
      </c>
      <c r="B1259" s="82"/>
      <c r="C1259" s="92"/>
      <c r="D1259" s="92"/>
      <c r="E1259" s="92"/>
      <c r="F1259" s="92"/>
      <c r="G1259" s="92"/>
      <c r="H1259" s="92"/>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3"/>
      <c r="AI1259" s="93"/>
      <c r="AJ1259" s="93"/>
      <c r="AK1259" s="93"/>
      <c r="AL1259" s="94"/>
      <c r="AM1259" s="95"/>
      <c r="AN1259" s="95"/>
      <c r="AO1259" s="95"/>
      <c r="AP1259" s="95"/>
      <c r="AQ1259" s="96"/>
      <c r="AR1259" s="96"/>
      <c r="AS1259" s="96"/>
      <c r="AT1259" s="96"/>
      <c r="AU1259" s="96"/>
      <c r="AV1259" s="96"/>
      <c r="AW1259" s="96"/>
      <c r="AX1259" s="96"/>
      <c r="AY1259" s="96"/>
      <c r="AZ1259" s="96"/>
      <c r="BA1259" s="96"/>
      <c r="BB1259" s="96"/>
      <c r="BC1259" s="96"/>
      <c r="BD1259" s="96"/>
      <c r="BE1259" s="96"/>
      <c r="BF1259" s="96"/>
      <c r="BG1259" s="96"/>
      <c r="BH1259" s="96"/>
      <c r="BR1259" s="135"/>
      <c r="CA1259" s="146"/>
      <c r="CB1259" s="146"/>
      <c r="CC1259" s="146"/>
      <c r="CD1259" s="146"/>
      <c r="CE1259" s="146"/>
      <c r="CF1259" s="146"/>
      <c r="CG1259" s="146"/>
      <c r="CH1259" s="146"/>
      <c r="CI1259" s="146"/>
    </row>
    <row r="1260" spans="1:87" s="76" customFormat="1" ht="12" customHeight="1" x14ac:dyDescent="0.2">
      <c r="A1260" s="143" t="str">
        <f>+IF('➉一覧からの作成用データ (切替届)'!$N$60="印刷ＯＫ→",1,"")</f>
        <v/>
      </c>
      <c r="B1260" s="92"/>
      <c r="C1260" s="92"/>
      <c r="D1260" s="92"/>
      <c r="E1260" s="92"/>
      <c r="F1260" s="92"/>
      <c r="G1260" s="92"/>
      <c r="H1260" s="92"/>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3"/>
      <c r="AI1260" s="93"/>
      <c r="AJ1260" s="93"/>
      <c r="AK1260" s="93"/>
      <c r="AL1260" s="94"/>
      <c r="AM1260" s="95"/>
      <c r="AN1260" s="95"/>
      <c r="AO1260" s="95"/>
      <c r="AP1260" s="95"/>
      <c r="AQ1260" s="97"/>
      <c r="AR1260" s="97"/>
      <c r="AS1260" s="97"/>
      <c r="AT1260" s="97"/>
      <c r="AU1260" s="97"/>
      <c r="AV1260" s="97"/>
      <c r="AW1260" s="98"/>
      <c r="AX1260" s="98"/>
      <c r="AY1260" s="98"/>
      <c r="AZ1260" s="98"/>
      <c r="BA1260" s="98"/>
      <c r="BB1260" s="99"/>
      <c r="BC1260" s="98"/>
      <c r="BD1260" s="98"/>
      <c r="BE1260" s="98"/>
      <c r="BF1260" s="98"/>
      <c r="BG1260" s="98"/>
      <c r="BH1260" s="99"/>
      <c r="BR1260" s="135"/>
      <c r="CA1260" s="146"/>
      <c r="CB1260" s="146"/>
      <c r="CC1260" s="146"/>
      <c r="CD1260" s="146"/>
      <c r="CE1260" s="146"/>
      <c r="CF1260" s="146"/>
      <c r="CG1260" s="146"/>
      <c r="CH1260" s="146"/>
      <c r="CI1260" s="146"/>
    </row>
  </sheetData>
  <sheetProtection selectLockedCells="1"/>
  <customSheetViews>
    <customSheetView guid="{39730EE9-C200-49A1-8CC0-8205A0991BA8}" scale="85" showGridLines="0" showRowCol="0">
      <selection activeCell="CE35" sqref="CE35"/>
      <pageMargins left="0.31496062992125984" right="0.23622047244094491" top="0.11811023622047245" bottom="0.11811023622047245" header="0.31496062992125984" footer="0.31496062992125984"/>
      <pageSetup paperSize="9" scale="87" orientation="landscape" r:id="rId1"/>
    </customSheetView>
  </customSheetViews>
  <mergeCells count="2940">
    <mergeCell ref="AU60:BE61"/>
    <mergeCell ref="AU102:BE103"/>
    <mergeCell ref="AU144:BE145"/>
    <mergeCell ref="AU186:BE187"/>
    <mergeCell ref="AU1236:BE1237"/>
    <mergeCell ref="AU1194:BE1195"/>
    <mergeCell ref="AU1152:BE1153"/>
    <mergeCell ref="AU1110:BE1111"/>
    <mergeCell ref="AU1068:BE1069"/>
    <mergeCell ref="AU1026:BE1027"/>
    <mergeCell ref="AU984:BE985"/>
    <mergeCell ref="AU942:BE943"/>
    <mergeCell ref="AU900:BE901"/>
    <mergeCell ref="AU858:BE859"/>
    <mergeCell ref="AU816:BE817"/>
    <mergeCell ref="AU774:BE775"/>
    <mergeCell ref="AU732:BE733"/>
    <mergeCell ref="AU690:BE691"/>
    <mergeCell ref="AU648:BE649"/>
    <mergeCell ref="AU606:BE607"/>
    <mergeCell ref="AU564:BE565"/>
    <mergeCell ref="AU522:BE523"/>
    <mergeCell ref="AU480:BE481"/>
    <mergeCell ref="AU438:BE439"/>
    <mergeCell ref="AU396:BE397"/>
    <mergeCell ref="AU354:BE355"/>
    <mergeCell ref="AU312:BE313"/>
    <mergeCell ref="AU270:BE271"/>
    <mergeCell ref="AU228:BE229"/>
    <mergeCell ref="B77:BQ78"/>
    <mergeCell ref="B79:BQ80"/>
    <mergeCell ref="BQ93:BQ94"/>
    <mergeCell ref="B4:AL6"/>
    <mergeCell ref="AP4:AV6"/>
    <mergeCell ref="AW4:BQ6"/>
    <mergeCell ref="B7:O10"/>
    <mergeCell ref="P7:Q16"/>
    <mergeCell ref="R7:V10"/>
    <mergeCell ref="W7:X7"/>
    <mergeCell ref="Y7:AF7"/>
    <mergeCell ref="AW7:BC10"/>
    <mergeCell ref="BD7:BD8"/>
    <mergeCell ref="BK7:BK8"/>
    <mergeCell ref="BL7:BQ8"/>
    <mergeCell ref="W8:AV10"/>
    <mergeCell ref="BD11:BQ12"/>
    <mergeCell ref="R12:V14"/>
    <mergeCell ref="W12:AV14"/>
    <mergeCell ref="K13:O13"/>
    <mergeCell ref="BA13:BC14"/>
    <mergeCell ref="BD13:BQ14"/>
    <mergeCell ref="G14:O16"/>
    <mergeCell ref="R15:V16"/>
    <mergeCell ref="W15:X16"/>
    <mergeCell ref="Y15:Z16"/>
    <mergeCell ref="B11:J13"/>
    <mergeCell ref="K11:O12"/>
    <mergeCell ref="R11:V11"/>
    <mergeCell ref="W11:AV11"/>
    <mergeCell ref="AW11:AZ16"/>
    <mergeCell ref="BA11:BC12"/>
    <mergeCell ref="B14:F16"/>
    <mergeCell ref="AA15:AB16"/>
    <mergeCell ref="AC15:AD16"/>
    <mergeCell ref="AE15:AF16"/>
    <mergeCell ref="AS15:AT16"/>
    <mergeCell ref="AU15:AV16"/>
    <mergeCell ref="BA15:BC16"/>
    <mergeCell ref="BD9:BJ10"/>
    <mergeCell ref="BK9:BK10"/>
    <mergeCell ref="BL9:BP10"/>
    <mergeCell ref="BQ9:BQ10"/>
    <mergeCell ref="BE7:BE8"/>
    <mergeCell ref="BF7:BF8"/>
    <mergeCell ref="BG7:BG8"/>
    <mergeCell ref="BH7:BH8"/>
    <mergeCell ref="BI7:BI8"/>
    <mergeCell ref="BJ7:BJ8"/>
    <mergeCell ref="BD15:BQ16"/>
    <mergeCell ref="B17:C29"/>
    <mergeCell ref="D17:I17"/>
    <mergeCell ref="J17:AB17"/>
    <mergeCell ref="AC17:AG17"/>
    <mergeCell ref="AH17:AR20"/>
    <mergeCell ref="AG15:AH16"/>
    <mergeCell ref="AI15:AJ16"/>
    <mergeCell ref="AK15:AL16"/>
    <mergeCell ref="AM15:AN16"/>
    <mergeCell ref="AO15:AP16"/>
    <mergeCell ref="AQ15:AR16"/>
    <mergeCell ref="D21:I22"/>
    <mergeCell ref="J21:AG22"/>
    <mergeCell ref="AH21:AR27"/>
    <mergeCell ref="AS21:AW22"/>
    <mergeCell ref="AS17:BP17"/>
    <mergeCell ref="D18:I20"/>
    <mergeCell ref="J18:AB20"/>
    <mergeCell ref="AC18:AG20"/>
    <mergeCell ref="AS18:AT19"/>
    <mergeCell ref="BO21:BQ22"/>
    <mergeCell ref="BF18:BG19"/>
    <mergeCell ref="BH18:BQ19"/>
    <mergeCell ref="AS20:BQ20"/>
    <mergeCell ref="D23:I25"/>
    <mergeCell ref="J23:K23"/>
    <mergeCell ref="L23:R23"/>
    <mergeCell ref="AS23:BF23"/>
    <mergeCell ref="BG23:BQ23"/>
    <mergeCell ref="J24:AG25"/>
    <mergeCell ref="AS24:BQ27"/>
    <mergeCell ref="D26:I29"/>
    <mergeCell ref="J26:K26"/>
    <mergeCell ref="L26:R26"/>
    <mergeCell ref="AX21:AY22"/>
    <mergeCell ref="AZ21:AZ22"/>
    <mergeCell ref="BA21:BD22"/>
    <mergeCell ref="BE21:BF22"/>
    <mergeCell ref="BG21:BN22"/>
    <mergeCell ref="AU18:BE19"/>
    <mergeCell ref="BQ51:BQ52"/>
    <mergeCell ref="AW53:AZ58"/>
    <mergeCell ref="BK49:BK50"/>
    <mergeCell ref="B33:BQ34"/>
    <mergeCell ref="B35:BQ36"/>
    <mergeCell ref="B37:BQ38"/>
    <mergeCell ref="B39:BQ40"/>
    <mergeCell ref="J27:AG29"/>
    <mergeCell ref="AH28:AR29"/>
    <mergeCell ref="AS28:BA29"/>
    <mergeCell ref="BB28:BQ29"/>
    <mergeCell ref="B46:AL48"/>
    <mergeCell ref="AP46:AV48"/>
    <mergeCell ref="AW46:BQ48"/>
    <mergeCell ref="B49:O52"/>
    <mergeCell ref="P49:Q58"/>
    <mergeCell ref="R49:V52"/>
    <mergeCell ref="W49:X49"/>
    <mergeCell ref="Y49:AF49"/>
    <mergeCell ref="AW49:BC52"/>
    <mergeCell ref="BD49:BD50"/>
    <mergeCell ref="BE49:BE50"/>
    <mergeCell ref="BF49:BF50"/>
    <mergeCell ref="BG49:BG50"/>
    <mergeCell ref="BH49:BH50"/>
    <mergeCell ref="BI49:BI50"/>
    <mergeCell ref="BJ49:BJ50"/>
    <mergeCell ref="BL49:BQ50"/>
    <mergeCell ref="W50:AV52"/>
    <mergeCell ref="BD51:BJ52"/>
    <mergeCell ref="B53:J55"/>
    <mergeCell ref="K53:O54"/>
    <mergeCell ref="R53:V53"/>
    <mergeCell ref="W53:AV53"/>
    <mergeCell ref="R54:V56"/>
    <mergeCell ref="W54:AV56"/>
    <mergeCell ref="K55:O55"/>
    <mergeCell ref="B56:F58"/>
    <mergeCell ref="G56:O58"/>
    <mergeCell ref="R57:V58"/>
    <mergeCell ref="W57:X58"/>
    <mergeCell ref="Y57:Z58"/>
    <mergeCell ref="AA57:AB58"/>
    <mergeCell ref="BD57:BQ58"/>
    <mergeCell ref="AG57:AH58"/>
    <mergeCell ref="AI57:AJ58"/>
    <mergeCell ref="AK57:AL58"/>
    <mergeCell ref="AM57:AN58"/>
    <mergeCell ref="AO57:AP58"/>
    <mergeCell ref="AQ57:AR58"/>
    <mergeCell ref="AS57:AT58"/>
    <mergeCell ref="AU57:AV58"/>
    <mergeCell ref="BA57:BC58"/>
    <mergeCell ref="AC57:AD58"/>
    <mergeCell ref="AE57:AF58"/>
    <mergeCell ref="BA53:BC54"/>
    <mergeCell ref="BD53:BQ54"/>
    <mergeCell ref="BA55:BC56"/>
    <mergeCell ref="BD55:BQ56"/>
    <mergeCell ref="BK51:BK52"/>
    <mergeCell ref="BL51:BP52"/>
    <mergeCell ref="B59:C71"/>
    <mergeCell ref="D59:I59"/>
    <mergeCell ref="J59:AB59"/>
    <mergeCell ref="AC59:AG59"/>
    <mergeCell ref="AH59:AR62"/>
    <mergeCell ref="AS59:BP59"/>
    <mergeCell ref="D60:I62"/>
    <mergeCell ref="J60:AB62"/>
    <mergeCell ref="AC60:AG62"/>
    <mergeCell ref="AS60:AT61"/>
    <mergeCell ref="BF60:BG61"/>
    <mergeCell ref="BH60:BQ61"/>
    <mergeCell ref="AS62:BQ62"/>
    <mergeCell ref="D63:I64"/>
    <mergeCell ref="J63:AG64"/>
    <mergeCell ref="AH63:AR69"/>
    <mergeCell ref="AS63:AW64"/>
    <mergeCell ref="AX63:AY64"/>
    <mergeCell ref="BE63:BF64"/>
    <mergeCell ref="BG63:BN64"/>
    <mergeCell ref="BO63:BQ64"/>
    <mergeCell ref="D65:I67"/>
    <mergeCell ref="J65:K65"/>
    <mergeCell ref="L65:R65"/>
    <mergeCell ref="AS65:BF65"/>
    <mergeCell ref="BG65:BQ65"/>
    <mergeCell ref="J66:AG67"/>
    <mergeCell ref="AS66:BQ69"/>
    <mergeCell ref="D68:I71"/>
    <mergeCell ref="J68:K68"/>
    <mergeCell ref="L68:R68"/>
    <mergeCell ref="J69:AG71"/>
    <mergeCell ref="AH70:AR71"/>
    <mergeCell ref="AS70:BA71"/>
    <mergeCell ref="BB70:BQ71"/>
    <mergeCell ref="AZ63:AZ64"/>
    <mergeCell ref="BA63:BD64"/>
    <mergeCell ref="B73:AU74"/>
    <mergeCell ref="B81:BQ82"/>
    <mergeCell ref="B88:AL90"/>
    <mergeCell ref="AP88:AV90"/>
    <mergeCell ref="AW88:BQ90"/>
    <mergeCell ref="B91:O94"/>
    <mergeCell ref="P91:Q100"/>
    <mergeCell ref="R91:V94"/>
    <mergeCell ref="W91:X91"/>
    <mergeCell ref="Y91:AF91"/>
    <mergeCell ref="AW91:BC94"/>
    <mergeCell ref="BD91:BD92"/>
    <mergeCell ref="BE91:BE92"/>
    <mergeCell ref="BF91:BF92"/>
    <mergeCell ref="BG91:BG92"/>
    <mergeCell ref="BH91:BH92"/>
    <mergeCell ref="BI91:BI92"/>
    <mergeCell ref="BJ91:BJ92"/>
    <mergeCell ref="BK91:BK92"/>
    <mergeCell ref="BL91:BQ92"/>
    <mergeCell ref="W92:AV94"/>
    <mergeCell ref="BD93:BJ94"/>
    <mergeCell ref="BK93:BK94"/>
    <mergeCell ref="BL93:BP94"/>
    <mergeCell ref="B75:BQ76"/>
    <mergeCell ref="B95:J97"/>
    <mergeCell ref="K95:O96"/>
    <mergeCell ref="R95:V95"/>
    <mergeCell ref="W95:AV95"/>
    <mergeCell ref="AW95:AZ100"/>
    <mergeCell ref="BA95:BC96"/>
    <mergeCell ref="BD95:BQ96"/>
    <mergeCell ref="R96:V98"/>
    <mergeCell ref="W96:AV98"/>
    <mergeCell ref="K97:O97"/>
    <mergeCell ref="BA97:BC98"/>
    <mergeCell ref="BD97:BQ98"/>
    <mergeCell ref="B98:F100"/>
    <mergeCell ref="G98:O100"/>
    <mergeCell ref="R99:V100"/>
    <mergeCell ref="W99:X100"/>
    <mergeCell ref="Y99:Z100"/>
    <mergeCell ref="AA99:AB100"/>
    <mergeCell ref="AC99:AD100"/>
    <mergeCell ref="AE99:AF100"/>
    <mergeCell ref="AG99:AH100"/>
    <mergeCell ref="AI99:AJ100"/>
    <mergeCell ref="AK99:AL100"/>
    <mergeCell ref="AM99:AN100"/>
    <mergeCell ref="AO99:AP100"/>
    <mergeCell ref="AQ99:AR100"/>
    <mergeCell ref="AS99:AT100"/>
    <mergeCell ref="AU99:AV100"/>
    <mergeCell ref="BA99:BC100"/>
    <mergeCell ref="BD99:BQ100"/>
    <mergeCell ref="J101:AB101"/>
    <mergeCell ref="AC101:AG101"/>
    <mergeCell ref="AH101:AR104"/>
    <mergeCell ref="AS101:BP101"/>
    <mergeCell ref="D102:I104"/>
    <mergeCell ref="J102:AB104"/>
    <mergeCell ref="AC102:AG104"/>
    <mergeCell ref="AS102:AT103"/>
    <mergeCell ref="BF102:BG103"/>
    <mergeCell ref="BH102:BQ103"/>
    <mergeCell ref="AS104:BQ104"/>
    <mergeCell ref="D105:I106"/>
    <mergeCell ref="J105:AG106"/>
    <mergeCell ref="AH105:AR111"/>
    <mergeCell ref="AS105:AW106"/>
    <mergeCell ref="AX105:AY106"/>
    <mergeCell ref="AZ105:AZ106"/>
    <mergeCell ref="BA105:BD106"/>
    <mergeCell ref="BE105:BF106"/>
    <mergeCell ref="BG105:BN106"/>
    <mergeCell ref="BO105:BQ106"/>
    <mergeCell ref="D107:I109"/>
    <mergeCell ref="J107:K107"/>
    <mergeCell ref="L107:R107"/>
    <mergeCell ref="AS107:BF107"/>
    <mergeCell ref="AS108:BQ111"/>
    <mergeCell ref="D110:I113"/>
    <mergeCell ref="J110:K110"/>
    <mergeCell ref="L110:R110"/>
    <mergeCell ref="J111:AG113"/>
    <mergeCell ref="BG107:BQ107"/>
    <mergeCell ref="J108:AG109"/>
    <mergeCell ref="B133:O136"/>
    <mergeCell ref="P133:Q142"/>
    <mergeCell ref="R133:V136"/>
    <mergeCell ref="W133:X133"/>
    <mergeCell ref="Y133:AF133"/>
    <mergeCell ref="AW133:BC136"/>
    <mergeCell ref="BD133:BD134"/>
    <mergeCell ref="BE133:BE134"/>
    <mergeCell ref="BF133:BF134"/>
    <mergeCell ref="BD141:BQ142"/>
    <mergeCell ref="AE141:AF142"/>
    <mergeCell ref="AG141:AH142"/>
    <mergeCell ref="B130:AL132"/>
    <mergeCell ref="AP130:AV132"/>
    <mergeCell ref="AW130:BQ132"/>
    <mergeCell ref="AH112:AR113"/>
    <mergeCell ref="AS112:BA113"/>
    <mergeCell ref="BB112:BQ113"/>
    <mergeCell ref="B115:AU116"/>
    <mergeCell ref="B117:BQ118"/>
    <mergeCell ref="B119:BQ120"/>
    <mergeCell ref="B121:BQ122"/>
    <mergeCell ref="B123:BQ124"/>
    <mergeCell ref="BG133:BG134"/>
    <mergeCell ref="BH133:BH134"/>
    <mergeCell ref="BI133:BI134"/>
    <mergeCell ref="BJ133:BJ134"/>
    <mergeCell ref="BK133:BK134"/>
    <mergeCell ref="BL133:BQ134"/>
    <mergeCell ref="BD135:BJ136"/>
    <mergeCell ref="B101:C113"/>
    <mergeCell ref="D101:I101"/>
    <mergeCell ref="J152:K152"/>
    <mergeCell ref="L152:R152"/>
    <mergeCell ref="J153:AG155"/>
    <mergeCell ref="BK135:BK136"/>
    <mergeCell ref="BL135:BP136"/>
    <mergeCell ref="BQ135:BQ136"/>
    <mergeCell ref="B137:J139"/>
    <mergeCell ref="K137:O138"/>
    <mergeCell ref="R137:V137"/>
    <mergeCell ref="W137:AV137"/>
    <mergeCell ref="AW137:AZ142"/>
    <mergeCell ref="BA137:BC138"/>
    <mergeCell ref="BD137:BQ138"/>
    <mergeCell ref="R138:V140"/>
    <mergeCell ref="W138:AV140"/>
    <mergeCell ref="K139:O139"/>
    <mergeCell ref="BA139:BC140"/>
    <mergeCell ref="BD139:BQ140"/>
    <mergeCell ref="BE147:BF148"/>
    <mergeCell ref="BG147:BN148"/>
    <mergeCell ref="BO147:BQ148"/>
    <mergeCell ref="B143:C155"/>
    <mergeCell ref="D143:I143"/>
    <mergeCell ref="J143:AB143"/>
    <mergeCell ref="AC143:AG143"/>
    <mergeCell ref="AH143:AR146"/>
    <mergeCell ref="AS143:BP143"/>
    <mergeCell ref="D144:I146"/>
    <mergeCell ref="J144:AB146"/>
    <mergeCell ref="AC144:AG146"/>
    <mergeCell ref="AS144:AT145"/>
    <mergeCell ref="W134:AV136"/>
    <mergeCell ref="BF144:BG145"/>
    <mergeCell ref="BH144:BQ145"/>
    <mergeCell ref="B140:F142"/>
    <mergeCell ref="G140:O142"/>
    <mergeCell ref="R141:V142"/>
    <mergeCell ref="W141:X142"/>
    <mergeCell ref="Y141:Z142"/>
    <mergeCell ref="AA141:AB142"/>
    <mergeCell ref="AC141:AD142"/>
    <mergeCell ref="AI141:AJ142"/>
    <mergeCell ref="AK141:AL142"/>
    <mergeCell ref="B179:J181"/>
    <mergeCell ref="K179:O180"/>
    <mergeCell ref="R179:V179"/>
    <mergeCell ref="AH154:AR155"/>
    <mergeCell ref="AS154:BA155"/>
    <mergeCell ref="AM141:AN142"/>
    <mergeCell ref="AO141:AP142"/>
    <mergeCell ref="AQ141:AR142"/>
    <mergeCell ref="AS141:AT142"/>
    <mergeCell ref="AU141:AV142"/>
    <mergeCell ref="BA141:BC142"/>
    <mergeCell ref="BD181:BQ182"/>
    <mergeCell ref="B182:F184"/>
    <mergeCell ref="G182:O184"/>
    <mergeCell ref="R183:V184"/>
    <mergeCell ref="BB154:BQ155"/>
    <mergeCell ref="B157:AU158"/>
    <mergeCell ref="B159:BQ160"/>
    <mergeCell ref="B161:BQ162"/>
    <mergeCell ref="B163:BQ164"/>
    <mergeCell ref="B165:BQ166"/>
    <mergeCell ref="B172:AL174"/>
    <mergeCell ref="AP172:AV174"/>
    <mergeCell ref="AW172:BQ174"/>
    <mergeCell ref="AS146:BQ146"/>
    <mergeCell ref="D147:I148"/>
    <mergeCell ref="J147:AG148"/>
    <mergeCell ref="AH147:AR153"/>
    <mergeCell ref="AS147:AW148"/>
    <mergeCell ref="AX147:AY148"/>
    <mergeCell ref="AZ147:AZ148"/>
    <mergeCell ref="BA147:BD148"/>
    <mergeCell ref="AG183:AH184"/>
    <mergeCell ref="AI183:AJ184"/>
    <mergeCell ref="AK183:AL184"/>
    <mergeCell ref="D149:I151"/>
    <mergeCell ref="J149:K149"/>
    <mergeCell ref="L149:R149"/>
    <mergeCell ref="AS149:BF149"/>
    <mergeCell ref="BG149:BQ149"/>
    <mergeCell ref="J150:AG151"/>
    <mergeCell ref="AS150:BQ153"/>
    <mergeCell ref="D152:I155"/>
    <mergeCell ref="AM183:AN184"/>
    <mergeCell ref="BG175:BG176"/>
    <mergeCell ref="BH175:BH176"/>
    <mergeCell ref="BI175:BI176"/>
    <mergeCell ref="BJ175:BJ176"/>
    <mergeCell ref="BK175:BK176"/>
    <mergeCell ref="BL175:BQ176"/>
    <mergeCell ref="W176:AV178"/>
    <mergeCell ref="BD177:BJ178"/>
    <mergeCell ref="BK177:BK178"/>
    <mergeCell ref="BL177:BP178"/>
    <mergeCell ref="BQ177:BQ178"/>
    <mergeCell ref="B175:O178"/>
    <mergeCell ref="P175:Q184"/>
    <mergeCell ref="R175:V178"/>
    <mergeCell ref="W175:X175"/>
    <mergeCell ref="Y175:AF175"/>
    <mergeCell ref="AW175:BC178"/>
    <mergeCell ref="BD175:BD176"/>
    <mergeCell ref="BE175:BE176"/>
    <mergeCell ref="BF175:BF176"/>
    <mergeCell ref="J195:AG197"/>
    <mergeCell ref="AH196:AR197"/>
    <mergeCell ref="AS196:BA197"/>
    <mergeCell ref="BB196:BQ197"/>
    <mergeCell ref="D189:I190"/>
    <mergeCell ref="J189:AG190"/>
    <mergeCell ref="AH189:AR195"/>
    <mergeCell ref="AS189:AW190"/>
    <mergeCell ref="AX189:AY190"/>
    <mergeCell ref="AZ189:AZ190"/>
    <mergeCell ref="BA189:BD190"/>
    <mergeCell ref="BE189:BF190"/>
    <mergeCell ref="BG189:BN190"/>
    <mergeCell ref="W179:AV179"/>
    <mergeCell ref="AW179:AZ184"/>
    <mergeCell ref="BA179:BC180"/>
    <mergeCell ref="BD179:BQ180"/>
    <mergeCell ref="R180:V182"/>
    <mergeCell ref="W180:AV182"/>
    <mergeCell ref="K181:O181"/>
    <mergeCell ref="BA181:BC182"/>
    <mergeCell ref="AO183:AP184"/>
    <mergeCell ref="AQ183:AR184"/>
    <mergeCell ref="AS183:AT184"/>
    <mergeCell ref="AU183:AV184"/>
    <mergeCell ref="BA183:BC184"/>
    <mergeCell ref="BD183:BQ184"/>
    <mergeCell ref="W183:X184"/>
    <mergeCell ref="Y183:Z184"/>
    <mergeCell ref="AA183:AB184"/>
    <mergeCell ref="AC183:AD184"/>
    <mergeCell ref="AE183:AF184"/>
    <mergeCell ref="B199:AU200"/>
    <mergeCell ref="B201:BQ202"/>
    <mergeCell ref="B203:BQ204"/>
    <mergeCell ref="B205:BQ206"/>
    <mergeCell ref="B207:BQ208"/>
    <mergeCell ref="B214:AL216"/>
    <mergeCell ref="AP214:AV216"/>
    <mergeCell ref="AW214:BQ216"/>
    <mergeCell ref="B185:C197"/>
    <mergeCell ref="D185:I185"/>
    <mergeCell ref="J185:AB185"/>
    <mergeCell ref="AC185:AG185"/>
    <mergeCell ref="AH185:AR188"/>
    <mergeCell ref="AS185:BP185"/>
    <mergeCell ref="D186:I188"/>
    <mergeCell ref="J186:AB188"/>
    <mergeCell ref="AC186:AG188"/>
    <mergeCell ref="AS186:AT187"/>
    <mergeCell ref="BF186:BG187"/>
    <mergeCell ref="BH186:BQ187"/>
    <mergeCell ref="AS188:BQ188"/>
    <mergeCell ref="BO189:BQ190"/>
    <mergeCell ref="D191:I193"/>
    <mergeCell ref="J191:K191"/>
    <mergeCell ref="L191:R191"/>
    <mergeCell ref="AS191:BF191"/>
    <mergeCell ref="BG191:BQ191"/>
    <mergeCell ref="J192:AG193"/>
    <mergeCell ref="AS192:BQ195"/>
    <mergeCell ref="D194:I197"/>
    <mergeCell ref="J194:K194"/>
    <mergeCell ref="L194:R194"/>
    <mergeCell ref="B217:O220"/>
    <mergeCell ref="P217:Q226"/>
    <mergeCell ref="R217:V220"/>
    <mergeCell ref="W217:X217"/>
    <mergeCell ref="Y217:AF217"/>
    <mergeCell ref="AW217:BC220"/>
    <mergeCell ref="BD217:BD218"/>
    <mergeCell ref="BE217:BE218"/>
    <mergeCell ref="BF217:BF218"/>
    <mergeCell ref="BG217:BG218"/>
    <mergeCell ref="BH217:BH218"/>
    <mergeCell ref="BI217:BI218"/>
    <mergeCell ref="BJ217:BJ218"/>
    <mergeCell ref="BK217:BK218"/>
    <mergeCell ref="BL217:BQ218"/>
    <mergeCell ref="W218:AV220"/>
    <mergeCell ref="BA225:BC226"/>
    <mergeCell ref="BD219:BJ220"/>
    <mergeCell ref="BK219:BK220"/>
    <mergeCell ref="BL219:BP220"/>
    <mergeCell ref="BQ219:BQ220"/>
    <mergeCell ref="B221:J223"/>
    <mergeCell ref="K221:O222"/>
    <mergeCell ref="R221:V221"/>
    <mergeCell ref="W221:AV221"/>
    <mergeCell ref="AW221:AZ226"/>
    <mergeCell ref="BA221:BC222"/>
    <mergeCell ref="BD221:BQ222"/>
    <mergeCell ref="R222:V224"/>
    <mergeCell ref="W222:AV224"/>
    <mergeCell ref="K223:O223"/>
    <mergeCell ref="BA223:BC224"/>
    <mergeCell ref="AS233:BF233"/>
    <mergeCell ref="BG233:BQ233"/>
    <mergeCell ref="J234:AG235"/>
    <mergeCell ref="AS234:BQ237"/>
    <mergeCell ref="D236:I239"/>
    <mergeCell ref="J236:K236"/>
    <mergeCell ref="L236:R236"/>
    <mergeCell ref="J237:AG239"/>
    <mergeCell ref="AH238:AR239"/>
    <mergeCell ref="AS238:BA239"/>
    <mergeCell ref="BB238:BQ239"/>
    <mergeCell ref="BD223:BQ224"/>
    <mergeCell ref="B224:F226"/>
    <mergeCell ref="G224:O226"/>
    <mergeCell ref="R225:V226"/>
    <mergeCell ref="W225:X226"/>
    <mergeCell ref="Y225:Z226"/>
    <mergeCell ref="AA225:AB226"/>
    <mergeCell ref="AC225:AD226"/>
    <mergeCell ref="AE225:AF226"/>
    <mergeCell ref="BD225:BQ226"/>
    <mergeCell ref="AG225:AH226"/>
    <mergeCell ref="AI225:AJ226"/>
    <mergeCell ref="AK225:AL226"/>
    <mergeCell ref="AM225:AN226"/>
    <mergeCell ref="AO225:AP226"/>
    <mergeCell ref="AQ225:AR226"/>
    <mergeCell ref="AS225:AT226"/>
    <mergeCell ref="AU225:AV226"/>
    <mergeCell ref="B241:AU242"/>
    <mergeCell ref="B243:BQ244"/>
    <mergeCell ref="B245:BQ246"/>
    <mergeCell ref="B247:BQ248"/>
    <mergeCell ref="B249:BQ250"/>
    <mergeCell ref="B256:AL258"/>
    <mergeCell ref="AP256:AV258"/>
    <mergeCell ref="AW256:BQ258"/>
    <mergeCell ref="B227:C239"/>
    <mergeCell ref="D227:I227"/>
    <mergeCell ref="J227:AB227"/>
    <mergeCell ref="AC227:AG227"/>
    <mergeCell ref="AH227:AR230"/>
    <mergeCell ref="AS227:BP227"/>
    <mergeCell ref="D228:I230"/>
    <mergeCell ref="J228:AB230"/>
    <mergeCell ref="AC228:AG230"/>
    <mergeCell ref="AS228:AT229"/>
    <mergeCell ref="BF228:BG229"/>
    <mergeCell ref="BH228:BQ229"/>
    <mergeCell ref="AS230:BQ230"/>
    <mergeCell ref="D231:I232"/>
    <mergeCell ref="J231:AG232"/>
    <mergeCell ref="AH231:AR237"/>
    <mergeCell ref="AS231:AW232"/>
    <mergeCell ref="AX231:AY232"/>
    <mergeCell ref="AZ231:AZ232"/>
    <mergeCell ref="BG231:BN232"/>
    <mergeCell ref="BO231:BQ232"/>
    <mergeCell ref="D233:I235"/>
    <mergeCell ref="J233:K233"/>
    <mergeCell ref="L233:R233"/>
    <mergeCell ref="B259:O262"/>
    <mergeCell ref="P259:Q268"/>
    <mergeCell ref="R259:V262"/>
    <mergeCell ref="W259:X259"/>
    <mergeCell ref="Y259:AF259"/>
    <mergeCell ref="AW259:BC262"/>
    <mergeCell ref="BD259:BD260"/>
    <mergeCell ref="BE259:BE260"/>
    <mergeCell ref="BF259:BF260"/>
    <mergeCell ref="BG259:BG260"/>
    <mergeCell ref="BH259:BH260"/>
    <mergeCell ref="BI259:BI260"/>
    <mergeCell ref="BJ259:BJ260"/>
    <mergeCell ref="BK259:BK260"/>
    <mergeCell ref="BL259:BQ260"/>
    <mergeCell ref="W260:AV262"/>
    <mergeCell ref="BA267:BC268"/>
    <mergeCell ref="BD261:BJ262"/>
    <mergeCell ref="BK261:BK262"/>
    <mergeCell ref="BL261:BP262"/>
    <mergeCell ref="BQ261:BQ262"/>
    <mergeCell ref="B263:J265"/>
    <mergeCell ref="K263:O264"/>
    <mergeCell ref="R263:V263"/>
    <mergeCell ref="W263:AV263"/>
    <mergeCell ref="AW263:AZ268"/>
    <mergeCell ref="BA263:BC264"/>
    <mergeCell ref="BD263:BQ264"/>
    <mergeCell ref="R264:V266"/>
    <mergeCell ref="W264:AV266"/>
    <mergeCell ref="K265:O265"/>
    <mergeCell ref="BA265:BC266"/>
    <mergeCell ref="Y267:Z268"/>
    <mergeCell ref="AA267:AB268"/>
    <mergeCell ref="AC267:AD268"/>
    <mergeCell ref="AE267:AF268"/>
    <mergeCell ref="BD267:BQ268"/>
    <mergeCell ref="B269:C281"/>
    <mergeCell ref="D269:I269"/>
    <mergeCell ref="J269:AB269"/>
    <mergeCell ref="AC269:AG269"/>
    <mergeCell ref="AH269:AR272"/>
    <mergeCell ref="AS269:BP269"/>
    <mergeCell ref="D270:I272"/>
    <mergeCell ref="J270:AB272"/>
    <mergeCell ref="AC270:AG272"/>
    <mergeCell ref="AS270:AT271"/>
    <mergeCell ref="BF270:BG271"/>
    <mergeCell ref="BH270:BQ271"/>
    <mergeCell ref="AS272:BQ272"/>
    <mergeCell ref="D273:I274"/>
    <mergeCell ref="J273:AG274"/>
    <mergeCell ref="AH273:AR279"/>
    <mergeCell ref="AS273:AW274"/>
    <mergeCell ref="AX273:AY274"/>
    <mergeCell ref="AG267:AH268"/>
    <mergeCell ref="AI267:AJ268"/>
    <mergeCell ref="AK267:AL268"/>
    <mergeCell ref="AM267:AN268"/>
    <mergeCell ref="AO267:AP268"/>
    <mergeCell ref="AQ267:AR268"/>
    <mergeCell ref="AS267:AT268"/>
    <mergeCell ref="AU267:AV268"/>
    <mergeCell ref="AZ273:AZ274"/>
    <mergeCell ref="BA273:BD274"/>
    <mergeCell ref="BE273:BF274"/>
    <mergeCell ref="BG273:BN274"/>
    <mergeCell ref="BO273:BQ274"/>
    <mergeCell ref="D275:I277"/>
    <mergeCell ref="J275:K275"/>
    <mergeCell ref="L275:R275"/>
    <mergeCell ref="AS275:BF275"/>
    <mergeCell ref="BG275:BQ275"/>
    <mergeCell ref="J276:AG277"/>
    <mergeCell ref="AS276:BQ279"/>
    <mergeCell ref="D278:I281"/>
    <mergeCell ref="J278:K278"/>
    <mergeCell ref="L278:R278"/>
    <mergeCell ref="J279:AG281"/>
    <mergeCell ref="AH280:AR281"/>
    <mergeCell ref="AS280:BA281"/>
    <mergeCell ref="BB280:BQ281"/>
    <mergeCell ref="B266:F268"/>
    <mergeCell ref="G266:O268"/>
    <mergeCell ref="R267:V268"/>
    <mergeCell ref="W267:X268"/>
    <mergeCell ref="BD265:BQ266"/>
    <mergeCell ref="B283:AU284"/>
    <mergeCell ref="B285:BQ286"/>
    <mergeCell ref="B287:BQ288"/>
    <mergeCell ref="B289:BQ290"/>
    <mergeCell ref="B291:BQ292"/>
    <mergeCell ref="B298:AL300"/>
    <mergeCell ref="AP298:AV300"/>
    <mergeCell ref="AW298:BQ300"/>
    <mergeCell ref="B301:O304"/>
    <mergeCell ref="P301:Q310"/>
    <mergeCell ref="R301:V304"/>
    <mergeCell ref="W301:X301"/>
    <mergeCell ref="Y301:AF301"/>
    <mergeCell ref="AW301:BC304"/>
    <mergeCell ref="BD301:BD302"/>
    <mergeCell ref="BE301:BE302"/>
    <mergeCell ref="BF301:BF302"/>
    <mergeCell ref="BG301:BG302"/>
    <mergeCell ref="BH301:BH302"/>
    <mergeCell ref="BI301:BI302"/>
    <mergeCell ref="BJ301:BJ302"/>
    <mergeCell ref="BK301:BK302"/>
    <mergeCell ref="BL301:BQ302"/>
    <mergeCell ref="W302:AV304"/>
    <mergeCell ref="B305:J307"/>
    <mergeCell ref="K305:O306"/>
    <mergeCell ref="R305:V305"/>
    <mergeCell ref="BQ303:BQ304"/>
    <mergeCell ref="W305:AV305"/>
    <mergeCell ref="AW305:AZ310"/>
    <mergeCell ref="BA305:BC306"/>
    <mergeCell ref="BD305:BQ306"/>
    <mergeCell ref="R306:V308"/>
    <mergeCell ref="W306:AV308"/>
    <mergeCell ref="K307:O307"/>
    <mergeCell ref="BA307:BC308"/>
    <mergeCell ref="BD307:BQ308"/>
    <mergeCell ref="B308:F310"/>
    <mergeCell ref="G308:O310"/>
    <mergeCell ref="R309:V310"/>
    <mergeCell ref="W309:X310"/>
    <mergeCell ref="Y309:Z310"/>
    <mergeCell ref="AA309:AB310"/>
    <mergeCell ref="AC309:AD310"/>
    <mergeCell ref="AE309:AF310"/>
    <mergeCell ref="BD309:BQ310"/>
    <mergeCell ref="AG309:AH310"/>
    <mergeCell ref="AI309:AJ310"/>
    <mergeCell ref="AK309:AL310"/>
    <mergeCell ref="AM309:AN310"/>
    <mergeCell ref="AO309:AP310"/>
    <mergeCell ref="AQ309:AR310"/>
    <mergeCell ref="AS309:AT310"/>
    <mergeCell ref="AU309:AV310"/>
    <mergeCell ref="B311:C323"/>
    <mergeCell ref="D311:I311"/>
    <mergeCell ref="J311:AB311"/>
    <mergeCell ref="AC311:AG311"/>
    <mergeCell ref="AH311:AR314"/>
    <mergeCell ref="AS311:BP311"/>
    <mergeCell ref="D312:I314"/>
    <mergeCell ref="J312:AB314"/>
    <mergeCell ref="AC312:AG314"/>
    <mergeCell ref="AS312:AT313"/>
    <mergeCell ref="BF312:BG313"/>
    <mergeCell ref="BH312:BQ313"/>
    <mergeCell ref="AS314:BQ314"/>
    <mergeCell ref="D315:I316"/>
    <mergeCell ref="J315:AG316"/>
    <mergeCell ref="AH315:AR321"/>
    <mergeCell ref="AS315:AW316"/>
    <mergeCell ref="AX315:AY316"/>
    <mergeCell ref="AZ315:AZ316"/>
    <mergeCell ref="D317:I319"/>
    <mergeCell ref="J317:K317"/>
    <mergeCell ref="L317:R317"/>
    <mergeCell ref="AS317:BF317"/>
    <mergeCell ref="BG317:BQ317"/>
    <mergeCell ref="J318:AG319"/>
    <mergeCell ref="AS318:BQ321"/>
    <mergeCell ref="D320:I323"/>
    <mergeCell ref="J320:K320"/>
    <mergeCell ref="L320:R320"/>
    <mergeCell ref="J321:AG323"/>
    <mergeCell ref="AH322:AR323"/>
    <mergeCell ref="AS322:BA323"/>
    <mergeCell ref="B343:O346"/>
    <mergeCell ref="P343:Q352"/>
    <mergeCell ref="R343:V346"/>
    <mergeCell ref="W343:X343"/>
    <mergeCell ref="Y343:AF343"/>
    <mergeCell ref="AW343:BC346"/>
    <mergeCell ref="BD343:BD344"/>
    <mergeCell ref="BE343:BE344"/>
    <mergeCell ref="BF343:BF344"/>
    <mergeCell ref="BG343:BG344"/>
    <mergeCell ref="BH343:BH344"/>
    <mergeCell ref="BI343:BI344"/>
    <mergeCell ref="BJ343:BJ344"/>
    <mergeCell ref="B325:AU326"/>
    <mergeCell ref="B327:BQ328"/>
    <mergeCell ref="B329:BQ330"/>
    <mergeCell ref="B331:BQ332"/>
    <mergeCell ref="B333:BQ334"/>
    <mergeCell ref="B340:AL342"/>
    <mergeCell ref="AP340:AV342"/>
    <mergeCell ref="AW340:BQ342"/>
    <mergeCell ref="B347:J349"/>
    <mergeCell ref="K347:O348"/>
    <mergeCell ref="R347:V347"/>
    <mergeCell ref="W347:AV347"/>
    <mergeCell ref="AW347:AZ352"/>
    <mergeCell ref="BA347:BC348"/>
    <mergeCell ref="BD347:BQ348"/>
    <mergeCell ref="R348:V350"/>
    <mergeCell ref="W348:AV350"/>
    <mergeCell ref="K349:O349"/>
    <mergeCell ref="BA349:BC350"/>
    <mergeCell ref="AG351:AH352"/>
    <mergeCell ref="AI351:AJ352"/>
    <mergeCell ref="AK351:AL352"/>
    <mergeCell ref="AM351:AN352"/>
    <mergeCell ref="AO351:AP352"/>
    <mergeCell ref="AQ351:AR352"/>
    <mergeCell ref="J360:AG361"/>
    <mergeCell ref="AS360:BQ363"/>
    <mergeCell ref="D362:I365"/>
    <mergeCell ref="J362:K362"/>
    <mergeCell ref="L362:R362"/>
    <mergeCell ref="J363:AG365"/>
    <mergeCell ref="AH364:AR365"/>
    <mergeCell ref="AS364:BA365"/>
    <mergeCell ref="BB364:BQ365"/>
    <mergeCell ref="B350:F352"/>
    <mergeCell ref="J353:AB353"/>
    <mergeCell ref="AC353:AG353"/>
    <mergeCell ref="AH353:AR356"/>
    <mergeCell ref="AS353:BP353"/>
    <mergeCell ref="D354:I356"/>
    <mergeCell ref="J354:AB356"/>
    <mergeCell ref="AC354:AG356"/>
    <mergeCell ref="AS354:AT355"/>
    <mergeCell ref="BF354:BG355"/>
    <mergeCell ref="BH354:BQ355"/>
    <mergeCell ref="AS356:BQ356"/>
    <mergeCell ref="AE351:AF352"/>
    <mergeCell ref="BD351:BQ352"/>
    <mergeCell ref="G350:O352"/>
    <mergeCell ref="R351:V352"/>
    <mergeCell ref="W351:X352"/>
    <mergeCell ref="Y351:Z352"/>
    <mergeCell ref="AA351:AB352"/>
    <mergeCell ref="AC351:AD352"/>
    <mergeCell ref="BI385:BI386"/>
    <mergeCell ref="BJ385:BJ386"/>
    <mergeCell ref="BK385:BK386"/>
    <mergeCell ref="BL385:BQ386"/>
    <mergeCell ref="W386:AV388"/>
    <mergeCell ref="BA393:BC394"/>
    <mergeCell ref="BD387:BJ388"/>
    <mergeCell ref="BK387:BK388"/>
    <mergeCell ref="BL387:BP388"/>
    <mergeCell ref="BQ387:BQ388"/>
    <mergeCell ref="B389:J391"/>
    <mergeCell ref="BK343:BK344"/>
    <mergeCell ref="BL343:BQ344"/>
    <mergeCell ref="W344:AV346"/>
    <mergeCell ref="BA351:BC352"/>
    <mergeCell ref="BD345:BJ346"/>
    <mergeCell ref="BK345:BK346"/>
    <mergeCell ref="D357:I358"/>
    <mergeCell ref="J357:AG358"/>
    <mergeCell ref="AH357:AR363"/>
    <mergeCell ref="AS357:AW358"/>
    <mergeCell ref="AS351:AT352"/>
    <mergeCell ref="AU351:AV352"/>
    <mergeCell ref="AZ357:AZ358"/>
    <mergeCell ref="BA357:BD358"/>
    <mergeCell ref="BE357:BF358"/>
    <mergeCell ref="BG357:BN358"/>
    <mergeCell ref="BO357:BQ358"/>
    <mergeCell ref="D359:I361"/>
    <mergeCell ref="J359:K359"/>
    <mergeCell ref="L359:R359"/>
    <mergeCell ref="AS359:BF359"/>
    <mergeCell ref="AC393:AD394"/>
    <mergeCell ref="AE393:AF394"/>
    <mergeCell ref="BD393:BQ394"/>
    <mergeCell ref="AG393:AH394"/>
    <mergeCell ref="AI393:AJ394"/>
    <mergeCell ref="AK393:AL394"/>
    <mergeCell ref="AM393:AN394"/>
    <mergeCell ref="AO393:AP394"/>
    <mergeCell ref="AQ393:AR394"/>
    <mergeCell ref="AS393:AT394"/>
    <mergeCell ref="AU393:AV394"/>
    <mergeCell ref="B353:C365"/>
    <mergeCell ref="D353:I353"/>
    <mergeCell ref="B367:AU368"/>
    <mergeCell ref="B369:BQ370"/>
    <mergeCell ref="B371:BQ372"/>
    <mergeCell ref="B373:BQ374"/>
    <mergeCell ref="B375:BQ376"/>
    <mergeCell ref="B382:AL384"/>
    <mergeCell ref="AP382:AV384"/>
    <mergeCell ref="AW382:BQ384"/>
    <mergeCell ref="B385:O388"/>
    <mergeCell ref="P385:Q394"/>
    <mergeCell ref="R385:V388"/>
    <mergeCell ref="W385:X385"/>
    <mergeCell ref="Y385:AF385"/>
    <mergeCell ref="AW385:BC388"/>
    <mergeCell ref="BD385:BD386"/>
    <mergeCell ref="BE385:BE386"/>
    <mergeCell ref="BF385:BF386"/>
    <mergeCell ref="BG385:BG386"/>
    <mergeCell ref="BH385:BH386"/>
    <mergeCell ref="BO399:BQ400"/>
    <mergeCell ref="D401:I403"/>
    <mergeCell ref="J401:K401"/>
    <mergeCell ref="L401:R401"/>
    <mergeCell ref="AS401:BF401"/>
    <mergeCell ref="BG401:BQ401"/>
    <mergeCell ref="J402:AG403"/>
    <mergeCell ref="AS402:BQ405"/>
    <mergeCell ref="D404:I407"/>
    <mergeCell ref="J404:K404"/>
    <mergeCell ref="L404:R404"/>
    <mergeCell ref="J405:AG407"/>
    <mergeCell ref="AH406:AR407"/>
    <mergeCell ref="AS406:BA407"/>
    <mergeCell ref="BB406:BQ407"/>
    <mergeCell ref="K389:O390"/>
    <mergeCell ref="R389:V389"/>
    <mergeCell ref="W389:AV389"/>
    <mergeCell ref="AW389:AZ394"/>
    <mergeCell ref="BA389:BC390"/>
    <mergeCell ref="BD389:BQ390"/>
    <mergeCell ref="R390:V392"/>
    <mergeCell ref="W390:AV392"/>
    <mergeCell ref="K391:O391"/>
    <mergeCell ref="BA391:BC392"/>
    <mergeCell ref="BD391:BQ392"/>
    <mergeCell ref="B392:F394"/>
    <mergeCell ref="G392:O394"/>
    <mergeCell ref="R393:V394"/>
    <mergeCell ref="W393:X394"/>
    <mergeCell ref="Y393:Z394"/>
    <mergeCell ref="AA393:AB394"/>
    <mergeCell ref="B409:AU410"/>
    <mergeCell ref="B411:BQ412"/>
    <mergeCell ref="B413:BQ414"/>
    <mergeCell ref="B415:BQ416"/>
    <mergeCell ref="B417:BQ418"/>
    <mergeCell ref="B424:AL426"/>
    <mergeCell ref="AP424:AV426"/>
    <mergeCell ref="AW424:BQ426"/>
    <mergeCell ref="B395:C407"/>
    <mergeCell ref="D395:I395"/>
    <mergeCell ref="J395:AB395"/>
    <mergeCell ref="AC395:AG395"/>
    <mergeCell ref="AH395:AR398"/>
    <mergeCell ref="AS395:BP395"/>
    <mergeCell ref="D396:I398"/>
    <mergeCell ref="J396:AB398"/>
    <mergeCell ref="AC396:AG398"/>
    <mergeCell ref="AS396:AT397"/>
    <mergeCell ref="BF396:BG397"/>
    <mergeCell ref="BH396:BQ397"/>
    <mergeCell ref="AS398:BQ398"/>
    <mergeCell ref="D399:I400"/>
    <mergeCell ref="J399:AG400"/>
    <mergeCell ref="AH399:AR405"/>
    <mergeCell ref="AS399:AW400"/>
    <mergeCell ref="AX399:AY400"/>
    <mergeCell ref="AZ399:AZ400"/>
    <mergeCell ref="AV408:BA410"/>
    <mergeCell ref="BB408:BQ410"/>
    <mergeCell ref="BA399:BD400"/>
    <mergeCell ref="BE399:BF400"/>
    <mergeCell ref="BG399:BN400"/>
    <mergeCell ref="B427:O430"/>
    <mergeCell ref="P427:Q436"/>
    <mergeCell ref="R427:V430"/>
    <mergeCell ref="W427:X427"/>
    <mergeCell ref="Y427:AF427"/>
    <mergeCell ref="AW427:BC430"/>
    <mergeCell ref="BD427:BD428"/>
    <mergeCell ref="BE427:BE428"/>
    <mergeCell ref="BF427:BF428"/>
    <mergeCell ref="BG427:BG428"/>
    <mergeCell ref="BH427:BH428"/>
    <mergeCell ref="BI427:BI428"/>
    <mergeCell ref="BJ427:BJ428"/>
    <mergeCell ref="BK427:BK428"/>
    <mergeCell ref="BL427:BQ428"/>
    <mergeCell ref="W428:AV430"/>
    <mergeCell ref="BA435:BC436"/>
    <mergeCell ref="BD429:BJ430"/>
    <mergeCell ref="BK429:BK430"/>
    <mergeCell ref="BL429:BP430"/>
    <mergeCell ref="BQ429:BQ430"/>
    <mergeCell ref="B431:J433"/>
    <mergeCell ref="K431:O432"/>
    <mergeCell ref="R431:V431"/>
    <mergeCell ref="W431:AV431"/>
    <mergeCell ref="AW431:AZ436"/>
    <mergeCell ref="BA431:BC432"/>
    <mergeCell ref="BD431:BQ432"/>
    <mergeCell ref="R432:V434"/>
    <mergeCell ref="W432:AV434"/>
    <mergeCell ref="K433:O433"/>
    <mergeCell ref="BA433:BC434"/>
    <mergeCell ref="BD433:BQ434"/>
    <mergeCell ref="B434:F436"/>
    <mergeCell ref="G434:O436"/>
    <mergeCell ref="R435:V436"/>
    <mergeCell ref="W435:X436"/>
    <mergeCell ref="Y435:Z436"/>
    <mergeCell ref="AA435:AB436"/>
    <mergeCell ref="AC435:AD436"/>
    <mergeCell ref="AE435:AF436"/>
    <mergeCell ref="BD435:BQ436"/>
    <mergeCell ref="B437:C449"/>
    <mergeCell ref="D437:I437"/>
    <mergeCell ref="J437:AB437"/>
    <mergeCell ref="AC437:AG437"/>
    <mergeCell ref="AH437:AR440"/>
    <mergeCell ref="AS437:BP437"/>
    <mergeCell ref="D438:I440"/>
    <mergeCell ref="J438:AB440"/>
    <mergeCell ref="AC438:AG440"/>
    <mergeCell ref="AS438:AT439"/>
    <mergeCell ref="BF438:BG439"/>
    <mergeCell ref="BH438:BQ439"/>
    <mergeCell ref="AS440:BQ440"/>
    <mergeCell ref="D441:I442"/>
    <mergeCell ref="J441:AG442"/>
    <mergeCell ref="AH441:AR447"/>
    <mergeCell ref="AS441:AW442"/>
    <mergeCell ref="AX441:AY442"/>
    <mergeCell ref="AG435:AH436"/>
    <mergeCell ref="AI435:AJ436"/>
    <mergeCell ref="AK435:AL436"/>
    <mergeCell ref="AM435:AN436"/>
    <mergeCell ref="BD471:BJ472"/>
    <mergeCell ref="BK471:BK472"/>
    <mergeCell ref="BL471:BP472"/>
    <mergeCell ref="BQ471:BQ472"/>
    <mergeCell ref="B473:J475"/>
    <mergeCell ref="K473:O474"/>
    <mergeCell ref="R473:V473"/>
    <mergeCell ref="AO435:AP436"/>
    <mergeCell ref="AQ435:AR436"/>
    <mergeCell ref="AS435:AT436"/>
    <mergeCell ref="AU435:AV436"/>
    <mergeCell ref="AZ441:AZ442"/>
    <mergeCell ref="BA441:BD442"/>
    <mergeCell ref="BE441:BF442"/>
    <mergeCell ref="BG441:BN442"/>
    <mergeCell ref="BO441:BQ442"/>
    <mergeCell ref="D443:I445"/>
    <mergeCell ref="J443:K443"/>
    <mergeCell ref="L443:R443"/>
    <mergeCell ref="AS443:BF443"/>
    <mergeCell ref="BG443:BQ443"/>
    <mergeCell ref="J444:AG445"/>
    <mergeCell ref="AS444:BQ447"/>
    <mergeCell ref="D446:I449"/>
    <mergeCell ref="J446:K446"/>
    <mergeCell ref="L446:R446"/>
    <mergeCell ref="J447:AG449"/>
    <mergeCell ref="AH448:AR449"/>
    <mergeCell ref="AS448:BA449"/>
    <mergeCell ref="BB448:BQ449"/>
    <mergeCell ref="AI477:AJ478"/>
    <mergeCell ref="AK477:AL478"/>
    <mergeCell ref="AM477:AN478"/>
    <mergeCell ref="AO477:AP478"/>
    <mergeCell ref="AQ477:AR478"/>
    <mergeCell ref="AS477:AT478"/>
    <mergeCell ref="AU477:AV478"/>
    <mergeCell ref="B451:AU452"/>
    <mergeCell ref="B453:BQ454"/>
    <mergeCell ref="B455:BQ456"/>
    <mergeCell ref="B457:BQ458"/>
    <mergeCell ref="B459:BQ460"/>
    <mergeCell ref="B466:AL468"/>
    <mergeCell ref="AP466:AV468"/>
    <mergeCell ref="AW466:BQ468"/>
    <mergeCell ref="B469:O472"/>
    <mergeCell ref="P469:Q478"/>
    <mergeCell ref="R469:V472"/>
    <mergeCell ref="W469:X469"/>
    <mergeCell ref="Y469:AF469"/>
    <mergeCell ref="AW469:BC472"/>
    <mergeCell ref="BD469:BD470"/>
    <mergeCell ref="BE469:BE470"/>
    <mergeCell ref="BF469:BF470"/>
    <mergeCell ref="BG469:BG470"/>
    <mergeCell ref="BH469:BH470"/>
    <mergeCell ref="BI469:BI470"/>
    <mergeCell ref="BJ469:BJ470"/>
    <mergeCell ref="BK469:BK470"/>
    <mergeCell ref="BL469:BQ470"/>
    <mergeCell ref="W470:AV472"/>
    <mergeCell ref="BA477:BC478"/>
    <mergeCell ref="J485:K485"/>
    <mergeCell ref="L485:R485"/>
    <mergeCell ref="AS485:BF485"/>
    <mergeCell ref="BG485:BQ485"/>
    <mergeCell ref="J486:AG487"/>
    <mergeCell ref="AS486:BQ489"/>
    <mergeCell ref="D488:I491"/>
    <mergeCell ref="J488:K488"/>
    <mergeCell ref="L488:R488"/>
    <mergeCell ref="J489:AG491"/>
    <mergeCell ref="AH490:AR491"/>
    <mergeCell ref="AS490:BA491"/>
    <mergeCell ref="BB490:BQ491"/>
    <mergeCell ref="W473:AV473"/>
    <mergeCell ref="AW473:AZ478"/>
    <mergeCell ref="BA473:BC474"/>
    <mergeCell ref="BD473:BQ474"/>
    <mergeCell ref="R474:V476"/>
    <mergeCell ref="W474:AV476"/>
    <mergeCell ref="K475:O475"/>
    <mergeCell ref="BA475:BC476"/>
    <mergeCell ref="BD475:BQ476"/>
    <mergeCell ref="B476:F478"/>
    <mergeCell ref="G476:O478"/>
    <mergeCell ref="R477:V478"/>
    <mergeCell ref="W477:X478"/>
    <mergeCell ref="Y477:Z478"/>
    <mergeCell ref="AA477:AB478"/>
    <mergeCell ref="AC477:AD478"/>
    <mergeCell ref="AE477:AF478"/>
    <mergeCell ref="BD477:BQ478"/>
    <mergeCell ref="AG477:AH478"/>
    <mergeCell ref="B493:AU494"/>
    <mergeCell ref="B495:BQ496"/>
    <mergeCell ref="B497:BQ498"/>
    <mergeCell ref="B499:BQ500"/>
    <mergeCell ref="B501:BQ502"/>
    <mergeCell ref="B508:AL510"/>
    <mergeCell ref="AP508:AV510"/>
    <mergeCell ref="AW508:BQ510"/>
    <mergeCell ref="B479:C491"/>
    <mergeCell ref="D479:I479"/>
    <mergeCell ref="J479:AB479"/>
    <mergeCell ref="AC479:AG479"/>
    <mergeCell ref="AH479:AR482"/>
    <mergeCell ref="AS479:BP479"/>
    <mergeCell ref="D480:I482"/>
    <mergeCell ref="J480:AB482"/>
    <mergeCell ref="AC480:AG482"/>
    <mergeCell ref="AS480:AT481"/>
    <mergeCell ref="BF480:BG481"/>
    <mergeCell ref="BH480:BQ481"/>
    <mergeCell ref="AS482:BQ482"/>
    <mergeCell ref="D483:I484"/>
    <mergeCell ref="J483:AG484"/>
    <mergeCell ref="AH483:AR489"/>
    <mergeCell ref="AS483:AW484"/>
    <mergeCell ref="AX483:AY484"/>
    <mergeCell ref="AZ483:AZ484"/>
    <mergeCell ref="BA483:BD484"/>
    <mergeCell ref="BE483:BF484"/>
    <mergeCell ref="BG483:BN484"/>
    <mergeCell ref="BO483:BQ484"/>
    <mergeCell ref="D485:I487"/>
    <mergeCell ref="B511:O514"/>
    <mergeCell ref="P511:Q520"/>
    <mergeCell ref="R511:V514"/>
    <mergeCell ref="W511:X511"/>
    <mergeCell ref="Y511:AF511"/>
    <mergeCell ref="AW511:BC514"/>
    <mergeCell ref="BD511:BD512"/>
    <mergeCell ref="BE511:BE512"/>
    <mergeCell ref="BF511:BF512"/>
    <mergeCell ref="BG511:BG512"/>
    <mergeCell ref="BH511:BH512"/>
    <mergeCell ref="BI511:BI512"/>
    <mergeCell ref="BJ511:BJ512"/>
    <mergeCell ref="BK511:BK512"/>
    <mergeCell ref="BL511:BQ512"/>
    <mergeCell ref="W512:AV514"/>
    <mergeCell ref="BA519:BC520"/>
    <mergeCell ref="BD513:BJ514"/>
    <mergeCell ref="BK513:BK514"/>
    <mergeCell ref="BL513:BP514"/>
    <mergeCell ref="BQ513:BQ514"/>
    <mergeCell ref="B515:J517"/>
    <mergeCell ref="K515:O516"/>
    <mergeCell ref="R515:V515"/>
    <mergeCell ref="W515:AV515"/>
    <mergeCell ref="AW515:AZ520"/>
    <mergeCell ref="BA515:BC516"/>
    <mergeCell ref="BD515:BQ516"/>
    <mergeCell ref="R516:V518"/>
    <mergeCell ref="W516:AV518"/>
    <mergeCell ref="K517:O517"/>
    <mergeCell ref="BA517:BC518"/>
    <mergeCell ref="BD517:BQ518"/>
    <mergeCell ref="B518:F520"/>
    <mergeCell ref="G518:O520"/>
    <mergeCell ref="R519:V520"/>
    <mergeCell ref="W519:X520"/>
    <mergeCell ref="Y519:Z520"/>
    <mergeCell ref="AA519:AB520"/>
    <mergeCell ref="AC519:AD520"/>
    <mergeCell ref="AE519:AF520"/>
    <mergeCell ref="BD519:BQ520"/>
    <mergeCell ref="B521:C533"/>
    <mergeCell ref="D521:I521"/>
    <mergeCell ref="J521:AB521"/>
    <mergeCell ref="AC521:AG521"/>
    <mergeCell ref="AH521:AR524"/>
    <mergeCell ref="AS521:BP521"/>
    <mergeCell ref="D522:I524"/>
    <mergeCell ref="J522:AB524"/>
    <mergeCell ref="AC522:AG524"/>
    <mergeCell ref="AS522:AT523"/>
    <mergeCell ref="BF522:BG523"/>
    <mergeCell ref="BH522:BQ523"/>
    <mergeCell ref="AS524:BQ524"/>
    <mergeCell ref="D525:I526"/>
    <mergeCell ref="J525:AG526"/>
    <mergeCell ref="AH525:AR531"/>
    <mergeCell ref="AS525:AW526"/>
    <mergeCell ref="AX525:AY526"/>
    <mergeCell ref="AG519:AH520"/>
    <mergeCell ref="AI519:AJ520"/>
    <mergeCell ref="AK519:AL520"/>
    <mergeCell ref="AM519:AN520"/>
    <mergeCell ref="BD555:BJ556"/>
    <mergeCell ref="BK555:BK556"/>
    <mergeCell ref="BL555:BP556"/>
    <mergeCell ref="BQ555:BQ556"/>
    <mergeCell ref="B557:J559"/>
    <mergeCell ref="K557:O558"/>
    <mergeCell ref="R557:V557"/>
    <mergeCell ref="AO519:AP520"/>
    <mergeCell ref="AQ519:AR520"/>
    <mergeCell ref="AS519:AT520"/>
    <mergeCell ref="AU519:AV520"/>
    <mergeCell ref="AZ525:AZ526"/>
    <mergeCell ref="BA525:BD526"/>
    <mergeCell ref="BE525:BF526"/>
    <mergeCell ref="BG525:BN526"/>
    <mergeCell ref="BO525:BQ526"/>
    <mergeCell ref="D527:I529"/>
    <mergeCell ref="J527:K527"/>
    <mergeCell ref="L527:R527"/>
    <mergeCell ref="AS527:BF527"/>
    <mergeCell ref="BG527:BQ527"/>
    <mergeCell ref="J528:AG529"/>
    <mergeCell ref="AS528:BQ531"/>
    <mergeCell ref="D530:I533"/>
    <mergeCell ref="J530:K530"/>
    <mergeCell ref="L530:R530"/>
    <mergeCell ref="J531:AG533"/>
    <mergeCell ref="AH532:AR533"/>
    <mergeCell ref="AS532:BA533"/>
    <mergeCell ref="BB532:BQ533"/>
    <mergeCell ref="AI561:AJ562"/>
    <mergeCell ref="AK561:AL562"/>
    <mergeCell ref="AM561:AN562"/>
    <mergeCell ref="AO561:AP562"/>
    <mergeCell ref="AQ561:AR562"/>
    <mergeCell ref="AS561:AT562"/>
    <mergeCell ref="AU561:AV562"/>
    <mergeCell ref="B535:AU536"/>
    <mergeCell ref="B537:BQ538"/>
    <mergeCell ref="B539:BQ540"/>
    <mergeCell ref="B541:BQ542"/>
    <mergeCell ref="B543:BQ544"/>
    <mergeCell ref="B550:AL552"/>
    <mergeCell ref="AP550:AV552"/>
    <mergeCell ref="AW550:BQ552"/>
    <mergeCell ref="B553:O556"/>
    <mergeCell ref="P553:Q562"/>
    <mergeCell ref="R553:V556"/>
    <mergeCell ref="W553:X553"/>
    <mergeCell ref="Y553:AF553"/>
    <mergeCell ref="AW553:BC556"/>
    <mergeCell ref="BD553:BD554"/>
    <mergeCell ref="BE553:BE554"/>
    <mergeCell ref="BF553:BF554"/>
    <mergeCell ref="BG553:BG554"/>
    <mergeCell ref="BH553:BH554"/>
    <mergeCell ref="BI553:BI554"/>
    <mergeCell ref="BJ553:BJ554"/>
    <mergeCell ref="BK553:BK554"/>
    <mergeCell ref="BL553:BQ554"/>
    <mergeCell ref="W554:AV556"/>
    <mergeCell ref="BA561:BC562"/>
    <mergeCell ref="J569:K569"/>
    <mergeCell ref="L569:R569"/>
    <mergeCell ref="AS569:BF569"/>
    <mergeCell ref="BG569:BQ569"/>
    <mergeCell ref="J570:AG571"/>
    <mergeCell ref="AS570:BQ573"/>
    <mergeCell ref="D572:I575"/>
    <mergeCell ref="J572:K572"/>
    <mergeCell ref="L572:R572"/>
    <mergeCell ref="J573:AG575"/>
    <mergeCell ref="AH574:AR575"/>
    <mergeCell ref="AS574:BA575"/>
    <mergeCell ref="BB574:BQ575"/>
    <mergeCell ref="W557:AV557"/>
    <mergeCell ref="AW557:AZ562"/>
    <mergeCell ref="BA557:BC558"/>
    <mergeCell ref="BD557:BQ558"/>
    <mergeCell ref="R558:V560"/>
    <mergeCell ref="W558:AV560"/>
    <mergeCell ref="K559:O559"/>
    <mergeCell ref="BA559:BC560"/>
    <mergeCell ref="BD559:BQ560"/>
    <mergeCell ref="B560:F562"/>
    <mergeCell ref="G560:O562"/>
    <mergeCell ref="R561:V562"/>
    <mergeCell ref="W561:X562"/>
    <mergeCell ref="Y561:Z562"/>
    <mergeCell ref="AA561:AB562"/>
    <mergeCell ref="AC561:AD562"/>
    <mergeCell ref="AE561:AF562"/>
    <mergeCell ref="BD561:BQ562"/>
    <mergeCell ref="AG561:AH562"/>
    <mergeCell ref="B577:AU578"/>
    <mergeCell ref="B579:BQ580"/>
    <mergeCell ref="B581:BQ582"/>
    <mergeCell ref="B583:BQ584"/>
    <mergeCell ref="B585:BQ586"/>
    <mergeCell ref="B592:AL594"/>
    <mergeCell ref="AP592:AV594"/>
    <mergeCell ref="AW592:BQ594"/>
    <mergeCell ref="B563:C575"/>
    <mergeCell ref="D563:I563"/>
    <mergeCell ref="J563:AB563"/>
    <mergeCell ref="AC563:AG563"/>
    <mergeCell ref="AH563:AR566"/>
    <mergeCell ref="AS563:BP563"/>
    <mergeCell ref="D564:I566"/>
    <mergeCell ref="J564:AB566"/>
    <mergeCell ref="AC564:AG566"/>
    <mergeCell ref="AS564:AT565"/>
    <mergeCell ref="BF564:BG565"/>
    <mergeCell ref="BH564:BQ565"/>
    <mergeCell ref="AS566:BQ566"/>
    <mergeCell ref="D567:I568"/>
    <mergeCell ref="J567:AG568"/>
    <mergeCell ref="AH567:AR573"/>
    <mergeCell ref="AS567:AW568"/>
    <mergeCell ref="AX567:AY568"/>
    <mergeCell ref="AZ567:AZ568"/>
    <mergeCell ref="BA567:BD568"/>
    <mergeCell ref="BE567:BF568"/>
    <mergeCell ref="BG567:BN568"/>
    <mergeCell ref="BO567:BQ568"/>
    <mergeCell ref="D569:I571"/>
    <mergeCell ref="BK595:BK596"/>
    <mergeCell ref="BL595:BQ596"/>
    <mergeCell ref="W596:AV598"/>
    <mergeCell ref="BA603:BC604"/>
    <mergeCell ref="BD597:BJ598"/>
    <mergeCell ref="BK597:BK598"/>
    <mergeCell ref="BL597:BP598"/>
    <mergeCell ref="BQ597:BQ598"/>
    <mergeCell ref="B599:J601"/>
    <mergeCell ref="K599:O600"/>
    <mergeCell ref="R599:V599"/>
    <mergeCell ref="W599:AV599"/>
    <mergeCell ref="AW599:AZ604"/>
    <mergeCell ref="BA599:BC600"/>
    <mergeCell ref="BD599:BQ600"/>
    <mergeCell ref="R600:V602"/>
    <mergeCell ref="W600:AV602"/>
    <mergeCell ref="K601:O601"/>
    <mergeCell ref="BA601:BC602"/>
    <mergeCell ref="AG603:AH604"/>
    <mergeCell ref="AI603:AJ604"/>
    <mergeCell ref="AK603:AL604"/>
    <mergeCell ref="AM603:AN604"/>
    <mergeCell ref="AO603:AP604"/>
    <mergeCell ref="AQ603:AR604"/>
    <mergeCell ref="AS603:AT604"/>
    <mergeCell ref="AU603:AV604"/>
    <mergeCell ref="D609:I610"/>
    <mergeCell ref="J609:AG610"/>
    <mergeCell ref="AH609:AR615"/>
    <mergeCell ref="AS609:AW610"/>
    <mergeCell ref="B595:O598"/>
    <mergeCell ref="P595:Q604"/>
    <mergeCell ref="R595:V598"/>
    <mergeCell ref="W595:X595"/>
    <mergeCell ref="Y595:AF595"/>
    <mergeCell ref="AW595:BC598"/>
    <mergeCell ref="BD595:BD596"/>
    <mergeCell ref="BE595:BE596"/>
    <mergeCell ref="BF595:BF596"/>
    <mergeCell ref="BG595:BG596"/>
    <mergeCell ref="BH595:BH596"/>
    <mergeCell ref="BI595:BI596"/>
    <mergeCell ref="BJ595:BJ596"/>
    <mergeCell ref="J615:AG617"/>
    <mergeCell ref="AH616:AR617"/>
    <mergeCell ref="AS616:BA617"/>
    <mergeCell ref="BB616:BQ617"/>
    <mergeCell ref="BD601:BQ602"/>
    <mergeCell ref="B602:F604"/>
    <mergeCell ref="G602:O604"/>
    <mergeCell ref="R603:V604"/>
    <mergeCell ref="W603:X604"/>
    <mergeCell ref="Y603:Z604"/>
    <mergeCell ref="AA603:AB604"/>
    <mergeCell ref="AC603:AD604"/>
    <mergeCell ref="AE603:AF604"/>
    <mergeCell ref="BD603:BQ604"/>
    <mergeCell ref="B605:C617"/>
    <mergeCell ref="D605:I605"/>
    <mergeCell ref="J605:AB605"/>
    <mergeCell ref="AC605:AG605"/>
    <mergeCell ref="AH605:AR608"/>
    <mergeCell ref="AS605:BP605"/>
    <mergeCell ref="D606:I608"/>
    <mergeCell ref="J606:AB608"/>
    <mergeCell ref="AC606:AG608"/>
    <mergeCell ref="AS606:AT607"/>
    <mergeCell ref="BF606:BG607"/>
    <mergeCell ref="BH606:BQ607"/>
    <mergeCell ref="AS608:BQ608"/>
    <mergeCell ref="BA645:BC646"/>
    <mergeCell ref="BD639:BJ640"/>
    <mergeCell ref="BK639:BK640"/>
    <mergeCell ref="BL639:BP640"/>
    <mergeCell ref="BQ639:BQ640"/>
    <mergeCell ref="B641:J643"/>
    <mergeCell ref="K641:O642"/>
    <mergeCell ref="R641:V641"/>
    <mergeCell ref="AX609:AY610"/>
    <mergeCell ref="AZ609:AZ610"/>
    <mergeCell ref="BA609:BD610"/>
    <mergeCell ref="BE609:BF610"/>
    <mergeCell ref="BG609:BN610"/>
    <mergeCell ref="BO609:BQ610"/>
    <mergeCell ref="D611:I613"/>
    <mergeCell ref="J611:K611"/>
    <mergeCell ref="L611:R611"/>
    <mergeCell ref="AS611:BF611"/>
    <mergeCell ref="BG611:BQ611"/>
    <mergeCell ref="J612:AG613"/>
    <mergeCell ref="AS612:BQ615"/>
    <mergeCell ref="D614:I617"/>
    <mergeCell ref="J614:K614"/>
    <mergeCell ref="L614:R614"/>
    <mergeCell ref="AG645:AH646"/>
    <mergeCell ref="AI645:AJ646"/>
    <mergeCell ref="AK645:AL646"/>
    <mergeCell ref="AM645:AN646"/>
    <mergeCell ref="AO645:AP646"/>
    <mergeCell ref="AQ645:AR646"/>
    <mergeCell ref="AS645:AT646"/>
    <mergeCell ref="AU645:AV646"/>
    <mergeCell ref="B619:AU620"/>
    <mergeCell ref="B621:BQ622"/>
    <mergeCell ref="B623:BQ624"/>
    <mergeCell ref="B625:BQ626"/>
    <mergeCell ref="B627:BQ628"/>
    <mergeCell ref="B634:AL636"/>
    <mergeCell ref="AP634:AV636"/>
    <mergeCell ref="AW634:BQ636"/>
    <mergeCell ref="B637:O640"/>
    <mergeCell ref="P637:Q646"/>
    <mergeCell ref="R637:V640"/>
    <mergeCell ref="W637:X637"/>
    <mergeCell ref="Y637:AF637"/>
    <mergeCell ref="AW637:BC640"/>
    <mergeCell ref="BD637:BD638"/>
    <mergeCell ref="BE637:BE638"/>
    <mergeCell ref="BF637:BF638"/>
    <mergeCell ref="BG637:BG638"/>
    <mergeCell ref="BH637:BH638"/>
    <mergeCell ref="BI637:BI638"/>
    <mergeCell ref="BK637:BK638"/>
    <mergeCell ref="BL637:BQ638"/>
    <mergeCell ref="W638:AV640"/>
    <mergeCell ref="D653:I655"/>
    <mergeCell ref="J653:K653"/>
    <mergeCell ref="L653:R653"/>
    <mergeCell ref="AS653:BF653"/>
    <mergeCell ref="BG653:BQ653"/>
    <mergeCell ref="J654:AG655"/>
    <mergeCell ref="AS654:BQ657"/>
    <mergeCell ref="D656:I659"/>
    <mergeCell ref="J656:K656"/>
    <mergeCell ref="L656:R656"/>
    <mergeCell ref="J657:AG659"/>
    <mergeCell ref="AH658:AR659"/>
    <mergeCell ref="AS658:BA659"/>
    <mergeCell ref="BB658:BQ659"/>
    <mergeCell ref="W641:AV641"/>
    <mergeCell ref="AW641:AZ646"/>
    <mergeCell ref="BA641:BC642"/>
    <mergeCell ref="BD641:BQ642"/>
    <mergeCell ref="R642:V644"/>
    <mergeCell ref="W642:AV644"/>
    <mergeCell ref="K643:O643"/>
    <mergeCell ref="BA643:BC644"/>
    <mergeCell ref="BD643:BQ644"/>
    <mergeCell ref="B644:F646"/>
    <mergeCell ref="G644:O646"/>
    <mergeCell ref="R645:V646"/>
    <mergeCell ref="W645:X646"/>
    <mergeCell ref="Y645:Z646"/>
    <mergeCell ref="AA645:AB646"/>
    <mergeCell ref="AC645:AD646"/>
    <mergeCell ref="AE645:AF646"/>
    <mergeCell ref="BD645:BQ646"/>
    <mergeCell ref="B661:AU662"/>
    <mergeCell ref="B663:BQ664"/>
    <mergeCell ref="B665:BQ666"/>
    <mergeCell ref="B667:BQ668"/>
    <mergeCell ref="B669:BQ670"/>
    <mergeCell ref="B676:AL678"/>
    <mergeCell ref="AP676:AV678"/>
    <mergeCell ref="AW676:BQ678"/>
    <mergeCell ref="B647:C659"/>
    <mergeCell ref="D647:I647"/>
    <mergeCell ref="J647:AB647"/>
    <mergeCell ref="AC647:AG647"/>
    <mergeCell ref="AH647:AR650"/>
    <mergeCell ref="AS647:BP647"/>
    <mergeCell ref="D648:I650"/>
    <mergeCell ref="J648:AB650"/>
    <mergeCell ref="AC648:AG650"/>
    <mergeCell ref="AS648:AT649"/>
    <mergeCell ref="BF648:BG649"/>
    <mergeCell ref="BH648:BQ649"/>
    <mergeCell ref="AS650:BQ650"/>
    <mergeCell ref="D651:I652"/>
    <mergeCell ref="J651:AG652"/>
    <mergeCell ref="AH651:AR657"/>
    <mergeCell ref="AS651:AW652"/>
    <mergeCell ref="AX651:AY652"/>
    <mergeCell ref="AZ651:AZ652"/>
    <mergeCell ref="BG651:BN652"/>
    <mergeCell ref="BO651:BQ652"/>
    <mergeCell ref="BK679:BK680"/>
    <mergeCell ref="BL679:BQ680"/>
    <mergeCell ref="W680:AV682"/>
    <mergeCell ref="BA687:BC688"/>
    <mergeCell ref="BD681:BJ682"/>
    <mergeCell ref="BK681:BK682"/>
    <mergeCell ref="BL681:BP682"/>
    <mergeCell ref="BQ681:BQ682"/>
    <mergeCell ref="B683:J685"/>
    <mergeCell ref="K683:O684"/>
    <mergeCell ref="R683:V683"/>
    <mergeCell ref="W683:AV683"/>
    <mergeCell ref="AW683:AZ688"/>
    <mergeCell ref="BA683:BC684"/>
    <mergeCell ref="BD683:BQ684"/>
    <mergeCell ref="R684:V686"/>
    <mergeCell ref="W684:AV686"/>
    <mergeCell ref="K685:O685"/>
    <mergeCell ref="BA685:BC686"/>
    <mergeCell ref="B686:F688"/>
    <mergeCell ref="G686:O688"/>
    <mergeCell ref="R687:V688"/>
    <mergeCell ref="W687:X688"/>
    <mergeCell ref="B679:O682"/>
    <mergeCell ref="P679:Q688"/>
    <mergeCell ref="R679:V682"/>
    <mergeCell ref="W679:X679"/>
    <mergeCell ref="Y679:AF679"/>
    <mergeCell ref="AW679:BC682"/>
    <mergeCell ref="BD679:BD680"/>
    <mergeCell ref="BE679:BE680"/>
    <mergeCell ref="BF679:BF680"/>
    <mergeCell ref="BG679:BG680"/>
    <mergeCell ref="BH679:BH680"/>
    <mergeCell ref="BI679:BI680"/>
    <mergeCell ref="BJ679:BJ680"/>
    <mergeCell ref="BA693:BD694"/>
    <mergeCell ref="BE693:BF694"/>
    <mergeCell ref="BG693:BN694"/>
    <mergeCell ref="BO693:BQ694"/>
    <mergeCell ref="D695:I697"/>
    <mergeCell ref="J695:K695"/>
    <mergeCell ref="L695:R695"/>
    <mergeCell ref="AS695:BF695"/>
    <mergeCell ref="BG695:BQ695"/>
    <mergeCell ref="J696:AG697"/>
    <mergeCell ref="AS696:BQ699"/>
    <mergeCell ref="D698:I701"/>
    <mergeCell ref="J698:K698"/>
    <mergeCell ref="L698:R698"/>
    <mergeCell ref="J699:AG701"/>
    <mergeCell ref="AH700:AR701"/>
    <mergeCell ref="AS700:BA701"/>
    <mergeCell ref="BB700:BQ701"/>
    <mergeCell ref="Y687:Z688"/>
    <mergeCell ref="AX693:AY694"/>
    <mergeCell ref="AA687:AB688"/>
    <mergeCell ref="AC687:AD688"/>
    <mergeCell ref="AE687:AF688"/>
    <mergeCell ref="BD687:BQ688"/>
    <mergeCell ref="AG687:AH688"/>
    <mergeCell ref="AI687:AJ688"/>
    <mergeCell ref="AK687:AL688"/>
    <mergeCell ref="AM687:AN688"/>
    <mergeCell ref="B689:C701"/>
    <mergeCell ref="D689:I689"/>
    <mergeCell ref="J689:AB689"/>
    <mergeCell ref="AC689:AG689"/>
    <mergeCell ref="AH689:AR692"/>
    <mergeCell ref="AS689:BP689"/>
    <mergeCell ref="D690:I692"/>
    <mergeCell ref="J690:AB692"/>
    <mergeCell ref="AC690:AG692"/>
    <mergeCell ref="AS690:AT691"/>
    <mergeCell ref="BF690:BG691"/>
    <mergeCell ref="BH690:BQ691"/>
    <mergeCell ref="AS692:BQ692"/>
    <mergeCell ref="D693:I694"/>
    <mergeCell ref="J693:AG694"/>
    <mergeCell ref="AH693:AR699"/>
    <mergeCell ref="AS693:AW694"/>
    <mergeCell ref="AO687:AP688"/>
    <mergeCell ref="AQ687:AR688"/>
    <mergeCell ref="AS687:AT688"/>
    <mergeCell ref="AU687:AV688"/>
    <mergeCell ref="AZ693:AZ694"/>
    <mergeCell ref="AQ729:AR730"/>
    <mergeCell ref="AS729:AT730"/>
    <mergeCell ref="AU729:AV730"/>
    <mergeCell ref="B703:AU704"/>
    <mergeCell ref="B705:BQ706"/>
    <mergeCell ref="B707:BQ708"/>
    <mergeCell ref="B709:BQ710"/>
    <mergeCell ref="B711:BQ712"/>
    <mergeCell ref="B718:AL720"/>
    <mergeCell ref="AP718:AV720"/>
    <mergeCell ref="AW718:BQ720"/>
    <mergeCell ref="B721:O724"/>
    <mergeCell ref="P721:Q730"/>
    <mergeCell ref="R721:V724"/>
    <mergeCell ref="W721:X721"/>
    <mergeCell ref="Y721:AF721"/>
    <mergeCell ref="AW721:BC724"/>
    <mergeCell ref="BD721:BD722"/>
    <mergeCell ref="BE721:BE722"/>
    <mergeCell ref="BF721:BF722"/>
    <mergeCell ref="BG721:BG722"/>
    <mergeCell ref="BH721:BH722"/>
    <mergeCell ref="BI721:BI722"/>
    <mergeCell ref="BJ721:BJ722"/>
    <mergeCell ref="BK721:BK722"/>
    <mergeCell ref="BL721:BQ722"/>
    <mergeCell ref="W722:AV724"/>
    <mergeCell ref="B725:J727"/>
    <mergeCell ref="K725:O726"/>
    <mergeCell ref="R725:V725"/>
    <mergeCell ref="J738:AG739"/>
    <mergeCell ref="AS738:BQ741"/>
    <mergeCell ref="D740:I743"/>
    <mergeCell ref="J740:K740"/>
    <mergeCell ref="L740:R740"/>
    <mergeCell ref="J741:AG743"/>
    <mergeCell ref="AH742:AR743"/>
    <mergeCell ref="AS742:BA743"/>
    <mergeCell ref="BB742:BQ743"/>
    <mergeCell ref="W725:AV725"/>
    <mergeCell ref="AW725:AZ730"/>
    <mergeCell ref="BA725:BC726"/>
    <mergeCell ref="BD725:BQ726"/>
    <mergeCell ref="R726:V728"/>
    <mergeCell ref="W726:AV728"/>
    <mergeCell ref="K727:O727"/>
    <mergeCell ref="BA727:BC728"/>
    <mergeCell ref="BD727:BQ728"/>
    <mergeCell ref="B728:F730"/>
    <mergeCell ref="G728:O730"/>
    <mergeCell ref="R729:V730"/>
    <mergeCell ref="W729:X730"/>
    <mergeCell ref="Y729:Z730"/>
    <mergeCell ref="AA729:AB730"/>
    <mergeCell ref="AC729:AD730"/>
    <mergeCell ref="AE729:AF730"/>
    <mergeCell ref="BD729:BQ730"/>
    <mergeCell ref="AG729:AH730"/>
    <mergeCell ref="AI729:AJ730"/>
    <mergeCell ref="AK729:AL730"/>
    <mergeCell ref="AM729:AN730"/>
    <mergeCell ref="AO729:AP730"/>
    <mergeCell ref="B745:AU746"/>
    <mergeCell ref="B747:BQ748"/>
    <mergeCell ref="B749:BQ750"/>
    <mergeCell ref="B751:BQ752"/>
    <mergeCell ref="B753:BQ754"/>
    <mergeCell ref="B760:AL762"/>
    <mergeCell ref="AP760:AV762"/>
    <mergeCell ref="AW760:BQ762"/>
    <mergeCell ref="B731:C743"/>
    <mergeCell ref="D731:I731"/>
    <mergeCell ref="J731:AB731"/>
    <mergeCell ref="AC731:AG731"/>
    <mergeCell ref="AH731:AR734"/>
    <mergeCell ref="AS731:BP731"/>
    <mergeCell ref="D732:I734"/>
    <mergeCell ref="J732:AB734"/>
    <mergeCell ref="AC732:AG734"/>
    <mergeCell ref="AS732:AT733"/>
    <mergeCell ref="BF732:BG733"/>
    <mergeCell ref="BH732:BQ733"/>
    <mergeCell ref="AS734:BQ734"/>
    <mergeCell ref="D735:I736"/>
    <mergeCell ref="J735:AG736"/>
    <mergeCell ref="AH735:AR741"/>
    <mergeCell ref="AS735:AW736"/>
    <mergeCell ref="AX735:AY736"/>
    <mergeCell ref="AZ735:AZ736"/>
    <mergeCell ref="D737:I739"/>
    <mergeCell ref="J737:K737"/>
    <mergeCell ref="L737:R737"/>
    <mergeCell ref="AS737:BF737"/>
    <mergeCell ref="BG737:BQ737"/>
    <mergeCell ref="B763:O766"/>
    <mergeCell ref="P763:Q772"/>
    <mergeCell ref="R763:V766"/>
    <mergeCell ref="W763:X763"/>
    <mergeCell ref="Y763:AF763"/>
    <mergeCell ref="AW763:BC766"/>
    <mergeCell ref="BD763:BD764"/>
    <mergeCell ref="BE763:BE764"/>
    <mergeCell ref="BF763:BF764"/>
    <mergeCell ref="BG763:BG764"/>
    <mergeCell ref="BH763:BH764"/>
    <mergeCell ref="BI763:BI764"/>
    <mergeCell ref="BJ763:BJ764"/>
    <mergeCell ref="BK763:BK764"/>
    <mergeCell ref="BL763:BQ764"/>
    <mergeCell ref="W764:AV766"/>
    <mergeCell ref="BA771:BC772"/>
    <mergeCell ref="BD765:BJ766"/>
    <mergeCell ref="BK765:BK766"/>
    <mergeCell ref="BL765:BP766"/>
    <mergeCell ref="BQ765:BQ766"/>
    <mergeCell ref="B767:J769"/>
    <mergeCell ref="K767:O768"/>
    <mergeCell ref="R767:V767"/>
    <mergeCell ref="W767:AV767"/>
    <mergeCell ref="AW767:AZ772"/>
    <mergeCell ref="BA767:BC768"/>
    <mergeCell ref="BD767:BQ768"/>
    <mergeCell ref="R768:V770"/>
    <mergeCell ref="W768:AV770"/>
    <mergeCell ref="K769:O769"/>
    <mergeCell ref="BA769:BC770"/>
    <mergeCell ref="BD769:BQ770"/>
    <mergeCell ref="B770:F772"/>
    <mergeCell ref="G770:O772"/>
    <mergeCell ref="R771:V772"/>
    <mergeCell ref="W771:X772"/>
    <mergeCell ref="Y771:Z772"/>
    <mergeCell ref="AA771:AB772"/>
    <mergeCell ref="AC771:AD772"/>
    <mergeCell ref="AE771:AF772"/>
    <mergeCell ref="BD771:BQ772"/>
    <mergeCell ref="B773:C785"/>
    <mergeCell ref="D773:I773"/>
    <mergeCell ref="J773:AB773"/>
    <mergeCell ref="AC773:AG773"/>
    <mergeCell ref="AH773:AR776"/>
    <mergeCell ref="AS773:BP773"/>
    <mergeCell ref="D774:I776"/>
    <mergeCell ref="J774:AB776"/>
    <mergeCell ref="AC774:AG776"/>
    <mergeCell ref="AS774:AT775"/>
    <mergeCell ref="BF774:BG775"/>
    <mergeCell ref="BH774:BQ775"/>
    <mergeCell ref="AS776:BQ776"/>
    <mergeCell ref="D777:I778"/>
    <mergeCell ref="J777:AG778"/>
    <mergeCell ref="AH777:AR783"/>
    <mergeCell ref="AS777:AW778"/>
    <mergeCell ref="AX777:AY778"/>
    <mergeCell ref="AG771:AH772"/>
    <mergeCell ref="AI771:AJ772"/>
    <mergeCell ref="AK771:AL772"/>
    <mergeCell ref="AM771:AN772"/>
    <mergeCell ref="BD807:BJ808"/>
    <mergeCell ref="BK807:BK808"/>
    <mergeCell ref="BL807:BP808"/>
    <mergeCell ref="BQ807:BQ808"/>
    <mergeCell ref="B809:J811"/>
    <mergeCell ref="K809:O810"/>
    <mergeCell ref="R809:V809"/>
    <mergeCell ref="AO771:AP772"/>
    <mergeCell ref="AQ771:AR772"/>
    <mergeCell ref="AS771:AT772"/>
    <mergeCell ref="AU771:AV772"/>
    <mergeCell ref="AZ777:AZ778"/>
    <mergeCell ref="BA777:BD778"/>
    <mergeCell ref="BE777:BF778"/>
    <mergeCell ref="BG777:BN778"/>
    <mergeCell ref="BO777:BQ778"/>
    <mergeCell ref="D779:I781"/>
    <mergeCell ref="J779:K779"/>
    <mergeCell ref="L779:R779"/>
    <mergeCell ref="AS779:BF779"/>
    <mergeCell ref="BG779:BQ779"/>
    <mergeCell ref="J780:AG781"/>
    <mergeCell ref="AS780:BQ783"/>
    <mergeCell ref="D782:I785"/>
    <mergeCell ref="J782:K782"/>
    <mergeCell ref="L782:R782"/>
    <mergeCell ref="J783:AG785"/>
    <mergeCell ref="AH784:AR785"/>
    <mergeCell ref="AS784:BA785"/>
    <mergeCell ref="BB784:BQ785"/>
    <mergeCell ref="AI813:AJ814"/>
    <mergeCell ref="AK813:AL814"/>
    <mergeCell ref="AM813:AN814"/>
    <mergeCell ref="AO813:AP814"/>
    <mergeCell ref="AQ813:AR814"/>
    <mergeCell ref="AS813:AT814"/>
    <mergeCell ref="AU813:AV814"/>
    <mergeCell ref="B787:AU788"/>
    <mergeCell ref="B789:BQ790"/>
    <mergeCell ref="B791:BQ792"/>
    <mergeCell ref="B793:BQ794"/>
    <mergeCell ref="B795:BQ796"/>
    <mergeCell ref="B802:AL804"/>
    <mergeCell ref="AP802:AV804"/>
    <mergeCell ref="AW802:BQ804"/>
    <mergeCell ref="B805:O808"/>
    <mergeCell ref="P805:Q814"/>
    <mergeCell ref="R805:V808"/>
    <mergeCell ref="W805:X805"/>
    <mergeCell ref="Y805:AF805"/>
    <mergeCell ref="AW805:BC808"/>
    <mergeCell ref="BD805:BD806"/>
    <mergeCell ref="BE805:BE806"/>
    <mergeCell ref="BF805:BF806"/>
    <mergeCell ref="BG805:BG806"/>
    <mergeCell ref="BH805:BH806"/>
    <mergeCell ref="BI805:BI806"/>
    <mergeCell ref="BJ805:BJ806"/>
    <mergeCell ref="BK805:BK806"/>
    <mergeCell ref="BL805:BQ806"/>
    <mergeCell ref="W806:AV808"/>
    <mergeCell ref="BA813:BC814"/>
    <mergeCell ref="J821:K821"/>
    <mergeCell ref="L821:R821"/>
    <mergeCell ref="AS821:BF821"/>
    <mergeCell ref="BG821:BQ821"/>
    <mergeCell ref="J822:AG823"/>
    <mergeCell ref="AS822:BQ825"/>
    <mergeCell ref="D824:I827"/>
    <mergeCell ref="J824:K824"/>
    <mergeCell ref="L824:R824"/>
    <mergeCell ref="J825:AG827"/>
    <mergeCell ref="AH826:AR827"/>
    <mergeCell ref="AS826:BA827"/>
    <mergeCell ref="BB826:BQ827"/>
    <mergeCell ref="W809:AV809"/>
    <mergeCell ref="AW809:AZ814"/>
    <mergeCell ref="BA809:BC810"/>
    <mergeCell ref="BD809:BQ810"/>
    <mergeCell ref="R810:V812"/>
    <mergeCell ref="W810:AV812"/>
    <mergeCell ref="K811:O811"/>
    <mergeCell ref="BA811:BC812"/>
    <mergeCell ref="BD811:BQ812"/>
    <mergeCell ref="B812:F814"/>
    <mergeCell ref="G812:O814"/>
    <mergeCell ref="R813:V814"/>
    <mergeCell ref="W813:X814"/>
    <mergeCell ref="Y813:Z814"/>
    <mergeCell ref="AA813:AB814"/>
    <mergeCell ref="AC813:AD814"/>
    <mergeCell ref="AE813:AF814"/>
    <mergeCell ref="BD813:BQ814"/>
    <mergeCell ref="AG813:AH814"/>
    <mergeCell ref="B829:AU830"/>
    <mergeCell ref="B831:BQ832"/>
    <mergeCell ref="B833:BQ834"/>
    <mergeCell ref="B835:BQ836"/>
    <mergeCell ref="B837:BQ838"/>
    <mergeCell ref="B844:AL846"/>
    <mergeCell ref="AP844:AV846"/>
    <mergeCell ref="AW844:BQ846"/>
    <mergeCell ref="B815:C827"/>
    <mergeCell ref="D815:I815"/>
    <mergeCell ref="J815:AB815"/>
    <mergeCell ref="AC815:AG815"/>
    <mergeCell ref="AH815:AR818"/>
    <mergeCell ref="AS815:BP815"/>
    <mergeCell ref="D816:I818"/>
    <mergeCell ref="J816:AB818"/>
    <mergeCell ref="AC816:AG818"/>
    <mergeCell ref="AS816:AT817"/>
    <mergeCell ref="BF816:BG817"/>
    <mergeCell ref="BH816:BQ817"/>
    <mergeCell ref="AS818:BQ818"/>
    <mergeCell ref="D819:I820"/>
    <mergeCell ref="J819:AG820"/>
    <mergeCell ref="AH819:AR825"/>
    <mergeCell ref="AS819:AW820"/>
    <mergeCell ref="AX819:AY820"/>
    <mergeCell ref="AZ819:AZ820"/>
    <mergeCell ref="BA819:BD820"/>
    <mergeCell ref="BE819:BF820"/>
    <mergeCell ref="BG819:BN820"/>
    <mergeCell ref="BO819:BQ820"/>
    <mergeCell ref="D821:I823"/>
    <mergeCell ref="B847:O850"/>
    <mergeCell ref="P847:Q856"/>
    <mergeCell ref="R847:V850"/>
    <mergeCell ref="W847:X847"/>
    <mergeCell ref="Y847:AF847"/>
    <mergeCell ref="AW847:BC850"/>
    <mergeCell ref="BD847:BD848"/>
    <mergeCell ref="BE847:BE848"/>
    <mergeCell ref="BF847:BF848"/>
    <mergeCell ref="BG847:BG848"/>
    <mergeCell ref="BH847:BH848"/>
    <mergeCell ref="BI847:BI848"/>
    <mergeCell ref="BJ847:BJ848"/>
    <mergeCell ref="BK847:BK848"/>
    <mergeCell ref="BL847:BQ848"/>
    <mergeCell ref="W848:AV850"/>
    <mergeCell ref="BA855:BC856"/>
    <mergeCell ref="BD849:BJ850"/>
    <mergeCell ref="BK849:BK850"/>
    <mergeCell ref="BL849:BP850"/>
    <mergeCell ref="BQ849:BQ850"/>
    <mergeCell ref="B851:J853"/>
    <mergeCell ref="K851:O852"/>
    <mergeCell ref="R851:V851"/>
    <mergeCell ref="W851:AV851"/>
    <mergeCell ref="AW851:AZ856"/>
    <mergeCell ref="BA851:BC852"/>
    <mergeCell ref="BD851:BQ852"/>
    <mergeCell ref="R852:V854"/>
    <mergeCell ref="W852:AV854"/>
    <mergeCell ref="K853:O853"/>
    <mergeCell ref="BA853:BC854"/>
    <mergeCell ref="BD853:BQ854"/>
    <mergeCell ref="B854:F856"/>
    <mergeCell ref="G854:O856"/>
    <mergeCell ref="R855:V856"/>
    <mergeCell ref="W855:X856"/>
    <mergeCell ref="Y855:Z856"/>
    <mergeCell ref="AA855:AB856"/>
    <mergeCell ref="AC855:AD856"/>
    <mergeCell ref="AE855:AF856"/>
    <mergeCell ref="BD855:BQ856"/>
    <mergeCell ref="B857:C869"/>
    <mergeCell ref="D857:I857"/>
    <mergeCell ref="J857:AB857"/>
    <mergeCell ref="AC857:AG857"/>
    <mergeCell ref="AH857:AR860"/>
    <mergeCell ref="AS857:BP857"/>
    <mergeCell ref="D858:I860"/>
    <mergeCell ref="J858:AB860"/>
    <mergeCell ref="AC858:AG860"/>
    <mergeCell ref="AS858:AT859"/>
    <mergeCell ref="BF858:BG859"/>
    <mergeCell ref="BH858:BQ859"/>
    <mergeCell ref="AS860:BQ860"/>
    <mergeCell ref="D861:I862"/>
    <mergeCell ref="J861:AG862"/>
    <mergeCell ref="AH861:AR867"/>
    <mergeCell ref="AS861:AW862"/>
    <mergeCell ref="AX861:AY862"/>
    <mergeCell ref="AG855:AH856"/>
    <mergeCell ref="AI855:AJ856"/>
    <mergeCell ref="AK855:AL856"/>
    <mergeCell ref="AM855:AN856"/>
    <mergeCell ref="BD891:BJ892"/>
    <mergeCell ref="BK891:BK892"/>
    <mergeCell ref="BL891:BP892"/>
    <mergeCell ref="BQ891:BQ892"/>
    <mergeCell ref="B893:J895"/>
    <mergeCell ref="K893:O894"/>
    <mergeCell ref="R893:V893"/>
    <mergeCell ref="AO855:AP856"/>
    <mergeCell ref="AQ855:AR856"/>
    <mergeCell ref="AS855:AT856"/>
    <mergeCell ref="AU855:AV856"/>
    <mergeCell ref="AZ861:AZ862"/>
    <mergeCell ref="BA861:BD862"/>
    <mergeCell ref="BE861:BF862"/>
    <mergeCell ref="BG861:BN862"/>
    <mergeCell ref="BO861:BQ862"/>
    <mergeCell ref="D863:I865"/>
    <mergeCell ref="J863:K863"/>
    <mergeCell ref="L863:R863"/>
    <mergeCell ref="AS863:BF863"/>
    <mergeCell ref="BG863:BQ863"/>
    <mergeCell ref="J864:AG865"/>
    <mergeCell ref="AS864:BQ867"/>
    <mergeCell ref="D866:I869"/>
    <mergeCell ref="J866:K866"/>
    <mergeCell ref="L866:R866"/>
    <mergeCell ref="J867:AG869"/>
    <mergeCell ref="AH868:AR869"/>
    <mergeCell ref="AS868:BA869"/>
    <mergeCell ref="BB868:BQ869"/>
    <mergeCell ref="AI897:AJ898"/>
    <mergeCell ref="AK897:AL898"/>
    <mergeCell ref="AM897:AN898"/>
    <mergeCell ref="AO897:AP898"/>
    <mergeCell ref="AQ897:AR898"/>
    <mergeCell ref="AS897:AT898"/>
    <mergeCell ref="AU897:AV898"/>
    <mergeCell ref="B871:AU872"/>
    <mergeCell ref="B873:BQ874"/>
    <mergeCell ref="B875:BQ876"/>
    <mergeCell ref="B877:BQ878"/>
    <mergeCell ref="B879:BQ880"/>
    <mergeCell ref="B886:AL888"/>
    <mergeCell ref="AP886:AV888"/>
    <mergeCell ref="AW886:BQ888"/>
    <mergeCell ref="B889:O892"/>
    <mergeCell ref="P889:Q898"/>
    <mergeCell ref="R889:V892"/>
    <mergeCell ref="W889:X889"/>
    <mergeCell ref="Y889:AF889"/>
    <mergeCell ref="AW889:BC892"/>
    <mergeCell ref="BD889:BD890"/>
    <mergeCell ref="BE889:BE890"/>
    <mergeCell ref="BF889:BF890"/>
    <mergeCell ref="BG889:BG890"/>
    <mergeCell ref="BH889:BH890"/>
    <mergeCell ref="BI889:BI890"/>
    <mergeCell ref="BJ889:BJ890"/>
    <mergeCell ref="BK889:BK890"/>
    <mergeCell ref="BL889:BQ890"/>
    <mergeCell ref="W890:AV892"/>
    <mergeCell ref="BA897:BC898"/>
    <mergeCell ref="J905:K905"/>
    <mergeCell ref="L905:R905"/>
    <mergeCell ref="AS905:BF905"/>
    <mergeCell ref="BG905:BQ905"/>
    <mergeCell ref="J906:AG907"/>
    <mergeCell ref="AS906:BQ909"/>
    <mergeCell ref="D908:I911"/>
    <mergeCell ref="J908:K908"/>
    <mergeCell ref="L908:R908"/>
    <mergeCell ref="J909:AG911"/>
    <mergeCell ref="AH910:AR911"/>
    <mergeCell ref="AS910:BA911"/>
    <mergeCell ref="BB910:BQ911"/>
    <mergeCell ref="W893:AV893"/>
    <mergeCell ref="AW893:AZ898"/>
    <mergeCell ref="BA893:BC894"/>
    <mergeCell ref="BD893:BQ894"/>
    <mergeCell ref="R894:V896"/>
    <mergeCell ref="W894:AV896"/>
    <mergeCell ref="K895:O895"/>
    <mergeCell ref="BA895:BC896"/>
    <mergeCell ref="BD895:BQ896"/>
    <mergeCell ref="B896:F898"/>
    <mergeCell ref="G896:O898"/>
    <mergeCell ref="R897:V898"/>
    <mergeCell ref="W897:X898"/>
    <mergeCell ref="Y897:Z898"/>
    <mergeCell ref="AA897:AB898"/>
    <mergeCell ref="AC897:AD898"/>
    <mergeCell ref="AE897:AF898"/>
    <mergeCell ref="BD897:BQ898"/>
    <mergeCell ref="AG897:AH898"/>
    <mergeCell ref="B913:AU914"/>
    <mergeCell ref="B915:BQ916"/>
    <mergeCell ref="B917:BQ918"/>
    <mergeCell ref="B919:BQ920"/>
    <mergeCell ref="B921:BQ922"/>
    <mergeCell ref="B928:AL930"/>
    <mergeCell ref="AP928:AV930"/>
    <mergeCell ref="AW928:BQ930"/>
    <mergeCell ref="B899:C911"/>
    <mergeCell ref="D899:I899"/>
    <mergeCell ref="J899:AB899"/>
    <mergeCell ref="AC899:AG899"/>
    <mergeCell ref="AH899:AR902"/>
    <mergeCell ref="AS899:BP899"/>
    <mergeCell ref="D900:I902"/>
    <mergeCell ref="J900:AB902"/>
    <mergeCell ref="AC900:AG902"/>
    <mergeCell ref="AS900:AT901"/>
    <mergeCell ref="BF900:BG901"/>
    <mergeCell ref="BH900:BQ901"/>
    <mergeCell ref="AS902:BQ902"/>
    <mergeCell ref="D903:I904"/>
    <mergeCell ref="J903:AG904"/>
    <mergeCell ref="AH903:AR909"/>
    <mergeCell ref="AS903:AW904"/>
    <mergeCell ref="AX903:AY904"/>
    <mergeCell ref="AZ903:AZ904"/>
    <mergeCell ref="BA903:BD904"/>
    <mergeCell ref="BE903:BF904"/>
    <mergeCell ref="BG903:BN904"/>
    <mergeCell ref="BO903:BQ904"/>
    <mergeCell ref="D905:I907"/>
    <mergeCell ref="B931:O934"/>
    <mergeCell ref="P931:Q940"/>
    <mergeCell ref="R931:V934"/>
    <mergeCell ref="W931:X931"/>
    <mergeCell ref="Y931:AF931"/>
    <mergeCell ref="AW931:BC934"/>
    <mergeCell ref="BD931:BD932"/>
    <mergeCell ref="BE931:BE932"/>
    <mergeCell ref="BF931:BF932"/>
    <mergeCell ref="BG931:BG932"/>
    <mergeCell ref="BH931:BH932"/>
    <mergeCell ref="BI931:BI932"/>
    <mergeCell ref="BJ931:BJ932"/>
    <mergeCell ref="BK931:BK932"/>
    <mergeCell ref="BL931:BQ932"/>
    <mergeCell ref="W932:AV934"/>
    <mergeCell ref="BA939:BC940"/>
    <mergeCell ref="BD933:BJ934"/>
    <mergeCell ref="BK933:BK934"/>
    <mergeCell ref="BL933:BP934"/>
    <mergeCell ref="BQ933:BQ934"/>
    <mergeCell ref="B935:J937"/>
    <mergeCell ref="K935:O936"/>
    <mergeCell ref="R935:V935"/>
    <mergeCell ref="W935:AV935"/>
    <mergeCell ref="AW935:AZ940"/>
    <mergeCell ref="BA935:BC936"/>
    <mergeCell ref="BD935:BQ936"/>
    <mergeCell ref="R936:V938"/>
    <mergeCell ref="W936:AV938"/>
    <mergeCell ref="K937:O937"/>
    <mergeCell ref="BA937:BC938"/>
    <mergeCell ref="BD937:BQ938"/>
    <mergeCell ref="B938:F940"/>
    <mergeCell ref="G938:O940"/>
    <mergeCell ref="R939:V940"/>
    <mergeCell ref="W939:X940"/>
    <mergeCell ref="Y939:Z940"/>
    <mergeCell ref="AA939:AB940"/>
    <mergeCell ref="AC939:AD940"/>
    <mergeCell ref="AE939:AF940"/>
    <mergeCell ref="BD939:BQ940"/>
    <mergeCell ref="B941:C953"/>
    <mergeCell ref="D941:I941"/>
    <mergeCell ref="J941:AB941"/>
    <mergeCell ref="AC941:AG941"/>
    <mergeCell ref="AH941:AR944"/>
    <mergeCell ref="AS941:BP941"/>
    <mergeCell ref="D942:I944"/>
    <mergeCell ref="J942:AB944"/>
    <mergeCell ref="AC942:AG944"/>
    <mergeCell ref="AS942:AT943"/>
    <mergeCell ref="BF942:BG943"/>
    <mergeCell ref="BH942:BQ943"/>
    <mergeCell ref="AS944:BQ944"/>
    <mergeCell ref="D945:I946"/>
    <mergeCell ref="J945:AG946"/>
    <mergeCell ref="AH945:AR951"/>
    <mergeCell ref="AS945:AW946"/>
    <mergeCell ref="AX945:AY946"/>
    <mergeCell ref="AG939:AH940"/>
    <mergeCell ref="AI939:AJ940"/>
    <mergeCell ref="AK939:AL940"/>
    <mergeCell ref="AM939:AN940"/>
    <mergeCell ref="BD975:BJ976"/>
    <mergeCell ref="BK975:BK976"/>
    <mergeCell ref="BL975:BP976"/>
    <mergeCell ref="BQ975:BQ976"/>
    <mergeCell ref="B977:J979"/>
    <mergeCell ref="K977:O978"/>
    <mergeCell ref="R977:V977"/>
    <mergeCell ref="AO939:AP940"/>
    <mergeCell ref="AQ939:AR940"/>
    <mergeCell ref="AS939:AT940"/>
    <mergeCell ref="AU939:AV940"/>
    <mergeCell ref="AZ945:AZ946"/>
    <mergeCell ref="BA945:BD946"/>
    <mergeCell ref="BE945:BF946"/>
    <mergeCell ref="BG945:BN946"/>
    <mergeCell ref="BO945:BQ946"/>
    <mergeCell ref="D947:I949"/>
    <mergeCell ref="J947:K947"/>
    <mergeCell ref="L947:R947"/>
    <mergeCell ref="AS947:BF947"/>
    <mergeCell ref="BG947:BQ947"/>
    <mergeCell ref="J948:AG949"/>
    <mergeCell ref="AS948:BQ951"/>
    <mergeCell ref="D950:I953"/>
    <mergeCell ref="J950:K950"/>
    <mergeCell ref="L950:R950"/>
    <mergeCell ref="J951:AG953"/>
    <mergeCell ref="AH952:AR953"/>
    <mergeCell ref="AS952:BA953"/>
    <mergeCell ref="BB952:BQ953"/>
    <mergeCell ref="AI981:AJ982"/>
    <mergeCell ref="AK981:AL982"/>
    <mergeCell ref="AM981:AN982"/>
    <mergeCell ref="AO981:AP982"/>
    <mergeCell ref="AQ981:AR982"/>
    <mergeCell ref="AS981:AT982"/>
    <mergeCell ref="AU981:AV982"/>
    <mergeCell ref="B955:AU956"/>
    <mergeCell ref="B957:BQ958"/>
    <mergeCell ref="B959:BQ960"/>
    <mergeCell ref="B961:BQ962"/>
    <mergeCell ref="B963:BQ964"/>
    <mergeCell ref="B970:AL972"/>
    <mergeCell ref="AP970:AV972"/>
    <mergeCell ref="AW970:BQ972"/>
    <mergeCell ref="B973:O976"/>
    <mergeCell ref="P973:Q982"/>
    <mergeCell ref="R973:V976"/>
    <mergeCell ref="W973:X973"/>
    <mergeCell ref="Y973:AF973"/>
    <mergeCell ref="AW973:BC976"/>
    <mergeCell ref="BD973:BD974"/>
    <mergeCell ref="BE973:BE974"/>
    <mergeCell ref="BF973:BF974"/>
    <mergeCell ref="BG973:BG974"/>
    <mergeCell ref="BH973:BH974"/>
    <mergeCell ref="BI973:BI974"/>
    <mergeCell ref="BJ973:BJ974"/>
    <mergeCell ref="BK973:BK974"/>
    <mergeCell ref="BL973:BQ974"/>
    <mergeCell ref="W974:AV976"/>
    <mergeCell ref="BA981:BC982"/>
    <mergeCell ref="J989:K989"/>
    <mergeCell ref="L989:R989"/>
    <mergeCell ref="AS989:BF989"/>
    <mergeCell ref="BG989:BQ989"/>
    <mergeCell ref="J990:AG991"/>
    <mergeCell ref="AS990:BQ993"/>
    <mergeCell ref="D992:I995"/>
    <mergeCell ref="J992:K992"/>
    <mergeCell ref="L992:R992"/>
    <mergeCell ref="J993:AG995"/>
    <mergeCell ref="AH994:AR995"/>
    <mergeCell ref="AS994:BA995"/>
    <mergeCell ref="BB994:BQ995"/>
    <mergeCell ref="W977:AV977"/>
    <mergeCell ref="AW977:AZ982"/>
    <mergeCell ref="BA977:BC978"/>
    <mergeCell ref="BD977:BQ978"/>
    <mergeCell ref="R978:V980"/>
    <mergeCell ref="W978:AV980"/>
    <mergeCell ref="K979:O979"/>
    <mergeCell ref="BA979:BC980"/>
    <mergeCell ref="BD979:BQ980"/>
    <mergeCell ref="B980:F982"/>
    <mergeCell ref="G980:O982"/>
    <mergeCell ref="R981:V982"/>
    <mergeCell ref="W981:X982"/>
    <mergeCell ref="Y981:Z982"/>
    <mergeCell ref="AA981:AB982"/>
    <mergeCell ref="AC981:AD982"/>
    <mergeCell ref="AE981:AF982"/>
    <mergeCell ref="BD981:BQ982"/>
    <mergeCell ref="AG981:AH982"/>
    <mergeCell ref="B997:AU998"/>
    <mergeCell ref="B999:BQ1000"/>
    <mergeCell ref="B1001:BQ1002"/>
    <mergeCell ref="B1003:BQ1004"/>
    <mergeCell ref="B1005:BQ1006"/>
    <mergeCell ref="B1012:AL1014"/>
    <mergeCell ref="AP1012:AV1014"/>
    <mergeCell ref="AW1012:BQ1014"/>
    <mergeCell ref="B983:C995"/>
    <mergeCell ref="D983:I983"/>
    <mergeCell ref="J983:AB983"/>
    <mergeCell ref="AC983:AG983"/>
    <mergeCell ref="AH983:AR986"/>
    <mergeCell ref="AS983:BP983"/>
    <mergeCell ref="D984:I986"/>
    <mergeCell ref="J984:AB986"/>
    <mergeCell ref="AC984:AG986"/>
    <mergeCell ref="AS984:AT985"/>
    <mergeCell ref="BF984:BG985"/>
    <mergeCell ref="BH984:BQ985"/>
    <mergeCell ref="AS986:BQ986"/>
    <mergeCell ref="D987:I988"/>
    <mergeCell ref="J987:AG988"/>
    <mergeCell ref="AH987:AR993"/>
    <mergeCell ref="AS987:AW988"/>
    <mergeCell ref="AX987:AY988"/>
    <mergeCell ref="AZ987:AZ988"/>
    <mergeCell ref="BA987:BD988"/>
    <mergeCell ref="BE987:BF988"/>
    <mergeCell ref="BG987:BN988"/>
    <mergeCell ref="BO987:BQ988"/>
    <mergeCell ref="D989:I991"/>
    <mergeCell ref="B1015:O1018"/>
    <mergeCell ref="P1015:Q1024"/>
    <mergeCell ref="R1015:V1018"/>
    <mergeCell ref="W1015:X1015"/>
    <mergeCell ref="Y1015:AF1015"/>
    <mergeCell ref="AW1015:BC1018"/>
    <mergeCell ref="BD1015:BD1016"/>
    <mergeCell ref="BE1015:BE1016"/>
    <mergeCell ref="BF1015:BF1016"/>
    <mergeCell ref="BG1015:BG1016"/>
    <mergeCell ref="BH1015:BH1016"/>
    <mergeCell ref="BI1015:BI1016"/>
    <mergeCell ref="BJ1015:BJ1016"/>
    <mergeCell ref="BK1015:BK1016"/>
    <mergeCell ref="BL1015:BQ1016"/>
    <mergeCell ref="W1016:AV1018"/>
    <mergeCell ref="BA1023:BC1024"/>
    <mergeCell ref="BD1017:BJ1018"/>
    <mergeCell ref="BK1017:BK1018"/>
    <mergeCell ref="BL1017:BP1018"/>
    <mergeCell ref="BQ1017:BQ1018"/>
    <mergeCell ref="B1019:J1021"/>
    <mergeCell ref="K1019:O1020"/>
    <mergeCell ref="R1019:V1019"/>
    <mergeCell ref="W1019:AV1019"/>
    <mergeCell ref="AW1019:AZ1024"/>
    <mergeCell ref="BA1019:BC1020"/>
    <mergeCell ref="BD1019:BQ1020"/>
    <mergeCell ref="R1020:V1022"/>
    <mergeCell ref="W1020:AV1022"/>
    <mergeCell ref="K1021:O1021"/>
    <mergeCell ref="BA1021:BC1022"/>
    <mergeCell ref="BD1021:BQ1022"/>
    <mergeCell ref="B1022:F1024"/>
    <mergeCell ref="G1022:O1024"/>
    <mergeCell ref="R1023:V1024"/>
    <mergeCell ref="W1023:X1024"/>
    <mergeCell ref="Y1023:Z1024"/>
    <mergeCell ref="AA1023:AB1024"/>
    <mergeCell ref="AC1023:AD1024"/>
    <mergeCell ref="AE1023:AF1024"/>
    <mergeCell ref="BD1023:BQ1024"/>
    <mergeCell ref="B1025:C1037"/>
    <mergeCell ref="D1025:I1025"/>
    <mergeCell ref="J1025:AB1025"/>
    <mergeCell ref="AC1025:AG1025"/>
    <mergeCell ref="AH1025:AR1028"/>
    <mergeCell ref="AS1025:BP1025"/>
    <mergeCell ref="D1026:I1028"/>
    <mergeCell ref="J1026:AB1028"/>
    <mergeCell ref="AC1026:AG1028"/>
    <mergeCell ref="AS1026:AT1027"/>
    <mergeCell ref="BF1026:BG1027"/>
    <mergeCell ref="BH1026:BQ1027"/>
    <mergeCell ref="AS1028:BQ1028"/>
    <mergeCell ref="D1029:I1030"/>
    <mergeCell ref="J1029:AG1030"/>
    <mergeCell ref="AH1029:AR1035"/>
    <mergeCell ref="AS1029:AW1030"/>
    <mergeCell ref="AX1029:AY1030"/>
    <mergeCell ref="AG1023:AH1024"/>
    <mergeCell ref="AI1023:AJ1024"/>
    <mergeCell ref="AK1023:AL1024"/>
    <mergeCell ref="AM1023:AN1024"/>
    <mergeCell ref="BD1059:BJ1060"/>
    <mergeCell ref="BK1059:BK1060"/>
    <mergeCell ref="BL1059:BP1060"/>
    <mergeCell ref="BQ1059:BQ1060"/>
    <mergeCell ref="B1061:J1063"/>
    <mergeCell ref="K1061:O1062"/>
    <mergeCell ref="R1061:V1061"/>
    <mergeCell ref="AO1023:AP1024"/>
    <mergeCell ref="AQ1023:AR1024"/>
    <mergeCell ref="AS1023:AT1024"/>
    <mergeCell ref="AU1023:AV1024"/>
    <mergeCell ref="AZ1029:AZ1030"/>
    <mergeCell ref="BA1029:BD1030"/>
    <mergeCell ref="BE1029:BF1030"/>
    <mergeCell ref="BG1029:BN1030"/>
    <mergeCell ref="BO1029:BQ1030"/>
    <mergeCell ref="D1031:I1033"/>
    <mergeCell ref="J1031:K1031"/>
    <mergeCell ref="L1031:R1031"/>
    <mergeCell ref="AS1031:BF1031"/>
    <mergeCell ref="BG1031:BQ1031"/>
    <mergeCell ref="J1032:AG1033"/>
    <mergeCell ref="AS1032:BQ1035"/>
    <mergeCell ref="D1034:I1037"/>
    <mergeCell ref="J1034:K1034"/>
    <mergeCell ref="L1034:R1034"/>
    <mergeCell ref="J1035:AG1037"/>
    <mergeCell ref="AH1036:AR1037"/>
    <mergeCell ref="AS1036:BA1037"/>
    <mergeCell ref="BB1036:BQ1037"/>
    <mergeCell ref="AI1065:AJ1066"/>
    <mergeCell ref="AK1065:AL1066"/>
    <mergeCell ref="AM1065:AN1066"/>
    <mergeCell ref="AO1065:AP1066"/>
    <mergeCell ref="AQ1065:AR1066"/>
    <mergeCell ref="AS1065:AT1066"/>
    <mergeCell ref="AU1065:AV1066"/>
    <mergeCell ref="B1039:AU1040"/>
    <mergeCell ref="B1041:BQ1042"/>
    <mergeCell ref="B1043:BQ1044"/>
    <mergeCell ref="B1045:BQ1046"/>
    <mergeCell ref="B1047:BQ1048"/>
    <mergeCell ref="B1054:AL1056"/>
    <mergeCell ref="AP1054:AV1056"/>
    <mergeCell ref="AW1054:BQ1056"/>
    <mergeCell ref="B1057:O1060"/>
    <mergeCell ref="P1057:Q1066"/>
    <mergeCell ref="R1057:V1060"/>
    <mergeCell ref="W1057:X1057"/>
    <mergeCell ref="Y1057:AF1057"/>
    <mergeCell ref="AW1057:BC1060"/>
    <mergeCell ref="BD1057:BD1058"/>
    <mergeCell ref="BE1057:BE1058"/>
    <mergeCell ref="BF1057:BF1058"/>
    <mergeCell ref="BG1057:BG1058"/>
    <mergeCell ref="BH1057:BH1058"/>
    <mergeCell ref="BI1057:BI1058"/>
    <mergeCell ref="BJ1057:BJ1058"/>
    <mergeCell ref="BK1057:BK1058"/>
    <mergeCell ref="BL1057:BQ1058"/>
    <mergeCell ref="W1058:AV1060"/>
    <mergeCell ref="BA1065:BC1066"/>
    <mergeCell ref="J1073:K1073"/>
    <mergeCell ref="L1073:R1073"/>
    <mergeCell ref="AS1073:BF1073"/>
    <mergeCell ref="BG1073:BQ1073"/>
    <mergeCell ref="J1074:AG1075"/>
    <mergeCell ref="AS1074:BQ1077"/>
    <mergeCell ref="D1076:I1079"/>
    <mergeCell ref="J1076:K1076"/>
    <mergeCell ref="L1076:R1076"/>
    <mergeCell ref="J1077:AG1079"/>
    <mergeCell ref="AH1078:AR1079"/>
    <mergeCell ref="AS1078:BA1079"/>
    <mergeCell ref="BB1078:BQ1079"/>
    <mergeCell ref="W1061:AV1061"/>
    <mergeCell ref="AW1061:AZ1066"/>
    <mergeCell ref="BA1061:BC1062"/>
    <mergeCell ref="BD1061:BQ1062"/>
    <mergeCell ref="R1062:V1064"/>
    <mergeCell ref="W1062:AV1064"/>
    <mergeCell ref="K1063:O1063"/>
    <mergeCell ref="BA1063:BC1064"/>
    <mergeCell ref="BD1063:BQ1064"/>
    <mergeCell ref="B1064:F1066"/>
    <mergeCell ref="G1064:O1066"/>
    <mergeCell ref="R1065:V1066"/>
    <mergeCell ref="W1065:X1066"/>
    <mergeCell ref="Y1065:Z1066"/>
    <mergeCell ref="AA1065:AB1066"/>
    <mergeCell ref="AC1065:AD1066"/>
    <mergeCell ref="AE1065:AF1066"/>
    <mergeCell ref="BD1065:BQ1066"/>
    <mergeCell ref="AG1065:AH1066"/>
    <mergeCell ref="B1081:AU1082"/>
    <mergeCell ref="B1083:BQ1084"/>
    <mergeCell ref="B1085:BQ1086"/>
    <mergeCell ref="B1087:BQ1088"/>
    <mergeCell ref="B1089:BQ1090"/>
    <mergeCell ref="B1096:AL1098"/>
    <mergeCell ref="AP1096:AV1098"/>
    <mergeCell ref="AW1096:BQ1098"/>
    <mergeCell ref="B1067:C1079"/>
    <mergeCell ref="D1067:I1067"/>
    <mergeCell ref="J1067:AB1067"/>
    <mergeCell ref="AC1067:AG1067"/>
    <mergeCell ref="AH1067:AR1070"/>
    <mergeCell ref="AS1067:BP1067"/>
    <mergeCell ref="D1068:I1070"/>
    <mergeCell ref="J1068:AB1070"/>
    <mergeCell ref="AC1068:AG1070"/>
    <mergeCell ref="AS1068:AT1069"/>
    <mergeCell ref="BF1068:BG1069"/>
    <mergeCell ref="BH1068:BQ1069"/>
    <mergeCell ref="AS1070:BQ1070"/>
    <mergeCell ref="D1071:I1072"/>
    <mergeCell ref="J1071:AG1072"/>
    <mergeCell ref="AH1071:AR1077"/>
    <mergeCell ref="AS1071:AW1072"/>
    <mergeCell ref="AX1071:AY1072"/>
    <mergeCell ref="AZ1071:AZ1072"/>
    <mergeCell ref="BA1071:BD1072"/>
    <mergeCell ref="BE1071:BF1072"/>
    <mergeCell ref="BG1071:BN1072"/>
    <mergeCell ref="BO1071:BQ1072"/>
    <mergeCell ref="D1073:I1075"/>
    <mergeCell ref="B1099:O1102"/>
    <mergeCell ref="P1099:Q1108"/>
    <mergeCell ref="R1099:V1102"/>
    <mergeCell ref="W1099:X1099"/>
    <mergeCell ref="Y1099:AF1099"/>
    <mergeCell ref="AW1099:BC1102"/>
    <mergeCell ref="BD1099:BD1100"/>
    <mergeCell ref="BE1099:BE1100"/>
    <mergeCell ref="BF1099:BF1100"/>
    <mergeCell ref="BG1099:BG1100"/>
    <mergeCell ref="BH1099:BH1100"/>
    <mergeCell ref="BI1099:BI1100"/>
    <mergeCell ref="BJ1099:BJ1100"/>
    <mergeCell ref="BK1099:BK1100"/>
    <mergeCell ref="BL1099:BQ1100"/>
    <mergeCell ref="W1100:AV1102"/>
    <mergeCell ref="BA1107:BC1108"/>
    <mergeCell ref="BD1101:BJ1102"/>
    <mergeCell ref="BK1101:BK1102"/>
    <mergeCell ref="BL1101:BP1102"/>
    <mergeCell ref="BQ1101:BQ1102"/>
    <mergeCell ref="B1103:J1105"/>
    <mergeCell ref="K1103:O1104"/>
    <mergeCell ref="R1103:V1103"/>
    <mergeCell ref="W1103:AV1103"/>
    <mergeCell ref="AW1103:AZ1108"/>
    <mergeCell ref="BA1103:BC1104"/>
    <mergeCell ref="BD1103:BQ1104"/>
    <mergeCell ref="R1104:V1106"/>
    <mergeCell ref="W1104:AV1106"/>
    <mergeCell ref="K1105:O1105"/>
    <mergeCell ref="BA1105:BC1106"/>
    <mergeCell ref="BD1105:BQ1106"/>
    <mergeCell ref="B1106:F1108"/>
    <mergeCell ref="G1106:O1108"/>
    <mergeCell ref="R1107:V1108"/>
    <mergeCell ref="W1107:X1108"/>
    <mergeCell ref="Y1107:Z1108"/>
    <mergeCell ref="AA1107:AB1108"/>
    <mergeCell ref="AC1107:AD1108"/>
    <mergeCell ref="AE1107:AF1108"/>
    <mergeCell ref="BD1107:BQ1108"/>
    <mergeCell ref="B1109:C1121"/>
    <mergeCell ref="D1109:I1109"/>
    <mergeCell ref="J1109:AB1109"/>
    <mergeCell ref="AC1109:AG1109"/>
    <mergeCell ref="AH1109:AR1112"/>
    <mergeCell ref="AS1109:BP1109"/>
    <mergeCell ref="D1110:I1112"/>
    <mergeCell ref="J1110:AB1112"/>
    <mergeCell ref="AC1110:AG1112"/>
    <mergeCell ref="AS1110:AT1111"/>
    <mergeCell ref="BF1110:BG1111"/>
    <mergeCell ref="BH1110:BQ1111"/>
    <mergeCell ref="AS1112:BQ1112"/>
    <mergeCell ref="D1113:I1114"/>
    <mergeCell ref="J1113:AG1114"/>
    <mergeCell ref="AH1113:AR1119"/>
    <mergeCell ref="AS1113:AW1114"/>
    <mergeCell ref="AX1113:AY1114"/>
    <mergeCell ref="AG1107:AH1108"/>
    <mergeCell ref="AI1107:AJ1108"/>
    <mergeCell ref="AK1107:AL1108"/>
    <mergeCell ref="AM1107:AN1108"/>
    <mergeCell ref="BK1143:BK1144"/>
    <mergeCell ref="BL1143:BP1144"/>
    <mergeCell ref="BQ1143:BQ1144"/>
    <mergeCell ref="B1145:J1147"/>
    <mergeCell ref="K1145:O1146"/>
    <mergeCell ref="R1145:V1145"/>
    <mergeCell ref="AO1107:AP1108"/>
    <mergeCell ref="AQ1107:AR1108"/>
    <mergeCell ref="AS1107:AT1108"/>
    <mergeCell ref="AU1107:AV1108"/>
    <mergeCell ref="AZ1113:AZ1114"/>
    <mergeCell ref="BA1113:BD1114"/>
    <mergeCell ref="BE1113:BF1114"/>
    <mergeCell ref="BG1113:BN1114"/>
    <mergeCell ref="BO1113:BQ1114"/>
    <mergeCell ref="D1115:I1117"/>
    <mergeCell ref="J1115:K1115"/>
    <mergeCell ref="L1115:R1115"/>
    <mergeCell ref="AS1115:BF1115"/>
    <mergeCell ref="BG1115:BQ1115"/>
    <mergeCell ref="J1116:AG1117"/>
    <mergeCell ref="AS1116:BQ1119"/>
    <mergeCell ref="D1118:I1121"/>
    <mergeCell ref="J1118:K1118"/>
    <mergeCell ref="L1118:R1118"/>
    <mergeCell ref="J1119:AG1121"/>
    <mergeCell ref="AH1120:AR1121"/>
    <mergeCell ref="AS1120:BA1121"/>
    <mergeCell ref="BB1120:BQ1121"/>
    <mergeCell ref="AK1149:AL1150"/>
    <mergeCell ref="AM1149:AN1150"/>
    <mergeCell ref="AO1149:AP1150"/>
    <mergeCell ref="AQ1149:AR1150"/>
    <mergeCell ref="AS1149:AT1150"/>
    <mergeCell ref="AU1149:AV1150"/>
    <mergeCell ref="B1123:AU1124"/>
    <mergeCell ref="B1125:BQ1126"/>
    <mergeCell ref="B1127:BQ1128"/>
    <mergeCell ref="B1129:BQ1130"/>
    <mergeCell ref="B1131:BQ1132"/>
    <mergeCell ref="B1138:AL1140"/>
    <mergeCell ref="AP1138:AV1140"/>
    <mergeCell ref="AW1138:BQ1140"/>
    <mergeCell ref="B1141:O1144"/>
    <mergeCell ref="P1141:Q1150"/>
    <mergeCell ref="R1141:V1144"/>
    <mergeCell ref="W1141:X1141"/>
    <mergeCell ref="Y1141:AF1141"/>
    <mergeCell ref="AW1141:BC1144"/>
    <mergeCell ref="BD1141:BD1142"/>
    <mergeCell ref="BE1141:BE1142"/>
    <mergeCell ref="BF1141:BF1142"/>
    <mergeCell ref="BG1141:BG1142"/>
    <mergeCell ref="BH1141:BH1142"/>
    <mergeCell ref="BI1141:BI1142"/>
    <mergeCell ref="BJ1141:BJ1142"/>
    <mergeCell ref="BK1141:BK1142"/>
    <mergeCell ref="BL1141:BQ1142"/>
    <mergeCell ref="W1142:AV1144"/>
    <mergeCell ref="BA1149:BC1150"/>
    <mergeCell ref="BD1143:BJ1144"/>
    <mergeCell ref="J1157:K1157"/>
    <mergeCell ref="L1157:R1157"/>
    <mergeCell ref="AS1157:BF1157"/>
    <mergeCell ref="J1158:AG1159"/>
    <mergeCell ref="AS1158:BQ1161"/>
    <mergeCell ref="D1160:I1163"/>
    <mergeCell ref="J1160:K1160"/>
    <mergeCell ref="L1160:R1160"/>
    <mergeCell ref="J1161:AG1163"/>
    <mergeCell ref="AH1162:AR1163"/>
    <mergeCell ref="AS1162:BA1163"/>
    <mergeCell ref="BB1162:BQ1163"/>
    <mergeCell ref="W1145:AV1145"/>
    <mergeCell ref="AW1145:AZ1150"/>
    <mergeCell ref="BA1145:BC1146"/>
    <mergeCell ref="BD1145:BQ1146"/>
    <mergeCell ref="R1146:V1148"/>
    <mergeCell ref="W1146:AV1148"/>
    <mergeCell ref="K1147:O1147"/>
    <mergeCell ref="BA1147:BC1148"/>
    <mergeCell ref="BD1147:BQ1148"/>
    <mergeCell ref="B1148:F1150"/>
    <mergeCell ref="G1148:O1150"/>
    <mergeCell ref="R1149:V1150"/>
    <mergeCell ref="W1149:X1150"/>
    <mergeCell ref="Y1149:Z1150"/>
    <mergeCell ref="AA1149:AB1150"/>
    <mergeCell ref="AC1149:AD1150"/>
    <mergeCell ref="AE1149:AF1150"/>
    <mergeCell ref="BD1149:BQ1150"/>
    <mergeCell ref="AG1149:AH1150"/>
    <mergeCell ref="AI1149:AJ1150"/>
    <mergeCell ref="B1165:AU1166"/>
    <mergeCell ref="B1167:BQ1168"/>
    <mergeCell ref="B1169:BQ1170"/>
    <mergeCell ref="B1171:BQ1172"/>
    <mergeCell ref="B1173:BQ1174"/>
    <mergeCell ref="B1180:AL1182"/>
    <mergeCell ref="AP1180:AV1182"/>
    <mergeCell ref="AW1180:BQ1182"/>
    <mergeCell ref="B1151:C1163"/>
    <mergeCell ref="D1151:I1151"/>
    <mergeCell ref="J1151:AB1151"/>
    <mergeCell ref="AC1151:AG1151"/>
    <mergeCell ref="AH1151:AR1154"/>
    <mergeCell ref="AS1151:BP1151"/>
    <mergeCell ref="D1152:I1154"/>
    <mergeCell ref="J1152:AB1154"/>
    <mergeCell ref="AC1152:AG1154"/>
    <mergeCell ref="AS1152:AT1153"/>
    <mergeCell ref="AV1164:BA1166"/>
    <mergeCell ref="BB1164:BQ1166"/>
    <mergeCell ref="BF1152:BG1153"/>
    <mergeCell ref="BH1152:BQ1153"/>
    <mergeCell ref="AS1154:BQ1154"/>
    <mergeCell ref="D1155:I1156"/>
    <mergeCell ref="J1155:AG1156"/>
    <mergeCell ref="AH1155:AR1161"/>
    <mergeCell ref="AS1155:AW1156"/>
    <mergeCell ref="BA1155:BD1156"/>
    <mergeCell ref="BE1155:BF1156"/>
    <mergeCell ref="BG1155:BN1156"/>
    <mergeCell ref="BO1155:BQ1156"/>
    <mergeCell ref="D1157:I1159"/>
    <mergeCell ref="B1183:O1186"/>
    <mergeCell ref="P1183:Q1192"/>
    <mergeCell ref="R1183:V1186"/>
    <mergeCell ref="W1183:X1183"/>
    <mergeCell ref="Y1183:AF1183"/>
    <mergeCell ref="AW1183:BC1186"/>
    <mergeCell ref="BD1183:BD1184"/>
    <mergeCell ref="BE1183:BE1184"/>
    <mergeCell ref="BF1183:BF1184"/>
    <mergeCell ref="BG1183:BG1184"/>
    <mergeCell ref="BH1183:BH1184"/>
    <mergeCell ref="BI1183:BI1184"/>
    <mergeCell ref="BJ1183:BJ1184"/>
    <mergeCell ref="BK1183:BK1184"/>
    <mergeCell ref="BL1183:BQ1184"/>
    <mergeCell ref="W1184:AV1186"/>
    <mergeCell ref="BA1191:BC1192"/>
    <mergeCell ref="BD1185:BJ1186"/>
    <mergeCell ref="BK1185:BK1186"/>
    <mergeCell ref="BL1185:BP1186"/>
    <mergeCell ref="BQ1185:BQ1186"/>
    <mergeCell ref="B1187:J1189"/>
    <mergeCell ref="K1187:O1188"/>
    <mergeCell ref="R1187:V1187"/>
    <mergeCell ref="W1187:AV1187"/>
    <mergeCell ref="AW1187:AZ1192"/>
    <mergeCell ref="BA1187:BC1188"/>
    <mergeCell ref="BD1187:BQ1188"/>
    <mergeCell ref="R1188:V1190"/>
    <mergeCell ref="W1188:AV1190"/>
    <mergeCell ref="K1189:O1189"/>
    <mergeCell ref="BA1189:BC1190"/>
    <mergeCell ref="Y1191:Z1192"/>
    <mergeCell ref="AA1191:AB1192"/>
    <mergeCell ref="AC1191:AD1192"/>
    <mergeCell ref="AE1191:AF1192"/>
    <mergeCell ref="BD1191:BQ1192"/>
    <mergeCell ref="B1193:C1205"/>
    <mergeCell ref="D1193:I1193"/>
    <mergeCell ref="J1193:AB1193"/>
    <mergeCell ref="AC1193:AG1193"/>
    <mergeCell ref="AH1193:AR1196"/>
    <mergeCell ref="AS1193:BP1193"/>
    <mergeCell ref="D1194:I1196"/>
    <mergeCell ref="J1194:AB1196"/>
    <mergeCell ref="AC1194:AG1196"/>
    <mergeCell ref="AS1194:AT1195"/>
    <mergeCell ref="BF1194:BG1195"/>
    <mergeCell ref="BH1194:BQ1195"/>
    <mergeCell ref="AS1196:BQ1196"/>
    <mergeCell ref="D1197:I1198"/>
    <mergeCell ref="J1197:AG1198"/>
    <mergeCell ref="AH1197:AR1203"/>
    <mergeCell ref="AS1197:AW1198"/>
    <mergeCell ref="AX1197:AY1198"/>
    <mergeCell ref="AG1191:AH1192"/>
    <mergeCell ref="AI1191:AJ1192"/>
    <mergeCell ref="AK1191:AL1192"/>
    <mergeCell ref="AM1191:AN1192"/>
    <mergeCell ref="AO1191:AP1192"/>
    <mergeCell ref="AQ1191:AR1192"/>
    <mergeCell ref="AS1191:AT1192"/>
    <mergeCell ref="AU1191:AV1192"/>
    <mergeCell ref="AZ1197:AZ1198"/>
    <mergeCell ref="W1226:AV1228"/>
    <mergeCell ref="B1229:J1231"/>
    <mergeCell ref="BA1197:BD1198"/>
    <mergeCell ref="BE1197:BF1198"/>
    <mergeCell ref="BG1197:BN1198"/>
    <mergeCell ref="BO1197:BQ1198"/>
    <mergeCell ref="D1199:I1201"/>
    <mergeCell ref="J1199:K1199"/>
    <mergeCell ref="L1199:R1199"/>
    <mergeCell ref="AS1199:BF1199"/>
    <mergeCell ref="BG1199:BQ1199"/>
    <mergeCell ref="J1200:AG1201"/>
    <mergeCell ref="AS1200:BQ1203"/>
    <mergeCell ref="D1202:I1205"/>
    <mergeCell ref="J1202:K1202"/>
    <mergeCell ref="L1202:R1202"/>
    <mergeCell ref="J1203:AG1205"/>
    <mergeCell ref="AH1204:AR1205"/>
    <mergeCell ref="AS1204:BA1205"/>
    <mergeCell ref="BB1204:BQ1205"/>
    <mergeCell ref="AI1233:AJ1234"/>
    <mergeCell ref="AK1233:AL1234"/>
    <mergeCell ref="B1190:F1192"/>
    <mergeCell ref="G1190:O1192"/>
    <mergeCell ref="R1191:V1192"/>
    <mergeCell ref="W1191:X1192"/>
    <mergeCell ref="AQ1233:AR1234"/>
    <mergeCell ref="AS1233:AT1234"/>
    <mergeCell ref="AU1233:AV1234"/>
    <mergeCell ref="B1207:AU1208"/>
    <mergeCell ref="B1209:BQ1210"/>
    <mergeCell ref="B1211:BQ1212"/>
    <mergeCell ref="B1213:BQ1214"/>
    <mergeCell ref="B1215:BQ1216"/>
    <mergeCell ref="B1222:AL1224"/>
    <mergeCell ref="AP1222:AV1224"/>
    <mergeCell ref="AW1222:BQ1224"/>
    <mergeCell ref="B1225:O1228"/>
    <mergeCell ref="P1225:Q1234"/>
    <mergeCell ref="R1225:V1228"/>
    <mergeCell ref="W1225:X1225"/>
    <mergeCell ref="Y1225:AF1225"/>
    <mergeCell ref="AW1225:BC1228"/>
    <mergeCell ref="BD1225:BD1226"/>
    <mergeCell ref="BE1225:BE1226"/>
    <mergeCell ref="BF1225:BF1226"/>
    <mergeCell ref="BG1225:BG1226"/>
    <mergeCell ref="BH1225:BH1226"/>
    <mergeCell ref="BI1225:BI1226"/>
    <mergeCell ref="BJ1225:BJ1226"/>
    <mergeCell ref="BK1225:BK1226"/>
    <mergeCell ref="BL1225:BQ1226"/>
    <mergeCell ref="AH1235:AR1238"/>
    <mergeCell ref="AS1235:BP1235"/>
    <mergeCell ref="K1229:O1230"/>
    <mergeCell ref="R1229:V1229"/>
    <mergeCell ref="AC1236:AG1238"/>
    <mergeCell ref="AS1236:AT1237"/>
    <mergeCell ref="BF1236:BG1237"/>
    <mergeCell ref="BH1236:BQ1237"/>
    <mergeCell ref="AS1238:BQ1238"/>
    <mergeCell ref="D1239:I1240"/>
    <mergeCell ref="J1239:AG1240"/>
    <mergeCell ref="AH1239:AR1245"/>
    <mergeCell ref="AS1239:AW1240"/>
    <mergeCell ref="AX1239:AY1240"/>
    <mergeCell ref="W1229:AV1229"/>
    <mergeCell ref="AW1229:AZ1234"/>
    <mergeCell ref="BA1229:BC1230"/>
    <mergeCell ref="BD1229:BQ1230"/>
    <mergeCell ref="R1230:V1232"/>
    <mergeCell ref="W1230:AV1232"/>
    <mergeCell ref="K1231:O1231"/>
    <mergeCell ref="BA1231:BC1232"/>
    <mergeCell ref="BD1231:BQ1232"/>
    <mergeCell ref="B1232:F1234"/>
    <mergeCell ref="G1232:O1234"/>
    <mergeCell ref="R1233:V1234"/>
    <mergeCell ref="W1233:X1234"/>
    <mergeCell ref="Y1233:Z1234"/>
    <mergeCell ref="AA1233:AB1234"/>
    <mergeCell ref="AC1233:AD1234"/>
    <mergeCell ref="AE1233:AF1234"/>
    <mergeCell ref="AG1233:AH1234"/>
    <mergeCell ref="AM1233:AN1234"/>
    <mergeCell ref="AO1233:AP1234"/>
    <mergeCell ref="B1249:AU1250"/>
    <mergeCell ref="B1251:BQ1252"/>
    <mergeCell ref="B1253:BQ1254"/>
    <mergeCell ref="B1255:BQ1256"/>
    <mergeCell ref="B1257:BQ1258"/>
    <mergeCell ref="AZ1239:AZ1240"/>
    <mergeCell ref="BA1239:BD1240"/>
    <mergeCell ref="BE1239:BF1240"/>
    <mergeCell ref="BG1239:BN1240"/>
    <mergeCell ref="BO1239:BQ1240"/>
    <mergeCell ref="D1241:I1243"/>
    <mergeCell ref="J1241:K1241"/>
    <mergeCell ref="L1241:R1241"/>
    <mergeCell ref="AS1241:BF1241"/>
    <mergeCell ref="BG1241:BQ1241"/>
    <mergeCell ref="J1242:AG1243"/>
    <mergeCell ref="AS1242:BQ1245"/>
    <mergeCell ref="D1244:I1247"/>
    <mergeCell ref="J1244:K1244"/>
    <mergeCell ref="L1244:R1244"/>
    <mergeCell ref="J1245:AG1247"/>
    <mergeCell ref="AH1246:AR1247"/>
    <mergeCell ref="AS1246:BA1247"/>
    <mergeCell ref="BB1246:BQ1247"/>
    <mergeCell ref="B1235:C1247"/>
    <mergeCell ref="D1235:I1235"/>
    <mergeCell ref="J1235:AB1235"/>
    <mergeCell ref="AC1235:AG1235"/>
    <mergeCell ref="D1236:I1238"/>
    <mergeCell ref="J1236:AB1238"/>
    <mergeCell ref="AV72:BA74"/>
    <mergeCell ref="BB72:BQ74"/>
    <mergeCell ref="AV30:BA32"/>
    <mergeCell ref="BB30:BQ32"/>
    <mergeCell ref="AV114:BA116"/>
    <mergeCell ref="BB114:BQ116"/>
    <mergeCell ref="AV156:BA158"/>
    <mergeCell ref="BB156:BQ158"/>
    <mergeCell ref="AV198:BA200"/>
    <mergeCell ref="BB198:BQ200"/>
    <mergeCell ref="AV240:BA242"/>
    <mergeCell ref="BB240:BQ242"/>
    <mergeCell ref="AV282:BA284"/>
    <mergeCell ref="BB282:BQ284"/>
    <mergeCell ref="AV324:BA326"/>
    <mergeCell ref="BB324:BQ326"/>
    <mergeCell ref="AV366:BA368"/>
    <mergeCell ref="BB366:BQ368"/>
    <mergeCell ref="AX357:AY358"/>
    <mergeCell ref="BD349:BQ350"/>
    <mergeCell ref="BA315:BD316"/>
    <mergeCell ref="BE315:BF316"/>
    <mergeCell ref="BG315:BN316"/>
    <mergeCell ref="BO315:BQ316"/>
    <mergeCell ref="BA309:BC310"/>
    <mergeCell ref="BD303:BJ304"/>
    <mergeCell ref="BK303:BK304"/>
    <mergeCell ref="BL303:BP304"/>
    <mergeCell ref="BG359:BQ359"/>
    <mergeCell ref="BL345:BP346"/>
    <mergeCell ref="BQ345:BQ346"/>
    <mergeCell ref="BB322:BQ323"/>
    <mergeCell ref="BG1157:BQ1157"/>
    <mergeCell ref="AX1155:AY1156"/>
    <mergeCell ref="BA231:BD232"/>
    <mergeCell ref="BE231:BF232"/>
    <mergeCell ref="AV450:BA452"/>
    <mergeCell ref="BB450:BQ452"/>
    <mergeCell ref="AV492:BA494"/>
    <mergeCell ref="BB492:BQ494"/>
    <mergeCell ref="AV534:BA536"/>
    <mergeCell ref="BB534:BQ536"/>
    <mergeCell ref="AV576:BA578"/>
    <mergeCell ref="BB576:BQ578"/>
    <mergeCell ref="AV618:BA620"/>
    <mergeCell ref="BB618:BQ620"/>
    <mergeCell ref="AV660:BA662"/>
    <mergeCell ref="BB660:BQ662"/>
    <mergeCell ref="AV702:BA704"/>
    <mergeCell ref="BB702:BQ704"/>
    <mergeCell ref="AV744:BA746"/>
    <mergeCell ref="BB744:BQ746"/>
    <mergeCell ref="BA735:BD736"/>
    <mergeCell ref="BE735:BF736"/>
    <mergeCell ref="BG735:BN736"/>
    <mergeCell ref="BO735:BQ736"/>
    <mergeCell ref="BA729:BC730"/>
    <mergeCell ref="BD723:BJ724"/>
    <mergeCell ref="BK723:BK724"/>
    <mergeCell ref="BL723:BP724"/>
    <mergeCell ref="BQ723:BQ724"/>
    <mergeCell ref="BD685:BQ686"/>
    <mergeCell ref="BA651:BD652"/>
    <mergeCell ref="BE651:BF652"/>
    <mergeCell ref="AZ1155:AZ1156"/>
    <mergeCell ref="B31:AG32"/>
    <mergeCell ref="BJ637:BJ638"/>
    <mergeCell ref="AV1206:BA1208"/>
    <mergeCell ref="BB1206:BQ1208"/>
    <mergeCell ref="AV1248:BA1250"/>
    <mergeCell ref="BB1248:BQ1250"/>
    <mergeCell ref="AV786:BA788"/>
    <mergeCell ref="BB786:BQ788"/>
    <mergeCell ref="AV828:BA830"/>
    <mergeCell ref="BB828:BQ830"/>
    <mergeCell ref="AV870:BA872"/>
    <mergeCell ref="BB870:BQ872"/>
    <mergeCell ref="AV912:BA914"/>
    <mergeCell ref="BB912:BQ914"/>
    <mergeCell ref="AV954:BA956"/>
    <mergeCell ref="BB954:BQ956"/>
    <mergeCell ref="AV996:BA998"/>
    <mergeCell ref="BB996:BQ998"/>
    <mergeCell ref="AV1038:BA1040"/>
    <mergeCell ref="BB1038:BQ1040"/>
    <mergeCell ref="AV1080:BA1082"/>
    <mergeCell ref="BB1080:BQ1082"/>
    <mergeCell ref="AV1122:BA1124"/>
    <mergeCell ref="BB1122:BQ1124"/>
    <mergeCell ref="BD1233:BQ1234"/>
    <mergeCell ref="BA1233:BC1234"/>
    <mergeCell ref="BD1227:BJ1228"/>
    <mergeCell ref="BK1227:BK1228"/>
    <mergeCell ref="BL1227:BP1228"/>
    <mergeCell ref="BQ1227:BQ1228"/>
    <mergeCell ref="BD1189:BQ1190"/>
  </mergeCells>
  <phoneticPr fontId="3"/>
  <conditionalFormatting sqref="AU18">
    <cfRule type="notContainsBlanks" dxfId="61" priority="161">
      <formula>LEN(TRIM(AU18))&gt;0</formula>
    </cfRule>
  </conditionalFormatting>
  <conditionalFormatting sqref="AS23:BF23">
    <cfRule type="expression" dxfId="60" priority="159">
      <formula>$AS$23="翌年度分からの新規"</formula>
    </cfRule>
  </conditionalFormatting>
  <conditionalFormatting sqref="AS65:BF65">
    <cfRule type="expression" dxfId="59" priority="149">
      <formula>$AS$23="翌年度分からの新規"</formula>
    </cfRule>
  </conditionalFormatting>
  <conditionalFormatting sqref="AS107:BF107">
    <cfRule type="expression" dxfId="58" priority="139">
      <formula>$AS$23="翌年度分からの新規"</formula>
    </cfRule>
  </conditionalFormatting>
  <conditionalFormatting sqref="AS149:BF149">
    <cfRule type="expression" dxfId="57" priority="135">
      <formula>$AS$23="翌年度分からの新規"</formula>
    </cfRule>
  </conditionalFormatting>
  <conditionalFormatting sqref="AS191:BF191">
    <cfRule type="expression" dxfId="56" priority="131">
      <formula>$AS$23="翌年度分からの新規"</formula>
    </cfRule>
  </conditionalFormatting>
  <conditionalFormatting sqref="AS233:BF233">
    <cfRule type="expression" dxfId="55" priority="127">
      <formula>$AS$23="翌年度分からの新規"</formula>
    </cfRule>
  </conditionalFormatting>
  <conditionalFormatting sqref="AS275:BF275">
    <cfRule type="expression" dxfId="54" priority="123">
      <formula>$AS$23="翌年度分からの新規"</formula>
    </cfRule>
  </conditionalFormatting>
  <conditionalFormatting sqref="AS317:BF317">
    <cfRule type="expression" dxfId="53" priority="119">
      <formula>$AS$23="翌年度分からの新規"</formula>
    </cfRule>
  </conditionalFormatting>
  <conditionalFormatting sqref="AS359:BF359">
    <cfRule type="expression" dxfId="52" priority="115">
      <formula>$AS$23="翌年度分からの新規"</formula>
    </cfRule>
  </conditionalFormatting>
  <conditionalFormatting sqref="AS401:BF401">
    <cfRule type="expression" dxfId="51" priority="111">
      <formula>$AS$23="翌年度分からの新規"</formula>
    </cfRule>
  </conditionalFormatting>
  <conditionalFormatting sqref="AS443:BF443">
    <cfRule type="expression" dxfId="50" priority="107">
      <formula>$AS$23="翌年度分からの新規"</formula>
    </cfRule>
  </conditionalFormatting>
  <conditionalFormatting sqref="AS485:BF485">
    <cfRule type="expression" dxfId="49" priority="103">
      <formula>$AS$23="翌年度分からの新規"</formula>
    </cfRule>
  </conditionalFormatting>
  <conditionalFormatting sqref="AS527:BF527">
    <cfRule type="expression" dxfId="48" priority="99">
      <formula>$AS$23="翌年度分からの新規"</formula>
    </cfRule>
  </conditionalFormatting>
  <conditionalFormatting sqref="AS569:BF569">
    <cfRule type="expression" dxfId="47" priority="95">
      <formula>$AS$23="翌年度分からの新規"</formula>
    </cfRule>
  </conditionalFormatting>
  <conditionalFormatting sqref="AS611:BF611">
    <cfRule type="expression" dxfId="46" priority="91">
      <formula>$AS$23="翌年度分からの新規"</formula>
    </cfRule>
  </conditionalFormatting>
  <conditionalFormatting sqref="AS653:BF653">
    <cfRule type="expression" dxfId="45" priority="87">
      <formula>$AS$23="翌年度分からの新規"</formula>
    </cfRule>
  </conditionalFormatting>
  <conditionalFormatting sqref="AS695:BF695">
    <cfRule type="expression" dxfId="44" priority="83">
      <formula>$AS$23="翌年度分からの新規"</formula>
    </cfRule>
  </conditionalFormatting>
  <conditionalFormatting sqref="AS737:BF737">
    <cfRule type="expression" dxfId="43" priority="79">
      <formula>$AS$23="翌年度分からの新規"</formula>
    </cfRule>
  </conditionalFormatting>
  <conditionalFormatting sqref="AS779:BF779">
    <cfRule type="expression" dxfId="42" priority="75">
      <formula>$AS$23="翌年度分からの新規"</formula>
    </cfRule>
  </conditionalFormatting>
  <conditionalFormatting sqref="AS821:BF821">
    <cfRule type="expression" dxfId="41" priority="71">
      <formula>$AS$23="翌年度分からの新規"</formula>
    </cfRule>
  </conditionalFormatting>
  <conditionalFormatting sqref="AS863:BF863">
    <cfRule type="expression" dxfId="40" priority="67">
      <formula>$AS$23="翌年度分からの新規"</formula>
    </cfRule>
  </conditionalFormatting>
  <conditionalFormatting sqref="AS905:BF905">
    <cfRule type="expression" dxfId="39" priority="63">
      <formula>$AS$23="翌年度分からの新規"</formula>
    </cfRule>
  </conditionalFormatting>
  <conditionalFormatting sqref="AS947:BF947">
    <cfRule type="expression" dxfId="38" priority="59">
      <formula>$AS$23="翌年度分からの新規"</formula>
    </cfRule>
  </conditionalFormatting>
  <conditionalFormatting sqref="AS989:BF989">
    <cfRule type="expression" dxfId="37" priority="55">
      <formula>$AS$23="翌年度分からの新規"</formula>
    </cfRule>
  </conditionalFormatting>
  <conditionalFormatting sqref="AS1031:BF1031">
    <cfRule type="expression" dxfId="36" priority="51">
      <formula>$AS$23="翌年度分からの新規"</formula>
    </cfRule>
  </conditionalFormatting>
  <conditionalFormatting sqref="AS1073:BF1073">
    <cfRule type="expression" dxfId="35" priority="47">
      <formula>$AS$23="翌年度分からの新規"</formula>
    </cfRule>
  </conditionalFormatting>
  <conditionalFormatting sqref="AS1115:BF1115">
    <cfRule type="expression" dxfId="34" priority="43">
      <formula>$AS$23="翌年度分からの新規"</formula>
    </cfRule>
  </conditionalFormatting>
  <conditionalFormatting sqref="AU1194">
    <cfRule type="notContainsBlanks" dxfId="33" priority="36">
      <formula>LEN(TRIM(AU1194))&gt;0</formula>
    </cfRule>
  </conditionalFormatting>
  <conditionalFormatting sqref="AS1157:BF1157">
    <cfRule type="expression" dxfId="32" priority="39">
      <formula>$AS$23="翌年度分からの新規"</formula>
    </cfRule>
  </conditionalFormatting>
  <conditionalFormatting sqref="AS1199:BF1199">
    <cfRule type="expression" dxfId="31" priority="35">
      <formula>$AS$23="翌年度分からの新規"</formula>
    </cfRule>
  </conditionalFormatting>
  <conditionalFormatting sqref="AS1241:BF1241">
    <cfRule type="expression" dxfId="30" priority="31">
      <formula>$AS$23="翌年度分からの新規"</formula>
    </cfRule>
  </conditionalFormatting>
  <conditionalFormatting sqref="AU1236">
    <cfRule type="notContainsBlanks" dxfId="29" priority="3">
      <formula>LEN(TRIM(AU1236))&gt;0</formula>
    </cfRule>
  </conditionalFormatting>
  <conditionalFormatting sqref="AU60">
    <cfRule type="notContainsBlanks" dxfId="28" priority="30">
      <formula>LEN(TRIM(AU60))&gt;0</formula>
    </cfRule>
  </conditionalFormatting>
  <conditionalFormatting sqref="AU102">
    <cfRule type="notContainsBlanks" dxfId="27" priority="29">
      <formula>LEN(TRIM(AU102))&gt;0</formula>
    </cfRule>
  </conditionalFormatting>
  <conditionalFormatting sqref="AU144">
    <cfRule type="notContainsBlanks" dxfId="26" priority="28">
      <formula>LEN(TRIM(AU144))&gt;0</formula>
    </cfRule>
  </conditionalFormatting>
  <conditionalFormatting sqref="AU186">
    <cfRule type="notContainsBlanks" dxfId="25" priority="27">
      <formula>LEN(TRIM(AU186))&gt;0</formula>
    </cfRule>
  </conditionalFormatting>
  <conditionalFormatting sqref="AU228">
    <cfRule type="notContainsBlanks" dxfId="24" priority="26">
      <formula>LEN(TRIM(AU228))&gt;0</formula>
    </cfRule>
  </conditionalFormatting>
  <conditionalFormatting sqref="AU270">
    <cfRule type="notContainsBlanks" dxfId="23" priority="25">
      <formula>LEN(TRIM(AU270))&gt;0</formula>
    </cfRule>
  </conditionalFormatting>
  <conditionalFormatting sqref="AU312">
    <cfRule type="notContainsBlanks" dxfId="22" priority="24">
      <formula>LEN(TRIM(AU312))&gt;0</formula>
    </cfRule>
  </conditionalFormatting>
  <conditionalFormatting sqref="AU354">
    <cfRule type="notContainsBlanks" dxfId="21" priority="23">
      <formula>LEN(TRIM(AU354))&gt;0</formula>
    </cfRule>
  </conditionalFormatting>
  <conditionalFormatting sqref="AU396">
    <cfRule type="notContainsBlanks" dxfId="20" priority="22">
      <formula>LEN(TRIM(AU396))&gt;0</formula>
    </cfRule>
  </conditionalFormatting>
  <conditionalFormatting sqref="AU438">
    <cfRule type="notContainsBlanks" dxfId="19" priority="21">
      <formula>LEN(TRIM(AU438))&gt;0</formula>
    </cfRule>
  </conditionalFormatting>
  <conditionalFormatting sqref="AU480">
    <cfRule type="notContainsBlanks" dxfId="18" priority="20">
      <formula>LEN(TRIM(AU480))&gt;0</formula>
    </cfRule>
  </conditionalFormatting>
  <conditionalFormatting sqref="AU522">
    <cfRule type="notContainsBlanks" dxfId="17" priority="19">
      <formula>LEN(TRIM(AU522))&gt;0</formula>
    </cfRule>
  </conditionalFormatting>
  <conditionalFormatting sqref="AU564">
    <cfRule type="notContainsBlanks" dxfId="16" priority="18">
      <formula>LEN(TRIM(AU564))&gt;0</formula>
    </cfRule>
  </conditionalFormatting>
  <conditionalFormatting sqref="AU606">
    <cfRule type="notContainsBlanks" dxfId="15" priority="17">
      <formula>LEN(TRIM(AU606))&gt;0</formula>
    </cfRule>
  </conditionalFormatting>
  <conditionalFormatting sqref="AU648">
    <cfRule type="notContainsBlanks" dxfId="14" priority="16">
      <formula>LEN(TRIM(AU648))&gt;0</formula>
    </cfRule>
  </conditionalFormatting>
  <conditionalFormatting sqref="AU690">
    <cfRule type="notContainsBlanks" dxfId="13" priority="15">
      <formula>LEN(TRIM(AU690))&gt;0</formula>
    </cfRule>
  </conditionalFormatting>
  <conditionalFormatting sqref="AU732">
    <cfRule type="notContainsBlanks" dxfId="12" priority="14">
      <formula>LEN(TRIM(AU732))&gt;0</formula>
    </cfRule>
  </conditionalFormatting>
  <conditionalFormatting sqref="AU774">
    <cfRule type="notContainsBlanks" dxfId="11" priority="13">
      <formula>LEN(TRIM(AU774))&gt;0</formula>
    </cfRule>
  </conditionalFormatting>
  <conditionalFormatting sqref="AU816">
    <cfRule type="notContainsBlanks" dxfId="10" priority="12">
      <formula>LEN(TRIM(AU816))&gt;0</formula>
    </cfRule>
  </conditionalFormatting>
  <conditionalFormatting sqref="AU858">
    <cfRule type="notContainsBlanks" dxfId="9" priority="11">
      <formula>LEN(TRIM(AU858))&gt;0</formula>
    </cfRule>
  </conditionalFormatting>
  <conditionalFormatting sqref="AU900">
    <cfRule type="notContainsBlanks" dxfId="8" priority="10">
      <formula>LEN(TRIM(AU900))&gt;0</formula>
    </cfRule>
  </conditionalFormatting>
  <conditionalFormatting sqref="AU942">
    <cfRule type="notContainsBlanks" dxfId="7" priority="9">
      <formula>LEN(TRIM(AU942))&gt;0</formula>
    </cfRule>
  </conditionalFormatting>
  <conditionalFormatting sqref="AU984">
    <cfRule type="notContainsBlanks" dxfId="6" priority="8">
      <formula>LEN(TRIM(AU984))&gt;0</formula>
    </cfRule>
  </conditionalFormatting>
  <conditionalFormatting sqref="AU1026">
    <cfRule type="notContainsBlanks" dxfId="5" priority="7">
      <formula>LEN(TRIM(AU1026))&gt;0</formula>
    </cfRule>
  </conditionalFormatting>
  <conditionalFormatting sqref="AU1068">
    <cfRule type="notContainsBlanks" dxfId="4" priority="6">
      <formula>LEN(TRIM(AU1068))&gt;0</formula>
    </cfRule>
  </conditionalFormatting>
  <conditionalFormatting sqref="AU1110">
    <cfRule type="notContainsBlanks" dxfId="3" priority="5">
      <formula>LEN(TRIM(AU1110))&gt;0</formula>
    </cfRule>
  </conditionalFormatting>
  <conditionalFormatting sqref="AU1152">
    <cfRule type="notContainsBlanks" dxfId="2" priority="4">
      <formula>LEN(TRIM(AU1152))&gt;0</formula>
    </cfRule>
  </conditionalFormatting>
  <conditionalFormatting sqref="AV30:BA32">
    <cfRule type="expression" dxfId="1" priority="2">
      <formula>$AV$30&lt;&gt;""</formula>
    </cfRule>
  </conditionalFormatting>
  <conditionalFormatting sqref="BB30:BQ32">
    <cfRule type="expression" dxfId="0" priority="1">
      <formula>$BB$30&lt;&gt;""</formula>
    </cfRule>
  </conditionalFormatting>
  <pageMargins left="0.70866141732283472" right="0.70866141732283472" top="0.70866141732283472" bottom="0.70866141732283472" header="0.31496062992125984" footer="0.31496062992125984"/>
  <pageSetup paperSize="9" scale="74"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FFFF00"/>
  </sheetPr>
  <dimension ref="A1:CQ49"/>
  <sheetViews>
    <sheetView showGridLines="0" showWhiteSpace="0" view="pageBreakPreview" zoomScale="70" zoomScaleNormal="100" zoomScaleSheetLayoutView="70" workbookViewId="0">
      <selection activeCell="BH23" sqref="BH23:BQ24"/>
    </sheetView>
  </sheetViews>
  <sheetFormatPr defaultColWidth="2.7265625" defaultRowHeight="13" x14ac:dyDescent="0.2"/>
  <cols>
    <col min="1" max="10" width="2.7265625" style="318"/>
    <col min="11" max="69" width="2.90625" style="318" customWidth="1"/>
    <col min="70" max="74" width="2.7265625" style="318"/>
    <col min="75" max="79" width="2.7265625" style="318" customWidth="1"/>
    <col min="80" max="80" width="14.26953125" style="318" hidden="1" customWidth="1"/>
    <col min="81" max="81" width="5" style="318" hidden="1" customWidth="1"/>
    <col min="82" max="82" width="18.6328125" style="318" hidden="1" customWidth="1"/>
    <col min="83" max="83" width="16.08984375" style="318" hidden="1" customWidth="1"/>
    <col min="84" max="84" width="11.36328125" style="318" hidden="1" customWidth="1"/>
    <col min="85" max="85" width="4.26953125" style="318" hidden="1" customWidth="1"/>
    <col min="86" max="86" width="61.7265625" style="318" hidden="1" customWidth="1"/>
    <col min="87" max="87" width="13.453125" style="318" hidden="1" customWidth="1"/>
    <col min="88" max="88" width="14.7265625" style="318" hidden="1" customWidth="1"/>
    <col min="89" max="89" width="16.90625" style="318" hidden="1" customWidth="1"/>
    <col min="90" max="95" width="2.7265625" style="318" customWidth="1"/>
    <col min="96" max="99" width="2.7265625" style="1" customWidth="1"/>
    <col min="100" max="16384" width="2.7265625" style="1"/>
  </cols>
  <sheetData>
    <row r="1" spans="11:89" ht="9.75" customHeight="1" x14ac:dyDescent="0.2">
      <c r="K1" s="789" t="s">
        <v>424</v>
      </c>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89"/>
      <c r="BI1" s="789"/>
      <c r="BJ1" s="789"/>
      <c r="BK1" s="789"/>
      <c r="BL1" s="789"/>
      <c r="BM1" s="789"/>
      <c r="BN1" s="789"/>
      <c r="BO1" s="789"/>
      <c r="BP1" s="789"/>
      <c r="BQ1" s="789"/>
    </row>
    <row r="2" spans="11:89" ht="9.75" customHeight="1" x14ac:dyDescent="0.2">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row>
    <row r="3" spans="11:89" ht="9.75" customHeight="1" x14ac:dyDescent="0.2">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c r="AT3" s="789"/>
      <c r="AU3" s="789"/>
      <c r="AV3" s="789"/>
      <c r="AW3" s="789"/>
      <c r="AX3" s="789"/>
      <c r="AY3" s="789"/>
      <c r="AZ3" s="789"/>
      <c r="BA3" s="789"/>
      <c r="BB3" s="789"/>
      <c r="BC3" s="789"/>
      <c r="BD3" s="789"/>
      <c r="BE3" s="789"/>
      <c r="BF3" s="789"/>
      <c r="BG3" s="789"/>
      <c r="BH3" s="789"/>
      <c r="BI3" s="789"/>
      <c r="BJ3" s="789"/>
      <c r="BK3" s="789"/>
      <c r="BL3" s="789"/>
      <c r="BM3" s="789"/>
      <c r="BN3" s="789"/>
      <c r="BO3" s="789"/>
      <c r="BP3" s="789"/>
      <c r="BQ3" s="789"/>
    </row>
    <row r="4" spans="11:89" ht="12" customHeight="1" x14ac:dyDescent="0.2">
      <c r="K4" s="790" t="s">
        <v>423</v>
      </c>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790"/>
      <c r="AX4" s="790"/>
      <c r="AY4" s="790"/>
      <c r="AZ4" s="790"/>
      <c r="BA4" s="790"/>
      <c r="BB4" s="790"/>
      <c r="BC4" s="790"/>
      <c r="BD4" s="790"/>
      <c r="BE4" s="790"/>
      <c r="BF4" s="790"/>
      <c r="BG4" s="790"/>
      <c r="BH4" s="790"/>
      <c r="BI4" s="790"/>
      <c r="BJ4" s="790"/>
      <c r="BK4" s="790"/>
      <c r="BL4" s="790"/>
      <c r="BM4" s="790"/>
      <c r="BN4" s="790"/>
      <c r="BO4" s="790"/>
      <c r="BP4" s="790"/>
      <c r="BQ4" s="790"/>
      <c r="CB4" s="407"/>
      <c r="CC4" s="407"/>
      <c r="CD4" s="407"/>
      <c r="CE4" s="407"/>
      <c r="CF4" s="407"/>
      <c r="CG4" s="407"/>
      <c r="CH4" s="407"/>
    </row>
    <row r="5" spans="11:89" ht="12" customHeight="1" x14ac:dyDescent="0.2">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Q5" s="790"/>
      <c r="CA5" s="407"/>
      <c r="CB5" s="407"/>
      <c r="CC5" s="407"/>
      <c r="CD5" s="407"/>
      <c r="CE5" s="407"/>
      <c r="CF5" s="407"/>
      <c r="CG5" s="407"/>
      <c r="CH5" s="407"/>
    </row>
    <row r="6" spans="11:89" ht="12" customHeight="1" x14ac:dyDescent="0.2">
      <c r="K6" s="790"/>
      <c r="L6" s="790"/>
      <c r="M6" s="790"/>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c r="AS6" s="790"/>
      <c r="AT6" s="790"/>
      <c r="AU6" s="790"/>
      <c r="AV6" s="790"/>
      <c r="AW6" s="790"/>
      <c r="AX6" s="790"/>
      <c r="AY6" s="790"/>
      <c r="AZ6" s="790"/>
      <c r="BA6" s="790"/>
      <c r="BB6" s="790"/>
      <c r="BC6" s="790"/>
      <c r="BD6" s="790"/>
      <c r="BE6" s="790"/>
      <c r="BF6" s="790"/>
      <c r="BG6" s="790"/>
      <c r="BH6" s="790"/>
      <c r="BI6" s="790"/>
      <c r="BJ6" s="790"/>
      <c r="BK6" s="790"/>
      <c r="BL6" s="790"/>
      <c r="BM6" s="790"/>
      <c r="BN6" s="790"/>
      <c r="BO6" s="790"/>
      <c r="BP6" s="790"/>
      <c r="BQ6" s="790"/>
      <c r="CA6" s="407"/>
      <c r="CB6" s="407"/>
      <c r="CC6" s="758" t="s">
        <v>95</v>
      </c>
      <c r="CD6" s="758"/>
      <c r="CE6" s="758"/>
      <c r="CF6" s="758"/>
      <c r="CG6" s="758"/>
      <c r="CH6" s="758"/>
    </row>
    <row r="7" spans="11:89" ht="18" customHeight="1" x14ac:dyDescent="0.2">
      <c r="K7" s="754"/>
      <c r="L7" s="755"/>
      <c r="M7" s="755"/>
      <c r="N7" s="755"/>
      <c r="O7" s="755"/>
      <c r="P7" s="755"/>
      <c r="Q7" s="755"/>
      <c r="R7" s="755"/>
      <c r="S7" s="755"/>
      <c r="T7" s="755"/>
      <c r="U7" s="755"/>
      <c r="V7" s="755"/>
      <c r="W7" s="775"/>
      <c r="X7" s="420"/>
      <c r="Y7" s="402"/>
      <c r="Z7" s="402"/>
      <c r="AA7" s="402"/>
      <c r="AB7" s="402"/>
      <c r="AC7" s="402"/>
      <c r="AD7" s="421"/>
      <c r="AE7" s="754"/>
      <c r="AF7" s="755"/>
      <c r="AG7" s="755"/>
      <c r="AH7" s="755"/>
      <c r="AI7" s="755"/>
      <c r="AJ7" s="755"/>
      <c r="AK7" s="755"/>
      <c r="AL7" s="775"/>
      <c r="AM7" s="420"/>
      <c r="AN7" s="402"/>
      <c r="AO7" s="402"/>
      <c r="AP7" s="402"/>
      <c r="AQ7" s="402"/>
      <c r="AR7" s="402"/>
      <c r="AS7" s="421"/>
      <c r="AT7" s="420"/>
      <c r="AU7" s="402"/>
      <c r="AV7" s="402"/>
      <c r="AW7" s="402"/>
      <c r="AX7" s="402"/>
      <c r="AY7" s="402"/>
      <c r="AZ7" s="402"/>
      <c r="BA7" s="402"/>
      <c r="BB7" s="402"/>
      <c r="BC7" s="402"/>
      <c r="BD7" s="402"/>
      <c r="BE7" s="402"/>
      <c r="BF7" s="402"/>
      <c r="BG7" s="402"/>
      <c r="BH7" s="402"/>
      <c r="BI7" s="402"/>
      <c r="BJ7" s="402"/>
      <c r="BK7" s="754"/>
      <c r="BL7" s="755"/>
      <c r="BM7" s="755"/>
      <c r="BN7" s="755"/>
      <c r="BO7" s="755"/>
      <c r="BP7" s="755"/>
      <c r="BQ7" s="775"/>
      <c r="CB7" s="408" t="s">
        <v>106</v>
      </c>
      <c r="CC7" s="409" t="s">
        <v>99</v>
      </c>
      <c r="CD7" s="409" t="s">
        <v>100</v>
      </c>
      <c r="CE7" s="409" t="s">
        <v>101</v>
      </c>
      <c r="CF7" s="409" t="s">
        <v>93</v>
      </c>
      <c r="CG7" s="409" t="s">
        <v>111</v>
      </c>
      <c r="CH7" s="410" t="s">
        <v>94</v>
      </c>
      <c r="CI7" s="411" t="s">
        <v>174</v>
      </c>
      <c r="CJ7" s="411" t="s">
        <v>206</v>
      </c>
      <c r="CK7" s="411" t="s">
        <v>207</v>
      </c>
    </row>
    <row r="8" spans="11:89" ht="18" customHeight="1" x14ac:dyDescent="0.2">
      <c r="K8" s="756"/>
      <c r="L8" s="757"/>
      <c r="M8" s="757"/>
      <c r="N8" s="757"/>
      <c r="O8" s="757"/>
      <c r="P8" s="757"/>
      <c r="Q8" s="757"/>
      <c r="R8" s="757"/>
      <c r="S8" s="757"/>
      <c r="T8" s="757"/>
      <c r="U8" s="757"/>
      <c r="V8" s="757"/>
      <c r="W8" s="776"/>
      <c r="X8" s="422"/>
      <c r="Y8" s="403"/>
      <c r="Z8" s="403"/>
      <c r="AA8" s="403"/>
      <c r="AB8" s="403"/>
      <c r="AC8" s="403"/>
      <c r="AD8" s="423"/>
      <c r="AE8" s="756"/>
      <c r="AF8" s="757"/>
      <c r="AG8" s="757"/>
      <c r="AH8" s="757"/>
      <c r="AI8" s="757"/>
      <c r="AJ8" s="757"/>
      <c r="AK8" s="757"/>
      <c r="AL8" s="776"/>
      <c r="AM8" s="422"/>
      <c r="AN8" s="403"/>
      <c r="AO8" s="403"/>
      <c r="AP8" s="403"/>
      <c r="AQ8" s="403"/>
      <c r="AR8" s="403"/>
      <c r="AS8" s="423"/>
      <c r="AT8" s="422"/>
      <c r="AU8" s="403"/>
      <c r="AV8" s="403"/>
      <c r="AW8" s="403"/>
      <c r="AX8" s="403"/>
      <c r="AY8" s="403"/>
      <c r="AZ8" s="403"/>
      <c r="BA8" s="403"/>
      <c r="BB8" s="403"/>
      <c r="BC8" s="403"/>
      <c r="BD8" s="403"/>
      <c r="BE8" s="403"/>
      <c r="BF8" s="403"/>
      <c r="BG8" s="403"/>
      <c r="BH8" s="403"/>
      <c r="BI8" s="403"/>
      <c r="BJ8" s="403"/>
      <c r="BK8" s="756"/>
      <c r="BL8" s="757"/>
      <c r="BM8" s="757"/>
      <c r="BN8" s="757"/>
      <c r="BO8" s="757"/>
      <c r="BP8" s="757"/>
      <c r="BQ8" s="776"/>
      <c r="CB8" s="318">
        <v>7</v>
      </c>
      <c r="CC8" s="409">
        <v>1</v>
      </c>
      <c r="CD8" s="409" t="s">
        <v>102</v>
      </c>
      <c r="CE8" s="409">
        <v>1</v>
      </c>
      <c r="CF8" s="409">
        <v>3</v>
      </c>
      <c r="CG8" s="409">
        <v>300</v>
      </c>
      <c r="CH8" s="412" t="s">
        <v>103</v>
      </c>
      <c r="CI8" s="411" t="s">
        <v>173</v>
      </c>
      <c r="CJ8" s="411" t="s">
        <v>190</v>
      </c>
      <c r="CK8" s="411" t="s">
        <v>198</v>
      </c>
    </row>
    <row r="9" spans="11:89" ht="18" customHeight="1" x14ac:dyDescent="0.2">
      <c r="K9" s="756"/>
      <c r="L9" s="757"/>
      <c r="M9" s="757"/>
      <c r="N9" s="757"/>
      <c r="O9" s="757"/>
      <c r="P9" s="757"/>
      <c r="Q9" s="757"/>
      <c r="R9" s="757"/>
      <c r="S9" s="757"/>
      <c r="T9" s="757"/>
      <c r="U9" s="757"/>
      <c r="V9" s="757"/>
      <c r="W9" s="776"/>
      <c r="X9" s="783" t="str">
        <f>IF($CB$28=1,HYPERLINK("#⑥所在地名称変更届書質問表!A1","ここをクリックして作成"),"")</f>
        <v>ここをクリックして作成</v>
      </c>
      <c r="Y9" s="784"/>
      <c r="Z9" s="784"/>
      <c r="AA9" s="784"/>
      <c r="AB9" s="784"/>
      <c r="AC9" s="784"/>
      <c r="AD9" s="785"/>
      <c r="AE9" s="756"/>
      <c r="AF9" s="757"/>
      <c r="AG9" s="757"/>
      <c r="AH9" s="757"/>
      <c r="AI9" s="757"/>
      <c r="AJ9" s="757"/>
      <c r="AK9" s="757"/>
      <c r="AL9" s="776"/>
      <c r="AM9" s="780" t="str">
        <f>IF($CB$28=2,HYPERLINK("#⑥所在地名称変更届書質問表!$A$1","ここをクリックして作成"),"")</f>
        <v/>
      </c>
      <c r="AN9" s="781"/>
      <c r="AO9" s="781"/>
      <c r="AP9" s="781"/>
      <c r="AQ9" s="781"/>
      <c r="AR9" s="781"/>
      <c r="AS9" s="782"/>
      <c r="AT9" s="422"/>
      <c r="AU9" s="403"/>
      <c r="AV9" s="403"/>
      <c r="AW9" s="403"/>
      <c r="AX9" s="403"/>
      <c r="AY9" s="403"/>
      <c r="AZ9" s="403"/>
      <c r="BA9" s="403"/>
      <c r="BB9" s="403"/>
      <c r="BC9" s="403"/>
      <c r="BD9" s="403"/>
      <c r="BE9" s="403"/>
      <c r="BF9" s="403"/>
      <c r="BG9" s="403"/>
      <c r="BH9" s="403"/>
      <c r="BI9" s="403"/>
      <c r="BJ9" s="403"/>
      <c r="BK9" s="756"/>
      <c r="BL9" s="757"/>
      <c r="BM9" s="757"/>
      <c r="BN9" s="757"/>
      <c r="BO9" s="757"/>
      <c r="BP9" s="757"/>
      <c r="BQ9" s="776"/>
      <c r="CC9" s="409">
        <v>2</v>
      </c>
      <c r="CD9" s="409" t="s">
        <v>102</v>
      </c>
      <c r="CE9" s="409">
        <v>1</v>
      </c>
      <c r="CF9" s="409">
        <v>3</v>
      </c>
      <c r="CG9" s="409">
        <v>300</v>
      </c>
      <c r="CH9" s="412" t="s">
        <v>103</v>
      </c>
      <c r="CI9" s="411" t="s">
        <v>173</v>
      </c>
      <c r="CJ9" s="411" t="s">
        <v>190</v>
      </c>
      <c r="CK9" s="411" t="s">
        <v>198</v>
      </c>
    </row>
    <row r="10" spans="11:89" ht="18" customHeight="1" x14ac:dyDescent="0.2">
      <c r="K10" s="756"/>
      <c r="L10" s="757"/>
      <c r="M10" s="757"/>
      <c r="N10" s="757"/>
      <c r="O10" s="757"/>
      <c r="P10" s="757"/>
      <c r="Q10" s="757"/>
      <c r="R10" s="757"/>
      <c r="S10" s="757"/>
      <c r="T10" s="757"/>
      <c r="U10" s="757"/>
      <c r="V10" s="757"/>
      <c r="W10" s="776"/>
      <c r="X10" s="783"/>
      <c r="Y10" s="784"/>
      <c r="Z10" s="784"/>
      <c r="AA10" s="784"/>
      <c r="AB10" s="784"/>
      <c r="AC10" s="784"/>
      <c r="AD10" s="785"/>
      <c r="AE10" s="756"/>
      <c r="AF10" s="757"/>
      <c r="AG10" s="757"/>
      <c r="AH10" s="757"/>
      <c r="AI10" s="757"/>
      <c r="AJ10" s="757"/>
      <c r="AK10" s="757"/>
      <c r="AL10" s="776"/>
      <c r="AM10" s="780"/>
      <c r="AN10" s="781"/>
      <c r="AO10" s="781"/>
      <c r="AP10" s="781"/>
      <c r="AQ10" s="781"/>
      <c r="AR10" s="781"/>
      <c r="AS10" s="782"/>
      <c r="AT10" s="422"/>
      <c r="AU10" s="403"/>
      <c r="AV10" s="403"/>
      <c r="AW10" s="403"/>
      <c r="AX10" s="403"/>
      <c r="AY10" s="403"/>
      <c r="AZ10" s="403"/>
      <c r="BA10" s="403"/>
      <c r="BB10" s="403"/>
      <c r="BC10" s="403"/>
      <c r="BD10" s="403"/>
      <c r="BE10" s="403"/>
      <c r="BF10" s="403"/>
      <c r="BG10" s="403"/>
      <c r="BH10" s="403"/>
      <c r="BI10" s="403"/>
      <c r="BJ10" s="403"/>
      <c r="BK10" s="780" t="str">
        <f>IF($CB$28=4,HYPERLINK("#⑥所在地名称変更届書質問表!A1","ここをクリックして作成"),"")</f>
        <v/>
      </c>
      <c r="BL10" s="781"/>
      <c r="BM10" s="781"/>
      <c r="BN10" s="781"/>
      <c r="BO10" s="781"/>
      <c r="BP10" s="781"/>
      <c r="BQ10" s="782"/>
      <c r="CC10" s="409">
        <v>3</v>
      </c>
      <c r="CD10" s="409" t="s">
        <v>414</v>
      </c>
      <c r="CE10" s="409">
        <v>3</v>
      </c>
      <c r="CF10" s="409">
        <v>3</v>
      </c>
      <c r="CG10" s="409">
        <v>310</v>
      </c>
      <c r="CH10" s="412" t="s">
        <v>104</v>
      </c>
      <c r="CI10" s="411" t="s">
        <v>173</v>
      </c>
      <c r="CJ10" s="411" t="s">
        <v>190</v>
      </c>
      <c r="CK10" s="411" t="s">
        <v>198</v>
      </c>
    </row>
    <row r="11" spans="11:89" ht="18" customHeight="1" x14ac:dyDescent="0.2">
      <c r="K11" s="756"/>
      <c r="L11" s="757"/>
      <c r="M11" s="757"/>
      <c r="N11" s="757"/>
      <c r="O11" s="757"/>
      <c r="P11" s="757"/>
      <c r="Q11" s="757"/>
      <c r="R11" s="757"/>
      <c r="S11" s="757"/>
      <c r="T11" s="757"/>
      <c r="U11" s="757"/>
      <c r="V11" s="757"/>
      <c r="W11" s="776"/>
      <c r="X11" s="783"/>
      <c r="Y11" s="784"/>
      <c r="Z11" s="784"/>
      <c r="AA11" s="784"/>
      <c r="AB11" s="784"/>
      <c r="AC11" s="784"/>
      <c r="AD11" s="785"/>
      <c r="AE11" s="756"/>
      <c r="AF11" s="757"/>
      <c r="AG11" s="757"/>
      <c r="AH11" s="757"/>
      <c r="AI11" s="757"/>
      <c r="AJ11" s="757"/>
      <c r="AK11" s="757"/>
      <c r="AL11" s="776"/>
      <c r="AM11" s="780"/>
      <c r="AN11" s="781"/>
      <c r="AO11" s="781"/>
      <c r="AP11" s="781"/>
      <c r="AQ11" s="781"/>
      <c r="AR11" s="781"/>
      <c r="AS11" s="782"/>
      <c r="AT11" s="422"/>
      <c r="AU11" s="403"/>
      <c r="AV11" s="403"/>
      <c r="AW11" s="403"/>
      <c r="AX11" s="403"/>
      <c r="AY11" s="403"/>
      <c r="AZ11" s="403"/>
      <c r="BA11" s="403"/>
      <c r="BB11" s="403"/>
      <c r="BC11" s="403"/>
      <c r="BD11" s="403"/>
      <c r="BE11" s="403"/>
      <c r="BF11" s="403"/>
      <c r="BG11" s="403"/>
      <c r="BH11" s="403"/>
      <c r="BI11" s="403"/>
      <c r="BJ11" s="403"/>
      <c r="BK11" s="780"/>
      <c r="BL11" s="781"/>
      <c r="BM11" s="781"/>
      <c r="BN11" s="781"/>
      <c r="BO11" s="781"/>
      <c r="BP11" s="781"/>
      <c r="BQ11" s="782"/>
      <c r="CC11" s="409">
        <v>4</v>
      </c>
      <c r="CD11" s="409" t="s">
        <v>414</v>
      </c>
      <c r="CE11" s="409">
        <v>3</v>
      </c>
      <c r="CF11" s="409">
        <v>3</v>
      </c>
      <c r="CG11" s="409">
        <v>310</v>
      </c>
      <c r="CH11" s="412" t="s">
        <v>104</v>
      </c>
      <c r="CI11" s="411" t="s">
        <v>173</v>
      </c>
      <c r="CJ11" s="411" t="s">
        <v>190</v>
      </c>
      <c r="CK11" s="411" t="s">
        <v>198</v>
      </c>
    </row>
    <row r="12" spans="11:89" ht="18" customHeight="1" x14ac:dyDescent="0.2">
      <c r="K12" s="756"/>
      <c r="L12" s="757"/>
      <c r="M12" s="757"/>
      <c r="N12" s="757"/>
      <c r="O12" s="757"/>
      <c r="P12" s="757"/>
      <c r="Q12" s="757"/>
      <c r="R12" s="757"/>
      <c r="S12" s="757"/>
      <c r="T12" s="757"/>
      <c r="U12" s="757"/>
      <c r="V12" s="757"/>
      <c r="W12" s="776"/>
      <c r="X12" s="783"/>
      <c r="Y12" s="784"/>
      <c r="Z12" s="784"/>
      <c r="AA12" s="784"/>
      <c r="AB12" s="784"/>
      <c r="AC12" s="784"/>
      <c r="AD12" s="785"/>
      <c r="AE12" s="777"/>
      <c r="AF12" s="778"/>
      <c r="AG12" s="778"/>
      <c r="AH12" s="778"/>
      <c r="AI12" s="778"/>
      <c r="AJ12" s="778"/>
      <c r="AK12" s="778"/>
      <c r="AL12" s="779"/>
      <c r="AM12" s="801"/>
      <c r="AN12" s="802"/>
      <c r="AO12" s="802"/>
      <c r="AP12" s="802"/>
      <c r="AQ12" s="802"/>
      <c r="AR12" s="802"/>
      <c r="AS12" s="803"/>
      <c r="AT12" s="422"/>
      <c r="AU12" s="403"/>
      <c r="AV12" s="403"/>
      <c r="AW12" s="403"/>
      <c r="AX12" s="403"/>
      <c r="AY12" s="403"/>
      <c r="AZ12" s="403"/>
      <c r="BA12" s="403"/>
      <c r="BB12" s="403"/>
      <c r="BC12" s="403"/>
      <c r="BD12" s="403"/>
      <c r="BE12" s="403"/>
      <c r="BF12" s="403"/>
      <c r="BG12" s="403"/>
      <c r="BH12" s="403"/>
      <c r="BI12" s="403"/>
      <c r="BJ12" s="403"/>
      <c r="BK12" s="780"/>
      <c r="BL12" s="781"/>
      <c r="BM12" s="781"/>
      <c r="BN12" s="781"/>
      <c r="BO12" s="781"/>
      <c r="BP12" s="781"/>
      <c r="BQ12" s="782"/>
      <c r="CC12" s="409">
        <v>5</v>
      </c>
      <c r="CD12" s="409" t="s">
        <v>98</v>
      </c>
      <c r="CE12" s="409">
        <v>4</v>
      </c>
      <c r="CF12" s="409">
        <v>3</v>
      </c>
      <c r="CG12" s="409">
        <v>301</v>
      </c>
      <c r="CH12" s="412" t="s">
        <v>105</v>
      </c>
      <c r="CI12" s="411" t="s">
        <v>173</v>
      </c>
      <c r="CJ12" s="411" t="s">
        <v>190</v>
      </c>
      <c r="CK12" s="411" t="s">
        <v>198</v>
      </c>
    </row>
    <row r="13" spans="11:89" ht="18" customHeight="1" x14ac:dyDescent="0.2">
      <c r="K13" s="777"/>
      <c r="L13" s="778"/>
      <c r="M13" s="778"/>
      <c r="N13" s="778"/>
      <c r="O13" s="778"/>
      <c r="P13" s="778"/>
      <c r="Q13" s="778"/>
      <c r="R13" s="778"/>
      <c r="S13" s="778"/>
      <c r="T13" s="778"/>
      <c r="U13" s="778"/>
      <c r="V13" s="778"/>
      <c r="W13" s="779"/>
      <c r="X13" s="786"/>
      <c r="Y13" s="787"/>
      <c r="Z13" s="787"/>
      <c r="AA13" s="787"/>
      <c r="AB13" s="787"/>
      <c r="AC13" s="787"/>
      <c r="AD13" s="788"/>
      <c r="AE13" s="422"/>
      <c r="AF13" s="403"/>
      <c r="AG13" s="403"/>
      <c r="AH13" s="403"/>
      <c r="AI13" s="403"/>
      <c r="AJ13" s="403"/>
      <c r="AK13" s="403"/>
      <c r="AL13" s="423"/>
      <c r="AM13" s="420"/>
      <c r="AN13" s="402"/>
      <c r="AO13" s="402"/>
      <c r="AP13" s="402"/>
      <c r="AQ13" s="402"/>
      <c r="AR13" s="402"/>
      <c r="AS13" s="421"/>
      <c r="AT13" s="422"/>
      <c r="AU13" s="403"/>
      <c r="AV13" s="403"/>
      <c r="AW13" s="403"/>
      <c r="AX13" s="403"/>
      <c r="AY13" s="403"/>
      <c r="AZ13" s="403"/>
      <c r="BA13" s="403"/>
      <c r="BB13" s="403"/>
      <c r="BC13" s="403"/>
      <c r="BD13" s="403"/>
      <c r="BE13" s="403"/>
      <c r="BF13" s="403"/>
      <c r="BG13" s="403"/>
      <c r="BH13" s="403"/>
      <c r="BI13" s="403"/>
      <c r="BJ13" s="403"/>
      <c r="BK13" s="780"/>
      <c r="BL13" s="781"/>
      <c r="BM13" s="781"/>
      <c r="BN13" s="781"/>
      <c r="BO13" s="781"/>
      <c r="BP13" s="781"/>
      <c r="BQ13" s="782"/>
      <c r="CC13" s="409">
        <v>6</v>
      </c>
      <c r="CD13" s="409" t="s">
        <v>98</v>
      </c>
      <c r="CE13" s="409">
        <v>4</v>
      </c>
      <c r="CF13" s="409">
        <v>3</v>
      </c>
      <c r="CG13" s="409">
        <v>301</v>
      </c>
      <c r="CH13" s="412" t="s">
        <v>105</v>
      </c>
      <c r="CI13" s="411" t="s">
        <v>173</v>
      </c>
      <c r="CJ13" s="411" t="s">
        <v>190</v>
      </c>
      <c r="CK13" s="411" t="s">
        <v>198</v>
      </c>
    </row>
    <row r="14" spans="11:89" ht="18" customHeight="1" x14ac:dyDescent="0.2">
      <c r="K14" s="422"/>
      <c r="L14" s="403"/>
      <c r="M14" s="403"/>
      <c r="N14" s="403"/>
      <c r="O14" s="403"/>
      <c r="P14" s="403"/>
      <c r="Q14" s="403"/>
      <c r="R14" s="403"/>
      <c r="S14" s="403"/>
      <c r="T14" s="403"/>
      <c r="U14" s="403"/>
      <c r="V14" s="403"/>
      <c r="W14" s="423"/>
      <c r="X14" s="422"/>
      <c r="Y14" s="403"/>
      <c r="Z14" s="403"/>
      <c r="AA14" s="403"/>
      <c r="AB14" s="403"/>
      <c r="AC14" s="403"/>
      <c r="AD14" s="423"/>
      <c r="AE14" s="422"/>
      <c r="AF14" s="403"/>
      <c r="AG14" s="403"/>
      <c r="AH14" s="403"/>
      <c r="AI14" s="403"/>
      <c r="AJ14" s="403"/>
      <c r="AK14" s="403"/>
      <c r="AL14" s="423"/>
      <c r="AM14" s="422"/>
      <c r="AN14" s="403"/>
      <c r="AO14" s="403"/>
      <c r="AP14" s="403"/>
      <c r="AQ14" s="403"/>
      <c r="AR14" s="403"/>
      <c r="AS14" s="423"/>
      <c r="AT14" s="422"/>
      <c r="AU14" s="403"/>
      <c r="AV14" s="403"/>
      <c r="AW14" s="403"/>
      <c r="AX14" s="403"/>
      <c r="AY14" s="403"/>
      <c r="AZ14" s="403"/>
      <c r="BA14" s="403"/>
      <c r="BB14" s="403"/>
      <c r="BC14" s="403"/>
      <c r="BD14" s="403"/>
      <c r="BE14" s="403"/>
      <c r="BF14" s="403"/>
      <c r="BG14" s="403"/>
      <c r="BH14" s="403"/>
      <c r="BI14" s="403"/>
      <c r="BJ14" s="403"/>
      <c r="BK14" s="422"/>
      <c r="BL14" s="403"/>
      <c r="BM14" s="403"/>
      <c r="BN14" s="403"/>
      <c r="BO14" s="403"/>
      <c r="BP14" s="403"/>
      <c r="BQ14" s="423"/>
      <c r="CC14" s="409">
        <v>7</v>
      </c>
      <c r="CD14" s="409" t="s">
        <v>374</v>
      </c>
      <c r="CE14" s="409">
        <v>5</v>
      </c>
      <c r="CF14" s="409">
        <v>3</v>
      </c>
      <c r="CG14" s="409">
        <v>301</v>
      </c>
      <c r="CH14" s="412" t="s">
        <v>105</v>
      </c>
      <c r="CI14" s="411" t="s">
        <v>173</v>
      </c>
      <c r="CJ14" s="411" t="s">
        <v>190</v>
      </c>
      <c r="CK14" s="411" t="s">
        <v>198</v>
      </c>
    </row>
    <row r="15" spans="11:89" ht="18" customHeight="1" x14ac:dyDescent="0.2">
      <c r="K15" s="422"/>
      <c r="L15" s="403"/>
      <c r="M15" s="403"/>
      <c r="N15" s="403"/>
      <c r="O15" s="403"/>
      <c r="P15" s="403"/>
      <c r="Q15" s="403"/>
      <c r="R15" s="403"/>
      <c r="S15" s="403"/>
      <c r="T15" s="403"/>
      <c r="U15" s="403"/>
      <c r="V15" s="403"/>
      <c r="W15" s="423"/>
      <c r="Y15" s="424"/>
      <c r="Z15" s="424"/>
      <c r="AA15" s="424"/>
      <c r="AB15" s="424"/>
      <c r="AC15" s="424"/>
      <c r="AD15" s="425"/>
      <c r="AE15" s="422"/>
      <c r="AF15" s="403"/>
      <c r="AG15" s="403"/>
      <c r="AH15" s="403"/>
      <c r="AI15" s="403"/>
      <c r="AJ15" s="403"/>
      <c r="AK15" s="403"/>
      <c r="AL15" s="423"/>
      <c r="AM15" s="780" t="str">
        <f>IF($CB$28=3,HYPERLINK("#⑥所在地名称変更届書質問表!A1","ここをクリックして作成"),"")</f>
        <v/>
      </c>
      <c r="AN15" s="781"/>
      <c r="AO15" s="781"/>
      <c r="AP15" s="781"/>
      <c r="AQ15" s="781"/>
      <c r="AR15" s="781"/>
      <c r="AS15" s="782"/>
      <c r="AT15" s="422"/>
      <c r="AU15" s="403"/>
      <c r="AV15" s="403"/>
      <c r="AW15" s="403"/>
      <c r="AX15" s="403"/>
      <c r="AY15" s="403"/>
      <c r="AZ15" s="403"/>
      <c r="BA15" s="403"/>
      <c r="BB15" s="403"/>
      <c r="BC15" s="403"/>
      <c r="BD15" s="403"/>
      <c r="BE15" s="403"/>
      <c r="BF15" s="403"/>
      <c r="BG15" s="403"/>
      <c r="BH15" s="403"/>
      <c r="BI15" s="403"/>
      <c r="BJ15" s="403"/>
      <c r="BK15" s="422"/>
      <c r="BL15" s="403"/>
      <c r="BM15" s="403"/>
      <c r="BN15" s="403"/>
      <c r="BO15" s="403"/>
      <c r="BP15" s="403"/>
      <c r="BQ15" s="423"/>
      <c r="CC15" s="409">
        <v>8</v>
      </c>
      <c r="CD15" s="409" t="s">
        <v>374</v>
      </c>
      <c r="CE15" s="409">
        <v>5</v>
      </c>
      <c r="CF15" s="409">
        <v>3</v>
      </c>
      <c r="CG15" s="409">
        <v>301</v>
      </c>
      <c r="CH15" s="412" t="s">
        <v>105</v>
      </c>
      <c r="CI15" s="411" t="s">
        <v>173</v>
      </c>
      <c r="CJ15" s="411" t="s">
        <v>190</v>
      </c>
      <c r="CK15" s="411" t="s">
        <v>198</v>
      </c>
    </row>
    <row r="16" spans="11:89" ht="18.75" customHeight="1" x14ac:dyDescent="0.2">
      <c r="K16" s="422"/>
      <c r="L16" s="403"/>
      <c r="M16" s="403"/>
      <c r="N16" s="403"/>
      <c r="O16" s="403"/>
      <c r="P16" s="403"/>
      <c r="Q16" s="403"/>
      <c r="R16" s="403"/>
      <c r="S16" s="403"/>
      <c r="T16" s="403"/>
      <c r="U16" s="403"/>
      <c r="V16" s="403"/>
      <c r="W16" s="423"/>
      <c r="X16" s="783" t="str">
        <f>IF($CB$28=5,HYPERLINK("#⑥所在地名称変更届書質問表!A1","ここをクリックして作成"),"")</f>
        <v/>
      </c>
      <c r="Y16" s="784"/>
      <c r="Z16" s="784"/>
      <c r="AA16" s="784"/>
      <c r="AB16" s="784"/>
      <c r="AC16" s="784"/>
      <c r="AD16" s="785"/>
      <c r="AE16" s="422"/>
      <c r="AF16" s="403"/>
      <c r="AG16" s="403"/>
      <c r="AH16" s="403"/>
      <c r="AI16" s="403"/>
      <c r="AJ16" s="403"/>
      <c r="AK16" s="403"/>
      <c r="AL16" s="423"/>
      <c r="AM16" s="780"/>
      <c r="AN16" s="781"/>
      <c r="AO16" s="781"/>
      <c r="AP16" s="781"/>
      <c r="AQ16" s="781"/>
      <c r="AR16" s="781"/>
      <c r="AS16" s="782"/>
      <c r="AT16" s="422"/>
      <c r="AU16" s="403"/>
      <c r="AV16" s="403"/>
      <c r="AW16" s="403"/>
      <c r="AX16" s="403"/>
      <c r="AY16" s="403"/>
      <c r="AZ16" s="403"/>
      <c r="BA16" s="403"/>
      <c r="BB16" s="403"/>
      <c r="BC16" s="403"/>
      <c r="BD16" s="403"/>
      <c r="BE16" s="403"/>
      <c r="BF16" s="403"/>
      <c r="BG16" s="403"/>
      <c r="BH16" s="403"/>
      <c r="BI16" s="403"/>
      <c r="BJ16" s="403"/>
      <c r="BK16" s="422"/>
      <c r="BL16" s="403"/>
      <c r="BM16" s="403"/>
      <c r="BN16" s="403"/>
      <c r="BO16" s="403"/>
      <c r="BP16" s="403"/>
      <c r="BQ16" s="423"/>
      <c r="CC16" s="409">
        <v>9</v>
      </c>
      <c r="CD16" s="409" t="s">
        <v>186</v>
      </c>
      <c r="CE16" s="409">
        <v>1</v>
      </c>
      <c r="CF16" s="409">
        <v>2</v>
      </c>
      <c r="CG16" s="409">
        <v>400</v>
      </c>
      <c r="CH16" s="412" t="s">
        <v>177</v>
      </c>
      <c r="CI16" s="411" t="s">
        <v>170</v>
      </c>
      <c r="CJ16" s="411" t="s">
        <v>246</v>
      </c>
      <c r="CK16" s="411" t="s">
        <v>198</v>
      </c>
    </row>
    <row r="17" spans="11:89" ht="18.75" customHeight="1" x14ac:dyDescent="0.2">
      <c r="K17" s="422"/>
      <c r="L17" s="403"/>
      <c r="M17" s="403"/>
      <c r="N17" s="403"/>
      <c r="O17" s="403"/>
      <c r="P17" s="403"/>
      <c r="Q17" s="403"/>
      <c r="R17" s="403"/>
      <c r="S17" s="403"/>
      <c r="T17" s="403"/>
      <c r="U17" s="403"/>
      <c r="V17" s="403"/>
      <c r="W17" s="423"/>
      <c r="X17" s="783"/>
      <c r="Y17" s="784"/>
      <c r="Z17" s="784"/>
      <c r="AA17" s="784"/>
      <c r="AB17" s="784"/>
      <c r="AC17" s="784"/>
      <c r="AD17" s="785"/>
      <c r="AE17" s="422"/>
      <c r="AF17" s="403"/>
      <c r="AG17" s="403"/>
      <c r="AH17" s="403"/>
      <c r="AI17" s="403"/>
      <c r="AJ17" s="403"/>
      <c r="AK17" s="403"/>
      <c r="AL17" s="423"/>
      <c r="AM17" s="780"/>
      <c r="AN17" s="781"/>
      <c r="AO17" s="781"/>
      <c r="AP17" s="781"/>
      <c r="AQ17" s="781"/>
      <c r="AR17" s="781"/>
      <c r="AS17" s="782"/>
      <c r="AT17" s="422"/>
      <c r="AU17" s="403"/>
      <c r="AV17" s="403"/>
      <c r="AW17" s="403"/>
      <c r="AX17" s="403"/>
      <c r="AY17" s="403"/>
      <c r="AZ17" s="403"/>
      <c r="BA17" s="403"/>
      <c r="BB17" s="403"/>
      <c r="BC17" s="403"/>
      <c r="BD17" s="403"/>
      <c r="BE17" s="403"/>
      <c r="BF17" s="403"/>
      <c r="BG17" s="403"/>
      <c r="BH17" s="403"/>
      <c r="BI17" s="403"/>
      <c r="BJ17" s="403"/>
      <c r="BK17" s="422"/>
      <c r="BL17" s="403"/>
      <c r="BM17" s="403"/>
      <c r="BN17" s="403"/>
      <c r="BO17" s="403"/>
      <c r="BP17" s="403"/>
      <c r="BQ17" s="423"/>
      <c r="CC17" s="409">
        <v>10</v>
      </c>
      <c r="CD17" s="409" t="s">
        <v>186</v>
      </c>
      <c r="CE17" s="409">
        <v>1</v>
      </c>
      <c r="CF17" s="409">
        <v>2</v>
      </c>
      <c r="CG17" s="409">
        <v>400</v>
      </c>
      <c r="CH17" s="412" t="s">
        <v>177</v>
      </c>
      <c r="CI17" s="411" t="s">
        <v>170</v>
      </c>
      <c r="CJ17" s="411" t="s">
        <v>246</v>
      </c>
      <c r="CK17" s="411" t="s">
        <v>198</v>
      </c>
    </row>
    <row r="18" spans="11:89" ht="18.75" customHeight="1" x14ac:dyDescent="0.2">
      <c r="K18" s="426"/>
      <c r="L18" s="406"/>
      <c r="M18" s="406"/>
      <c r="N18" s="406"/>
      <c r="O18" s="406"/>
      <c r="P18" s="406"/>
      <c r="Q18" s="406"/>
      <c r="R18" s="406"/>
      <c r="S18" s="406"/>
      <c r="T18" s="406"/>
      <c r="U18" s="406"/>
      <c r="V18" s="406"/>
      <c r="W18" s="427"/>
      <c r="X18" s="786"/>
      <c r="Y18" s="787"/>
      <c r="Z18" s="787"/>
      <c r="AA18" s="787"/>
      <c r="AB18" s="787"/>
      <c r="AC18" s="787"/>
      <c r="AD18" s="788"/>
      <c r="AE18" s="426"/>
      <c r="AF18" s="406"/>
      <c r="AG18" s="406"/>
      <c r="AH18" s="406"/>
      <c r="AI18" s="406"/>
      <c r="AJ18" s="406"/>
      <c r="AK18" s="406"/>
      <c r="AL18" s="427"/>
      <c r="AM18" s="801"/>
      <c r="AN18" s="802"/>
      <c r="AO18" s="802"/>
      <c r="AP18" s="802"/>
      <c r="AQ18" s="802"/>
      <c r="AR18" s="802"/>
      <c r="AS18" s="803"/>
      <c r="AT18" s="426"/>
      <c r="AU18" s="406"/>
      <c r="AV18" s="406"/>
      <c r="AW18" s="406"/>
      <c r="AX18" s="406"/>
      <c r="AY18" s="406"/>
      <c r="AZ18" s="406"/>
      <c r="BA18" s="406"/>
      <c r="BB18" s="406"/>
      <c r="BC18" s="406"/>
      <c r="BD18" s="406"/>
      <c r="BE18" s="406"/>
      <c r="BF18" s="406"/>
      <c r="BG18" s="406"/>
      <c r="BH18" s="406"/>
      <c r="BI18" s="406"/>
      <c r="BJ18" s="406"/>
      <c r="BK18" s="426"/>
      <c r="BL18" s="406"/>
      <c r="BM18" s="406"/>
      <c r="BN18" s="406"/>
      <c r="BO18" s="406"/>
      <c r="BP18" s="406"/>
      <c r="BQ18" s="427"/>
      <c r="CC18" s="409">
        <v>11</v>
      </c>
      <c r="CD18" s="409" t="s">
        <v>187</v>
      </c>
      <c r="CE18" s="409">
        <v>6</v>
      </c>
      <c r="CF18" s="409">
        <v>2</v>
      </c>
      <c r="CG18" s="409">
        <v>401</v>
      </c>
      <c r="CH18" s="412" t="s">
        <v>178</v>
      </c>
      <c r="CI18" s="411" t="s">
        <v>170</v>
      </c>
      <c r="CJ18" s="411" t="s">
        <v>246</v>
      </c>
      <c r="CK18" s="411" t="s">
        <v>198</v>
      </c>
    </row>
    <row r="19" spans="11:89" ht="18.75" customHeight="1" x14ac:dyDescent="0.2">
      <c r="K19" s="759" t="s">
        <v>171</v>
      </c>
      <c r="L19" s="760"/>
      <c r="M19" s="760"/>
      <c r="N19" s="760"/>
      <c r="O19" s="760"/>
      <c r="P19" s="760"/>
      <c r="Q19" s="760"/>
      <c r="R19" s="760"/>
      <c r="S19" s="760"/>
      <c r="T19" s="760"/>
      <c r="U19" s="760"/>
      <c r="V19" s="760"/>
      <c r="W19" s="760"/>
      <c r="X19" s="760"/>
      <c r="Y19" s="761"/>
      <c r="Z19" s="765" t="s">
        <v>443</v>
      </c>
      <c r="AA19" s="766"/>
      <c r="AB19" s="766"/>
      <c r="AC19" s="766"/>
      <c r="AD19" s="766"/>
      <c r="AE19" s="766"/>
      <c r="AF19" s="766"/>
      <c r="AG19" s="766"/>
      <c r="AH19" s="766"/>
      <c r="AI19" s="766"/>
      <c r="AJ19" s="766"/>
      <c r="AK19" s="766"/>
      <c r="AL19" s="766"/>
      <c r="AM19" s="766"/>
      <c r="AN19" s="767"/>
      <c r="AO19" s="765" t="s">
        <v>110</v>
      </c>
      <c r="AP19" s="766"/>
      <c r="AQ19" s="766"/>
      <c r="AR19" s="766"/>
      <c r="AS19" s="766"/>
      <c r="AT19" s="766"/>
      <c r="AU19" s="766"/>
      <c r="AV19" s="766"/>
      <c r="AW19" s="766"/>
      <c r="AX19" s="766"/>
      <c r="AY19" s="766"/>
      <c r="AZ19" s="766"/>
      <c r="BA19" s="766"/>
      <c r="BB19" s="767"/>
      <c r="BC19" s="759" t="s">
        <v>109</v>
      </c>
      <c r="BD19" s="760"/>
      <c r="BE19" s="760"/>
      <c r="BF19" s="760"/>
      <c r="BG19" s="760"/>
      <c r="BH19" s="760"/>
      <c r="BI19" s="760"/>
      <c r="BJ19" s="760"/>
      <c r="BK19" s="760"/>
      <c r="BL19" s="760"/>
      <c r="BM19" s="760"/>
      <c r="BN19" s="760"/>
      <c r="BO19" s="760"/>
      <c r="BP19" s="760"/>
      <c r="BQ19" s="761"/>
      <c r="CC19" s="409">
        <v>12</v>
      </c>
      <c r="CD19" s="409" t="s">
        <v>187</v>
      </c>
      <c r="CE19" s="409">
        <v>6</v>
      </c>
      <c r="CF19" s="409">
        <v>2</v>
      </c>
      <c r="CG19" s="409">
        <v>401</v>
      </c>
      <c r="CH19" s="412" t="s">
        <v>178</v>
      </c>
      <c r="CI19" s="411" t="s">
        <v>170</v>
      </c>
      <c r="CJ19" s="411" t="s">
        <v>246</v>
      </c>
      <c r="CK19" s="411" t="s">
        <v>198</v>
      </c>
    </row>
    <row r="20" spans="11:89" ht="18.75" customHeight="1" x14ac:dyDescent="0.2">
      <c r="K20" s="762"/>
      <c r="L20" s="763"/>
      <c r="M20" s="763"/>
      <c r="N20" s="763"/>
      <c r="O20" s="763"/>
      <c r="P20" s="763"/>
      <c r="Q20" s="763"/>
      <c r="R20" s="763"/>
      <c r="S20" s="763"/>
      <c r="T20" s="763"/>
      <c r="U20" s="763"/>
      <c r="V20" s="763"/>
      <c r="W20" s="763"/>
      <c r="X20" s="763"/>
      <c r="Y20" s="764"/>
      <c r="Z20" s="768"/>
      <c r="AA20" s="769"/>
      <c r="AB20" s="769"/>
      <c r="AC20" s="769"/>
      <c r="AD20" s="769"/>
      <c r="AE20" s="769"/>
      <c r="AF20" s="769"/>
      <c r="AG20" s="769"/>
      <c r="AH20" s="769"/>
      <c r="AI20" s="769"/>
      <c r="AJ20" s="769"/>
      <c r="AK20" s="769"/>
      <c r="AL20" s="769"/>
      <c r="AM20" s="769"/>
      <c r="AN20" s="770"/>
      <c r="AO20" s="768"/>
      <c r="AP20" s="769"/>
      <c r="AQ20" s="769"/>
      <c r="AR20" s="769"/>
      <c r="AS20" s="769"/>
      <c r="AT20" s="769"/>
      <c r="AU20" s="769"/>
      <c r="AV20" s="769"/>
      <c r="AW20" s="769"/>
      <c r="AX20" s="769"/>
      <c r="AY20" s="769"/>
      <c r="AZ20" s="769"/>
      <c r="BA20" s="769"/>
      <c r="BB20" s="770"/>
      <c r="BC20" s="762"/>
      <c r="BD20" s="763"/>
      <c r="BE20" s="763"/>
      <c r="BF20" s="763"/>
      <c r="BG20" s="763"/>
      <c r="BH20" s="763"/>
      <c r="BI20" s="763"/>
      <c r="BJ20" s="763"/>
      <c r="BK20" s="763"/>
      <c r="BL20" s="763"/>
      <c r="BM20" s="763"/>
      <c r="BN20" s="763"/>
      <c r="BO20" s="763"/>
      <c r="BP20" s="763"/>
      <c r="BQ20" s="764"/>
      <c r="CC20" s="409">
        <v>13</v>
      </c>
      <c r="CD20" s="409" t="s">
        <v>179</v>
      </c>
      <c r="CE20" s="409">
        <v>2</v>
      </c>
      <c r="CF20" s="409">
        <v>1</v>
      </c>
      <c r="CG20" s="409">
        <v>203</v>
      </c>
      <c r="CH20" s="412" t="s">
        <v>112</v>
      </c>
      <c r="CI20" s="411" t="s">
        <v>172</v>
      </c>
      <c r="CJ20" s="411" t="s">
        <v>190</v>
      </c>
      <c r="CK20" s="411" t="s">
        <v>198</v>
      </c>
    </row>
    <row r="21" spans="11:89" ht="18.75" customHeight="1" x14ac:dyDescent="0.2">
      <c r="K21" s="420"/>
      <c r="L21" s="402"/>
      <c r="M21" s="402"/>
      <c r="N21" s="402"/>
      <c r="O21" s="402"/>
      <c r="P21" s="402"/>
      <c r="Q21" s="402"/>
      <c r="R21" s="402"/>
      <c r="S21" s="402"/>
      <c r="T21" s="402"/>
      <c r="U21" s="402"/>
      <c r="V21" s="402"/>
      <c r="W21" s="402"/>
      <c r="X21" s="402"/>
      <c r="Y21" s="421"/>
      <c r="Z21" s="420"/>
      <c r="AA21" s="402"/>
      <c r="AB21" s="402"/>
      <c r="AC21" s="402"/>
      <c r="AD21" s="402"/>
      <c r="AE21" s="402"/>
      <c r="AF21" s="402"/>
      <c r="AG21" s="402"/>
      <c r="AH21" s="402"/>
      <c r="AI21" s="402"/>
      <c r="AJ21" s="402"/>
      <c r="AK21" s="402"/>
      <c r="AL21" s="402"/>
      <c r="AM21" s="402"/>
      <c r="AN21" s="421"/>
      <c r="AO21" s="420"/>
      <c r="AP21" s="402"/>
      <c r="AQ21" s="402"/>
      <c r="AR21" s="402"/>
      <c r="AS21" s="402"/>
      <c r="AT21" s="402"/>
      <c r="AU21" s="402"/>
      <c r="AV21" s="402"/>
      <c r="AW21" s="402"/>
      <c r="AX21" s="402"/>
      <c r="AY21" s="402"/>
      <c r="AZ21" s="402"/>
      <c r="BA21" s="402"/>
      <c r="BB21" s="421"/>
      <c r="BC21" s="420"/>
      <c r="BD21" s="402"/>
      <c r="BE21" s="402"/>
      <c r="BF21" s="402"/>
      <c r="BG21" s="402"/>
      <c r="BH21" s="402"/>
      <c r="BI21" s="402"/>
      <c r="BJ21" s="402"/>
      <c r="BK21" s="402"/>
      <c r="BL21" s="402"/>
      <c r="BM21" s="402"/>
      <c r="BN21" s="428"/>
      <c r="BO21" s="428"/>
      <c r="BP21" s="428"/>
      <c r="BQ21" s="429"/>
      <c r="CC21" s="409">
        <v>14</v>
      </c>
      <c r="CD21" s="409" t="s">
        <v>179</v>
      </c>
      <c r="CE21" s="409">
        <v>2</v>
      </c>
      <c r="CF21" s="409">
        <v>1</v>
      </c>
      <c r="CG21" s="409">
        <v>203</v>
      </c>
      <c r="CH21" s="412" t="s">
        <v>112</v>
      </c>
      <c r="CI21" s="411" t="s">
        <v>172</v>
      </c>
      <c r="CJ21" s="411" t="s">
        <v>190</v>
      </c>
      <c r="CK21" s="411" t="s">
        <v>198</v>
      </c>
    </row>
    <row r="22" spans="11:89" ht="20.25" customHeight="1" x14ac:dyDescent="0.2">
      <c r="K22" s="422"/>
      <c r="L22" s="403"/>
      <c r="M22" s="403"/>
      <c r="N22" s="403"/>
      <c r="O22" s="403"/>
      <c r="P22" s="403"/>
      <c r="Q22" s="403"/>
      <c r="R22" s="403"/>
      <c r="S22" s="403"/>
      <c r="T22" s="403"/>
      <c r="U22" s="403"/>
      <c r="V22" s="403"/>
      <c r="W22" s="403"/>
      <c r="X22" s="403"/>
      <c r="Y22" s="423"/>
      <c r="Z22" s="422"/>
      <c r="AA22" s="403"/>
      <c r="AB22" s="403"/>
      <c r="AC22" s="403"/>
      <c r="AD22" s="403"/>
      <c r="AE22" s="403"/>
      <c r="AF22" s="403"/>
      <c r="AG22" s="403"/>
      <c r="AH22" s="403"/>
      <c r="AI22" s="403"/>
      <c r="AJ22" s="403"/>
      <c r="AK22" s="403"/>
      <c r="AL22" s="403"/>
      <c r="AM22" s="403"/>
      <c r="AN22" s="423"/>
      <c r="AO22" s="422"/>
      <c r="AP22" s="403"/>
      <c r="AQ22" s="403"/>
      <c r="AR22" s="403"/>
      <c r="AS22" s="403"/>
      <c r="AT22" s="403"/>
      <c r="AU22" s="403"/>
      <c r="AV22" s="403"/>
      <c r="AW22" s="403"/>
      <c r="AX22" s="403"/>
      <c r="AY22" s="403"/>
      <c r="AZ22" s="403"/>
      <c r="BA22" s="403"/>
      <c r="BB22" s="423"/>
      <c r="BC22" s="422"/>
      <c r="BD22" s="403"/>
      <c r="BE22" s="403"/>
      <c r="BF22" s="403"/>
      <c r="BG22" s="403"/>
      <c r="BH22" s="403"/>
      <c r="BI22" s="403"/>
      <c r="BJ22" s="403"/>
      <c r="BK22" s="403"/>
      <c r="BL22" s="403"/>
      <c r="BM22" s="403"/>
      <c r="BN22" s="404"/>
      <c r="BO22" s="404"/>
      <c r="BP22" s="404"/>
      <c r="BQ22" s="430"/>
      <c r="CC22" s="409">
        <v>15</v>
      </c>
      <c r="CD22" s="409" t="s">
        <v>199</v>
      </c>
      <c r="CE22" s="771" t="s">
        <v>212</v>
      </c>
      <c r="CF22" s="772"/>
      <c r="CG22" s="413">
        <v>600</v>
      </c>
      <c r="CH22" s="411" t="s">
        <v>211</v>
      </c>
      <c r="CI22" s="411" t="s">
        <v>189</v>
      </c>
      <c r="CJ22" s="411" t="s">
        <v>246</v>
      </c>
      <c r="CK22" s="411" t="s">
        <v>210</v>
      </c>
    </row>
    <row r="23" spans="11:89" ht="20.25" customHeight="1" x14ac:dyDescent="0.2">
      <c r="K23" s="422"/>
      <c r="L23" s="403"/>
      <c r="M23" s="403"/>
      <c r="N23" s="403"/>
      <c r="O23" s="403"/>
      <c r="P23" s="752" t="str">
        <f>IF($CB$8=1,HYPERLINK("#③異動届出書質問表!A1","ここをクリックして作成"),"")</f>
        <v/>
      </c>
      <c r="Q23" s="752"/>
      <c r="R23" s="752"/>
      <c r="S23" s="752"/>
      <c r="T23" s="752"/>
      <c r="U23" s="752"/>
      <c r="V23" s="752"/>
      <c r="W23" s="752"/>
      <c r="X23" s="752"/>
      <c r="Y23" s="423"/>
      <c r="Z23" s="422"/>
      <c r="AA23" s="403"/>
      <c r="AB23" s="403"/>
      <c r="AC23" s="403"/>
      <c r="AD23" s="403"/>
      <c r="AE23" s="752" t="str">
        <f>IF($CB$8=3,HYPERLINK("#③異動届出書質問表!Ａ1","ここをクリックして作成"),"")</f>
        <v/>
      </c>
      <c r="AF23" s="752"/>
      <c r="AG23" s="752"/>
      <c r="AH23" s="752"/>
      <c r="AI23" s="752"/>
      <c r="AJ23" s="752"/>
      <c r="AK23" s="752"/>
      <c r="AL23" s="752"/>
      <c r="AM23" s="752"/>
      <c r="AN23" s="423"/>
      <c r="AO23" s="422"/>
      <c r="AP23" s="403"/>
      <c r="AQ23" s="403"/>
      <c r="AR23" s="403"/>
      <c r="AS23" s="752" t="str">
        <f>IF($CB$8=5,HYPERLINK("#③異動届出書質問表!Ａ1","ここをクリックして作成"),"")</f>
        <v/>
      </c>
      <c r="AT23" s="752"/>
      <c r="AU23" s="752"/>
      <c r="AV23" s="752"/>
      <c r="AW23" s="752"/>
      <c r="AX23" s="752"/>
      <c r="AY23" s="752"/>
      <c r="AZ23" s="752"/>
      <c r="BA23" s="752"/>
      <c r="BB23" s="753"/>
      <c r="BC23" s="422"/>
      <c r="BD23" s="403"/>
      <c r="BE23" s="403"/>
      <c r="BF23" s="403"/>
      <c r="BG23" s="403"/>
      <c r="BH23" s="752" t="str">
        <f>IF($CB$8=7,HYPERLINK("#③異動届出書質問表!Ａ1","ここをクリックして作成"),"")</f>
        <v>ここをクリックして作成</v>
      </c>
      <c r="BI23" s="752"/>
      <c r="BJ23" s="752"/>
      <c r="BK23" s="752"/>
      <c r="BL23" s="752"/>
      <c r="BM23" s="752"/>
      <c r="BN23" s="752"/>
      <c r="BO23" s="752"/>
      <c r="BP23" s="752"/>
      <c r="BQ23" s="752"/>
      <c r="CC23" s="409">
        <v>16</v>
      </c>
      <c r="CD23" s="409" t="s">
        <v>199</v>
      </c>
      <c r="CE23" s="773"/>
      <c r="CF23" s="774"/>
      <c r="CG23" s="413">
        <v>600</v>
      </c>
      <c r="CH23" s="411" t="s">
        <v>211</v>
      </c>
      <c r="CI23" s="411" t="s">
        <v>189</v>
      </c>
      <c r="CJ23" s="411" t="s">
        <v>246</v>
      </c>
      <c r="CK23" s="411" t="s">
        <v>210</v>
      </c>
    </row>
    <row r="24" spans="11:89" ht="20.25" customHeight="1" x14ac:dyDescent="0.2">
      <c r="K24" s="422"/>
      <c r="L24" s="403"/>
      <c r="M24" s="403"/>
      <c r="N24" s="403"/>
      <c r="O24" s="403"/>
      <c r="P24" s="752"/>
      <c r="Q24" s="752"/>
      <c r="R24" s="752"/>
      <c r="S24" s="752"/>
      <c r="T24" s="752"/>
      <c r="U24" s="752"/>
      <c r="V24" s="752"/>
      <c r="W24" s="752"/>
      <c r="X24" s="752"/>
      <c r="Y24" s="423"/>
      <c r="Z24" s="422"/>
      <c r="AA24" s="403"/>
      <c r="AB24" s="403"/>
      <c r="AC24" s="403"/>
      <c r="AD24" s="403"/>
      <c r="AE24" s="752"/>
      <c r="AF24" s="752"/>
      <c r="AG24" s="752"/>
      <c r="AH24" s="752"/>
      <c r="AI24" s="752"/>
      <c r="AJ24" s="752"/>
      <c r="AK24" s="752"/>
      <c r="AL24" s="752"/>
      <c r="AM24" s="752"/>
      <c r="AN24" s="423"/>
      <c r="AO24" s="422"/>
      <c r="AP24" s="403"/>
      <c r="AQ24" s="403"/>
      <c r="AR24" s="403"/>
      <c r="AS24" s="752"/>
      <c r="AT24" s="752"/>
      <c r="AU24" s="752"/>
      <c r="AV24" s="752"/>
      <c r="AW24" s="752"/>
      <c r="AX24" s="752"/>
      <c r="AY24" s="752"/>
      <c r="AZ24" s="752"/>
      <c r="BA24" s="752"/>
      <c r="BB24" s="753"/>
      <c r="BC24" s="422"/>
      <c r="BD24" s="403"/>
      <c r="BE24" s="403"/>
      <c r="BF24" s="403"/>
      <c r="BG24" s="403"/>
      <c r="BH24" s="752"/>
      <c r="BI24" s="752"/>
      <c r="BJ24" s="752"/>
      <c r="BK24" s="752"/>
      <c r="BL24" s="752"/>
      <c r="BM24" s="752"/>
      <c r="BN24" s="752"/>
      <c r="BO24" s="752"/>
      <c r="BP24" s="752"/>
      <c r="BQ24" s="752"/>
    </row>
    <row r="25" spans="11:89" ht="20.25" customHeight="1" x14ac:dyDescent="0.2">
      <c r="K25" s="422"/>
      <c r="L25" s="403"/>
      <c r="M25" s="403"/>
      <c r="N25" s="403"/>
      <c r="O25" s="403"/>
      <c r="P25" s="404"/>
      <c r="Q25" s="404"/>
      <c r="R25" s="404"/>
      <c r="S25" s="404"/>
      <c r="T25" s="404"/>
      <c r="U25" s="404"/>
      <c r="V25" s="404"/>
      <c r="W25" s="404"/>
      <c r="X25" s="404"/>
      <c r="Y25" s="423"/>
      <c r="Z25" s="422"/>
      <c r="AA25" s="403"/>
      <c r="AB25" s="403"/>
      <c r="AC25" s="403"/>
      <c r="AD25" s="403"/>
      <c r="AE25" s="403"/>
      <c r="AF25" s="403"/>
      <c r="AG25" s="403"/>
      <c r="AH25" s="403"/>
      <c r="AI25" s="403"/>
      <c r="AJ25" s="403"/>
      <c r="AK25" s="403"/>
      <c r="AL25" s="403"/>
      <c r="AM25" s="403"/>
      <c r="AN25" s="423"/>
      <c r="AO25" s="422"/>
      <c r="AP25" s="403"/>
      <c r="AQ25" s="403"/>
      <c r="AR25" s="403"/>
      <c r="AS25" s="403"/>
      <c r="AT25" s="403"/>
      <c r="AU25" s="403"/>
      <c r="AV25" s="403"/>
      <c r="AW25" s="403"/>
      <c r="AX25" s="403"/>
      <c r="AY25" s="403"/>
      <c r="AZ25" s="403"/>
      <c r="BA25" s="403"/>
      <c r="BB25" s="423"/>
      <c r="BC25" s="422"/>
      <c r="BD25" s="403"/>
      <c r="BE25" s="403"/>
      <c r="BF25" s="403"/>
      <c r="BG25" s="403"/>
      <c r="BH25" s="403"/>
      <c r="BI25" s="403"/>
      <c r="BJ25" s="403"/>
      <c r="BK25" s="403"/>
      <c r="BL25" s="403"/>
      <c r="BM25" s="403"/>
      <c r="BN25" s="404"/>
      <c r="BO25" s="404"/>
      <c r="BP25" s="404"/>
      <c r="BQ25" s="430"/>
    </row>
    <row r="26" spans="11:89" ht="20.25" customHeight="1" x14ac:dyDescent="0.2">
      <c r="K26" s="422"/>
      <c r="L26" s="403"/>
      <c r="M26" s="403"/>
      <c r="N26" s="403"/>
      <c r="O26" s="403"/>
      <c r="P26" s="405"/>
      <c r="Q26" s="405"/>
      <c r="R26" s="405"/>
      <c r="S26" s="405"/>
      <c r="T26" s="405"/>
      <c r="U26" s="405"/>
      <c r="V26" s="403"/>
      <c r="W26" s="403"/>
      <c r="X26" s="403"/>
      <c r="Y26" s="423"/>
      <c r="Z26" s="422"/>
      <c r="AA26" s="403"/>
      <c r="AB26" s="403"/>
      <c r="AC26" s="403"/>
      <c r="AD26" s="403"/>
      <c r="AE26" s="403"/>
      <c r="AF26" s="403"/>
      <c r="AG26" s="403"/>
      <c r="AH26" s="403"/>
      <c r="AI26" s="403"/>
      <c r="AJ26" s="403"/>
      <c r="AK26" s="403"/>
      <c r="AL26" s="403"/>
      <c r="AM26" s="403"/>
      <c r="AN26" s="423"/>
      <c r="AO26" s="422"/>
      <c r="AP26" s="403"/>
      <c r="AQ26" s="403"/>
      <c r="AR26" s="403"/>
      <c r="AS26" s="403"/>
      <c r="AT26" s="403"/>
      <c r="AU26" s="403"/>
      <c r="AV26" s="403"/>
      <c r="AW26" s="403"/>
      <c r="AX26" s="403"/>
      <c r="AY26" s="403"/>
      <c r="AZ26" s="403"/>
      <c r="BA26" s="403"/>
      <c r="BB26" s="423"/>
      <c r="BC26" s="422"/>
      <c r="BD26" s="403"/>
      <c r="BE26" s="403"/>
      <c r="BF26" s="403"/>
      <c r="BG26" s="403"/>
      <c r="BH26" s="403"/>
      <c r="BI26" s="403"/>
      <c r="BJ26" s="403"/>
      <c r="BK26" s="403"/>
      <c r="BL26" s="403"/>
      <c r="BM26" s="403"/>
      <c r="BN26" s="404"/>
      <c r="BO26" s="404"/>
      <c r="BP26" s="404"/>
      <c r="BQ26" s="430"/>
      <c r="CB26" s="407"/>
      <c r="CC26" s="758" t="s">
        <v>295</v>
      </c>
      <c r="CD26" s="758"/>
      <c r="CE26" s="758"/>
      <c r="CF26" s="758"/>
      <c r="CG26" s="758"/>
      <c r="CH26" s="758"/>
    </row>
    <row r="27" spans="11:89" ht="20.25" customHeight="1" x14ac:dyDescent="0.2">
      <c r="K27" s="422"/>
      <c r="L27" s="403"/>
      <c r="M27" s="403"/>
      <c r="N27" s="403"/>
      <c r="O27" s="403"/>
      <c r="P27" s="752" t="str">
        <f>IF($CB$8=2,HYPERLINK("#'⑧一覧からの作成用データ（異動届）'!A1","ここをクリックして作成"),"")</f>
        <v/>
      </c>
      <c r="Q27" s="752"/>
      <c r="R27" s="752"/>
      <c r="S27" s="752"/>
      <c r="T27" s="752"/>
      <c r="U27" s="752"/>
      <c r="V27" s="752"/>
      <c r="W27" s="752"/>
      <c r="X27" s="752"/>
      <c r="Y27" s="423"/>
      <c r="Z27" s="422"/>
      <c r="AA27" s="403"/>
      <c r="AB27" s="403"/>
      <c r="AC27" s="403"/>
      <c r="AD27" s="403"/>
      <c r="AE27" s="752" t="str">
        <f>IF($CB$8=4,HYPERLINK("#'⑧一覧からの作成用データ（異動届）'!A1","ここをクリックして作成"),"")</f>
        <v/>
      </c>
      <c r="AF27" s="752"/>
      <c r="AG27" s="752"/>
      <c r="AH27" s="752"/>
      <c r="AI27" s="752"/>
      <c r="AJ27" s="752"/>
      <c r="AK27" s="752"/>
      <c r="AL27" s="752"/>
      <c r="AM27" s="752"/>
      <c r="AN27" s="423"/>
      <c r="AO27" s="422"/>
      <c r="AP27" s="403"/>
      <c r="AQ27" s="403"/>
      <c r="AR27" s="403"/>
      <c r="AS27" s="752" t="str">
        <f>IF($CB$8=6,HYPERLINK("#'⑧一覧からの作成用データ（異動届）'!A1","ここをクリックして作成"),"")</f>
        <v/>
      </c>
      <c r="AT27" s="752"/>
      <c r="AU27" s="752"/>
      <c r="AV27" s="752"/>
      <c r="AW27" s="752"/>
      <c r="AX27" s="752"/>
      <c r="AY27" s="752"/>
      <c r="AZ27" s="752"/>
      <c r="BA27" s="752"/>
      <c r="BB27" s="753"/>
      <c r="BC27" s="422"/>
      <c r="BD27" s="403"/>
      <c r="BE27" s="403"/>
      <c r="BF27" s="403"/>
      <c r="BG27" s="403"/>
      <c r="BH27" s="752" t="str">
        <f>IF($CB$8=8,HYPERLINK("#'⑧一覧からの作成用データ（異動届）'!A1","ここをクリックして作成"),"")</f>
        <v/>
      </c>
      <c r="BI27" s="752"/>
      <c r="BJ27" s="752"/>
      <c r="BK27" s="752"/>
      <c r="BL27" s="752"/>
      <c r="BM27" s="752"/>
      <c r="BN27" s="752"/>
      <c r="BO27" s="752"/>
      <c r="BP27" s="752"/>
      <c r="BQ27" s="752"/>
      <c r="CB27" s="408" t="s">
        <v>106</v>
      </c>
      <c r="CC27" s="409" t="s">
        <v>99</v>
      </c>
      <c r="CD27" s="409" t="s">
        <v>100</v>
      </c>
    </row>
    <row r="28" spans="11:89" ht="15" customHeight="1" x14ac:dyDescent="0.2">
      <c r="K28" s="422"/>
      <c r="L28" s="403"/>
      <c r="M28" s="403"/>
      <c r="N28" s="403"/>
      <c r="O28" s="403"/>
      <c r="P28" s="752"/>
      <c r="Q28" s="752"/>
      <c r="R28" s="752"/>
      <c r="S28" s="752"/>
      <c r="T28" s="752"/>
      <c r="U28" s="752"/>
      <c r="V28" s="752"/>
      <c r="W28" s="752"/>
      <c r="X28" s="752"/>
      <c r="Y28" s="423"/>
      <c r="Z28" s="422"/>
      <c r="AA28" s="403"/>
      <c r="AB28" s="403"/>
      <c r="AC28" s="403"/>
      <c r="AD28" s="403"/>
      <c r="AE28" s="752"/>
      <c r="AF28" s="752"/>
      <c r="AG28" s="752"/>
      <c r="AH28" s="752"/>
      <c r="AI28" s="752"/>
      <c r="AJ28" s="752"/>
      <c r="AK28" s="752"/>
      <c r="AL28" s="752"/>
      <c r="AM28" s="752"/>
      <c r="AN28" s="423"/>
      <c r="AO28" s="422"/>
      <c r="AP28" s="403"/>
      <c r="AQ28" s="403"/>
      <c r="AR28" s="403"/>
      <c r="AS28" s="752"/>
      <c r="AT28" s="752"/>
      <c r="AU28" s="752"/>
      <c r="AV28" s="752"/>
      <c r="AW28" s="752"/>
      <c r="AX28" s="752"/>
      <c r="AY28" s="752"/>
      <c r="AZ28" s="752"/>
      <c r="BA28" s="752"/>
      <c r="BB28" s="753"/>
      <c r="BC28" s="422"/>
      <c r="BD28" s="403"/>
      <c r="BE28" s="403"/>
      <c r="BF28" s="403"/>
      <c r="BG28" s="403"/>
      <c r="BH28" s="752"/>
      <c r="BI28" s="752"/>
      <c r="BJ28" s="752"/>
      <c r="BK28" s="752"/>
      <c r="BL28" s="752"/>
      <c r="BM28" s="752"/>
      <c r="BN28" s="752"/>
      <c r="BO28" s="752"/>
      <c r="BP28" s="752"/>
      <c r="BQ28" s="752"/>
      <c r="CB28" s="318">
        <v>1</v>
      </c>
      <c r="CC28" s="409">
        <v>1</v>
      </c>
      <c r="CD28" s="409" t="s">
        <v>296</v>
      </c>
    </row>
    <row r="29" spans="11:89" ht="15" customHeight="1" x14ac:dyDescent="0.2">
      <c r="K29" s="426"/>
      <c r="L29" s="406"/>
      <c r="M29" s="406"/>
      <c r="N29" s="406"/>
      <c r="O29" s="406"/>
      <c r="P29" s="406"/>
      <c r="Q29" s="406"/>
      <c r="R29" s="406"/>
      <c r="S29" s="406"/>
      <c r="T29" s="406"/>
      <c r="U29" s="406"/>
      <c r="V29" s="406"/>
      <c r="W29" s="406"/>
      <c r="X29" s="406"/>
      <c r="Y29" s="427"/>
      <c r="Z29" s="426"/>
      <c r="AA29" s="406"/>
      <c r="AB29" s="406"/>
      <c r="AC29" s="406"/>
      <c r="AD29" s="406"/>
      <c r="AE29" s="406"/>
      <c r="AF29" s="406"/>
      <c r="AG29" s="406"/>
      <c r="AH29" s="406"/>
      <c r="AI29" s="406"/>
      <c r="AJ29" s="406"/>
      <c r="AK29" s="406"/>
      <c r="AL29" s="406"/>
      <c r="AM29" s="406"/>
      <c r="AN29" s="427"/>
      <c r="AO29" s="426"/>
      <c r="AP29" s="406"/>
      <c r="AQ29" s="406"/>
      <c r="AR29" s="406"/>
      <c r="AS29" s="406"/>
      <c r="AT29" s="406"/>
      <c r="AU29" s="406"/>
      <c r="AV29" s="406"/>
      <c r="AW29" s="406"/>
      <c r="AX29" s="406"/>
      <c r="AY29" s="406"/>
      <c r="AZ29" s="406"/>
      <c r="BA29" s="406"/>
      <c r="BB29" s="427"/>
      <c r="BC29" s="426"/>
      <c r="BD29" s="406"/>
      <c r="BE29" s="406"/>
      <c r="BF29" s="406"/>
      <c r="BG29" s="406"/>
      <c r="BH29" s="406"/>
      <c r="BI29" s="406"/>
      <c r="BJ29" s="406"/>
      <c r="BK29" s="406"/>
      <c r="BL29" s="406"/>
      <c r="BM29" s="406"/>
      <c r="BN29" s="431"/>
      <c r="BO29" s="431"/>
      <c r="BP29" s="431"/>
      <c r="BQ29" s="432"/>
      <c r="CC29" s="409">
        <v>2</v>
      </c>
      <c r="CD29" s="409" t="s">
        <v>156</v>
      </c>
    </row>
    <row r="30" spans="11:89" ht="15" customHeight="1" x14ac:dyDescent="0.2">
      <c r="K30" s="791" t="s">
        <v>442</v>
      </c>
      <c r="L30" s="792"/>
      <c r="M30" s="792"/>
      <c r="N30" s="792"/>
      <c r="O30" s="792"/>
      <c r="P30" s="792"/>
      <c r="Q30" s="792"/>
      <c r="R30" s="792"/>
      <c r="S30" s="792"/>
      <c r="T30" s="792"/>
      <c r="U30" s="792"/>
      <c r="V30" s="792"/>
      <c r="W30" s="792"/>
      <c r="X30" s="792"/>
      <c r="Y30" s="792"/>
      <c r="Z30" s="792"/>
      <c r="AA30" s="792"/>
      <c r="AB30" s="792"/>
      <c r="AC30" s="793"/>
      <c r="AD30" s="797" t="s">
        <v>376</v>
      </c>
      <c r="AE30" s="798"/>
      <c r="AF30" s="798"/>
      <c r="AG30" s="798"/>
      <c r="AH30" s="798"/>
      <c r="AI30" s="798"/>
      <c r="AJ30" s="798"/>
      <c r="AK30" s="798"/>
      <c r="AL30" s="798"/>
      <c r="AM30" s="798"/>
      <c r="AN30" s="798"/>
      <c r="AO30" s="798"/>
      <c r="AP30" s="798"/>
      <c r="AQ30" s="798"/>
      <c r="AR30" s="798"/>
      <c r="AS30" s="798"/>
      <c r="AT30" s="798"/>
      <c r="AU30" s="798"/>
      <c r="AV30" s="798"/>
      <c r="AW30" s="792" t="s">
        <v>86</v>
      </c>
      <c r="AX30" s="792"/>
      <c r="AY30" s="792"/>
      <c r="AZ30" s="792"/>
      <c r="BA30" s="792"/>
      <c r="BB30" s="792"/>
      <c r="BC30" s="792"/>
      <c r="BD30" s="792"/>
      <c r="BE30" s="792"/>
      <c r="BF30" s="792"/>
      <c r="BG30" s="792"/>
      <c r="BH30" s="792"/>
      <c r="BI30" s="792"/>
      <c r="BJ30" s="792"/>
      <c r="BK30" s="792"/>
      <c r="BL30" s="792"/>
      <c r="BM30" s="792"/>
      <c r="BN30" s="792"/>
      <c r="BO30" s="792"/>
      <c r="BP30" s="792"/>
      <c r="BQ30" s="792"/>
      <c r="CC30" s="409">
        <v>3</v>
      </c>
      <c r="CD30" s="409" t="s">
        <v>303</v>
      </c>
    </row>
    <row r="31" spans="11:89" ht="19.5" customHeight="1" x14ac:dyDescent="0.2">
      <c r="K31" s="794"/>
      <c r="L31" s="795"/>
      <c r="M31" s="795"/>
      <c r="N31" s="795"/>
      <c r="O31" s="795"/>
      <c r="P31" s="795"/>
      <c r="Q31" s="795"/>
      <c r="R31" s="795"/>
      <c r="S31" s="795"/>
      <c r="T31" s="795"/>
      <c r="U31" s="795"/>
      <c r="V31" s="795"/>
      <c r="W31" s="795"/>
      <c r="X31" s="795"/>
      <c r="Y31" s="795"/>
      <c r="Z31" s="795"/>
      <c r="AA31" s="795"/>
      <c r="AB31" s="795"/>
      <c r="AC31" s="796"/>
      <c r="AD31" s="799"/>
      <c r="AE31" s="800"/>
      <c r="AF31" s="800"/>
      <c r="AG31" s="800"/>
      <c r="AH31" s="800"/>
      <c r="AI31" s="800"/>
      <c r="AJ31" s="800"/>
      <c r="AK31" s="800"/>
      <c r="AL31" s="800"/>
      <c r="AM31" s="800"/>
      <c r="AN31" s="800"/>
      <c r="AO31" s="800"/>
      <c r="AP31" s="800"/>
      <c r="AQ31" s="800"/>
      <c r="AR31" s="800"/>
      <c r="AS31" s="800"/>
      <c r="AT31" s="800"/>
      <c r="AU31" s="800"/>
      <c r="AV31" s="800"/>
      <c r="AW31" s="795"/>
      <c r="AX31" s="795"/>
      <c r="AY31" s="795"/>
      <c r="AZ31" s="795"/>
      <c r="BA31" s="795"/>
      <c r="BB31" s="795"/>
      <c r="BC31" s="795"/>
      <c r="BD31" s="795"/>
      <c r="BE31" s="795"/>
      <c r="BF31" s="795"/>
      <c r="BG31" s="795"/>
      <c r="BH31" s="795"/>
      <c r="BI31" s="795"/>
      <c r="BJ31" s="795"/>
      <c r="BK31" s="795"/>
      <c r="BL31" s="795"/>
      <c r="BM31" s="795"/>
      <c r="BN31" s="795"/>
      <c r="BO31" s="795"/>
      <c r="BP31" s="795"/>
      <c r="BQ31" s="795"/>
      <c r="CC31" s="409">
        <v>4</v>
      </c>
      <c r="CD31" s="409" t="s">
        <v>302</v>
      </c>
    </row>
    <row r="32" spans="11:89" ht="19.5" customHeight="1" x14ac:dyDescent="0.2">
      <c r="K32" s="794"/>
      <c r="L32" s="795"/>
      <c r="M32" s="795"/>
      <c r="N32" s="795"/>
      <c r="O32" s="795"/>
      <c r="P32" s="795"/>
      <c r="Q32" s="795"/>
      <c r="R32" s="795"/>
      <c r="S32" s="795"/>
      <c r="T32" s="795"/>
      <c r="U32" s="795"/>
      <c r="V32" s="795"/>
      <c r="W32" s="795"/>
      <c r="X32" s="795"/>
      <c r="Y32" s="795"/>
      <c r="Z32" s="795"/>
      <c r="AA32" s="795"/>
      <c r="AB32" s="795"/>
      <c r="AC32" s="796"/>
      <c r="AD32" s="799"/>
      <c r="AE32" s="800"/>
      <c r="AF32" s="800"/>
      <c r="AG32" s="800"/>
      <c r="AH32" s="800"/>
      <c r="AI32" s="800"/>
      <c r="AJ32" s="800"/>
      <c r="AK32" s="800"/>
      <c r="AL32" s="800"/>
      <c r="AM32" s="800"/>
      <c r="AN32" s="800"/>
      <c r="AO32" s="800"/>
      <c r="AP32" s="800"/>
      <c r="AQ32" s="800"/>
      <c r="AR32" s="800"/>
      <c r="AS32" s="800"/>
      <c r="AT32" s="800"/>
      <c r="AU32" s="800"/>
      <c r="AV32" s="800"/>
      <c r="AW32" s="795"/>
      <c r="AX32" s="795"/>
      <c r="AY32" s="795"/>
      <c r="AZ32" s="795"/>
      <c r="BA32" s="795"/>
      <c r="BB32" s="795"/>
      <c r="BC32" s="795"/>
      <c r="BD32" s="795"/>
      <c r="BE32" s="795"/>
      <c r="BF32" s="795"/>
      <c r="BG32" s="795"/>
      <c r="BH32" s="795"/>
      <c r="BI32" s="795"/>
      <c r="BJ32" s="795"/>
      <c r="BK32" s="795"/>
      <c r="BL32" s="795"/>
      <c r="BM32" s="795"/>
      <c r="BN32" s="795"/>
      <c r="BO32" s="795"/>
      <c r="BP32" s="795"/>
      <c r="BQ32" s="795"/>
      <c r="CC32" s="409">
        <v>5</v>
      </c>
      <c r="CD32" s="409" t="s">
        <v>431</v>
      </c>
    </row>
    <row r="33" spans="11:69" ht="19.5" customHeight="1" x14ac:dyDescent="0.2">
      <c r="K33" s="420"/>
      <c r="L33" s="402"/>
      <c r="M33" s="402"/>
      <c r="N33" s="402"/>
      <c r="O33" s="402"/>
      <c r="P33" s="402"/>
      <c r="Q33" s="402"/>
      <c r="R33" s="402"/>
      <c r="S33" s="402"/>
      <c r="T33" s="402"/>
      <c r="U33" s="402"/>
      <c r="V33" s="402"/>
      <c r="W33" s="402"/>
      <c r="X33" s="402"/>
      <c r="Y33" s="402"/>
      <c r="Z33" s="402"/>
      <c r="AA33" s="402"/>
      <c r="AB33" s="402"/>
      <c r="AC33" s="433"/>
      <c r="AD33" s="807"/>
      <c r="AE33" s="808"/>
      <c r="AF33" s="808"/>
      <c r="AG33" s="808"/>
      <c r="AH33" s="808"/>
      <c r="AI33" s="808"/>
      <c r="AJ33" s="808"/>
      <c r="AK33" s="808"/>
      <c r="AL33" s="808"/>
      <c r="AM33" s="402"/>
      <c r="AN33" s="402"/>
      <c r="AO33" s="402"/>
      <c r="AP33" s="402"/>
      <c r="AQ33" s="402"/>
      <c r="AR33" s="402"/>
      <c r="AS33" s="428"/>
      <c r="AT33" s="428"/>
      <c r="AU33" s="428"/>
      <c r="AV33" s="429"/>
      <c r="AW33" s="754"/>
      <c r="AX33" s="755"/>
      <c r="AY33" s="755"/>
      <c r="AZ33" s="755"/>
      <c r="BA33" s="755"/>
      <c r="BB33" s="755"/>
      <c r="BC33" s="755"/>
      <c r="BD33" s="755"/>
      <c r="BE33" s="755"/>
      <c r="BF33" s="755"/>
      <c r="BG33" s="402"/>
      <c r="BH33" s="402"/>
      <c r="BI33" s="402"/>
      <c r="BJ33" s="402"/>
      <c r="BK33" s="402"/>
      <c r="BL33" s="402"/>
      <c r="BM33" s="402"/>
      <c r="BN33" s="402"/>
      <c r="BO33" s="402"/>
      <c r="BP33" s="402"/>
      <c r="BQ33" s="402"/>
    </row>
    <row r="34" spans="11:69" ht="19.5" customHeight="1" x14ac:dyDescent="0.2">
      <c r="K34" s="422"/>
      <c r="L34" s="403"/>
      <c r="M34" s="403"/>
      <c r="N34" s="403"/>
      <c r="O34" s="403"/>
      <c r="P34" s="403"/>
      <c r="Q34" s="403"/>
      <c r="R34" s="403"/>
      <c r="S34" s="403"/>
      <c r="T34" s="403"/>
      <c r="U34" s="403"/>
      <c r="V34" s="403"/>
      <c r="W34" s="403"/>
      <c r="X34" s="403"/>
      <c r="Y34" s="403"/>
      <c r="Z34" s="403"/>
      <c r="AA34" s="403"/>
      <c r="AB34" s="403"/>
      <c r="AC34" s="434"/>
      <c r="AD34" s="805"/>
      <c r="AE34" s="806"/>
      <c r="AF34" s="806"/>
      <c r="AG34" s="806"/>
      <c r="AH34" s="806"/>
      <c r="AI34" s="806"/>
      <c r="AJ34" s="806"/>
      <c r="AK34" s="806"/>
      <c r="AL34" s="806"/>
      <c r="AM34" s="403"/>
      <c r="AN34" s="403"/>
      <c r="AO34" s="403"/>
      <c r="AP34" s="403"/>
      <c r="AQ34" s="403"/>
      <c r="AR34" s="403"/>
      <c r="AS34" s="404"/>
      <c r="AT34" s="404"/>
      <c r="AU34" s="404"/>
      <c r="AV34" s="430"/>
      <c r="AW34" s="756"/>
      <c r="AX34" s="757"/>
      <c r="AY34" s="757"/>
      <c r="AZ34" s="757"/>
      <c r="BA34" s="757"/>
      <c r="BB34" s="757"/>
      <c r="BC34" s="757"/>
      <c r="BD34" s="757"/>
      <c r="BE34" s="757"/>
      <c r="BF34" s="757"/>
      <c r="BG34" s="403"/>
      <c r="BH34" s="403"/>
      <c r="BI34" s="403"/>
      <c r="BJ34" s="403"/>
      <c r="BK34" s="403"/>
      <c r="BL34" s="403"/>
      <c r="BM34" s="403"/>
      <c r="BN34" s="403"/>
      <c r="BO34" s="403"/>
      <c r="BP34" s="403"/>
      <c r="BQ34" s="403"/>
    </row>
    <row r="35" spans="11:69" ht="19.5" customHeight="1" x14ac:dyDescent="0.2">
      <c r="K35" s="422"/>
      <c r="L35" s="403"/>
      <c r="M35" s="403"/>
      <c r="N35" s="403"/>
      <c r="O35" s="403"/>
      <c r="P35" s="403"/>
      <c r="Q35" s="403"/>
      <c r="R35" s="403"/>
      <c r="S35" s="403"/>
      <c r="T35" s="752" t="str">
        <f>IF($CB$8=9,HYPERLINK("#③異動届出書質問表!A1","ここをクリックして作成"),"")</f>
        <v/>
      </c>
      <c r="U35" s="752"/>
      <c r="V35" s="752"/>
      <c r="W35" s="752"/>
      <c r="X35" s="752"/>
      <c r="Y35" s="752"/>
      <c r="Z35" s="752"/>
      <c r="AA35" s="752"/>
      <c r="AB35" s="752"/>
      <c r="AC35" s="434"/>
      <c r="AD35" s="805"/>
      <c r="AE35" s="806"/>
      <c r="AF35" s="806"/>
      <c r="AG35" s="806"/>
      <c r="AH35" s="806"/>
      <c r="AI35" s="806"/>
      <c r="AJ35" s="806"/>
      <c r="AK35" s="806"/>
      <c r="AL35" s="806"/>
      <c r="AM35" s="752" t="str">
        <f>IF($CB$8=13,HYPERLINK("#③異動届出書質問表!A2","ここをクリックして作成"),"")</f>
        <v/>
      </c>
      <c r="AN35" s="752"/>
      <c r="AO35" s="752"/>
      <c r="AP35" s="752"/>
      <c r="AQ35" s="752"/>
      <c r="AR35" s="752"/>
      <c r="AS35" s="752"/>
      <c r="AT35" s="752"/>
      <c r="AU35" s="752"/>
      <c r="AV35" s="753"/>
      <c r="AW35" s="756"/>
      <c r="AX35" s="757"/>
      <c r="AY35" s="757"/>
      <c r="AZ35" s="757"/>
      <c r="BA35" s="757"/>
      <c r="BB35" s="757"/>
      <c r="BC35" s="757"/>
      <c r="BD35" s="757"/>
      <c r="BE35" s="757"/>
      <c r="BF35" s="757"/>
      <c r="BG35" s="752" t="str">
        <f>IF($CB$8=15,HYPERLINK("#③異動届出書質問表!A2","ここをクリックして作成"),"")</f>
        <v/>
      </c>
      <c r="BH35" s="752"/>
      <c r="BI35" s="752"/>
      <c r="BJ35" s="752"/>
      <c r="BK35" s="752"/>
      <c r="BL35" s="752"/>
      <c r="BM35" s="752"/>
      <c r="BN35" s="752"/>
      <c r="BO35" s="752"/>
      <c r="BP35" s="752"/>
      <c r="BQ35" s="753"/>
    </row>
    <row r="36" spans="11:69" ht="19.5" customHeight="1" x14ac:dyDescent="0.2">
      <c r="K36" s="422"/>
      <c r="L36" s="403"/>
      <c r="M36" s="403"/>
      <c r="N36" s="403"/>
      <c r="O36" s="403"/>
      <c r="P36" s="403"/>
      <c r="Q36" s="403"/>
      <c r="R36" s="403"/>
      <c r="S36" s="403"/>
      <c r="T36" s="752"/>
      <c r="U36" s="752"/>
      <c r="V36" s="752"/>
      <c r="W36" s="752"/>
      <c r="X36" s="752"/>
      <c r="Y36" s="752"/>
      <c r="Z36" s="752"/>
      <c r="AA36" s="752"/>
      <c r="AB36" s="752"/>
      <c r="AC36" s="434"/>
      <c r="AD36" s="805"/>
      <c r="AE36" s="806"/>
      <c r="AF36" s="806"/>
      <c r="AG36" s="806"/>
      <c r="AH36" s="806"/>
      <c r="AI36" s="806"/>
      <c r="AJ36" s="806"/>
      <c r="AK36" s="806"/>
      <c r="AL36" s="806"/>
      <c r="AM36" s="752"/>
      <c r="AN36" s="752"/>
      <c r="AO36" s="752"/>
      <c r="AP36" s="752"/>
      <c r="AQ36" s="752"/>
      <c r="AR36" s="752"/>
      <c r="AS36" s="752"/>
      <c r="AT36" s="752"/>
      <c r="AU36" s="752"/>
      <c r="AV36" s="753"/>
      <c r="AW36" s="756"/>
      <c r="AX36" s="757"/>
      <c r="AY36" s="757"/>
      <c r="AZ36" s="757"/>
      <c r="BA36" s="757"/>
      <c r="BB36" s="757"/>
      <c r="BC36" s="757"/>
      <c r="BD36" s="757"/>
      <c r="BE36" s="757"/>
      <c r="BF36" s="757"/>
      <c r="BG36" s="752"/>
      <c r="BH36" s="752"/>
      <c r="BI36" s="752"/>
      <c r="BJ36" s="752"/>
      <c r="BK36" s="752"/>
      <c r="BL36" s="752"/>
      <c r="BM36" s="752"/>
      <c r="BN36" s="752"/>
      <c r="BO36" s="752"/>
      <c r="BP36" s="752"/>
      <c r="BQ36" s="753"/>
    </row>
    <row r="37" spans="11:69" ht="19.5" customHeight="1" x14ac:dyDescent="0.2">
      <c r="K37" s="422"/>
      <c r="L37" s="403"/>
      <c r="M37" s="403"/>
      <c r="N37" s="403"/>
      <c r="O37" s="403"/>
      <c r="P37" s="403"/>
      <c r="Q37" s="403"/>
      <c r="R37" s="403"/>
      <c r="S37" s="403"/>
      <c r="T37" s="403"/>
      <c r="U37" s="403"/>
      <c r="V37" s="403"/>
      <c r="W37" s="403"/>
      <c r="X37" s="403"/>
      <c r="Y37" s="403"/>
      <c r="Z37" s="403"/>
      <c r="AA37" s="403"/>
      <c r="AB37" s="403"/>
      <c r="AC37" s="434"/>
      <c r="AD37" s="805"/>
      <c r="AE37" s="806"/>
      <c r="AF37" s="806"/>
      <c r="AG37" s="806"/>
      <c r="AH37" s="806"/>
      <c r="AI37" s="806"/>
      <c r="AJ37" s="806"/>
      <c r="AK37" s="806"/>
      <c r="AL37" s="806"/>
      <c r="AM37" s="403"/>
      <c r="AN37" s="403"/>
      <c r="AO37" s="403"/>
      <c r="AP37" s="403"/>
      <c r="AQ37" s="403"/>
      <c r="AR37" s="403"/>
      <c r="AS37" s="404"/>
      <c r="AT37" s="404"/>
      <c r="AU37" s="404"/>
      <c r="AV37" s="430"/>
      <c r="AW37" s="756"/>
      <c r="AX37" s="757"/>
      <c r="AY37" s="757"/>
      <c r="AZ37" s="757"/>
      <c r="BA37" s="757"/>
      <c r="BB37" s="757"/>
      <c r="BC37" s="757"/>
      <c r="BD37" s="757"/>
      <c r="BE37" s="757"/>
      <c r="BF37" s="757"/>
      <c r="BG37" s="403"/>
      <c r="BH37" s="403"/>
      <c r="BI37" s="403"/>
      <c r="BJ37" s="403"/>
      <c r="BK37" s="403"/>
      <c r="BL37" s="403"/>
      <c r="BM37" s="403"/>
      <c r="BN37" s="403"/>
      <c r="BO37" s="403"/>
      <c r="BP37" s="403"/>
      <c r="BQ37" s="403"/>
    </row>
    <row r="38" spans="11:69" ht="19.5" customHeight="1" x14ac:dyDescent="0.2">
      <c r="K38" s="422"/>
      <c r="L38" s="403"/>
      <c r="M38" s="403"/>
      <c r="N38" s="403"/>
      <c r="O38" s="403"/>
      <c r="P38" s="403"/>
      <c r="Q38" s="403"/>
      <c r="R38" s="403"/>
      <c r="S38" s="403"/>
      <c r="T38" s="403"/>
      <c r="U38" s="403"/>
      <c r="V38" s="403"/>
      <c r="W38" s="403"/>
      <c r="X38" s="403"/>
      <c r="Y38" s="403"/>
      <c r="Z38" s="403"/>
      <c r="AA38" s="403"/>
      <c r="AB38" s="403"/>
      <c r="AC38" s="434"/>
      <c r="AD38" s="805"/>
      <c r="AE38" s="806"/>
      <c r="AF38" s="806"/>
      <c r="AG38" s="806"/>
      <c r="AH38" s="806"/>
      <c r="AI38" s="806"/>
      <c r="AJ38" s="806"/>
      <c r="AK38" s="806"/>
      <c r="AL38" s="806"/>
      <c r="AM38" s="403"/>
      <c r="AN38" s="403"/>
      <c r="AO38" s="403"/>
      <c r="AP38" s="403"/>
      <c r="AQ38" s="403"/>
      <c r="AR38" s="403"/>
      <c r="AS38" s="404"/>
      <c r="AT38" s="404"/>
      <c r="AU38" s="404"/>
      <c r="AV38" s="430"/>
      <c r="AW38" s="756"/>
      <c r="AX38" s="757"/>
      <c r="AY38" s="757"/>
      <c r="AZ38" s="757"/>
      <c r="BA38" s="757"/>
      <c r="BB38" s="757"/>
      <c r="BC38" s="757"/>
      <c r="BD38" s="757"/>
      <c r="BE38" s="757"/>
      <c r="BF38" s="757"/>
      <c r="BG38" s="403"/>
      <c r="BH38" s="403"/>
      <c r="BI38" s="403"/>
      <c r="BJ38" s="403"/>
      <c r="BK38" s="403"/>
      <c r="BL38" s="403"/>
      <c r="BM38" s="403"/>
      <c r="BN38" s="403"/>
      <c r="BO38" s="403"/>
      <c r="BP38" s="403"/>
      <c r="BQ38" s="403"/>
    </row>
    <row r="39" spans="11:69" ht="19.5" customHeight="1" x14ac:dyDescent="0.2">
      <c r="K39" s="422"/>
      <c r="L39" s="403"/>
      <c r="M39" s="403"/>
      <c r="N39" s="403"/>
      <c r="O39" s="403"/>
      <c r="P39" s="403"/>
      <c r="Q39" s="403"/>
      <c r="R39" s="403"/>
      <c r="S39" s="403"/>
      <c r="T39" s="752" t="str">
        <f>IF($CB$8=10,HYPERLINK("#'⑧一覧からの作成用データ（異動届）'!A1","ここをクリックして作成"),"")</f>
        <v/>
      </c>
      <c r="U39" s="752"/>
      <c r="V39" s="752"/>
      <c r="W39" s="752"/>
      <c r="X39" s="752"/>
      <c r="Y39" s="752"/>
      <c r="Z39" s="752"/>
      <c r="AA39" s="752"/>
      <c r="AB39" s="752"/>
      <c r="AC39" s="434"/>
      <c r="AD39" s="805"/>
      <c r="AE39" s="806"/>
      <c r="AF39" s="806"/>
      <c r="AG39" s="806"/>
      <c r="AH39" s="806"/>
      <c r="AI39" s="806"/>
      <c r="AJ39" s="806"/>
      <c r="AK39" s="806"/>
      <c r="AL39" s="806"/>
      <c r="AM39" s="403"/>
      <c r="AV39" s="430"/>
      <c r="AW39" s="756"/>
      <c r="AX39" s="757"/>
      <c r="AY39" s="757"/>
      <c r="AZ39" s="757"/>
      <c r="BA39" s="757"/>
      <c r="BB39" s="757"/>
      <c r="BC39" s="757"/>
      <c r="BD39" s="757"/>
      <c r="BE39" s="757"/>
      <c r="BF39" s="757"/>
      <c r="BG39" s="403"/>
      <c r="BH39" s="403"/>
      <c r="BI39" s="403"/>
      <c r="BJ39" s="403"/>
      <c r="BK39" s="403"/>
      <c r="BL39" s="403"/>
      <c r="BM39" s="403"/>
      <c r="BN39" s="403"/>
      <c r="BO39" s="403"/>
      <c r="BP39" s="403"/>
      <c r="BQ39" s="403"/>
    </row>
    <row r="40" spans="11:69" ht="19.5" customHeight="1" x14ac:dyDescent="0.2">
      <c r="K40" s="426"/>
      <c r="L40" s="406"/>
      <c r="M40" s="406"/>
      <c r="N40" s="406"/>
      <c r="O40" s="406"/>
      <c r="P40" s="406"/>
      <c r="Q40" s="406"/>
      <c r="R40" s="406"/>
      <c r="S40" s="406"/>
      <c r="T40" s="804"/>
      <c r="U40" s="804"/>
      <c r="V40" s="804"/>
      <c r="W40" s="804"/>
      <c r="X40" s="804"/>
      <c r="Y40" s="804"/>
      <c r="Z40" s="804"/>
      <c r="AA40" s="804"/>
      <c r="AB40" s="804"/>
      <c r="AC40" s="435"/>
      <c r="AD40" s="805"/>
      <c r="AE40" s="806"/>
      <c r="AF40" s="806"/>
      <c r="AG40" s="806"/>
      <c r="AH40" s="806"/>
      <c r="AI40" s="806"/>
      <c r="AJ40" s="806"/>
      <c r="AK40" s="806"/>
      <c r="AL40" s="806"/>
      <c r="AM40" s="403"/>
      <c r="AN40" s="404"/>
      <c r="AO40" s="404"/>
      <c r="AP40" s="404"/>
      <c r="AQ40" s="404"/>
      <c r="AR40" s="404"/>
      <c r="AS40" s="404"/>
      <c r="AT40" s="404"/>
      <c r="AU40" s="404"/>
      <c r="AV40" s="430"/>
      <c r="AW40" s="756"/>
      <c r="AX40" s="757"/>
      <c r="AY40" s="757"/>
      <c r="AZ40" s="757"/>
      <c r="BA40" s="757"/>
      <c r="BB40" s="757"/>
      <c r="BC40" s="757"/>
      <c r="BD40" s="757"/>
      <c r="BE40" s="757"/>
      <c r="BF40" s="757"/>
      <c r="BG40" s="403"/>
      <c r="BH40" s="403"/>
      <c r="BI40" s="403"/>
      <c r="BJ40" s="403"/>
      <c r="BK40" s="403"/>
      <c r="BL40" s="403"/>
      <c r="BM40" s="403"/>
      <c r="BN40" s="403"/>
      <c r="BO40" s="403"/>
      <c r="BP40" s="403"/>
      <c r="BQ40" s="403"/>
    </row>
    <row r="41" spans="11:69" ht="19" x14ac:dyDescent="0.2">
      <c r="K41" s="420"/>
      <c r="L41" s="402"/>
      <c r="M41" s="402"/>
      <c r="N41" s="402"/>
      <c r="O41" s="402"/>
      <c r="P41" s="402"/>
      <c r="Q41" s="402"/>
      <c r="R41" s="402"/>
      <c r="S41" s="402"/>
      <c r="T41" s="402"/>
      <c r="U41" s="402"/>
      <c r="V41" s="402"/>
      <c r="W41" s="402"/>
      <c r="X41" s="402"/>
      <c r="Y41" s="402"/>
      <c r="Z41" s="402"/>
      <c r="AA41" s="402"/>
      <c r="AB41" s="402"/>
      <c r="AC41" s="433"/>
      <c r="AD41" s="805"/>
      <c r="AE41" s="806"/>
      <c r="AF41" s="806"/>
      <c r="AG41" s="806"/>
      <c r="AH41" s="806"/>
      <c r="AI41" s="806"/>
      <c r="AJ41" s="806"/>
      <c r="AK41" s="806"/>
      <c r="AL41" s="806"/>
      <c r="AV41" s="430"/>
      <c r="AW41" s="756"/>
      <c r="AX41" s="757"/>
      <c r="AY41" s="757"/>
      <c r="AZ41" s="757"/>
      <c r="BA41" s="757"/>
      <c r="BB41" s="757"/>
      <c r="BC41" s="757"/>
      <c r="BD41" s="757"/>
      <c r="BE41" s="757"/>
      <c r="BF41" s="757"/>
      <c r="BG41" s="403"/>
      <c r="BH41" s="403"/>
      <c r="BI41" s="403"/>
      <c r="BJ41" s="403"/>
      <c r="BK41" s="403"/>
      <c r="BL41" s="403"/>
      <c r="BM41" s="403"/>
      <c r="BN41" s="403"/>
      <c r="BO41" s="403"/>
      <c r="BP41" s="403"/>
      <c r="BQ41" s="403"/>
    </row>
    <row r="42" spans="11:69" ht="18.75" customHeight="1" x14ac:dyDescent="0.2">
      <c r="K42" s="422"/>
      <c r="L42" s="403"/>
      <c r="M42" s="403"/>
      <c r="N42" s="403"/>
      <c r="O42" s="403"/>
      <c r="P42" s="403"/>
      <c r="Q42" s="403"/>
      <c r="R42" s="403"/>
      <c r="S42" s="403"/>
      <c r="T42" s="403"/>
      <c r="U42" s="403"/>
      <c r="V42" s="403"/>
      <c r="W42" s="403"/>
      <c r="X42" s="403"/>
      <c r="Y42" s="403"/>
      <c r="Z42" s="403"/>
      <c r="AA42" s="403"/>
      <c r="AB42" s="403"/>
      <c r="AC42" s="434"/>
      <c r="AD42" s="805"/>
      <c r="AE42" s="806"/>
      <c r="AF42" s="806"/>
      <c r="AG42" s="806"/>
      <c r="AH42" s="806"/>
      <c r="AI42" s="806"/>
      <c r="AJ42" s="806"/>
      <c r="AK42" s="806"/>
      <c r="AL42" s="806"/>
      <c r="AV42" s="430"/>
      <c r="AW42" s="756"/>
      <c r="AX42" s="757"/>
      <c r="AY42" s="757"/>
      <c r="AZ42" s="757"/>
      <c r="BA42" s="757"/>
      <c r="BB42" s="757"/>
      <c r="BC42" s="757"/>
      <c r="BD42" s="757"/>
      <c r="BE42" s="757"/>
      <c r="BF42" s="757"/>
      <c r="BG42" s="403"/>
      <c r="BH42" s="403"/>
      <c r="BI42" s="403"/>
      <c r="BJ42" s="403"/>
      <c r="BK42" s="403"/>
      <c r="BL42" s="403"/>
      <c r="BM42" s="403"/>
      <c r="BN42" s="403"/>
      <c r="BO42" s="403"/>
      <c r="BP42" s="403"/>
      <c r="BQ42" s="403"/>
    </row>
    <row r="43" spans="11:69" ht="19" x14ac:dyDescent="0.2">
      <c r="K43" s="422"/>
      <c r="L43" s="403"/>
      <c r="M43" s="403"/>
      <c r="N43" s="403"/>
      <c r="O43" s="403"/>
      <c r="P43" s="403"/>
      <c r="Q43" s="403"/>
      <c r="R43" s="403"/>
      <c r="S43" s="403"/>
      <c r="T43" s="752" t="str">
        <f>IF($CB$8=11,HYPERLINK("#③異動届出書質問表!A1","ここをクリックして作成"),"")</f>
        <v/>
      </c>
      <c r="U43" s="752"/>
      <c r="V43" s="752"/>
      <c r="W43" s="752"/>
      <c r="X43" s="752"/>
      <c r="Y43" s="752"/>
      <c r="Z43" s="752"/>
      <c r="AA43" s="752"/>
      <c r="AB43" s="752"/>
      <c r="AC43" s="434"/>
      <c r="AD43" s="805"/>
      <c r="AE43" s="806"/>
      <c r="AF43" s="806"/>
      <c r="AG43" s="806"/>
      <c r="AH43" s="806"/>
      <c r="AI43" s="806"/>
      <c r="AJ43" s="806"/>
      <c r="AK43" s="806"/>
      <c r="AL43" s="806"/>
      <c r="AM43" s="752" t="str">
        <f>IF($CB$8=14,HYPERLINK("#'⑧一覧からの作成用データ（異動届）'!A1","ここをクリックして作成"),"")</f>
        <v/>
      </c>
      <c r="AN43" s="752"/>
      <c r="AO43" s="752"/>
      <c r="AP43" s="752"/>
      <c r="AQ43" s="752"/>
      <c r="AR43" s="752"/>
      <c r="AS43" s="752"/>
      <c r="AT43" s="752"/>
      <c r="AU43" s="752"/>
      <c r="AV43" s="753"/>
      <c r="AW43" s="756"/>
      <c r="AX43" s="757"/>
      <c r="AY43" s="757"/>
      <c r="AZ43" s="757"/>
      <c r="BA43" s="757"/>
      <c r="BB43" s="757"/>
      <c r="BC43" s="757"/>
      <c r="BD43" s="757"/>
      <c r="BE43" s="757"/>
      <c r="BF43" s="757"/>
      <c r="BG43" s="752" t="str">
        <f>IF($CB$8=16,HYPERLINK("#'➉一覧からの作成用データ (切替届)'!A1","ここをクリックして作成"),"")</f>
        <v/>
      </c>
      <c r="BH43" s="752"/>
      <c r="BI43" s="752"/>
      <c r="BJ43" s="752"/>
      <c r="BK43" s="752"/>
      <c r="BL43" s="752"/>
      <c r="BM43" s="752"/>
      <c r="BN43" s="752"/>
      <c r="BO43" s="752"/>
      <c r="BP43" s="752"/>
      <c r="BQ43" s="753"/>
    </row>
    <row r="44" spans="11:69" ht="19.5" customHeight="1" x14ac:dyDescent="0.2">
      <c r="K44" s="422"/>
      <c r="L44" s="403"/>
      <c r="M44" s="403"/>
      <c r="N44" s="403"/>
      <c r="O44" s="403"/>
      <c r="P44" s="403"/>
      <c r="Q44" s="403"/>
      <c r="R44" s="403"/>
      <c r="S44" s="403"/>
      <c r="T44" s="752"/>
      <c r="U44" s="752"/>
      <c r="V44" s="752"/>
      <c r="W44" s="752"/>
      <c r="X44" s="752"/>
      <c r="Y44" s="752"/>
      <c r="Z44" s="752"/>
      <c r="AA44" s="752"/>
      <c r="AB44" s="752"/>
      <c r="AC44" s="434"/>
      <c r="AD44" s="805"/>
      <c r="AE44" s="806"/>
      <c r="AF44" s="806"/>
      <c r="AG44" s="806"/>
      <c r="AH44" s="806"/>
      <c r="AI44" s="806"/>
      <c r="AJ44" s="806"/>
      <c r="AK44" s="806"/>
      <c r="AL44" s="806"/>
      <c r="AM44" s="752"/>
      <c r="AN44" s="752"/>
      <c r="AO44" s="752"/>
      <c r="AP44" s="752"/>
      <c r="AQ44" s="752"/>
      <c r="AR44" s="752"/>
      <c r="AS44" s="752"/>
      <c r="AT44" s="752"/>
      <c r="AU44" s="752"/>
      <c r="AV44" s="753"/>
      <c r="AW44" s="756"/>
      <c r="AX44" s="757"/>
      <c r="AY44" s="757"/>
      <c r="AZ44" s="757"/>
      <c r="BA44" s="757"/>
      <c r="BB44" s="757"/>
      <c r="BC44" s="757"/>
      <c r="BD44" s="757"/>
      <c r="BE44" s="757"/>
      <c r="BF44" s="757"/>
      <c r="BG44" s="752"/>
      <c r="BH44" s="752"/>
      <c r="BI44" s="752"/>
      <c r="BJ44" s="752"/>
      <c r="BK44" s="752"/>
      <c r="BL44" s="752"/>
      <c r="BM44" s="752"/>
      <c r="BN44" s="752"/>
      <c r="BO44" s="752"/>
      <c r="BP44" s="752"/>
      <c r="BQ44" s="753"/>
    </row>
    <row r="45" spans="11:69" ht="19.5" customHeight="1" x14ac:dyDescent="0.2">
      <c r="K45" s="422"/>
      <c r="L45" s="403"/>
      <c r="M45" s="403"/>
      <c r="N45" s="403"/>
      <c r="O45" s="403"/>
      <c r="P45" s="403"/>
      <c r="Q45" s="403"/>
      <c r="R45" s="403"/>
      <c r="S45" s="403"/>
      <c r="T45" s="403"/>
      <c r="U45" s="403"/>
      <c r="V45" s="403"/>
      <c r="W45" s="403"/>
      <c r="X45" s="403"/>
      <c r="Y45" s="403"/>
      <c r="Z45" s="403"/>
      <c r="AA45" s="403"/>
      <c r="AB45" s="403"/>
      <c r="AC45" s="434"/>
      <c r="AD45" s="805"/>
      <c r="AE45" s="806"/>
      <c r="AF45" s="806"/>
      <c r="AG45" s="806"/>
      <c r="AH45" s="806"/>
      <c r="AI45" s="806"/>
      <c r="AJ45" s="806"/>
      <c r="AK45" s="806"/>
      <c r="AL45" s="806"/>
      <c r="AV45" s="430"/>
      <c r="AW45" s="756"/>
      <c r="AX45" s="757"/>
      <c r="AY45" s="757"/>
      <c r="AZ45" s="757"/>
      <c r="BA45" s="757"/>
      <c r="BB45" s="757"/>
      <c r="BC45" s="757"/>
      <c r="BD45" s="757"/>
      <c r="BE45" s="757"/>
      <c r="BF45" s="757"/>
      <c r="BG45" s="403"/>
      <c r="BH45" s="403"/>
      <c r="BI45" s="403"/>
      <c r="BJ45" s="403"/>
      <c r="BK45" s="403"/>
      <c r="BL45" s="403"/>
      <c r="BM45" s="403"/>
      <c r="BN45" s="403"/>
      <c r="BO45" s="403"/>
      <c r="BP45" s="403"/>
      <c r="BQ45" s="403"/>
    </row>
    <row r="46" spans="11:69" ht="19.5" customHeight="1" x14ac:dyDescent="0.2">
      <c r="K46" s="422"/>
      <c r="L46" s="403"/>
      <c r="M46" s="403"/>
      <c r="N46" s="403"/>
      <c r="O46" s="403"/>
      <c r="P46" s="403"/>
      <c r="Q46" s="403"/>
      <c r="R46" s="403"/>
      <c r="S46" s="403"/>
      <c r="T46" s="403"/>
      <c r="U46" s="403"/>
      <c r="V46" s="403"/>
      <c r="W46" s="403"/>
      <c r="X46" s="403"/>
      <c r="Y46" s="403"/>
      <c r="Z46" s="403"/>
      <c r="AA46" s="403"/>
      <c r="AB46" s="403"/>
      <c r="AC46" s="434"/>
      <c r="AD46" s="805"/>
      <c r="AE46" s="806"/>
      <c r="AF46" s="806"/>
      <c r="AG46" s="806"/>
      <c r="AH46" s="806"/>
      <c r="AI46" s="806"/>
      <c r="AJ46" s="806"/>
      <c r="AK46" s="806"/>
      <c r="AL46" s="806"/>
      <c r="AV46" s="430"/>
      <c r="AW46" s="756"/>
      <c r="AX46" s="757"/>
      <c r="AY46" s="757"/>
      <c r="AZ46" s="757"/>
      <c r="BA46" s="757"/>
      <c r="BB46" s="757"/>
      <c r="BC46" s="757"/>
      <c r="BD46" s="757"/>
      <c r="BE46" s="757"/>
      <c r="BF46" s="757"/>
      <c r="BG46" s="403"/>
      <c r="BH46" s="403"/>
      <c r="BI46" s="403"/>
      <c r="BJ46" s="403"/>
      <c r="BK46" s="403"/>
      <c r="BL46" s="403"/>
      <c r="BM46" s="403"/>
      <c r="BN46" s="403"/>
      <c r="BO46" s="403"/>
      <c r="BP46" s="403"/>
      <c r="BQ46" s="403"/>
    </row>
    <row r="47" spans="11:69" ht="19.5" customHeight="1" x14ac:dyDescent="0.2">
      <c r="K47" s="422"/>
      <c r="L47" s="403"/>
      <c r="M47" s="403"/>
      <c r="N47" s="403"/>
      <c r="O47" s="403"/>
      <c r="P47" s="403"/>
      <c r="Q47" s="403"/>
      <c r="R47" s="403"/>
      <c r="S47" s="403"/>
      <c r="T47" s="752" t="str">
        <f>IF($CB$8=12,HYPERLINK("#'⑧一覧からの作成用データ（異動届）'!A1","ここをクリックして作成"),"")</f>
        <v/>
      </c>
      <c r="U47" s="752"/>
      <c r="V47" s="752"/>
      <c r="W47" s="752"/>
      <c r="X47" s="752"/>
      <c r="Y47" s="752"/>
      <c r="Z47" s="752"/>
      <c r="AA47" s="752"/>
      <c r="AB47" s="752"/>
      <c r="AC47" s="434"/>
      <c r="AD47" s="805"/>
      <c r="AE47" s="806"/>
      <c r="AF47" s="806"/>
      <c r="AG47" s="806"/>
      <c r="AH47" s="806"/>
      <c r="AI47" s="806"/>
      <c r="AJ47" s="806"/>
      <c r="AK47" s="806"/>
      <c r="AL47" s="806"/>
      <c r="AV47" s="430"/>
      <c r="AW47" s="756"/>
      <c r="AX47" s="757"/>
      <c r="AY47" s="757"/>
      <c r="AZ47" s="757"/>
      <c r="BA47" s="757"/>
      <c r="BB47" s="757"/>
      <c r="BC47" s="757"/>
      <c r="BD47" s="757"/>
      <c r="BE47" s="757"/>
      <c r="BF47" s="757"/>
      <c r="BG47" s="403"/>
      <c r="BH47" s="403"/>
      <c r="BI47" s="403"/>
      <c r="BJ47" s="403"/>
      <c r="BK47" s="403"/>
      <c r="BL47" s="403"/>
      <c r="BM47" s="403"/>
      <c r="BN47" s="403"/>
      <c r="BO47" s="403"/>
      <c r="BP47" s="403"/>
      <c r="BQ47" s="403"/>
    </row>
    <row r="48" spans="11:69" ht="19.5" customHeight="1" x14ac:dyDescent="0.2">
      <c r="K48" s="426"/>
      <c r="L48" s="406"/>
      <c r="M48" s="406"/>
      <c r="N48" s="406"/>
      <c r="O48" s="406"/>
      <c r="P48" s="406"/>
      <c r="Q48" s="406"/>
      <c r="R48" s="406"/>
      <c r="S48" s="406"/>
      <c r="T48" s="804"/>
      <c r="U48" s="804"/>
      <c r="V48" s="804"/>
      <c r="W48" s="804"/>
      <c r="X48" s="804"/>
      <c r="Y48" s="804"/>
      <c r="Z48" s="804"/>
      <c r="AA48" s="804"/>
      <c r="AB48" s="804"/>
      <c r="AC48" s="435"/>
      <c r="AD48" s="805"/>
      <c r="AE48" s="806"/>
      <c r="AF48" s="806"/>
      <c r="AG48" s="806"/>
      <c r="AH48" s="806"/>
      <c r="AI48" s="806"/>
      <c r="AJ48" s="806"/>
      <c r="AK48" s="806"/>
      <c r="AL48" s="806"/>
      <c r="AV48" s="430"/>
      <c r="AW48" s="756"/>
      <c r="AX48" s="757"/>
      <c r="AY48" s="757"/>
      <c r="AZ48" s="757"/>
      <c r="BA48" s="757"/>
      <c r="BB48" s="757"/>
      <c r="BC48" s="757"/>
      <c r="BD48" s="757"/>
      <c r="BE48" s="757"/>
      <c r="BF48" s="757"/>
      <c r="BG48" s="403"/>
      <c r="BH48" s="403"/>
      <c r="BI48" s="403"/>
      <c r="BJ48" s="403"/>
      <c r="BK48" s="403"/>
      <c r="BL48" s="403"/>
      <c r="BM48" s="403"/>
      <c r="BN48" s="403"/>
      <c r="BO48" s="403"/>
      <c r="BP48" s="403"/>
      <c r="BQ48" s="403"/>
    </row>
    <row r="49" ht="19.5" customHeight="1" x14ac:dyDescent="0.2"/>
  </sheetData>
  <sheetProtection algorithmName="SHA-512" hashValue="18M2zHIkcRWyV8JI0RQUCwMzxigkt6GEYahzBLyinbjqLrvSGbMTSQHrWbWni42/l4mg+2RPno1TTTzBfAQuYw==" saltValue="B7TSKDiRZd75WZ9teW9p8Q==" spinCount="100000" sheet="1" objects="1" scenarios="1" selectLockedCells="1"/>
  <customSheetViews>
    <customSheetView guid="{39730EE9-C200-49A1-8CC0-8205A0991BA8}" showPageBreaks="1" showGridLines="0" showRowCol="0" printArea="1" hiddenColumns="1" view="pageBreakPreview">
      <selection activeCell="V10" sqref="V10:AB13"/>
      <pageMargins left="0.47244094488188981" right="0.47244094488188981" top="0.39370078740157483" bottom="0.39370078740157483" header="0.31496062992125984" footer="0.31496062992125984"/>
      <pageSetup paperSize="9" scale="66" orientation="landscape" r:id="rId1"/>
    </customSheetView>
  </customSheetViews>
  <mergeCells count="39">
    <mergeCell ref="T35:AB36"/>
    <mergeCell ref="T39:AB40"/>
    <mergeCell ref="T43:AB44"/>
    <mergeCell ref="T47:AB48"/>
    <mergeCell ref="AM43:AV44"/>
    <mergeCell ref="AM35:AV36"/>
    <mergeCell ref="AD41:AL48"/>
    <mergeCell ref="AD33:AL40"/>
    <mergeCell ref="K1:BQ3"/>
    <mergeCell ref="K4:BQ6"/>
    <mergeCell ref="K30:AC32"/>
    <mergeCell ref="AD30:AV32"/>
    <mergeCell ref="AW30:BQ32"/>
    <mergeCell ref="AE27:AM28"/>
    <mergeCell ref="BC19:BQ20"/>
    <mergeCell ref="AE23:AM24"/>
    <mergeCell ref="AM9:AS12"/>
    <mergeCell ref="AM15:AS18"/>
    <mergeCell ref="BK7:BQ9"/>
    <mergeCell ref="K7:W13"/>
    <mergeCell ref="X9:AD13"/>
    <mergeCell ref="CC6:CH6"/>
    <mergeCell ref="P23:X24"/>
    <mergeCell ref="P27:X28"/>
    <mergeCell ref="K19:Y20"/>
    <mergeCell ref="Z19:AN20"/>
    <mergeCell ref="AO19:BB20"/>
    <mergeCell ref="CE22:CF23"/>
    <mergeCell ref="CC26:CH26"/>
    <mergeCell ref="AE7:AL12"/>
    <mergeCell ref="BK10:BQ13"/>
    <mergeCell ref="X16:AD18"/>
    <mergeCell ref="BG35:BQ36"/>
    <mergeCell ref="BG43:BQ44"/>
    <mergeCell ref="AS27:BB28"/>
    <mergeCell ref="AS23:BB24"/>
    <mergeCell ref="BH23:BQ24"/>
    <mergeCell ref="BH27:BQ28"/>
    <mergeCell ref="AW33:BF48"/>
  </mergeCells>
  <phoneticPr fontId="3"/>
  <conditionalFormatting sqref="P23">
    <cfRule type="cellIs" dxfId="272" priority="33" stopIfTrue="1" operator="equal">
      <formula>"ここをクリックして作成"</formula>
    </cfRule>
  </conditionalFormatting>
  <conditionalFormatting sqref="P27">
    <cfRule type="cellIs" dxfId="271" priority="25" stopIfTrue="1" operator="equal">
      <formula>"ここをクリックして作成"</formula>
    </cfRule>
  </conditionalFormatting>
  <conditionalFormatting sqref="AE23">
    <cfRule type="cellIs" dxfId="270" priority="24" stopIfTrue="1" operator="equal">
      <formula>"ここをクリックして作成"</formula>
    </cfRule>
  </conditionalFormatting>
  <conditionalFormatting sqref="AE27">
    <cfRule type="cellIs" dxfId="269" priority="23" stopIfTrue="1" operator="equal">
      <formula>"ここをクリックして作成"</formula>
    </cfRule>
  </conditionalFormatting>
  <conditionalFormatting sqref="AS23">
    <cfRule type="cellIs" dxfId="268" priority="22" stopIfTrue="1" operator="equal">
      <formula>"ここをクリックして作成"</formula>
    </cfRule>
  </conditionalFormatting>
  <conditionalFormatting sqref="AS27">
    <cfRule type="cellIs" dxfId="267" priority="21" stopIfTrue="1" operator="equal">
      <formula>"ここをクリックして作成"</formula>
    </cfRule>
  </conditionalFormatting>
  <conditionalFormatting sqref="BH23">
    <cfRule type="cellIs" dxfId="266" priority="20" stopIfTrue="1" operator="equal">
      <formula>"ここをクリックして作成"</formula>
    </cfRule>
  </conditionalFormatting>
  <conditionalFormatting sqref="BH27">
    <cfRule type="cellIs" dxfId="265" priority="19" stopIfTrue="1" operator="equal">
      <formula>"ここをクリックして作成"</formula>
    </cfRule>
  </conditionalFormatting>
  <conditionalFormatting sqref="AM43">
    <cfRule type="cellIs" dxfId="264" priority="17" stopIfTrue="1" operator="equal">
      <formula>"ここをクリックして作成"</formula>
    </cfRule>
  </conditionalFormatting>
  <conditionalFormatting sqref="AM35">
    <cfRule type="cellIs" dxfId="263" priority="16" stopIfTrue="1" operator="equal">
      <formula>"ここをクリックして作成"</formula>
    </cfRule>
  </conditionalFormatting>
  <conditionalFormatting sqref="T47">
    <cfRule type="cellIs" dxfId="262" priority="12" stopIfTrue="1" operator="equal">
      <formula>"ここをクリックして作成"</formula>
    </cfRule>
  </conditionalFormatting>
  <conditionalFormatting sqref="T35">
    <cfRule type="cellIs" dxfId="261" priority="15" stopIfTrue="1" operator="equal">
      <formula>"ここをクリックして作成"</formula>
    </cfRule>
  </conditionalFormatting>
  <conditionalFormatting sqref="T39">
    <cfRule type="cellIs" dxfId="260" priority="14" stopIfTrue="1" operator="equal">
      <formula>"ここをクリックして作成"</formula>
    </cfRule>
  </conditionalFormatting>
  <conditionalFormatting sqref="T43">
    <cfRule type="cellIs" dxfId="259" priority="13" stopIfTrue="1" operator="equal">
      <formula>"ここをクリックして作成"</formula>
    </cfRule>
  </conditionalFormatting>
  <conditionalFormatting sqref="BG35">
    <cfRule type="cellIs" dxfId="258" priority="11" stopIfTrue="1" operator="equal">
      <formula>"ここをクリックして作成"</formula>
    </cfRule>
  </conditionalFormatting>
  <conditionalFormatting sqref="BG43">
    <cfRule type="cellIs" dxfId="257" priority="10" stopIfTrue="1" operator="equal">
      <formula>"ここをクリックして作成"</formula>
    </cfRule>
  </conditionalFormatting>
  <conditionalFormatting sqref="X9">
    <cfRule type="expression" dxfId="256" priority="8">
      <formula>$X$9="ここをクリックして作成"</formula>
    </cfRule>
  </conditionalFormatting>
  <conditionalFormatting sqref="AM9:AS12">
    <cfRule type="expression" dxfId="255" priority="7">
      <formula>$AM$9="ここをクリックして作成"</formula>
    </cfRule>
  </conditionalFormatting>
  <conditionalFormatting sqref="AM15:AS18">
    <cfRule type="expression" dxfId="254" priority="5">
      <formula>$AM$15="ここをクリックして作成"</formula>
    </cfRule>
  </conditionalFormatting>
  <conditionalFormatting sqref="BK10:BQ13">
    <cfRule type="expression" dxfId="253" priority="2">
      <formula>$BK$10="ここをクリックして作成"</formula>
    </cfRule>
  </conditionalFormatting>
  <conditionalFormatting sqref="X16">
    <cfRule type="expression" dxfId="252" priority="1">
      <formula>$X$16="ここをクリックして作成"</formula>
    </cfRule>
  </conditionalFormatting>
  <pageMargins left="0.47244094488188981" right="0.47244094488188981" top="0.39370078740157483" bottom="0.39370078740157483" header="0.31496062992125984" footer="0.31496062992125984"/>
  <pageSetup paperSize="9" scale="6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17761" r:id="rId5" name="Option Button 1">
              <controlPr defaultSize="0" autoFill="0" autoLine="0" autoPict="0">
                <anchor moveWithCells="1">
                  <from>
                    <xdr:col>14</xdr:col>
                    <xdr:colOff>209550</xdr:colOff>
                    <xdr:row>20</xdr:row>
                    <xdr:rowOff>171450</xdr:rowOff>
                  </from>
                  <to>
                    <xdr:col>24</xdr:col>
                    <xdr:colOff>190500</xdr:colOff>
                    <xdr:row>21</xdr:row>
                    <xdr:rowOff>241300</xdr:rowOff>
                  </to>
                </anchor>
              </controlPr>
            </control>
          </mc:Choice>
        </mc:AlternateContent>
        <mc:AlternateContent xmlns:mc="http://schemas.openxmlformats.org/markup-compatibility/2006">
          <mc:Choice Requires="x14">
            <control shapeId="117762" r:id="rId6" name="Option Button 2">
              <controlPr defaultSize="0" autoFill="0" autoLine="0" autoPict="0">
                <anchor moveWithCells="1">
                  <from>
                    <xdr:col>14</xdr:col>
                    <xdr:colOff>209550</xdr:colOff>
                    <xdr:row>24</xdr:row>
                    <xdr:rowOff>184150</xdr:rowOff>
                  </from>
                  <to>
                    <xdr:col>24</xdr:col>
                    <xdr:colOff>203200</xdr:colOff>
                    <xdr:row>25</xdr:row>
                    <xdr:rowOff>228600</xdr:rowOff>
                  </to>
                </anchor>
              </controlPr>
            </control>
          </mc:Choice>
        </mc:AlternateContent>
        <mc:AlternateContent xmlns:mc="http://schemas.openxmlformats.org/markup-compatibility/2006">
          <mc:Choice Requires="x14">
            <control shapeId="117763" r:id="rId7" name="Option Button 3">
              <controlPr defaultSize="0" autoFill="0" autoLine="0" autoPict="0">
                <anchor moveWithCells="1">
                  <from>
                    <xdr:col>30</xdr:col>
                    <xdr:colOff>0</xdr:colOff>
                    <xdr:row>20</xdr:row>
                    <xdr:rowOff>171450</xdr:rowOff>
                  </from>
                  <to>
                    <xdr:col>39</xdr:col>
                    <xdr:colOff>184150</xdr:colOff>
                    <xdr:row>21</xdr:row>
                    <xdr:rowOff>241300</xdr:rowOff>
                  </to>
                </anchor>
              </controlPr>
            </control>
          </mc:Choice>
        </mc:AlternateContent>
        <mc:AlternateContent xmlns:mc="http://schemas.openxmlformats.org/markup-compatibility/2006">
          <mc:Choice Requires="x14">
            <control shapeId="117764" r:id="rId8" name="Option Button 4">
              <controlPr defaultSize="0" autoFill="0" autoLine="0" autoPict="0">
                <anchor moveWithCells="1">
                  <from>
                    <xdr:col>30</xdr:col>
                    <xdr:colOff>19050</xdr:colOff>
                    <xdr:row>24</xdr:row>
                    <xdr:rowOff>171450</xdr:rowOff>
                  </from>
                  <to>
                    <xdr:col>39</xdr:col>
                    <xdr:colOff>203200</xdr:colOff>
                    <xdr:row>25</xdr:row>
                    <xdr:rowOff>222250</xdr:rowOff>
                  </to>
                </anchor>
              </controlPr>
            </control>
          </mc:Choice>
        </mc:AlternateContent>
        <mc:AlternateContent xmlns:mc="http://schemas.openxmlformats.org/markup-compatibility/2006">
          <mc:Choice Requires="x14">
            <control shapeId="117929" r:id="rId9" name="Option Button 169">
              <controlPr defaultSize="0" autoFill="0" autoLine="0" autoPict="0">
                <anchor moveWithCells="1">
                  <from>
                    <xdr:col>44</xdr:col>
                    <xdr:colOff>31750</xdr:colOff>
                    <xdr:row>20</xdr:row>
                    <xdr:rowOff>127000</xdr:rowOff>
                  </from>
                  <to>
                    <xdr:col>53</xdr:col>
                    <xdr:colOff>146050</xdr:colOff>
                    <xdr:row>21</xdr:row>
                    <xdr:rowOff>190500</xdr:rowOff>
                  </to>
                </anchor>
              </controlPr>
            </control>
          </mc:Choice>
        </mc:AlternateContent>
        <mc:AlternateContent xmlns:mc="http://schemas.openxmlformats.org/markup-compatibility/2006">
          <mc:Choice Requires="x14">
            <control shapeId="117930" r:id="rId10" name="Option Button 170">
              <controlPr defaultSize="0" autoFill="0" autoLine="0" autoPict="0">
                <anchor moveWithCells="1">
                  <from>
                    <xdr:col>44</xdr:col>
                    <xdr:colOff>12700</xdr:colOff>
                    <xdr:row>24</xdr:row>
                    <xdr:rowOff>152400</xdr:rowOff>
                  </from>
                  <to>
                    <xdr:col>53</xdr:col>
                    <xdr:colOff>165100</xdr:colOff>
                    <xdr:row>25</xdr:row>
                    <xdr:rowOff>203200</xdr:rowOff>
                  </to>
                </anchor>
              </controlPr>
            </control>
          </mc:Choice>
        </mc:AlternateContent>
        <mc:AlternateContent xmlns:mc="http://schemas.openxmlformats.org/markup-compatibility/2006">
          <mc:Choice Requires="x14">
            <control shapeId="117931" r:id="rId11" name="Option Button 171">
              <controlPr defaultSize="0" autoFill="0" autoLine="0" autoPict="0">
                <anchor moveWithCells="1">
                  <from>
                    <xdr:col>59</xdr:col>
                    <xdr:colOff>50800</xdr:colOff>
                    <xdr:row>20</xdr:row>
                    <xdr:rowOff>190500</xdr:rowOff>
                  </from>
                  <to>
                    <xdr:col>68</xdr:col>
                    <xdr:colOff>190500</xdr:colOff>
                    <xdr:row>22</xdr:row>
                    <xdr:rowOff>0</xdr:rowOff>
                  </to>
                </anchor>
              </controlPr>
            </control>
          </mc:Choice>
        </mc:AlternateContent>
        <mc:AlternateContent xmlns:mc="http://schemas.openxmlformats.org/markup-compatibility/2006">
          <mc:Choice Requires="x14">
            <control shapeId="117932" r:id="rId12" name="Option Button 172">
              <controlPr defaultSize="0" autoFill="0" autoLine="0" autoPict="0">
                <anchor moveWithCells="1">
                  <from>
                    <xdr:col>59</xdr:col>
                    <xdr:colOff>38100</xdr:colOff>
                    <xdr:row>24</xdr:row>
                    <xdr:rowOff>184150</xdr:rowOff>
                  </from>
                  <to>
                    <xdr:col>68</xdr:col>
                    <xdr:colOff>190500</xdr:colOff>
                    <xdr:row>25</xdr:row>
                    <xdr:rowOff>228600</xdr:rowOff>
                  </to>
                </anchor>
              </controlPr>
            </control>
          </mc:Choice>
        </mc:AlternateContent>
        <mc:AlternateContent xmlns:mc="http://schemas.openxmlformats.org/markup-compatibility/2006">
          <mc:Choice Requires="x14">
            <control shapeId="209982" r:id="rId13" name="Option Button 29758">
              <controlPr defaultSize="0" autoFill="0" autoLine="0" autoPict="0">
                <anchor moveWithCells="1">
                  <from>
                    <xdr:col>19</xdr:col>
                    <xdr:colOff>12700</xdr:colOff>
                    <xdr:row>32</xdr:row>
                    <xdr:rowOff>171450</xdr:rowOff>
                  </from>
                  <to>
                    <xdr:col>28</xdr:col>
                    <xdr:colOff>184150</xdr:colOff>
                    <xdr:row>33</xdr:row>
                    <xdr:rowOff>228600</xdr:rowOff>
                  </to>
                </anchor>
              </controlPr>
            </control>
          </mc:Choice>
        </mc:AlternateContent>
        <mc:AlternateContent xmlns:mc="http://schemas.openxmlformats.org/markup-compatibility/2006">
          <mc:Choice Requires="x14">
            <control shapeId="209983" r:id="rId14" name="Option Button 29759">
              <controlPr defaultSize="0" autoFill="0" autoLine="0" autoPict="0">
                <anchor moveWithCells="1">
                  <from>
                    <xdr:col>19</xdr:col>
                    <xdr:colOff>19050</xdr:colOff>
                    <xdr:row>36</xdr:row>
                    <xdr:rowOff>146050</xdr:rowOff>
                  </from>
                  <to>
                    <xdr:col>28</xdr:col>
                    <xdr:colOff>165100</xdr:colOff>
                    <xdr:row>37</xdr:row>
                    <xdr:rowOff>203200</xdr:rowOff>
                  </to>
                </anchor>
              </controlPr>
            </control>
          </mc:Choice>
        </mc:AlternateContent>
        <mc:AlternateContent xmlns:mc="http://schemas.openxmlformats.org/markup-compatibility/2006">
          <mc:Choice Requires="x14">
            <control shapeId="209984" r:id="rId15" name="Option Button 29760">
              <controlPr defaultSize="0" autoFill="0" autoLine="0" autoPict="0">
                <anchor moveWithCells="1">
                  <from>
                    <xdr:col>19</xdr:col>
                    <xdr:colOff>12700</xdr:colOff>
                    <xdr:row>40</xdr:row>
                    <xdr:rowOff>133350</xdr:rowOff>
                  </from>
                  <to>
                    <xdr:col>28</xdr:col>
                    <xdr:colOff>171450</xdr:colOff>
                    <xdr:row>41</xdr:row>
                    <xdr:rowOff>203200</xdr:rowOff>
                  </to>
                </anchor>
              </controlPr>
            </control>
          </mc:Choice>
        </mc:AlternateContent>
        <mc:AlternateContent xmlns:mc="http://schemas.openxmlformats.org/markup-compatibility/2006">
          <mc:Choice Requires="x14">
            <control shapeId="209985" r:id="rId16" name="Option Button 29761">
              <controlPr defaultSize="0" autoFill="0" autoLine="0" autoPict="0">
                <anchor moveWithCells="1">
                  <from>
                    <xdr:col>19</xdr:col>
                    <xdr:colOff>19050</xdr:colOff>
                    <xdr:row>44</xdr:row>
                    <xdr:rowOff>146050</xdr:rowOff>
                  </from>
                  <to>
                    <xdr:col>28</xdr:col>
                    <xdr:colOff>184150</xdr:colOff>
                    <xdr:row>45</xdr:row>
                    <xdr:rowOff>203200</xdr:rowOff>
                  </to>
                </anchor>
              </controlPr>
            </control>
          </mc:Choice>
        </mc:AlternateContent>
        <mc:AlternateContent xmlns:mc="http://schemas.openxmlformats.org/markup-compatibility/2006">
          <mc:Choice Requires="x14">
            <control shapeId="209986" r:id="rId17" name="Option Button 29762">
              <controlPr defaultSize="0" autoFill="0" autoLine="0" autoPict="0">
                <anchor moveWithCells="1">
                  <from>
                    <xdr:col>38</xdr:col>
                    <xdr:colOff>0</xdr:colOff>
                    <xdr:row>32</xdr:row>
                    <xdr:rowOff>127000</xdr:rowOff>
                  </from>
                  <to>
                    <xdr:col>47</xdr:col>
                    <xdr:colOff>190500</xdr:colOff>
                    <xdr:row>33</xdr:row>
                    <xdr:rowOff>184150</xdr:rowOff>
                  </to>
                </anchor>
              </controlPr>
            </control>
          </mc:Choice>
        </mc:AlternateContent>
        <mc:AlternateContent xmlns:mc="http://schemas.openxmlformats.org/markup-compatibility/2006">
          <mc:Choice Requires="x14">
            <control shapeId="209987" r:id="rId18" name="Option Button 29763">
              <controlPr defaultSize="0" autoFill="0" autoLine="0" autoPict="0">
                <anchor moveWithCells="1">
                  <from>
                    <xdr:col>38</xdr:col>
                    <xdr:colOff>12700</xdr:colOff>
                    <xdr:row>40</xdr:row>
                    <xdr:rowOff>127000</xdr:rowOff>
                  </from>
                  <to>
                    <xdr:col>47</xdr:col>
                    <xdr:colOff>190500</xdr:colOff>
                    <xdr:row>41</xdr:row>
                    <xdr:rowOff>190500</xdr:rowOff>
                  </to>
                </anchor>
              </controlPr>
            </control>
          </mc:Choice>
        </mc:AlternateContent>
        <mc:AlternateContent xmlns:mc="http://schemas.openxmlformats.org/markup-compatibility/2006">
          <mc:Choice Requires="x14">
            <control shapeId="209988" r:id="rId19" name="Option Button 29764">
              <controlPr defaultSize="0" autoFill="0" autoLine="0" autoPict="0">
                <anchor moveWithCells="1">
                  <from>
                    <xdr:col>58</xdr:col>
                    <xdr:colOff>38100</xdr:colOff>
                    <xdr:row>32</xdr:row>
                    <xdr:rowOff>114300</xdr:rowOff>
                  </from>
                  <to>
                    <xdr:col>68</xdr:col>
                    <xdr:colOff>146050</xdr:colOff>
                    <xdr:row>33</xdr:row>
                    <xdr:rowOff>171450</xdr:rowOff>
                  </to>
                </anchor>
              </controlPr>
            </control>
          </mc:Choice>
        </mc:AlternateContent>
        <mc:AlternateContent xmlns:mc="http://schemas.openxmlformats.org/markup-compatibility/2006">
          <mc:Choice Requires="x14">
            <control shapeId="209989" r:id="rId20" name="Option Button 29765">
              <controlPr defaultSize="0" autoFill="0" autoLine="0" autoPict="0">
                <anchor moveWithCells="1">
                  <from>
                    <xdr:col>58</xdr:col>
                    <xdr:colOff>31750</xdr:colOff>
                    <xdr:row>40</xdr:row>
                    <xdr:rowOff>127000</xdr:rowOff>
                  </from>
                  <to>
                    <xdr:col>68</xdr:col>
                    <xdr:colOff>146050</xdr:colOff>
                    <xdr:row>41</xdr:row>
                    <xdr:rowOff>190500</xdr:rowOff>
                  </to>
                </anchor>
              </controlPr>
            </control>
          </mc:Choice>
        </mc:AlternateContent>
        <mc:AlternateContent xmlns:mc="http://schemas.openxmlformats.org/markup-compatibility/2006">
          <mc:Choice Requires="x14">
            <control shapeId="209991" r:id="rId21" name="Group Box 29767">
              <controlPr defaultSize="0" autoFill="0" autoPict="0">
                <anchor moveWithCells="1">
                  <from>
                    <xdr:col>5</xdr:col>
                    <xdr:colOff>95250</xdr:colOff>
                    <xdr:row>19</xdr:row>
                    <xdr:rowOff>146050</xdr:rowOff>
                  </from>
                  <to>
                    <xdr:col>71</xdr:col>
                    <xdr:colOff>127000</xdr:colOff>
                    <xdr:row>50</xdr:row>
                    <xdr:rowOff>152400</xdr:rowOff>
                  </to>
                </anchor>
              </controlPr>
            </control>
          </mc:Choice>
        </mc:AlternateContent>
        <mc:AlternateContent xmlns:mc="http://schemas.openxmlformats.org/markup-compatibility/2006">
          <mc:Choice Requires="x14">
            <control shapeId="209999" r:id="rId22" name="Option Button 29775">
              <controlPr defaultSize="0" autoFill="0" autoLine="0" autoPict="0">
                <anchor moveWithCells="1">
                  <from>
                    <xdr:col>23</xdr:col>
                    <xdr:colOff>57150</xdr:colOff>
                    <xdr:row>6</xdr:row>
                    <xdr:rowOff>88900</xdr:rowOff>
                  </from>
                  <to>
                    <xdr:col>29</xdr:col>
                    <xdr:colOff>184150</xdr:colOff>
                    <xdr:row>8</xdr:row>
                    <xdr:rowOff>12700</xdr:rowOff>
                  </to>
                </anchor>
              </controlPr>
            </control>
          </mc:Choice>
        </mc:AlternateContent>
        <mc:AlternateContent xmlns:mc="http://schemas.openxmlformats.org/markup-compatibility/2006">
          <mc:Choice Requires="x14">
            <control shapeId="210003" r:id="rId23" name="Option Button 29779">
              <controlPr defaultSize="0" autoFill="0" autoLine="0" autoPict="0">
                <anchor moveWithCells="1">
                  <from>
                    <xdr:col>38</xdr:col>
                    <xdr:colOff>38100</xdr:colOff>
                    <xdr:row>6</xdr:row>
                    <xdr:rowOff>19050</xdr:rowOff>
                  </from>
                  <to>
                    <xdr:col>44</xdr:col>
                    <xdr:colOff>165100</xdr:colOff>
                    <xdr:row>7</xdr:row>
                    <xdr:rowOff>203200</xdr:rowOff>
                  </to>
                </anchor>
              </controlPr>
            </control>
          </mc:Choice>
        </mc:AlternateContent>
        <mc:AlternateContent xmlns:mc="http://schemas.openxmlformats.org/markup-compatibility/2006">
          <mc:Choice Requires="x14">
            <control shapeId="210015" r:id="rId24" name="Option Button 29791">
              <controlPr defaultSize="0" autoFill="0" autoLine="0" autoPict="0">
                <anchor moveWithCells="1">
                  <from>
                    <xdr:col>38</xdr:col>
                    <xdr:colOff>38100</xdr:colOff>
                    <xdr:row>12</xdr:row>
                    <xdr:rowOff>31750</xdr:rowOff>
                  </from>
                  <to>
                    <xdr:col>44</xdr:col>
                    <xdr:colOff>165100</xdr:colOff>
                    <xdr:row>13</xdr:row>
                    <xdr:rowOff>209550</xdr:rowOff>
                  </to>
                </anchor>
              </controlPr>
            </control>
          </mc:Choice>
        </mc:AlternateContent>
        <mc:AlternateContent xmlns:mc="http://schemas.openxmlformats.org/markup-compatibility/2006">
          <mc:Choice Requires="x14">
            <control shapeId="210016" r:id="rId25" name="Option Button 29792">
              <controlPr defaultSize="0" autoFill="0" autoLine="0" autoPict="0">
                <anchor moveWithCells="1">
                  <from>
                    <xdr:col>62</xdr:col>
                    <xdr:colOff>31750</xdr:colOff>
                    <xdr:row>6</xdr:row>
                    <xdr:rowOff>107950</xdr:rowOff>
                  </from>
                  <to>
                    <xdr:col>68</xdr:col>
                    <xdr:colOff>152400</xdr:colOff>
                    <xdr:row>8</xdr:row>
                    <xdr:rowOff>50800</xdr:rowOff>
                  </to>
                </anchor>
              </controlPr>
            </control>
          </mc:Choice>
        </mc:AlternateContent>
        <mc:AlternateContent xmlns:mc="http://schemas.openxmlformats.org/markup-compatibility/2006">
          <mc:Choice Requires="x14">
            <control shapeId="210017" r:id="rId26" name="Option Button 29793">
              <controlPr defaultSize="0" autoFill="0" autoLine="0" autoPict="0">
                <anchor moveWithCells="1">
                  <from>
                    <xdr:col>23</xdr:col>
                    <xdr:colOff>57150</xdr:colOff>
                    <xdr:row>13</xdr:row>
                    <xdr:rowOff>57150</xdr:rowOff>
                  </from>
                  <to>
                    <xdr:col>29</xdr:col>
                    <xdr:colOff>184150</xdr:colOff>
                    <xdr:row>14</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CCCC"/>
  </sheetPr>
  <dimension ref="A1:DC759"/>
  <sheetViews>
    <sheetView showWhiteSpace="0" topLeftCell="C2" zoomScale="85" zoomScaleNormal="85" zoomScaleSheetLayoutView="130" workbookViewId="0">
      <selection activeCell="CO10" sqref="CO10"/>
    </sheetView>
  </sheetViews>
  <sheetFormatPr defaultColWidth="2.7265625" defaultRowHeight="13" x14ac:dyDescent="0.2"/>
  <cols>
    <col min="1" max="1" width="5.26953125" style="171" customWidth="1"/>
    <col min="2" max="2" width="7.90625" style="171" customWidth="1"/>
    <col min="3" max="3" width="2.7265625" style="171"/>
    <col min="4" max="5" width="2.7265625" style="171" customWidth="1"/>
    <col min="6" max="6" width="2.453125" style="171" customWidth="1"/>
    <col min="7" max="7" width="2.7265625" style="171" customWidth="1"/>
    <col min="8" max="10" width="3.08984375" style="171" bestFit="1" customWidth="1"/>
    <col min="11" max="11" width="3.453125" style="171" bestFit="1" customWidth="1"/>
    <col min="12" max="16" width="2.7265625" style="171"/>
    <col min="17" max="17" width="2.90625" style="171" customWidth="1"/>
    <col min="18" max="25" width="2.7265625" style="171"/>
    <col min="26" max="27" width="2.7265625" style="171" customWidth="1"/>
    <col min="28" max="32" width="2.7265625" style="171"/>
    <col min="33" max="33" width="2.7265625" style="171" customWidth="1"/>
    <col min="34" max="37" width="2.7265625" style="171"/>
    <col min="38" max="38" width="2.7265625" style="171" customWidth="1"/>
    <col min="39" max="43" width="2.7265625" style="171"/>
    <col min="44" max="44" width="2.90625" style="171" customWidth="1"/>
    <col min="45" max="45" width="2.7265625" style="171"/>
    <col min="46" max="46" width="2.7265625" style="171" customWidth="1"/>
    <col min="47" max="54" width="2.7265625" style="171"/>
    <col min="55" max="55" width="2.7265625" style="171" customWidth="1"/>
    <col min="56" max="56" width="2.7265625" style="171"/>
    <col min="57" max="57" width="2.36328125" style="161" hidden="1" customWidth="1"/>
    <col min="58" max="60" width="2.7265625" style="161" hidden="1" customWidth="1"/>
    <col min="61" max="61" width="4.453125" style="161" hidden="1" customWidth="1"/>
    <col min="62" max="67" width="2.7265625" style="161" hidden="1" customWidth="1"/>
    <col min="68" max="68" width="8.36328125" style="161" hidden="1" customWidth="1"/>
    <col min="69" max="69" width="7.453125" style="161" hidden="1" customWidth="1"/>
    <col min="70" max="70" width="8.36328125" style="161" hidden="1" customWidth="1"/>
    <col min="71" max="71" width="13.26953125" style="161" hidden="1" customWidth="1"/>
    <col min="72" max="73" width="2.7265625" style="161" hidden="1" customWidth="1"/>
    <col min="74" max="77" width="2.7265625" style="162" hidden="1" customWidth="1"/>
    <col min="78" max="78" width="5.26953125" style="162" hidden="1" customWidth="1"/>
    <col min="79" max="79" width="4.6328125" style="162" hidden="1" customWidth="1"/>
    <col min="80" max="81" width="4.7265625" style="162" hidden="1" customWidth="1"/>
    <col min="82" max="82" width="2.7265625" style="162" hidden="1" customWidth="1"/>
    <col min="83" max="83" width="61.7265625" style="663" hidden="1" customWidth="1"/>
    <col min="84" max="84" width="15.7265625" style="663" hidden="1" customWidth="1"/>
    <col min="85" max="85" width="20.36328125" style="661" hidden="1" customWidth="1"/>
    <col min="86" max="86" width="53.6328125" style="162" hidden="1" customWidth="1"/>
    <col min="87" max="87" width="2.7265625" style="162" hidden="1" customWidth="1"/>
    <col min="88" max="88" width="12.6328125" style="162" hidden="1" customWidth="1"/>
    <col min="89" max="89" width="7.7265625" style="162" hidden="1" customWidth="1"/>
    <col min="90" max="92" width="2.7265625" style="162" hidden="1" customWidth="1"/>
    <col min="93" max="107" width="2.7265625" style="325"/>
    <col min="108" max="16384" width="2.7265625" style="162"/>
  </cols>
  <sheetData>
    <row r="1" spans="1:107" s="155" customFormat="1" ht="23.25" hidden="1" customHeight="1" thickBot="1" x14ac:dyDescent="0.25">
      <c r="A1" s="938" t="s">
        <v>351</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1006" t="s">
        <v>176</v>
      </c>
      <c r="BF1" s="1007"/>
      <c r="BG1" s="1007"/>
      <c r="BH1" s="1007"/>
      <c r="BI1" s="1007"/>
      <c r="BJ1" s="1007"/>
      <c r="BK1" s="1007"/>
      <c r="BL1" s="1007"/>
      <c r="BM1" s="1007"/>
      <c r="BN1" s="1007"/>
      <c r="BO1" s="1007"/>
      <c r="BP1" s="1007"/>
      <c r="BQ1" s="1007"/>
      <c r="BR1" s="1007"/>
      <c r="BS1" s="1007"/>
      <c r="BT1" s="1007"/>
      <c r="BU1" s="1007"/>
      <c r="BV1" s="1007"/>
      <c r="BW1" s="1007"/>
      <c r="BX1" s="1007"/>
      <c r="BY1" s="1007"/>
      <c r="BZ1" s="1008"/>
      <c r="CA1" s="154"/>
      <c r="CB1" s="154"/>
      <c r="CC1" s="154"/>
      <c r="CD1" s="154"/>
      <c r="CE1" s="967" t="s">
        <v>224</v>
      </c>
      <c r="CF1" s="968"/>
      <c r="CG1" s="969"/>
      <c r="CH1" s="625" t="s">
        <v>223</v>
      </c>
      <c r="CI1" s="154"/>
      <c r="CJ1" s="626"/>
      <c r="CK1" s="627"/>
      <c r="CL1" s="627"/>
      <c r="CM1" s="154"/>
      <c r="CN1" s="154"/>
      <c r="CO1" s="414"/>
      <c r="CP1" s="414"/>
      <c r="CQ1" s="414"/>
      <c r="CR1" s="414"/>
      <c r="CS1" s="414"/>
      <c r="CT1" s="414"/>
      <c r="CU1" s="414"/>
      <c r="CV1" s="414"/>
      <c r="CW1" s="414"/>
      <c r="CX1" s="414"/>
      <c r="CY1" s="414"/>
      <c r="CZ1" s="414"/>
      <c r="DA1" s="414"/>
      <c r="DB1" s="414"/>
      <c r="DC1" s="414"/>
    </row>
    <row r="2" spans="1:107" s="155" customFormat="1" ht="23.25" customHeight="1" thickBot="1" x14ac:dyDescent="0.3">
      <c r="A2" s="942" t="s">
        <v>585</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3"/>
      <c r="BE2" s="1009"/>
      <c r="BF2" s="1010"/>
      <c r="BG2" s="1010"/>
      <c r="BH2" s="1010"/>
      <c r="BI2" s="1010"/>
      <c r="BJ2" s="1010"/>
      <c r="BK2" s="1010"/>
      <c r="BL2" s="1010"/>
      <c r="BM2" s="1010"/>
      <c r="BN2" s="1010"/>
      <c r="BO2" s="1010"/>
      <c r="BP2" s="1010"/>
      <c r="BQ2" s="1010"/>
      <c r="BR2" s="1010"/>
      <c r="BS2" s="1010"/>
      <c r="BT2" s="1010"/>
      <c r="BU2" s="1010"/>
      <c r="BV2" s="1010"/>
      <c r="BW2" s="1010"/>
      <c r="BX2" s="1010"/>
      <c r="BY2" s="1010"/>
      <c r="BZ2" s="1011"/>
      <c r="CA2" s="154"/>
      <c r="CB2" s="154"/>
      <c r="CC2" s="154"/>
      <c r="CD2" s="154"/>
      <c r="CE2" s="997">
        <f ca="1">+TODAY()</f>
        <v>45617</v>
      </c>
      <c r="CF2" s="998"/>
      <c r="CG2" s="628"/>
      <c r="CH2" s="629" t="s">
        <v>163</v>
      </c>
      <c r="CI2" s="154"/>
      <c r="CJ2" s="630"/>
      <c r="CK2" s="627"/>
      <c r="CL2" s="627"/>
      <c r="CM2" s="154"/>
      <c r="CN2" s="154"/>
      <c r="CO2" s="414"/>
      <c r="CP2" s="414"/>
      <c r="CQ2" s="414"/>
      <c r="CR2" s="414"/>
      <c r="CS2" s="414"/>
      <c r="CT2" s="414"/>
      <c r="CU2" s="414"/>
      <c r="CV2" s="414"/>
      <c r="CW2" s="414"/>
      <c r="CX2" s="414"/>
      <c r="CY2" s="414"/>
      <c r="CZ2" s="414"/>
      <c r="DA2" s="414"/>
      <c r="DB2" s="414"/>
      <c r="DC2" s="414"/>
    </row>
    <row r="3" spans="1:107" s="155" customFormat="1" ht="18.75" customHeight="1" x14ac:dyDescent="0.2">
      <c r="A3" s="906" t="s">
        <v>195</v>
      </c>
      <c r="B3" s="907"/>
      <c r="C3" s="912" t="s">
        <v>254</v>
      </c>
      <c r="D3" s="913"/>
      <c r="E3" s="914"/>
      <c r="F3" s="915" t="s">
        <v>268</v>
      </c>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6"/>
      <c r="BE3" s="154"/>
      <c r="BF3" s="154"/>
      <c r="BG3" s="154"/>
      <c r="BH3" s="154"/>
      <c r="BI3" s="154"/>
      <c r="BJ3" s="154"/>
      <c r="BK3" s="154"/>
      <c r="BL3" s="154"/>
      <c r="BM3" s="154"/>
      <c r="BN3" s="154"/>
      <c r="BO3" s="154"/>
      <c r="BP3" s="154"/>
      <c r="BQ3" s="154"/>
      <c r="BR3" s="154"/>
      <c r="BS3" s="627"/>
      <c r="BT3" s="627"/>
      <c r="BU3" s="627"/>
      <c r="BV3" s="156"/>
      <c r="BW3" s="156"/>
      <c r="BX3" s="156"/>
      <c r="BY3" s="156"/>
      <c r="BZ3" s="631"/>
      <c r="CE3" s="999">
        <f ca="1">YEAR(CE2)</f>
        <v>2024</v>
      </c>
      <c r="CF3" s="1000"/>
      <c r="CG3" s="628"/>
      <c r="CH3" s="632"/>
      <c r="CI3" s="154"/>
      <c r="CJ3" s="627"/>
      <c r="CK3" s="627"/>
      <c r="CL3" s="627"/>
      <c r="CM3" s="154"/>
      <c r="CN3" s="154"/>
      <c r="CO3" s="414"/>
      <c r="CP3" s="414"/>
      <c r="CQ3" s="414"/>
      <c r="CR3" s="414"/>
      <c r="CS3" s="414"/>
      <c r="CT3" s="414"/>
      <c r="CU3" s="414"/>
      <c r="CV3" s="414"/>
      <c r="CW3" s="414"/>
      <c r="CX3" s="414"/>
      <c r="CY3" s="414"/>
      <c r="CZ3" s="414"/>
      <c r="DA3" s="414"/>
      <c r="DB3" s="414"/>
      <c r="DC3" s="414"/>
    </row>
    <row r="4" spans="1:107" s="155" customFormat="1" ht="21.75" customHeight="1" x14ac:dyDescent="0.2">
      <c r="A4" s="908"/>
      <c r="B4" s="909"/>
      <c r="C4" s="917" t="s">
        <v>159</v>
      </c>
      <c r="D4" s="918"/>
      <c r="E4" s="919"/>
      <c r="F4" s="920" t="s">
        <v>96</v>
      </c>
      <c r="G4" s="920"/>
      <c r="H4" s="920"/>
      <c r="I4" s="921"/>
      <c r="J4" s="921"/>
      <c r="K4" s="157" t="s">
        <v>158</v>
      </c>
      <c r="L4" s="921"/>
      <c r="M4" s="921"/>
      <c r="N4" s="157" t="s">
        <v>127</v>
      </c>
      <c r="O4" s="921"/>
      <c r="P4" s="921"/>
      <c r="Q4" s="157" t="s">
        <v>52</v>
      </c>
      <c r="R4" s="904" t="str">
        <f ca="1">IFERROR(IF(BQ4=CE2,"","←今日の日付を再度、確認してください。正しければＱ２へお進みください。"),"")</f>
        <v/>
      </c>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5"/>
      <c r="BE4" s="988" t="s">
        <v>267</v>
      </c>
      <c r="BF4" s="989"/>
      <c r="BG4" s="989"/>
      <c r="BH4" s="989"/>
      <c r="BI4" s="989"/>
      <c r="BJ4" s="989"/>
      <c r="BK4" s="1012" t="str">
        <f>F4&amp;I4&amp;K4&amp;L4&amp;N4&amp;O4&amp;Q4</f>
        <v>令和年月日</v>
      </c>
      <c r="BL4" s="1012"/>
      <c r="BM4" s="1012"/>
      <c r="BN4" s="1012"/>
      <c r="BO4" s="1012"/>
      <c r="BP4" s="1012"/>
      <c r="BQ4" s="1004" t="e">
        <f>VALUE(BK4)</f>
        <v>#VALUE!</v>
      </c>
      <c r="BR4" s="1005"/>
      <c r="BS4" s="154" t="e">
        <f>+MONTH(BQ4)</f>
        <v>#VALUE!</v>
      </c>
      <c r="BT4" s="627" t="e">
        <f>+YEAR(BQ4)-2018</f>
        <v>#VALUE!</v>
      </c>
      <c r="BU4" s="627"/>
      <c r="BV4" s="156"/>
      <c r="BW4" s="156"/>
      <c r="BX4" s="156"/>
      <c r="BY4" s="156"/>
      <c r="BZ4" s="631"/>
      <c r="CE4" s="633" t="s">
        <v>164</v>
      </c>
      <c r="CF4" s="634" t="s">
        <v>96</v>
      </c>
      <c r="CG4" s="635" t="s">
        <v>222</v>
      </c>
      <c r="CH4" s="632" t="s">
        <v>161</v>
      </c>
      <c r="CI4" s="154"/>
      <c r="CJ4" s="627"/>
      <c r="CK4" s="627"/>
      <c r="CL4" s="627"/>
      <c r="CM4" s="154"/>
      <c r="CN4" s="154"/>
      <c r="CO4" s="414"/>
      <c r="CP4" s="414"/>
      <c r="CQ4" s="414"/>
      <c r="CR4" s="414"/>
      <c r="CS4" s="414"/>
      <c r="CT4" s="414"/>
      <c r="CU4" s="414"/>
      <c r="CV4" s="414"/>
      <c r="CW4" s="414"/>
      <c r="CX4" s="414"/>
      <c r="CY4" s="414"/>
      <c r="CZ4" s="414"/>
      <c r="DA4" s="414"/>
      <c r="DB4" s="414"/>
      <c r="DC4" s="414"/>
    </row>
    <row r="5" spans="1:107" s="155" customFormat="1" ht="19.5" customHeight="1" thickBot="1" x14ac:dyDescent="0.25">
      <c r="A5" s="908"/>
      <c r="B5" s="909"/>
      <c r="C5" s="939" t="s">
        <v>255</v>
      </c>
      <c r="D5" s="940"/>
      <c r="E5" s="941"/>
      <c r="F5" s="902" t="s">
        <v>200</v>
      </c>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BB5" s="902"/>
      <c r="BC5" s="902"/>
      <c r="BD5" s="903"/>
      <c r="BE5" s="154"/>
      <c r="BF5" s="154"/>
      <c r="BG5" s="154"/>
      <c r="BH5" s="154"/>
      <c r="BI5" s="154"/>
      <c r="BJ5" s="154"/>
      <c r="BK5" s="154"/>
      <c r="BL5" s="154"/>
      <c r="BM5" s="154"/>
      <c r="BN5" s="154"/>
      <c r="BO5" s="154"/>
      <c r="BP5" s="154"/>
      <c r="BQ5" s="154"/>
      <c r="BR5" s="154"/>
      <c r="BS5" s="627"/>
      <c r="BT5" s="627"/>
      <c r="BU5" s="627"/>
      <c r="BV5" s="627"/>
      <c r="BW5" s="627"/>
      <c r="BX5" s="627"/>
      <c r="BY5" s="627"/>
      <c r="BZ5" s="636"/>
      <c r="CA5" s="154"/>
      <c r="CB5" s="154"/>
      <c r="CC5" s="154"/>
      <c r="CD5" s="154"/>
      <c r="CE5" s="633">
        <v>2022</v>
      </c>
      <c r="CF5" s="634">
        <v>4</v>
      </c>
      <c r="CG5" s="628">
        <f ca="1">+VLOOKUP($CE$3,$CE$5:$CF$58,2,0)</f>
        <v>6</v>
      </c>
      <c r="CH5" s="632" t="s">
        <v>162</v>
      </c>
      <c r="CI5" s="154"/>
      <c r="CJ5" s="154"/>
      <c r="CK5" s="154"/>
      <c r="CL5" s="154"/>
      <c r="CM5" s="154"/>
      <c r="CN5" s="154"/>
      <c r="CO5" s="414"/>
      <c r="CP5" s="414"/>
      <c r="CQ5" s="414"/>
      <c r="CR5" s="414"/>
      <c r="CS5" s="414"/>
      <c r="CT5" s="414"/>
      <c r="CU5" s="414"/>
      <c r="CV5" s="414"/>
      <c r="CW5" s="414"/>
      <c r="CX5" s="414"/>
      <c r="CY5" s="414"/>
      <c r="CZ5" s="414"/>
      <c r="DA5" s="414"/>
      <c r="DB5" s="414"/>
      <c r="DC5" s="414"/>
    </row>
    <row r="6" spans="1:107" s="155" customFormat="1" ht="25.5" customHeight="1" thickBot="1" x14ac:dyDescent="0.25">
      <c r="A6" s="908"/>
      <c r="B6" s="909"/>
      <c r="C6" s="949" t="s">
        <v>159</v>
      </c>
      <c r="D6" s="950"/>
      <c r="E6" s="951"/>
      <c r="F6" s="924" t="s">
        <v>362</v>
      </c>
      <c r="G6" s="924"/>
      <c r="H6" s="955"/>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c r="AT6" s="955"/>
      <c r="AU6" s="955"/>
      <c r="AV6" s="955"/>
      <c r="AW6" s="955"/>
      <c r="AX6" s="955"/>
      <c r="AY6" s="955"/>
      <c r="AZ6" s="955"/>
      <c r="BA6" s="955"/>
      <c r="BB6" s="955"/>
      <c r="BC6" s="955"/>
      <c r="BD6" s="956"/>
      <c r="BE6" s="970" t="s">
        <v>214</v>
      </c>
      <c r="BF6" s="970"/>
      <c r="BG6" s="970"/>
      <c r="BH6" s="970"/>
      <c r="BI6" s="971"/>
      <c r="BJ6" s="976" t="s">
        <v>208</v>
      </c>
      <c r="BK6" s="977"/>
      <c r="BL6" s="977"/>
      <c r="BM6" s="978"/>
      <c r="BN6" s="976" t="s">
        <v>209</v>
      </c>
      <c r="BO6" s="977"/>
      <c r="BP6" s="977"/>
      <c r="BQ6" s="977"/>
      <c r="BR6" s="978"/>
      <c r="BS6" s="627"/>
      <c r="BT6" s="627"/>
      <c r="BU6" s="627"/>
      <c r="BV6" s="627"/>
      <c r="BW6" s="627"/>
      <c r="BX6" s="627"/>
      <c r="BY6" s="627"/>
      <c r="BZ6" s="636"/>
      <c r="CA6" s="154"/>
      <c r="CB6" s="154"/>
      <c r="CC6" s="154"/>
      <c r="CD6" s="154"/>
      <c r="CE6" s="633">
        <v>2023</v>
      </c>
      <c r="CF6" s="634">
        <v>5</v>
      </c>
      <c r="CG6" s="628"/>
      <c r="CH6" s="637" t="s">
        <v>96</v>
      </c>
      <c r="CI6" s="154"/>
      <c r="CJ6" s="154"/>
      <c r="CK6" s="154"/>
      <c r="CL6" s="154"/>
      <c r="CM6" s="154"/>
      <c r="CN6" s="154"/>
      <c r="CO6" s="414"/>
      <c r="CP6" s="414"/>
      <c r="CQ6" s="414"/>
      <c r="CR6" s="414"/>
      <c r="CS6" s="414"/>
      <c r="CT6" s="414"/>
      <c r="CU6" s="414"/>
      <c r="CV6" s="414"/>
      <c r="CW6" s="414"/>
      <c r="CX6" s="414"/>
      <c r="CY6" s="414"/>
      <c r="CZ6" s="414"/>
      <c r="DA6" s="414"/>
      <c r="DB6" s="414"/>
      <c r="DC6" s="414"/>
    </row>
    <row r="7" spans="1:107" s="155" customFormat="1" ht="19.5" customHeight="1" thickBot="1" x14ac:dyDescent="0.25">
      <c r="A7" s="908"/>
      <c r="B7" s="909"/>
      <c r="C7" s="879" t="s">
        <v>256</v>
      </c>
      <c r="D7" s="880"/>
      <c r="E7" s="882"/>
      <c r="F7" s="922" t="s">
        <v>266</v>
      </c>
      <c r="G7" s="922"/>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2"/>
      <c r="AJ7" s="922"/>
      <c r="AK7" s="922"/>
      <c r="AL7" s="922"/>
      <c r="AM7" s="922"/>
      <c r="AN7" s="922"/>
      <c r="AO7" s="922"/>
      <c r="AP7" s="922"/>
      <c r="AQ7" s="922"/>
      <c r="AR7" s="922"/>
      <c r="AS7" s="922"/>
      <c r="AT7" s="922"/>
      <c r="AU7" s="922"/>
      <c r="AV7" s="922"/>
      <c r="AW7" s="922"/>
      <c r="AX7" s="922"/>
      <c r="AY7" s="922"/>
      <c r="AZ7" s="922"/>
      <c r="BA7" s="922"/>
      <c r="BB7" s="922"/>
      <c r="BC7" s="922"/>
      <c r="BD7" s="923"/>
      <c r="BE7" s="972"/>
      <c r="BF7" s="972"/>
      <c r="BG7" s="972"/>
      <c r="BH7" s="972"/>
      <c r="BI7" s="973"/>
      <c r="BJ7" s="979"/>
      <c r="BK7" s="849"/>
      <c r="BL7" s="849"/>
      <c r="BM7" s="850"/>
      <c r="BN7" s="979"/>
      <c r="BO7" s="849"/>
      <c r="BP7" s="849"/>
      <c r="BQ7" s="849"/>
      <c r="BR7" s="850"/>
      <c r="BS7" s="154"/>
      <c r="BT7" s="154"/>
      <c r="BU7" s="154"/>
      <c r="BV7" s="154"/>
      <c r="BW7" s="154"/>
      <c r="BX7" s="154"/>
      <c r="BY7" s="154"/>
      <c r="BZ7" s="154"/>
      <c r="CA7" s="154"/>
      <c r="CB7" s="154"/>
      <c r="CC7" s="154"/>
      <c r="CD7" s="154"/>
      <c r="CE7" s="633">
        <v>2024</v>
      </c>
      <c r="CF7" s="634">
        <v>6</v>
      </c>
      <c r="CG7" s="628"/>
      <c r="CH7" s="154"/>
      <c r="CI7" s="154"/>
      <c r="CJ7" s="154"/>
      <c r="CK7" s="154"/>
      <c r="CL7" s="154"/>
      <c r="CM7" s="154"/>
      <c r="CN7" s="154"/>
      <c r="CO7" s="414"/>
      <c r="CP7" s="414"/>
      <c r="CQ7" s="414"/>
      <c r="CR7" s="414"/>
      <c r="CS7" s="414"/>
      <c r="CT7" s="414"/>
      <c r="CU7" s="414"/>
      <c r="CV7" s="414"/>
      <c r="CW7" s="414"/>
      <c r="CX7" s="414"/>
      <c r="CY7" s="414"/>
      <c r="CZ7" s="414"/>
      <c r="DA7" s="414"/>
      <c r="DB7" s="414"/>
      <c r="DC7" s="414"/>
    </row>
    <row r="8" spans="1:107" s="155" customFormat="1" ht="27.75" customHeight="1" thickBot="1" x14ac:dyDescent="0.25">
      <c r="A8" s="908"/>
      <c r="B8" s="909"/>
      <c r="C8" s="953" t="s">
        <v>159</v>
      </c>
      <c r="D8" s="954"/>
      <c r="E8" s="954"/>
      <c r="F8" s="924" t="s">
        <v>362</v>
      </c>
      <c r="G8" s="924"/>
      <c r="H8" s="955"/>
      <c r="I8" s="955"/>
      <c r="J8" s="955"/>
      <c r="K8" s="955"/>
      <c r="L8" s="955"/>
      <c r="M8" s="955"/>
      <c r="N8" s="955"/>
      <c r="O8" s="955"/>
      <c r="P8" s="955"/>
      <c r="Q8" s="955"/>
      <c r="R8" s="955"/>
      <c r="S8" s="955"/>
      <c r="T8" s="955"/>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c r="AT8" s="955"/>
      <c r="AU8" s="955"/>
      <c r="AV8" s="955"/>
      <c r="AW8" s="955"/>
      <c r="AX8" s="955"/>
      <c r="AY8" s="955"/>
      <c r="AZ8" s="955"/>
      <c r="BA8" s="955"/>
      <c r="BB8" s="955"/>
      <c r="BC8" s="955"/>
      <c r="BD8" s="956"/>
      <c r="BE8" s="974"/>
      <c r="BF8" s="974"/>
      <c r="BG8" s="974"/>
      <c r="BH8" s="974"/>
      <c r="BI8" s="975"/>
      <c r="BJ8" s="980"/>
      <c r="BK8" s="981"/>
      <c r="BL8" s="981"/>
      <c r="BM8" s="982"/>
      <c r="BN8" s="980"/>
      <c r="BO8" s="981"/>
      <c r="BP8" s="981"/>
      <c r="BQ8" s="981"/>
      <c r="BR8" s="982"/>
      <c r="BS8" s="627"/>
      <c r="BT8" s="627"/>
      <c r="BU8" s="627"/>
      <c r="BV8" s="627"/>
      <c r="BW8" s="627"/>
      <c r="BX8" s="627"/>
      <c r="BY8" s="627"/>
      <c r="BZ8" s="636"/>
      <c r="CA8" s="154"/>
      <c r="CB8" s="154"/>
      <c r="CC8" s="154"/>
      <c r="CD8" s="154"/>
      <c r="CE8" s="633">
        <v>2025</v>
      </c>
      <c r="CF8" s="634">
        <v>7</v>
      </c>
      <c r="CG8" s="628"/>
      <c r="CH8" s="638" t="s">
        <v>97</v>
      </c>
      <c r="CI8" s="154"/>
      <c r="CJ8" s="154"/>
      <c r="CK8" s="154"/>
      <c r="CL8" s="154"/>
      <c r="CM8" s="154"/>
      <c r="CN8" s="154"/>
      <c r="CO8" s="414"/>
      <c r="CP8" s="414"/>
      <c r="CQ8" s="414"/>
      <c r="CR8" s="414"/>
      <c r="CS8" s="414"/>
      <c r="CT8" s="414"/>
      <c r="CU8" s="414"/>
      <c r="CV8" s="414"/>
      <c r="CW8" s="414"/>
      <c r="CX8" s="414"/>
      <c r="CY8" s="414"/>
      <c r="CZ8" s="414"/>
      <c r="DA8" s="414"/>
      <c r="DB8" s="414"/>
      <c r="DC8" s="414"/>
    </row>
    <row r="9" spans="1:107" s="155" customFormat="1" ht="19.5" customHeight="1" x14ac:dyDescent="0.2">
      <c r="A9" s="908"/>
      <c r="B9" s="909"/>
      <c r="C9" s="939" t="s">
        <v>257</v>
      </c>
      <c r="D9" s="940"/>
      <c r="E9" s="941"/>
      <c r="F9" s="957" t="s">
        <v>407</v>
      </c>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8"/>
      <c r="AY9" s="958"/>
      <c r="AZ9" s="958"/>
      <c r="BA9" s="958"/>
      <c r="BB9" s="958"/>
      <c r="BC9" s="958"/>
      <c r="BD9" s="959"/>
      <c r="BE9" s="988" t="s">
        <v>188</v>
      </c>
      <c r="BF9" s="989"/>
      <c r="BG9" s="989"/>
      <c r="BH9" s="989"/>
      <c r="BI9" s="989"/>
      <c r="BJ9" s="989" t="str">
        <f>+VLOOKUP('②選択画面 '!CB8,'②選択画面 '!$CC$8:$CJ$23,8,0)</f>
        <v>普徴＆継続</v>
      </c>
      <c r="BK9" s="989"/>
      <c r="BL9" s="989"/>
      <c r="BM9" s="989"/>
      <c r="BN9" s="989" t="str">
        <f>+VLOOKUP('②選択画面 '!CB8,'②選択画面 '!CC8:CK23,9,0)</f>
        <v>普徴＆継続＆一括</v>
      </c>
      <c r="BO9" s="989"/>
      <c r="BP9" s="989"/>
      <c r="BQ9" s="989"/>
      <c r="BR9" s="989"/>
      <c r="BS9" s="627"/>
      <c r="BT9" s="627"/>
      <c r="BU9" s="627"/>
      <c r="BV9" s="627"/>
      <c r="BW9" s="627"/>
      <c r="BX9" s="627"/>
      <c r="BY9" s="627"/>
      <c r="BZ9" s="636"/>
      <c r="CA9" s="154"/>
      <c r="CB9" s="154"/>
      <c r="CC9" s="154"/>
      <c r="CD9" s="154"/>
      <c r="CE9" s="633">
        <v>2026</v>
      </c>
      <c r="CF9" s="634">
        <v>8</v>
      </c>
      <c r="CG9" s="639"/>
      <c r="CH9" s="639"/>
      <c r="CI9" s="154"/>
      <c r="CJ9" s="154"/>
      <c r="CK9" s="154"/>
      <c r="CL9" s="154"/>
      <c r="CM9" s="154"/>
      <c r="CN9" s="154"/>
      <c r="CO9" s="414"/>
      <c r="CP9" s="414"/>
      <c r="CQ9" s="414"/>
      <c r="CR9" s="414"/>
      <c r="CS9" s="414"/>
      <c r="CT9" s="414"/>
      <c r="CU9" s="414"/>
      <c r="CV9" s="414"/>
      <c r="CW9" s="414"/>
      <c r="CX9" s="414"/>
      <c r="CY9" s="414"/>
      <c r="CZ9" s="414"/>
      <c r="DA9" s="414"/>
      <c r="DB9" s="414"/>
      <c r="DC9" s="414"/>
    </row>
    <row r="10" spans="1:107" ht="23.25" customHeight="1" x14ac:dyDescent="0.2">
      <c r="A10" s="908"/>
      <c r="B10" s="909"/>
      <c r="C10" s="827" t="s">
        <v>159</v>
      </c>
      <c r="D10" s="828"/>
      <c r="E10" s="829"/>
      <c r="F10" s="960" t="s">
        <v>160</v>
      </c>
      <c r="G10" s="961"/>
      <c r="H10" s="961"/>
      <c r="I10" s="961"/>
      <c r="J10" s="962"/>
      <c r="K10" s="925"/>
      <c r="L10" s="926"/>
      <c r="M10" s="926"/>
      <c r="N10" s="926"/>
      <c r="O10" s="926"/>
      <c r="P10" s="926"/>
      <c r="Q10" s="926"/>
      <c r="R10" s="926"/>
      <c r="S10" s="926"/>
      <c r="T10" s="926"/>
      <c r="U10" s="926"/>
      <c r="V10" s="926"/>
      <c r="W10" s="926"/>
      <c r="X10" s="926"/>
      <c r="Y10" s="926"/>
      <c r="Z10" s="926"/>
      <c r="AA10" s="926"/>
      <c r="AB10" s="926"/>
      <c r="AC10" s="926"/>
      <c r="AD10" s="926"/>
      <c r="AE10" s="926"/>
      <c r="AF10" s="927"/>
      <c r="AG10" s="289"/>
      <c r="AH10" s="289"/>
      <c r="AI10" s="289"/>
      <c r="AJ10" s="289"/>
      <c r="AK10" s="289"/>
      <c r="AL10" s="931"/>
      <c r="AM10" s="931"/>
      <c r="AN10" s="931"/>
      <c r="AO10" s="931"/>
      <c r="AP10" s="931"/>
      <c r="AQ10" s="931"/>
      <c r="AR10" s="931"/>
      <c r="AS10" s="931"/>
      <c r="AT10" s="931"/>
      <c r="AU10" s="931"/>
      <c r="AV10" s="931"/>
      <c r="AW10" s="931"/>
      <c r="AX10" s="931"/>
      <c r="AY10" s="931"/>
      <c r="AZ10" s="931"/>
      <c r="BA10" s="931"/>
      <c r="BB10" s="931"/>
      <c r="BC10" s="931"/>
      <c r="BD10" s="932"/>
      <c r="BV10" s="161"/>
      <c r="BW10" s="161"/>
      <c r="BX10" s="161"/>
      <c r="BY10" s="161"/>
      <c r="BZ10" s="161"/>
      <c r="CA10" s="154"/>
      <c r="CB10" s="154"/>
      <c r="CC10" s="154"/>
      <c r="CD10" s="154"/>
      <c r="CE10" s="633">
        <v>2027</v>
      </c>
      <c r="CF10" s="634">
        <v>9</v>
      </c>
      <c r="CG10" s="639"/>
      <c r="CH10" s="640">
        <v>1927</v>
      </c>
      <c r="CI10" s="161"/>
      <c r="CJ10" s="161"/>
      <c r="CK10" s="161"/>
      <c r="CL10" s="161"/>
      <c r="CM10" s="161"/>
      <c r="CN10" s="161"/>
    </row>
    <row r="11" spans="1:107" s="155" customFormat="1" ht="23.25" customHeight="1" x14ac:dyDescent="0.2">
      <c r="A11" s="908"/>
      <c r="B11" s="909"/>
      <c r="C11" s="949"/>
      <c r="D11" s="950"/>
      <c r="E11" s="951"/>
      <c r="F11" s="963" t="s">
        <v>157</v>
      </c>
      <c r="G11" s="963"/>
      <c r="H11" s="963"/>
      <c r="I11" s="963"/>
      <c r="J11" s="964"/>
      <c r="K11" s="928"/>
      <c r="L11" s="929"/>
      <c r="M11" s="929"/>
      <c r="N11" s="929"/>
      <c r="O11" s="929"/>
      <c r="P11" s="929"/>
      <c r="Q11" s="929"/>
      <c r="R11" s="929"/>
      <c r="S11" s="929"/>
      <c r="T11" s="929"/>
      <c r="U11" s="929"/>
      <c r="V11" s="929"/>
      <c r="W11" s="929"/>
      <c r="X11" s="929"/>
      <c r="Y11" s="929"/>
      <c r="Z11" s="929"/>
      <c r="AA11" s="929"/>
      <c r="AB11" s="929"/>
      <c r="AC11" s="929"/>
      <c r="AD11" s="929"/>
      <c r="AE11" s="929"/>
      <c r="AF11" s="930"/>
      <c r="AG11" s="548"/>
      <c r="AH11" s="548"/>
      <c r="AI11" s="548"/>
      <c r="AJ11" s="548"/>
      <c r="AK11" s="548"/>
      <c r="AL11" s="933"/>
      <c r="AM11" s="933"/>
      <c r="AN11" s="933"/>
      <c r="AO11" s="933"/>
      <c r="AP11" s="933"/>
      <c r="AQ11" s="933"/>
      <c r="AR11" s="933"/>
      <c r="AS11" s="933"/>
      <c r="AT11" s="933"/>
      <c r="AU11" s="933"/>
      <c r="AV11" s="933"/>
      <c r="AW11" s="933"/>
      <c r="AX11" s="933"/>
      <c r="AY11" s="933"/>
      <c r="AZ11" s="933"/>
      <c r="BA11" s="933"/>
      <c r="BB11" s="933"/>
      <c r="BC11" s="933"/>
      <c r="BD11" s="934"/>
      <c r="BE11" s="983" t="s">
        <v>215</v>
      </c>
      <c r="BF11" s="984"/>
      <c r="BG11" s="984"/>
      <c r="BH11" s="984"/>
      <c r="BI11" s="984"/>
      <c r="BJ11" s="984"/>
      <c r="BK11" s="984"/>
      <c r="BL11" s="984"/>
      <c r="BM11" s="984"/>
      <c r="BN11" s="984"/>
      <c r="BO11" s="984"/>
      <c r="BP11" s="984"/>
      <c r="BQ11" s="984"/>
      <c r="BR11" s="984"/>
      <c r="BS11" s="984"/>
      <c r="BT11" s="984"/>
      <c r="BU11" s="984"/>
      <c r="BV11" s="994" t="s">
        <v>226</v>
      </c>
      <c r="BW11" s="994"/>
      <c r="BX11" s="994"/>
      <c r="BY11" s="994"/>
      <c r="BZ11" s="994"/>
      <c r="CA11" s="154"/>
      <c r="CB11" s="154"/>
      <c r="CC11" s="154"/>
      <c r="CD11" s="154"/>
      <c r="CE11" s="633">
        <v>2028</v>
      </c>
      <c r="CF11" s="634">
        <v>10</v>
      </c>
      <c r="CG11" s="628"/>
      <c r="CH11" s="640">
        <v>1928</v>
      </c>
      <c r="CI11" s="154"/>
      <c r="CJ11" s="154"/>
      <c r="CK11" s="154"/>
      <c r="CL11" s="154"/>
      <c r="CM11" s="154"/>
      <c r="CN11" s="154"/>
      <c r="CO11" s="414"/>
      <c r="CP11" s="414"/>
      <c r="CQ11" s="414"/>
      <c r="CR11" s="414"/>
      <c r="CS11" s="414"/>
      <c r="CT11" s="414"/>
      <c r="CU11" s="414"/>
      <c r="CV11" s="414"/>
      <c r="CW11" s="414"/>
      <c r="CX11" s="414"/>
      <c r="CY11" s="414"/>
      <c r="CZ11" s="414"/>
      <c r="DA11" s="414"/>
      <c r="DB11" s="414"/>
      <c r="DC11" s="414"/>
    </row>
    <row r="12" spans="1:107" s="155" customFormat="1" ht="18.75" customHeight="1" x14ac:dyDescent="0.2">
      <c r="A12" s="908"/>
      <c r="B12" s="909"/>
      <c r="C12" s="879" t="s">
        <v>258</v>
      </c>
      <c r="D12" s="880"/>
      <c r="E12" s="882"/>
      <c r="F12" s="902" t="s">
        <v>168</v>
      </c>
      <c r="G12" s="902"/>
      <c r="H12" s="902"/>
      <c r="I12" s="902"/>
      <c r="J12" s="902"/>
      <c r="K12" s="902"/>
      <c r="L12" s="902"/>
      <c r="M12" s="902"/>
      <c r="N12" s="902"/>
      <c r="O12" s="902"/>
      <c r="P12" s="902"/>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BB12" s="902"/>
      <c r="BC12" s="902"/>
      <c r="BD12" s="903"/>
      <c r="BE12" s="1003" t="str">
        <f>+IF(BG12="年月日","","和暦")</f>
        <v/>
      </c>
      <c r="BF12" s="1001"/>
      <c r="BG12" s="985" t="str">
        <f>H13&amp;L13&amp;N13&amp;O13&amp;Q13&amp;R13&amp;T13</f>
        <v>年月日</v>
      </c>
      <c r="BH12" s="986"/>
      <c r="BI12" s="986"/>
      <c r="BJ12" s="986"/>
      <c r="BK12" s="986"/>
      <c r="BL12" s="986"/>
      <c r="BM12" s="987"/>
      <c r="BN12" s="1001" t="str">
        <f>+IF(BP12="年月日","","西暦")</f>
        <v/>
      </c>
      <c r="BO12" s="1001"/>
      <c r="BP12" s="1002" t="str">
        <f>AM13&amp;AQ13&amp;AS13&amp;AU13&amp;AW13&amp;AY13</f>
        <v>年月日</v>
      </c>
      <c r="BQ12" s="1002"/>
      <c r="BR12" s="1002"/>
      <c r="BS12" s="1002"/>
      <c r="BT12" s="1002"/>
      <c r="BU12" s="1002"/>
      <c r="BV12" s="993" t="str">
        <f>+IF(BE12="和暦",BG12,IF(BN12="西暦",BP12,""))</f>
        <v/>
      </c>
      <c r="BW12" s="993"/>
      <c r="BX12" s="993"/>
      <c r="BY12" s="993"/>
      <c r="BZ12" s="993"/>
      <c r="CA12" s="161"/>
      <c r="CB12" s="161"/>
      <c r="CC12" s="161"/>
      <c r="CD12" s="161"/>
      <c r="CE12" s="633">
        <v>2029</v>
      </c>
      <c r="CF12" s="634">
        <v>11</v>
      </c>
      <c r="CG12" s="628"/>
      <c r="CH12" s="640">
        <v>1929</v>
      </c>
      <c r="CI12" s="154"/>
      <c r="CJ12" s="154"/>
      <c r="CK12" s="154"/>
      <c r="CL12" s="154"/>
      <c r="CM12" s="154"/>
      <c r="CN12" s="154"/>
      <c r="CO12" s="414"/>
      <c r="CP12" s="414"/>
      <c r="CQ12" s="414"/>
      <c r="CR12" s="414"/>
      <c r="CS12" s="414"/>
      <c r="CT12" s="414"/>
      <c r="CU12" s="414"/>
      <c r="CV12" s="414"/>
      <c r="CW12" s="414"/>
      <c r="CX12" s="414"/>
      <c r="CY12" s="414"/>
      <c r="CZ12" s="414"/>
      <c r="DA12" s="414"/>
      <c r="DB12" s="414"/>
      <c r="DC12" s="414"/>
    </row>
    <row r="13" spans="1:107" ht="18.75" customHeight="1" x14ac:dyDescent="0.2">
      <c r="A13" s="908"/>
      <c r="B13" s="909"/>
      <c r="C13" s="899" t="s">
        <v>159</v>
      </c>
      <c r="D13" s="900"/>
      <c r="E13" s="901"/>
      <c r="F13" s="946" t="s">
        <v>163</v>
      </c>
      <c r="G13" s="946"/>
      <c r="H13" s="945"/>
      <c r="I13" s="945"/>
      <c r="J13" s="945"/>
      <c r="K13" s="163"/>
      <c r="L13" s="921"/>
      <c r="M13" s="921"/>
      <c r="N13" s="164" t="s">
        <v>158</v>
      </c>
      <c r="O13" s="921"/>
      <c r="P13" s="921"/>
      <c r="Q13" s="164" t="s">
        <v>127</v>
      </c>
      <c r="R13" s="921"/>
      <c r="S13" s="921"/>
      <c r="T13" s="165" t="s">
        <v>52</v>
      </c>
      <c r="U13" s="166"/>
      <c r="V13" s="947" t="s">
        <v>165</v>
      </c>
      <c r="W13" s="948"/>
      <c r="X13" s="948"/>
      <c r="Y13" s="948"/>
      <c r="Z13" s="948"/>
      <c r="AA13" s="948"/>
      <c r="AB13" s="948"/>
      <c r="AC13" s="948"/>
      <c r="AD13" s="948"/>
      <c r="AE13" s="948"/>
      <c r="AF13" s="948"/>
      <c r="AG13" s="948"/>
      <c r="AH13" s="948"/>
      <c r="AI13" s="948"/>
      <c r="AJ13" s="167"/>
      <c r="AK13" s="946" t="s">
        <v>97</v>
      </c>
      <c r="AL13" s="946"/>
      <c r="AM13" s="1028"/>
      <c r="AN13" s="1028"/>
      <c r="AO13" s="1028"/>
      <c r="AP13" s="1028"/>
      <c r="AQ13" s="944" t="s">
        <v>158</v>
      </c>
      <c r="AR13" s="944"/>
      <c r="AS13" s="921"/>
      <c r="AT13" s="921"/>
      <c r="AU13" s="944" t="s">
        <v>127</v>
      </c>
      <c r="AV13" s="944"/>
      <c r="AW13" s="921"/>
      <c r="AX13" s="921"/>
      <c r="AY13" s="952" t="s">
        <v>52</v>
      </c>
      <c r="AZ13" s="952"/>
      <c r="BA13" s="168"/>
      <c r="BB13" s="168"/>
      <c r="BC13" s="166"/>
      <c r="BD13" s="169"/>
      <c r="BE13" s="995" t="s">
        <v>219</v>
      </c>
      <c r="BF13" s="996"/>
      <c r="BG13" s="996"/>
      <c r="BH13" s="996"/>
      <c r="BI13" s="996"/>
      <c r="BJ13" s="996"/>
      <c r="BK13" s="996"/>
      <c r="BL13" s="996"/>
      <c r="BM13" s="996"/>
      <c r="BN13" s="996"/>
      <c r="BO13" s="996"/>
      <c r="BP13" s="996"/>
      <c r="BQ13" s="990" t="str">
        <f>+IF(AND(BE12&lt;&gt;"",BN12&lt;&gt;""),"×","〇")</f>
        <v>〇</v>
      </c>
      <c r="BR13" s="991"/>
      <c r="BS13" s="991"/>
      <c r="BT13" s="991"/>
      <c r="BU13" s="992"/>
      <c r="BV13" s="641"/>
      <c r="BW13" s="641"/>
      <c r="BX13" s="641"/>
      <c r="BY13" s="641"/>
      <c r="BZ13" s="636"/>
      <c r="CA13" s="154"/>
      <c r="CB13" s="154"/>
      <c r="CC13" s="154"/>
      <c r="CD13" s="154"/>
      <c r="CE13" s="633">
        <v>2030</v>
      </c>
      <c r="CF13" s="634">
        <v>12</v>
      </c>
      <c r="CG13" s="628"/>
      <c r="CH13" s="640">
        <v>1930</v>
      </c>
      <c r="CI13" s="161"/>
      <c r="CJ13" s="161"/>
      <c r="CK13" s="161"/>
      <c r="CL13" s="161"/>
      <c r="CM13" s="161"/>
      <c r="CN13" s="161"/>
    </row>
    <row r="14" spans="1:107" ht="21.75" customHeight="1" x14ac:dyDescent="0.2">
      <c r="A14" s="908"/>
      <c r="B14" s="909"/>
      <c r="C14" s="170"/>
      <c r="F14" s="1023" t="str">
        <f>+IF(BQ13="〇","","※和暦・西暦両方とも入力されていますので、どちらか一方の入力・選択にしてください。")</f>
        <v/>
      </c>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c r="AT14" s="1023"/>
      <c r="AU14" s="1023"/>
      <c r="AV14" s="1023"/>
      <c r="AW14" s="1023"/>
      <c r="AX14" s="1023"/>
      <c r="AY14" s="1023"/>
      <c r="AZ14" s="1023"/>
      <c r="BA14" s="156"/>
      <c r="BB14" s="156"/>
      <c r="BC14" s="156"/>
      <c r="BD14" s="172"/>
      <c r="BT14" s="642"/>
      <c r="BU14" s="642"/>
      <c r="BV14" s="642"/>
      <c r="BW14" s="642"/>
      <c r="BX14" s="642"/>
      <c r="BY14" s="642"/>
      <c r="BZ14" s="643"/>
      <c r="CA14" s="154"/>
      <c r="CB14" s="154"/>
      <c r="CC14" s="154"/>
      <c r="CD14" s="154"/>
      <c r="CE14" s="633">
        <v>2031</v>
      </c>
      <c r="CF14" s="634">
        <v>13</v>
      </c>
      <c r="CG14" s="628"/>
      <c r="CH14" s="640">
        <v>1931</v>
      </c>
      <c r="CI14" s="161"/>
      <c r="CJ14" s="161"/>
      <c r="CK14" s="161"/>
      <c r="CL14" s="161"/>
      <c r="CM14" s="161"/>
      <c r="CN14" s="161"/>
    </row>
    <row r="15" spans="1:107" ht="18.75" customHeight="1" x14ac:dyDescent="0.2">
      <c r="A15" s="908"/>
      <c r="B15" s="909"/>
      <c r="C15" s="879" t="s">
        <v>259</v>
      </c>
      <c r="D15" s="880"/>
      <c r="E15" s="882"/>
      <c r="F15" s="880" t="str">
        <f>IFERROR(+VLOOKUP('②選択画面 '!CB8,'②選択画面 '!CC8:CI23,2,0),"")</f>
        <v>事業所解散</v>
      </c>
      <c r="G15" s="880"/>
      <c r="H15" s="880"/>
      <c r="I15" s="880"/>
      <c r="J15" s="880"/>
      <c r="K15" s="880"/>
      <c r="L15" s="880"/>
      <c r="M15" s="880"/>
      <c r="N15" s="880"/>
      <c r="O15" s="865" t="s">
        <v>169</v>
      </c>
      <c r="P15" s="865"/>
      <c r="Q15" s="865"/>
      <c r="R15" s="865"/>
      <c r="S15" s="865"/>
      <c r="T15" s="865"/>
      <c r="U15" s="865"/>
      <c r="V15" s="865"/>
      <c r="W15" s="865"/>
      <c r="X15" s="865"/>
      <c r="Y15" s="865"/>
      <c r="Z15" s="865"/>
      <c r="AA15" s="865"/>
      <c r="AB15" s="865"/>
      <c r="AC15" s="865"/>
      <c r="AD15" s="865"/>
      <c r="AE15" s="865"/>
      <c r="AF15" s="865"/>
      <c r="AG15" s="865"/>
      <c r="AH15" s="865"/>
      <c r="AI15" s="865"/>
      <c r="AJ15" s="865"/>
      <c r="AK15" s="865"/>
      <c r="AL15" s="865"/>
      <c r="AM15" s="865"/>
      <c r="AN15" s="865"/>
      <c r="AO15" s="865"/>
      <c r="AP15" s="865"/>
      <c r="AQ15" s="865"/>
      <c r="AR15" s="865"/>
      <c r="AS15" s="865"/>
      <c r="AT15" s="865"/>
      <c r="AU15" s="865"/>
      <c r="AV15" s="865"/>
      <c r="AW15" s="865"/>
      <c r="AX15" s="865"/>
      <c r="AY15" s="865"/>
      <c r="AZ15" s="865"/>
      <c r="BA15" s="865"/>
      <c r="BB15" s="865"/>
      <c r="BC15" s="865"/>
      <c r="BD15" s="866"/>
      <c r="BE15" s="988" t="s">
        <v>216</v>
      </c>
      <c r="BF15" s="989"/>
      <c r="BG15" s="989"/>
      <c r="BH15" s="989"/>
      <c r="BI15" s="989"/>
      <c r="BJ15" s="989"/>
      <c r="BK15" s="989"/>
      <c r="BL15" s="989"/>
      <c r="BM15" s="989"/>
      <c r="BN15" s="989"/>
      <c r="BO15" s="989"/>
      <c r="BP15" s="989"/>
      <c r="BQ15" s="642"/>
      <c r="BR15" s="642"/>
      <c r="BS15" s="642"/>
      <c r="BT15" s="642"/>
      <c r="BU15" s="642"/>
      <c r="BV15" s="642"/>
      <c r="BW15" s="642"/>
      <c r="BX15" s="642"/>
      <c r="BY15" s="642"/>
      <c r="BZ15" s="643"/>
      <c r="CA15" s="161"/>
      <c r="CB15" s="161"/>
      <c r="CC15" s="161"/>
      <c r="CD15" s="161"/>
      <c r="CE15" s="633">
        <v>2032</v>
      </c>
      <c r="CF15" s="634">
        <v>14</v>
      </c>
      <c r="CG15" s="628"/>
      <c r="CH15" s="640">
        <v>1932</v>
      </c>
      <c r="CI15" s="161"/>
      <c r="CJ15" s="161"/>
      <c r="CK15" s="161"/>
      <c r="CL15" s="161"/>
      <c r="CM15" s="161"/>
      <c r="CN15" s="161"/>
    </row>
    <row r="16" spans="1:107" ht="18.75" customHeight="1" thickBot="1" x14ac:dyDescent="0.25">
      <c r="A16" s="910"/>
      <c r="B16" s="911"/>
      <c r="C16" s="935" t="s">
        <v>159</v>
      </c>
      <c r="D16" s="936"/>
      <c r="E16" s="937"/>
      <c r="F16" s="1021" t="s">
        <v>96</v>
      </c>
      <c r="G16" s="1021"/>
      <c r="H16" s="1021"/>
      <c r="I16" s="1022"/>
      <c r="J16" s="1022"/>
      <c r="K16" s="173" t="s">
        <v>158</v>
      </c>
      <c r="L16" s="1022"/>
      <c r="M16" s="1022"/>
      <c r="N16" s="173" t="s">
        <v>127</v>
      </c>
      <c r="O16" s="1022"/>
      <c r="P16" s="1022"/>
      <c r="Q16" s="173" t="s">
        <v>52</v>
      </c>
      <c r="R16" s="174"/>
      <c r="S16" s="175"/>
      <c r="T16" s="175"/>
      <c r="U16" s="175"/>
      <c r="V16" s="176"/>
      <c r="W16" s="176"/>
      <c r="X16" s="176"/>
      <c r="Y16" s="176"/>
      <c r="Z16" s="176"/>
      <c r="AA16" s="176"/>
      <c r="AB16" s="175"/>
      <c r="AC16" s="175"/>
      <c r="AD16" s="175"/>
      <c r="AE16" s="175"/>
      <c r="AF16" s="175"/>
      <c r="AG16" s="175"/>
      <c r="AH16" s="175"/>
      <c r="AI16" s="177"/>
      <c r="AJ16" s="175"/>
      <c r="AK16" s="175"/>
      <c r="AL16" s="175"/>
      <c r="AM16" s="175"/>
      <c r="AN16" s="175"/>
      <c r="AO16" s="175"/>
      <c r="AP16" s="175"/>
      <c r="AQ16" s="175"/>
      <c r="AR16" s="175"/>
      <c r="AS16" s="175"/>
      <c r="AT16" s="175"/>
      <c r="AU16" s="175"/>
      <c r="AV16" s="175"/>
      <c r="AW16" s="175"/>
      <c r="AX16" s="175"/>
      <c r="AY16" s="175"/>
      <c r="AZ16" s="175"/>
      <c r="BA16" s="175"/>
      <c r="BB16" s="175"/>
      <c r="BC16" s="175"/>
      <c r="BD16" s="178"/>
      <c r="BE16" s="988" t="s">
        <v>192</v>
      </c>
      <c r="BF16" s="989"/>
      <c r="BG16" s="989"/>
      <c r="BH16" s="989"/>
      <c r="BI16" s="989"/>
      <c r="BJ16" s="989"/>
      <c r="BK16" s="1012" t="str">
        <f>F16&amp;I16&amp;K16&amp;L16&amp;N16</f>
        <v>令和年月</v>
      </c>
      <c r="BL16" s="1012"/>
      <c r="BM16" s="1012"/>
      <c r="BN16" s="1012"/>
      <c r="BO16" s="1012"/>
      <c r="BP16" s="1012"/>
      <c r="BQ16" s="642"/>
      <c r="BR16" s="642"/>
      <c r="BS16" s="642"/>
      <c r="BT16" s="642"/>
      <c r="BU16" s="642"/>
      <c r="BV16" s="642"/>
      <c r="BW16" s="642"/>
      <c r="BX16" s="642"/>
      <c r="BY16" s="642"/>
      <c r="BZ16" s="643"/>
      <c r="CA16" s="161"/>
      <c r="CB16" s="161"/>
      <c r="CC16" s="161"/>
      <c r="CD16" s="161"/>
      <c r="CE16" s="633">
        <v>2033</v>
      </c>
      <c r="CF16" s="634">
        <v>15</v>
      </c>
      <c r="CG16" s="628"/>
      <c r="CH16" s="640">
        <v>1933</v>
      </c>
      <c r="CI16" s="161"/>
      <c r="CJ16" s="161"/>
      <c r="CK16" s="161"/>
      <c r="CL16" s="161"/>
      <c r="CM16" s="161"/>
      <c r="CN16" s="161"/>
    </row>
    <row r="17" spans="1:92" ht="18.75" customHeight="1" x14ac:dyDescent="0.2">
      <c r="A17" s="859" t="s">
        <v>413</v>
      </c>
      <c r="B17" s="860"/>
      <c r="C17" s="871" t="s">
        <v>387</v>
      </c>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872"/>
      <c r="AM17" s="872"/>
      <c r="AN17" s="872"/>
      <c r="AO17" s="872"/>
      <c r="AP17" s="872"/>
      <c r="AQ17" s="872"/>
      <c r="AR17" s="872"/>
      <c r="AS17" s="872"/>
      <c r="AT17" s="872"/>
      <c r="AU17" s="872"/>
      <c r="AV17" s="872"/>
      <c r="AW17" s="872"/>
      <c r="AX17" s="872"/>
      <c r="AY17" s="872"/>
      <c r="AZ17" s="872"/>
      <c r="BA17" s="872"/>
      <c r="BB17" s="872"/>
      <c r="BC17" s="872"/>
      <c r="BD17" s="873"/>
      <c r="BE17" s="644"/>
      <c r="BF17" s="644"/>
      <c r="BG17" s="644"/>
      <c r="BH17" s="644"/>
      <c r="BI17" s="644"/>
      <c r="BJ17" s="644"/>
      <c r="BK17" s="644"/>
      <c r="BL17" s="644"/>
      <c r="BM17" s="644"/>
      <c r="BN17" s="644"/>
      <c r="BO17" s="644"/>
      <c r="BP17" s="644"/>
      <c r="BQ17" s="644"/>
      <c r="BR17" s="644"/>
      <c r="BS17" s="644"/>
      <c r="BT17" s="644"/>
      <c r="BU17" s="644"/>
      <c r="BV17" s="644"/>
      <c r="BW17" s="644"/>
      <c r="BX17" s="644"/>
      <c r="BY17" s="644"/>
      <c r="BZ17" s="645"/>
      <c r="CA17" s="161"/>
      <c r="CB17" s="161"/>
      <c r="CC17" s="161"/>
      <c r="CD17" s="161"/>
      <c r="CE17" s="633">
        <v>2034</v>
      </c>
      <c r="CF17" s="634">
        <v>16</v>
      </c>
      <c r="CG17" s="628"/>
      <c r="CH17" s="640">
        <v>1934</v>
      </c>
      <c r="CI17" s="161"/>
      <c r="CJ17" s="161"/>
      <c r="CK17" s="161"/>
      <c r="CL17" s="161"/>
      <c r="CM17" s="161"/>
      <c r="CN17" s="161"/>
    </row>
    <row r="18" spans="1:92" ht="18.75" customHeight="1" x14ac:dyDescent="0.2">
      <c r="A18" s="861"/>
      <c r="B18" s="862"/>
      <c r="C18" s="867" t="s">
        <v>260</v>
      </c>
      <c r="D18" s="868"/>
      <c r="E18" s="869"/>
      <c r="F18" s="902" t="s">
        <v>388</v>
      </c>
      <c r="G18" s="902"/>
      <c r="H18" s="902"/>
      <c r="I18" s="902"/>
      <c r="J18" s="902"/>
      <c r="K18" s="902"/>
      <c r="L18" s="902"/>
      <c r="M18" s="902"/>
      <c r="N18" s="902"/>
      <c r="O18" s="902"/>
      <c r="P18" s="902"/>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2"/>
      <c r="AZ18" s="902"/>
      <c r="BA18" s="902"/>
      <c r="BB18" s="902"/>
      <c r="BC18" s="902"/>
      <c r="BD18" s="903"/>
      <c r="BE18" s="1026"/>
      <c r="BF18" s="1026"/>
      <c r="BG18" s="1026"/>
      <c r="BH18" s="1026"/>
      <c r="BI18" s="1026"/>
      <c r="BJ18" s="1026"/>
      <c r="BK18" s="1026"/>
      <c r="BL18" s="1026"/>
      <c r="BM18" s="1026"/>
      <c r="BN18" s="1026"/>
      <c r="BO18" s="1026"/>
      <c r="BP18" s="1026"/>
      <c r="BQ18" s="642"/>
      <c r="BR18" s="642"/>
      <c r="BS18" s="642"/>
      <c r="BT18" s="642"/>
      <c r="BU18" s="642"/>
      <c r="BV18" s="642"/>
      <c r="BW18" s="642"/>
      <c r="BX18" s="642"/>
      <c r="BY18" s="642"/>
      <c r="BZ18" s="643"/>
      <c r="CA18" s="646"/>
      <c r="CB18" s="646"/>
      <c r="CC18" s="646"/>
      <c r="CD18" s="646"/>
      <c r="CE18" s="633">
        <v>2035</v>
      </c>
      <c r="CF18" s="634">
        <v>17</v>
      </c>
      <c r="CG18" s="628"/>
      <c r="CH18" s="640">
        <v>1935</v>
      </c>
      <c r="CI18" s="161"/>
      <c r="CJ18" s="161"/>
      <c r="CK18" s="161"/>
      <c r="CL18" s="161"/>
      <c r="CM18" s="161"/>
      <c r="CN18" s="161"/>
    </row>
    <row r="19" spans="1:92" ht="18.75" customHeight="1" x14ac:dyDescent="0.2">
      <c r="A19" s="861"/>
      <c r="B19" s="862"/>
      <c r="C19" s="899" t="s">
        <v>159</v>
      </c>
      <c r="D19" s="900"/>
      <c r="E19" s="901"/>
      <c r="F19" s="920" t="s">
        <v>96</v>
      </c>
      <c r="G19" s="920"/>
      <c r="H19" s="920"/>
      <c r="I19" s="894"/>
      <c r="J19" s="894"/>
      <c r="K19" s="512" t="s">
        <v>158</v>
      </c>
      <c r="L19" s="894"/>
      <c r="M19" s="894"/>
      <c r="N19" s="179" t="s">
        <v>127</v>
      </c>
      <c r="O19" s="1024" t="str">
        <f>+IF(L19="","","分の住民税を給料から差引き、翌月の")</f>
        <v/>
      </c>
      <c r="P19" s="1024"/>
      <c r="Q19" s="1024"/>
      <c r="R19" s="1024"/>
      <c r="S19" s="1024"/>
      <c r="T19" s="1024"/>
      <c r="U19" s="1024"/>
      <c r="V19" s="1024"/>
      <c r="W19" s="1024"/>
      <c r="X19" s="1024"/>
      <c r="Y19" s="1024"/>
      <c r="Z19" s="1024"/>
      <c r="AA19" s="1024"/>
      <c r="AB19" s="1027" t="str">
        <f>IF(L19="","",IF(AND(L19&gt;=2,L19&lt;=11),L19+1,IF(L19=1,2,IF(L19=12,1))))</f>
        <v/>
      </c>
      <c r="AC19" s="1027"/>
      <c r="AD19" s="1024" t="str">
        <f>IF(L19="","","月納入期限までに支払う予定（又は既に支払った）となる。")</f>
        <v/>
      </c>
      <c r="AE19" s="1024"/>
      <c r="AF19" s="1024"/>
      <c r="AG19" s="1024"/>
      <c r="AH19" s="1024"/>
      <c r="AI19" s="1024"/>
      <c r="AJ19" s="1024"/>
      <c r="AK19" s="1024"/>
      <c r="AL19" s="1024"/>
      <c r="AM19" s="1024"/>
      <c r="AN19" s="1024"/>
      <c r="AO19" s="1024"/>
      <c r="AP19" s="1024"/>
      <c r="AQ19" s="1024"/>
      <c r="AR19" s="1024"/>
      <c r="AS19" s="1024"/>
      <c r="AT19" s="1024"/>
      <c r="AU19" s="1024"/>
      <c r="AV19" s="1024"/>
      <c r="AW19" s="1024"/>
      <c r="AX19" s="1024"/>
      <c r="AY19" s="1024"/>
      <c r="AZ19" s="1024"/>
      <c r="BA19" s="1024"/>
      <c r="BB19" s="1024"/>
      <c r="BC19" s="1024"/>
      <c r="BD19" s="1025"/>
      <c r="BE19" s="988" t="s">
        <v>193</v>
      </c>
      <c r="BF19" s="989"/>
      <c r="BG19" s="989"/>
      <c r="BH19" s="989"/>
      <c r="BI19" s="989"/>
      <c r="BJ19" s="989"/>
      <c r="BK19" s="1020" t="str">
        <f>IF(AND(I19="",L19=""),"",F19&amp;I19&amp;K19&amp;L19&amp;N19)</f>
        <v/>
      </c>
      <c r="BL19" s="1020"/>
      <c r="BM19" s="1020"/>
      <c r="BN19" s="1020"/>
      <c r="BO19" s="1020"/>
      <c r="BP19" s="1020"/>
      <c r="BQ19" s="642"/>
      <c r="BR19" s="642"/>
      <c r="BS19" s="642"/>
      <c r="BT19" s="642"/>
      <c r="BU19" s="642"/>
      <c r="BV19" s="642"/>
      <c r="BW19" s="642"/>
      <c r="BX19" s="642"/>
      <c r="BY19" s="642"/>
      <c r="BZ19" s="643"/>
      <c r="CA19" s="161"/>
      <c r="CB19" s="161"/>
      <c r="CC19" s="161"/>
      <c r="CD19" s="161"/>
      <c r="CE19" s="633">
        <v>2036</v>
      </c>
      <c r="CF19" s="634">
        <v>18</v>
      </c>
      <c r="CG19" s="628"/>
      <c r="CH19" s="647"/>
      <c r="CI19" s="161"/>
      <c r="CJ19" s="161"/>
      <c r="CK19" s="161"/>
      <c r="CL19" s="161"/>
      <c r="CM19" s="161"/>
      <c r="CN19" s="161"/>
    </row>
    <row r="20" spans="1:92" ht="18.75" customHeight="1" x14ac:dyDescent="0.2">
      <c r="A20" s="861"/>
      <c r="B20" s="862"/>
      <c r="C20" s="840" t="str">
        <f>+IF(L19=5,"","Ｑ７_2．")</f>
        <v>Ｑ７_2．</v>
      </c>
      <c r="D20" s="841"/>
      <c r="E20" s="842"/>
      <c r="F20" s="1029" t="str">
        <f>IF(L19=5,"",AB19)</f>
        <v/>
      </c>
      <c r="G20" s="1029"/>
      <c r="H20" s="180" t="str">
        <f>+IF(L19=5,"","月")</f>
        <v>月</v>
      </c>
      <c r="I20" s="854" t="str">
        <f>+IF(L19=5,"","の、ひと月分の住民税額はいくらですか？")</f>
        <v>の、ひと月分の住民税額はいくらですか？</v>
      </c>
      <c r="J20" s="854"/>
      <c r="K20" s="854"/>
      <c r="L20" s="854"/>
      <c r="M20" s="854"/>
      <c r="N20" s="854"/>
      <c r="O20" s="854"/>
      <c r="P20" s="854"/>
      <c r="Q20" s="854"/>
      <c r="R20" s="854"/>
      <c r="S20" s="854"/>
      <c r="T20" s="854"/>
      <c r="U20" s="854"/>
      <c r="V20" s="854"/>
      <c r="W20" s="854"/>
      <c r="X20" s="1030"/>
      <c r="Y20" s="1030"/>
      <c r="Z20" s="1030"/>
      <c r="AA20" s="1030"/>
      <c r="AB20" s="1030"/>
      <c r="AC20" s="181"/>
      <c r="AD20" s="182"/>
      <c r="AE20" s="182"/>
      <c r="AF20" s="182"/>
      <c r="AG20" s="182"/>
      <c r="AH20" s="182"/>
      <c r="AI20" s="182"/>
      <c r="AJ20" s="182"/>
      <c r="AK20" s="183"/>
      <c r="AL20" s="182"/>
      <c r="AM20" s="182"/>
      <c r="AN20" s="182"/>
      <c r="AO20" s="182"/>
      <c r="AP20" s="182"/>
      <c r="AQ20" s="182"/>
      <c r="AR20" s="182"/>
      <c r="AS20" s="182"/>
      <c r="AT20" s="182"/>
      <c r="AU20" s="182"/>
      <c r="AV20" s="182"/>
      <c r="AW20" s="182"/>
      <c r="AX20" s="182"/>
      <c r="AY20" s="182"/>
      <c r="AZ20" s="182"/>
      <c r="BA20" s="182"/>
      <c r="BB20" s="182"/>
      <c r="BC20" s="182"/>
      <c r="BD20" s="184"/>
      <c r="BE20" s="648"/>
      <c r="BF20" s="648"/>
      <c r="BG20" s="648"/>
      <c r="BH20" s="648"/>
      <c r="BI20" s="648"/>
      <c r="BJ20" s="648"/>
      <c r="BK20" s="649"/>
      <c r="BL20" s="649"/>
      <c r="BM20" s="649"/>
      <c r="BN20" s="649"/>
      <c r="BO20" s="649"/>
      <c r="BP20" s="649"/>
      <c r="BQ20" s="642"/>
      <c r="BR20" s="642"/>
      <c r="BS20" s="642"/>
      <c r="BT20" s="642"/>
      <c r="BU20" s="642"/>
      <c r="BV20" s="642"/>
      <c r="BW20" s="642"/>
      <c r="BX20" s="642"/>
      <c r="BY20" s="642"/>
      <c r="BZ20" s="643"/>
      <c r="CA20" s="161"/>
      <c r="CB20" s="161"/>
      <c r="CC20" s="161"/>
      <c r="CD20" s="161"/>
      <c r="CE20" s="633">
        <v>2037</v>
      </c>
      <c r="CF20" s="634">
        <v>19</v>
      </c>
      <c r="CG20" s="628"/>
      <c r="CH20" s="640">
        <v>1937</v>
      </c>
      <c r="CI20" s="161"/>
      <c r="CJ20" s="161"/>
      <c r="CK20" s="161"/>
      <c r="CL20" s="161"/>
      <c r="CM20" s="161"/>
      <c r="CN20" s="161"/>
    </row>
    <row r="21" spans="1:92" ht="19.5" customHeight="1" x14ac:dyDescent="0.2">
      <c r="A21" s="861"/>
      <c r="B21" s="862"/>
      <c r="C21" s="845" t="str">
        <f>+IF(L19=5,"","回答：")</f>
        <v>回答：</v>
      </c>
      <c r="D21" s="846"/>
      <c r="E21" s="847"/>
      <c r="F21" s="896" t="str">
        <f>+IF(L19=5,"","ひと月")</f>
        <v>ひと月</v>
      </c>
      <c r="G21" s="897"/>
      <c r="H21" s="897"/>
      <c r="I21" s="895"/>
      <c r="J21" s="895"/>
      <c r="K21" s="895"/>
      <c r="L21" s="895"/>
      <c r="M21" s="895"/>
      <c r="N21" s="185" t="str">
        <f>+IF(L19=5,"","円")</f>
        <v>円</v>
      </c>
      <c r="O21" s="507"/>
      <c r="P21" s="507"/>
      <c r="Q21" s="507"/>
      <c r="R21" s="507"/>
      <c r="S21" s="507"/>
      <c r="T21" s="507"/>
      <c r="U21" s="507"/>
      <c r="V21" s="507"/>
      <c r="W21" s="507"/>
      <c r="X21" s="186"/>
      <c r="Y21" s="186"/>
      <c r="Z21" s="186"/>
      <c r="AA21" s="186"/>
      <c r="AB21" s="186"/>
      <c r="AN21" s="187"/>
      <c r="AO21" s="187"/>
      <c r="AP21" s="187"/>
      <c r="AR21" s="187"/>
      <c r="AS21" s="187"/>
      <c r="AT21" s="187"/>
      <c r="AU21" s="187"/>
      <c r="AV21" s="187"/>
      <c r="AW21" s="187"/>
      <c r="AX21" s="187"/>
      <c r="AY21" s="187"/>
      <c r="AZ21" s="187"/>
      <c r="BA21" s="187"/>
      <c r="BB21" s="187"/>
      <c r="BC21" s="187"/>
      <c r="BD21" s="188"/>
      <c r="BE21" s="988" t="s">
        <v>252</v>
      </c>
      <c r="BF21" s="989"/>
      <c r="BG21" s="989"/>
      <c r="BH21" s="989"/>
      <c r="BI21" s="989"/>
      <c r="BJ21" s="989"/>
      <c r="BK21" s="989"/>
      <c r="BL21" s="989"/>
      <c r="BM21" s="989"/>
      <c r="BN21" s="989"/>
      <c r="BO21" s="989"/>
      <c r="BP21" s="989" t="e">
        <f ca="1">+IF(AND(BP22="普通徴収",I19=BP45,BP24&gt;=2,BP24&lt;=5,L19&gt;=2,L19&lt;=5),"6月以降も普通徴収となります。特別徴収を希望する場合は切替届が必要となります。",IF(AND(BP22="普通徴収",I19=BP45,BP24&gt;=6,BP24&lt;=12,L19&gt;=1,L19&lt;=5),"前年度(徴収済月以降未納入額があれば)、今年度ともに普通徴収となります",))&amp;""</f>
        <v>#VALUE!</v>
      </c>
      <c r="BQ21" s="989"/>
      <c r="BR21" s="989"/>
      <c r="BS21" s="989"/>
      <c r="BT21" s="989"/>
      <c r="BU21" s="989"/>
      <c r="BV21" s="989"/>
      <c r="BW21" s="989"/>
      <c r="BX21" s="989"/>
      <c r="BY21" s="989"/>
      <c r="BZ21" s="989"/>
      <c r="CA21" s="161"/>
      <c r="CB21" s="161"/>
      <c r="CC21" s="161"/>
      <c r="CD21" s="161"/>
      <c r="CE21" s="633">
        <v>2038</v>
      </c>
      <c r="CF21" s="634">
        <v>20</v>
      </c>
      <c r="CG21" s="628"/>
      <c r="CH21" s="640">
        <v>1938</v>
      </c>
      <c r="CI21" s="161"/>
      <c r="CJ21" s="161"/>
      <c r="CK21" s="161"/>
      <c r="CL21" s="161"/>
      <c r="CM21" s="161"/>
      <c r="CN21" s="161"/>
    </row>
    <row r="22" spans="1:92" ht="23.25" customHeight="1" x14ac:dyDescent="0.2">
      <c r="A22" s="861"/>
      <c r="B22" s="862"/>
      <c r="C22" s="189"/>
      <c r="D22" s="190"/>
      <c r="E22" s="191"/>
      <c r="F22" s="891" t="str">
        <f>IF(BJ9="一括＆切替","",K11)&amp;""</f>
        <v/>
      </c>
      <c r="G22" s="891"/>
      <c r="H22" s="891"/>
      <c r="I22" s="891"/>
      <c r="J22" s="891"/>
      <c r="K22" s="891"/>
      <c r="L22" s="891"/>
      <c r="M22" s="891"/>
      <c r="N22" s="891"/>
      <c r="O22" s="891"/>
      <c r="P22" s="891"/>
      <c r="Q22" s="507" t="str">
        <f>IF(BJ9="一括＆切替","","様は、")</f>
        <v>様は、</v>
      </c>
      <c r="R22" s="507"/>
      <c r="S22" s="507" t="str">
        <f>IF(BJ9="一括＆切替","","令和")</f>
        <v>令和</v>
      </c>
      <c r="T22" s="507"/>
      <c r="U22" s="898" t="str">
        <f>IF(BJ9="一括＆切替","",I19)&amp;""</f>
        <v/>
      </c>
      <c r="V22" s="898"/>
      <c r="W22" s="192" t="str">
        <f>IF(BJ9="一括＆切替","","年")</f>
        <v>年</v>
      </c>
      <c r="X22" s="898" t="str">
        <f>IF(BJ9="一括＆切替","",IF(AND(L19&gt;=2,L19&lt;=4),L19+1,IF(AND(L19&gt;=6,L19&lt;=11),L19+1,IF(L19=1,2,IF(L19=12,1,IF(L19=5,"６",))))))&amp;""</f>
        <v/>
      </c>
      <c r="Y22" s="898"/>
      <c r="Z22" s="898" t="str">
        <f>IF(BJ9="一括＆切替","","月以降、")</f>
        <v>月以降、</v>
      </c>
      <c r="AA22" s="898"/>
      <c r="AB22" s="898"/>
      <c r="AC22" s="898"/>
      <c r="AD22" s="891" t="str">
        <f>IF(AND('②選択画面 '!CB8&gt;=1,'②選択画面 '!CB8&lt;=8),"普通徴収",IF(AND('②選択画面 '!CB8&gt;=13,'②選択画面 '!CB8&lt;=14),"特別徴収継続",))&amp;""</f>
        <v>普通徴収</v>
      </c>
      <c r="AE22" s="891"/>
      <c r="AF22" s="891"/>
      <c r="AG22" s="891"/>
      <c r="AH22" s="891"/>
      <c r="AI22" s="1034" t="str">
        <f>IF(BJ9="一括＆切替","","となります。")</f>
        <v>となります。</v>
      </c>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5"/>
      <c r="BE22" s="988" t="s">
        <v>191</v>
      </c>
      <c r="BF22" s="989"/>
      <c r="BG22" s="989"/>
      <c r="BH22" s="989"/>
      <c r="BI22" s="989"/>
      <c r="BJ22" s="989"/>
      <c r="BK22" s="989"/>
      <c r="BL22" s="989"/>
      <c r="BM22" s="989"/>
      <c r="BN22" s="989"/>
      <c r="BO22" s="989"/>
      <c r="BP22" s="1043" t="str">
        <f>+VLOOKUP('②選択画面 '!CB8,'②選択画面 '!CC8:CI23,7,0)</f>
        <v>普通徴収</v>
      </c>
      <c r="BQ22" s="1043"/>
      <c r="BR22" s="1043"/>
      <c r="BS22" s="1043"/>
      <c r="BT22" s="1043"/>
      <c r="BU22" s="1043"/>
      <c r="BV22" s="1043"/>
      <c r="BW22" s="1043"/>
      <c r="BX22" s="1043"/>
      <c r="BY22" s="1043"/>
      <c r="BZ22" s="1043"/>
      <c r="CA22" s="161"/>
      <c r="CB22" s="161"/>
      <c r="CC22" s="161"/>
      <c r="CD22" s="161"/>
      <c r="CE22" s="633">
        <v>2039</v>
      </c>
      <c r="CF22" s="634">
        <v>21</v>
      </c>
      <c r="CG22" s="628"/>
      <c r="CH22" s="640">
        <v>1939</v>
      </c>
      <c r="CI22" s="161"/>
      <c r="CJ22" s="161"/>
      <c r="CK22" s="161"/>
      <c r="CL22" s="161"/>
      <c r="CM22" s="161"/>
      <c r="CN22" s="161"/>
    </row>
    <row r="23" spans="1:92" ht="36.75" customHeight="1" x14ac:dyDescent="0.2">
      <c r="A23" s="861"/>
      <c r="B23" s="862"/>
      <c r="C23" s="189"/>
      <c r="D23" s="190"/>
      <c r="E23" s="191"/>
      <c r="F23" s="892" t="s">
        <v>377</v>
      </c>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c r="AO23" s="892"/>
      <c r="AP23" s="892"/>
      <c r="AQ23" s="892"/>
      <c r="AR23" s="892"/>
      <c r="AS23" s="892"/>
      <c r="AT23" s="892"/>
      <c r="AU23" s="892"/>
      <c r="AV23" s="892"/>
      <c r="AW23" s="892"/>
      <c r="AX23" s="892"/>
      <c r="AY23" s="892"/>
      <c r="AZ23" s="892"/>
      <c r="BA23" s="892"/>
      <c r="BB23" s="892"/>
      <c r="BC23" s="892"/>
      <c r="BD23" s="893"/>
      <c r="BE23" s="992"/>
      <c r="BF23" s="1040"/>
      <c r="BG23" s="1040"/>
      <c r="BH23" s="1040"/>
      <c r="BI23" s="1040"/>
      <c r="BJ23" s="1040"/>
      <c r="BK23" s="1040"/>
      <c r="BL23" s="1040"/>
      <c r="BM23" s="1040"/>
      <c r="BN23" s="1040"/>
      <c r="BO23" s="1040"/>
      <c r="BP23" s="1040"/>
      <c r="BQ23" s="1040"/>
      <c r="BR23" s="1040"/>
      <c r="BS23" s="1040"/>
      <c r="BT23" s="1040"/>
      <c r="BU23" s="1040"/>
      <c r="BV23" s="1040"/>
      <c r="BW23" s="1040"/>
      <c r="BX23" s="1040"/>
      <c r="BY23" s="1040"/>
      <c r="BZ23" s="1040"/>
      <c r="CA23" s="161"/>
      <c r="CB23" s="161"/>
      <c r="CC23" s="161"/>
      <c r="CD23" s="161"/>
      <c r="CE23" s="633">
        <v>2040</v>
      </c>
      <c r="CF23" s="634">
        <v>22</v>
      </c>
      <c r="CG23" s="628"/>
      <c r="CH23" s="640">
        <v>1940</v>
      </c>
      <c r="CI23" s="161"/>
      <c r="CJ23" s="161"/>
      <c r="CK23" s="161"/>
      <c r="CL23" s="161"/>
      <c r="CM23" s="161"/>
      <c r="CN23" s="161"/>
    </row>
    <row r="24" spans="1:92" ht="33.75" customHeight="1" x14ac:dyDescent="0.2">
      <c r="A24" s="861"/>
      <c r="B24" s="862"/>
      <c r="C24" s="189"/>
      <c r="D24" s="190"/>
      <c r="E24" s="191"/>
      <c r="F24" s="1036" t="s">
        <v>378</v>
      </c>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c r="AT24" s="1037"/>
      <c r="AU24" s="1037"/>
      <c r="AV24" s="1037"/>
      <c r="AW24" s="1037"/>
      <c r="AX24" s="1037"/>
      <c r="AY24" s="1037"/>
      <c r="AZ24" s="1037"/>
      <c r="BA24" s="1037"/>
      <c r="BB24" s="1037"/>
      <c r="BC24" s="1037"/>
      <c r="BD24" s="1038"/>
      <c r="BE24" s="1039" t="s">
        <v>434</v>
      </c>
      <c r="BF24" s="991"/>
      <c r="BG24" s="991"/>
      <c r="BH24" s="991"/>
      <c r="BI24" s="991"/>
      <c r="BJ24" s="991"/>
      <c r="BK24" s="991"/>
      <c r="BL24" s="991"/>
      <c r="BM24" s="991"/>
      <c r="BN24" s="991"/>
      <c r="BO24" s="991"/>
      <c r="BP24" s="991" t="e">
        <f>MONTH(BQ4)</f>
        <v>#VALUE!</v>
      </c>
      <c r="BQ24" s="991"/>
      <c r="BR24" s="991"/>
      <c r="BS24" s="991"/>
      <c r="BT24" s="991"/>
      <c r="BU24" s="991"/>
      <c r="BV24" s="991"/>
      <c r="BW24" s="991"/>
      <c r="BX24" s="991"/>
      <c r="BY24" s="991"/>
      <c r="BZ24" s="991"/>
      <c r="CA24" s="161"/>
      <c r="CB24" s="161"/>
      <c r="CC24" s="161"/>
      <c r="CD24" s="161"/>
      <c r="CE24" s="633">
        <v>2041</v>
      </c>
      <c r="CF24" s="634">
        <v>23</v>
      </c>
      <c r="CG24" s="628"/>
      <c r="CH24" s="640">
        <v>1941</v>
      </c>
      <c r="CI24" s="161"/>
      <c r="CJ24" s="161"/>
      <c r="CK24" s="161"/>
      <c r="CL24" s="161"/>
      <c r="CM24" s="161"/>
      <c r="CN24" s="161"/>
    </row>
    <row r="25" spans="1:92" ht="36.75" customHeight="1" x14ac:dyDescent="0.2">
      <c r="A25" s="861"/>
      <c r="B25" s="862"/>
      <c r="C25" s="879" t="s">
        <v>197</v>
      </c>
      <c r="D25" s="880"/>
      <c r="E25" s="882"/>
      <c r="F25" s="880" t="str">
        <f>IF(BQ26="","",IF(BQ26="×",F15,IF(BQ26="〇","")))</f>
        <v/>
      </c>
      <c r="G25" s="880"/>
      <c r="H25" s="880"/>
      <c r="I25" s="880"/>
      <c r="J25" s="880"/>
      <c r="K25" s="880"/>
      <c r="L25" s="880"/>
      <c r="M25" s="880"/>
      <c r="N25" s="880"/>
      <c r="O25" s="865" t="str">
        <f>+IF(BQ26="","",IF(BQ26="×","になった日付と最後に差引きした住民税の月が異なりますが、理由はなんでしょうか？下記にご入力ください。↓↓↓",IF(BQ26="〇","")))</f>
        <v/>
      </c>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c r="AS25" s="865"/>
      <c r="AT25" s="865"/>
      <c r="AU25" s="865"/>
      <c r="AV25" s="865"/>
      <c r="AW25" s="865"/>
      <c r="AX25" s="865"/>
      <c r="AY25" s="865"/>
      <c r="AZ25" s="865"/>
      <c r="BA25" s="865"/>
      <c r="BB25" s="865"/>
      <c r="BC25" s="865"/>
      <c r="BD25" s="866"/>
      <c r="BE25" s="988" t="s">
        <v>232</v>
      </c>
      <c r="BF25" s="989"/>
      <c r="BG25" s="989"/>
      <c r="BH25" s="989"/>
      <c r="BI25" s="989"/>
      <c r="BJ25" s="989"/>
      <c r="BK25" s="989"/>
      <c r="BL25" s="989"/>
      <c r="BM25" s="989"/>
      <c r="BN25" s="989"/>
      <c r="BO25" s="989"/>
      <c r="BP25" s="989">
        <f ca="1">MONTH(CE2)</f>
        <v>11</v>
      </c>
      <c r="BQ25" s="989"/>
      <c r="BR25" s="989"/>
      <c r="BS25" s="989"/>
      <c r="BT25" s="989"/>
      <c r="BU25" s="989"/>
      <c r="BV25" s="989"/>
      <c r="BW25" s="989"/>
      <c r="BX25" s="989"/>
      <c r="BY25" s="989"/>
      <c r="BZ25" s="989"/>
      <c r="CA25" s="161"/>
      <c r="CB25" s="161"/>
      <c r="CC25" s="161"/>
      <c r="CD25" s="161"/>
      <c r="CE25" s="633">
        <v>2042</v>
      </c>
      <c r="CF25" s="634">
        <v>24</v>
      </c>
      <c r="CG25" s="628"/>
      <c r="CH25" s="640">
        <v>1942</v>
      </c>
      <c r="CI25" s="161"/>
      <c r="CJ25" s="161"/>
      <c r="CK25" s="161"/>
      <c r="CL25" s="161"/>
      <c r="CM25" s="161"/>
      <c r="CN25" s="161"/>
    </row>
    <row r="26" spans="1:92" ht="18.75" customHeight="1" thickBot="1" x14ac:dyDescent="0.25">
      <c r="A26" s="863"/>
      <c r="B26" s="864"/>
      <c r="C26" s="1031"/>
      <c r="D26" s="1032"/>
      <c r="E26" s="1033"/>
      <c r="F26" s="1041"/>
      <c r="G26" s="1042"/>
      <c r="H26" s="1042"/>
      <c r="I26" s="1042"/>
      <c r="J26" s="1042"/>
      <c r="K26" s="1042"/>
      <c r="L26" s="1042"/>
      <c r="M26" s="1042"/>
      <c r="N26" s="1042"/>
      <c r="O26" s="1042"/>
      <c r="P26" s="1042"/>
      <c r="Q26" s="1042"/>
      <c r="R26" s="1042"/>
      <c r="S26" s="1042"/>
      <c r="T26" s="1042"/>
      <c r="U26" s="1042"/>
      <c r="V26" s="1042"/>
      <c r="W26" s="1042"/>
      <c r="X26" s="1042"/>
      <c r="Y26" s="1042"/>
      <c r="Z26" s="1042"/>
      <c r="AA26" s="1042"/>
      <c r="AB26" s="1042"/>
      <c r="AC26" s="1042"/>
      <c r="AD26" s="1042"/>
      <c r="AE26" s="1042"/>
      <c r="AF26" s="1042"/>
      <c r="AG26" s="1042"/>
      <c r="AH26" s="1042"/>
      <c r="AI26" s="1042"/>
      <c r="AJ26" s="1042"/>
      <c r="AK26" s="1042"/>
      <c r="AL26" s="1014" t="str">
        <f>IF(BQ26="","",IF(BQ26="×","例）具体的な日付を忘れてしまったため等",IF(BQ26="〇","")))</f>
        <v/>
      </c>
      <c r="AM26" s="1014"/>
      <c r="AN26" s="1014"/>
      <c r="AO26" s="1014"/>
      <c r="AP26" s="1014"/>
      <c r="AQ26" s="1014"/>
      <c r="AR26" s="1014"/>
      <c r="AS26" s="1014"/>
      <c r="AT26" s="1014"/>
      <c r="AU26" s="1014"/>
      <c r="AV26" s="1014"/>
      <c r="AW26" s="1014"/>
      <c r="AX26" s="1014"/>
      <c r="AY26" s="1014"/>
      <c r="AZ26" s="1014"/>
      <c r="BA26" s="1014"/>
      <c r="BB26" s="1014"/>
      <c r="BC26" s="1014"/>
      <c r="BD26" s="1015"/>
      <c r="BE26" s="988" t="s">
        <v>218</v>
      </c>
      <c r="BF26" s="989"/>
      <c r="BG26" s="989"/>
      <c r="BH26" s="989"/>
      <c r="BI26" s="989"/>
      <c r="BJ26" s="989"/>
      <c r="BK26" s="989"/>
      <c r="BL26" s="989"/>
      <c r="BM26" s="989"/>
      <c r="BN26" s="989"/>
      <c r="BO26" s="989"/>
      <c r="BP26" s="989"/>
      <c r="BQ26" s="1056" t="str">
        <f>IF(BK19="","",IF(BK16=BK19,"〇","×"))</f>
        <v/>
      </c>
      <c r="BR26" s="1056"/>
      <c r="BS26" s="1056"/>
      <c r="BT26" s="193"/>
      <c r="BU26" s="193"/>
      <c r="BV26" s="193"/>
      <c r="BW26" s="193"/>
      <c r="BX26" s="193"/>
      <c r="BY26" s="193"/>
      <c r="BZ26" s="643"/>
      <c r="CA26" s="161"/>
      <c r="CB26" s="161"/>
      <c r="CC26" s="161"/>
      <c r="CD26" s="161"/>
      <c r="CE26" s="633">
        <v>2043</v>
      </c>
      <c r="CF26" s="634">
        <v>25</v>
      </c>
      <c r="CG26" s="628"/>
      <c r="CH26" s="640">
        <v>1943</v>
      </c>
      <c r="CI26" s="161"/>
      <c r="CJ26" s="161"/>
      <c r="CK26" s="161"/>
      <c r="CL26" s="161"/>
      <c r="CM26" s="161"/>
      <c r="CN26" s="161"/>
    </row>
    <row r="27" spans="1:92" ht="18.75" customHeight="1" x14ac:dyDescent="0.2">
      <c r="A27" s="859" t="s">
        <v>196</v>
      </c>
      <c r="B27" s="860"/>
      <c r="C27" s="871" t="s">
        <v>387</v>
      </c>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872"/>
      <c r="AK27" s="872"/>
      <c r="AL27" s="872"/>
      <c r="AM27" s="872"/>
      <c r="AN27" s="872"/>
      <c r="AO27" s="872"/>
      <c r="AP27" s="872"/>
      <c r="AQ27" s="872"/>
      <c r="AR27" s="872"/>
      <c r="AS27" s="872"/>
      <c r="AT27" s="872"/>
      <c r="AU27" s="872"/>
      <c r="AV27" s="872"/>
      <c r="AW27" s="872"/>
      <c r="AX27" s="872"/>
      <c r="AY27" s="872"/>
      <c r="AZ27" s="872"/>
      <c r="BA27" s="872"/>
      <c r="BB27" s="872"/>
      <c r="BC27" s="872"/>
      <c r="BD27" s="873"/>
      <c r="BE27" s="193"/>
      <c r="BF27" s="193"/>
      <c r="BG27" s="193"/>
      <c r="BH27" s="193"/>
      <c r="BI27" s="193"/>
      <c r="BJ27" s="193"/>
      <c r="BK27" s="193"/>
      <c r="BL27" s="193"/>
      <c r="BM27" s="193"/>
      <c r="BN27" s="193"/>
      <c r="BO27" s="193"/>
      <c r="BP27" s="1026"/>
      <c r="BQ27" s="1026"/>
      <c r="BR27" s="1026"/>
      <c r="BS27" s="1026"/>
      <c r="BT27" s="1026"/>
      <c r="BU27" s="1026"/>
      <c r="BV27" s="1026"/>
      <c r="BW27" s="1026"/>
      <c r="BX27" s="1026"/>
      <c r="BY27" s="1026"/>
      <c r="BZ27" s="1026"/>
      <c r="CA27" s="161"/>
      <c r="CB27" s="161"/>
      <c r="CC27" s="161"/>
      <c r="CD27" s="161"/>
      <c r="CE27" s="633">
        <v>2044</v>
      </c>
      <c r="CF27" s="634">
        <v>26</v>
      </c>
      <c r="CG27" s="628"/>
      <c r="CH27" s="640">
        <v>1944</v>
      </c>
      <c r="CI27" s="161"/>
      <c r="CJ27" s="161"/>
      <c r="CK27" s="161"/>
      <c r="CL27" s="161"/>
      <c r="CM27" s="161"/>
      <c r="CN27" s="161"/>
    </row>
    <row r="28" spans="1:92" ht="19.5" customHeight="1" x14ac:dyDescent="0.2">
      <c r="A28" s="861"/>
      <c r="B28" s="862"/>
      <c r="C28" s="879" t="s">
        <v>261</v>
      </c>
      <c r="D28" s="880"/>
      <c r="E28" s="880"/>
      <c r="F28" s="890" t="s">
        <v>250</v>
      </c>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5"/>
      <c r="AL28" s="865"/>
      <c r="AM28" s="865"/>
      <c r="AN28" s="865"/>
      <c r="AO28" s="865"/>
      <c r="AP28" s="865"/>
      <c r="AQ28" s="865"/>
      <c r="AR28" s="865"/>
      <c r="AS28" s="865"/>
      <c r="AT28" s="865"/>
      <c r="AU28" s="865"/>
      <c r="AV28" s="865"/>
      <c r="AW28" s="865"/>
      <c r="AX28" s="865"/>
      <c r="AY28" s="865"/>
      <c r="AZ28" s="865"/>
      <c r="BA28" s="865"/>
      <c r="BB28" s="865"/>
      <c r="BC28" s="865"/>
      <c r="BD28" s="866"/>
      <c r="BN28" s="193"/>
      <c r="BO28" s="193"/>
      <c r="BP28" s="193"/>
      <c r="BQ28" s="193"/>
      <c r="BR28" s="193"/>
      <c r="BS28" s="193"/>
      <c r="BT28" s="193"/>
      <c r="BU28" s="193"/>
      <c r="BV28" s="193"/>
      <c r="BW28" s="193"/>
      <c r="BX28" s="193"/>
      <c r="BY28" s="193"/>
      <c r="BZ28" s="643"/>
      <c r="CA28" s="161"/>
      <c r="CB28" s="161"/>
      <c r="CC28" s="161"/>
      <c r="CD28" s="161"/>
      <c r="CE28" s="633">
        <v>2045</v>
      </c>
      <c r="CF28" s="634">
        <v>27</v>
      </c>
      <c r="CG28" s="628"/>
      <c r="CH28" s="640">
        <v>1945</v>
      </c>
      <c r="CI28" s="161"/>
      <c r="CJ28" s="161"/>
      <c r="CK28" s="161"/>
      <c r="CL28" s="161"/>
      <c r="CM28" s="161"/>
      <c r="CN28" s="161"/>
    </row>
    <row r="29" spans="1:92" ht="19.5" customHeight="1" x14ac:dyDescent="0.2">
      <c r="A29" s="861"/>
      <c r="B29" s="862"/>
      <c r="C29" s="845" t="s">
        <v>159</v>
      </c>
      <c r="D29" s="846"/>
      <c r="E29" s="847"/>
      <c r="F29" s="814" t="s">
        <v>96</v>
      </c>
      <c r="G29" s="814"/>
      <c r="H29" s="870"/>
      <c r="I29" s="870"/>
      <c r="J29" s="508" t="s">
        <v>158</v>
      </c>
      <c r="K29" s="870"/>
      <c r="L29" s="870"/>
      <c r="M29" s="194" t="s">
        <v>127</v>
      </c>
      <c r="N29" s="1017" t="s">
        <v>213</v>
      </c>
      <c r="O29" s="1017"/>
      <c r="P29" s="1017"/>
      <c r="Q29" s="1017"/>
      <c r="R29" s="1017"/>
      <c r="S29" s="1017"/>
      <c r="T29" s="1017"/>
      <c r="U29" s="1017"/>
      <c r="V29" s="1017"/>
      <c r="W29" s="1017"/>
      <c r="X29" s="1017"/>
      <c r="Y29" s="1017"/>
      <c r="Z29" s="881" t="str">
        <f>IFERROR(IF(K29="","",IF(AND(H29&lt;BP45,K29&gt;=1,K29&lt;=3),"左記の入力が違います",IF(AND(H29&lt;BP45,K29=4),"左記の入力が違います",IF(AND(H29&lt;BP45,K29&gt;=6,K29&lt;=12),"左記の入力が違います",IF(AND(H29=BP45,BP24&gt;=4,BP24&lt;=12,K29&gt;=1,K29&lt;=3),"左記の入力が違います",IF(AND(H29=BP45,K29=4),K29+1,IF(AND(H29=BP45,K29&gt;=6,K29&lt;=11),K29+1,IF(AND(H29=BP45,K29=12),1,IF(AND(H29&gt;=BP45,K29&gt;=1,K29&lt;=4),K29+1,IF(AND(H29&gt;=BP45,K29&gt;=6,K29&lt;=12),"左記の入力が違います",IF(K29=5,"左記の入力が違います",IF(AND(K29&gt;=13,K29&lt;=999),"左記の入力が違います")))))))))))),"")</f>
        <v/>
      </c>
      <c r="AA29" s="881"/>
      <c r="AB29" s="881"/>
      <c r="AC29" s="881"/>
      <c r="AD29" s="881"/>
      <c r="AE29" s="881"/>
      <c r="AF29" s="881"/>
      <c r="AG29" s="1065" t="s">
        <v>364</v>
      </c>
      <c r="AH29" s="1065"/>
      <c r="AI29" s="1065"/>
      <c r="AJ29" s="1065"/>
      <c r="AK29" s="1065"/>
      <c r="AL29" s="1065"/>
      <c r="AM29" s="1065"/>
      <c r="AN29" s="1065"/>
      <c r="AO29" s="1065"/>
      <c r="AP29" s="1065"/>
      <c r="AQ29" s="1065"/>
      <c r="AR29" s="1065"/>
      <c r="AS29" s="1065"/>
      <c r="AT29" s="1065"/>
      <c r="AU29" s="1065"/>
      <c r="AV29" s="1065"/>
      <c r="AW29" s="1065"/>
      <c r="AX29" s="1065"/>
      <c r="AY29" s="1065"/>
      <c r="AZ29" s="1065"/>
      <c r="BA29" s="1065"/>
      <c r="BB29" s="1065"/>
      <c r="BC29" s="1065"/>
      <c r="BD29" s="1066"/>
      <c r="BK29" s="193"/>
      <c r="BL29" s="193"/>
      <c r="BM29" s="193"/>
      <c r="BN29" s="193"/>
      <c r="BO29" s="193"/>
      <c r="BP29" s="193"/>
      <c r="BQ29" s="193"/>
      <c r="BR29" s="193"/>
      <c r="BS29" s="193"/>
      <c r="BT29" s="193"/>
      <c r="BU29" s="193"/>
      <c r="BV29" s="193"/>
      <c r="BW29" s="193"/>
      <c r="BX29" s="193"/>
      <c r="BY29" s="193"/>
      <c r="BZ29" s="643"/>
      <c r="CA29" s="161"/>
      <c r="CB29" s="161"/>
      <c r="CC29" s="161"/>
      <c r="CD29" s="161"/>
      <c r="CE29" s="633">
        <v>2046</v>
      </c>
      <c r="CF29" s="634">
        <v>28</v>
      </c>
      <c r="CG29" s="628"/>
      <c r="CH29" s="640">
        <v>1946</v>
      </c>
      <c r="CI29" s="161"/>
      <c r="CJ29" s="161"/>
      <c r="CK29" s="161"/>
      <c r="CL29" s="161"/>
      <c r="CM29" s="161"/>
      <c r="CN29" s="161"/>
    </row>
    <row r="30" spans="1:92" ht="18.75" customHeight="1" x14ac:dyDescent="0.2">
      <c r="A30" s="861"/>
      <c r="B30" s="862"/>
      <c r="C30" s="549"/>
      <c r="D30" s="509"/>
      <c r="E30" s="510"/>
      <c r="F30" s="297" t="s">
        <v>355</v>
      </c>
      <c r="G30" s="589"/>
      <c r="H30" s="198"/>
      <c r="I30" s="198"/>
      <c r="J30" s="198"/>
      <c r="K30" s="198"/>
      <c r="L30" s="198"/>
      <c r="M30" s="198"/>
      <c r="N30" s="198"/>
      <c r="O30" s="198"/>
      <c r="P30" s="198"/>
      <c r="Q30" s="198"/>
      <c r="R30" s="198"/>
      <c r="S30" s="198"/>
      <c r="T30" s="198"/>
      <c r="U30" s="198"/>
      <c r="V30" s="198"/>
      <c r="W30" s="198"/>
      <c r="X30" s="198"/>
      <c r="Y30" s="198"/>
      <c r="Z30" s="199"/>
      <c r="AA30" s="199"/>
      <c r="AB30" s="199"/>
      <c r="AC30" s="199"/>
      <c r="AD30" s="199"/>
      <c r="AE30" s="199"/>
      <c r="AF30" s="199"/>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1"/>
      <c r="BK30" s="193"/>
      <c r="BL30" s="193"/>
      <c r="BM30" s="193"/>
      <c r="BN30" s="193"/>
      <c r="BO30" s="193"/>
      <c r="BP30" s="193"/>
      <c r="BQ30" s="193"/>
      <c r="BR30" s="193"/>
      <c r="BS30" s="193"/>
      <c r="BT30" s="193"/>
      <c r="BU30" s="193"/>
      <c r="BV30" s="193"/>
      <c r="BW30" s="193"/>
      <c r="BX30" s="193"/>
      <c r="BY30" s="193"/>
      <c r="BZ30" s="193"/>
      <c r="CA30" s="161"/>
      <c r="CB30" s="161"/>
      <c r="CC30" s="161"/>
      <c r="CD30" s="161"/>
      <c r="CE30" s="633">
        <v>2047</v>
      </c>
      <c r="CF30" s="634">
        <v>29</v>
      </c>
      <c r="CG30" s="628"/>
      <c r="CH30" s="640">
        <v>1947</v>
      </c>
      <c r="CI30" s="161"/>
      <c r="CJ30" s="161"/>
      <c r="CK30" s="161"/>
      <c r="CL30" s="161"/>
      <c r="CM30" s="161"/>
      <c r="CN30" s="161"/>
    </row>
    <row r="31" spans="1:92" ht="18" customHeight="1" x14ac:dyDescent="0.2">
      <c r="A31" s="861"/>
      <c r="B31" s="862"/>
      <c r="C31" s="549"/>
      <c r="D31" s="509"/>
      <c r="E31" s="510"/>
      <c r="F31" s="885" t="s">
        <v>432</v>
      </c>
      <c r="G31" s="886"/>
      <c r="H31" s="886"/>
      <c r="I31" s="886"/>
      <c r="J31" s="886"/>
      <c r="K31" s="886"/>
      <c r="L31" s="886"/>
      <c r="M31" s="886"/>
      <c r="N31" s="886"/>
      <c r="O31" s="886"/>
      <c r="P31" s="886"/>
      <c r="Q31" s="886"/>
      <c r="R31" s="886"/>
      <c r="S31" s="886"/>
      <c r="T31" s="886"/>
      <c r="U31" s="886"/>
      <c r="V31" s="886"/>
      <c r="W31" s="886"/>
      <c r="X31" s="886"/>
      <c r="Y31" s="886"/>
      <c r="Z31" s="886"/>
      <c r="AA31" s="886"/>
      <c r="AB31" s="886"/>
      <c r="AC31" s="886"/>
      <c r="AD31" s="886"/>
      <c r="AE31" s="886"/>
      <c r="AF31" s="886"/>
      <c r="AG31" s="886"/>
      <c r="AH31" s="886"/>
      <c r="AI31" s="886"/>
      <c r="AJ31" s="886"/>
      <c r="AK31" s="886"/>
      <c r="AL31" s="886"/>
      <c r="AM31" s="886"/>
      <c r="AN31" s="886"/>
      <c r="AO31" s="886"/>
      <c r="AP31" s="886"/>
      <c r="AQ31" s="886"/>
      <c r="AR31" s="886"/>
      <c r="AS31" s="886"/>
      <c r="AT31" s="886"/>
      <c r="AU31" s="886"/>
      <c r="AV31" s="886"/>
      <c r="AW31" s="886"/>
      <c r="AX31" s="886"/>
      <c r="AY31" s="886"/>
      <c r="AZ31" s="886"/>
      <c r="BA31" s="886"/>
      <c r="BB31" s="886"/>
      <c r="BC31" s="886"/>
      <c r="BD31" s="887"/>
      <c r="BK31" s="193"/>
      <c r="BL31" s="193"/>
      <c r="BM31" s="193"/>
      <c r="BN31" s="193"/>
      <c r="BO31" s="193"/>
      <c r="BP31" s="193"/>
      <c r="BQ31" s="193"/>
      <c r="BR31" s="193"/>
      <c r="BS31" s="193"/>
      <c r="BT31" s="193"/>
      <c r="BU31" s="193"/>
      <c r="BV31" s="193"/>
      <c r="BW31" s="193"/>
      <c r="BX31" s="193"/>
      <c r="BY31" s="193"/>
      <c r="BZ31" s="193"/>
      <c r="CA31" s="161"/>
      <c r="CB31" s="161"/>
      <c r="CC31" s="161"/>
      <c r="CD31" s="161"/>
      <c r="CE31" s="633">
        <v>2048</v>
      </c>
      <c r="CF31" s="634">
        <v>30</v>
      </c>
      <c r="CG31" s="628"/>
      <c r="CH31" s="640">
        <v>1948</v>
      </c>
      <c r="CI31" s="161"/>
      <c r="CJ31" s="161"/>
      <c r="CK31" s="161"/>
      <c r="CL31" s="161"/>
      <c r="CM31" s="161"/>
      <c r="CN31" s="161"/>
    </row>
    <row r="32" spans="1:92" ht="18" customHeight="1" x14ac:dyDescent="0.2">
      <c r="A32" s="861"/>
      <c r="B32" s="862"/>
      <c r="C32" s="202"/>
      <c r="D32" s="203"/>
      <c r="E32" s="204"/>
      <c r="F32" s="1044" t="s">
        <v>433</v>
      </c>
      <c r="G32" s="1045"/>
      <c r="H32" s="1045"/>
      <c r="I32" s="1045"/>
      <c r="J32" s="1045"/>
      <c r="K32" s="1045"/>
      <c r="L32" s="1045"/>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1045"/>
      <c r="AO32" s="1045"/>
      <c r="AP32" s="1045"/>
      <c r="AQ32" s="1045"/>
      <c r="AR32" s="1045"/>
      <c r="AS32" s="1045"/>
      <c r="AT32" s="1045"/>
      <c r="AU32" s="1045"/>
      <c r="AV32" s="1045"/>
      <c r="AW32" s="1045"/>
      <c r="AX32" s="1045"/>
      <c r="AY32" s="1045"/>
      <c r="BD32" s="205"/>
      <c r="BE32" s="1051" t="s">
        <v>220</v>
      </c>
      <c r="BF32" s="1052"/>
      <c r="BG32" s="1052"/>
      <c r="BH32" s="1052"/>
      <c r="BI32" s="1052"/>
      <c r="BJ32" s="1052"/>
      <c r="BK32" s="1067" t="str">
        <f>IF(AND(H29="",K29=""),"",F29&amp;H29&amp;J29&amp;K29&amp;M29)</f>
        <v/>
      </c>
      <c r="BL32" s="1067"/>
      <c r="BM32" s="1067"/>
      <c r="BN32" s="1067"/>
      <c r="BO32" s="1067"/>
      <c r="BP32" s="1067"/>
      <c r="BV32" s="161"/>
      <c r="BW32" s="161"/>
      <c r="BX32" s="161"/>
      <c r="BY32" s="161"/>
      <c r="BZ32" s="161"/>
      <c r="CA32" s="161"/>
      <c r="CB32" s="161"/>
      <c r="CC32" s="161"/>
      <c r="CD32" s="161"/>
      <c r="CE32" s="633">
        <v>2049</v>
      </c>
      <c r="CF32" s="634">
        <v>31</v>
      </c>
      <c r="CG32" s="628"/>
      <c r="CH32" s="640">
        <v>1949</v>
      </c>
      <c r="CI32" s="161"/>
      <c r="CJ32" s="161"/>
      <c r="CK32" s="161"/>
      <c r="CL32" s="161"/>
      <c r="CM32" s="161"/>
      <c r="CN32" s="161"/>
    </row>
    <row r="33" spans="1:92" ht="18" customHeight="1" x14ac:dyDescent="0.2">
      <c r="A33" s="861"/>
      <c r="B33" s="862"/>
      <c r="C33" s="879" t="s">
        <v>197</v>
      </c>
      <c r="D33" s="880"/>
      <c r="E33" s="882"/>
      <c r="F33" s="1013" t="str">
        <f>IF(BQ33="","",IF(BQ33="×",F15,IF(BQ33="〇","")))</f>
        <v/>
      </c>
      <c r="G33" s="1013"/>
      <c r="H33" s="1013"/>
      <c r="I33" s="1013"/>
      <c r="J33" s="1013"/>
      <c r="K33" s="1013"/>
      <c r="L33" s="1013"/>
      <c r="M33" s="1013"/>
      <c r="N33" s="1013"/>
      <c r="O33" s="888" t="str">
        <f>IF(BQ33="","",IF(BQ33="×","になった月と、一括徴収分をまとめる月が異なりますが、理由はなんでしょうか？下記にご入力ください。↓↓↓",IF(BQ33="〇","")))</f>
        <v/>
      </c>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9"/>
      <c r="BE33" s="988" t="s">
        <v>217</v>
      </c>
      <c r="BF33" s="989"/>
      <c r="BG33" s="989"/>
      <c r="BH33" s="989"/>
      <c r="BI33" s="989"/>
      <c r="BJ33" s="989"/>
      <c r="BK33" s="989"/>
      <c r="BL33" s="989"/>
      <c r="BM33" s="989"/>
      <c r="BN33" s="989"/>
      <c r="BO33" s="989"/>
      <c r="BP33" s="989"/>
      <c r="BQ33" s="989" t="str">
        <f>IF(BK32="","",IF(BK16=BK32,"〇","×"))</f>
        <v/>
      </c>
      <c r="BR33" s="989"/>
      <c r="BS33" s="989"/>
      <c r="BT33" s="193"/>
      <c r="BU33" s="193"/>
      <c r="BV33" s="193"/>
      <c r="BW33" s="193"/>
      <c r="BX33" s="193"/>
      <c r="BY33" s="193"/>
      <c r="BZ33" s="643"/>
      <c r="CA33" s="161"/>
      <c r="CB33" s="161"/>
      <c r="CC33" s="161"/>
      <c r="CD33" s="161"/>
      <c r="CE33" s="633">
        <v>2050</v>
      </c>
      <c r="CF33" s="634">
        <v>32</v>
      </c>
      <c r="CG33" s="628"/>
      <c r="CH33" s="640">
        <v>1950</v>
      </c>
      <c r="CI33" s="161"/>
      <c r="CJ33" s="161"/>
      <c r="CK33" s="161"/>
      <c r="CL33" s="161"/>
      <c r="CM33" s="161"/>
      <c r="CN33" s="161"/>
    </row>
    <row r="34" spans="1:92" ht="18" customHeight="1" thickBot="1" x14ac:dyDescent="0.25">
      <c r="A34" s="863"/>
      <c r="B34" s="864"/>
      <c r="C34" s="206"/>
      <c r="D34" s="207"/>
      <c r="E34" s="208"/>
      <c r="F34" s="1018"/>
      <c r="G34" s="1019"/>
      <c r="H34" s="1019"/>
      <c r="I34" s="1019"/>
      <c r="J34" s="1019"/>
      <c r="K34" s="1019"/>
      <c r="L34" s="1019"/>
      <c r="M34" s="1019"/>
      <c r="N34" s="1019"/>
      <c r="O34" s="1019"/>
      <c r="P34" s="1019"/>
      <c r="Q34" s="1019"/>
      <c r="R34" s="1019"/>
      <c r="S34" s="1019"/>
      <c r="T34" s="1019"/>
      <c r="U34" s="1019"/>
      <c r="V34" s="1019"/>
      <c r="W34" s="1019"/>
      <c r="X34" s="1019"/>
      <c r="Y34" s="1019"/>
      <c r="Z34" s="1019"/>
      <c r="AA34" s="1019"/>
      <c r="AB34" s="1019"/>
      <c r="AC34" s="1019"/>
      <c r="AD34" s="1019"/>
      <c r="AE34" s="1019"/>
      <c r="AF34" s="1019"/>
      <c r="AG34" s="1019"/>
      <c r="AH34" s="1019"/>
      <c r="AI34" s="1019"/>
      <c r="AJ34" s="1019"/>
      <c r="AK34" s="1019"/>
      <c r="AL34" s="1014" t="str">
        <f>IF(BQ33="","",IF(BQ33="×","例）退職等の具体的な日付を忘れてしまったため",IF(BQ33="〇","")))</f>
        <v/>
      </c>
      <c r="AM34" s="1014"/>
      <c r="AN34" s="1014"/>
      <c r="AO34" s="1014"/>
      <c r="AP34" s="1014"/>
      <c r="AQ34" s="1014"/>
      <c r="AR34" s="1014"/>
      <c r="AS34" s="1014"/>
      <c r="AT34" s="1014"/>
      <c r="AU34" s="1014"/>
      <c r="AV34" s="1014"/>
      <c r="AW34" s="1014"/>
      <c r="AX34" s="1014"/>
      <c r="AY34" s="1014"/>
      <c r="AZ34" s="1014"/>
      <c r="BA34" s="1014"/>
      <c r="BB34" s="1014"/>
      <c r="BC34" s="1014"/>
      <c r="BD34" s="1015"/>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643"/>
      <c r="CA34" s="161"/>
      <c r="CB34" s="161"/>
      <c r="CC34" s="161"/>
      <c r="CD34" s="161"/>
      <c r="CE34" s="633">
        <v>2051</v>
      </c>
      <c r="CF34" s="634">
        <v>33</v>
      </c>
      <c r="CG34" s="628"/>
      <c r="CH34" s="640">
        <v>1951</v>
      </c>
      <c r="CI34" s="161"/>
      <c r="CJ34" s="161"/>
      <c r="CK34" s="161"/>
      <c r="CL34" s="161"/>
      <c r="CM34" s="161"/>
      <c r="CN34" s="161"/>
    </row>
    <row r="35" spans="1:92" ht="18" customHeight="1" x14ac:dyDescent="0.2">
      <c r="A35" s="859" t="s">
        <v>586</v>
      </c>
      <c r="B35" s="860"/>
      <c r="C35" s="871" t="s">
        <v>387</v>
      </c>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O35" s="872"/>
      <c r="AP35" s="872"/>
      <c r="AQ35" s="872"/>
      <c r="AR35" s="872"/>
      <c r="AS35" s="872"/>
      <c r="AT35" s="872"/>
      <c r="AU35" s="872"/>
      <c r="AV35" s="872"/>
      <c r="AW35" s="872"/>
      <c r="AX35" s="872"/>
      <c r="AY35" s="872"/>
      <c r="AZ35" s="872"/>
      <c r="BA35" s="872"/>
      <c r="BB35" s="872"/>
      <c r="BC35" s="872"/>
      <c r="BD35" s="873"/>
      <c r="BV35" s="161"/>
      <c r="BW35" s="161"/>
      <c r="BX35" s="161"/>
      <c r="BY35" s="161"/>
      <c r="BZ35" s="161"/>
      <c r="CA35" s="161"/>
      <c r="CB35" s="161"/>
      <c r="CC35" s="161"/>
      <c r="CD35" s="161"/>
      <c r="CE35" s="633">
        <v>2052</v>
      </c>
      <c r="CF35" s="634">
        <v>34</v>
      </c>
      <c r="CG35" s="628"/>
      <c r="CH35" s="640">
        <v>1952</v>
      </c>
      <c r="CI35" s="161"/>
      <c r="CJ35" s="161"/>
      <c r="CK35" s="161"/>
      <c r="CL35" s="161"/>
      <c r="CM35" s="161"/>
      <c r="CN35" s="161"/>
    </row>
    <row r="36" spans="1:92" ht="18.75" customHeight="1" x14ac:dyDescent="0.2">
      <c r="A36" s="861"/>
      <c r="B36" s="862"/>
      <c r="C36" s="879" t="s">
        <v>262</v>
      </c>
      <c r="D36" s="880"/>
      <c r="E36" s="882"/>
      <c r="F36" s="865" t="s">
        <v>233</v>
      </c>
      <c r="G36" s="865"/>
      <c r="H36" s="865"/>
      <c r="I36" s="865"/>
      <c r="J36" s="865"/>
      <c r="K36" s="865"/>
      <c r="L36" s="865"/>
      <c r="M36" s="865"/>
      <c r="N36" s="865"/>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c r="AS36" s="865"/>
      <c r="AT36" s="865"/>
      <c r="AU36" s="865"/>
      <c r="AV36" s="865"/>
      <c r="AW36" s="865"/>
      <c r="AX36" s="865"/>
      <c r="AY36" s="865"/>
      <c r="AZ36" s="865"/>
      <c r="BA36" s="865"/>
      <c r="BB36" s="865"/>
      <c r="BC36" s="865"/>
      <c r="BD36" s="866"/>
      <c r="BV36" s="161"/>
      <c r="BW36" s="161"/>
      <c r="BX36" s="161"/>
      <c r="BY36" s="161"/>
      <c r="BZ36" s="161"/>
      <c r="CA36" s="161"/>
      <c r="CB36" s="161"/>
      <c r="CC36" s="161"/>
      <c r="CD36" s="161"/>
      <c r="CE36" s="633">
        <v>2053</v>
      </c>
      <c r="CF36" s="634">
        <v>35</v>
      </c>
      <c r="CG36" s="628"/>
      <c r="CH36" s="640">
        <v>1953</v>
      </c>
      <c r="CI36" s="161"/>
      <c r="CJ36" s="161"/>
      <c r="CK36" s="161"/>
      <c r="CL36" s="161"/>
      <c r="CM36" s="161"/>
      <c r="CN36" s="161"/>
    </row>
    <row r="37" spans="1:92" ht="18.75" customHeight="1" x14ac:dyDescent="0.2">
      <c r="A37" s="861"/>
      <c r="B37" s="862"/>
      <c r="C37" s="209" t="s">
        <v>159</v>
      </c>
      <c r="D37" s="210"/>
      <c r="E37" s="211"/>
      <c r="F37" s="883" t="s">
        <v>236</v>
      </c>
      <c r="G37" s="883"/>
      <c r="H37" s="883"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7" s="883"/>
      <c r="J37" s="212" t="s">
        <v>237</v>
      </c>
      <c r="K37" s="876" t="str">
        <f ca="1">+IF(H37="要確認","Ｑ7、Ｑ８及び今日の日付を確認してください","6月以降で特別徴収が始まった月")</f>
        <v>Ｑ7、Ｑ８及び今日の日付を確認してください</v>
      </c>
      <c r="L37" s="876"/>
      <c r="M37" s="876"/>
      <c r="N37" s="876"/>
      <c r="O37" s="876"/>
      <c r="P37" s="876"/>
      <c r="Q37" s="876"/>
      <c r="R37" s="876"/>
      <c r="S37" s="876"/>
      <c r="T37" s="876"/>
      <c r="U37" s="876"/>
      <c r="V37" s="876"/>
      <c r="W37" s="876"/>
      <c r="X37" s="876"/>
      <c r="Y37" s="213" t="s">
        <v>248</v>
      </c>
      <c r="Z37" s="1048">
        <v>5</v>
      </c>
      <c r="AA37" s="1048"/>
      <c r="AB37" s="1048"/>
      <c r="AC37" s="1048"/>
      <c r="AD37" s="213" t="s">
        <v>238</v>
      </c>
      <c r="AE37" s="884" t="s">
        <v>353</v>
      </c>
      <c r="AF37" s="884"/>
      <c r="AG37" s="884"/>
      <c r="AH37" s="884"/>
      <c r="AI37" s="884"/>
      <c r="AJ37" s="884"/>
      <c r="AK37" s="884"/>
      <c r="AL37" s="884"/>
      <c r="AM37" s="1016"/>
      <c r="AN37" s="1016"/>
      <c r="AO37" s="1016"/>
      <c r="AP37" s="1016"/>
      <c r="AQ37" s="1016"/>
      <c r="AR37" s="1016"/>
      <c r="AS37" s="1016"/>
      <c r="AT37" s="502" t="s">
        <v>354</v>
      </c>
      <c r="AU37" s="1046" t="s">
        <v>234</v>
      </c>
      <c r="AV37" s="1046"/>
      <c r="AW37" s="1046"/>
      <c r="AX37" s="1046"/>
      <c r="AY37" s="1046"/>
      <c r="AZ37" s="1046"/>
      <c r="BA37" s="1046"/>
      <c r="BB37" s="1046"/>
      <c r="BC37" s="1046"/>
      <c r="BD37" s="1047"/>
      <c r="BE37" s="1026"/>
      <c r="BF37" s="1026"/>
      <c r="BG37" s="1026"/>
      <c r="BH37" s="1026"/>
      <c r="BI37" s="1026"/>
      <c r="BJ37" s="1026"/>
      <c r="BK37" s="1026"/>
      <c r="BL37" s="1026"/>
      <c r="BM37" s="1026"/>
      <c r="BN37" s="1026"/>
      <c r="BO37" s="1026"/>
      <c r="BP37" s="1026"/>
      <c r="BQ37" s="1026"/>
      <c r="BR37" s="1026"/>
      <c r="BS37" s="1026"/>
      <c r="BT37" s="193"/>
      <c r="BU37" s="193"/>
      <c r="BV37" s="193"/>
      <c r="BW37" s="193"/>
      <c r="BX37" s="193"/>
      <c r="BY37" s="193"/>
      <c r="BZ37" s="643"/>
      <c r="CA37" s="161"/>
      <c r="CB37" s="161"/>
      <c r="CC37" s="161"/>
      <c r="CD37" s="161"/>
      <c r="CE37" s="633">
        <v>2054</v>
      </c>
      <c r="CF37" s="634">
        <v>36</v>
      </c>
      <c r="CG37" s="628"/>
      <c r="CH37" s="640">
        <v>1954</v>
      </c>
      <c r="CI37" s="161"/>
      <c r="CJ37" s="161"/>
      <c r="CK37" s="161"/>
      <c r="CL37" s="161"/>
      <c r="CM37" s="161"/>
      <c r="CN37" s="161"/>
    </row>
    <row r="38" spans="1:92" ht="18.75" customHeight="1" x14ac:dyDescent="0.2">
      <c r="A38" s="861"/>
      <c r="B38" s="862"/>
      <c r="C38" s="189"/>
      <c r="D38" s="190"/>
      <c r="E38" s="191"/>
      <c r="F38" s="883" t="s">
        <v>235</v>
      </c>
      <c r="G38" s="883"/>
      <c r="H38" s="883"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8" s="883"/>
      <c r="J38" s="213" t="s">
        <v>237</v>
      </c>
      <c r="K38" s="883" t="str">
        <f ca="1">+IF(H38="要確認","Ｑ7、Ｑ８及び今日の日付を確認してください","6月以降で特別徴収が始まった月")</f>
        <v>Ｑ7、Ｑ８及び今日の日付を確認してください</v>
      </c>
      <c r="L38" s="883"/>
      <c r="M38" s="883"/>
      <c r="N38" s="883"/>
      <c r="O38" s="883"/>
      <c r="P38" s="883"/>
      <c r="Q38" s="883"/>
      <c r="R38" s="883"/>
      <c r="S38" s="883"/>
      <c r="T38" s="883"/>
      <c r="U38" s="883"/>
      <c r="V38" s="883"/>
      <c r="W38" s="883"/>
      <c r="X38" s="883"/>
      <c r="Y38" s="213" t="s">
        <v>248</v>
      </c>
      <c r="Z38" s="1048" t="str">
        <f>IFERROR(IF(AND(K29="",L19=""),"",IF(BP22="普通徴収",L19,IF(AND(BP22="一括徴収",K29=1),"12",IF(AND(BP22="一括徴収",Z29="左記の入力が違います"),"Ｑ8修正",IF(AND(K29&gt;=1,BP22="一括徴収"),K29-1,IF(AND(K29="",BP22="一括徴収"),"",IF(BP22="特別徴収継続",L19,IF(BP22="特別徴収切替","","")))))))),"")&amp;""</f>
        <v/>
      </c>
      <c r="AA38" s="1048"/>
      <c r="AB38" s="1048"/>
      <c r="AC38" s="1048"/>
      <c r="AD38" s="213" t="s">
        <v>238</v>
      </c>
      <c r="AE38" s="883" t="s">
        <v>239</v>
      </c>
      <c r="AF38" s="883"/>
      <c r="AG38" s="883"/>
      <c r="AH38" s="883"/>
      <c r="AI38" s="883"/>
      <c r="AJ38" s="883"/>
      <c r="AK38" s="883"/>
      <c r="AL38" s="883"/>
      <c r="AM38" s="1016"/>
      <c r="AN38" s="1016"/>
      <c r="AO38" s="1016"/>
      <c r="AP38" s="1016"/>
      <c r="AQ38" s="1016"/>
      <c r="AR38" s="1016"/>
      <c r="AS38" s="1016"/>
      <c r="AT38" s="502" t="s">
        <v>354</v>
      </c>
      <c r="AU38" s="1037" t="s">
        <v>587</v>
      </c>
      <c r="AV38" s="1037"/>
      <c r="AW38" s="1037"/>
      <c r="AX38" s="1037"/>
      <c r="AY38" s="1037"/>
      <c r="AZ38" s="1037"/>
      <c r="BA38" s="1037"/>
      <c r="BB38" s="1037"/>
      <c r="BC38" s="1037"/>
      <c r="BD38" s="1038"/>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643"/>
      <c r="CA38" s="161"/>
      <c r="CB38" s="161"/>
      <c r="CC38" s="161"/>
      <c r="CD38" s="161"/>
      <c r="CE38" s="633">
        <v>2055</v>
      </c>
      <c r="CF38" s="634">
        <v>37</v>
      </c>
      <c r="CG38" s="628"/>
      <c r="CH38" s="640">
        <v>1955</v>
      </c>
      <c r="CI38" s="161"/>
      <c r="CJ38" s="161"/>
      <c r="CK38" s="161"/>
      <c r="CL38" s="161"/>
      <c r="CM38" s="161"/>
      <c r="CN38" s="161"/>
    </row>
    <row r="39" spans="1:92" ht="18.75" customHeight="1" x14ac:dyDescent="0.2">
      <c r="A39" s="861"/>
      <c r="B39" s="862"/>
      <c r="C39" s="170"/>
      <c r="E39" s="215"/>
      <c r="F39" s="874"/>
      <c r="G39" s="875"/>
      <c r="H39" s="875"/>
      <c r="I39" s="875"/>
      <c r="J39" s="875"/>
      <c r="K39" s="875"/>
      <c r="L39" s="875"/>
      <c r="M39" s="875"/>
      <c r="N39" s="875"/>
      <c r="O39" s="875"/>
      <c r="P39" s="875"/>
      <c r="Q39" s="878" t="str">
        <f>IFERROR(+IF(BP22="一括徴収","一括徴収分の住民税額は、","今後、本人が納入する普通徴収税額又は特別徴収継続の合計金額は"),"")</f>
        <v>今後、本人が納入する普通徴収税額又は特別徴収継続の合計金額は</v>
      </c>
      <c r="R39" s="878"/>
      <c r="S39" s="878"/>
      <c r="T39" s="878"/>
      <c r="U39" s="878"/>
      <c r="V39" s="878"/>
      <c r="W39" s="878"/>
      <c r="X39" s="878"/>
      <c r="Y39" s="878"/>
      <c r="Z39" s="878"/>
      <c r="AA39" s="878"/>
      <c r="AB39" s="878"/>
      <c r="AC39" s="878"/>
      <c r="AD39" s="878"/>
      <c r="AE39" s="878"/>
      <c r="AF39" s="878"/>
      <c r="AG39" s="878"/>
      <c r="AH39" s="878"/>
      <c r="AI39" s="878"/>
      <c r="AJ39" s="878"/>
      <c r="AK39" s="878"/>
      <c r="AL39" s="878"/>
      <c r="AM39" s="1053" t="str">
        <f>IF(AND(AM37&lt;&gt;"",AM38&lt;&gt;""),AM37-AM38,"")</f>
        <v/>
      </c>
      <c r="AN39" s="1048"/>
      <c r="AO39" s="1048"/>
      <c r="AP39" s="1048"/>
      <c r="AQ39" s="1048"/>
      <c r="AR39" s="1048"/>
      <c r="AS39" s="1048"/>
      <c r="AT39" s="511" t="s">
        <v>175</v>
      </c>
      <c r="AU39" s="1037" t="s">
        <v>180</v>
      </c>
      <c r="AV39" s="1037"/>
      <c r="AW39" s="1037"/>
      <c r="AX39" s="1037"/>
      <c r="AY39" s="1037"/>
      <c r="AZ39" s="1037"/>
      <c r="BA39" s="1037"/>
      <c r="BB39" s="1037"/>
      <c r="BC39" s="1037"/>
      <c r="BD39" s="1038"/>
      <c r="BE39" s="988" t="s">
        <v>228</v>
      </c>
      <c r="BF39" s="989"/>
      <c r="BG39" s="989"/>
      <c r="BH39" s="989"/>
      <c r="BI39" s="989"/>
      <c r="BJ39" s="989"/>
      <c r="BK39" s="989"/>
      <c r="BL39" s="989"/>
      <c r="BM39" s="989"/>
      <c r="BN39" s="989"/>
      <c r="BO39" s="989"/>
      <c r="BP39" s="989"/>
      <c r="BQ39" s="650" t="str">
        <f>IF(BP22="普通徴収",X22,IF(BP22="特別徴収継続",X22,IF(BP22="一括徴収",K29,"")))</f>
        <v/>
      </c>
      <c r="BR39" s="193"/>
      <c r="BS39" s="193"/>
      <c r="BT39" s="193"/>
      <c r="BU39" s="193"/>
      <c r="BV39" s="193"/>
      <c r="BW39" s="193"/>
      <c r="BX39" s="193"/>
      <c r="BY39" s="193"/>
      <c r="BZ39" s="643"/>
      <c r="CA39" s="161"/>
      <c r="CB39" s="161"/>
      <c r="CC39" s="161"/>
      <c r="CD39" s="161"/>
      <c r="CE39" s="633">
        <v>2056</v>
      </c>
      <c r="CF39" s="634">
        <v>38</v>
      </c>
      <c r="CG39" s="628"/>
      <c r="CH39" s="640">
        <v>1956</v>
      </c>
      <c r="CI39" s="161"/>
      <c r="CJ39" s="161"/>
      <c r="CK39" s="161"/>
      <c r="CL39" s="161"/>
      <c r="CM39" s="161"/>
      <c r="CN39" s="161"/>
    </row>
    <row r="40" spans="1:92" ht="18.75" customHeight="1" x14ac:dyDescent="0.2">
      <c r="A40" s="861"/>
      <c r="B40" s="862"/>
      <c r="E40" s="215"/>
      <c r="F40" s="833" t="str">
        <f>HYPERLINK("#④給与所得者異動届出書!AH8","★最後に、ここをクリックして異動届出書を印刷し郵送してください★")</f>
        <v>★最後に、ここをクリックして異動届出書を印刷し郵送してください★</v>
      </c>
      <c r="G40" s="834"/>
      <c r="H40" s="834"/>
      <c r="I40" s="834"/>
      <c r="J40" s="834"/>
      <c r="K40" s="834"/>
      <c r="L40" s="834"/>
      <c r="M40" s="834"/>
      <c r="N40" s="834"/>
      <c r="O40" s="83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BB40" s="502"/>
      <c r="BC40" s="502"/>
      <c r="BD40" s="217"/>
      <c r="BE40" s="1026"/>
      <c r="BF40" s="1026"/>
      <c r="BG40" s="1026"/>
      <c r="BH40" s="1026"/>
      <c r="BI40" s="1026"/>
      <c r="BJ40" s="1026"/>
      <c r="BK40" s="1026"/>
      <c r="BL40" s="1026"/>
      <c r="BM40" s="1026"/>
      <c r="BN40" s="1026"/>
      <c r="BO40" s="1026"/>
      <c r="BP40" s="1026"/>
      <c r="BQ40" s="193"/>
      <c r="BR40" s="193"/>
      <c r="BS40" s="193"/>
      <c r="BT40" s="193"/>
      <c r="BU40" s="193"/>
      <c r="BV40" s="193"/>
      <c r="BW40" s="193"/>
      <c r="BX40" s="193"/>
      <c r="BY40" s="193"/>
      <c r="BZ40" s="643"/>
      <c r="CA40" s="161"/>
      <c r="CB40" s="161"/>
      <c r="CC40" s="161"/>
      <c r="CD40" s="161"/>
      <c r="CE40" s="633">
        <v>2057</v>
      </c>
      <c r="CF40" s="634">
        <v>39</v>
      </c>
      <c r="CG40" s="628"/>
      <c r="CH40" s="640">
        <v>1957</v>
      </c>
      <c r="CI40" s="161"/>
      <c r="CJ40" s="161"/>
      <c r="CK40" s="161"/>
      <c r="CL40" s="161"/>
      <c r="CM40" s="161"/>
      <c r="CN40" s="161"/>
    </row>
    <row r="41" spans="1:92" ht="18.75" customHeight="1" thickBot="1" x14ac:dyDescent="0.25">
      <c r="A41" s="863"/>
      <c r="B41" s="864"/>
      <c r="E41" s="218"/>
      <c r="F41" s="835"/>
      <c r="G41" s="836"/>
      <c r="H41" s="836"/>
      <c r="I41" s="836"/>
      <c r="J41" s="836"/>
      <c r="K41" s="836"/>
      <c r="L41" s="836"/>
      <c r="M41" s="836"/>
      <c r="N41" s="836"/>
      <c r="O41" s="836"/>
      <c r="P41" s="836"/>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BB41" s="219"/>
      <c r="BC41" s="219"/>
      <c r="BD41" s="220"/>
      <c r="BE41" s="648"/>
      <c r="BF41" s="648"/>
      <c r="BG41" s="648"/>
      <c r="BH41" s="648"/>
      <c r="BI41" s="648"/>
      <c r="BJ41" s="648"/>
      <c r="BK41" s="648"/>
      <c r="BL41" s="648"/>
      <c r="BM41" s="648"/>
      <c r="BN41" s="648"/>
      <c r="BO41" s="648"/>
      <c r="BP41" s="648"/>
      <c r="BQ41" s="193"/>
      <c r="BR41" s="193"/>
      <c r="BS41" s="193"/>
      <c r="BT41" s="193"/>
      <c r="BU41" s="193"/>
      <c r="BV41" s="193"/>
      <c r="BW41" s="193"/>
      <c r="BX41" s="193"/>
      <c r="BY41" s="193"/>
      <c r="BZ41" s="643"/>
      <c r="CA41" s="161"/>
      <c r="CB41" s="161"/>
      <c r="CC41" s="161"/>
      <c r="CD41" s="161"/>
      <c r="CE41" s="633">
        <v>2058</v>
      </c>
      <c r="CF41" s="634">
        <v>40</v>
      </c>
      <c r="CG41" s="628"/>
      <c r="CH41" s="640">
        <v>1958</v>
      </c>
      <c r="CI41" s="161"/>
      <c r="CJ41" s="161"/>
      <c r="CK41" s="161"/>
      <c r="CL41" s="161"/>
      <c r="CM41" s="161"/>
      <c r="CN41" s="161"/>
    </row>
    <row r="42" spans="1:92" ht="18.75" customHeight="1" x14ac:dyDescent="0.2">
      <c r="A42" s="821" t="s">
        <v>225</v>
      </c>
      <c r="B42" s="822"/>
      <c r="C42" s="871" t="s">
        <v>203</v>
      </c>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872"/>
      <c r="AB42" s="872"/>
      <c r="AC42" s="872"/>
      <c r="AD42" s="872"/>
      <c r="AE42" s="872"/>
      <c r="AF42" s="872"/>
      <c r="AG42" s="872"/>
      <c r="AH42" s="872"/>
      <c r="AI42" s="872"/>
      <c r="AJ42" s="872"/>
      <c r="AK42" s="872"/>
      <c r="AL42" s="872"/>
      <c r="AM42" s="872"/>
      <c r="AN42" s="872"/>
      <c r="AO42" s="872"/>
      <c r="AP42" s="872"/>
      <c r="AQ42" s="872"/>
      <c r="AR42" s="872"/>
      <c r="AS42" s="872"/>
      <c r="AT42" s="872"/>
      <c r="AU42" s="872"/>
      <c r="AV42" s="872"/>
      <c r="AW42" s="872"/>
      <c r="AX42" s="872"/>
      <c r="AY42" s="872"/>
      <c r="AZ42" s="872"/>
      <c r="BA42" s="872"/>
      <c r="BB42" s="872"/>
      <c r="BC42" s="872"/>
      <c r="BD42" s="873"/>
      <c r="BE42" s="648"/>
      <c r="BF42" s="648"/>
      <c r="BG42" s="648"/>
      <c r="BH42" s="648"/>
      <c r="BI42" s="648"/>
      <c r="BJ42" s="648"/>
      <c r="BK42" s="648"/>
      <c r="BL42" s="648"/>
      <c r="BM42" s="648"/>
      <c r="BN42" s="648"/>
      <c r="BO42" s="648"/>
      <c r="BP42" s="648"/>
      <c r="BQ42" s="193"/>
      <c r="BR42" s="193"/>
      <c r="BS42" s="193"/>
      <c r="BT42" s="193"/>
      <c r="BU42" s="193"/>
      <c r="BV42" s="193"/>
      <c r="BW42" s="193"/>
      <c r="BX42" s="193"/>
      <c r="BY42" s="193"/>
      <c r="BZ42" s="643"/>
      <c r="CA42" s="161"/>
      <c r="CB42" s="161"/>
      <c r="CC42" s="161"/>
      <c r="CD42" s="161"/>
      <c r="CE42" s="633">
        <v>2059</v>
      </c>
      <c r="CF42" s="634">
        <v>41</v>
      </c>
      <c r="CG42" s="628"/>
      <c r="CH42" s="640">
        <v>1959</v>
      </c>
      <c r="CI42" s="161"/>
      <c r="CJ42" s="161"/>
      <c r="CK42" s="161"/>
      <c r="CL42" s="161"/>
      <c r="CM42" s="161"/>
      <c r="CN42" s="161"/>
    </row>
    <row r="43" spans="1:92" ht="18.75" customHeight="1" x14ac:dyDescent="0.2">
      <c r="A43" s="823"/>
      <c r="B43" s="824"/>
      <c r="C43" s="867" t="s">
        <v>263</v>
      </c>
      <c r="D43" s="868"/>
      <c r="E43" s="869"/>
      <c r="F43" s="865" t="s">
        <v>253</v>
      </c>
      <c r="G43" s="865"/>
      <c r="H43" s="865"/>
      <c r="I43" s="865"/>
      <c r="J43" s="865"/>
      <c r="K43" s="865"/>
      <c r="L43" s="865"/>
      <c r="M43" s="865"/>
      <c r="N43" s="865"/>
      <c r="O43" s="865"/>
      <c r="P43" s="865"/>
      <c r="Q43" s="865"/>
      <c r="R43" s="865"/>
      <c r="S43" s="865"/>
      <c r="T43" s="865"/>
      <c r="U43" s="865"/>
      <c r="V43" s="865"/>
      <c r="W43" s="865"/>
      <c r="X43" s="865"/>
      <c r="Y43" s="865"/>
      <c r="Z43" s="865"/>
      <c r="AA43" s="865"/>
      <c r="AB43" s="865"/>
      <c r="AC43" s="865"/>
      <c r="AD43" s="865"/>
      <c r="AE43" s="865"/>
      <c r="AF43" s="865"/>
      <c r="AG43" s="865"/>
      <c r="AH43" s="865"/>
      <c r="AI43" s="865"/>
      <c r="AJ43" s="865"/>
      <c r="AK43" s="865"/>
      <c r="AL43" s="865"/>
      <c r="AM43" s="865"/>
      <c r="AN43" s="865"/>
      <c r="AO43" s="865"/>
      <c r="AP43" s="865"/>
      <c r="AQ43" s="865"/>
      <c r="AR43" s="865"/>
      <c r="AS43" s="865"/>
      <c r="AT43" s="865"/>
      <c r="AU43" s="865"/>
      <c r="AV43" s="865"/>
      <c r="AW43" s="865"/>
      <c r="AX43" s="865"/>
      <c r="AY43" s="865"/>
      <c r="AZ43" s="865"/>
      <c r="BA43" s="865"/>
      <c r="BB43" s="865"/>
      <c r="BC43" s="865"/>
      <c r="BD43" s="866"/>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643"/>
      <c r="CA43" s="161"/>
      <c r="CB43" s="161"/>
      <c r="CC43" s="161"/>
      <c r="CD43" s="161"/>
      <c r="CE43" s="633">
        <v>2060</v>
      </c>
      <c r="CF43" s="634">
        <v>42</v>
      </c>
      <c r="CG43" s="628"/>
      <c r="CH43" s="640">
        <v>1960</v>
      </c>
      <c r="CI43" s="161"/>
      <c r="CJ43" s="161"/>
      <c r="CK43" s="161"/>
      <c r="CL43" s="161"/>
      <c r="CM43" s="161"/>
      <c r="CN43" s="161"/>
    </row>
    <row r="44" spans="1:92" ht="22.5" customHeight="1" x14ac:dyDescent="0.2">
      <c r="A44" s="823"/>
      <c r="B44" s="824"/>
      <c r="C44" s="845" t="s">
        <v>194</v>
      </c>
      <c r="D44" s="846"/>
      <c r="E44" s="847"/>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436"/>
      <c r="AY44" s="436"/>
      <c r="AZ44" s="436"/>
      <c r="BA44" s="436"/>
      <c r="BB44" s="436"/>
      <c r="BC44" s="436"/>
      <c r="BD44" s="222"/>
      <c r="BE44" s="965" t="s">
        <v>184</v>
      </c>
      <c r="BF44" s="966"/>
      <c r="BG44" s="966"/>
      <c r="BH44" s="966"/>
      <c r="BI44" s="966"/>
      <c r="BJ44" s="966"/>
      <c r="BK44" s="966"/>
      <c r="BL44" s="966"/>
      <c r="BM44" s="966"/>
      <c r="BN44" s="966"/>
      <c r="BO44" s="966"/>
      <c r="BP44" s="624">
        <v>1</v>
      </c>
      <c r="BQ44" s="1026"/>
      <c r="BR44" s="1026"/>
      <c r="BS44" s="193"/>
      <c r="BT44" s="193"/>
      <c r="BU44" s="193"/>
      <c r="BV44" s="193"/>
      <c r="BW44" s="193"/>
      <c r="BX44" s="193"/>
      <c r="BY44" s="193"/>
      <c r="BZ44" s="643"/>
      <c r="CA44" s="161"/>
      <c r="CB44" s="161"/>
      <c r="CC44" s="161"/>
      <c r="CD44" s="161"/>
      <c r="CE44" s="633">
        <v>2061</v>
      </c>
      <c r="CF44" s="634">
        <v>43</v>
      </c>
      <c r="CG44" s="628"/>
      <c r="CH44" s="640">
        <v>1961</v>
      </c>
      <c r="CI44" s="161"/>
      <c r="CJ44" s="161"/>
      <c r="CK44" s="161"/>
      <c r="CL44" s="161"/>
      <c r="CM44" s="161"/>
      <c r="CN44" s="161"/>
    </row>
    <row r="45" spans="1:92" ht="21.75" customHeight="1" x14ac:dyDescent="0.2">
      <c r="A45" s="823"/>
      <c r="B45" s="824"/>
      <c r="C45" s="848"/>
      <c r="D45" s="849"/>
      <c r="E45" s="850"/>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877" t="s">
        <v>439</v>
      </c>
      <c r="AV45" s="877"/>
      <c r="AW45" s="877"/>
      <c r="AX45" s="877"/>
      <c r="AY45" s="877"/>
      <c r="AZ45" s="877"/>
      <c r="BA45" s="877"/>
      <c r="BB45" s="877"/>
      <c r="BC45" s="877"/>
      <c r="BD45" s="222"/>
      <c r="BE45" s="965" t="s">
        <v>247</v>
      </c>
      <c r="BF45" s="966"/>
      <c r="BG45" s="966"/>
      <c r="BH45" s="966"/>
      <c r="BI45" s="966"/>
      <c r="BJ45" s="966"/>
      <c r="BK45" s="966"/>
      <c r="BL45" s="966"/>
      <c r="BM45" s="966"/>
      <c r="BN45" s="966"/>
      <c r="BO45" s="966"/>
      <c r="BP45" s="650" t="str">
        <f ca="1">IFERROR(IF(BQ4=CE2,YEAR(CE2)-2018,BT4),"")</f>
        <v/>
      </c>
      <c r="BQ45" s="1049"/>
      <c r="BR45" s="1049"/>
      <c r="BS45" s="193"/>
      <c r="BT45" s="193"/>
      <c r="BU45" s="193"/>
      <c r="BV45" s="193"/>
      <c r="BW45" s="193"/>
      <c r="BX45" s="193"/>
      <c r="BY45" s="193"/>
      <c r="BZ45" s="643"/>
      <c r="CA45" s="161"/>
      <c r="CB45" s="161"/>
      <c r="CC45" s="161"/>
      <c r="CD45" s="161"/>
      <c r="CE45" s="633">
        <v>2062</v>
      </c>
      <c r="CF45" s="634">
        <v>44</v>
      </c>
      <c r="CG45" s="628"/>
      <c r="CH45" s="640">
        <v>1962</v>
      </c>
      <c r="CI45" s="161"/>
      <c r="CJ45" s="161"/>
      <c r="CK45" s="161"/>
      <c r="CL45" s="161"/>
      <c r="CM45" s="161"/>
      <c r="CN45" s="161"/>
    </row>
    <row r="46" spans="1:92" ht="22.5" customHeight="1" x14ac:dyDescent="0.2">
      <c r="A46" s="823"/>
      <c r="B46" s="824"/>
      <c r="C46" s="170"/>
      <c r="D46" s="221"/>
      <c r="E46" s="223"/>
      <c r="F46" s="196" t="s">
        <v>201</v>
      </c>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2"/>
      <c r="BE46" s="965" t="s">
        <v>205</v>
      </c>
      <c r="BF46" s="966"/>
      <c r="BG46" s="966"/>
      <c r="BH46" s="966"/>
      <c r="BI46" s="966"/>
      <c r="BJ46" s="966"/>
      <c r="BK46" s="966"/>
      <c r="BL46" s="966"/>
      <c r="BM46" s="966"/>
      <c r="BN46" s="966"/>
      <c r="BO46" s="966"/>
      <c r="BP46" s="650" t="str">
        <f ca="1">IFERROR(IF(BQ4=CE2,MONTH(CE2),BS4),"")</f>
        <v/>
      </c>
      <c r="BQ46" s="1049"/>
      <c r="BR46" s="1049"/>
      <c r="BT46" s="193"/>
      <c r="BU46" s="193"/>
      <c r="BV46" s="193"/>
      <c r="BW46" s="193"/>
      <c r="BX46" s="193"/>
      <c r="BY46" s="193"/>
      <c r="BZ46" s="643"/>
      <c r="CA46" s="161"/>
      <c r="CB46" s="161"/>
      <c r="CC46" s="161"/>
      <c r="CD46" s="161"/>
      <c r="CE46" s="633">
        <v>2063</v>
      </c>
      <c r="CF46" s="634">
        <v>45</v>
      </c>
      <c r="CG46" s="628"/>
      <c r="CH46" s="640">
        <v>1963</v>
      </c>
      <c r="CI46" s="161"/>
      <c r="CJ46" s="161"/>
      <c r="CK46" s="161"/>
      <c r="CL46" s="161"/>
      <c r="CM46" s="161"/>
      <c r="CN46" s="161"/>
    </row>
    <row r="47" spans="1:92" ht="22.5" customHeight="1" x14ac:dyDescent="0.2">
      <c r="A47" s="823"/>
      <c r="B47" s="824"/>
      <c r="C47" s="224"/>
      <c r="D47" s="225"/>
      <c r="E47" s="226"/>
      <c r="F47" s="227" t="s">
        <v>357</v>
      </c>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8"/>
      <c r="BE47" s="1050"/>
      <c r="BF47" s="1050"/>
      <c r="BG47" s="1050"/>
      <c r="BH47" s="1050"/>
      <c r="BI47" s="1050"/>
      <c r="BJ47" s="1050"/>
      <c r="BK47" s="1050"/>
      <c r="BL47" s="1050"/>
      <c r="BM47" s="1050"/>
      <c r="BN47" s="1050"/>
      <c r="BO47" s="1050"/>
      <c r="BP47" s="193"/>
      <c r="BQ47" s="193"/>
      <c r="BS47" s="193"/>
      <c r="BT47" s="193"/>
      <c r="BU47" s="193"/>
      <c r="BV47" s="193"/>
      <c r="BW47" s="193"/>
      <c r="BX47" s="193"/>
      <c r="BY47" s="193"/>
      <c r="BZ47" s="643"/>
      <c r="CA47" s="161"/>
      <c r="CB47" s="161"/>
      <c r="CC47" s="161"/>
      <c r="CD47" s="161"/>
      <c r="CE47" s="633">
        <v>2064</v>
      </c>
      <c r="CF47" s="634">
        <v>46</v>
      </c>
      <c r="CG47" s="628"/>
      <c r="CH47" s="640">
        <v>1964</v>
      </c>
      <c r="CI47" s="161"/>
      <c r="CJ47" s="161"/>
      <c r="CK47" s="161"/>
      <c r="CL47" s="161"/>
      <c r="CM47" s="161"/>
      <c r="CN47" s="161"/>
    </row>
    <row r="48" spans="1:92" ht="18.75" customHeight="1" x14ac:dyDescent="0.2">
      <c r="A48" s="823"/>
      <c r="B48" s="824"/>
      <c r="C48" s="867" t="s">
        <v>264</v>
      </c>
      <c r="D48" s="868"/>
      <c r="E48" s="869"/>
      <c r="F48" s="865" t="s">
        <v>356</v>
      </c>
      <c r="G48" s="865"/>
      <c r="H48" s="865"/>
      <c r="I48" s="865"/>
      <c r="J48" s="865"/>
      <c r="K48" s="865"/>
      <c r="L48" s="865"/>
      <c r="M48" s="865"/>
      <c r="N48" s="865"/>
      <c r="O48" s="865"/>
      <c r="P48" s="865"/>
      <c r="Q48" s="865"/>
      <c r="R48" s="865"/>
      <c r="S48" s="865"/>
      <c r="T48" s="865"/>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865"/>
      <c r="AY48" s="865"/>
      <c r="AZ48" s="865"/>
      <c r="BA48" s="865"/>
      <c r="BB48" s="865"/>
      <c r="BC48" s="865"/>
      <c r="BD48" s="866"/>
      <c r="BE48" s="193"/>
      <c r="BF48" s="193"/>
      <c r="BG48" s="193"/>
      <c r="BH48" s="193"/>
      <c r="BI48" s="193"/>
      <c r="BJ48" s="193"/>
      <c r="BK48" s="193"/>
      <c r="BL48" s="193"/>
      <c r="BM48" s="193"/>
      <c r="BN48" s="193"/>
      <c r="BO48" s="193"/>
      <c r="BP48" s="193"/>
      <c r="BQ48" s="193"/>
      <c r="BS48" s="193"/>
      <c r="BT48" s="193"/>
      <c r="BU48" s="193"/>
      <c r="BV48" s="193"/>
      <c r="BW48" s="193"/>
      <c r="BX48" s="193"/>
      <c r="BY48" s="193"/>
      <c r="BZ48" s="643"/>
      <c r="CA48" s="161"/>
      <c r="CB48" s="161"/>
      <c r="CC48" s="161"/>
      <c r="CD48" s="161"/>
      <c r="CE48" s="633">
        <v>2065</v>
      </c>
      <c r="CF48" s="634">
        <v>47</v>
      </c>
      <c r="CG48" s="628"/>
      <c r="CH48" s="640">
        <v>1965</v>
      </c>
      <c r="CI48" s="161"/>
      <c r="CJ48" s="161"/>
      <c r="CK48" s="161"/>
      <c r="CL48" s="161"/>
      <c r="CM48" s="161"/>
      <c r="CN48" s="161"/>
    </row>
    <row r="49" spans="1:92" ht="18.75" customHeight="1" x14ac:dyDescent="0.2">
      <c r="A49" s="823"/>
      <c r="B49" s="824"/>
      <c r="C49" s="851" t="s">
        <v>159</v>
      </c>
      <c r="D49" s="852"/>
      <c r="E49" s="853"/>
      <c r="F49" s="813" t="s">
        <v>96</v>
      </c>
      <c r="G49" s="814"/>
      <c r="H49" s="814" t="str">
        <f ca="1">IF(BP45="","Ｑ1入力",BP45)</f>
        <v>Ｑ1入力</v>
      </c>
      <c r="I49" s="814"/>
      <c r="J49" s="814"/>
      <c r="K49" s="504" t="s">
        <v>158</v>
      </c>
      <c r="L49" s="858"/>
      <c r="M49" s="858"/>
      <c r="N49" s="852" t="s">
        <v>182</v>
      </c>
      <c r="O49" s="852"/>
      <c r="P49" s="1064" t="s">
        <v>181</v>
      </c>
      <c r="Q49" s="1064"/>
      <c r="R49" s="1064"/>
      <c r="S49" s="1064"/>
      <c r="T49" s="1064"/>
      <c r="U49" s="1064"/>
      <c r="V49" s="1064"/>
      <c r="W49" s="1063" t="s">
        <v>185</v>
      </c>
      <c r="X49" s="1063"/>
      <c r="Y49" s="1063"/>
      <c r="Z49" s="1063"/>
      <c r="AA49" s="1063"/>
      <c r="AB49" s="1063"/>
      <c r="AC49" s="1063"/>
      <c r="AD49" s="1063"/>
      <c r="AE49" s="1063"/>
      <c r="AF49" s="1063"/>
      <c r="AG49" s="1063"/>
      <c r="AH49" s="1063"/>
      <c r="AI49" s="1063" t="s">
        <v>96</v>
      </c>
      <c r="AJ49" s="1063"/>
      <c r="AK49" s="856" t="str">
        <f ca="1">IFERROR(IF(AND(H49=BP45,L49&gt;=1,L49&lt;=10),H49,IF(AND(H49=BP45,L49&gt;=11,L49&lt;=12),H49+1,"左記入力")),"")</f>
        <v>左記入力</v>
      </c>
      <c r="AL49" s="856"/>
      <c r="AM49" s="856"/>
      <c r="AN49" s="506" t="s">
        <v>158</v>
      </c>
      <c r="AO49" s="1063" t="str">
        <f>IFERROR(IF(L49="","",IF(AND(L49=1,BP44=5),3,IF(AND(L49=2,BP44=5),4,IF(AND(L49&gt;=2,L49&lt;=4),6,IF(AND(L49&gt;=5,L49&lt;=10),L49+2,IF(L49=11,1,IF(L49=12,2,IF(AND(L49=1,BP44=6),6,IF(L49=1,3))))))))),"")&amp;""</f>
        <v/>
      </c>
      <c r="AP49" s="1063"/>
      <c r="AQ49" s="506" t="s">
        <v>127</v>
      </c>
      <c r="AR49" s="856" t="s">
        <v>437</v>
      </c>
      <c r="AS49" s="856"/>
      <c r="AT49" s="856"/>
      <c r="AU49" s="856"/>
      <c r="AV49" s="856"/>
      <c r="AW49" s="856" t="str">
        <f>IFERROR(IF(L49="","",IF(AND(AO49="6",BP44=6),5,IF(L49=12,1,L49+1))),"")&amp;""</f>
        <v/>
      </c>
      <c r="AX49" s="856"/>
      <c r="AY49" s="606" t="s">
        <v>436</v>
      </c>
      <c r="AZ49" s="856" t="s">
        <v>438</v>
      </c>
      <c r="BA49" s="856"/>
      <c r="BB49" s="856"/>
      <c r="BC49" s="856"/>
      <c r="BD49" s="857"/>
      <c r="BE49" s="1060" t="s">
        <v>221</v>
      </c>
      <c r="BF49" s="1061"/>
      <c r="BG49" s="1061"/>
      <c r="BH49" s="1061"/>
      <c r="BI49" s="1061"/>
      <c r="BJ49" s="1061"/>
      <c r="BK49" s="1061"/>
      <c r="BL49" s="1061"/>
      <c r="BM49" s="1062" t="str">
        <f>IF(AO49="6","★翌年度分（６月）からの新規特別徴収となります★　　　　　　　　　　　　　　　※随時１期分の納付書がある場合は必ず納付をしてください　　　　　　　　　　　　　　※切替届を５月に提出した場合は７月から新規特別徴収となります。","")</f>
        <v/>
      </c>
      <c r="BN49" s="1062"/>
      <c r="BO49" s="1062"/>
      <c r="BP49" s="1062"/>
      <c r="BQ49" s="1062"/>
      <c r="BR49" s="1062"/>
      <c r="BS49" s="1062"/>
      <c r="BT49" s="1062"/>
      <c r="BU49" s="1062"/>
      <c r="BV49" s="1062"/>
      <c r="BW49" s="1062"/>
      <c r="BX49" s="1062"/>
      <c r="BY49" s="1062"/>
      <c r="BZ49" s="1062"/>
      <c r="CA49" s="161"/>
      <c r="CB49" s="161"/>
      <c r="CC49" s="161"/>
      <c r="CD49" s="161"/>
      <c r="CE49" s="633">
        <v>2066</v>
      </c>
      <c r="CF49" s="634">
        <v>48</v>
      </c>
      <c r="CG49" s="628"/>
      <c r="CH49" s="640">
        <v>1966</v>
      </c>
      <c r="CI49" s="161"/>
      <c r="CJ49" s="161"/>
      <c r="CK49" s="161"/>
      <c r="CL49" s="161"/>
      <c r="CM49" s="161"/>
      <c r="CN49" s="161"/>
    </row>
    <row r="50" spans="1:92" ht="33.75" customHeight="1" x14ac:dyDescent="0.2">
      <c r="A50" s="823"/>
      <c r="B50" s="824"/>
      <c r="C50" s="170"/>
      <c r="D50" s="221"/>
      <c r="E50" s="223"/>
      <c r="F50" s="221" t="s">
        <v>204</v>
      </c>
      <c r="G50" s="221"/>
      <c r="H50" s="221"/>
      <c r="I50" s="221"/>
      <c r="J50" s="221"/>
      <c r="K50" s="221"/>
      <c r="L50" s="839" t="str">
        <f ca="1">+IF(N50="","","↑↑")</f>
        <v/>
      </c>
      <c r="M50" s="839"/>
      <c r="N50" s="837" t="str">
        <f ca="1">+IF(AND(H49=BP45,BP44=1,L49&gt;=7,L49&lt;=12),"納期を過ぎている又は入力・選択を間違っていませんか？再度、Ｑ10を選択してください。",IF(AND(H49=BP45,BP44=1,L49&gt;=1,L49&lt;=5),"納期を過ぎている又は入力・選択を間違っていませんか？再度、Ｑ10を選択してください。",IF(AND(H49=BP45,BP44=2,L49&gt;=9,L49&lt;=12),"納期を過ぎている又は入力・選択を間違っていませんか？再度、Ｑ10を選択してください。",IF(AND(H49=BP45,BP44=2,L49&gt;=1,L49&lt;=5),"納期を過ぎている又は入力・選択を間違っていませんか？再度、Ｑ10を選択してください。",IF(AND(H49=BP45,BP44=3,L49&gt;=11,L49&lt;=12),"納期を過ぎている又は入力・選択を間違っていませんか？再度、Ｑ10を選択してください。",IF(AND(H49=BP45,BP44=3,L49&gt;=1,L49&lt;=5),"納期を過ぎている又は入力・選択を間違っていませんか？再度、Ｑ10を選択してください。",IF(AND(H49=BP45,BP44=4,L49&gt;=2,L49&lt;=5),"納期を過ぎている又は入力・選択を間違っていませんか？再度、Ｑ10を選択してください。",IF(AND(H49=BP45,BP44=5,L49&gt;=3,L49&lt;=5),"【注意】３月～５月中で、随時１期分の住民税を特別徴収に切替えする事は出来ませんので必ず納付書で納付して下さい。Q10で翌年度 新規特別徴収を選択して下さい。",))))))))&amp;""</f>
        <v/>
      </c>
      <c r="O50" s="837"/>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7"/>
      <c r="AO50" s="837"/>
      <c r="AP50" s="837"/>
      <c r="AQ50" s="837"/>
      <c r="AR50" s="837"/>
      <c r="AS50" s="837"/>
      <c r="AT50" s="837"/>
      <c r="AU50" s="837"/>
      <c r="AV50" s="837"/>
      <c r="AW50" s="837"/>
      <c r="AX50" s="837"/>
      <c r="AY50" s="837"/>
      <c r="AZ50" s="837"/>
      <c r="BA50" s="837"/>
      <c r="BB50" s="837"/>
      <c r="BC50" s="837"/>
      <c r="BD50" s="838"/>
      <c r="BE50" s="1060"/>
      <c r="BF50" s="1061"/>
      <c r="BG50" s="1061"/>
      <c r="BH50" s="1061"/>
      <c r="BI50" s="1061"/>
      <c r="BJ50" s="1061"/>
      <c r="BK50" s="1061"/>
      <c r="BL50" s="1061"/>
      <c r="BM50" s="1062"/>
      <c r="BN50" s="1062"/>
      <c r="BO50" s="1062"/>
      <c r="BP50" s="1062"/>
      <c r="BQ50" s="1062"/>
      <c r="BR50" s="1062"/>
      <c r="BS50" s="1062"/>
      <c r="BT50" s="1062"/>
      <c r="BU50" s="1062"/>
      <c r="BV50" s="1062"/>
      <c r="BW50" s="1062"/>
      <c r="BX50" s="1062"/>
      <c r="BY50" s="1062"/>
      <c r="BZ50" s="1062"/>
      <c r="CA50" s="161"/>
      <c r="CB50" s="161"/>
      <c r="CC50" s="161"/>
      <c r="CD50" s="161"/>
      <c r="CE50" s="633">
        <v>2067</v>
      </c>
      <c r="CF50" s="634">
        <v>49</v>
      </c>
      <c r="CG50" s="628"/>
      <c r="CH50" s="640">
        <v>1967</v>
      </c>
      <c r="CI50" s="161"/>
      <c r="CJ50" s="161"/>
      <c r="CK50" s="161"/>
      <c r="CL50" s="161"/>
      <c r="CM50" s="161"/>
      <c r="CN50" s="161"/>
    </row>
    <row r="51" spans="1:92" ht="20.25" customHeight="1" x14ac:dyDescent="0.2">
      <c r="A51" s="823"/>
      <c r="B51" s="824"/>
      <c r="C51" s="170"/>
      <c r="D51" s="221"/>
      <c r="E51" s="223"/>
      <c r="F51" s="221" t="s">
        <v>348</v>
      </c>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2"/>
      <c r="BE51" s="988" t="s">
        <v>241</v>
      </c>
      <c r="BF51" s="989"/>
      <c r="BG51" s="989"/>
      <c r="BH51" s="989"/>
      <c r="BI51" s="989"/>
      <c r="BJ51" s="989"/>
      <c r="BK51" s="989"/>
      <c r="BL51" s="989"/>
      <c r="BM51" s="989" t="str">
        <f>IFERROR(IF(AO49="12",1,IF(BP44=6,7,AW49+1)),"")</f>
        <v/>
      </c>
      <c r="BN51" s="989"/>
      <c r="BO51" s="989"/>
      <c r="BP51" s="989"/>
      <c r="BV51" s="161"/>
      <c r="BW51" s="161"/>
      <c r="BX51" s="161"/>
      <c r="BY51" s="161"/>
      <c r="BZ51" s="161"/>
      <c r="CA51" s="161"/>
      <c r="CB51" s="161"/>
      <c r="CC51" s="161"/>
      <c r="CD51" s="161"/>
      <c r="CE51" s="633">
        <v>2068</v>
      </c>
      <c r="CF51" s="634">
        <v>50</v>
      </c>
      <c r="CG51" s="628"/>
      <c r="CH51" s="640">
        <v>1968</v>
      </c>
      <c r="CI51" s="161"/>
      <c r="CJ51" s="161"/>
      <c r="CK51" s="161"/>
      <c r="CL51" s="161"/>
      <c r="CM51" s="161"/>
      <c r="CN51" s="161"/>
    </row>
    <row r="52" spans="1:92" ht="20.25" customHeight="1" x14ac:dyDescent="0.2">
      <c r="A52" s="823"/>
      <c r="B52" s="824"/>
      <c r="C52" s="170"/>
      <c r="D52" s="221"/>
      <c r="E52" s="223"/>
      <c r="F52" s="221" t="s">
        <v>183</v>
      </c>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2"/>
      <c r="BV52" s="161"/>
      <c r="BW52" s="161"/>
      <c r="BX52" s="161"/>
      <c r="BY52" s="161"/>
      <c r="BZ52" s="161"/>
      <c r="CA52" s="161"/>
      <c r="CB52" s="161"/>
      <c r="CC52" s="161"/>
      <c r="CD52" s="161"/>
      <c r="CE52" s="633">
        <v>2069</v>
      </c>
      <c r="CF52" s="634">
        <v>51</v>
      </c>
      <c r="CG52" s="628"/>
      <c r="CH52" s="640">
        <v>1969</v>
      </c>
      <c r="CI52" s="161"/>
      <c r="CJ52" s="161"/>
      <c r="CK52" s="161"/>
      <c r="CL52" s="161"/>
      <c r="CM52" s="161"/>
      <c r="CN52" s="161"/>
    </row>
    <row r="53" spans="1:92" ht="20.25" customHeight="1" x14ac:dyDescent="0.2">
      <c r="A53" s="823"/>
      <c r="B53" s="824"/>
      <c r="C53" s="170"/>
      <c r="D53" s="221"/>
      <c r="E53" s="223"/>
      <c r="F53" s="221" t="s">
        <v>269</v>
      </c>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2"/>
      <c r="BV53" s="161"/>
      <c r="BW53" s="161"/>
      <c r="BX53" s="161"/>
      <c r="BY53" s="161"/>
      <c r="BZ53" s="161"/>
      <c r="CA53" s="161"/>
      <c r="CB53" s="161"/>
      <c r="CC53" s="161"/>
      <c r="CD53" s="161"/>
      <c r="CE53" s="633">
        <v>2070</v>
      </c>
      <c r="CF53" s="634">
        <v>52</v>
      </c>
      <c r="CG53" s="628"/>
      <c r="CH53" s="640">
        <v>1970</v>
      </c>
      <c r="CI53" s="161"/>
      <c r="CJ53" s="161"/>
      <c r="CK53" s="161"/>
      <c r="CL53" s="161"/>
      <c r="CM53" s="161"/>
      <c r="CN53" s="161"/>
    </row>
    <row r="54" spans="1:92" ht="20.25" customHeight="1" x14ac:dyDescent="0.2">
      <c r="A54" s="823"/>
      <c r="B54" s="824"/>
      <c r="C54" s="224"/>
      <c r="D54" s="225"/>
      <c r="E54" s="226"/>
      <c r="F54" s="225" t="s">
        <v>202</v>
      </c>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8"/>
      <c r="BQ54" s="651"/>
      <c r="BV54" s="161"/>
      <c r="BW54" s="161"/>
      <c r="BX54" s="161"/>
      <c r="BY54" s="161"/>
      <c r="BZ54" s="161"/>
      <c r="CA54" s="161"/>
      <c r="CB54" s="161"/>
      <c r="CC54" s="161"/>
      <c r="CD54" s="161"/>
      <c r="CE54" s="633">
        <v>2071</v>
      </c>
      <c r="CF54" s="634">
        <v>53</v>
      </c>
      <c r="CG54" s="628"/>
      <c r="CH54" s="640">
        <v>1971</v>
      </c>
      <c r="CI54" s="161"/>
      <c r="CJ54" s="161"/>
      <c r="CK54" s="161"/>
      <c r="CL54" s="161"/>
      <c r="CM54" s="161"/>
      <c r="CN54" s="161"/>
    </row>
    <row r="55" spans="1:92" ht="18.75" customHeight="1" x14ac:dyDescent="0.2">
      <c r="A55" s="823"/>
      <c r="B55" s="824"/>
      <c r="C55" s="840" t="s">
        <v>265</v>
      </c>
      <c r="D55" s="841"/>
      <c r="E55" s="842"/>
      <c r="F55" s="854" t="s">
        <v>379</v>
      </c>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5"/>
      <c r="BE55" s="193"/>
      <c r="BF55" s="193"/>
      <c r="BG55" s="193"/>
      <c r="BH55" s="193"/>
      <c r="BI55" s="193"/>
      <c r="BJ55" s="193"/>
      <c r="BK55" s="193"/>
      <c r="BL55" s="193"/>
      <c r="BM55" s="193"/>
      <c r="BN55" s="193"/>
      <c r="BO55" s="193"/>
      <c r="BP55" s="193"/>
      <c r="BQ55" s="652"/>
      <c r="BT55" s="193"/>
      <c r="BU55" s="193"/>
      <c r="BV55" s="193"/>
      <c r="BW55" s="193"/>
      <c r="BX55" s="193"/>
      <c r="BY55" s="193"/>
      <c r="BZ55" s="653"/>
      <c r="CA55" s="161"/>
      <c r="CB55" s="161"/>
      <c r="CC55" s="161"/>
      <c r="CD55" s="161"/>
      <c r="CE55" s="633">
        <v>2072</v>
      </c>
      <c r="CF55" s="634">
        <v>54</v>
      </c>
      <c r="CG55" s="628"/>
      <c r="CH55" s="640">
        <v>1972</v>
      </c>
      <c r="CI55" s="161"/>
      <c r="CJ55" s="161"/>
      <c r="CK55" s="161"/>
      <c r="CL55" s="161"/>
      <c r="CM55" s="161"/>
      <c r="CN55" s="161"/>
    </row>
    <row r="56" spans="1:92" ht="18.75" customHeight="1" x14ac:dyDescent="0.2">
      <c r="A56" s="823"/>
      <c r="B56" s="824"/>
      <c r="C56" s="827" t="s">
        <v>159</v>
      </c>
      <c r="D56" s="828"/>
      <c r="E56" s="829"/>
      <c r="F56" s="813"/>
      <c r="G56" s="814"/>
      <c r="H56" s="814"/>
      <c r="I56" s="814"/>
      <c r="J56" s="814"/>
      <c r="K56" s="814"/>
      <c r="L56" s="814"/>
      <c r="M56" s="814"/>
      <c r="N56" s="814"/>
      <c r="O56" s="814"/>
      <c r="P56" s="814"/>
      <c r="Q56" s="814"/>
      <c r="R56" s="814"/>
      <c r="S56" s="814"/>
      <c r="T56" s="814"/>
      <c r="U56" s="814"/>
      <c r="V56" s="814"/>
      <c r="W56" s="814"/>
      <c r="X56" s="814"/>
      <c r="Y56" s="814"/>
      <c r="Z56" s="1058" t="s">
        <v>243</v>
      </c>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9"/>
      <c r="BE56" s="654" t="s">
        <v>244</v>
      </c>
      <c r="BF56" s="650"/>
      <c r="BG56" s="650"/>
      <c r="BH56" s="650"/>
      <c r="BI56" s="655"/>
      <c r="BJ56" s="656"/>
      <c r="BK56" s="656"/>
      <c r="BL56" s="656"/>
      <c r="BM56" s="656"/>
      <c r="BN56" s="656"/>
      <c r="BO56" s="656"/>
      <c r="BP56" s="654"/>
      <c r="BQ56" s="989" t="s">
        <v>245</v>
      </c>
      <c r="BR56" s="989"/>
      <c r="BS56" s="989"/>
      <c r="BT56" s="989"/>
      <c r="BU56" s="989"/>
      <c r="BV56" s="989"/>
      <c r="BW56" s="989"/>
      <c r="BX56" s="989"/>
      <c r="BY56" s="989"/>
      <c r="BZ56" s="989"/>
      <c r="CA56" s="161"/>
      <c r="CB56" s="161"/>
      <c r="CC56" s="161"/>
      <c r="CD56" s="161"/>
      <c r="CE56" s="633">
        <v>2073</v>
      </c>
      <c r="CF56" s="634">
        <v>55</v>
      </c>
      <c r="CG56" s="628"/>
      <c r="CH56" s="640">
        <v>1973</v>
      </c>
      <c r="CI56" s="161"/>
      <c r="CJ56" s="161"/>
      <c r="CK56" s="161"/>
      <c r="CL56" s="161"/>
      <c r="CM56" s="161"/>
      <c r="CN56" s="161"/>
    </row>
    <row r="57" spans="1:92" ht="18.75" customHeight="1" x14ac:dyDescent="0.2">
      <c r="A57" s="823"/>
      <c r="B57" s="824"/>
      <c r="C57" s="170"/>
      <c r="E57" s="215"/>
      <c r="F57" s="1057"/>
      <c r="G57" s="852"/>
      <c r="H57" s="852"/>
      <c r="I57" s="852"/>
      <c r="J57" s="852"/>
      <c r="K57" s="852"/>
      <c r="L57" s="852"/>
      <c r="M57" s="852"/>
      <c r="N57" s="852"/>
      <c r="O57" s="852"/>
      <c r="P57" s="852"/>
      <c r="Q57" s="852"/>
      <c r="R57" s="852"/>
      <c r="S57" s="852"/>
      <c r="T57" s="852"/>
      <c r="U57" s="852"/>
      <c r="V57" s="852"/>
      <c r="W57" s="852"/>
      <c r="X57" s="852"/>
      <c r="Y57" s="852"/>
      <c r="Z57" s="886"/>
      <c r="AA57" s="886"/>
      <c r="AB57" s="886"/>
      <c r="AC57" s="886"/>
      <c r="AD57" s="886"/>
      <c r="AE57" s="886"/>
      <c r="AF57" s="886"/>
      <c r="AG57" s="886"/>
      <c r="AH57" s="886"/>
      <c r="AI57" s="886"/>
      <c r="AJ57" s="886"/>
      <c r="AK57" s="886"/>
      <c r="AL57" s="886"/>
      <c r="AM57" s="886"/>
      <c r="AN57" s="886"/>
      <c r="AO57" s="886"/>
      <c r="AP57" s="886"/>
      <c r="AQ57" s="886"/>
      <c r="AR57" s="886"/>
      <c r="AS57" s="886"/>
      <c r="AT57" s="886"/>
      <c r="AU57" s="886"/>
      <c r="AV57" s="886"/>
      <c r="AW57" s="886"/>
      <c r="AX57" s="886"/>
      <c r="AY57" s="886"/>
      <c r="AZ57" s="886"/>
      <c r="BA57" s="886"/>
      <c r="BB57" s="886"/>
      <c r="BC57" s="886"/>
      <c r="BD57" s="887"/>
      <c r="BE57" s="415">
        <v>2</v>
      </c>
      <c r="BF57" s="656"/>
      <c r="BG57" s="656"/>
      <c r="BH57" s="656"/>
      <c r="BI57" s="656"/>
      <c r="BJ57" s="656"/>
      <c r="BK57" s="656"/>
      <c r="BL57" s="656"/>
      <c r="BM57" s="656"/>
      <c r="BN57" s="656"/>
      <c r="BO57" s="656"/>
      <c r="BP57" s="654"/>
      <c r="BQ57" s="1054" t="str">
        <f>IF(BE57=1,"不要","必要")</f>
        <v>必要</v>
      </c>
      <c r="BR57" s="1055"/>
      <c r="BS57" s="1055"/>
      <c r="BT57" s="1055"/>
      <c r="BU57" s="1055"/>
      <c r="BV57" s="1055"/>
      <c r="BW57" s="1055"/>
      <c r="BX57" s="1055"/>
      <c r="BY57" s="1055"/>
      <c r="BZ57" s="983"/>
      <c r="CA57" s="161"/>
      <c r="CB57" s="161"/>
      <c r="CC57" s="161"/>
      <c r="CD57" s="161"/>
      <c r="CE57" s="633">
        <v>2074</v>
      </c>
      <c r="CF57" s="634">
        <v>56</v>
      </c>
      <c r="CG57" s="628"/>
      <c r="CH57" s="640">
        <v>1974</v>
      </c>
      <c r="CI57" s="161"/>
      <c r="CJ57" s="161"/>
      <c r="CK57" s="161"/>
      <c r="CL57" s="161"/>
      <c r="CM57" s="161"/>
      <c r="CN57" s="161"/>
    </row>
    <row r="58" spans="1:92" ht="18.75" customHeight="1" thickBot="1" x14ac:dyDescent="0.25">
      <c r="A58" s="823"/>
      <c r="B58" s="824"/>
      <c r="C58" s="840" t="s">
        <v>409</v>
      </c>
      <c r="D58" s="841"/>
      <c r="E58" s="842"/>
      <c r="F58" s="843" t="s">
        <v>425</v>
      </c>
      <c r="G58" s="843"/>
      <c r="H58" s="843"/>
      <c r="I58" s="843"/>
      <c r="J58" s="843"/>
      <c r="K58" s="843"/>
      <c r="L58" s="843"/>
      <c r="M58" s="843"/>
      <c r="N58" s="843"/>
      <c r="O58" s="843"/>
      <c r="P58" s="843"/>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4"/>
      <c r="BE58" s="193"/>
      <c r="BF58" s="193"/>
      <c r="BG58" s="193"/>
      <c r="BH58" s="193"/>
      <c r="BI58" s="193"/>
      <c r="BJ58" s="193"/>
      <c r="BK58" s="193"/>
      <c r="BL58" s="193"/>
      <c r="BM58" s="193"/>
      <c r="BN58" s="193"/>
      <c r="BO58" s="193"/>
      <c r="BP58" s="193"/>
      <c r="BQ58" s="652"/>
      <c r="BV58" s="161"/>
      <c r="BW58" s="161"/>
      <c r="BX58" s="161"/>
      <c r="BY58" s="161"/>
      <c r="BZ58" s="161"/>
      <c r="CA58" s="161"/>
      <c r="CB58" s="161"/>
      <c r="CC58" s="161"/>
      <c r="CD58" s="161"/>
      <c r="CE58" s="657">
        <v>2075</v>
      </c>
      <c r="CF58" s="658">
        <v>57</v>
      </c>
      <c r="CG58" s="659"/>
      <c r="CH58" s="640">
        <v>1975</v>
      </c>
      <c r="CI58" s="161"/>
      <c r="CJ58" s="161"/>
      <c r="CK58" s="161"/>
      <c r="CL58" s="161"/>
      <c r="CM58" s="161"/>
      <c r="CN58" s="161"/>
    </row>
    <row r="59" spans="1:92" ht="14.25" customHeight="1" x14ac:dyDescent="0.2">
      <c r="A59" s="823"/>
      <c r="B59" s="824"/>
      <c r="C59" s="827" t="s">
        <v>159</v>
      </c>
      <c r="D59" s="828"/>
      <c r="E59" s="829"/>
      <c r="F59" s="813" t="s">
        <v>410</v>
      </c>
      <c r="G59" s="814"/>
      <c r="H59" s="814"/>
      <c r="I59" s="814"/>
      <c r="J59" s="814"/>
      <c r="K59" s="817"/>
      <c r="L59" s="817"/>
      <c r="M59" s="817"/>
      <c r="N59" s="817"/>
      <c r="O59" s="817"/>
      <c r="P59" s="817"/>
      <c r="Q59" s="817"/>
      <c r="R59" s="817"/>
      <c r="S59" s="817"/>
      <c r="T59" s="817"/>
      <c r="U59" s="817"/>
      <c r="V59" s="817"/>
      <c r="W59" s="817"/>
      <c r="X59" s="817"/>
      <c r="Y59" s="817"/>
      <c r="Z59" s="817"/>
      <c r="AA59" s="817"/>
      <c r="AB59" s="817"/>
      <c r="AC59" s="817"/>
      <c r="AD59" s="817"/>
      <c r="AE59" s="817"/>
      <c r="AF59" s="817"/>
      <c r="AG59" s="817"/>
      <c r="AH59" s="817"/>
      <c r="AI59" s="817"/>
      <c r="AJ59" s="817"/>
      <c r="AK59" s="817"/>
      <c r="AL59" s="818"/>
      <c r="AM59" s="809" t="s">
        <v>426</v>
      </c>
      <c r="AN59" s="809"/>
      <c r="AO59" s="809"/>
      <c r="AP59" s="809"/>
      <c r="AQ59" s="809"/>
      <c r="AR59" s="809"/>
      <c r="AS59" s="809"/>
      <c r="AT59" s="809"/>
      <c r="AU59" s="809"/>
      <c r="AV59" s="809"/>
      <c r="AW59" s="809"/>
      <c r="AX59" s="809"/>
      <c r="AY59" s="809"/>
      <c r="AZ59" s="809"/>
      <c r="BA59" s="809"/>
      <c r="BB59" s="809"/>
      <c r="BC59" s="809"/>
      <c r="BD59" s="810"/>
      <c r="BE59" s="193"/>
      <c r="BF59" s="193"/>
      <c r="BG59" s="193"/>
      <c r="BH59" s="193"/>
      <c r="BI59" s="193"/>
      <c r="BJ59" s="193"/>
      <c r="BK59" s="193"/>
      <c r="BL59" s="193"/>
      <c r="BM59" s="193"/>
      <c r="BN59" s="193"/>
      <c r="BO59" s="193"/>
      <c r="BP59" s="193"/>
      <c r="BQ59" s="652"/>
      <c r="BV59" s="161"/>
      <c r="BW59" s="161"/>
      <c r="BX59" s="161"/>
      <c r="BY59" s="161"/>
      <c r="BZ59" s="161"/>
      <c r="CA59" s="161"/>
      <c r="CB59" s="161"/>
      <c r="CC59" s="161"/>
      <c r="CD59" s="161"/>
      <c r="CE59" s="660"/>
      <c r="CF59" s="660"/>
      <c r="CH59" s="662">
        <v>1976</v>
      </c>
    </row>
    <row r="60" spans="1:92" ht="14.25" customHeight="1" x14ac:dyDescent="0.2">
      <c r="A60" s="823"/>
      <c r="B60" s="824"/>
      <c r="C60" s="830"/>
      <c r="D60" s="831"/>
      <c r="E60" s="832"/>
      <c r="F60" s="815"/>
      <c r="G60" s="816"/>
      <c r="H60" s="816"/>
      <c r="I60" s="816"/>
      <c r="J60" s="816"/>
      <c r="K60" s="819"/>
      <c r="L60" s="819"/>
      <c r="M60" s="819"/>
      <c r="N60" s="819"/>
      <c r="O60" s="819"/>
      <c r="P60" s="819"/>
      <c r="Q60" s="819"/>
      <c r="R60" s="819"/>
      <c r="S60" s="819"/>
      <c r="T60" s="819"/>
      <c r="U60" s="819"/>
      <c r="V60" s="819"/>
      <c r="W60" s="819"/>
      <c r="X60" s="819"/>
      <c r="Y60" s="819"/>
      <c r="Z60" s="819"/>
      <c r="AA60" s="819"/>
      <c r="AB60" s="819"/>
      <c r="AC60" s="819"/>
      <c r="AD60" s="819"/>
      <c r="AE60" s="819"/>
      <c r="AF60" s="819"/>
      <c r="AG60" s="819"/>
      <c r="AH60" s="819"/>
      <c r="AI60" s="819"/>
      <c r="AJ60" s="819"/>
      <c r="AK60" s="819"/>
      <c r="AL60" s="820"/>
      <c r="AM60" s="811"/>
      <c r="AN60" s="811"/>
      <c r="AO60" s="811"/>
      <c r="AP60" s="811"/>
      <c r="AQ60" s="811"/>
      <c r="AR60" s="811"/>
      <c r="AS60" s="811"/>
      <c r="AT60" s="811"/>
      <c r="AU60" s="811"/>
      <c r="AV60" s="811"/>
      <c r="AW60" s="811"/>
      <c r="AX60" s="811"/>
      <c r="AY60" s="811"/>
      <c r="AZ60" s="811"/>
      <c r="BA60" s="811"/>
      <c r="BB60" s="811"/>
      <c r="BC60" s="811"/>
      <c r="BD60" s="812"/>
      <c r="BV60" s="161"/>
      <c r="BW60" s="161"/>
      <c r="BX60" s="161"/>
      <c r="BY60" s="161"/>
      <c r="BZ60" s="161"/>
      <c r="CA60" s="161"/>
      <c r="CB60" s="161"/>
      <c r="CC60" s="161"/>
      <c r="CD60" s="161"/>
      <c r="CE60" s="660"/>
      <c r="CF60" s="660"/>
      <c r="CH60" s="662">
        <v>1977</v>
      </c>
    </row>
    <row r="61" spans="1:92" ht="14.25" customHeight="1" x14ac:dyDescent="0.2">
      <c r="A61" s="823"/>
      <c r="B61" s="824"/>
      <c r="C61" s="170"/>
      <c r="E61" s="215"/>
      <c r="F61" s="503"/>
      <c r="G61" s="504"/>
      <c r="H61" s="504"/>
      <c r="I61" s="504"/>
      <c r="J61" s="504"/>
      <c r="K61" s="504"/>
      <c r="L61" s="504"/>
      <c r="M61" s="504"/>
      <c r="N61" s="504"/>
      <c r="O61" s="504"/>
      <c r="P61" s="504"/>
      <c r="Q61" s="504"/>
      <c r="R61" s="504"/>
      <c r="S61" s="504"/>
      <c r="T61" s="504"/>
      <c r="U61" s="504"/>
      <c r="V61" s="504"/>
      <c r="W61" s="504"/>
      <c r="X61" s="504"/>
      <c r="Y61" s="504"/>
      <c r="Z61" s="505"/>
      <c r="AA61" s="505"/>
      <c r="AB61" s="505"/>
      <c r="AC61" s="505"/>
      <c r="AD61" s="505"/>
      <c r="AE61" s="505"/>
      <c r="AF61" s="505"/>
      <c r="AG61" s="505"/>
      <c r="AH61" s="505"/>
      <c r="AI61" s="505"/>
      <c r="AJ61" s="505"/>
      <c r="AK61" s="505"/>
      <c r="AL61" s="505"/>
      <c r="AM61" s="811"/>
      <c r="AN61" s="811"/>
      <c r="AO61" s="811"/>
      <c r="AP61" s="811"/>
      <c r="AQ61" s="811"/>
      <c r="AR61" s="811"/>
      <c r="AS61" s="811"/>
      <c r="AT61" s="811"/>
      <c r="AU61" s="811"/>
      <c r="AV61" s="811"/>
      <c r="AW61" s="811"/>
      <c r="AX61" s="811"/>
      <c r="AY61" s="811"/>
      <c r="AZ61" s="811"/>
      <c r="BA61" s="811"/>
      <c r="BB61" s="811"/>
      <c r="BC61" s="811"/>
      <c r="BD61" s="812"/>
      <c r="BY61" s="171"/>
      <c r="BZ61" s="171"/>
      <c r="CA61" s="171"/>
      <c r="CB61" s="171"/>
      <c r="CE61" s="660"/>
      <c r="CF61" s="660"/>
      <c r="CH61" s="662">
        <v>1978</v>
      </c>
    </row>
    <row r="62" spans="1:92" x14ac:dyDescent="0.2">
      <c r="A62" s="823"/>
      <c r="B62" s="824"/>
      <c r="C62" s="170"/>
      <c r="E62" s="215"/>
      <c r="F62" s="833" t="str">
        <f>HYPERLINK("#'⑤特別徴収切替届出（依頼）書'!Y8:AX10","★最後に、ここをクリックして異動届出書を印刷し郵送してください★")</f>
        <v>★最後に、ここをクリックして異動届出書を印刷し郵送してください★</v>
      </c>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BD62" s="205"/>
      <c r="BE62" s="193"/>
      <c r="BF62" s="193"/>
      <c r="BG62" s="193"/>
      <c r="BH62" s="193"/>
      <c r="BI62" s="193"/>
      <c r="BJ62" s="193"/>
      <c r="BK62" s="193"/>
      <c r="BL62" s="193"/>
      <c r="BM62" s="193"/>
      <c r="BN62" s="193"/>
      <c r="BO62" s="193"/>
      <c r="BP62" s="193"/>
      <c r="BQ62" s="193"/>
      <c r="BR62" s="193"/>
      <c r="BS62" s="193"/>
      <c r="BT62" s="193"/>
      <c r="BU62" s="193"/>
      <c r="BV62" s="171"/>
      <c r="BW62" s="171"/>
      <c r="BX62" s="171"/>
      <c r="BY62" s="171"/>
      <c r="BZ62" s="171"/>
      <c r="CA62" s="171"/>
      <c r="CB62" s="171"/>
      <c r="CE62" s="660"/>
      <c r="CF62" s="660"/>
      <c r="CH62" s="662">
        <v>1979</v>
      </c>
    </row>
    <row r="63" spans="1:92" ht="13.5" thickBot="1" x14ac:dyDescent="0.25">
      <c r="A63" s="825"/>
      <c r="B63" s="826"/>
      <c r="C63" s="229"/>
      <c r="D63" s="176"/>
      <c r="E63" s="218"/>
      <c r="F63" s="835"/>
      <c r="G63" s="836"/>
      <c r="H63" s="836"/>
      <c r="I63" s="836"/>
      <c r="J63" s="836"/>
      <c r="K63" s="836"/>
      <c r="L63" s="836"/>
      <c r="M63" s="836"/>
      <c r="N63" s="836"/>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176"/>
      <c r="AN63" s="176"/>
      <c r="AO63" s="176"/>
      <c r="AP63" s="176"/>
      <c r="AQ63" s="176"/>
      <c r="AR63" s="176"/>
      <c r="AS63" s="176"/>
      <c r="AT63" s="176"/>
      <c r="AU63" s="176"/>
      <c r="AV63" s="176"/>
      <c r="AW63" s="176"/>
      <c r="AX63" s="176"/>
      <c r="AY63" s="176"/>
      <c r="AZ63" s="176"/>
      <c r="BA63" s="176"/>
      <c r="BB63" s="176"/>
      <c r="BC63" s="176"/>
      <c r="BD63" s="230"/>
      <c r="BE63" s="193"/>
      <c r="BF63" s="193"/>
      <c r="BG63" s="193"/>
      <c r="BH63" s="193"/>
      <c r="BI63" s="193"/>
      <c r="BJ63" s="193"/>
      <c r="BK63" s="193"/>
      <c r="BL63" s="193"/>
      <c r="BM63" s="193"/>
      <c r="BN63" s="193"/>
      <c r="BO63" s="193"/>
      <c r="BP63" s="193"/>
      <c r="BQ63" s="193"/>
      <c r="BR63" s="193"/>
      <c r="BS63" s="193"/>
      <c r="BT63" s="193"/>
      <c r="BU63" s="193"/>
      <c r="BV63" s="171"/>
      <c r="BW63" s="171"/>
      <c r="BX63" s="171"/>
      <c r="BY63" s="171"/>
      <c r="BZ63" s="171"/>
      <c r="CA63" s="171"/>
      <c r="CB63" s="171"/>
      <c r="CE63" s="660"/>
      <c r="CF63" s="660"/>
      <c r="CH63" s="662">
        <v>1980</v>
      </c>
    </row>
    <row r="64" spans="1:92" x14ac:dyDescent="0.2">
      <c r="BE64" s="193"/>
      <c r="BF64" s="193"/>
      <c r="BG64" s="193"/>
      <c r="BH64" s="193"/>
      <c r="BI64" s="193"/>
      <c r="BJ64" s="193"/>
      <c r="BK64" s="193"/>
      <c r="BL64" s="193"/>
      <c r="BM64" s="193"/>
      <c r="BN64" s="193"/>
      <c r="BO64" s="193"/>
      <c r="BP64" s="193"/>
      <c r="BQ64" s="193"/>
      <c r="BR64" s="193"/>
      <c r="BS64" s="193"/>
      <c r="BT64" s="193"/>
      <c r="BU64" s="193"/>
      <c r="BV64" s="171"/>
      <c r="BW64" s="171"/>
      <c r="BX64" s="171"/>
      <c r="BY64" s="171"/>
      <c r="BZ64" s="171"/>
      <c r="CA64" s="171"/>
      <c r="CB64" s="171"/>
      <c r="CE64" s="660"/>
      <c r="CF64" s="660"/>
      <c r="CH64" s="662">
        <v>1981</v>
      </c>
    </row>
    <row r="65" spans="3:86" x14ac:dyDescent="0.2">
      <c r="BE65" s="193"/>
      <c r="BF65" s="193"/>
      <c r="BG65" s="193"/>
      <c r="BH65" s="193"/>
      <c r="BI65" s="193"/>
      <c r="BJ65" s="193"/>
      <c r="BK65" s="193"/>
      <c r="BL65" s="193"/>
      <c r="BM65" s="193"/>
      <c r="BN65" s="193"/>
      <c r="BO65" s="193"/>
      <c r="BP65" s="193"/>
      <c r="BQ65" s="193"/>
      <c r="BR65" s="193"/>
      <c r="BS65" s="193"/>
      <c r="BT65" s="193"/>
      <c r="BU65" s="193"/>
      <c r="BV65" s="171"/>
      <c r="BW65" s="171"/>
      <c r="BX65" s="171"/>
      <c r="BY65" s="171"/>
      <c r="BZ65" s="171"/>
      <c r="CA65" s="171"/>
      <c r="CB65" s="171"/>
      <c r="CE65" s="660"/>
      <c r="CF65" s="660"/>
      <c r="CH65" s="662">
        <v>1982</v>
      </c>
    </row>
    <row r="66" spans="3:86" x14ac:dyDescent="0.2">
      <c r="BE66" s="193"/>
      <c r="BF66" s="193"/>
      <c r="BG66" s="193"/>
      <c r="BH66" s="193"/>
      <c r="BI66" s="193"/>
      <c r="BJ66" s="193"/>
      <c r="BK66" s="193"/>
      <c r="BL66" s="193"/>
      <c r="BM66" s="193"/>
      <c r="BN66" s="193"/>
      <c r="BO66" s="193"/>
      <c r="BP66" s="193"/>
      <c r="BQ66" s="193"/>
      <c r="BR66" s="193"/>
      <c r="BS66" s="193"/>
      <c r="BT66" s="193"/>
      <c r="BU66" s="193"/>
      <c r="BV66" s="171"/>
      <c r="BW66" s="171"/>
      <c r="BX66" s="171"/>
      <c r="BY66" s="171"/>
      <c r="BZ66" s="171"/>
      <c r="CA66" s="171"/>
      <c r="CB66" s="171"/>
      <c r="CE66" s="660"/>
      <c r="CF66" s="660"/>
      <c r="CH66" s="662">
        <v>1983</v>
      </c>
    </row>
    <row r="67" spans="3:86" ht="14" x14ac:dyDescent="0.2">
      <c r="C67" s="221"/>
      <c r="BE67" s="193"/>
      <c r="BF67" s="193"/>
      <c r="BG67" s="193"/>
      <c r="BH67" s="193"/>
      <c r="BI67" s="193"/>
      <c r="BJ67" s="193"/>
      <c r="BK67" s="193"/>
      <c r="BL67" s="193"/>
      <c r="BM67" s="193"/>
      <c r="BN67" s="193"/>
      <c r="BO67" s="193"/>
      <c r="BP67" s="193"/>
      <c r="BQ67" s="193"/>
      <c r="BR67" s="193"/>
      <c r="BS67" s="193"/>
      <c r="BT67" s="193"/>
      <c r="BU67" s="193"/>
      <c r="BV67" s="171"/>
      <c r="BW67" s="171"/>
      <c r="BX67" s="171"/>
      <c r="BY67" s="171"/>
      <c r="BZ67" s="171"/>
      <c r="CA67" s="171"/>
      <c r="CB67" s="171"/>
      <c r="CE67" s="660"/>
      <c r="CF67" s="660"/>
      <c r="CH67" s="662">
        <v>1984</v>
      </c>
    </row>
    <row r="68" spans="3:86" ht="14" x14ac:dyDescent="0.2">
      <c r="C68" s="221"/>
      <c r="BE68" s="193"/>
      <c r="BF68" s="193"/>
      <c r="BG68" s="193"/>
      <c r="BH68" s="193"/>
      <c r="BI68" s="193"/>
      <c r="BJ68" s="193"/>
      <c r="BK68" s="193"/>
      <c r="BL68" s="193"/>
      <c r="BM68" s="193"/>
      <c r="BN68" s="193"/>
      <c r="BO68" s="193"/>
      <c r="BP68" s="193"/>
      <c r="BQ68" s="193"/>
      <c r="BR68" s="193"/>
      <c r="BS68" s="193"/>
      <c r="BT68" s="193"/>
      <c r="BU68" s="193"/>
      <c r="BV68" s="171"/>
      <c r="BW68" s="171"/>
      <c r="BX68" s="171"/>
      <c r="BY68" s="171"/>
      <c r="BZ68" s="171"/>
      <c r="CA68" s="171"/>
      <c r="CB68" s="171"/>
      <c r="CE68" s="660"/>
      <c r="CF68" s="660"/>
      <c r="CH68" s="662">
        <v>1985</v>
      </c>
    </row>
    <row r="69" spans="3:86" ht="14" x14ac:dyDescent="0.2">
      <c r="C69" s="221"/>
      <c r="BE69" s="193"/>
      <c r="BY69" s="171"/>
      <c r="BZ69" s="171"/>
      <c r="CA69" s="171"/>
      <c r="CB69" s="171"/>
      <c r="CE69" s="660"/>
      <c r="CF69" s="660"/>
      <c r="CH69" s="662">
        <v>1986</v>
      </c>
    </row>
    <row r="70" spans="3:86" ht="14" x14ac:dyDescent="0.2">
      <c r="C70" s="221"/>
      <c r="BE70" s="193"/>
      <c r="BY70" s="171"/>
      <c r="BZ70" s="171"/>
      <c r="CA70" s="171"/>
      <c r="CB70" s="171"/>
      <c r="CE70" s="660"/>
      <c r="CF70" s="660"/>
      <c r="CH70" s="662">
        <v>1987</v>
      </c>
    </row>
    <row r="71" spans="3:86" ht="14" x14ac:dyDescent="0.2">
      <c r="C71" s="221"/>
      <c r="BE71" s="193"/>
      <c r="BY71" s="171"/>
      <c r="BZ71" s="171"/>
      <c r="CA71" s="171"/>
      <c r="CB71" s="171"/>
      <c r="CE71" s="660"/>
      <c r="CF71" s="660"/>
      <c r="CH71" s="662">
        <v>1988</v>
      </c>
    </row>
    <row r="72" spans="3:86" ht="14" x14ac:dyDescent="0.2">
      <c r="C72" s="221"/>
      <c r="BE72" s="193"/>
      <c r="BY72" s="171"/>
      <c r="BZ72" s="171"/>
      <c r="CA72" s="171"/>
      <c r="CB72" s="171"/>
      <c r="CE72" s="660"/>
      <c r="CF72" s="660"/>
      <c r="CH72" s="662">
        <v>1989</v>
      </c>
    </row>
    <row r="73" spans="3:86" x14ac:dyDescent="0.2">
      <c r="BE73" s="193"/>
      <c r="BY73" s="171"/>
      <c r="BZ73" s="171"/>
      <c r="CA73" s="171"/>
      <c r="CB73" s="171"/>
      <c r="CE73" s="660"/>
      <c r="CF73" s="660"/>
      <c r="CH73" s="662">
        <v>1990</v>
      </c>
    </row>
    <row r="74" spans="3:86" x14ac:dyDescent="0.2">
      <c r="BE74" s="193"/>
      <c r="BY74" s="171"/>
      <c r="BZ74" s="171"/>
      <c r="CA74" s="171"/>
      <c r="CB74" s="171"/>
      <c r="CE74" s="660"/>
      <c r="CF74" s="660"/>
      <c r="CH74" s="662">
        <v>1991</v>
      </c>
    </row>
    <row r="75" spans="3:86" x14ac:dyDescent="0.2">
      <c r="BE75" s="193"/>
      <c r="BY75" s="171"/>
      <c r="BZ75" s="171"/>
      <c r="CA75" s="171"/>
      <c r="CB75" s="171"/>
      <c r="CH75" s="662">
        <v>1992</v>
      </c>
    </row>
    <row r="76" spans="3:86" x14ac:dyDescent="0.2">
      <c r="BE76" s="193"/>
      <c r="CH76" s="662">
        <v>1993</v>
      </c>
    </row>
    <row r="77" spans="3:86" x14ac:dyDescent="0.2">
      <c r="BE77" s="193"/>
      <c r="CH77" s="662">
        <v>1994</v>
      </c>
    </row>
    <row r="78" spans="3:86" x14ac:dyDescent="0.2">
      <c r="BE78" s="193"/>
      <c r="CH78" s="662">
        <v>1995</v>
      </c>
    </row>
    <row r="79" spans="3:86" x14ac:dyDescent="0.2">
      <c r="BE79" s="193"/>
      <c r="CH79" s="662">
        <v>1996</v>
      </c>
    </row>
    <row r="80" spans="3:86" x14ac:dyDescent="0.2">
      <c r="BE80" s="193"/>
      <c r="CH80" s="662">
        <v>1997</v>
      </c>
    </row>
    <row r="81" spans="57:86" x14ac:dyDescent="0.2">
      <c r="BE81" s="193"/>
      <c r="CH81" s="662">
        <v>1998</v>
      </c>
    </row>
    <row r="82" spans="57:86" x14ac:dyDescent="0.2">
      <c r="CH82" s="662">
        <v>1999</v>
      </c>
    </row>
    <row r="83" spans="57:86" x14ac:dyDescent="0.2">
      <c r="CH83" s="662">
        <v>2000</v>
      </c>
    </row>
    <row r="84" spans="57:86" x14ac:dyDescent="0.2">
      <c r="CH84" s="662">
        <v>2001</v>
      </c>
    </row>
    <row r="85" spans="57:86" x14ac:dyDescent="0.2">
      <c r="CH85" s="662">
        <v>2002</v>
      </c>
    </row>
    <row r="86" spans="57:86" x14ac:dyDescent="0.2">
      <c r="CH86" s="662">
        <v>2003</v>
      </c>
    </row>
    <row r="87" spans="57:86" x14ac:dyDescent="0.2">
      <c r="CH87" s="662">
        <v>2004</v>
      </c>
    </row>
    <row r="88" spans="57:86" x14ac:dyDescent="0.2">
      <c r="CH88" s="662">
        <v>2005</v>
      </c>
    </row>
    <row r="89" spans="57:86" x14ac:dyDescent="0.2">
      <c r="CH89" s="662">
        <v>2006</v>
      </c>
    </row>
    <row r="90" spans="57:86" x14ac:dyDescent="0.2">
      <c r="CH90" s="662">
        <v>2007</v>
      </c>
    </row>
    <row r="91" spans="57:86" x14ac:dyDescent="0.2">
      <c r="CH91" s="662">
        <v>2008</v>
      </c>
    </row>
    <row r="92" spans="57:86" x14ac:dyDescent="0.2">
      <c r="CH92" s="662">
        <v>2009</v>
      </c>
    </row>
    <row r="93" spans="57:86" x14ac:dyDescent="0.2">
      <c r="CH93" s="662">
        <v>2010</v>
      </c>
    </row>
    <row r="94" spans="57:86" x14ac:dyDescent="0.2">
      <c r="CH94" s="662">
        <v>2011</v>
      </c>
    </row>
    <row r="95" spans="57:86" x14ac:dyDescent="0.2">
      <c r="CH95" s="662">
        <v>2012</v>
      </c>
    </row>
    <row r="96" spans="57:86" x14ac:dyDescent="0.2">
      <c r="CH96" s="662">
        <v>2013</v>
      </c>
    </row>
    <row r="97" spans="86:86" x14ac:dyDescent="0.2">
      <c r="CH97" s="662">
        <v>2014</v>
      </c>
    </row>
    <row r="98" spans="86:86" x14ac:dyDescent="0.2">
      <c r="CH98" s="662">
        <v>2015</v>
      </c>
    </row>
    <row r="99" spans="86:86" x14ac:dyDescent="0.2">
      <c r="CH99" s="662">
        <v>2016</v>
      </c>
    </row>
    <row r="100" spans="86:86" x14ac:dyDescent="0.2">
      <c r="CH100" s="662">
        <v>2017</v>
      </c>
    </row>
    <row r="101" spans="86:86" x14ac:dyDescent="0.2">
      <c r="CH101" s="662">
        <v>2018</v>
      </c>
    </row>
    <row r="102" spans="86:86" x14ac:dyDescent="0.2">
      <c r="CH102" s="662">
        <v>2019</v>
      </c>
    </row>
    <row r="103" spans="86:86" x14ac:dyDescent="0.2">
      <c r="CH103" s="662">
        <v>2020</v>
      </c>
    </row>
    <row r="104" spans="86:86" x14ac:dyDescent="0.2">
      <c r="CH104" s="662">
        <v>2021</v>
      </c>
    </row>
    <row r="105" spans="86:86" x14ac:dyDescent="0.2">
      <c r="CH105" s="662">
        <v>2022</v>
      </c>
    </row>
    <row r="106" spans="86:86" x14ac:dyDescent="0.2">
      <c r="CH106" s="662">
        <v>2023</v>
      </c>
    </row>
    <row r="107" spans="86:86" x14ac:dyDescent="0.2">
      <c r="CH107" s="662">
        <v>2024</v>
      </c>
    </row>
    <row r="108" spans="86:86" x14ac:dyDescent="0.2">
      <c r="CH108" s="662">
        <v>2025</v>
      </c>
    </row>
    <row r="109" spans="86:86" x14ac:dyDescent="0.2">
      <c r="CH109" s="662">
        <v>2026</v>
      </c>
    </row>
    <row r="110" spans="86:86" x14ac:dyDescent="0.2">
      <c r="CH110" s="662">
        <v>2027</v>
      </c>
    </row>
    <row r="111" spans="86:86" x14ac:dyDescent="0.2">
      <c r="CH111" s="662">
        <v>2028</v>
      </c>
    </row>
    <row r="112" spans="86:86" x14ac:dyDescent="0.2">
      <c r="CH112" s="662">
        <v>2029</v>
      </c>
    </row>
    <row r="113" spans="86:86" x14ac:dyDescent="0.2">
      <c r="CH113" s="662">
        <v>2030</v>
      </c>
    </row>
    <row r="114" spans="86:86" x14ac:dyDescent="0.2">
      <c r="CH114" s="662">
        <v>2031</v>
      </c>
    </row>
    <row r="115" spans="86:86" x14ac:dyDescent="0.2">
      <c r="CH115" s="662">
        <v>2032</v>
      </c>
    </row>
    <row r="116" spans="86:86" x14ac:dyDescent="0.2">
      <c r="CH116" s="662">
        <v>2033</v>
      </c>
    </row>
    <row r="117" spans="86:86" x14ac:dyDescent="0.2">
      <c r="CH117" s="662">
        <v>2034</v>
      </c>
    </row>
    <row r="118" spans="86:86" x14ac:dyDescent="0.2">
      <c r="CH118" s="662">
        <v>2035</v>
      </c>
    </row>
    <row r="119" spans="86:86" x14ac:dyDescent="0.2">
      <c r="CH119" s="662">
        <v>2036</v>
      </c>
    </row>
    <row r="120" spans="86:86" x14ac:dyDescent="0.2">
      <c r="CH120" s="662">
        <v>2037</v>
      </c>
    </row>
    <row r="121" spans="86:86" x14ac:dyDescent="0.2">
      <c r="CH121" s="662">
        <v>2038</v>
      </c>
    </row>
    <row r="122" spans="86:86" x14ac:dyDescent="0.2">
      <c r="CH122" s="662">
        <v>2039</v>
      </c>
    </row>
    <row r="123" spans="86:86" x14ac:dyDescent="0.2">
      <c r="CH123" s="662">
        <v>2040</v>
      </c>
    </row>
    <row r="124" spans="86:86" x14ac:dyDescent="0.2">
      <c r="CH124" s="662">
        <v>2041</v>
      </c>
    </row>
    <row r="125" spans="86:86" x14ac:dyDescent="0.2">
      <c r="CH125" s="662">
        <v>2042</v>
      </c>
    </row>
    <row r="126" spans="86:86" x14ac:dyDescent="0.2">
      <c r="CH126" s="662">
        <v>2043</v>
      </c>
    </row>
    <row r="127" spans="86:86" x14ac:dyDescent="0.2">
      <c r="CH127" s="662">
        <v>2044</v>
      </c>
    </row>
    <row r="128" spans="86:86" x14ac:dyDescent="0.2">
      <c r="CH128" s="662">
        <v>2045</v>
      </c>
    </row>
    <row r="129" spans="86:86" x14ac:dyDescent="0.2">
      <c r="CH129" s="662">
        <v>2046</v>
      </c>
    </row>
    <row r="130" spans="86:86" x14ac:dyDescent="0.2">
      <c r="CH130" s="662">
        <v>2047</v>
      </c>
    </row>
    <row r="131" spans="86:86" x14ac:dyDescent="0.2">
      <c r="CH131" s="662">
        <v>2048</v>
      </c>
    </row>
    <row r="132" spans="86:86" ht="13.5" thickBot="1" x14ac:dyDescent="0.25">
      <c r="CH132" s="664">
        <v>2049</v>
      </c>
    </row>
    <row r="133" spans="86:86" x14ac:dyDescent="0.2">
      <c r="CH133" s="665"/>
    </row>
    <row r="134" spans="86:86" ht="13.5" thickBot="1" x14ac:dyDescent="0.25">
      <c r="CH134" s="665"/>
    </row>
    <row r="135" spans="86:86" x14ac:dyDescent="0.2">
      <c r="CH135" s="666" t="s">
        <v>51</v>
      </c>
    </row>
    <row r="136" spans="86:86" x14ac:dyDescent="0.2">
      <c r="CH136" s="667"/>
    </row>
    <row r="137" spans="86:86" x14ac:dyDescent="0.2">
      <c r="CH137" s="662">
        <v>1</v>
      </c>
    </row>
    <row r="138" spans="86:86" x14ac:dyDescent="0.2">
      <c r="CH138" s="662">
        <v>2</v>
      </c>
    </row>
    <row r="139" spans="86:86" x14ac:dyDescent="0.2">
      <c r="CH139" s="662">
        <v>3</v>
      </c>
    </row>
    <row r="140" spans="86:86" x14ac:dyDescent="0.2">
      <c r="CH140" s="662">
        <v>4</v>
      </c>
    </row>
    <row r="141" spans="86:86" x14ac:dyDescent="0.2">
      <c r="CH141" s="662">
        <v>5</v>
      </c>
    </row>
    <row r="142" spans="86:86" x14ac:dyDescent="0.2">
      <c r="CH142" s="662">
        <v>6</v>
      </c>
    </row>
    <row r="143" spans="86:86" x14ac:dyDescent="0.2">
      <c r="CH143" s="662">
        <v>7</v>
      </c>
    </row>
    <row r="144" spans="86:86" x14ac:dyDescent="0.2">
      <c r="CH144" s="662">
        <v>8</v>
      </c>
    </row>
    <row r="145" spans="86:86" x14ac:dyDescent="0.2">
      <c r="CH145" s="662">
        <v>9</v>
      </c>
    </row>
    <row r="146" spans="86:86" x14ac:dyDescent="0.2">
      <c r="CH146" s="662">
        <v>10</v>
      </c>
    </row>
    <row r="147" spans="86:86" x14ac:dyDescent="0.2">
      <c r="CH147" s="662">
        <v>11</v>
      </c>
    </row>
    <row r="148" spans="86:86" ht="13.5" thickBot="1" x14ac:dyDescent="0.25">
      <c r="CH148" s="664">
        <v>12</v>
      </c>
    </row>
    <row r="149" spans="86:86" ht="13.5" thickBot="1" x14ac:dyDescent="0.25">
      <c r="CH149" s="665"/>
    </row>
    <row r="150" spans="86:86" ht="13.5" thickBot="1" x14ac:dyDescent="0.25">
      <c r="CH150" s="668" t="s">
        <v>52</v>
      </c>
    </row>
    <row r="151" spans="86:86" x14ac:dyDescent="0.2">
      <c r="CH151" s="669"/>
    </row>
    <row r="152" spans="86:86" x14ac:dyDescent="0.2">
      <c r="CH152" s="662">
        <v>1</v>
      </c>
    </row>
    <row r="153" spans="86:86" x14ac:dyDescent="0.2">
      <c r="CH153" s="662">
        <v>2</v>
      </c>
    </row>
    <row r="154" spans="86:86" x14ac:dyDescent="0.2">
      <c r="CH154" s="662">
        <v>3</v>
      </c>
    </row>
    <row r="155" spans="86:86" x14ac:dyDescent="0.2">
      <c r="CH155" s="662">
        <v>4</v>
      </c>
    </row>
    <row r="156" spans="86:86" x14ac:dyDescent="0.2">
      <c r="CH156" s="662">
        <v>5</v>
      </c>
    </row>
    <row r="157" spans="86:86" x14ac:dyDescent="0.2">
      <c r="CH157" s="662">
        <v>6</v>
      </c>
    </row>
    <row r="158" spans="86:86" x14ac:dyDescent="0.2">
      <c r="CH158" s="662">
        <v>7</v>
      </c>
    </row>
    <row r="159" spans="86:86" x14ac:dyDescent="0.2">
      <c r="CH159" s="662">
        <v>8</v>
      </c>
    </row>
    <row r="160" spans="86:86" x14ac:dyDescent="0.2">
      <c r="CH160" s="662">
        <v>9</v>
      </c>
    </row>
    <row r="161" spans="86:86" x14ac:dyDescent="0.2">
      <c r="CH161" s="662">
        <v>10</v>
      </c>
    </row>
    <row r="162" spans="86:86" x14ac:dyDescent="0.2">
      <c r="CH162" s="662">
        <v>11</v>
      </c>
    </row>
    <row r="163" spans="86:86" x14ac:dyDescent="0.2">
      <c r="CH163" s="662">
        <v>12</v>
      </c>
    </row>
    <row r="164" spans="86:86" x14ac:dyDescent="0.2">
      <c r="CH164" s="662">
        <v>13</v>
      </c>
    </row>
    <row r="165" spans="86:86" x14ac:dyDescent="0.2">
      <c r="CH165" s="662">
        <v>14</v>
      </c>
    </row>
    <row r="166" spans="86:86" x14ac:dyDescent="0.2">
      <c r="CH166" s="662">
        <v>15</v>
      </c>
    </row>
    <row r="167" spans="86:86" x14ac:dyDescent="0.2">
      <c r="CH167" s="662">
        <v>16</v>
      </c>
    </row>
    <row r="168" spans="86:86" x14ac:dyDescent="0.2">
      <c r="CH168" s="662">
        <v>17</v>
      </c>
    </row>
    <row r="169" spans="86:86" x14ac:dyDescent="0.2">
      <c r="CH169" s="662">
        <v>18</v>
      </c>
    </row>
    <row r="170" spans="86:86" x14ac:dyDescent="0.2">
      <c r="CH170" s="662">
        <v>19</v>
      </c>
    </row>
    <row r="171" spans="86:86" x14ac:dyDescent="0.2">
      <c r="CH171" s="662">
        <v>20</v>
      </c>
    </row>
    <row r="172" spans="86:86" x14ac:dyDescent="0.2">
      <c r="CH172" s="662">
        <v>21</v>
      </c>
    </row>
    <row r="173" spans="86:86" x14ac:dyDescent="0.2">
      <c r="CH173" s="662">
        <v>22</v>
      </c>
    </row>
    <row r="174" spans="86:86" x14ac:dyDescent="0.2">
      <c r="CH174" s="662">
        <v>23</v>
      </c>
    </row>
    <row r="175" spans="86:86" x14ac:dyDescent="0.2">
      <c r="CH175" s="662">
        <v>24</v>
      </c>
    </row>
    <row r="176" spans="86:86" x14ac:dyDescent="0.2">
      <c r="CH176" s="662">
        <v>25</v>
      </c>
    </row>
    <row r="177" spans="86:86" x14ac:dyDescent="0.2">
      <c r="CH177" s="662">
        <v>26</v>
      </c>
    </row>
    <row r="178" spans="86:86" x14ac:dyDescent="0.2">
      <c r="CH178" s="662">
        <v>27</v>
      </c>
    </row>
    <row r="179" spans="86:86" x14ac:dyDescent="0.2">
      <c r="CH179" s="662">
        <v>28</v>
      </c>
    </row>
    <row r="180" spans="86:86" x14ac:dyDescent="0.2">
      <c r="CH180" s="662">
        <v>29</v>
      </c>
    </row>
    <row r="181" spans="86:86" x14ac:dyDescent="0.2">
      <c r="CH181" s="662">
        <v>30</v>
      </c>
    </row>
    <row r="182" spans="86:86" ht="13.5" thickBot="1" x14ac:dyDescent="0.25">
      <c r="CH182" s="664">
        <v>31</v>
      </c>
    </row>
    <row r="183" spans="86:86" ht="13.5" thickBot="1" x14ac:dyDescent="0.25">
      <c r="CH183" s="665"/>
    </row>
    <row r="184" spans="86:86" ht="13.5" thickBot="1" x14ac:dyDescent="0.25">
      <c r="CH184" s="668" t="s">
        <v>166</v>
      </c>
    </row>
    <row r="185" spans="86:86" x14ac:dyDescent="0.2">
      <c r="CH185" s="669"/>
    </row>
    <row r="186" spans="86:86" x14ac:dyDescent="0.2">
      <c r="CH186" s="670" t="s">
        <v>167</v>
      </c>
    </row>
    <row r="187" spans="86:86" x14ac:dyDescent="0.2">
      <c r="CH187" s="662">
        <v>2</v>
      </c>
    </row>
    <row r="188" spans="86:86" x14ac:dyDescent="0.2">
      <c r="CH188" s="662">
        <v>3</v>
      </c>
    </row>
    <row r="189" spans="86:86" x14ac:dyDescent="0.2">
      <c r="CH189" s="662">
        <v>4</v>
      </c>
    </row>
    <row r="190" spans="86:86" x14ac:dyDescent="0.2">
      <c r="CH190" s="662">
        <v>5</v>
      </c>
    </row>
    <row r="191" spans="86:86" x14ac:dyDescent="0.2">
      <c r="CH191" s="662">
        <v>6</v>
      </c>
    </row>
    <row r="192" spans="86:86" x14ac:dyDescent="0.2">
      <c r="CH192" s="662">
        <v>7</v>
      </c>
    </row>
    <row r="193" spans="86:86" x14ac:dyDescent="0.2">
      <c r="CH193" s="662">
        <v>8</v>
      </c>
    </row>
    <row r="194" spans="86:86" x14ac:dyDescent="0.2">
      <c r="CH194" s="662">
        <v>9</v>
      </c>
    </row>
    <row r="195" spans="86:86" x14ac:dyDescent="0.2">
      <c r="CH195" s="662">
        <v>10</v>
      </c>
    </row>
    <row r="196" spans="86:86" x14ac:dyDescent="0.2">
      <c r="CH196" s="662">
        <v>11</v>
      </c>
    </row>
    <row r="197" spans="86:86" x14ac:dyDescent="0.2">
      <c r="CH197" s="662">
        <v>12</v>
      </c>
    </row>
    <row r="198" spans="86:86" x14ac:dyDescent="0.2">
      <c r="CH198" s="662">
        <v>13</v>
      </c>
    </row>
    <row r="199" spans="86:86" x14ac:dyDescent="0.2">
      <c r="CH199" s="662">
        <v>14</v>
      </c>
    </row>
    <row r="200" spans="86:86" x14ac:dyDescent="0.2">
      <c r="CH200" s="662">
        <v>15</v>
      </c>
    </row>
    <row r="201" spans="86:86" x14ac:dyDescent="0.2">
      <c r="CH201" s="662">
        <v>16</v>
      </c>
    </row>
    <row r="202" spans="86:86" x14ac:dyDescent="0.2">
      <c r="CH202" s="662">
        <v>17</v>
      </c>
    </row>
    <row r="203" spans="86:86" x14ac:dyDescent="0.2">
      <c r="CH203" s="662">
        <v>18</v>
      </c>
    </row>
    <row r="204" spans="86:86" x14ac:dyDescent="0.2">
      <c r="CH204" s="662">
        <v>19</v>
      </c>
    </row>
    <row r="205" spans="86:86" x14ac:dyDescent="0.2">
      <c r="CH205" s="662">
        <v>20</v>
      </c>
    </row>
    <row r="206" spans="86:86" x14ac:dyDescent="0.2">
      <c r="CH206" s="662">
        <v>21</v>
      </c>
    </row>
    <row r="207" spans="86:86" x14ac:dyDescent="0.2">
      <c r="CH207" s="662">
        <v>22</v>
      </c>
    </row>
    <row r="208" spans="86:86" x14ac:dyDescent="0.2">
      <c r="CH208" s="662">
        <v>23</v>
      </c>
    </row>
    <row r="209" spans="86:86" x14ac:dyDescent="0.2">
      <c r="CH209" s="662">
        <v>24</v>
      </c>
    </row>
    <row r="210" spans="86:86" x14ac:dyDescent="0.2">
      <c r="CH210" s="662">
        <v>25</v>
      </c>
    </row>
    <row r="211" spans="86:86" x14ac:dyDescent="0.2">
      <c r="CH211" s="662">
        <v>26</v>
      </c>
    </row>
    <row r="212" spans="86:86" x14ac:dyDescent="0.2">
      <c r="CH212" s="662">
        <v>27</v>
      </c>
    </row>
    <row r="213" spans="86:86" x14ac:dyDescent="0.2">
      <c r="CH213" s="662">
        <v>28</v>
      </c>
    </row>
    <row r="214" spans="86:86" x14ac:dyDescent="0.2">
      <c r="CH214" s="662">
        <v>29</v>
      </c>
    </row>
    <row r="215" spans="86:86" x14ac:dyDescent="0.2">
      <c r="CH215" s="662">
        <v>30</v>
      </c>
    </row>
    <row r="216" spans="86:86" x14ac:dyDescent="0.2">
      <c r="CH216" s="662">
        <v>31</v>
      </c>
    </row>
    <row r="217" spans="86:86" x14ac:dyDescent="0.2">
      <c r="CH217" s="662">
        <v>32</v>
      </c>
    </row>
    <row r="218" spans="86:86" x14ac:dyDescent="0.2">
      <c r="CH218" s="662">
        <v>33</v>
      </c>
    </row>
    <row r="219" spans="86:86" x14ac:dyDescent="0.2">
      <c r="CH219" s="662">
        <v>34</v>
      </c>
    </row>
    <row r="220" spans="86:86" x14ac:dyDescent="0.2">
      <c r="CH220" s="662">
        <v>35</v>
      </c>
    </row>
    <row r="221" spans="86:86" x14ac:dyDescent="0.2">
      <c r="CH221" s="662">
        <v>36</v>
      </c>
    </row>
    <row r="222" spans="86:86" x14ac:dyDescent="0.2">
      <c r="CH222" s="662">
        <v>37</v>
      </c>
    </row>
    <row r="223" spans="86:86" x14ac:dyDescent="0.2">
      <c r="CH223" s="662">
        <v>38</v>
      </c>
    </row>
    <row r="224" spans="86:86" x14ac:dyDescent="0.2">
      <c r="CH224" s="662">
        <v>39</v>
      </c>
    </row>
    <row r="225" spans="86:86" x14ac:dyDescent="0.2">
      <c r="CH225" s="662">
        <v>40</v>
      </c>
    </row>
    <row r="226" spans="86:86" x14ac:dyDescent="0.2">
      <c r="CH226" s="662">
        <v>41</v>
      </c>
    </row>
    <row r="227" spans="86:86" x14ac:dyDescent="0.2">
      <c r="CH227" s="662">
        <v>42</v>
      </c>
    </row>
    <row r="228" spans="86:86" x14ac:dyDescent="0.2">
      <c r="CH228" s="662">
        <v>43</v>
      </c>
    </row>
    <row r="229" spans="86:86" x14ac:dyDescent="0.2">
      <c r="CH229" s="662">
        <v>44</v>
      </c>
    </row>
    <row r="230" spans="86:86" x14ac:dyDescent="0.2">
      <c r="CH230" s="662">
        <v>45</v>
      </c>
    </row>
    <row r="231" spans="86:86" x14ac:dyDescent="0.2">
      <c r="CH231" s="662">
        <v>46</v>
      </c>
    </row>
    <row r="232" spans="86:86" x14ac:dyDescent="0.2">
      <c r="CH232" s="662">
        <v>47</v>
      </c>
    </row>
    <row r="233" spans="86:86" x14ac:dyDescent="0.2">
      <c r="CH233" s="662">
        <v>48</v>
      </c>
    </row>
    <row r="234" spans="86:86" x14ac:dyDescent="0.2">
      <c r="CH234" s="662">
        <v>49</v>
      </c>
    </row>
    <row r="235" spans="86:86" x14ac:dyDescent="0.2">
      <c r="CH235" s="662">
        <v>50</v>
      </c>
    </row>
    <row r="236" spans="86:86" x14ac:dyDescent="0.2">
      <c r="CH236" s="662">
        <v>51</v>
      </c>
    </row>
    <row r="237" spans="86:86" x14ac:dyDescent="0.2">
      <c r="CH237" s="662">
        <v>52</v>
      </c>
    </row>
    <row r="238" spans="86:86" x14ac:dyDescent="0.2">
      <c r="CH238" s="662">
        <v>53</v>
      </c>
    </row>
    <row r="239" spans="86:86" x14ac:dyDescent="0.2">
      <c r="CH239" s="662">
        <v>54</v>
      </c>
    </row>
    <row r="240" spans="86:86" x14ac:dyDescent="0.2">
      <c r="CH240" s="662">
        <v>55</v>
      </c>
    </row>
    <row r="241" spans="86:86" x14ac:dyDescent="0.2">
      <c r="CH241" s="662">
        <v>56</v>
      </c>
    </row>
    <row r="242" spans="86:86" x14ac:dyDescent="0.2">
      <c r="CH242" s="662">
        <v>57</v>
      </c>
    </row>
    <row r="243" spans="86:86" x14ac:dyDescent="0.2">
      <c r="CH243" s="662">
        <v>58</v>
      </c>
    </row>
    <row r="244" spans="86:86" x14ac:dyDescent="0.2">
      <c r="CH244" s="662">
        <v>59</v>
      </c>
    </row>
    <row r="245" spans="86:86" x14ac:dyDescent="0.2">
      <c r="CH245" s="662">
        <v>60</v>
      </c>
    </row>
    <row r="246" spans="86:86" x14ac:dyDescent="0.2">
      <c r="CH246" s="662">
        <v>61</v>
      </c>
    </row>
    <row r="247" spans="86:86" x14ac:dyDescent="0.2">
      <c r="CH247" s="662">
        <v>62</v>
      </c>
    </row>
    <row r="248" spans="86:86" ht="13.5" thickBot="1" x14ac:dyDescent="0.25">
      <c r="CH248" s="664">
        <v>63</v>
      </c>
    </row>
    <row r="249" spans="86:86" x14ac:dyDescent="0.2">
      <c r="CH249" s="665"/>
    </row>
    <row r="250" spans="86:86" x14ac:dyDescent="0.2">
      <c r="CH250" s="665"/>
    </row>
    <row r="251" spans="86:86" x14ac:dyDescent="0.2">
      <c r="CH251" s="665"/>
    </row>
    <row r="252" spans="86:86" x14ac:dyDescent="0.2">
      <c r="CH252" s="665"/>
    </row>
    <row r="253" spans="86:86" x14ac:dyDescent="0.2">
      <c r="CH253" s="665"/>
    </row>
    <row r="254" spans="86:86" x14ac:dyDescent="0.2">
      <c r="CH254" s="665"/>
    </row>
    <row r="255" spans="86:86" x14ac:dyDescent="0.2">
      <c r="CH255" s="665"/>
    </row>
    <row r="256" spans="86:86" x14ac:dyDescent="0.2">
      <c r="CH256" s="665"/>
    </row>
    <row r="257" spans="86:86" x14ac:dyDescent="0.2">
      <c r="CH257" s="665"/>
    </row>
    <row r="258" spans="86:86" x14ac:dyDescent="0.2">
      <c r="CH258" s="665"/>
    </row>
    <row r="259" spans="86:86" x14ac:dyDescent="0.2">
      <c r="CH259" s="665"/>
    </row>
    <row r="260" spans="86:86" x14ac:dyDescent="0.2">
      <c r="CH260" s="665"/>
    </row>
    <row r="261" spans="86:86" x14ac:dyDescent="0.2">
      <c r="CH261" s="665"/>
    </row>
    <row r="262" spans="86:86" x14ac:dyDescent="0.2">
      <c r="CH262" s="665"/>
    </row>
    <row r="263" spans="86:86" x14ac:dyDescent="0.2">
      <c r="CH263" s="665"/>
    </row>
    <row r="264" spans="86:86" x14ac:dyDescent="0.2">
      <c r="CH264" s="665"/>
    </row>
    <row r="265" spans="86:86" x14ac:dyDescent="0.2">
      <c r="CH265" s="665"/>
    </row>
    <row r="266" spans="86:86" x14ac:dyDescent="0.2">
      <c r="CH266" s="665"/>
    </row>
    <row r="267" spans="86:86" x14ac:dyDescent="0.2">
      <c r="CH267" s="665"/>
    </row>
    <row r="268" spans="86:86" x14ac:dyDescent="0.2">
      <c r="CH268" s="665"/>
    </row>
    <row r="269" spans="86:86" x14ac:dyDescent="0.2">
      <c r="CH269" s="665"/>
    </row>
    <row r="270" spans="86:86" x14ac:dyDescent="0.2">
      <c r="CH270" s="665"/>
    </row>
    <row r="271" spans="86:86" x14ac:dyDescent="0.2">
      <c r="CH271" s="665"/>
    </row>
    <row r="272" spans="86:86" x14ac:dyDescent="0.2">
      <c r="CH272" s="665"/>
    </row>
    <row r="273" spans="86:86" x14ac:dyDescent="0.2">
      <c r="CH273" s="665"/>
    </row>
    <row r="274" spans="86:86" x14ac:dyDescent="0.2">
      <c r="CH274" s="665"/>
    </row>
    <row r="275" spans="86:86" x14ac:dyDescent="0.2">
      <c r="CH275" s="665"/>
    </row>
    <row r="276" spans="86:86" x14ac:dyDescent="0.2">
      <c r="CH276" s="665"/>
    </row>
    <row r="277" spans="86:86" x14ac:dyDescent="0.2">
      <c r="CH277" s="665"/>
    </row>
    <row r="278" spans="86:86" x14ac:dyDescent="0.2">
      <c r="CH278" s="665"/>
    </row>
    <row r="279" spans="86:86" x14ac:dyDescent="0.2">
      <c r="CH279" s="665"/>
    </row>
    <row r="280" spans="86:86" x14ac:dyDescent="0.2">
      <c r="CH280" s="665"/>
    </row>
    <row r="281" spans="86:86" x14ac:dyDescent="0.2">
      <c r="CH281" s="665"/>
    </row>
    <row r="282" spans="86:86" x14ac:dyDescent="0.2">
      <c r="CH282" s="665"/>
    </row>
    <row r="283" spans="86:86" x14ac:dyDescent="0.2">
      <c r="CH283" s="665"/>
    </row>
    <row r="284" spans="86:86" x14ac:dyDescent="0.2">
      <c r="CH284" s="665"/>
    </row>
    <row r="285" spans="86:86" x14ac:dyDescent="0.2">
      <c r="CH285" s="665"/>
    </row>
    <row r="286" spans="86:86" x14ac:dyDescent="0.2">
      <c r="CH286" s="665"/>
    </row>
    <row r="287" spans="86:86" x14ac:dyDescent="0.2">
      <c r="CH287" s="665"/>
    </row>
    <row r="288" spans="86:86" x14ac:dyDescent="0.2">
      <c r="CH288" s="665"/>
    </row>
    <row r="289" spans="86:86" x14ac:dyDescent="0.2">
      <c r="CH289" s="665"/>
    </row>
    <row r="290" spans="86:86" x14ac:dyDescent="0.2">
      <c r="CH290" s="665"/>
    </row>
    <row r="291" spans="86:86" x14ac:dyDescent="0.2">
      <c r="CH291" s="665"/>
    </row>
    <row r="292" spans="86:86" x14ac:dyDescent="0.2">
      <c r="CH292" s="665"/>
    </row>
    <row r="293" spans="86:86" x14ac:dyDescent="0.2">
      <c r="CH293" s="665"/>
    </row>
    <row r="294" spans="86:86" x14ac:dyDescent="0.2">
      <c r="CH294" s="665"/>
    </row>
    <row r="295" spans="86:86" x14ac:dyDescent="0.2">
      <c r="CH295" s="665"/>
    </row>
    <row r="296" spans="86:86" x14ac:dyDescent="0.2">
      <c r="CH296" s="665"/>
    </row>
    <row r="297" spans="86:86" x14ac:dyDescent="0.2">
      <c r="CH297" s="665"/>
    </row>
    <row r="298" spans="86:86" x14ac:dyDescent="0.2">
      <c r="CH298" s="665"/>
    </row>
    <row r="299" spans="86:86" x14ac:dyDescent="0.2">
      <c r="CH299" s="665"/>
    </row>
    <row r="300" spans="86:86" x14ac:dyDescent="0.2">
      <c r="CH300" s="665"/>
    </row>
    <row r="301" spans="86:86" x14ac:dyDescent="0.2">
      <c r="CH301" s="665"/>
    </row>
    <row r="302" spans="86:86" x14ac:dyDescent="0.2">
      <c r="CH302" s="665"/>
    </row>
    <row r="303" spans="86:86" x14ac:dyDescent="0.2">
      <c r="CH303" s="665"/>
    </row>
    <row r="304" spans="86:86" x14ac:dyDescent="0.2">
      <c r="CH304" s="665"/>
    </row>
    <row r="305" spans="86:86" x14ac:dyDescent="0.2">
      <c r="CH305" s="665"/>
    </row>
    <row r="306" spans="86:86" x14ac:dyDescent="0.2">
      <c r="CH306" s="665"/>
    </row>
    <row r="307" spans="86:86" x14ac:dyDescent="0.2">
      <c r="CH307" s="665"/>
    </row>
    <row r="308" spans="86:86" x14ac:dyDescent="0.2">
      <c r="CH308" s="665"/>
    </row>
    <row r="309" spans="86:86" x14ac:dyDescent="0.2">
      <c r="CH309" s="665"/>
    </row>
    <row r="310" spans="86:86" x14ac:dyDescent="0.2">
      <c r="CH310" s="665"/>
    </row>
    <row r="311" spans="86:86" x14ac:dyDescent="0.2">
      <c r="CH311" s="665"/>
    </row>
    <row r="312" spans="86:86" x14ac:dyDescent="0.2">
      <c r="CH312" s="665"/>
    </row>
    <row r="313" spans="86:86" x14ac:dyDescent="0.2">
      <c r="CH313" s="665"/>
    </row>
    <row r="314" spans="86:86" x14ac:dyDescent="0.2">
      <c r="CH314" s="665"/>
    </row>
    <row r="315" spans="86:86" x14ac:dyDescent="0.2">
      <c r="CH315" s="665"/>
    </row>
    <row r="316" spans="86:86" x14ac:dyDescent="0.2">
      <c r="CH316" s="665"/>
    </row>
    <row r="317" spans="86:86" x14ac:dyDescent="0.2">
      <c r="CH317" s="665"/>
    </row>
    <row r="318" spans="86:86" x14ac:dyDescent="0.2">
      <c r="CH318" s="665"/>
    </row>
    <row r="319" spans="86:86" x14ac:dyDescent="0.2">
      <c r="CH319" s="665"/>
    </row>
    <row r="320" spans="86:86" x14ac:dyDescent="0.2">
      <c r="CH320" s="665"/>
    </row>
    <row r="321" spans="86:86" x14ac:dyDescent="0.2">
      <c r="CH321" s="665"/>
    </row>
    <row r="322" spans="86:86" x14ac:dyDescent="0.2">
      <c r="CH322" s="665"/>
    </row>
    <row r="323" spans="86:86" x14ac:dyDescent="0.2">
      <c r="CH323" s="665"/>
    </row>
    <row r="324" spans="86:86" x14ac:dyDescent="0.2">
      <c r="CH324" s="665"/>
    </row>
    <row r="325" spans="86:86" x14ac:dyDescent="0.2">
      <c r="CH325" s="665"/>
    </row>
    <row r="326" spans="86:86" x14ac:dyDescent="0.2">
      <c r="CH326" s="665"/>
    </row>
    <row r="327" spans="86:86" x14ac:dyDescent="0.2">
      <c r="CH327" s="665"/>
    </row>
    <row r="328" spans="86:86" x14ac:dyDescent="0.2">
      <c r="CH328" s="665"/>
    </row>
    <row r="329" spans="86:86" x14ac:dyDescent="0.2">
      <c r="CH329" s="665"/>
    </row>
    <row r="330" spans="86:86" x14ac:dyDescent="0.2">
      <c r="CH330" s="665"/>
    </row>
    <row r="331" spans="86:86" x14ac:dyDescent="0.2">
      <c r="CH331" s="665"/>
    </row>
    <row r="332" spans="86:86" x14ac:dyDescent="0.2">
      <c r="CH332" s="665"/>
    </row>
    <row r="333" spans="86:86" x14ac:dyDescent="0.2">
      <c r="CH333" s="665"/>
    </row>
    <row r="334" spans="86:86" x14ac:dyDescent="0.2">
      <c r="CH334" s="665"/>
    </row>
    <row r="335" spans="86:86" x14ac:dyDescent="0.2">
      <c r="CH335" s="665"/>
    </row>
    <row r="336" spans="86:86" x14ac:dyDescent="0.2">
      <c r="CH336" s="665"/>
    </row>
    <row r="337" spans="86:86" x14ac:dyDescent="0.2">
      <c r="CH337" s="665"/>
    </row>
    <row r="338" spans="86:86" x14ac:dyDescent="0.2">
      <c r="CH338" s="665"/>
    </row>
    <row r="339" spans="86:86" x14ac:dyDescent="0.2">
      <c r="CH339" s="665"/>
    </row>
    <row r="340" spans="86:86" x14ac:dyDescent="0.2">
      <c r="CH340" s="665"/>
    </row>
    <row r="341" spans="86:86" x14ac:dyDescent="0.2">
      <c r="CH341" s="665"/>
    </row>
    <row r="342" spans="86:86" x14ac:dyDescent="0.2">
      <c r="CH342" s="665"/>
    </row>
    <row r="343" spans="86:86" x14ac:dyDescent="0.2">
      <c r="CH343" s="665"/>
    </row>
    <row r="344" spans="86:86" x14ac:dyDescent="0.2">
      <c r="CH344" s="665"/>
    </row>
    <row r="345" spans="86:86" x14ac:dyDescent="0.2">
      <c r="CH345" s="665"/>
    </row>
    <row r="346" spans="86:86" x14ac:dyDescent="0.2">
      <c r="CH346" s="665"/>
    </row>
    <row r="347" spans="86:86" x14ac:dyDescent="0.2">
      <c r="CH347" s="665"/>
    </row>
    <row r="348" spans="86:86" x14ac:dyDescent="0.2">
      <c r="CH348" s="665"/>
    </row>
    <row r="349" spans="86:86" x14ac:dyDescent="0.2">
      <c r="CH349" s="665"/>
    </row>
    <row r="350" spans="86:86" x14ac:dyDescent="0.2">
      <c r="CH350" s="665"/>
    </row>
    <row r="351" spans="86:86" x14ac:dyDescent="0.2">
      <c r="CH351" s="665"/>
    </row>
    <row r="352" spans="86:86" x14ac:dyDescent="0.2">
      <c r="CH352" s="665"/>
    </row>
    <row r="353" spans="86:86" x14ac:dyDescent="0.2">
      <c r="CH353" s="665"/>
    </row>
    <row r="354" spans="86:86" x14ac:dyDescent="0.2">
      <c r="CH354" s="665"/>
    </row>
    <row r="355" spans="86:86" x14ac:dyDescent="0.2">
      <c r="CH355" s="665"/>
    </row>
    <row r="356" spans="86:86" x14ac:dyDescent="0.2">
      <c r="CH356" s="665"/>
    </row>
    <row r="357" spans="86:86" x14ac:dyDescent="0.2">
      <c r="CH357" s="665"/>
    </row>
    <row r="358" spans="86:86" x14ac:dyDescent="0.2">
      <c r="CH358" s="665"/>
    </row>
    <row r="359" spans="86:86" x14ac:dyDescent="0.2">
      <c r="CH359" s="665"/>
    </row>
    <row r="360" spans="86:86" x14ac:dyDescent="0.2">
      <c r="CH360" s="665"/>
    </row>
    <row r="361" spans="86:86" x14ac:dyDescent="0.2">
      <c r="CH361" s="665"/>
    </row>
    <row r="362" spans="86:86" x14ac:dyDescent="0.2">
      <c r="CH362" s="665"/>
    </row>
    <row r="363" spans="86:86" x14ac:dyDescent="0.2">
      <c r="CH363" s="665"/>
    </row>
    <row r="364" spans="86:86" x14ac:dyDescent="0.2">
      <c r="CH364" s="665"/>
    </row>
    <row r="365" spans="86:86" x14ac:dyDescent="0.2">
      <c r="CH365" s="665"/>
    </row>
    <row r="366" spans="86:86" x14ac:dyDescent="0.2">
      <c r="CH366" s="665"/>
    </row>
    <row r="367" spans="86:86" x14ac:dyDescent="0.2">
      <c r="CH367" s="665"/>
    </row>
    <row r="368" spans="86:86" x14ac:dyDescent="0.2">
      <c r="CH368" s="665"/>
    </row>
    <row r="369" spans="86:86" x14ac:dyDescent="0.2">
      <c r="CH369" s="665"/>
    </row>
    <row r="370" spans="86:86" x14ac:dyDescent="0.2">
      <c r="CH370" s="665"/>
    </row>
    <row r="371" spans="86:86" x14ac:dyDescent="0.2">
      <c r="CH371" s="665"/>
    </row>
    <row r="372" spans="86:86" x14ac:dyDescent="0.2">
      <c r="CH372" s="665"/>
    </row>
    <row r="373" spans="86:86" x14ac:dyDescent="0.2">
      <c r="CH373" s="665"/>
    </row>
    <row r="374" spans="86:86" x14ac:dyDescent="0.2">
      <c r="CH374" s="665"/>
    </row>
    <row r="375" spans="86:86" x14ac:dyDescent="0.2">
      <c r="CH375" s="665"/>
    </row>
    <row r="376" spans="86:86" x14ac:dyDescent="0.2">
      <c r="CH376" s="665"/>
    </row>
    <row r="377" spans="86:86" x14ac:dyDescent="0.2">
      <c r="CH377" s="665"/>
    </row>
    <row r="378" spans="86:86" x14ac:dyDescent="0.2">
      <c r="CH378" s="665"/>
    </row>
    <row r="379" spans="86:86" x14ac:dyDescent="0.2">
      <c r="CH379" s="665"/>
    </row>
    <row r="380" spans="86:86" x14ac:dyDescent="0.2">
      <c r="CH380" s="665"/>
    </row>
    <row r="381" spans="86:86" x14ac:dyDescent="0.2">
      <c r="CH381" s="665"/>
    </row>
    <row r="382" spans="86:86" x14ac:dyDescent="0.2">
      <c r="CH382" s="665"/>
    </row>
    <row r="383" spans="86:86" x14ac:dyDescent="0.2">
      <c r="CH383" s="665"/>
    </row>
    <row r="384" spans="86:86" x14ac:dyDescent="0.2">
      <c r="CH384" s="665"/>
    </row>
    <row r="385" spans="86:86" x14ac:dyDescent="0.2">
      <c r="CH385" s="665"/>
    </row>
    <row r="386" spans="86:86" x14ac:dyDescent="0.2">
      <c r="CH386" s="665"/>
    </row>
    <row r="387" spans="86:86" x14ac:dyDescent="0.2">
      <c r="CH387" s="665"/>
    </row>
    <row r="388" spans="86:86" x14ac:dyDescent="0.2">
      <c r="CH388" s="665"/>
    </row>
    <row r="389" spans="86:86" x14ac:dyDescent="0.2">
      <c r="CH389" s="665"/>
    </row>
    <row r="390" spans="86:86" x14ac:dyDescent="0.2">
      <c r="CH390" s="665"/>
    </row>
    <row r="391" spans="86:86" x14ac:dyDescent="0.2">
      <c r="CH391" s="665"/>
    </row>
    <row r="392" spans="86:86" x14ac:dyDescent="0.2">
      <c r="CH392" s="665"/>
    </row>
    <row r="393" spans="86:86" x14ac:dyDescent="0.2">
      <c r="CH393" s="665"/>
    </row>
    <row r="394" spans="86:86" x14ac:dyDescent="0.2">
      <c r="CH394" s="665"/>
    </row>
    <row r="395" spans="86:86" x14ac:dyDescent="0.2">
      <c r="CH395" s="665"/>
    </row>
    <row r="396" spans="86:86" x14ac:dyDescent="0.2">
      <c r="CH396" s="665"/>
    </row>
    <row r="397" spans="86:86" x14ac:dyDescent="0.2">
      <c r="CH397" s="665"/>
    </row>
    <row r="398" spans="86:86" x14ac:dyDescent="0.2">
      <c r="CH398" s="665"/>
    </row>
    <row r="399" spans="86:86" x14ac:dyDescent="0.2">
      <c r="CH399" s="665"/>
    </row>
    <row r="400" spans="86:86" x14ac:dyDescent="0.2">
      <c r="CH400" s="665"/>
    </row>
    <row r="401" spans="86:86" x14ac:dyDescent="0.2">
      <c r="CH401" s="665"/>
    </row>
    <row r="402" spans="86:86" x14ac:dyDescent="0.2">
      <c r="CH402" s="665"/>
    </row>
    <row r="403" spans="86:86" x14ac:dyDescent="0.2">
      <c r="CH403" s="665"/>
    </row>
    <row r="404" spans="86:86" x14ac:dyDescent="0.2">
      <c r="CH404" s="665"/>
    </row>
    <row r="405" spans="86:86" x14ac:dyDescent="0.2">
      <c r="CH405" s="665"/>
    </row>
    <row r="406" spans="86:86" x14ac:dyDescent="0.2">
      <c r="CH406" s="665"/>
    </row>
    <row r="407" spans="86:86" x14ac:dyDescent="0.2">
      <c r="CH407" s="665"/>
    </row>
    <row r="408" spans="86:86" x14ac:dyDescent="0.2">
      <c r="CH408" s="665"/>
    </row>
    <row r="409" spans="86:86" x14ac:dyDescent="0.2">
      <c r="CH409" s="665"/>
    </row>
    <row r="410" spans="86:86" x14ac:dyDescent="0.2">
      <c r="CH410" s="665"/>
    </row>
    <row r="411" spans="86:86" x14ac:dyDescent="0.2">
      <c r="CH411" s="665"/>
    </row>
    <row r="412" spans="86:86" x14ac:dyDescent="0.2">
      <c r="CH412" s="665"/>
    </row>
    <row r="413" spans="86:86" x14ac:dyDescent="0.2">
      <c r="CH413" s="665"/>
    </row>
    <row r="414" spans="86:86" x14ac:dyDescent="0.2">
      <c r="CH414" s="665"/>
    </row>
    <row r="415" spans="86:86" x14ac:dyDescent="0.2">
      <c r="CH415" s="665"/>
    </row>
    <row r="416" spans="86:86" x14ac:dyDescent="0.2">
      <c r="CH416" s="665"/>
    </row>
    <row r="417" spans="86:86" x14ac:dyDescent="0.2">
      <c r="CH417" s="665"/>
    </row>
    <row r="418" spans="86:86" x14ac:dyDescent="0.2">
      <c r="CH418" s="665"/>
    </row>
    <row r="419" spans="86:86" x14ac:dyDescent="0.2">
      <c r="CH419" s="665"/>
    </row>
    <row r="420" spans="86:86" x14ac:dyDescent="0.2">
      <c r="CH420" s="665"/>
    </row>
    <row r="421" spans="86:86" x14ac:dyDescent="0.2">
      <c r="CH421" s="665"/>
    </row>
    <row r="422" spans="86:86" x14ac:dyDescent="0.2">
      <c r="CH422" s="665"/>
    </row>
    <row r="423" spans="86:86" x14ac:dyDescent="0.2">
      <c r="CH423" s="665"/>
    </row>
    <row r="424" spans="86:86" x14ac:dyDescent="0.2">
      <c r="CH424" s="665"/>
    </row>
    <row r="425" spans="86:86" x14ac:dyDescent="0.2">
      <c r="CH425" s="665"/>
    </row>
    <row r="426" spans="86:86" x14ac:dyDescent="0.2">
      <c r="CH426" s="665"/>
    </row>
    <row r="427" spans="86:86" x14ac:dyDescent="0.2">
      <c r="CH427" s="665"/>
    </row>
    <row r="428" spans="86:86" x14ac:dyDescent="0.2">
      <c r="CH428" s="665"/>
    </row>
    <row r="429" spans="86:86" x14ac:dyDescent="0.2">
      <c r="CH429" s="665"/>
    </row>
    <row r="430" spans="86:86" x14ac:dyDescent="0.2">
      <c r="CH430" s="665"/>
    </row>
    <row r="431" spans="86:86" x14ac:dyDescent="0.2">
      <c r="CH431" s="665"/>
    </row>
    <row r="432" spans="86:86" x14ac:dyDescent="0.2">
      <c r="CH432" s="665"/>
    </row>
    <row r="433" spans="86:86" x14ac:dyDescent="0.2">
      <c r="CH433" s="665"/>
    </row>
    <row r="434" spans="86:86" x14ac:dyDescent="0.2">
      <c r="CH434" s="665"/>
    </row>
    <row r="435" spans="86:86" x14ac:dyDescent="0.2">
      <c r="CH435" s="665"/>
    </row>
    <row r="436" spans="86:86" x14ac:dyDescent="0.2">
      <c r="CH436" s="665"/>
    </row>
    <row r="437" spans="86:86" x14ac:dyDescent="0.2">
      <c r="CH437" s="665"/>
    </row>
    <row r="438" spans="86:86" x14ac:dyDescent="0.2">
      <c r="CH438" s="665"/>
    </row>
    <row r="439" spans="86:86" x14ac:dyDescent="0.2">
      <c r="CH439" s="665"/>
    </row>
    <row r="440" spans="86:86" x14ac:dyDescent="0.2">
      <c r="CH440" s="665"/>
    </row>
    <row r="441" spans="86:86" x14ac:dyDescent="0.2">
      <c r="CH441" s="665"/>
    </row>
    <row r="442" spans="86:86" x14ac:dyDescent="0.2">
      <c r="CH442" s="665"/>
    </row>
    <row r="443" spans="86:86" x14ac:dyDescent="0.2">
      <c r="CH443" s="665"/>
    </row>
    <row r="444" spans="86:86" x14ac:dyDescent="0.2">
      <c r="CH444" s="665"/>
    </row>
    <row r="445" spans="86:86" x14ac:dyDescent="0.2">
      <c r="CH445" s="665"/>
    </row>
    <row r="446" spans="86:86" x14ac:dyDescent="0.2">
      <c r="CH446" s="665"/>
    </row>
    <row r="447" spans="86:86" x14ac:dyDescent="0.2">
      <c r="CH447" s="665"/>
    </row>
    <row r="448" spans="86:86" x14ac:dyDescent="0.2">
      <c r="CH448" s="665"/>
    </row>
    <row r="449" spans="86:86" x14ac:dyDescent="0.2">
      <c r="CH449" s="665"/>
    </row>
    <row r="450" spans="86:86" x14ac:dyDescent="0.2">
      <c r="CH450" s="665"/>
    </row>
    <row r="451" spans="86:86" x14ac:dyDescent="0.2">
      <c r="CH451" s="665"/>
    </row>
    <row r="452" spans="86:86" x14ac:dyDescent="0.2">
      <c r="CH452" s="665"/>
    </row>
    <row r="453" spans="86:86" x14ac:dyDescent="0.2">
      <c r="CH453" s="665"/>
    </row>
    <row r="454" spans="86:86" x14ac:dyDescent="0.2">
      <c r="CH454" s="665"/>
    </row>
    <row r="455" spans="86:86" x14ac:dyDescent="0.2">
      <c r="CH455" s="665"/>
    </row>
    <row r="456" spans="86:86" x14ac:dyDescent="0.2">
      <c r="CH456" s="665"/>
    </row>
    <row r="457" spans="86:86" x14ac:dyDescent="0.2">
      <c r="CH457" s="665"/>
    </row>
    <row r="458" spans="86:86" x14ac:dyDescent="0.2">
      <c r="CH458" s="665"/>
    </row>
    <row r="459" spans="86:86" x14ac:dyDescent="0.2">
      <c r="CH459" s="665"/>
    </row>
    <row r="460" spans="86:86" x14ac:dyDescent="0.2">
      <c r="CH460" s="665"/>
    </row>
    <row r="461" spans="86:86" x14ac:dyDescent="0.2">
      <c r="CH461" s="665"/>
    </row>
    <row r="462" spans="86:86" x14ac:dyDescent="0.2">
      <c r="CH462" s="665"/>
    </row>
    <row r="463" spans="86:86" x14ac:dyDescent="0.2">
      <c r="CH463" s="665"/>
    </row>
    <row r="464" spans="86:86" x14ac:dyDescent="0.2">
      <c r="CH464" s="665"/>
    </row>
    <row r="465" spans="86:86" x14ac:dyDescent="0.2">
      <c r="CH465" s="665"/>
    </row>
    <row r="466" spans="86:86" x14ac:dyDescent="0.2">
      <c r="CH466" s="665"/>
    </row>
    <row r="467" spans="86:86" x14ac:dyDescent="0.2">
      <c r="CH467" s="665"/>
    </row>
    <row r="468" spans="86:86" x14ac:dyDescent="0.2">
      <c r="CH468" s="665"/>
    </row>
    <row r="469" spans="86:86" x14ac:dyDescent="0.2">
      <c r="CH469" s="665"/>
    </row>
    <row r="470" spans="86:86" x14ac:dyDescent="0.2">
      <c r="CH470" s="665"/>
    </row>
    <row r="471" spans="86:86" x14ac:dyDescent="0.2">
      <c r="CH471" s="665"/>
    </row>
    <row r="472" spans="86:86" x14ac:dyDescent="0.2">
      <c r="CH472" s="665"/>
    </row>
    <row r="473" spans="86:86" x14ac:dyDescent="0.2">
      <c r="CH473" s="665"/>
    </row>
    <row r="474" spans="86:86" x14ac:dyDescent="0.2">
      <c r="CH474" s="665"/>
    </row>
    <row r="475" spans="86:86" x14ac:dyDescent="0.2">
      <c r="CH475" s="665"/>
    </row>
    <row r="476" spans="86:86" x14ac:dyDescent="0.2">
      <c r="CH476" s="665"/>
    </row>
    <row r="477" spans="86:86" x14ac:dyDescent="0.2">
      <c r="CH477" s="665"/>
    </row>
    <row r="478" spans="86:86" x14ac:dyDescent="0.2">
      <c r="CH478" s="665"/>
    </row>
    <row r="479" spans="86:86" x14ac:dyDescent="0.2">
      <c r="CH479" s="665"/>
    </row>
    <row r="480" spans="86:86" x14ac:dyDescent="0.2">
      <c r="CH480" s="665"/>
    </row>
    <row r="481" spans="86:86" x14ac:dyDescent="0.2">
      <c r="CH481" s="665"/>
    </row>
    <row r="482" spans="86:86" x14ac:dyDescent="0.2">
      <c r="CH482" s="665"/>
    </row>
    <row r="483" spans="86:86" x14ac:dyDescent="0.2">
      <c r="CH483" s="665"/>
    </row>
    <row r="484" spans="86:86" x14ac:dyDescent="0.2">
      <c r="CH484" s="665"/>
    </row>
    <row r="485" spans="86:86" x14ac:dyDescent="0.2">
      <c r="CH485" s="665"/>
    </row>
    <row r="486" spans="86:86" x14ac:dyDescent="0.2">
      <c r="CH486" s="665"/>
    </row>
    <row r="487" spans="86:86" x14ac:dyDescent="0.2">
      <c r="CH487" s="665"/>
    </row>
    <row r="488" spans="86:86" x14ac:dyDescent="0.2">
      <c r="CH488" s="665"/>
    </row>
    <row r="489" spans="86:86" x14ac:dyDescent="0.2">
      <c r="CH489" s="665"/>
    </row>
    <row r="490" spans="86:86" x14ac:dyDescent="0.2">
      <c r="CH490" s="665"/>
    </row>
    <row r="491" spans="86:86" x14ac:dyDescent="0.2">
      <c r="CH491" s="665"/>
    </row>
    <row r="492" spans="86:86" x14ac:dyDescent="0.2">
      <c r="CH492" s="665"/>
    </row>
    <row r="493" spans="86:86" x14ac:dyDescent="0.2">
      <c r="CH493" s="665"/>
    </row>
    <row r="494" spans="86:86" x14ac:dyDescent="0.2">
      <c r="CH494" s="665"/>
    </row>
    <row r="495" spans="86:86" x14ac:dyDescent="0.2">
      <c r="CH495" s="665"/>
    </row>
    <row r="496" spans="86:86" x14ac:dyDescent="0.2">
      <c r="CH496" s="665"/>
    </row>
    <row r="497" spans="86:86" x14ac:dyDescent="0.2">
      <c r="CH497" s="665"/>
    </row>
    <row r="498" spans="86:86" x14ac:dyDescent="0.2">
      <c r="CH498" s="665"/>
    </row>
    <row r="499" spans="86:86" x14ac:dyDescent="0.2">
      <c r="CH499" s="665"/>
    </row>
    <row r="500" spans="86:86" x14ac:dyDescent="0.2">
      <c r="CH500" s="665"/>
    </row>
    <row r="501" spans="86:86" x14ac:dyDescent="0.2">
      <c r="CH501" s="665"/>
    </row>
    <row r="502" spans="86:86" x14ac:dyDescent="0.2">
      <c r="CH502" s="665"/>
    </row>
    <row r="503" spans="86:86" x14ac:dyDescent="0.2">
      <c r="CH503" s="665"/>
    </row>
    <row r="504" spans="86:86" x14ac:dyDescent="0.2">
      <c r="CH504" s="665"/>
    </row>
    <row r="505" spans="86:86" x14ac:dyDescent="0.2">
      <c r="CH505" s="665"/>
    </row>
    <row r="506" spans="86:86" x14ac:dyDescent="0.2">
      <c r="CH506" s="665"/>
    </row>
    <row r="507" spans="86:86" x14ac:dyDescent="0.2">
      <c r="CH507" s="665"/>
    </row>
    <row r="508" spans="86:86" x14ac:dyDescent="0.2">
      <c r="CH508" s="665"/>
    </row>
    <row r="509" spans="86:86" x14ac:dyDescent="0.2">
      <c r="CH509" s="665"/>
    </row>
    <row r="510" spans="86:86" x14ac:dyDescent="0.2">
      <c r="CH510" s="665"/>
    </row>
    <row r="511" spans="86:86" x14ac:dyDescent="0.2">
      <c r="CH511" s="665"/>
    </row>
    <row r="512" spans="86:86" x14ac:dyDescent="0.2">
      <c r="CH512" s="665"/>
    </row>
    <row r="513" spans="86:86" x14ac:dyDescent="0.2">
      <c r="CH513" s="665"/>
    </row>
    <row r="514" spans="86:86" x14ac:dyDescent="0.2">
      <c r="CH514" s="665"/>
    </row>
    <row r="515" spans="86:86" x14ac:dyDescent="0.2">
      <c r="CH515" s="665"/>
    </row>
    <row r="516" spans="86:86" x14ac:dyDescent="0.2">
      <c r="CH516" s="665"/>
    </row>
    <row r="517" spans="86:86" x14ac:dyDescent="0.2">
      <c r="CH517" s="665"/>
    </row>
    <row r="518" spans="86:86" x14ac:dyDescent="0.2">
      <c r="CH518" s="665"/>
    </row>
    <row r="519" spans="86:86" x14ac:dyDescent="0.2">
      <c r="CH519" s="665"/>
    </row>
    <row r="520" spans="86:86" x14ac:dyDescent="0.2">
      <c r="CH520" s="665"/>
    </row>
    <row r="521" spans="86:86" x14ac:dyDescent="0.2">
      <c r="CH521" s="665"/>
    </row>
    <row r="522" spans="86:86" x14ac:dyDescent="0.2">
      <c r="CH522" s="665"/>
    </row>
    <row r="523" spans="86:86" x14ac:dyDescent="0.2">
      <c r="CH523" s="665"/>
    </row>
    <row r="524" spans="86:86" x14ac:dyDescent="0.2">
      <c r="CH524" s="665"/>
    </row>
    <row r="525" spans="86:86" x14ac:dyDescent="0.2">
      <c r="CH525" s="665"/>
    </row>
    <row r="526" spans="86:86" x14ac:dyDescent="0.2">
      <c r="CH526" s="665"/>
    </row>
    <row r="527" spans="86:86" x14ac:dyDescent="0.2">
      <c r="CH527" s="665"/>
    </row>
    <row r="528" spans="86:86" x14ac:dyDescent="0.2">
      <c r="CH528" s="665"/>
    </row>
    <row r="529" spans="86:86" x14ac:dyDescent="0.2">
      <c r="CH529" s="665"/>
    </row>
    <row r="530" spans="86:86" x14ac:dyDescent="0.2">
      <c r="CH530" s="665"/>
    </row>
    <row r="531" spans="86:86" x14ac:dyDescent="0.2">
      <c r="CH531" s="665"/>
    </row>
    <row r="532" spans="86:86" x14ac:dyDescent="0.2">
      <c r="CH532" s="665"/>
    </row>
    <row r="533" spans="86:86" x14ac:dyDescent="0.2">
      <c r="CH533" s="665"/>
    </row>
    <row r="534" spans="86:86" x14ac:dyDescent="0.2">
      <c r="CH534" s="665"/>
    </row>
    <row r="535" spans="86:86" x14ac:dyDescent="0.2">
      <c r="CH535" s="665"/>
    </row>
    <row r="536" spans="86:86" x14ac:dyDescent="0.2">
      <c r="CH536" s="665"/>
    </row>
    <row r="537" spans="86:86" x14ac:dyDescent="0.2">
      <c r="CH537" s="665"/>
    </row>
    <row r="538" spans="86:86" x14ac:dyDescent="0.2">
      <c r="CH538" s="665"/>
    </row>
    <row r="539" spans="86:86" x14ac:dyDescent="0.2">
      <c r="CH539" s="665"/>
    </row>
    <row r="540" spans="86:86" x14ac:dyDescent="0.2">
      <c r="CH540" s="665"/>
    </row>
    <row r="541" spans="86:86" x14ac:dyDescent="0.2">
      <c r="CH541" s="665"/>
    </row>
    <row r="542" spans="86:86" x14ac:dyDescent="0.2">
      <c r="CH542" s="665"/>
    </row>
    <row r="543" spans="86:86" x14ac:dyDescent="0.2">
      <c r="CH543" s="665"/>
    </row>
    <row r="544" spans="86:86" x14ac:dyDescent="0.2">
      <c r="CH544" s="665"/>
    </row>
    <row r="545" spans="86:86" x14ac:dyDescent="0.2">
      <c r="CH545" s="665"/>
    </row>
    <row r="546" spans="86:86" x14ac:dyDescent="0.2">
      <c r="CH546" s="665"/>
    </row>
    <row r="547" spans="86:86" x14ac:dyDescent="0.2">
      <c r="CH547" s="665"/>
    </row>
    <row r="548" spans="86:86" x14ac:dyDescent="0.2">
      <c r="CH548" s="665"/>
    </row>
    <row r="549" spans="86:86" x14ac:dyDescent="0.2">
      <c r="CH549" s="665"/>
    </row>
    <row r="550" spans="86:86" x14ac:dyDescent="0.2">
      <c r="CH550" s="665"/>
    </row>
    <row r="551" spans="86:86" x14ac:dyDescent="0.2">
      <c r="CH551" s="665"/>
    </row>
    <row r="552" spans="86:86" x14ac:dyDescent="0.2">
      <c r="CH552" s="665"/>
    </row>
    <row r="553" spans="86:86" x14ac:dyDescent="0.2">
      <c r="CH553" s="665"/>
    </row>
    <row r="554" spans="86:86" x14ac:dyDescent="0.2">
      <c r="CH554" s="665"/>
    </row>
    <row r="555" spans="86:86" x14ac:dyDescent="0.2">
      <c r="CH555" s="665"/>
    </row>
    <row r="556" spans="86:86" x14ac:dyDescent="0.2">
      <c r="CH556" s="665"/>
    </row>
    <row r="557" spans="86:86" x14ac:dyDescent="0.2">
      <c r="CH557" s="665"/>
    </row>
    <row r="558" spans="86:86" x14ac:dyDescent="0.2">
      <c r="CH558" s="665"/>
    </row>
    <row r="559" spans="86:86" x14ac:dyDescent="0.2">
      <c r="CH559" s="665"/>
    </row>
    <row r="560" spans="86:86" x14ac:dyDescent="0.2">
      <c r="CH560" s="665"/>
    </row>
    <row r="561" spans="86:86" x14ac:dyDescent="0.2">
      <c r="CH561" s="665"/>
    </row>
    <row r="562" spans="86:86" x14ac:dyDescent="0.2">
      <c r="CH562" s="665"/>
    </row>
    <row r="563" spans="86:86" x14ac:dyDescent="0.2">
      <c r="CH563" s="665"/>
    </row>
    <row r="564" spans="86:86" x14ac:dyDescent="0.2">
      <c r="CH564" s="665"/>
    </row>
    <row r="565" spans="86:86" x14ac:dyDescent="0.2">
      <c r="CH565" s="665"/>
    </row>
    <row r="566" spans="86:86" x14ac:dyDescent="0.2">
      <c r="CH566" s="665"/>
    </row>
    <row r="567" spans="86:86" x14ac:dyDescent="0.2">
      <c r="CH567" s="665"/>
    </row>
    <row r="568" spans="86:86" x14ac:dyDescent="0.2">
      <c r="CH568" s="665"/>
    </row>
    <row r="569" spans="86:86" x14ac:dyDescent="0.2">
      <c r="CH569" s="665"/>
    </row>
    <row r="570" spans="86:86" x14ac:dyDescent="0.2">
      <c r="CH570" s="665"/>
    </row>
    <row r="571" spans="86:86" x14ac:dyDescent="0.2">
      <c r="CH571" s="665"/>
    </row>
    <row r="572" spans="86:86" x14ac:dyDescent="0.2">
      <c r="CH572" s="665"/>
    </row>
    <row r="573" spans="86:86" x14ac:dyDescent="0.2">
      <c r="CH573" s="665"/>
    </row>
    <row r="574" spans="86:86" x14ac:dyDescent="0.2">
      <c r="CH574" s="665"/>
    </row>
    <row r="575" spans="86:86" x14ac:dyDescent="0.2">
      <c r="CH575" s="665"/>
    </row>
    <row r="576" spans="86:86" x14ac:dyDescent="0.2">
      <c r="CH576" s="665"/>
    </row>
    <row r="577" spans="86:86" x14ac:dyDescent="0.2">
      <c r="CH577" s="665"/>
    </row>
    <row r="578" spans="86:86" x14ac:dyDescent="0.2">
      <c r="CH578" s="665"/>
    </row>
    <row r="579" spans="86:86" x14ac:dyDescent="0.2">
      <c r="CH579" s="665"/>
    </row>
    <row r="580" spans="86:86" x14ac:dyDescent="0.2">
      <c r="CH580" s="665"/>
    </row>
    <row r="581" spans="86:86" x14ac:dyDescent="0.2">
      <c r="CH581" s="665"/>
    </row>
    <row r="582" spans="86:86" x14ac:dyDescent="0.2">
      <c r="CH582" s="665"/>
    </row>
    <row r="583" spans="86:86" x14ac:dyDescent="0.2">
      <c r="CH583" s="665"/>
    </row>
    <row r="584" spans="86:86" x14ac:dyDescent="0.2">
      <c r="CH584" s="665"/>
    </row>
    <row r="585" spans="86:86" x14ac:dyDescent="0.2">
      <c r="CH585" s="665"/>
    </row>
    <row r="586" spans="86:86" x14ac:dyDescent="0.2">
      <c r="CH586" s="665"/>
    </row>
    <row r="587" spans="86:86" x14ac:dyDescent="0.2">
      <c r="CH587" s="665"/>
    </row>
    <row r="588" spans="86:86" x14ac:dyDescent="0.2">
      <c r="CH588" s="665"/>
    </row>
    <row r="589" spans="86:86" x14ac:dyDescent="0.2">
      <c r="CH589" s="665"/>
    </row>
    <row r="590" spans="86:86" x14ac:dyDescent="0.2">
      <c r="CH590" s="665"/>
    </row>
    <row r="591" spans="86:86" x14ac:dyDescent="0.2">
      <c r="CH591" s="665"/>
    </row>
    <row r="592" spans="86:86" x14ac:dyDescent="0.2">
      <c r="CH592" s="665"/>
    </row>
    <row r="593" spans="86:86" x14ac:dyDescent="0.2">
      <c r="CH593" s="665"/>
    </row>
    <row r="594" spans="86:86" x14ac:dyDescent="0.2">
      <c r="CH594" s="665"/>
    </row>
    <row r="595" spans="86:86" x14ac:dyDescent="0.2">
      <c r="CH595" s="665"/>
    </row>
    <row r="596" spans="86:86" x14ac:dyDescent="0.2">
      <c r="CH596" s="665"/>
    </row>
    <row r="597" spans="86:86" x14ac:dyDescent="0.2">
      <c r="CH597" s="665"/>
    </row>
    <row r="598" spans="86:86" x14ac:dyDescent="0.2">
      <c r="CH598" s="665"/>
    </row>
    <row r="599" spans="86:86" x14ac:dyDescent="0.2">
      <c r="CH599" s="665"/>
    </row>
    <row r="600" spans="86:86" x14ac:dyDescent="0.2">
      <c r="CH600" s="665"/>
    </row>
    <row r="601" spans="86:86" x14ac:dyDescent="0.2">
      <c r="CH601" s="665"/>
    </row>
    <row r="602" spans="86:86" x14ac:dyDescent="0.2">
      <c r="CH602" s="665"/>
    </row>
    <row r="603" spans="86:86" x14ac:dyDescent="0.2">
      <c r="CH603" s="665"/>
    </row>
    <row r="604" spans="86:86" x14ac:dyDescent="0.2">
      <c r="CH604" s="665"/>
    </row>
    <row r="605" spans="86:86" x14ac:dyDescent="0.2">
      <c r="CH605" s="665"/>
    </row>
    <row r="606" spans="86:86" x14ac:dyDescent="0.2">
      <c r="CH606" s="665"/>
    </row>
    <row r="607" spans="86:86" x14ac:dyDescent="0.2">
      <c r="CH607" s="665"/>
    </row>
    <row r="608" spans="86:86" x14ac:dyDescent="0.2">
      <c r="CH608" s="665"/>
    </row>
    <row r="609" spans="86:86" x14ac:dyDescent="0.2">
      <c r="CH609" s="665"/>
    </row>
    <row r="610" spans="86:86" x14ac:dyDescent="0.2">
      <c r="CH610" s="665"/>
    </row>
    <row r="611" spans="86:86" x14ac:dyDescent="0.2">
      <c r="CH611" s="665"/>
    </row>
    <row r="612" spans="86:86" x14ac:dyDescent="0.2">
      <c r="CH612" s="665"/>
    </row>
    <row r="613" spans="86:86" x14ac:dyDescent="0.2">
      <c r="CH613" s="665"/>
    </row>
    <row r="614" spans="86:86" x14ac:dyDescent="0.2">
      <c r="CH614" s="665"/>
    </row>
    <row r="615" spans="86:86" x14ac:dyDescent="0.2">
      <c r="CH615" s="665"/>
    </row>
    <row r="616" spans="86:86" x14ac:dyDescent="0.2">
      <c r="CH616" s="665"/>
    </row>
    <row r="617" spans="86:86" x14ac:dyDescent="0.2">
      <c r="CH617" s="665"/>
    </row>
    <row r="618" spans="86:86" x14ac:dyDescent="0.2">
      <c r="CH618" s="665"/>
    </row>
    <row r="619" spans="86:86" x14ac:dyDescent="0.2">
      <c r="CH619" s="665"/>
    </row>
    <row r="620" spans="86:86" x14ac:dyDescent="0.2">
      <c r="CH620" s="665"/>
    </row>
    <row r="621" spans="86:86" x14ac:dyDescent="0.2">
      <c r="CH621" s="665"/>
    </row>
    <row r="622" spans="86:86" x14ac:dyDescent="0.2">
      <c r="CH622" s="665"/>
    </row>
    <row r="623" spans="86:86" x14ac:dyDescent="0.2">
      <c r="CH623" s="665"/>
    </row>
    <row r="624" spans="86:86" x14ac:dyDescent="0.2">
      <c r="CH624" s="665"/>
    </row>
    <row r="625" spans="86:86" x14ac:dyDescent="0.2">
      <c r="CH625" s="665"/>
    </row>
    <row r="626" spans="86:86" x14ac:dyDescent="0.2">
      <c r="CH626" s="665"/>
    </row>
    <row r="627" spans="86:86" x14ac:dyDescent="0.2">
      <c r="CH627" s="665"/>
    </row>
    <row r="628" spans="86:86" x14ac:dyDescent="0.2">
      <c r="CH628" s="665"/>
    </row>
    <row r="629" spans="86:86" x14ac:dyDescent="0.2">
      <c r="CH629" s="665"/>
    </row>
    <row r="630" spans="86:86" x14ac:dyDescent="0.2">
      <c r="CH630" s="665"/>
    </row>
    <row r="631" spans="86:86" x14ac:dyDescent="0.2">
      <c r="CH631" s="665"/>
    </row>
    <row r="632" spans="86:86" x14ac:dyDescent="0.2">
      <c r="CH632" s="665"/>
    </row>
    <row r="633" spans="86:86" x14ac:dyDescent="0.2">
      <c r="CH633" s="665"/>
    </row>
    <row r="634" spans="86:86" x14ac:dyDescent="0.2">
      <c r="CH634" s="665"/>
    </row>
    <row r="635" spans="86:86" x14ac:dyDescent="0.2">
      <c r="CH635" s="665"/>
    </row>
    <row r="636" spans="86:86" x14ac:dyDescent="0.2">
      <c r="CH636" s="665"/>
    </row>
    <row r="637" spans="86:86" x14ac:dyDescent="0.2">
      <c r="CH637" s="665"/>
    </row>
    <row r="638" spans="86:86" x14ac:dyDescent="0.2">
      <c r="CH638" s="665"/>
    </row>
    <row r="639" spans="86:86" x14ac:dyDescent="0.2">
      <c r="CH639" s="665"/>
    </row>
    <row r="640" spans="86:86" x14ac:dyDescent="0.2">
      <c r="CH640" s="665"/>
    </row>
    <row r="641" spans="86:86" x14ac:dyDescent="0.2">
      <c r="CH641" s="665"/>
    </row>
    <row r="642" spans="86:86" x14ac:dyDescent="0.2">
      <c r="CH642" s="665"/>
    </row>
    <row r="643" spans="86:86" x14ac:dyDescent="0.2">
      <c r="CH643" s="665"/>
    </row>
    <row r="644" spans="86:86" x14ac:dyDescent="0.2">
      <c r="CH644" s="665"/>
    </row>
    <row r="645" spans="86:86" x14ac:dyDescent="0.2">
      <c r="CH645" s="665"/>
    </row>
    <row r="646" spans="86:86" x14ac:dyDescent="0.2">
      <c r="CH646" s="665"/>
    </row>
    <row r="647" spans="86:86" x14ac:dyDescent="0.2">
      <c r="CH647" s="665"/>
    </row>
    <row r="648" spans="86:86" x14ac:dyDescent="0.2">
      <c r="CH648" s="665"/>
    </row>
    <row r="649" spans="86:86" x14ac:dyDescent="0.2">
      <c r="CH649" s="665"/>
    </row>
    <row r="650" spans="86:86" x14ac:dyDescent="0.2">
      <c r="CH650" s="665"/>
    </row>
    <row r="651" spans="86:86" x14ac:dyDescent="0.2">
      <c r="CH651" s="665"/>
    </row>
    <row r="652" spans="86:86" x14ac:dyDescent="0.2">
      <c r="CH652" s="665"/>
    </row>
    <row r="653" spans="86:86" x14ac:dyDescent="0.2">
      <c r="CH653" s="665"/>
    </row>
    <row r="654" spans="86:86" x14ac:dyDescent="0.2">
      <c r="CH654" s="665"/>
    </row>
    <row r="655" spans="86:86" x14ac:dyDescent="0.2">
      <c r="CH655" s="665"/>
    </row>
    <row r="656" spans="86:86" x14ac:dyDescent="0.2">
      <c r="CH656" s="665"/>
    </row>
    <row r="657" spans="86:86" x14ac:dyDescent="0.2">
      <c r="CH657" s="665"/>
    </row>
    <row r="658" spans="86:86" x14ac:dyDescent="0.2">
      <c r="CH658" s="665"/>
    </row>
    <row r="659" spans="86:86" x14ac:dyDescent="0.2">
      <c r="CH659" s="665"/>
    </row>
    <row r="660" spans="86:86" x14ac:dyDescent="0.2">
      <c r="CH660" s="665"/>
    </row>
    <row r="661" spans="86:86" x14ac:dyDescent="0.2">
      <c r="CH661" s="665"/>
    </row>
    <row r="662" spans="86:86" x14ac:dyDescent="0.2">
      <c r="CH662" s="665"/>
    </row>
    <row r="663" spans="86:86" x14ac:dyDescent="0.2">
      <c r="CH663" s="665"/>
    </row>
    <row r="664" spans="86:86" x14ac:dyDescent="0.2">
      <c r="CH664" s="665"/>
    </row>
    <row r="665" spans="86:86" x14ac:dyDescent="0.2">
      <c r="CH665" s="665"/>
    </row>
    <row r="666" spans="86:86" x14ac:dyDescent="0.2">
      <c r="CH666" s="665"/>
    </row>
    <row r="667" spans="86:86" x14ac:dyDescent="0.2">
      <c r="CH667" s="665"/>
    </row>
    <row r="668" spans="86:86" x14ac:dyDescent="0.2">
      <c r="CH668" s="665"/>
    </row>
    <row r="669" spans="86:86" x14ac:dyDescent="0.2">
      <c r="CH669" s="665"/>
    </row>
    <row r="670" spans="86:86" x14ac:dyDescent="0.2">
      <c r="CH670" s="665"/>
    </row>
    <row r="671" spans="86:86" x14ac:dyDescent="0.2">
      <c r="CH671" s="665"/>
    </row>
    <row r="672" spans="86:86" x14ac:dyDescent="0.2">
      <c r="CH672" s="665"/>
    </row>
    <row r="673" spans="86:86" x14ac:dyDescent="0.2">
      <c r="CH673" s="665"/>
    </row>
    <row r="674" spans="86:86" x14ac:dyDescent="0.2">
      <c r="CH674" s="665"/>
    </row>
    <row r="675" spans="86:86" x14ac:dyDescent="0.2">
      <c r="CH675" s="665"/>
    </row>
    <row r="676" spans="86:86" x14ac:dyDescent="0.2">
      <c r="CH676" s="665"/>
    </row>
    <row r="677" spans="86:86" x14ac:dyDescent="0.2">
      <c r="CH677" s="665"/>
    </row>
    <row r="678" spans="86:86" x14ac:dyDescent="0.2">
      <c r="CH678" s="665"/>
    </row>
    <row r="679" spans="86:86" x14ac:dyDescent="0.2">
      <c r="CH679" s="665"/>
    </row>
    <row r="680" spans="86:86" x14ac:dyDescent="0.2">
      <c r="CH680" s="665"/>
    </row>
    <row r="681" spans="86:86" x14ac:dyDescent="0.2">
      <c r="CH681" s="665"/>
    </row>
    <row r="682" spans="86:86" x14ac:dyDescent="0.2">
      <c r="CH682" s="665"/>
    </row>
    <row r="683" spans="86:86" x14ac:dyDescent="0.2">
      <c r="CH683" s="665"/>
    </row>
    <row r="684" spans="86:86" x14ac:dyDescent="0.2">
      <c r="CH684" s="665"/>
    </row>
    <row r="685" spans="86:86" x14ac:dyDescent="0.2">
      <c r="CH685" s="665"/>
    </row>
    <row r="686" spans="86:86" x14ac:dyDescent="0.2">
      <c r="CH686" s="665"/>
    </row>
    <row r="687" spans="86:86" x14ac:dyDescent="0.2">
      <c r="CH687" s="665"/>
    </row>
    <row r="688" spans="86:86" x14ac:dyDescent="0.2">
      <c r="CH688" s="665"/>
    </row>
    <row r="689" spans="86:86" x14ac:dyDescent="0.2">
      <c r="CH689" s="665"/>
    </row>
    <row r="690" spans="86:86" x14ac:dyDescent="0.2">
      <c r="CH690" s="665"/>
    </row>
    <row r="691" spans="86:86" x14ac:dyDescent="0.2">
      <c r="CH691" s="665"/>
    </row>
    <row r="692" spans="86:86" x14ac:dyDescent="0.2">
      <c r="CH692" s="665"/>
    </row>
    <row r="693" spans="86:86" x14ac:dyDescent="0.2">
      <c r="CH693" s="665"/>
    </row>
    <row r="694" spans="86:86" x14ac:dyDescent="0.2">
      <c r="CH694" s="665"/>
    </row>
    <row r="695" spans="86:86" x14ac:dyDescent="0.2">
      <c r="CH695" s="665"/>
    </row>
    <row r="696" spans="86:86" x14ac:dyDescent="0.2">
      <c r="CH696" s="665"/>
    </row>
    <row r="697" spans="86:86" x14ac:dyDescent="0.2">
      <c r="CH697" s="665"/>
    </row>
    <row r="698" spans="86:86" x14ac:dyDescent="0.2">
      <c r="CH698" s="665"/>
    </row>
    <row r="699" spans="86:86" x14ac:dyDescent="0.2">
      <c r="CH699" s="665"/>
    </row>
    <row r="700" spans="86:86" x14ac:dyDescent="0.2">
      <c r="CH700" s="665"/>
    </row>
    <row r="701" spans="86:86" x14ac:dyDescent="0.2">
      <c r="CH701" s="665"/>
    </row>
    <row r="702" spans="86:86" x14ac:dyDescent="0.2">
      <c r="CH702" s="665"/>
    </row>
    <row r="703" spans="86:86" x14ac:dyDescent="0.2">
      <c r="CH703" s="665"/>
    </row>
    <row r="704" spans="86:86" x14ac:dyDescent="0.2">
      <c r="CH704" s="665"/>
    </row>
    <row r="705" spans="86:86" x14ac:dyDescent="0.2">
      <c r="CH705" s="665"/>
    </row>
    <row r="706" spans="86:86" x14ac:dyDescent="0.2">
      <c r="CH706" s="665"/>
    </row>
    <row r="707" spans="86:86" x14ac:dyDescent="0.2">
      <c r="CH707" s="665"/>
    </row>
    <row r="708" spans="86:86" x14ac:dyDescent="0.2">
      <c r="CH708" s="665"/>
    </row>
    <row r="709" spans="86:86" x14ac:dyDescent="0.2">
      <c r="CH709" s="665"/>
    </row>
    <row r="710" spans="86:86" x14ac:dyDescent="0.2">
      <c r="CH710" s="665"/>
    </row>
    <row r="711" spans="86:86" x14ac:dyDescent="0.2">
      <c r="CH711" s="665"/>
    </row>
    <row r="712" spans="86:86" x14ac:dyDescent="0.2">
      <c r="CH712" s="665"/>
    </row>
    <row r="713" spans="86:86" x14ac:dyDescent="0.2">
      <c r="CH713" s="665"/>
    </row>
    <row r="714" spans="86:86" x14ac:dyDescent="0.2">
      <c r="CH714" s="665"/>
    </row>
    <row r="715" spans="86:86" x14ac:dyDescent="0.2">
      <c r="CH715" s="665"/>
    </row>
    <row r="716" spans="86:86" x14ac:dyDescent="0.2">
      <c r="CH716" s="665"/>
    </row>
    <row r="717" spans="86:86" x14ac:dyDescent="0.2">
      <c r="CH717" s="665"/>
    </row>
    <row r="718" spans="86:86" x14ac:dyDescent="0.2">
      <c r="CH718" s="665"/>
    </row>
    <row r="719" spans="86:86" x14ac:dyDescent="0.2">
      <c r="CH719" s="665"/>
    </row>
    <row r="720" spans="86:86" x14ac:dyDescent="0.2">
      <c r="CH720" s="665"/>
    </row>
    <row r="721" spans="86:86" x14ac:dyDescent="0.2">
      <c r="CH721" s="665"/>
    </row>
    <row r="722" spans="86:86" x14ac:dyDescent="0.2">
      <c r="CH722" s="665"/>
    </row>
    <row r="723" spans="86:86" x14ac:dyDescent="0.2">
      <c r="CH723" s="665"/>
    </row>
    <row r="724" spans="86:86" x14ac:dyDescent="0.2">
      <c r="CH724" s="665"/>
    </row>
    <row r="725" spans="86:86" x14ac:dyDescent="0.2">
      <c r="CH725" s="665"/>
    </row>
    <row r="726" spans="86:86" x14ac:dyDescent="0.2">
      <c r="CH726" s="665"/>
    </row>
    <row r="727" spans="86:86" x14ac:dyDescent="0.2">
      <c r="CH727" s="665"/>
    </row>
    <row r="728" spans="86:86" x14ac:dyDescent="0.2">
      <c r="CH728" s="665"/>
    </row>
    <row r="729" spans="86:86" x14ac:dyDescent="0.2">
      <c r="CH729" s="665"/>
    </row>
    <row r="730" spans="86:86" x14ac:dyDescent="0.2">
      <c r="CH730" s="665"/>
    </row>
    <row r="731" spans="86:86" x14ac:dyDescent="0.2">
      <c r="CH731" s="665"/>
    </row>
    <row r="732" spans="86:86" x14ac:dyDescent="0.2">
      <c r="CH732" s="665"/>
    </row>
    <row r="733" spans="86:86" x14ac:dyDescent="0.2">
      <c r="CH733" s="665"/>
    </row>
    <row r="734" spans="86:86" x14ac:dyDescent="0.2">
      <c r="CH734" s="665"/>
    </row>
    <row r="735" spans="86:86" x14ac:dyDescent="0.2">
      <c r="CH735" s="665"/>
    </row>
    <row r="736" spans="86:86" x14ac:dyDescent="0.2">
      <c r="CH736" s="665"/>
    </row>
    <row r="737" spans="86:86" x14ac:dyDescent="0.2">
      <c r="CH737" s="665"/>
    </row>
    <row r="738" spans="86:86" x14ac:dyDescent="0.2">
      <c r="CH738" s="665"/>
    </row>
    <row r="739" spans="86:86" x14ac:dyDescent="0.2">
      <c r="CH739" s="665"/>
    </row>
    <row r="740" spans="86:86" x14ac:dyDescent="0.2">
      <c r="CH740" s="665"/>
    </row>
    <row r="741" spans="86:86" x14ac:dyDescent="0.2">
      <c r="CH741" s="665"/>
    </row>
    <row r="742" spans="86:86" x14ac:dyDescent="0.2">
      <c r="CH742" s="665"/>
    </row>
    <row r="743" spans="86:86" x14ac:dyDescent="0.2">
      <c r="CH743" s="665"/>
    </row>
    <row r="744" spans="86:86" x14ac:dyDescent="0.2">
      <c r="CH744" s="665"/>
    </row>
    <row r="745" spans="86:86" x14ac:dyDescent="0.2">
      <c r="CH745" s="665"/>
    </row>
    <row r="746" spans="86:86" x14ac:dyDescent="0.2">
      <c r="CH746" s="665"/>
    </row>
    <row r="747" spans="86:86" x14ac:dyDescent="0.2">
      <c r="CH747" s="665"/>
    </row>
    <row r="748" spans="86:86" x14ac:dyDescent="0.2">
      <c r="CH748" s="665"/>
    </row>
    <row r="749" spans="86:86" x14ac:dyDescent="0.2">
      <c r="CH749" s="665"/>
    </row>
    <row r="750" spans="86:86" x14ac:dyDescent="0.2">
      <c r="CH750" s="665"/>
    </row>
    <row r="751" spans="86:86" x14ac:dyDescent="0.2">
      <c r="CH751" s="665"/>
    </row>
    <row r="752" spans="86:86" x14ac:dyDescent="0.2">
      <c r="CH752" s="665"/>
    </row>
    <row r="753" spans="86:86" x14ac:dyDescent="0.2">
      <c r="CH753" s="665"/>
    </row>
    <row r="754" spans="86:86" x14ac:dyDescent="0.2">
      <c r="CH754" s="665"/>
    </row>
    <row r="755" spans="86:86" x14ac:dyDescent="0.2">
      <c r="CH755" s="665"/>
    </row>
    <row r="756" spans="86:86" x14ac:dyDescent="0.2">
      <c r="CH756" s="665"/>
    </row>
    <row r="757" spans="86:86" x14ac:dyDescent="0.2">
      <c r="CH757" s="665"/>
    </row>
    <row r="758" spans="86:86" x14ac:dyDescent="0.2">
      <c r="CH758" s="665"/>
    </row>
    <row r="759" spans="86:86" x14ac:dyDescent="0.2">
      <c r="CH759" s="665"/>
    </row>
  </sheetData>
  <sheetProtection algorithmName="SHA-512" hashValue="tEbQ91GNjru5wisSmKTmtEUPLNuxJymUqjIz4AKKf17hq2IQHjaDhojHmy6pEsshqOtGH3iQeK/qOSPMblPi1g==" saltValue="cSAqpE6KadkVrN9Dbfqh2w==" spinCount="100000" sheet="1" objects="1" scenarios="1" selectLockedCells="1"/>
  <dataConsolidate/>
  <customSheetViews>
    <customSheetView guid="{39730EE9-C200-49A1-8CC0-8205A0991BA8}" scale="115" hiddenRows="1" hiddenColumns="1" topLeftCell="A2">
      <selection activeCell="K8" sqref="K8:M8"/>
      <rowBreaks count="1" manualBreakCount="1">
        <brk id="27" max="67" man="1"/>
      </rowBreaks>
      <pageMargins left="0.11811023622047245" right="0.11811023622047245" top="0.31496062992125984" bottom="0.31496062992125984" header="0.31496062992125984" footer="0.31496062992125984"/>
      <pageSetup paperSize="9" scale="88" orientation="landscape" r:id="rId1"/>
    </customSheetView>
  </customSheetViews>
  <mergeCells count="226">
    <mergeCell ref="BQ57:BZ57"/>
    <mergeCell ref="AM38:AS38"/>
    <mergeCell ref="AE38:AL38"/>
    <mergeCell ref="BQ26:BS26"/>
    <mergeCell ref="F56:O57"/>
    <mergeCell ref="P56:Y57"/>
    <mergeCell ref="Z56:BD57"/>
    <mergeCell ref="BE49:BL50"/>
    <mergeCell ref="BE44:BO44"/>
    <mergeCell ref="BM49:BZ50"/>
    <mergeCell ref="W49:AH49"/>
    <mergeCell ref="N49:O49"/>
    <mergeCell ref="P49:V49"/>
    <mergeCell ref="AO49:AP49"/>
    <mergeCell ref="AI49:AJ49"/>
    <mergeCell ref="AG29:BD29"/>
    <mergeCell ref="BE40:BP40"/>
    <mergeCell ref="BP27:BZ27"/>
    <mergeCell ref="F40:AM41"/>
    <mergeCell ref="BE51:BL51"/>
    <mergeCell ref="BM51:BP51"/>
    <mergeCell ref="BE39:BP39"/>
    <mergeCell ref="BK32:BP32"/>
    <mergeCell ref="BE46:BO46"/>
    <mergeCell ref="BQ56:BZ56"/>
    <mergeCell ref="F32:AY32"/>
    <mergeCell ref="F49:G49"/>
    <mergeCell ref="H49:J49"/>
    <mergeCell ref="AK49:AM49"/>
    <mergeCell ref="AU39:BD39"/>
    <mergeCell ref="K38:X38"/>
    <mergeCell ref="F38:G38"/>
    <mergeCell ref="H38:I38"/>
    <mergeCell ref="AU37:BD37"/>
    <mergeCell ref="AU38:BD38"/>
    <mergeCell ref="Z37:AC37"/>
    <mergeCell ref="BQ44:BR44"/>
    <mergeCell ref="BQ45:BR45"/>
    <mergeCell ref="BQ46:BR46"/>
    <mergeCell ref="BE47:BO47"/>
    <mergeCell ref="F43:BD43"/>
    <mergeCell ref="BQ37:BS37"/>
    <mergeCell ref="BQ33:BS33"/>
    <mergeCell ref="BE32:BJ32"/>
    <mergeCell ref="BE33:BP33"/>
    <mergeCell ref="AM39:AS39"/>
    <mergeCell ref="BE37:BP37"/>
    <mergeCell ref="Z38:AC38"/>
    <mergeCell ref="BP21:BZ21"/>
    <mergeCell ref="F20:G20"/>
    <mergeCell ref="I20:W20"/>
    <mergeCell ref="X20:AB20"/>
    <mergeCell ref="BE21:BO21"/>
    <mergeCell ref="C26:E26"/>
    <mergeCell ref="C27:BD27"/>
    <mergeCell ref="F25:N25"/>
    <mergeCell ref="U22:V22"/>
    <mergeCell ref="Z22:AC22"/>
    <mergeCell ref="AI22:AM22"/>
    <mergeCell ref="AN22:BD22"/>
    <mergeCell ref="F22:P22"/>
    <mergeCell ref="F24:BD24"/>
    <mergeCell ref="BE24:BO24"/>
    <mergeCell ref="BP24:BZ24"/>
    <mergeCell ref="BP23:BZ23"/>
    <mergeCell ref="BE23:BO23"/>
    <mergeCell ref="BE25:BO25"/>
    <mergeCell ref="F26:AK26"/>
    <mergeCell ref="BP25:BZ25"/>
    <mergeCell ref="BE26:BP26"/>
    <mergeCell ref="BE22:BO22"/>
    <mergeCell ref="BP22:BZ22"/>
    <mergeCell ref="BK19:BP19"/>
    <mergeCell ref="AW13:AX13"/>
    <mergeCell ref="F18:BD18"/>
    <mergeCell ref="F16:H16"/>
    <mergeCell ref="I16:J16"/>
    <mergeCell ref="F19:H19"/>
    <mergeCell ref="F14:AZ14"/>
    <mergeCell ref="BE16:BJ16"/>
    <mergeCell ref="L16:M16"/>
    <mergeCell ref="O16:P16"/>
    <mergeCell ref="AD19:BD19"/>
    <mergeCell ref="BE18:BP18"/>
    <mergeCell ref="O19:AA19"/>
    <mergeCell ref="BE19:BJ19"/>
    <mergeCell ref="AB19:AC19"/>
    <mergeCell ref="L13:M13"/>
    <mergeCell ref="AU13:AV13"/>
    <mergeCell ref="O13:P13"/>
    <mergeCell ref="AM13:AP13"/>
    <mergeCell ref="BK16:BP16"/>
    <mergeCell ref="F15:N15"/>
    <mergeCell ref="F29:G29"/>
    <mergeCell ref="C33:E33"/>
    <mergeCell ref="F33:N33"/>
    <mergeCell ref="AL26:BD26"/>
    <mergeCell ref="C29:E29"/>
    <mergeCell ref="C35:BD35"/>
    <mergeCell ref="H29:I29"/>
    <mergeCell ref="AM37:AS37"/>
    <mergeCell ref="F36:BD36"/>
    <mergeCell ref="N29:Y29"/>
    <mergeCell ref="F34:AK34"/>
    <mergeCell ref="AL34:BD34"/>
    <mergeCell ref="H37:I37"/>
    <mergeCell ref="BE45:BO45"/>
    <mergeCell ref="CE1:CG1"/>
    <mergeCell ref="BE6:BI8"/>
    <mergeCell ref="BN6:BR8"/>
    <mergeCell ref="BJ6:BM8"/>
    <mergeCell ref="BE11:BU11"/>
    <mergeCell ref="BG12:BM12"/>
    <mergeCell ref="BE15:BP15"/>
    <mergeCell ref="BQ13:BU13"/>
    <mergeCell ref="BE9:BI9"/>
    <mergeCell ref="BV12:BZ12"/>
    <mergeCell ref="BV11:BZ11"/>
    <mergeCell ref="BE13:BP13"/>
    <mergeCell ref="CE2:CF2"/>
    <mergeCell ref="CE3:CF3"/>
    <mergeCell ref="BN12:BO12"/>
    <mergeCell ref="BP12:BU12"/>
    <mergeCell ref="BE12:BF12"/>
    <mergeCell ref="BQ4:BR4"/>
    <mergeCell ref="BJ9:BM9"/>
    <mergeCell ref="BN9:BR9"/>
    <mergeCell ref="BE1:BZ2"/>
    <mergeCell ref="BE4:BJ4"/>
    <mergeCell ref="BK4:BP4"/>
    <mergeCell ref="A1:BD1"/>
    <mergeCell ref="C15:E15"/>
    <mergeCell ref="C9:E9"/>
    <mergeCell ref="A2:BD2"/>
    <mergeCell ref="AS13:AT13"/>
    <mergeCell ref="AQ13:AR13"/>
    <mergeCell ref="H13:J13"/>
    <mergeCell ref="F13:G13"/>
    <mergeCell ref="R13:S13"/>
    <mergeCell ref="V13:AI13"/>
    <mergeCell ref="C6:E6"/>
    <mergeCell ref="AK13:AL13"/>
    <mergeCell ref="C5:E5"/>
    <mergeCell ref="AY13:AZ13"/>
    <mergeCell ref="C10:E11"/>
    <mergeCell ref="C12:E12"/>
    <mergeCell ref="C8:E8"/>
    <mergeCell ref="C13:E13"/>
    <mergeCell ref="C7:E7"/>
    <mergeCell ref="H6:BD6"/>
    <mergeCell ref="H8:BD8"/>
    <mergeCell ref="F9:BD9"/>
    <mergeCell ref="F10:J10"/>
    <mergeCell ref="F11:J11"/>
    <mergeCell ref="F5:BD5"/>
    <mergeCell ref="R4:BD4"/>
    <mergeCell ref="A3:B16"/>
    <mergeCell ref="C3:E3"/>
    <mergeCell ref="F3:BD3"/>
    <mergeCell ref="C4:E4"/>
    <mergeCell ref="F4:H4"/>
    <mergeCell ref="I4:J4"/>
    <mergeCell ref="L4:M4"/>
    <mergeCell ref="O4:P4"/>
    <mergeCell ref="F12:BD12"/>
    <mergeCell ref="F7:BD7"/>
    <mergeCell ref="F8:G8"/>
    <mergeCell ref="K10:AF10"/>
    <mergeCell ref="K11:AF11"/>
    <mergeCell ref="AL10:BD11"/>
    <mergeCell ref="F6:G6"/>
    <mergeCell ref="O15:BD15"/>
    <mergeCell ref="C16:E16"/>
    <mergeCell ref="AD22:AH22"/>
    <mergeCell ref="C17:BD17"/>
    <mergeCell ref="F23:BD23"/>
    <mergeCell ref="I19:J19"/>
    <mergeCell ref="I21:M21"/>
    <mergeCell ref="L19:M19"/>
    <mergeCell ref="F21:H21"/>
    <mergeCell ref="C21:E21"/>
    <mergeCell ref="X22:Y22"/>
    <mergeCell ref="C19:E19"/>
    <mergeCell ref="A35:B41"/>
    <mergeCell ref="C20:E20"/>
    <mergeCell ref="F48:BD48"/>
    <mergeCell ref="C48:E48"/>
    <mergeCell ref="K29:L29"/>
    <mergeCell ref="C18:E18"/>
    <mergeCell ref="O25:BD25"/>
    <mergeCell ref="C42:BD42"/>
    <mergeCell ref="F39:P39"/>
    <mergeCell ref="K37:X37"/>
    <mergeCell ref="AU45:BC45"/>
    <mergeCell ref="C43:E43"/>
    <mergeCell ref="Q39:AL39"/>
    <mergeCell ref="C28:E28"/>
    <mergeCell ref="Z29:AF29"/>
    <mergeCell ref="C36:E36"/>
    <mergeCell ref="F37:G37"/>
    <mergeCell ref="AE37:AL37"/>
    <mergeCell ref="A27:B34"/>
    <mergeCell ref="F31:BD31"/>
    <mergeCell ref="C25:E25"/>
    <mergeCell ref="O33:BD33"/>
    <mergeCell ref="F28:BD28"/>
    <mergeCell ref="A17:B26"/>
    <mergeCell ref="AM59:BD61"/>
    <mergeCell ref="F59:J60"/>
    <mergeCell ref="K59:AL60"/>
    <mergeCell ref="A42:B63"/>
    <mergeCell ref="C59:E60"/>
    <mergeCell ref="F62:AL63"/>
    <mergeCell ref="N50:BD50"/>
    <mergeCell ref="L50:M50"/>
    <mergeCell ref="C58:E58"/>
    <mergeCell ref="F58:BD58"/>
    <mergeCell ref="C44:E45"/>
    <mergeCell ref="C56:E56"/>
    <mergeCell ref="C49:E49"/>
    <mergeCell ref="C55:E55"/>
    <mergeCell ref="F55:BD55"/>
    <mergeCell ref="AR49:AV49"/>
    <mergeCell ref="AW49:AX49"/>
    <mergeCell ref="AZ49:BD49"/>
    <mergeCell ref="L49:M49"/>
  </mergeCells>
  <phoneticPr fontId="3"/>
  <conditionalFormatting sqref="F14">
    <cfRule type="cellIs" dxfId="251" priority="105" stopIfTrue="1" operator="equal">
      <formula>"※和暦・西暦両方とも入力されていますので、どちらか一方の入力・選択にしてください。"</formula>
    </cfRule>
  </conditionalFormatting>
  <conditionalFormatting sqref="Z29:Z30">
    <cfRule type="cellIs" dxfId="250" priority="91" operator="equal">
      <formula>"左記の入力が違います"</formula>
    </cfRule>
  </conditionalFormatting>
  <conditionalFormatting sqref="Z38">
    <cfRule type="cellIs" dxfId="249" priority="90" operator="equal">
      <formula>"Ｑ8修正"</formula>
    </cfRule>
  </conditionalFormatting>
  <conditionalFormatting sqref="F26">
    <cfRule type="expression" dxfId="248" priority="108">
      <formula>$F$26&lt;&gt;""</formula>
    </cfRule>
  </conditionalFormatting>
  <conditionalFormatting sqref="H13:J13">
    <cfRule type="expression" dxfId="247" priority="78">
      <formula>$H$13&lt;&gt;""</formula>
    </cfRule>
  </conditionalFormatting>
  <conditionalFormatting sqref="L13:M13">
    <cfRule type="expression" dxfId="246" priority="77">
      <formula>$L$13&lt;&gt;""</formula>
    </cfRule>
  </conditionalFormatting>
  <conditionalFormatting sqref="O13:P13">
    <cfRule type="expression" dxfId="245" priority="76">
      <formula>$O$13&lt;&gt;""</formula>
    </cfRule>
  </conditionalFormatting>
  <conditionalFormatting sqref="R13:S13">
    <cfRule type="expression" dxfId="244" priority="75">
      <formula>$R$13&lt;&gt;""</formula>
    </cfRule>
  </conditionalFormatting>
  <conditionalFormatting sqref="AM13:AP13">
    <cfRule type="expression" dxfId="243" priority="74">
      <formula>$AM$13&lt;&gt;""</formula>
    </cfRule>
  </conditionalFormatting>
  <conditionalFormatting sqref="AS13:AT13">
    <cfRule type="expression" dxfId="242" priority="73">
      <formula>$AS$13&lt;&gt;""</formula>
    </cfRule>
  </conditionalFormatting>
  <conditionalFormatting sqref="AW13:AX13">
    <cfRule type="expression" dxfId="241" priority="72">
      <formula>$AW$13&lt;&gt;""</formula>
    </cfRule>
  </conditionalFormatting>
  <conditionalFormatting sqref="I16:J16">
    <cfRule type="expression" dxfId="240" priority="70">
      <formula>$I$16&lt;&gt;""</formula>
    </cfRule>
  </conditionalFormatting>
  <conditionalFormatting sqref="L16:M16">
    <cfRule type="expression" dxfId="239" priority="69">
      <formula>$L$16&lt;&gt;""</formula>
    </cfRule>
  </conditionalFormatting>
  <conditionalFormatting sqref="O16:P16">
    <cfRule type="expression" dxfId="238" priority="68">
      <formula>$O$16&lt;&gt;""</formula>
    </cfRule>
  </conditionalFormatting>
  <conditionalFormatting sqref="I19:J19">
    <cfRule type="expression" dxfId="237" priority="67">
      <formula>$I$19&lt;&gt;""</formula>
    </cfRule>
  </conditionalFormatting>
  <conditionalFormatting sqref="L19:M19">
    <cfRule type="expression" dxfId="236" priority="66">
      <formula>$L$19&lt;&gt;""</formula>
    </cfRule>
  </conditionalFormatting>
  <conditionalFormatting sqref="AM37:AS37">
    <cfRule type="expression" dxfId="235" priority="62">
      <formula>$AM$37&lt;&gt;""</formula>
    </cfRule>
  </conditionalFormatting>
  <conditionalFormatting sqref="AM38:AS38">
    <cfRule type="expression" dxfId="234" priority="60">
      <formula>$AM$38&lt;&gt;""</formula>
    </cfRule>
  </conditionalFormatting>
  <conditionalFormatting sqref="L49:M49">
    <cfRule type="expression" dxfId="233" priority="57">
      <formula>$L$49&lt;&gt;""</formula>
    </cfRule>
  </conditionalFormatting>
  <conditionalFormatting sqref="N50:BD50">
    <cfRule type="expression" dxfId="232" priority="54">
      <formula>OR($N$50="納期を過ぎている又は入力・選択を間違っていませんか？再度、Ｑ10を選択してください。",$N$50="【注意】３月～５月中で、随時１期分の住民税を特別徴収に切替えする事は出来ませんので必ず納付書で納付して下さい。Q10で翌年度 新規特別徴収を選択して下さい。")</formula>
    </cfRule>
  </conditionalFormatting>
  <conditionalFormatting sqref="L50:M50">
    <cfRule type="expression" dxfId="231" priority="53">
      <formula>$L$50="↑↑"</formula>
    </cfRule>
  </conditionalFormatting>
  <conditionalFormatting sqref="I21:M21">
    <cfRule type="expression" dxfId="230" priority="40">
      <formula>$I$21&lt;&gt;""</formula>
    </cfRule>
  </conditionalFormatting>
  <conditionalFormatting sqref="AN22:BD22">
    <cfRule type="expression" dxfId="229" priority="39">
      <formula>$AN$22="★これ以降、翌年度含め全て普通徴収となります。"</formula>
    </cfRule>
  </conditionalFormatting>
  <conditionalFormatting sqref="I4:J4">
    <cfRule type="expression" dxfId="228" priority="36">
      <formula>$I$4&lt;&gt;""</formula>
    </cfRule>
  </conditionalFormatting>
  <conditionalFormatting sqref="L4:M4">
    <cfRule type="expression" dxfId="227" priority="35">
      <formula>$L$4&lt;&gt;""</formula>
    </cfRule>
  </conditionalFormatting>
  <conditionalFormatting sqref="O4:P4">
    <cfRule type="expression" dxfId="226" priority="34">
      <formula>$O$4&lt;&gt;""</formula>
    </cfRule>
  </conditionalFormatting>
  <conditionalFormatting sqref="A17">
    <cfRule type="expression" dxfId="225" priority="140">
      <formula>$BJ$9="普徴＆継続"</formula>
    </cfRule>
  </conditionalFormatting>
  <conditionalFormatting sqref="A27">
    <cfRule type="expression" dxfId="224" priority="141">
      <formula>AND($BJ$9="一括＆切替",$BN$9="普徴＆継続＆一括")</formula>
    </cfRule>
  </conditionalFormatting>
  <conditionalFormatting sqref="A35">
    <cfRule type="expression" dxfId="223" priority="142">
      <formula>$BN$9="普徴＆継続＆一括"</formula>
    </cfRule>
  </conditionalFormatting>
  <conditionalFormatting sqref="A42">
    <cfRule type="expression" dxfId="222" priority="143">
      <formula>AND($BJ$9="一括＆切替",$BN$9="切替")</formula>
    </cfRule>
  </conditionalFormatting>
  <conditionalFormatting sqref="R4:BD4">
    <cfRule type="expression" dxfId="221" priority="33">
      <formula>$R$4="←今日の日付を再度、確認してください。正しければＱ２へお進みください。"</formula>
    </cfRule>
  </conditionalFormatting>
  <conditionalFormatting sqref="H49:J49">
    <cfRule type="expression" dxfId="220" priority="32">
      <formula>$H$49="Ｑ1入力"</formula>
    </cfRule>
  </conditionalFormatting>
  <conditionalFormatting sqref="AK49:AM49">
    <cfRule type="expression" dxfId="219" priority="30">
      <formula>$AK$49="左記入力"</formula>
    </cfRule>
  </conditionalFormatting>
  <conditionalFormatting sqref="F40">
    <cfRule type="expression" dxfId="218" priority="29">
      <formula>$F$40="★最後に、ここをクリックして異動届出書を印刷し郵送してください★"</formula>
    </cfRule>
  </conditionalFormatting>
  <conditionalFormatting sqref="F62">
    <cfRule type="expression" dxfId="217" priority="28">
      <formula>$F$62="★最後に、ここをクリックして異動届出書を印刷し郵送してください★"</formula>
    </cfRule>
  </conditionalFormatting>
  <conditionalFormatting sqref="F34:AK34">
    <cfRule type="expression" dxfId="216" priority="27">
      <formula>$F$34&lt;&gt;""</formula>
    </cfRule>
  </conditionalFormatting>
  <conditionalFormatting sqref="H29:I29">
    <cfRule type="expression" dxfId="215" priority="26">
      <formula>$H$29&lt;&gt;""</formula>
    </cfRule>
  </conditionalFormatting>
  <conditionalFormatting sqref="K29:L29">
    <cfRule type="expression" dxfId="214" priority="25">
      <formula>$K$29&lt;&gt;""</formula>
    </cfRule>
  </conditionalFormatting>
  <conditionalFormatting sqref="H38:I38">
    <cfRule type="expression" dxfId="213" priority="24">
      <formula>$H$38="要確認"</formula>
    </cfRule>
  </conditionalFormatting>
  <conditionalFormatting sqref="H37:I37">
    <cfRule type="expression" dxfId="212" priority="23">
      <formula>$H$37="要確認"</formula>
    </cfRule>
  </conditionalFormatting>
  <conditionalFormatting sqref="K37:X37">
    <cfRule type="expression" dxfId="211" priority="21">
      <formula>$K$37="Ｑ7、Ｑ８及び今日の日付を確認してください"</formula>
    </cfRule>
  </conditionalFormatting>
  <conditionalFormatting sqref="K38:X38">
    <cfRule type="expression" dxfId="210" priority="20">
      <formula>$K$38="Ｑ7、Ｑ８及び今日の日付を確認してください"</formula>
    </cfRule>
  </conditionalFormatting>
  <conditionalFormatting sqref="G44:L45">
    <cfRule type="expression" dxfId="209" priority="14">
      <formula>$BP$44=1</formula>
    </cfRule>
  </conditionalFormatting>
  <conditionalFormatting sqref="O44:T45">
    <cfRule type="expression" dxfId="208" priority="13">
      <formula>$BP$44=2</formula>
    </cfRule>
  </conditionalFormatting>
  <conditionalFormatting sqref="W44:AB45">
    <cfRule type="expression" dxfId="207" priority="12">
      <formula>$BP$44=3</formula>
    </cfRule>
  </conditionalFormatting>
  <conditionalFormatting sqref="AE44:AJ45">
    <cfRule type="expression" dxfId="206" priority="11">
      <formula>$BP$44=4</formula>
    </cfRule>
  </conditionalFormatting>
  <conditionalFormatting sqref="AN44:AS45">
    <cfRule type="expression" dxfId="205" priority="10">
      <formula>$BP$44=5</formula>
    </cfRule>
  </conditionalFormatting>
  <conditionalFormatting sqref="H6:BD6">
    <cfRule type="expression" dxfId="204" priority="6">
      <formula>$H$6&lt;&gt;""</formula>
    </cfRule>
  </conditionalFormatting>
  <conditionalFormatting sqref="H8:BD8">
    <cfRule type="expression" dxfId="203" priority="5">
      <formula>$H$8&lt;&gt;""</formula>
    </cfRule>
  </conditionalFormatting>
  <conditionalFormatting sqref="K11">
    <cfRule type="expression" dxfId="202" priority="4">
      <formula>$K$11&lt;&gt;""</formula>
    </cfRule>
  </conditionalFormatting>
  <conditionalFormatting sqref="K10:AF10">
    <cfRule type="expression" dxfId="201" priority="3">
      <formula>$K$10&lt;&gt;""</formula>
    </cfRule>
  </conditionalFormatting>
  <conditionalFormatting sqref="K59">
    <cfRule type="expression" dxfId="200" priority="2">
      <formula>$K$59&lt;&gt;""</formula>
    </cfRule>
  </conditionalFormatting>
  <conditionalFormatting sqref="AU44:BC44 AU45">
    <cfRule type="expression" dxfId="199" priority="1">
      <formula>$BP$44=6</formula>
    </cfRule>
  </conditionalFormatting>
  <dataValidations count="16">
    <dataValidation type="list" allowBlank="1" showInputMessage="1" showErrorMessage="1" sqref="H13" xr:uid="{00000000-0002-0000-0200-000000000000}">
      <formula1>$CH$3:$CH$6</formula1>
    </dataValidation>
    <dataValidation type="list" allowBlank="1" showInputMessage="1" showErrorMessage="1" sqref="O13:P13 AS13:AT13" xr:uid="{00000000-0002-0000-0200-000001000000}">
      <formula1>$CH$136:$CH$148</formula1>
    </dataValidation>
    <dataValidation type="list" allowBlank="1" showInputMessage="1" showErrorMessage="1" sqref="R13:S13 AW13:AX13" xr:uid="{00000000-0002-0000-0200-000002000000}">
      <formula1>$CH$151:$CH$182</formula1>
    </dataValidation>
    <dataValidation type="list" allowBlank="1" showInputMessage="1" showErrorMessage="1" sqref="AM13:AP13" xr:uid="{00000000-0002-0000-0200-000003000000}">
      <formula1>$CH$9:$CH$132</formula1>
    </dataValidation>
    <dataValidation type="list" allowBlank="1" showInputMessage="1" showErrorMessage="1" sqref="L13:M13" xr:uid="{00000000-0002-0000-0200-000004000000}">
      <formula1>$CH$185:$CH$248</formula1>
    </dataValidation>
    <dataValidation type="list" allowBlank="1" showInputMessage="1" showErrorMessage="1" sqref="BP44" xr:uid="{00000000-0002-0000-0200-000005000000}">
      <formula1>"1,2,3,4,5"</formula1>
    </dataValidation>
    <dataValidation type="custom" allowBlank="1" showInputMessage="1" showErrorMessage="1" errorTitle="★確認★" error="今月より前の月になっています。" sqref="L49:M49" xr:uid="{00000000-0002-0000-0200-000006000000}">
      <formula1>L49&gt;=BP46</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1:AB21" xr:uid="{00000000-0002-0000-0200-000007000000}">
      <formula1>#REF!&lt;&gt;"一括＆切替"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K29:L29" xr:uid="{00000000-0002-0000-0200-000008000000}">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19:J19" xr:uid="{00000000-0002-0000-0200-000009000000}">
      <formula1>BJ9&lt;&gt;"一括＆切替"</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L19:M19" xr:uid="{00000000-0002-0000-0200-00000A000000}">
      <formula1>BJ9&lt;&gt;"一括＆切替"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H29:I29" xr:uid="{00000000-0002-0000-0200-00000B000000}">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21:M21" xr:uid="{00000000-0002-0000-0200-00000C000000}">
      <formula1>BJ9&lt;&gt;"一括＆切替"</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0:AB20" xr:uid="{00000000-0002-0000-0200-00000D000000}">
      <formula1>BJ9&lt;&gt;"一括＆切替"</formula1>
    </dataValidation>
    <dataValidation allowBlank="1" showInputMessage="1" showErrorMessage="1" errorTitle="★回答する項目を確認してください★" error="特別徴収への切替届出の場合の質問項目になります。該当項目の回答をしてください。" sqref="H49" xr:uid="{00000000-0002-0000-0200-00000E000000}"/>
    <dataValidation type="custom" imeMode="halfKatakana" allowBlank="1" showInputMessage="1" showErrorMessage="1" errorTitle="もう一度入力してください" error="半角カナで入力してください" promptTitle="カタカナ及びひらがなで入力" sqref="K10:AF10" xr:uid="{00000000-0002-0000-0200-00000F000000}">
      <formula1>LEN(K10)=LENB(K10)</formula1>
    </dataValidation>
  </dataValidations>
  <pageMargins left="0.11811023622047245" right="0.11811023622047245" top="0.31496062992125984" bottom="0.31496062992125984" header="0.31496062992125984" footer="0.31496062992125984"/>
  <pageSetup paperSize="9" scale="88" orientation="landscape" r:id="rId2"/>
  <rowBreaks count="1" manualBreakCount="1">
    <brk id="27" max="67" man="1"/>
  </rowBreaks>
  <drawing r:id="rId3"/>
  <legacyDrawing r:id="rId4"/>
  <mc:AlternateContent xmlns:mc="http://schemas.openxmlformats.org/markup-compatibility/2006">
    <mc:Choice Requires="x14">
      <controls>
        <mc:AlternateContent xmlns:mc="http://schemas.openxmlformats.org/markup-compatibility/2006">
          <mc:Choice Requires="x14">
            <control shapeId="184382" r:id="rId5" name="Option Button 62">
              <controlPr defaultSize="0" autoFill="0" autoLine="0" autoPict="0">
                <anchor moveWithCells="1">
                  <from>
                    <xdr:col>6</xdr:col>
                    <xdr:colOff>171450</xdr:colOff>
                    <xdr:row>43</xdr:row>
                    <xdr:rowOff>127000</xdr:rowOff>
                  </from>
                  <to>
                    <xdr:col>11</xdr:col>
                    <xdr:colOff>69850</xdr:colOff>
                    <xdr:row>44</xdr:row>
                    <xdr:rowOff>184150</xdr:rowOff>
                  </to>
                </anchor>
              </controlPr>
            </control>
          </mc:Choice>
        </mc:AlternateContent>
        <mc:AlternateContent xmlns:mc="http://schemas.openxmlformats.org/markup-compatibility/2006">
          <mc:Choice Requires="x14">
            <control shapeId="184383" r:id="rId6" name="Option Button 63">
              <controlPr defaultSize="0" autoFill="0" autoLine="0" autoPict="0">
                <anchor moveWithCells="1">
                  <from>
                    <xdr:col>14</xdr:col>
                    <xdr:colOff>133350</xdr:colOff>
                    <xdr:row>43</xdr:row>
                    <xdr:rowOff>107950</xdr:rowOff>
                  </from>
                  <to>
                    <xdr:col>20</xdr:col>
                    <xdr:colOff>0</xdr:colOff>
                    <xdr:row>44</xdr:row>
                    <xdr:rowOff>152400</xdr:rowOff>
                  </to>
                </anchor>
              </controlPr>
            </control>
          </mc:Choice>
        </mc:AlternateContent>
        <mc:AlternateContent xmlns:mc="http://schemas.openxmlformats.org/markup-compatibility/2006">
          <mc:Choice Requires="x14">
            <control shapeId="184384" r:id="rId7" name="Option Button 64">
              <controlPr defaultSize="0" autoFill="0" autoLine="0" autoPict="0">
                <anchor moveWithCells="1">
                  <from>
                    <xdr:col>22</xdr:col>
                    <xdr:colOff>88900</xdr:colOff>
                    <xdr:row>43</xdr:row>
                    <xdr:rowOff>88900</xdr:rowOff>
                  </from>
                  <to>
                    <xdr:col>27</xdr:col>
                    <xdr:colOff>184150</xdr:colOff>
                    <xdr:row>44</xdr:row>
                    <xdr:rowOff>152400</xdr:rowOff>
                  </to>
                </anchor>
              </controlPr>
            </control>
          </mc:Choice>
        </mc:AlternateContent>
        <mc:AlternateContent xmlns:mc="http://schemas.openxmlformats.org/markup-compatibility/2006">
          <mc:Choice Requires="x14">
            <control shapeId="184385" r:id="rId8" name="Option Button 65">
              <controlPr defaultSize="0" autoFill="0" autoLine="0" autoPict="0">
                <anchor moveWithCells="1">
                  <from>
                    <xdr:col>30</xdr:col>
                    <xdr:colOff>69850</xdr:colOff>
                    <xdr:row>43</xdr:row>
                    <xdr:rowOff>107950</xdr:rowOff>
                  </from>
                  <to>
                    <xdr:col>36</xdr:col>
                    <xdr:colOff>50800</xdr:colOff>
                    <xdr:row>44</xdr:row>
                    <xdr:rowOff>165100</xdr:rowOff>
                  </to>
                </anchor>
              </controlPr>
            </control>
          </mc:Choice>
        </mc:AlternateContent>
        <mc:AlternateContent xmlns:mc="http://schemas.openxmlformats.org/markup-compatibility/2006">
          <mc:Choice Requires="x14">
            <control shapeId="184386" r:id="rId9" name="Option Button 66">
              <controlPr defaultSize="0" autoFill="0" autoLine="0" autoPict="0">
                <anchor moveWithCells="1">
                  <from>
                    <xdr:col>38</xdr:col>
                    <xdr:colOff>165100</xdr:colOff>
                    <xdr:row>43</xdr:row>
                    <xdr:rowOff>88900</xdr:rowOff>
                  </from>
                  <to>
                    <xdr:col>44</xdr:col>
                    <xdr:colOff>184150</xdr:colOff>
                    <xdr:row>44</xdr:row>
                    <xdr:rowOff>146050</xdr:rowOff>
                  </to>
                </anchor>
              </controlPr>
            </control>
          </mc:Choice>
        </mc:AlternateContent>
        <mc:AlternateContent xmlns:mc="http://schemas.openxmlformats.org/markup-compatibility/2006">
          <mc:Choice Requires="x14">
            <control shapeId="184397" r:id="rId10" name="Option Button 77">
              <controlPr defaultSize="0" autoFill="0" autoLine="0" autoPict="0">
                <anchor moveWithCells="1">
                  <from>
                    <xdr:col>46</xdr:col>
                    <xdr:colOff>38100</xdr:colOff>
                    <xdr:row>43</xdr:row>
                    <xdr:rowOff>69850</xdr:rowOff>
                  </from>
                  <to>
                    <xdr:col>55</xdr:col>
                    <xdr:colOff>165100</xdr:colOff>
                    <xdr:row>44</xdr:row>
                    <xdr:rowOff>127000</xdr:rowOff>
                  </to>
                </anchor>
              </controlPr>
            </control>
          </mc:Choice>
        </mc:AlternateContent>
        <mc:AlternateContent xmlns:mc="http://schemas.openxmlformats.org/markup-compatibility/2006">
          <mc:Choice Requires="x14">
            <control shapeId="184400" r:id="rId11" name="Group Box 80">
              <controlPr defaultSize="0" autoFill="0" autoPict="0">
                <anchor moveWithCells="1">
                  <from>
                    <xdr:col>4</xdr:col>
                    <xdr:colOff>165100</xdr:colOff>
                    <xdr:row>41</xdr:row>
                    <xdr:rowOff>190500</xdr:rowOff>
                  </from>
                  <to>
                    <xdr:col>55</xdr:col>
                    <xdr:colOff>184150</xdr:colOff>
                    <xdr:row>47</xdr:row>
                    <xdr:rowOff>76200</xdr:rowOff>
                  </to>
                </anchor>
              </controlPr>
            </control>
          </mc:Choice>
        </mc:AlternateContent>
        <mc:AlternateContent xmlns:mc="http://schemas.openxmlformats.org/markup-compatibility/2006">
          <mc:Choice Requires="x14">
            <control shapeId="184401" r:id="rId12" name="Option Button 81">
              <controlPr defaultSize="0" autoFill="0" autoLine="0" autoPict="0">
                <anchor moveWithCells="1">
                  <from>
                    <xdr:col>7</xdr:col>
                    <xdr:colOff>19050</xdr:colOff>
                    <xdr:row>55</xdr:row>
                    <xdr:rowOff>57150</xdr:rowOff>
                  </from>
                  <to>
                    <xdr:col>14</xdr:col>
                    <xdr:colOff>107950</xdr:colOff>
                    <xdr:row>56</xdr:row>
                    <xdr:rowOff>152400</xdr:rowOff>
                  </to>
                </anchor>
              </controlPr>
            </control>
          </mc:Choice>
        </mc:AlternateContent>
        <mc:AlternateContent xmlns:mc="http://schemas.openxmlformats.org/markup-compatibility/2006">
          <mc:Choice Requires="x14">
            <control shapeId="184402" r:id="rId13" name="Option Button 82">
              <controlPr defaultSize="0" autoFill="0" autoLine="0" autoPict="0">
                <anchor moveWithCells="1">
                  <from>
                    <xdr:col>16</xdr:col>
                    <xdr:colOff>203200</xdr:colOff>
                    <xdr:row>55</xdr:row>
                    <xdr:rowOff>57150</xdr:rowOff>
                  </from>
                  <to>
                    <xdr:col>25</xdr:col>
                    <xdr:colOff>0</xdr:colOff>
                    <xdr:row>56</xdr:row>
                    <xdr:rowOff>152400</xdr:rowOff>
                  </to>
                </anchor>
              </controlPr>
            </control>
          </mc:Choice>
        </mc:AlternateContent>
        <mc:AlternateContent xmlns:mc="http://schemas.openxmlformats.org/markup-compatibility/2006">
          <mc:Choice Requires="x14">
            <control shapeId="184403" r:id="rId14" name="Group Box 83">
              <controlPr defaultSize="0" autoFill="0" autoPict="0">
                <anchor moveWithCells="1">
                  <from>
                    <xdr:col>4</xdr:col>
                    <xdr:colOff>152400</xdr:colOff>
                    <xdr:row>53</xdr:row>
                    <xdr:rowOff>171450</xdr:rowOff>
                  </from>
                  <to>
                    <xdr:col>25</xdr:col>
                    <xdr:colOff>133350</xdr:colOff>
                    <xdr:row>57</xdr:row>
                    <xdr:rowOff>222250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CC"/>
    <pageSetUpPr fitToPage="1"/>
  </sheetPr>
  <dimension ref="A1:CV63"/>
  <sheetViews>
    <sheetView view="pageBreakPreview" topLeftCell="B1" zoomScale="70" zoomScaleNormal="85" zoomScaleSheetLayoutView="70" workbookViewId="0">
      <selection activeCell="CA42" sqref="CA42"/>
    </sheetView>
  </sheetViews>
  <sheetFormatPr defaultColWidth="2.08984375" defaultRowHeight="13" x14ac:dyDescent="0.2"/>
  <cols>
    <col min="1" max="1" width="2.08984375" style="231" hidden="1" customWidth="1"/>
    <col min="2" max="9" width="2.08984375" style="233" customWidth="1"/>
    <col min="10" max="10" width="1.6328125" style="233" customWidth="1"/>
    <col min="11" max="32" width="2.08984375" style="233" customWidth="1"/>
    <col min="33" max="33" width="2.26953125" style="233" customWidth="1"/>
    <col min="34" max="59" width="2.36328125" style="233" customWidth="1"/>
    <col min="60" max="73" width="2.08984375" style="233" customWidth="1"/>
    <col min="74" max="80" width="2.08984375" style="233"/>
    <col min="81" max="82" width="2.08984375" style="233" customWidth="1"/>
    <col min="83" max="16384" width="2.08984375" style="233"/>
  </cols>
  <sheetData>
    <row r="1" spans="1:98" x14ac:dyDescent="0.2">
      <c r="A1" s="279"/>
      <c r="B1" s="232"/>
      <c r="C1" s="1489" t="s">
        <v>113</v>
      </c>
      <c r="D1" s="1489"/>
      <c r="E1" s="1489"/>
      <c r="F1" s="1489"/>
      <c r="G1" s="1489"/>
      <c r="H1" s="1489"/>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row>
    <row r="2" spans="1:98" ht="11.25" customHeight="1" x14ac:dyDescent="0.2">
      <c r="B2" s="232"/>
      <c r="C2" s="1489"/>
      <c r="D2" s="1489"/>
      <c r="E2" s="1489"/>
      <c r="F2" s="1489"/>
      <c r="G2" s="1489"/>
      <c r="H2" s="1489"/>
      <c r="I2" s="232"/>
      <c r="J2" s="232"/>
      <c r="K2" s="1490" t="s">
        <v>313</v>
      </c>
      <c r="L2" s="1490"/>
      <c r="M2" s="1490"/>
      <c r="N2" s="1490"/>
      <c r="O2" s="1490"/>
      <c r="P2" s="1490"/>
      <c r="Q2" s="1490"/>
      <c r="R2" s="1490"/>
      <c r="S2" s="1490"/>
      <c r="T2" s="1490"/>
      <c r="U2" s="1490"/>
      <c r="V2" s="1490"/>
      <c r="W2" s="1490"/>
      <c r="X2" s="1490"/>
      <c r="Y2" s="1490"/>
      <c r="Z2" s="1490"/>
      <c r="AA2" s="1490"/>
      <c r="AB2" s="1492" t="s">
        <v>8</v>
      </c>
      <c r="AC2" s="1492"/>
      <c r="AD2" s="1492"/>
      <c r="AE2" s="1492"/>
      <c r="AF2" s="1492"/>
      <c r="AG2" s="1492"/>
      <c r="AH2" s="1492"/>
      <c r="AI2" s="1492"/>
      <c r="AJ2" s="1492"/>
      <c r="AK2" s="1492"/>
      <c r="AL2" s="1492"/>
      <c r="AM2" s="1492"/>
      <c r="AN2" s="1492"/>
      <c r="AO2" s="1492"/>
      <c r="AP2" s="1492"/>
      <c r="AQ2" s="1492"/>
      <c r="AR2" s="1492"/>
      <c r="AS2" s="1492"/>
      <c r="AT2" s="1492"/>
      <c r="AU2" s="1492"/>
      <c r="AV2" s="1492"/>
      <c r="AW2" s="1492"/>
      <c r="AX2" s="1494" t="s">
        <v>26</v>
      </c>
      <c r="AY2" s="1495"/>
      <c r="AZ2" s="1495"/>
      <c r="BA2" s="1496"/>
      <c r="BB2" s="1480"/>
      <c r="BC2" s="1481"/>
      <c r="BD2" s="1481"/>
      <c r="BE2" s="1481"/>
      <c r="BF2" s="1481"/>
      <c r="BG2" s="1481"/>
      <c r="BH2" s="1481"/>
      <c r="BI2" s="1481"/>
      <c r="BJ2" s="1481"/>
      <c r="BK2" s="1481"/>
      <c r="BL2" s="1481"/>
      <c r="BM2" s="1481"/>
      <c r="BN2" s="1481"/>
      <c r="BO2" s="1481"/>
      <c r="BP2" s="1481"/>
      <c r="BQ2" s="1481"/>
      <c r="BR2" s="1481"/>
      <c r="BS2" s="1481"/>
      <c r="BT2" s="1482"/>
      <c r="BU2" s="1173" t="s">
        <v>28</v>
      </c>
      <c r="BV2" s="1082"/>
      <c r="BW2" s="1082"/>
      <c r="BX2" s="1082"/>
      <c r="BY2" s="1082"/>
      <c r="BZ2" s="1082"/>
      <c r="CA2" s="1082"/>
      <c r="CB2" s="1082"/>
      <c r="CC2" s="1082"/>
      <c r="CD2" s="1083"/>
      <c r="CE2" s="232"/>
      <c r="CF2" s="232"/>
    </row>
    <row r="3" spans="1:98" ht="12.75" customHeight="1" x14ac:dyDescent="0.2">
      <c r="A3" s="231" t="s">
        <v>18</v>
      </c>
      <c r="B3" s="232"/>
      <c r="C3" s="1489"/>
      <c r="D3" s="1489"/>
      <c r="E3" s="1489"/>
      <c r="F3" s="1489"/>
      <c r="G3" s="1489"/>
      <c r="H3" s="1489"/>
      <c r="I3" s="232"/>
      <c r="J3" s="232"/>
      <c r="K3" s="1490"/>
      <c r="L3" s="1490"/>
      <c r="M3" s="1490"/>
      <c r="N3" s="1490"/>
      <c r="O3" s="1490"/>
      <c r="P3" s="1490"/>
      <c r="Q3" s="1490"/>
      <c r="R3" s="1490"/>
      <c r="S3" s="1490"/>
      <c r="T3" s="1490"/>
      <c r="U3" s="1490"/>
      <c r="V3" s="1490"/>
      <c r="W3" s="1490"/>
      <c r="X3" s="1490"/>
      <c r="Y3" s="1490"/>
      <c r="Z3" s="1490"/>
      <c r="AA3" s="1490"/>
      <c r="AB3" s="1492"/>
      <c r="AC3" s="1492"/>
      <c r="AD3" s="1492"/>
      <c r="AE3" s="1492"/>
      <c r="AF3" s="1492"/>
      <c r="AG3" s="1492"/>
      <c r="AH3" s="1492"/>
      <c r="AI3" s="1492"/>
      <c r="AJ3" s="1492"/>
      <c r="AK3" s="1492"/>
      <c r="AL3" s="1492"/>
      <c r="AM3" s="1492"/>
      <c r="AN3" s="1492"/>
      <c r="AO3" s="1492"/>
      <c r="AP3" s="1492"/>
      <c r="AQ3" s="1492"/>
      <c r="AR3" s="1492"/>
      <c r="AS3" s="1492"/>
      <c r="AT3" s="1492"/>
      <c r="AU3" s="1492"/>
      <c r="AV3" s="1492"/>
      <c r="AW3" s="1492"/>
      <c r="AX3" s="1497"/>
      <c r="AY3" s="1498"/>
      <c r="AZ3" s="1498"/>
      <c r="BA3" s="1499"/>
      <c r="BB3" s="1483"/>
      <c r="BC3" s="1484"/>
      <c r="BD3" s="1484"/>
      <c r="BE3" s="1484"/>
      <c r="BF3" s="1484"/>
      <c r="BG3" s="1484"/>
      <c r="BH3" s="1484"/>
      <c r="BI3" s="1484"/>
      <c r="BJ3" s="1484"/>
      <c r="BK3" s="1484"/>
      <c r="BL3" s="1484"/>
      <c r="BM3" s="1484"/>
      <c r="BN3" s="1484"/>
      <c r="BO3" s="1484"/>
      <c r="BP3" s="1484"/>
      <c r="BQ3" s="1484"/>
      <c r="BR3" s="1484"/>
      <c r="BS3" s="1484"/>
      <c r="BT3" s="1485"/>
      <c r="BU3" s="1194"/>
      <c r="BV3" s="950"/>
      <c r="BW3" s="950"/>
      <c r="BX3" s="950"/>
      <c r="BY3" s="950"/>
      <c r="BZ3" s="950"/>
      <c r="CA3" s="950"/>
      <c r="CB3" s="950"/>
      <c r="CC3" s="950"/>
      <c r="CD3" s="951"/>
      <c r="CE3" s="234"/>
      <c r="CF3" s="234"/>
    </row>
    <row r="4" spans="1:98" ht="12.75" customHeight="1" x14ac:dyDescent="0.2">
      <c r="B4" s="232"/>
      <c r="C4" s="232"/>
      <c r="D4" s="232"/>
      <c r="E4" s="232"/>
      <c r="F4" s="232"/>
      <c r="G4" s="232"/>
      <c r="H4" s="232"/>
      <c r="I4" s="232"/>
      <c r="J4" s="232"/>
      <c r="K4" s="1490"/>
      <c r="L4" s="1490"/>
      <c r="M4" s="1490"/>
      <c r="N4" s="1490"/>
      <c r="O4" s="1490"/>
      <c r="P4" s="1490"/>
      <c r="Q4" s="1490"/>
      <c r="R4" s="1490"/>
      <c r="S4" s="1490"/>
      <c r="T4" s="1490"/>
      <c r="U4" s="1490"/>
      <c r="V4" s="1490"/>
      <c r="W4" s="1490"/>
      <c r="X4" s="1490"/>
      <c r="Y4" s="1490"/>
      <c r="Z4" s="1490"/>
      <c r="AA4" s="1490"/>
      <c r="AB4" s="1492"/>
      <c r="AC4" s="1492"/>
      <c r="AD4" s="1492"/>
      <c r="AE4" s="1492"/>
      <c r="AF4" s="1492"/>
      <c r="AG4" s="1492"/>
      <c r="AH4" s="1492"/>
      <c r="AI4" s="1492"/>
      <c r="AJ4" s="1492"/>
      <c r="AK4" s="1492"/>
      <c r="AL4" s="1492"/>
      <c r="AM4" s="1492"/>
      <c r="AN4" s="1492"/>
      <c r="AO4" s="1492"/>
      <c r="AP4" s="1492"/>
      <c r="AQ4" s="1492"/>
      <c r="AR4" s="1492"/>
      <c r="AS4" s="1492"/>
      <c r="AT4" s="1492"/>
      <c r="AU4" s="1492"/>
      <c r="AV4" s="1492"/>
      <c r="AW4" s="1492"/>
      <c r="AX4" s="1497"/>
      <c r="AY4" s="1498"/>
      <c r="AZ4" s="1498"/>
      <c r="BA4" s="1499"/>
      <c r="BB4" s="1483"/>
      <c r="BC4" s="1484"/>
      <c r="BD4" s="1484"/>
      <c r="BE4" s="1484"/>
      <c r="BF4" s="1484"/>
      <c r="BG4" s="1484"/>
      <c r="BH4" s="1484"/>
      <c r="BI4" s="1484"/>
      <c r="BJ4" s="1484"/>
      <c r="BK4" s="1484"/>
      <c r="BL4" s="1484"/>
      <c r="BM4" s="1484"/>
      <c r="BN4" s="1484"/>
      <c r="BO4" s="1484"/>
      <c r="BP4" s="1484"/>
      <c r="BQ4" s="1484"/>
      <c r="BR4" s="1484"/>
      <c r="BS4" s="1484"/>
      <c r="BT4" s="1485"/>
      <c r="BU4" s="1528" t="s">
        <v>27</v>
      </c>
      <c r="BV4" s="1454" t="s">
        <v>29</v>
      </c>
      <c r="BW4" s="1454"/>
      <c r="BX4" s="1454"/>
      <c r="BY4" s="1454"/>
      <c r="BZ4" s="1455"/>
      <c r="CA4" s="1245" t="s">
        <v>30</v>
      </c>
      <c r="CB4" s="1454"/>
      <c r="CC4" s="1454"/>
      <c r="CD4" s="1455"/>
      <c r="CE4" s="190"/>
      <c r="CF4" s="190"/>
    </row>
    <row r="5" spans="1:98" ht="12.75" customHeight="1" x14ac:dyDescent="0.2">
      <c r="B5" s="232"/>
      <c r="C5" s="232">
        <v>3</v>
      </c>
      <c r="D5" s="232"/>
      <c r="E5" s="232"/>
      <c r="F5" s="232"/>
      <c r="G5" s="232"/>
      <c r="H5" s="232">
        <v>2</v>
      </c>
      <c r="I5" s="232">
        <v>1</v>
      </c>
      <c r="J5" s="232"/>
      <c r="K5" s="1490"/>
      <c r="L5" s="1490"/>
      <c r="M5" s="1490"/>
      <c r="N5" s="1490"/>
      <c r="O5" s="1490"/>
      <c r="P5" s="1490"/>
      <c r="Q5" s="1490"/>
      <c r="R5" s="1490"/>
      <c r="S5" s="1490"/>
      <c r="T5" s="1490"/>
      <c r="U5" s="1490"/>
      <c r="V5" s="1490"/>
      <c r="W5" s="1490"/>
      <c r="X5" s="1490"/>
      <c r="Y5" s="1490"/>
      <c r="Z5" s="1490"/>
      <c r="AA5" s="1490"/>
      <c r="AB5" s="1492"/>
      <c r="AC5" s="1492"/>
      <c r="AD5" s="1492"/>
      <c r="AE5" s="1492"/>
      <c r="AF5" s="1492"/>
      <c r="AG5" s="1492"/>
      <c r="AH5" s="1492"/>
      <c r="AI5" s="1492"/>
      <c r="AJ5" s="1492"/>
      <c r="AK5" s="1492"/>
      <c r="AL5" s="1492"/>
      <c r="AM5" s="1492"/>
      <c r="AN5" s="1492"/>
      <c r="AO5" s="1492"/>
      <c r="AP5" s="1492"/>
      <c r="AQ5" s="1492"/>
      <c r="AR5" s="1492"/>
      <c r="AS5" s="1492"/>
      <c r="AT5" s="1492"/>
      <c r="AU5" s="1492"/>
      <c r="AV5" s="1492"/>
      <c r="AW5" s="1492"/>
      <c r="AX5" s="1497"/>
      <c r="AY5" s="1498"/>
      <c r="AZ5" s="1498"/>
      <c r="BA5" s="1499"/>
      <c r="BB5" s="1483"/>
      <c r="BC5" s="1484"/>
      <c r="BD5" s="1484"/>
      <c r="BE5" s="1484"/>
      <c r="BF5" s="1484"/>
      <c r="BG5" s="1484"/>
      <c r="BH5" s="1484"/>
      <c r="BI5" s="1484"/>
      <c r="BJ5" s="1484"/>
      <c r="BK5" s="1484"/>
      <c r="BL5" s="1484"/>
      <c r="BM5" s="1484"/>
      <c r="BN5" s="1484"/>
      <c r="BO5" s="1484"/>
      <c r="BP5" s="1484"/>
      <c r="BQ5" s="1484"/>
      <c r="BR5" s="1484"/>
      <c r="BS5" s="1484"/>
      <c r="BT5" s="1485"/>
      <c r="BU5" s="1528"/>
      <c r="BV5" s="1523"/>
      <c r="BW5" s="1523"/>
      <c r="BX5" s="1523"/>
      <c r="BY5" s="1523"/>
      <c r="BZ5" s="1524"/>
      <c r="CA5" s="1522"/>
      <c r="CB5" s="1523"/>
      <c r="CC5" s="1523"/>
      <c r="CD5" s="1524"/>
      <c r="CE5" s="190"/>
      <c r="CF5" s="190"/>
    </row>
    <row r="6" spans="1:98" ht="12.75" customHeight="1" x14ac:dyDescent="0.2">
      <c r="B6" s="1437" t="s">
        <v>67</v>
      </c>
      <c r="C6" s="1437" t="s">
        <v>66</v>
      </c>
      <c r="D6" s="1438" t="s">
        <v>65</v>
      </c>
      <c r="E6" s="1438" t="s">
        <v>64</v>
      </c>
      <c r="F6" s="1437" t="s">
        <v>63</v>
      </c>
      <c r="G6" s="1437" t="s">
        <v>62</v>
      </c>
      <c r="H6" s="1438" t="s">
        <v>61</v>
      </c>
      <c r="I6" s="1438" t="s">
        <v>60</v>
      </c>
      <c r="J6" s="235"/>
      <c r="K6" s="1490"/>
      <c r="L6" s="1490"/>
      <c r="M6" s="1490"/>
      <c r="N6" s="1490"/>
      <c r="O6" s="1490"/>
      <c r="P6" s="1490"/>
      <c r="Q6" s="1490"/>
      <c r="R6" s="1490"/>
      <c r="S6" s="1490"/>
      <c r="T6" s="1490"/>
      <c r="U6" s="1490"/>
      <c r="V6" s="1490"/>
      <c r="W6" s="1490"/>
      <c r="X6" s="1490"/>
      <c r="Y6" s="1490"/>
      <c r="Z6" s="1490"/>
      <c r="AA6" s="1490"/>
      <c r="AB6" s="1492"/>
      <c r="AC6" s="1492"/>
      <c r="AD6" s="1492"/>
      <c r="AE6" s="1492"/>
      <c r="AF6" s="1492"/>
      <c r="AG6" s="1492"/>
      <c r="AH6" s="1492"/>
      <c r="AI6" s="1492"/>
      <c r="AJ6" s="1492"/>
      <c r="AK6" s="1492"/>
      <c r="AL6" s="1492"/>
      <c r="AM6" s="1492"/>
      <c r="AN6" s="1492"/>
      <c r="AO6" s="1492"/>
      <c r="AP6" s="1492"/>
      <c r="AQ6" s="1492"/>
      <c r="AR6" s="1492"/>
      <c r="AS6" s="1492"/>
      <c r="AT6" s="1492"/>
      <c r="AU6" s="1492"/>
      <c r="AV6" s="1492"/>
      <c r="AW6" s="1492"/>
      <c r="AX6" s="1497"/>
      <c r="AY6" s="1498"/>
      <c r="AZ6" s="1498"/>
      <c r="BA6" s="1499"/>
      <c r="BB6" s="1483"/>
      <c r="BC6" s="1484"/>
      <c r="BD6" s="1484"/>
      <c r="BE6" s="1484"/>
      <c r="BF6" s="1484"/>
      <c r="BG6" s="1484"/>
      <c r="BH6" s="1484"/>
      <c r="BI6" s="1484"/>
      <c r="BJ6" s="1484"/>
      <c r="BK6" s="1484"/>
      <c r="BL6" s="1484"/>
      <c r="BM6" s="1484"/>
      <c r="BN6" s="1484"/>
      <c r="BO6" s="1484"/>
      <c r="BP6" s="1484"/>
      <c r="BQ6" s="1484"/>
      <c r="BR6" s="1484"/>
      <c r="BS6" s="1484"/>
      <c r="BT6" s="1485"/>
      <c r="BU6" s="1528"/>
      <c r="BV6" s="1454" t="s">
        <v>32</v>
      </c>
      <c r="BW6" s="1454"/>
      <c r="BX6" s="1454"/>
      <c r="BY6" s="1454"/>
      <c r="BZ6" s="1455"/>
      <c r="CA6" s="1245" t="s">
        <v>31</v>
      </c>
      <c r="CB6" s="1454"/>
      <c r="CC6" s="1454"/>
      <c r="CD6" s="1455"/>
      <c r="CE6" s="190"/>
      <c r="CF6" s="190"/>
    </row>
    <row r="7" spans="1:98" ht="12.75" customHeight="1" x14ac:dyDescent="0.2">
      <c r="B7" s="1437"/>
      <c r="C7" s="1437"/>
      <c r="D7" s="1438"/>
      <c r="E7" s="1438"/>
      <c r="F7" s="1437"/>
      <c r="G7" s="1437"/>
      <c r="H7" s="1438"/>
      <c r="I7" s="1438"/>
      <c r="J7" s="235"/>
      <c r="K7" s="1491"/>
      <c r="L7" s="1491"/>
      <c r="M7" s="1491"/>
      <c r="N7" s="1491"/>
      <c r="O7" s="1491"/>
      <c r="P7" s="1491"/>
      <c r="Q7" s="1491"/>
      <c r="R7" s="1491"/>
      <c r="S7" s="1491"/>
      <c r="T7" s="1491"/>
      <c r="U7" s="1491"/>
      <c r="V7" s="1491"/>
      <c r="W7" s="1491"/>
      <c r="X7" s="1491"/>
      <c r="Y7" s="1491"/>
      <c r="Z7" s="1491"/>
      <c r="AA7" s="1491"/>
      <c r="AB7" s="1493"/>
      <c r="AC7" s="1493"/>
      <c r="AD7" s="1493"/>
      <c r="AE7" s="1493"/>
      <c r="AF7" s="1493"/>
      <c r="AG7" s="1493"/>
      <c r="AH7" s="1493"/>
      <c r="AI7" s="1493"/>
      <c r="AJ7" s="1493"/>
      <c r="AK7" s="1493"/>
      <c r="AL7" s="1493"/>
      <c r="AM7" s="1493"/>
      <c r="AN7" s="1493"/>
      <c r="AO7" s="1493"/>
      <c r="AP7" s="1493"/>
      <c r="AQ7" s="1493"/>
      <c r="AR7" s="1493"/>
      <c r="AS7" s="1493"/>
      <c r="AT7" s="1493"/>
      <c r="AU7" s="1493"/>
      <c r="AV7" s="1493"/>
      <c r="AW7" s="1493"/>
      <c r="AX7" s="1500"/>
      <c r="AY7" s="1501"/>
      <c r="AZ7" s="1501"/>
      <c r="BA7" s="1502"/>
      <c r="BB7" s="1486"/>
      <c r="BC7" s="1487"/>
      <c r="BD7" s="1487"/>
      <c r="BE7" s="1487"/>
      <c r="BF7" s="1487"/>
      <c r="BG7" s="1487"/>
      <c r="BH7" s="1487"/>
      <c r="BI7" s="1487"/>
      <c r="BJ7" s="1487"/>
      <c r="BK7" s="1487"/>
      <c r="BL7" s="1487"/>
      <c r="BM7" s="1487"/>
      <c r="BN7" s="1487"/>
      <c r="BO7" s="1487"/>
      <c r="BP7" s="1487"/>
      <c r="BQ7" s="1487"/>
      <c r="BR7" s="1487"/>
      <c r="BS7" s="1487"/>
      <c r="BT7" s="1488"/>
      <c r="BU7" s="1528"/>
      <c r="BV7" s="1523"/>
      <c r="BW7" s="1523"/>
      <c r="BX7" s="1523"/>
      <c r="BY7" s="1523"/>
      <c r="BZ7" s="1524"/>
      <c r="CA7" s="1522"/>
      <c r="CB7" s="1523"/>
      <c r="CC7" s="1523"/>
      <c r="CD7" s="1524"/>
      <c r="CE7" s="190"/>
      <c r="CF7" s="190"/>
    </row>
    <row r="8" spans="1:98" ht="13.5" customHeight="1" x14ac:dyDescent="0.2">
      <c r="B8" s="1437"/>
      <c r="C8" s="1437"/>
      <c r="D8" s="1438"/>
      <c r="E8" s="1438"/>
      <c r="F8" s="1437"/>
      <c r="G8" s="1437"/>
      <c r="H8" s="1438"/>
      <c r="I8" s="1438"/>
      <c r="J8" s="235"/>
      <c r="K8" s="236"/>
      <c r="L8" s="237"/>
      <c r="M8" s="237"/>
      <c r="N8" s="237"/>
      <c r="O8" s="237"/>
      <c r="P8" s="237"/>
      <c r="Q8" s="237"/>
      <c r="R8" s="237"/>
      <c r="S8" s="237"/>
      <c r="T8" s="237"/>
      <c r="U8" s="237"/>
      <c r="V8" s="237"/>
      <c r="W8" s="237"/>
      <c r="X8" s="237"/>
      <c r="Y8" s="238"/>
      <c r="Z8" s="1474" t="s">
        <v>68</v>
      </c>
      <c r="AA8" s="1475"/>
      <c r="AB8" s="1283" t="s">
        <v>21</v>
      </c>
      <c r="AC8" s="1284"/>
      <c r="AD8" s="1284"/>
      <c r="AE8" s="1284"/>
      <c r="AF8" s="1284"/>
      <c r="AG8" s="1285"/>
      <c r="AH8" s="1244" t="s">
        <v>9</v>
      </c>
      <c r="AI8" s="1245"/>
      <c r="AJ8" s="1495" t="str">
        <f>①伊勢崎市における事業所基本情報!K26&amp;""</f>
        <v/>
      </c>
      <c r="AK8" s="1495"/>
      <c r="AL8" s="1468" t="s">
        <v>361</v>
      </c>
      <c r="AM8" s="1468"/>
      <c r="AN8" s="1495" t="str">
        <f>①伊勢崎市における事業所基本情報!Q26&amp;""</f>
        <v/>
      </c>
      <c r="AO8" s="1495"/>
      <c r="AP8" s="1495"/>
      <c r="AQ8" s="416"/>
      <c r="AR8" s="416"/>
      <c r="AS8" s="416"/>
      <c r="AT8" s="237"/>
      <c r="AU8" s="237"/>
      <c r="AV8" s="237"/>
      <c r="AW8" s="237"/>
      <c r="AX8" s="237"/>
      <c r="AY8" s="190"/>
      <c r="AZ8" s="190"/>
      <c r="BA8" s="190"/>
      <c r="BB8" s="190"/>
      <c r="BC8" s="190"/>
      <c r="BD8" s="237"/>
      <c r="BE8" s="237"/>
      <c r="BF8" s="237"/>
      <c r="BG8" s="237"/>
      <c r="BH8" s="1241" t="s">
        <v>10</v>
      </c>
      <c r="BI8" s="1241"/>
      <c r="BJ8" s="1241"/>
      <c r="BK8" s="1241"/>
      <c r="BL8" s="1241"/>
      <c r="BM8" s="1241"/>
      <c r="BN8" s="1241"/>
      <c r="BO8" s="1242" t="str">
        <f>①伊勢崎市における事業所基本情報!CG18&amp;""</f>
        <v/>
      </c>
      <c r="BP8" s="1237"/>
      <c r="BQ8" s="1237" t="str">
        <f>①伊勢崎市における事業所基本情報!CH18&amp;""</f>
        <v/>
      </c>
      <c r="BR8" s="1237"/>
      <c r="BS8" s="1237" t="str">
        <f>①伊勢崎市における事業所基本情報!CI18&amp;""</f>
        <v/>
      </c>
      <c r="BT8" s="1237"/>
      <c r="BU8" s="1237" t="str">
        <f>①伊勢崎市における事業所基本情報!CJ18&amp;""</f>
        <v/>
      </c>
      <c r="BV8" s="1237"/>
      <c r="BW8" s="1237" t="str">
        <f>①伊勢崎市における事業所基本情報!CK18&amp;""</f>
        <v/>
      </c>
      <c r="BX8" s="1237"/>
      <c r="BY8" s="1237" t="str">
        <f>①伊勢崎市における事業所基本情報!CL18&amp;""</f>
        <v/>
      </c>
      <c r="BZ8" s="1237"/>
      <c r="CA8" s="1237" t="str">
        <f>①伊勢崎市における事業所基本情報!CM18&amp;""</f>
        <v/>
      </c>
      <c r="CB8" s="1237"/>
      <c r="CC8" s="1237" t="str">
        <f>①伊勢崎市における事業所基本情報!CN18&amp;""</f>
        <v/>
      </c>
      <c r="CD8" s="1238"/>
      <c r="CE8" s="239"/>
      <c r="CF8" s="239"/>
      <c r="CG8" s="240"/>
      <c r="CL8" s="241"/>
      <c r="CM8" s="241"/>
      <c r="CN8" s="241"/>
      <c r="CO8" s="241"/>
      <c r="CP8" s="241"/>
      <c r="CQ8" s="241"/>
      <c r="CR8" s="241"/>
      <c r="CS8" s="241"/>
      <c r="CT8" s="241"/>
    </row>
    <row r="9" spans="1:98" ht="13.5" customHeight="1" x14ac:dyDescent="0.2">
      <c r="B9" s="1437"/>
      <c r="C9" s="1437"/>
      <c r="D9" s="1438"/>
      <c r="E9" s="1438"/>
      <c r="F9" s="1437"/>
      <c r="G9" s="1437"/>
      <c r="H9" s="1438"/>
      <c r="I9" s="1438"/>
      <c r="J9" s="235"/>
      <c r="K9" s="242"/>
      <c r="L9" s="190"/>
      <c r="M9" s="190"/>
      <c r="N9" s="190"/>
      <c r="O9" s="190"/>
      <c r="P9" s="190"/>
      <c r="Q9" s="190"/>
      <c r="R9" s="190"/>
      <c r="S9" s="190"/>
      <c r="T9" s="190"/>
      <c r="U9" s="190"/>
      <c r="V9" s="190"/>
      <c r="W9" s="190"/>
      <c r="X9" s="190"/>
      <c r="Y9" s="243"/>
      <c r="Z9" s="1476"/>
      <c r="AA9" s="1477"/>
      <c r="AB9" s="1139"/>
      <c r="AC9" s="1140"/>
      <c r="AD9" s="1140"/>
      <c r="AE9" s="1140"/>
      <c r="AF9" s="1140"/>
      <c r="AG9" s="1286"/>
      <c r="AH9" s="1211" t="str">
        <f>①伊勢崎市における事業所基本情報!I27&amp;""</f>
        <v/>
      </c>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41"/>
      <c r="BI9" s="1241"/>
      <c r="BJ9" s="1241"/>
      <c r="BK9" s="1241"/>
      <c r="BL9" s="1241"/>
      <c r="BM9" s="1241"/>
      <c r="BN9" s="1241"/>
      <c r="BO9" s="1243"/>
      <c r="BP9" s="1239"/>
      <c r="BQ9" s="1239"/>
      <c r="BR9" s="1239"/>
      <c r="BS9" s="1239"/>
      <c r="BT9" s="1239"/>
      <c r="BU9" s="1239"/>
      <c r="BV9" s="1239"/>
      <c r="BW9" s="1239"/>
      <c r="BX9" s="1239"/>
      <c r="BY9" s="1239"/>
      <c r="BZ9" s="1239"/>
      <c r="CA9" s="1239"/>
      <c r="CB9" s="1239"/>
      <c r="CC9" s="1239"/>
      <c r="CD9" s="1240"/>
      <c r="CE9" s="239"/>
      <c r="CF9" s="239"/>
      <c r="CG9" s="240"/>
      <c r="CL9" s="241"/>
      <c r="CM9" s="241"/>
      <c r="CN9" s="241"/>
      <c r="CO9" s="241"/>
      <c r="CP9" s="241"/>
      <c r="CQ9" s="241"/>
      <c r="CR9" s="241"/>
      <c r="CS9" s="241"/>
      <c r="CT9" s="241"/>
    </row>
    <row r="10" spans="1:98" ht="13.5" customHeight="1" x14ac:dyDescent="0.2">
      <c r="B10" s="1437"/>
      <c r="C10" s="1437"/>
      <c r="D10" s="1438"/>
      <c r="E10" s="1438"/>
      <c r="F10" s="1437"/>
      <c r="G10" s="1437"/>
      <c r="H10" s="1438"/>
      <c r="I10" s="1438"/>
      <c r="J10" s="235"/>
      <c r="K10" s="1195" t="s">
        <v>13</v>
      </c>
      <c r="L10" s="831"/>
      <c r="M10" s="831"/>
      <c r="N10" s="831"/>
      <c r="O10" s="831"/>
      <c r="P10" s="852" t="s">
        <v>19</v>
      </c>
      <c r="Q10" s="852"/>
      <c r="R10" s="852"/>
      <c r="S10" s="852"/>
      <c r="T10" s="852"/>
      <c r="U10" s="852"/>
      <c r="V10" s="852"/>
      <c r="W10" s="852"/>
      <c r="X10" s="852"/>
      <c r="Y10" s="853"/>
      <c r="Z10" s="1476"/>
      <c r="AA10" s="1477"/>
      <c r="AB10" s="1139"/>
      <c r="AC10" s="1140"/>
      <c r="AD10" s="1140"/>
      <c r="AE10" s="1140"/>
      <c r="AF10" s="1140"/>
      <c r="AG10" s="1286"/>
      <c r="AH10" s="1211"/>
      <c r="AI10" s="1212"/>
      <c r="AJ10" s="1212"/>
      <c r="AK10" s="1212"/>
      <c r="AL10" s="1212"/>
      <c r="AM10" s="1212"/>
      <c r="AN10" s="1212"/>
      <c r="AO10" s="1212"/>
      <c r="AP10" s="1212"/>
      <c r="AQ10" s="1212"/>
      <c r="AR10" s="1212"/>
      <c r="AS10" s="1212"/>
      <c r="AT10" s="1212"/>
      <c r="AU10" s="1212"/>
      <c r="AV10" s="1212"/>
      <c r="AW10" s="1212"/>
      <c r="AX10" s="1212"/>
      <c r="AY10" s="1212"/>
      <c r="AZ10" s="1212"/>
      <c r="BA10" s="1212"/>
      <c r="BB10" s="1212"/>
      <c r="BC10" s="1212"/>
      <c r="BD10" s="1212"/>
      <c r="BE10" s="1212"/>
      <c r="BF10" s="1212"/>
      <c r="BG10" s="1212"/>
      <c r="BH10" s="1385" t="s">
        <v>11</v>
      </c>
      <c r="BI10" s="1385"/>
      <c r="BJ10" s="1385"/>
      <c r="BK10" s="1385"/>
      <c r="BL10" s="1385"/>
      <c r="BM10" s="1385"/>
      <c r="BN10" s="1385"/>
      <c r="BO10" s="1288" t="s">
        <v>230</v>
      </c>
      <c r="BP10" s="1289"/>
      <c r="BQ10" s="1289"/>
      <c r="BR10" s="1289"/>
      <c r="BS10" s="1289"/>
      <c r="BT10" s="1289"/>
      <c r="BU10" s="1289"/>
      <c r="BV10" s="1289"/>
      <c r="BW10" s="1289"/>
      <c r="BX10" s="1289"/>
      <c r="BY10" s="1289"/>
      <c r="BZ10" s="1289"/>
      <c r="CA10" s="1289"/>
      <c r="CB10" s="1289"/>
      <c r="CC10" s="1289"/>
      <c r="CD10" s="1290"/>
      <c r="CE10" s="196"/>
      <c r="CF10" s="196"/>
      <c r="CG10" s="244"/>
      <c r="CL10" s="241"/>
      <c r="CM10" s="241"/>
      <c r="CN10" s="241"/>
      <c r="CO10" s="241"/>
      <c r="CP10" s="241"/>
      <c r="CQ10" s="241"/>
      <c r="CR10" s="241"/>
      <c r="CS10" s="241"/>
      <c r="CT10" s="241"/>
    </row>
    <row r="11" spans="1:98" ht="13.5" customHeight="1" x14ac:dyDescent="0.2">
      <c r="B11" s="1437"/>
      <c r="C11" s="1437"/>
      <c r="D11" s="1438"/>
      <c r="E11" s="1438"/>
      <c r="F11" s="1437"/>
      <c r="G11" s="1437"/>
      <c r="H11" s="1438"/>
      <c r="I11" s="1438"/>
      <c r="J11" s="235"/>
      <c r="K11" s="1195"/>
      <c r="L11" s="831"/>
      <c r="M11" s="831"/>
      <c r="N11" s="831"/>
      <c r="O11" s="831"/>
      <c r="P11" s="852"/>
      <c r="Q11" s="852"/>
      <c r="R11" s="852"/>
      <c r="S11" s="852"/>
      <c r="T11" s="852"/>
      <c r="U11" s="852"/>
      <c r="V11" s="852"/>
      <c r="W11" s="852"/>
      <c r="X11" s="852"/>
      <c r="Y11" s="853"/>
      <c r="Z11" s="1476"/>
      <c r="AA11" s="1477"/>
      <c r="AB11" s="1142"/>
      <c r="AC11" s="1143"/>
      <c r="AD11" s="1143"/>
      <c r="AE11" s="1143"/>
      <c r="AF11" s="1143"/>
      <c r="AG11" s="1287"/>
      <c r="AH11" s="1214"/>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1385"/>
      <c r="BI11" s="1385"/>
      <c r="BJ11" s="1385"/>
      <c r="BK11" s="1385"/>
      <c r="BL11" s="1385"/>
      <c r="BM11" s="1385"/>
      <c r="BN11" s="1385"/>
      <c r="BO11" s="1291"/>
      <c r="BP11" s="1292"/>
      <c r="BQ11" s="1292"/>
      <c r="BR11" s="1292"/>
      <c r="BS11" s="1292"/>
      <c r="BT11" s="1292"/>
      <c r="BU11" s="1292"/>
      <c r="BV11" s="1292"/>
      <c r="BW11" s="1292"/>
      <c r="BX11" s="1292"/>
      <c r="BY11" s="1292"/>
      <c r="BZ11" s="1292"/>
      <c r="CA11" s="1292"/>
      <c r="CB11" s="1292"/>
      <c r="CC11" s="1292"/>
      <c r="CD11" s="1293"/>
      <c r="CE11" s="196"/>
      <c r="CF11" s="196"/>
      <c r="CG11" s="244"/>
      <c r="CL11" s="241"/>
      <c r="CM11" s="241"/>
      <c r="CN11" s="241"/>
      <c r="CO11" s="241"/>
      <c r="CP11" s="241"/>
      <c r="CQ11" s="241"/>
      <c r="CR11" s="241"/>
      <c r="CS11" s="241"/>
      <c r="CT11" s="241"/>
    </row>
    <row r="12" spans="1:98" ht="13.5" customHeight="1" x14ac:dyDescent="0.2">
      <c r="B12" s="1437"/>
      <c r="C12" s="1437"/>
      <c r="D12" s="1438"/>
      <c r="E12" s="1438"/>
      <c r="F12" s="1437"/>
      <c r="G12" s="1437"/>
      <c r="H12" s="1438"/>
      <c r="I12" s="1438"/>
      <c r="J12" s="235"/>
      <c r="K12" s="242"/>
      <c r="L12" s="190"/>
      <c r="M12" s="190"/>
      <c r="N12" s="190"/>
      <c r="O12" s="190"/>
      <c r="P12" s="190"/>
      <c r="Q12" s="190"/>
      <c r="R12" s="190"/>
      <c r="S12" s="190"/>
      <c r="T12" s="190"/>
      <c r="U12" s="190"/>
      <c r="V12" s="190"/>
      <c r="W12" s="190"/>
      <c r="X12" s="190"/>
      <c r="Y12" s="243"/>
      <c r="Z12" s="1476"/>
      <c r="AA12" s="1477"/>
      <c r="AB12" s="1282" t="s">
        <v>20</v>
      </c>
      <c r="AC12" s="1282"/>
      <c r="AD12" s="1282"/>
      <c r="AE12" s="1282"/>
      <c r="AF12" s="1282"/>
      <c r="AG12" s="1282"/>
      <c r="AH12" s="1465" t="str">
        <f>①伊勢崎市における事業所基本情報!I20&amp;""</f>
        <v/>
      </c>
      <c r="AI12" s="1466"/>
      <c r="AJ12" s="1466"/>
      <c r="AK12" s="1466"/>
      <c r="AL12" s="1466"/>
      <c r="AM12" s="1466"/>
      <c r="AN12" s="1466"/>
      <c r="AO12" s="1466"/>
      <c r="AP12" s="1466"/>
      <c r="AQ12" s="1466"/>
      <c r="AR12" s="1466"/>
      <c r="AS12" s="1466"/>
      <c r="AT12" s="1466"/>
      <c r="AU12" s="1466"/>
      <c r="AV12" s="1466"/>
      <c r="AW12" s="1466"/>
      <c r="AX12" s="1466"/>
      <c r="AY12" s="1466"/>
      <c r="AZ12" s="1466"/>
      <c r="BA12" s="1466"/>
      <c r="BB12" s="1466"/>
      <c r="BC12" s="1466"/>
      <c r="BD12" s="1466"/>
      <c r="BE12" s="1466"/>
      <c r="BF12" s="1466"/>
      <c r="BG12" s="1467"/>
      <c r="BH12" s="1241" t="s">
        <v>12</v>
      </c>
      <c r="BI12" s="1241"/>
      <c r="BJ12" s="1241"/>
      <c r="BK12" s="1241"/>
      <c r="BL12" s="1224" t="s">
        <v>33</v>
      </c>
      <c r="BM12" s="1224"/>
      <c r="BN12" s="1224"/>
      <c r="BO12" s="1413" t="str">
        <f>①伊勢崎市における事業所基本情報!I35&amp;""</f>
        <v/>
      </c>
      <c r="BP12" s="1414"/>
      <c r="BQ12" s="1414"/>
      <c r="BR12" s="1414"/>
      <c r="BS12" s="1414"/>
      <c r="BT12" s="1414"/>
      <c r="BU12" s="1414"/>
      <c r="BV12" s="1414"/>
      <c r="BW12" s="1414"/>
      <c r="BX12" s="1414"/>
      <c r="BY12" s="1414"/>
      <c r="BZ12" s="1414"/>
      <c r="CA12" s="1414"/>
      <c r="CB12" s="1414"/>
      <c r="CC12" s="1414"/>
      <c r="CD12" s="1415"/>
      <c r="CE12" s="196"/>
      <c r="CF12" s="196"/>
      <c r="CG12" s="244"/>
      <c r="CL12" s="241"/>
      <c r="CM12" s="241"/>
      <c r="CN12" s="241"/>
      <c r="CO12" s="241"/>
      <c r="CP12" s="241"/>
      <c r="CQ12" s="241"/>
      <c r="CR12" s="241"/>
      <c r="CS12" s="241"/>
      <c r="CT12" s="241"/>
    </row>
    <row r="13" spans="1:98" ht="13.5" customHeight="1" x14ac:dyDescent="0.2">
      <c r="B13" s="1437"/>
      <c r="C13" s="1437"/>
      <c r="D13" s="1438"/>
      <c r="E13" s="1438"/>
      <c r="F13" s="1437"/>
      <c r="G13" s="1437"/>
      <c r="H13" s="1438"/>
      <c r="I13" s="1438"/>
      <c r="J13" s="235"/>
      <c r="K13" s="1456" t="str">
        <f>③異動届出書質問表!BK4&amp;""</f>
        <v>令和年月日</v>
      </c>
      <c r="L13" s="1457"/>
      <c r="M13" s="1457"/>
      <c r="N13" s="1457"/>
      <c r="O13" s="1457"/>
      <c r="P13" s="1457"/>
      <c r="Q13" s="1457"/>
      <c r="R13" s="1457"/>
      <c r="S13" s="1457"/>
      <c r="T13" s="1457"/>
      <c r="U13" s="1457"/>
      <c r="V13" s="1457"/>
      <c r="W13" s="1457"/>
      <c r="X13" s="1457"/>
      <c r="Y13" s="1458"/>
      <c r="Z13" s="1476"/>
      <c r="AA13" s="1477"/>
      <c r="AB13" s="1386" t="s">
        <v>24</v>
      </c>
      <c r="AC13" s="1386"/>
      <c r="AD13" s="1386"/>
      <c r="AE13" s="1386"/>
      <c r="AF13" s="1386"/>
      <c r="AG13" s="1386"/>
      <c r="AH13" s="1463" t="str">
        <f>①伊勢崎市における事業所基本情報!I22&amp;""</f>
        <v/>
      </c>
      <c r="AI13" s="1463"/>
      <c r="AJ13" s="1463"/>
      <c r="AK13" s="1463"/>
      <c r="AL13" s="1463"/>
      <c r="AM13" s="1463"/>
      <c r="AN13" s="1463"/>
      <c r="AO13" s="1463"/>
      <c r="AP13" s="1463"/>
      <c r="AQ13" s="1463"/>
      <c r="AR13" s="1463"/>
      <c r="AS13" s="1463"/>
      <c r="AT13" s="1463"/>
      <c r="AU13" s="1463"/>
      <c r="AV13" s="1463"/>
      <c r="AW13" s="1463"/>
      <c r="AX13" s="1463"/>
      <c r="AY13" s="1463"/>
      <c r="AZ13" s="1463"/>
      <c r="BA13" s="1463"/>
      <c r="BB13" s="1463"/>
      <c r="BC13" s="1463"/>
      <c r="BD13" s="1463"/>
      <c r="BE13" s="1463"/>
      <c r="BF13" s="1463"/>
      <c r="BG13" s="1463"/>
      <c r="BH13" s="1241"/>
      <c r="BI13" s="1241"/>
      <c r="BJ13" s="1241"/>
      <c r="BK13" s="1241"/>
      <c r="BL13" s="1224"/>
      <c r="BM13" s="1224"/>
      <c r="BN13" s="1224"/>
      <c r="BO13" s="1416"/>
      <c r="BP13" s="1417"/>
      <c r="BQ13" s="1417"/>
      <c r="BR13" s="1417"/>
      <c r="BS13" s="1417"/>
      <c r="BT13" s="1417"/>
      <c r="BU13" s="1417"/>
      <c r="BV13" s="1417"/>
      <c r="BW13" s="1417"/>
      <c r="BX13" s="1417"/>
      <c r="BY13" s="1417"/>
      <c r="BZ13" s="1417"/>
      <c r="CA13" s="1417"/>
      <c r="CB13" s="1417"/>
      <c r="CC13" s="1417"/>
      <c r="CD13" s="1418"/>
      <c r="CE13" s="196"/>
      <c r="CF13" s="196"/>
      <c r="CG13" s="244"/>
      <c r="CL13" s="241"/>
    </row>
    <row r="14" spans="1:98" ht="13.5" customHeight="1" x14ac:dyDescent="0.2">
      <c r="A14" s="245"/>
      <c r="B14" s="1437"/>
      <c r="C14" s="1437"/>
      <c r="D14" s="1438"/>
      <c r="E14" s="1438"/>
      <c r="F14" s="1437"/>
      <c r="G14" s="1437"/>
      <c r="H14" s="1438"/>
      <c r="I14" s="1438"/>
      <c r="J14" s="235"/>
      <c r="K14" s="1456"/>
      <c r="L14" s="1457"/>
      <c r="M14" s="1457"/>
      <c r="N14" s="1457"/>
      <c r="O14" s="1457"/>
      <c r="P14" s="1457"/>
      <c r="Q14" s="1457"/>
      <c r="R14" s="1457"/>
      <c r="S14" s="1457"/>
      <c r="T14" s="1457"/>
      <c r="U14" s="1457"/>
      <c r="V14" s="1457"/>
      <c r="W14" s="1457"/>
      <c r="X14" s="1457"/>
      <c r="Y14" s="1458"/>
      <c r="Z14" s="1476"/>
      <c r="AA14" s="1477"/>
      <c r="AB14" s="1224"/>
      <c r="AC14" s="1224"/>
      <c r="AD14" s="1224"/>
      <c r="AE14" s="1224"/>
      <c r="AF14" s="1224"/>
      <c r="AG14" s="1224"/>
      <c r="AH14" s="1464"/>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464"/>
      <c r="BD14" s="1464"/>
      <c r="BE14" s="1464"/>
      <c r="BF14" s="1464"/>
      <c r="BG14" s="1464"/>
      <c r="BH14" s="1241"/>
      <c r="BI14" s="1241"/>
      <c r="BJ14" s="1241"/>
      <c r="BK14" s="1241"/>
      <c r="BL14" s="1224" t="s">
        <v>3</v>
      </c>
      <c r="BM14" s="1224"/>
      <c r="BN14" s="1224"/>
      <c r="BO14" s="1407" t="str">
        <f>①伊勢崎市における事業所基本情報!I37&amp;""</f>
        <v/>
      </c>
      <c r="BP14" s="1408"/>
      <c r="BQ14" s="1408"/>
      <c r="BR14" s="1408"/>
      <c r="BS14" s="1408"/>
      <c r="BT14" s="1408"/>
      <c r="BU14" s="1408"/>
      <c r="BV14" s="1408"/>
      <c r="BW14" s="1408"/>
      <c r="BX14" s="1408"/>
      <c r="BY14" s="1408"/>
      <c r="BZ14" s="1408"/>
      <c r="CA14" s="1408"/>
      <c r="CB14" s="1408"/>
      <c r="CC14" s="1408"/>
      <c r="CD14" s="1409"/>
      <c r="CE14" s="196"/>
      <c r="CF14" s="196"/>
      <c r="CG14" s="244"/>
      <c r="CL14" s="241"/>
    </row>
    <row r="15" spans="1:98" ht="13.5" customHeight="1" x14ac:dyDescent="0.2">
      <c r="A15" s="245"/>
      <c r="B15" s="1437"/>
      <c r="C15" s="1437"/>
      <c r="D15" s="1438"/>
      <c r="E15" s="1438"/>
      <c r="F15" s="1437"/>
      <c r="G15" s="1437"/>
      <c r="H15" s="1438"/>
      <c r="I15" s="1438"/>
      <c r="J15" s="235"/>
      <c r="K15" s="1456"/>
      <c r="L15" s="1457"/>
      <c r="M15" s="1457"/>
      <c r="N15" s="1457"/>
      <c r="O15" s="1457"/>
      <c r="P15" s="1457"/>
      <c r="Q15" s="1457"/>
      <c r="R15" s="1457"/>
      <c r="S15" s="1457"/>
      <c r="T15" s="1457"/>
      <c r="U15" s="1457"/>
      <c r="V15" s="1457"/>
      <c r="W15" s="1457"/>
      <c r="X15" s="1457"/>
      <c r="Y15" s="1458"/>
      <c r="Z15" s="1476"/>
      <c r="AA15" s="1477"/>
      <c r="AB15" s="1224"/>
      <c r="AC15" s="1224"/>
      <c r="AD15" s="1224"/>
      <c r="AE15" s="1224"/>
      <c r="AF15" s="1224"/>
      <c r="AG15" s="122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4"/>
      <c r="BE15" s="1464"/>
      <c r="BF15" s="1464"/>
      <c r="BG15" s="1464"/>
      <c r="BH15" s="1241"/>
      <c r="BI15" s="1241"/>
      <c r="BJ15" s="1241"/>
      <c r="BK15" s="1241"/>
      <c r="BL15" s="1224"/>
      <c r="BM15" s="1224"/>
      <c r="BN15" s="1224"/>
      <c r="BO15" s="1410"/>
      <c r="BP15" s="1411"/>
      <c r="BQ15" s="1411"/>
      <c r="BR15" s="1411"/>
      <c r="BS15" s="1411"/>
      <c r="BT15" s="1411"/>
      <c r="BU15" s="1411"/>
      <c r="BV15" s="1411"/>
      <c r="BW15" s="1411"/>
      <c r="BX15" s="1411"/>
      <c r="BY15" s="1411"/>
      <c r="BZ15" s="1411"/>
      <c r="CA15" s="1411"/>
      <c r="CB15" s="1411"/>
      <c r="CC15" s="1411"/>
      <c r="CD15" s="1412"/>
      <c r="CE15" s="196"/>
      <c r="CF15" s="196"/>
      <c r="CG15" s="244"/>
      <c r="CL15" s="241"/>
      <c r="CM15" s="241"/>
    </row>
    <row r="16" spans="1:98" ht="13.5" customHeight="1" x14ac:dyDescent="0.2">
      <c r="A16" s="245"/>
      <c r="B16" s="1437"/>
      <c r="C16" s="1437"/>
      <c r="D16" s="1438"/>
      <c r="E16" s="1438"/>
      <c r="F16" s="1437"/>
      <c r="G16" s="1437"/>
      <c r="H16" s="1438"/>
      <c r="I16" s="1438"/>
      <c r="J16" s="235"/>
      <c r="K16" s="242"/>
      <c r="L16" s="190"/>
      <c r="M16" s="190"/>
      <c r="N16" s="190"/>
      <c r="O16" s="190"/>
      <c r="P16" s="190"/>
      <c r="Q16" s="190"/>
      <c r="R16" s="190"/>
      <c r="S16" s="190"/>
      <c r="T16" s="190"/>
      <c r="U16" s="190"/>
      <c r="V16" s="190"/>
      <c r="W16" s="190"/>
      <c r="X16" s="190"/>
      <c r="Y16" s="243"/>
      <c r="Z16" s="1476"/>
      <c r="AA16" s="1477"/>
      <c r="AB16" s="1224" t="s">
        <v>25</v>
      </c>
      <c r="AC16" s="1224"/>
      <c r="AD16" s="1224"/>
      <c r="AE16" s="1224"/>
      <c r="AF16" s="1224"/>
      <c r="AG16" s="1224"/>
      <c r="AH16" s="1216" t="str">
        <f>①伊勢崎市における事業所基本情報!CG35&amp;""</f>
        <v/>
      </c>
      <c r="AI16" s="1217"/>
      <c r="AJ16" s="1216" t="str">
        <f>①伊勢崎市における事業所基本情報!CH35&amp;""</f>
        <v/>
      </c>
      <c r="AK16" s="1217"/>
      <c r="AL16" s="1216" t="str">
        <f>①伊勢崎市における事業所基本情報!CI35&amp;""</f>
        <v/>
      </c>
      <c r="AM16" s="1217"/>
      <c r="AN16" s="1216" t="str">
        <f>①伊勢崎市における事業所基本情報!CJ35&amp;""</f>
        <v/>
      </c>
      <c r="AO16" s="1217"/>
      <c r="AP16" s="1216" t="str">
        <f>①伊勢崎市における事業所基本情報!CK35&amp;""</f>
        <v/>
      </c>
      <c r="AQ16" s="1217"/>
      <c r="AR16" s="1216" t="str">
        <f>①伊勢崎市における事業所基本情報!CL35&amp;""</f>
        <v/>
      </c>
      <c r="AS16" s="1217"/>
      <c r="AT16" s="1216" t="str">
        <f>①伊勢崎市における事業所基本情報!CM35&amp;""</f>
        <v/>
      </c>
      <c r="AU16" s="1217"/>
      <c r="AV16" s="1216" t="str">
        <f>①伊勢崎市における事業所基本情報!CN35&amp;""</f>
        <v/>
      </c>
      <c r="AW16" s="1217"/>
      <c r="AX16" s="1216" t="str">
        <f>①伊勢崎市における事業所基本情報!CO35&amp;""</f>
        <v/>
      </c>
      <c r="AY16" s="1217"/>
      <c r="AZ16" s="1216" t="str">
        <f>①伊勢崎市における事業所基本情報!CP35&amp;""</f>
        <v/>
      </c>
      <c r="BA16" s="1217"/>
      <c r="BB16" s="1216" t="str">
        <f>①伊勢崎市における事業所基本情報!CQ35&amp;""</f>
        <v/>
      </c>
      <c r="BC16" s="1217"/>
      <c r="BD16" s="1216" t="str">
        <f>①伊勢崎市における事業所基本情報!CR35&amp;""</f>
        <v/>
      </c>
      <c r="BE16" s="1217"/>
      <c r="BF16" s="1294" t="str">
        <f>①伊勢崎市における事業所基本情報!CS35&amp;""</f>
        <v/>
      </c>
      <c r="BG16" s="1295"/>
      <c r="BH16" s="1241"/>
      <c r="BI16" s="1241"/>
      <c r="BJ16" s="1241"/>
      <c r="BK16" s="1241"/>
      <c r="BL16" s="1224" t="s">
        <v>4</v>
      </c>
      <c r="BM16" s="1224"/>
      <c r="BN16" s="1224"/>
      <c r="BO16" s="1333" t="str">
        <f>①伊勢崎市における事業所基本情報!I39&amp;""</f>
        <v/>
      </c>
      <c r="BP16" s="1334"/>
      <c r="BQ16" s="1334"/>
      <c r="BR16" s="1334"/>
      <c r="BS16" s="1334"/>
      <c r="BT16" s="1334"/>
      <c r="BU16" s="1334"/>
      <c r="BV16" s="1334"/>
      <c r="BW16" s="1334"/>
      <c r="BX16" s="1334"/>
      <c r="BY16" s="1334"/>
      <c r="BZ16" s="1334"/>
      <c r="CA16" s="1334"/>
      <c r="CB16" s="1334"/>
      <c r="CC16" s="1334"/>
      <c r="CD16" s="1335"/>
      <c r="CE16" s="196"/>
      <c r="CF16" s="196"/>
      <c r="CG16" s="244"/>
      <c r="CL16" s="241"/>
      <c r="CM16" s="241"/>
    </row>
    <row r="17" spans="1:100" ht="13.5" customHeight="1" thickBot="1" x14ac:dyDescent="0.25">
      <c r="A17" s="245"/>
      <c r="B17" s="1437"/>
      <c r="C17" s="1437"/>
      <c r="D17" s="1438"/>
      <c r="E17" s="1438"/>
      <c r="F17" s="1437"/>
      <c r="G17" s="1437"/>
      <c r="H17" s="1438"/>
      <c r="I17" s="1438"/>
      <c r="J17" s="235"/>
      <c r="K17" s="246"/>
      <c r="L17" s="247"/>
      <c r="M17" s="247"/>
      <c r="N17" s="247"/>
      <c r="O17" s="247"/>
      <c r="P17" s="247"/>
      <c r="Q17" s="247"/>
      <c r="R17" s="247"/>
      <c r="S17" s="247"/>
      <c r="T17" s="247"/>
      <c r="U17" s="247"/>
      <c r="V17" s="247"/>
      <c r="W17" s="247"/>
      <c r="X17" s="247"/>
      <c r="Y17" s="248"/>
      <c r="Z17" s="1478"/>
      <c r="AA17" s="1479"/>
      <c r="AB17" s="1224"/>
      <c r="AC17" s="1224"/>
      <c r="AD17" s="1224"/>
      <c r="AE17" s="1224"/>
      <c r="AF17" s="1224"/>
      <c r="AG17" s="1224"/>
      <c r="AH17" s="1218"/>
      <c r="AI17" s="1219"/>
      <c r="AJ17" s="1218"/>
      <c r="AK17" s="1219"/>
      <c r="AL17" s="1218"/>
      <c r="AM17" s="1219"/>
      <c r="AN17" s="1225"/>
      <c r="AO17" s="1226"/>
      <c r="AP17" s="1225"/>
      <c r="AQ17" s="1226"/>
      <c r="AR17" s="1225"/>
      <c r="AS17" s="1226"/>
      <c r="AT17" s="1225"/>
      <c r="AU17" s="1226"/>
      <c r="AV17" s="1225"/>
      <c r="AW17" s="1226"/>
      <c r="AX17" s="1225"/>
      <c r="AY17" s="1226"/>
      <c r="AZ17" s="1225"/>
      <c r="BA17" s="1226"/>
      <c r="BB17" s="1225"/>
      <c r="BC17" s="1226"/>
      <c r="BD17" s="1225"/>
      <c r="BE17" s="1226"/>
      <c r="BF17" s="1296"/>
      <c r="BG17" s="1216"/>
      <c r="BH17" s="1387"/>
      <c r="BI17" s="1387"/>
      <c r="BJ17" s="1387"/>
      <c r="BK17" s="1387"/>
      <c r="BL17" s="1282"/>
      <c r="BM17" s="1282"/>
      <c r="BN17" s="1282"/>
      <c r="BO17" s="1336"/>
      <c r="BP17" s="1337"/>
      <c r="BQ17" s="1337"/>
      <c r="BR17" s="1337"/>
      <c r="BS17" s="1337"/>
      <c r="BT17" s="1337"/>
      <c r="BU17" s="1337"/>
      <c r="BV17" s="1337"/>
      <c r="BW17" s="1337"/>
      <c r="BX17" s="1337"/>
      <c r="BY17" s="1337"/>
      <c r="BZ17" s="1337"/>
      <c r="CA17" s="1337"/>
      <c r="CB17" s="1337"/>
      <c r="CC17" s="1337"/>
      <c r="CD17" s="1338"/>
      <c r="CE17" s="196"/>
      <c r="CF17" s="196"/>
      <c r="CL17" s="241"/>
      <c r="CM17" s="241"/>
      <c r="CN17" s="241"/>
      <c r="CO17" s="241"/>
      <c r="CP17" s="241"/>
      <c r="CQ17" s="241"/>
      <c r="CR17" s="241"/>
      <c r="CS17" s="241"/>
      <c r="CT17" s="241"/>
    </row>
    <row r="18" spans="1:100" ht="15.75" customHeight="1" x14ac:dyDescent="0.2">
      <c r="A18" s="245"/>
      <c r="B18" s="1437"/>
      <c r="C18" s="1437"/>
      <c r="D18" s="1438"/>
      <c r="E18" s="1438"/>
      <c r="F18" s="1437"/>
      <c r="G18" s="1437"/>
      <c r="H18" s="1438"/>
      <c r="I18" s="1438"/>
      <c r="J18" s="235"/>
      <c r="K18" s="1512" t="s">
        <v>22</v>
      </c>
      <c r="L18" s="1512"/>
      <c r="M18" s="1173" t="s">
        <v>14</v>
      </c>
      <c r="N18" s="1082"/>
      <c r="O18" s="1082"/>
      <c r="P18" s="1082"/>
      <c r="Q18" s="1082"/>
      <c r="R18" s="1083"/>
      <c r="S18" s="1426" t="str">
        <f>③異動届出書質問表!K10&amp;""</f>
        <v/>
      </c>
      <c r="T18" s="1427"/>
      <c r="U18" s="1427"/>
      <c r="V18" s="1427"/>
      <c r="W18" s="1427"/>
      <c r="X18" s="1427"/>
      <c r="Y18" s="1427"/>
      <c r="Z18" s="1427"/>
      <c r="AA18" s="1427"/>
      <c r="AB18" s="1427"/>
      <c r="AC18" s="1427"/>
      <c r="AD18" s="1427"/>
      <c r="AE18" s="1427"/>
      <c r="AF18" s="1427"/>
      <c r="AG18" s="1427"/>
      <c r="AH18" s="1427"/>
      <c r="AI18" s="1427"/>
      <c r="AJ18" s="1427"/>
      <c r="AK18" s="1427"/>
      <c r="AL18" s="1427"/>
      <c r="AM18" s="1427"/>
      <c r="AN18" s="1395" t="s">
        <v>71</v>
      </c>
      <c r="AO18" s="1346"/>
      <c r="AP18" s="1346"/>
      <c r="AQ18" s="1346"/>
      <c r="AR18" s="1396"/>
      <c r="AS18" s="1346" t="s">
        <v>77</v>
      </c>
      <c r="AT18" s="1346"/>
      <c r="AU18" s="1346"/>
      <c r="AV18" s="1346"/>
      <c r="AW18" s="1396"/>
      <c r="AX18" s="1345" t="s">
        <v>251</v>
      </c>
      <c r="AY18" s="1346"/>
      <c r="AZ18" s="1346"/>
      <c r="BA18" s="1346"/>
      <c r="BB18" s="1347"/>
      <c r="BC18" s="1357" t="s">
        <v>72</v>
      </c>
      <c r="BD18" s="1357"/>
      <c r="BE18" s="1358"/>
      <c r="BF18" s="1428" t="s">
        <v>75</v>
      </c>
      <c r="BG18" s="1429"/>
      <c r="BH18" s="1429"/>
      <c r="BI18" s="1429"/>
      <c r="BJ18" s="1429"/>
      <c r="BK18" s="1429"/>
      <c r="BL18" s="1429"/>
      <c r="BM18" s="1429"/>
      <c r="BN18" s="1429"/>
      <c r="BO18" s="1429"/>
      <c r="BP18" s="1430"/>
      <c r="BQ18" s="1315" t="s">
        <v>76</v>
      </c>
      <c r="BR18" s="1316"/>
      <c r="BS18" s="1316"/>
      <c r="BT18" s="1316"/>
      <c r="BU18" s="1316"/>
      <c r="BV18" s="1316"/>
      <c r="BW18" s="1316"/>
      <c r="BX18" s="1316"/>
      <c r="BY18" s="1316"/>
      <c r="BZ18" s="1316"/>
      <c r="CA18" s="1316"/>
      <c r="CB18" s="1316"/>
      <c r="CC18" s="1316"/>
      <c r="CD18" s="1317"/>
      <c r="CE18" s="190"/>
      <c r="CF18" s="190"/>
      <c r="CG18" s="244"/>
      <c r="CH18" s="244"/>
      <c r="CN18" s="241"/>
      <c r="CO18" s="241"/>
      <c r="CP18" s="241"/>
      <c r="CQ18" s="241"/>
      <c r="CR18" s="241"/>
      <c r="CS18" s="241"/>
      <c r="CT18" s="241"/>
      <c r="CU18" s="241"/>
      <c r="CV18" s="241"/>
    </row>
    <row r="19" spans="1:100" ht="13.5" customHeight="1" x14ac:dyDescent="0.2">
      <c r="A19" s="245"/>
      <c r="B19" s="1437"/>
      <c r="C19" s="1437"/>
      <c r="D19" s="1438"/>
      <c r="E19" s="1438"/>
      <c r="F19" s="1437"/>
      <c r="G19" s="1437"/>
      <c r="H19" s="1438"/>
      <c r="I19" s="1438"/>
      <c r="J19" s="235"/>
      <c r="K19" s="1512"/>
      <c r="L19" s="1512"/>
      <c r="M19" s="1388" t="s">
        <v>3</v>
      </c>
      <c r="N19" s="828"/>
      <c r="O19" s="828"/>
      <c r="P19" s="828"/>
      <c r="Q19" s="828"/>
      <c r="R19" s="829"/>
      <c r="S19" s="1514" t="str">
        <f>③異動届出書質問表!K11&amp;""</f>
        <v/>
      </c>
      <c r="T19" s="1515"/>
      <c r="U19" s="1515"/>
      <c r="V19" s="1515"/>
      <c r="W19" s="1515"/>
      <c r="X19" s="1515"/>
      <c r="Y19" s="1515"/>
      <c r="Z19" s="1515"/>
      <c r="AA19" s="1515"/>
      <c r="AB19" s="1515"/>
      <c r="AC19" s="1515"/>
      <c r="AD19" s="1515"/>
      <c r="AE19" s="1515"/>
      <c r="AF19" s="1515"/>
      <c r="AG19" s="1515"/>
      <c r="AH19" s="1515"/>
      <c r="AI19" s="1515"/>
      <c r="AJ19" s="1515"/>
      <c r="AK19" s="1515"/>
      <c r="AL19" s="1515"/>
      <c r="AM19" s="1515"/>
      <c r="AN19" s="1397"/>
      <c r="AO19" s="1349"/>
      <c r="AP19" s="1349"/>
      <c r="AQ19" s="1349"/>
      <c r="AR19" s="1398"/>
      <c r="AS19" s="1349"/>
      <c r="AT19" s="1349"/>
      <c r="AU19" s="1349"/>
      <c r="AV19" s="1349"/>
      <c r="AW19" s="1398"/>
      <c r="AX19" s="1348"/>
      <c r="AY19" s="1349"/>
      <c r="AZ19" s="1349"/>
      <c r="BA19" s="1349"/>
      <c r="BB19" s="1350"/>
      <c r="BC19" s="1359"/>
      <c r="BD19" s="1359"/>
      <c r="BE19" s="1360"/>
      <c r="BF19" s="1431"/>
      <c r="BG19" s="1432"/>
      <c r="BH19" s="1432"/>
      <c r="BI19" s="1432"/>
      <c r="BJ19" s="1432"/>
      <c r="BK19" s="1432"/>
      <c r="BL19" s="1432"/>
      <c r="BM19" s="1432"/>
      <c r="BN19" s="1432"/>
      <c r="BO19" s="1432"/>
      <c r="BP19" s="1433"/>
      <c r="BQ19" s="1318"/>
      <c r="BR19" s="1140"/>
      <c r="BS19" s="1140"/>
      <c r="BT19" s="1140"/>
      <c r="BU19" s="1140"/>
      <c r="BV19" s="1140"/>
      <c r="BW19" s="1140"/>
      <c r="BX19" s="1140"/>
      <c r="BY19" s="1140"/>
      <c r="BZ19" s="1140"/>
      <c r="CA19" s="1140"/>
      <c r="CB19" s="1140"/>
      <c r="CC19" s="1140"/>
      <c r="CD19" s="1319"/>
      <c r="CE19" s="190"/>
      <c r="CF19" s="190"/>
      <c r="CG19" s="244"/>
      <c r="CH19" s="244"/>
      <c r="CN19" s="241"/>
      <c r="CO19" s="241"/>
      <c r="CP19" s="241"/>
      <c r="CQ19" s="241"/>
      <c r="CR19" s="241"/>
      <c r="CS19" s="241"/>
      <c r="CT19" s="241"/>
      <c r="CU19" s="241"/>
      <c r="CV19" s="241"/>
    </row>
    <row r="20" spans="1:100" ht="13.5" customHeight="1" x14ac:dyDescent="0.2">
      <c r="A20" s="245"/>
      <c r="B20" s="1437"/>
      <c r="C20" s="1437"/>
      <c r="D20" s="1438"/>
      <c r="E20" s="1438"/>
      <c r="F20" s="1437"/>
      <c r="G20" s="1437"/>
      <c r="H20" s="1438"/>
      <c r="I20" s="1438"/>
      <c r="J20" s="235"/>
      <c r="K20" s="1512"/>
      <c r="L20" s="1512"/>
      <c r="M20" s="1194"/>
      <c r="N20" s="950"/>
      <c r="O20" s="950"/>
      <c r="P20" s="950"/>
      <c r="Q20" s="950"/>
      <c r="R20" s="951"/>
      <c r="S20" s="1516"/>
      <c r="T20" s="1517"/>
      <c r="U20" s="1517"/>
      <c r="V20" s="1517"/>
      <c r="W20" s="1517"/>
      <c r="X20" s="1517"/>
      <c r="Y20" s="1517"/>
      <c r="Z20" s="1517"/>
      <c r="AA20" s="1517"/>
      <c r="AB20" s="1517"/>
      <c r="AC20" s="1517"/>
      <c r="AD20" s="1517"/>
      <c r="AE20" s="1517"/>
      <c r="AF20" s="1517"/>
      <c r="AG20" s="1517"/>
      <c r="AH20" s="1517"/>
      <c r="AI20" s="1517"/>
      <c r="AJ20" s="1517"/>
      <c r="AK20" s="1517"/>
      <c r="AL20" s="1517"/>
      <c r="AM20" s="1517"/>
      <c r="AN20" s="1397"/>
      <c r="AO20" s="1349"/>
      <c r="AP20" s="1349"/>
      <c r="AQ20" s="1349"/>
      <c r="AR20" s="1398"/>
      <c r="AS20" s="1349"/>
      <c r="AT20" s="1349"/>
      <c r="AU20" s="1349"/>
      <c r="AV20" s="1349"/>
      <c r="AW20" s="1398"/>
      <c r="AX20" s="1348"/>
      <c r="AY20" s="1349"/>
      <c r="AZ20" s="1349"/>
      <c r="BA20" s="1349"/>
      <c r="BB20" s="1350"/>
      <c r="BC20" s="1359"/>
      <c r="BD20" s="1359"/>
      <c r="BE20" s="1360"/>
      <c r="BF20" s="1431"/>
      <c r="BG20" s="1432"/>
      <c r="BH20" s="1432"/>
      <c r="BI20" s="1432"/>
      <c r="BJ20" s="1432"/>
      <c r="BK20" s="1432"/>
      <c r="BL20" s="1432"/>
      <c r="BM20" s="1432"/>
      <c r="BN20" s="1432"/>
      <c r="BO20" s="1432"/>
      <c r="BP20" s="1433"/>
      <c r="BQ20" s="1318"/>
      <c r="BR20" s="1140"/>
      <c r="BS20" s="1140"/>
      <c r="BT20" s="1140"/>
      <c r="BU20" s="1140"/>
      <c r="BV20" s="1140"/>
      <c r="BW20" s="1140"/>
      <c r="BX20" s="1140"/>
      <c r="BY20" s="1140"/>
      <c r="BZ20" s="1140"/>
      <c r="CA20" s="1140"/>
      <c r="CB20" s="1140"/>
      <c r="CC20" s="1140"/>
      <c r="CD20" s="1319"/>
      <c r="CE20" s="190"/>
      <c r="CF20" s="190"/>
      <c r="CG20" s="244"/>
      <c r="CH20" s="244"/>
      <c r="CN20" s="241"/>
      <c r="CO20" s="241"/>
      <c r="CP20" s="241"/>
      <c r="CQ20" s="241"/>
      <c r="CR20" s="241"/>
      <c r="CS20" s="241"/>
      <c r="CT20" s="241"/>
      <c r="CU20" s="241"/>
      <c r="CV20" s="241"/>
    </row>
    <row r="21" spans="1:100" ht="13.5" customHeight="1" x14ac:dyDescent="0.2">
      <c r="A21" s="245"/>
      <c r="B21" s="1437"/>
      <c r="C21" s="1437"/>
      <c r="D21" s="1438"/>
      <c r="E21" s="1438"/>
      <c r="F21" s="1437"/>
      <c r="G21" s="1437"/>
      <c r="H21" s="1438"/>
      <c r="I21" s="1438"/>
      <c r="J21" s="235"/>
      <c r="K21" s="1512"/>
      <c r="L21" s="1512"/>
      <c r="M21" s="1173" t="s">
        <v>23</v>
      </c>
      <c r="N21" s="1082"/>
      <c r="O21" s="1082"/>
      <c r="P21" s="1082"/>
      <c r="Q21" s="1082"/>
      <c r="R21" s="1083"/>
      <c r="S21" s="1459" t="str">
        <f>③異動届出書質問表!BV12&amp;""</f>
        <v/>
      </c>
      <c r="T21" s="1460"/>
      <c r="U21" s="1460"/>
      <c r="V21" s="1460"/>
      <c r="W21" s="1460"/>
      <c r="X21" s="1460"/>
      <c r="Y21" s="1460"/>
      <c r="Z21" s="1460"/>
      <c r="AA21" s="1460"/>
      <c r="AB21" s="1460"/>
      <c r="AC21" s="1460"/>
      <c r="AD21" s="1460"/>
      <c r="AE21" s="1460"/>
      <c r="AF21" s="1460"/>
      <c r="AG21" s="1460"/>
      <c r="AH21" s="1460"/>
      <c r="AI21" s="1460"/>
      <c r="AJ21" s="1460"/>
      <c r="AK21" s="1460"/>
      <c r="AL21" s="1460"/>
      <c r="AM21" s="1460"/>
      <c r="AN21" s="1397"/>
      <c r="AO21" s="1349"/>
      <c r="AP21" s="1349"/>
      <c r="AQ21" s="1349"/>
      <c r="AR21" s="1398"/>
      <c r="AS21" s="1349"/>
      <c r="AT21" s="1349"/>
      <c r="AU21" s="1349"/>
      <c r="AV21" s="1349"/>
      <c r="AW21" s="1398"/>
      <c r="AX21" s="1348"/>
      <c r="AY21" s="1349"/>
      <c r="AZ21" s="1349"/>
      <c r="BA21" s="1349"/>
      <c r="BB21" s="1350"/>
      <c r="BC21" s="1359"/>
      <c r="BD21" s="1359"/>
      <c r="BE21" s="1360"/>
      <c r="BF21" s="1434">
        <f>IFERROR(IF($A$23="","",+VLOOKUP($A$23,'②選択画面 '!$CC$8:$CH$21,5,0)),"")</f>
        <v>301</v>
      </c>
      <c r="BG21" s="1435"/>
      <c r="BH21" s="1435"/>
      <c r="BI21" s="1435"/>
      <c r="BJ21" s="1435"/>
      <c r="BK21" s="1435"/>
      <c r="BL21" s="1435"/>
      <c r="BM21" s="1435"/>
      <c r="BN21" s="1435"/>
      <c r="BO21" s="1435"/>
      <c r="BP21" s="1436"/>
      <c r="BQ21" s="1318"/>
      <c r="BR21" s="1140"/>
      <c r="BS21" s="1140"/>
      <c r="BT21" s="1140"/>
      <c r="BU21" s="1140"/>
      <c r="BV21" s="1140"/>
      <c r="BW21" s="1140"/>
      <c r="BX21" s="1140"/>
      <c r="BY21" s="1140"/>
      <c r="BZ21" s="1140"/>
      <c r="CA21" s="1140"/>
      <c r="CB21" s="1140"/>
      <c r="CC21" s="1140"/>
      <c r="CD21" s="1319"/>
      <c r="CE21" s="190"/>
      <c r="CF21" s="190"/>
      <c r="CG21" s="244"/>
      <c r="CH21" s="244"/>
      <c r="CN21" s="241"/>
      <c r="CO21" s="241"/>
      <c r="CP21" s="241"/>
      <c r="CQ21" s="241"/>
      <c r="CR21" s="241"/>
      <c r="CS21" s="241"/>
      <c r="CT21" s="241"/>
      <c r="CU21" s="241"/>
      <c r="CV21" s="241"/>
    </row>
    <row r="22" spans="1:100" ht="13.5" customHeight="1" thickBot="1" x14ac:dyDescent="0.25">
      <c r="A22" s="245"/>
      <c r="B22" s="1437"/>
      <c r="C22" s="1437"/>
      <c r="D22" s="1438"/>
      <c r="E22" s="1438"/>
      <c r="F22" s="1437"/>
      <c r="G22" s="1437"/>
      <c r="H22" s="1438"/>
      <c r="I22" s="1438"/>
      <c r="J22" s="235"/>
      <c r="K22" s="1512"/>
      <c r="L22" s="1512"/>
      <c r="M22" s="1194"/>
      <c r="N22" s="950"/>
      <c r="O22" s="950"/>
      <c r="P22" s="950"/>
      <c r="Q22" s="950"/>
      <c r="R22" s="951"/>
      <c r="S22" s="1461"/>
      <c r="T22" s="1462"/>
      <c r="U22" s="1462"/>
      <c r="V22" s="1462"/>
      <c r="W22" s="1462"/>
      <c r="X22" s="1462"/>
      <c r="Y22" s="1462"/>
      <c r="Z22" s="1462"/>
      <c r="AA22" s="1462"/>
      <c r="AB22" s="1462"/>
      <c r="AC22" s="1462"/>
      <c r="AD22" s="1462"/>
      <c r="AE22" s="1462"/>
      <c r="AF22" s="1462"/>
      <c r="AG22" s="1462"/>
      <c r="AH22" s="1462"/>
      <c r="AI22" s="1462"/>
      <c r="AJ22" s="1462"/>
      <c r="AK22" s="1462"/>
      <c r="AL22" s="1462"/>
      <c r="AM22" s="1462"/>
      <c r="AN22" s="1399"/>
      <c r="AO22" s="1352"/>
      <c r="AP22" s="1352"/>
      <c r="AQ22" s="1352"/>
      <c r="AR22" s="1400"/>
      <c r="AS22" s="1352"/>
      <c r="AT22" s="1352"/>
      <c r="AU22" s="1352"/>
      <c r="AV22" s="1352"/>
      <c r="AW22" s="1400"/>
      <c r="AX22" s="1351"/>
      <c r="AY22" s="1352"/>
      <c r="AZ22" s="1352"/>
      <c r="BA22" s="1352"/>
      <c r="BB22" s="1353"/>
      <c r="BC22" s="1361"/>
      <c r="BD22" s="1361"/>
      <c r="BE22" s="1362"/>
      <c r="BF22" s="1434"/>
      <c r="BG22" s="1435"/>
      <c r="BH22" s="1435"/>
      <c r="BI22" s="1435"/>
      <c r="BJ22" s="1435"/>
      <c r="BK22" s="1435"/>
      <c r="BL22" s="1435"/>
      <c r="BM22" s="1435"/>
      <c r="BN22" s="1435"/>
      <c r="BO22" s="1435"/>
      <c r="BP22" s="1436"/>
      <c r="BQ22" s="1318"/>
      <c r="BR22" s="1140"/>
      <c r="BS22" s="1140"/>
      <c r="BT22" s="1140"/>
      <c r="BU22" s="1140"/>
      <c r="BV22" s="1140"/>
      <c r="BW22" s="1140"/>
      <c r="BX22" s="1140"/>
      <c r="BY22" s="1140"/>
      <c r="BZ22" s="1140"/>
      <c r="CA22" s="1140"/>
      <c r="CB22" s="1140"/>
      <c r="CC22" s="1140"/>
      <c r="CD22" s="1319"/>
      <c r="CE22" s="190"/>
      <c r="CF22" s="190"/>
      <c r="CG22" s="244"/>
      <c r="CH22" s="244"/>
      <c r="CN22" s="241"/>
      <c r="CO22" s="241"/>
      <c r="CP22" s="241"/>
      <c r="CQ22" s="241"/>
      <c r="CR22" s="241"/>
      <c r="CS22" s="241"/>
      <c r="CT22" s="241"/>
      <c r="CU22" s="241"/>
      <c r="CV22" s="241"/>
    </row>
    <row r="23" spans="1:100" ht="13.5" customHeight="1" x14ac:dyDescent="0.2">
      <c r="A23" s="245">
        <f>'②選択画面 '!$CB$8</f>
        <v>7</v>
      </c>
      <c r="B23" s="1437"/>
      <c r="C23" s="1437"/>
      <c r="D23" s="1438"/>
      <c r="E23" s="1438"/>
      <c r="F23" s="1437"/>
      <c r="G23" s="1437"/>
      <c r="H23" s="1438"/>
      <c r="I23" s="1438"/>
      <c r="J23" s="235"/>
      <c r="K23" s="1512"/>
      <c r="L23" s="1512"/>
      <c r="M23" s="1173" t="s">
        <v>594</v>
      </c>
      <c r="N23" s="1082"/>
      <c r="O23" s="1082"/>
      <c r="P23" s="1082"/>
      <c r="Q23" s="1082"/>
      <c r="R23" s="1083"/>
      <c r="S23" s="1220" t="s">
        <v>408</v>
      </c>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503" t="str">
        <f>TEXT(③異動届出書質問表!AM37,"#,##0")&amp;""</f>
        <v>0</v>
      </c>
      <c r="AO23" s="1504"/>
      <c r="AP23" s="1504"/>
      <c r="AQ23" s="1504"/>
      <c r="AR23" s="1505"/>
      <c r="AS23" s="1320" t="s">
        <v>249</v>
      </c>
      <c r="AT23" s="1321"/>
      <c r="AU23" s="1321"/>
      <c r="AV23" s="1376" t="s">
        <v>84</v>
      </c>
      <c r="AW23" s="1382"/>
      <c r="AX23" s="1205" t="str">
        <f>+IF(AS26="5","",③異動届出書質問表!BQ39)</f>
        <v/>
      </c>
      <c r="AY23" s="1205"/>
      <c r="AZ23" s="1205"/>
      <c r="BA23" s="1376" t="s">
        <v>84</v>
      </c>
      <c r="BB23" s="1377"/>
      <c r="BC23" s="1363" t="str">
        <f>③異動届出書質問表!I16&amp;"年"</f>
        <v>年</v>
      </c>
      <c r="BD23" s="1363"/>
      <c r="BE23" s="1364"/>
      <c r="BF23" s="1401">
        <f>IFERROR(IF($A$23="","",+VLOOKUP($A$23,'②選択画面 '!$CC$8:$CH$21,3,0)),"")</f>
        <v>5</v>
      </c>
      <c r="BG23" s="1401"/>
      <c r="BH23" s="1402"/>
      <c r="BI23" s="1369" t="s">
        <v>583</v>
      </c>
      <c r="BJ23" s="1370"/>
      <c r="BK23" s="1370"/>
      <c r="BL23" s="1370"/>
      <c r="BM23" s="1370"/>
      <c r="BN23" s="1370"/>
      <c r="BO23" s="1370"/>
      <c r="BP23" s="1370"/>
      <c r="BQ23" s="1419">
        <f>IFERROR(IF($A$23="","",+VLOOKUP($A$23,'②選択画面 '!$CC$8:$CH$21,4,0)),"")</f>
        <v>3</v>
      </c>
      <c r="BR23" s="1401"/>
      <c r="BS23" s="1402"/>
      <c r="BT23" s="1326" t="s">
        <v>78</v>
      </c>
      <c r="BU23" s="1327"/>
      <c r="BV23" s="1327"/>
      <c r="BW23" s="1327"/>
      <c r="BX23" s="1327"/>
      <c r="BY23" s="1327"/>
      <c r="BZ23" s="1327"/>
      <c r="CA23" s="1327"/>
      <c r="CB23" s="1327"/>
      <c r="CC23" s="1327"/>
      <c r="CD23" s="1328"/>
      <c r="CE23" s="190"/>
      <c r="CF23" s="190"/>
      <c r="CG23" s="244"/>
      <c r="CH23" s="244"/>
      <c r="CN23" s="241"/>
      <c r="CO23" s="241"/>
      <c r="CP23" s="241"/>
      <c r="CQ23" s="241"/>
      <c r="CR23" s="241"/>
      <c r="CS23" s="241"/>
      <c r="CT23" s="241"/>
      <c r="CU23" s="241"/>
      <c r="CV23" s="241"/>
    </row>
    <row r="24" spans="1:100" ht="13.5" customHeight="1" x14ac:dyDescent="0.2">
      <c r="A24" s="245"/>
      <c r="B24" s="1437"/>
      <c r="C24" s="1437"/>
      <c r="D24" s="1438"/>
      <c r="E24" s="1438"/>
      <c r="F24" s="1437"/>
      <c r="G24" s="1437"/>
      <c r="H24" s="1438"/>
      <c r="I24" s="1438"/>
      <c r="J24" s="235"/>
      <c r="K24" s="1512"/>
      <c r="L24" s="1512"/>
      <c r="M24" s="1194"/>
      <c r="N24" s="950"/>
      <c r="O24" s="950"/>
      <c r="P24" s="950"/>
      <c r="Q24" s="950"/>
      <c r="R24" s="951"/>
      <c r="S24" s="1222"/>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506"/>
      <c r="AO24" s="1507"/>
      <c r="AP24" s="1507"/>
      <c r="AQ24" s="1507"/>
      <c r="AR24" s="1508"/>
      <c r="AS24" s="1322"/>
      <c r="AT24" s="1323"/>
      <c r="AU24" s="1323"/>
      <c r="AV24" s="1378"/>
      <c r="AW24" s="1383"/>
      <c r="AX24" s="1206"/>
      <c r="AY24" s="1206"/>
      <c r="AZ24" s="1206"/>
      <c r="BA24" s="1378"/>
      <c r="BB24" s="1379"/>
      <c r="BC24" s="1365"/>
      <c r="BD24" s="1365"/>
      <c r="BE24" s="1366"/>
      <c r="BF24" s="1403"/>
      <c r="BG24" s="1403"/>
      <c r="BH24" s="1404"/>
      <c r="BI24" s="1371"/>
      <c r="BJ24" s="1371"/>
      <c r="BK24" s="1371"/>
      <c r="BL24" s="1371"/>
      <c r="BM24" s="1371"/>
      <c r="BN24" s="1371"/>
      <c r="BO24" s="1371"/>
      <c r="BP24" s="1371"/>
      <c r="BQ24" s="1420"/>
      <c r="BR24" s="1403"/>
      <c r="BS24" s="1404"/>
      <c r="BT24" s="1329"/>
      <c r="BU24" s="1329"/>
      <c r="BV24" s="1329"/>
      <c r="BW24" s="1329"/>
      <c r="BX24" s="1329"/>
      <c r="BY24" s="1329"/>
      <c r="BZ24" s="1329"/>
      <c r="CA24" s="1329"/>
      <c r="CB24" s="1329"/>
      <c r="CC24" s="1329"/>
      <c r="CD24" s="1330"/>
      <c r="CE24" s="190"/>
      <c r="CF24" s="190"/>
      <c r="CG24" s="244"/>
      <c r="CH24" s="244"/>
      <c r="CN24" s="241"/>
      <c r="CO24" s="241"/>
      <c r="CP24" s="241"/>
      <c r="CQ24" s="241"/>
      <c r="CR24" s="241"/>
      <c r="CS24" s="241"/>
      <c r="CT24" s="241"/>
      <c r="CU24" s="241"/>
      <c r="CV24" s="241"/>
    </row>
    <row r="25" spans="1:100" ht="13.5" customHeight="1" thickBot="1" x14ac:dyDescent="0.25">
      <c r="A25" s="245"/>
      <c r="B25" s="1437"/>
      <c r="C25" s="1437"/>
      <c r="D25" s="1438"/>
      <c r="E25" s="1438"/>
      <c r="F25" s="1437"/>
      <c r="G25" s="1437"/>
      <c r="H25" s="1438"/>
      <c r="I25" s="1438"/>
      <c r="J25" s="235"/>
      <c r="K25" s="1512"/>
      <c r="L25" s="1512"/>
      <c r="M25" s="1251" t="s">
        <v>15</v>
      </c>
      <c r="N25" s="1252"/>
      <c r="O25" s="1252"/>
      <c r="P25" s="1252"/>
      <c r="Q25" s="1252"/>
      <c r="R25" s="1439"/>
      <c r="S25" s="1208" t="str">
        <f>③異動届出書質問表!H6&amp;""</f>
        <v/>
      </c>
      <c r="T25" s="1209"/>
      <c r="U25" s="1209"/>
      <c r="V25" s="1209"/>
      <c r="W25" s="1209"/>
      <c r="X25" s="1209"/>
      <c r="Y25" s="1209"/>
      <c r="Z25" s="1209"/>
      <c r="AA25" s="1209"/>
      <c r="AB25" s="1209"/>
      <c r="AC25" s="1209"/>
      <c r="AD25" s="1209"/>
      <c r="AE25" s="1209"/>
      <c r="AF25" s="1209"/>
      <c r="AG25" s="1209"/>
      <c r="AH25" s="1209"/>
      <c r="AI25" s="1209"/>
      <c r="AJ25" s="1209"/>
      <c r="AK25" s="1209"/>
      <c r="AL25" s="1209"/>
      <c r="AM25" s="1210"/>
      <c r="AN25" s="1506"/>
      <c r="AO25" s="1507"/>
      <c r="AP25" s="1507"/>
      <c r="AQ25" s="1507"/>
      <c r="AR25" s="1508"/>
      <c r="AS25" s="1324"/>
      <c r="AT25" s="1325"/>
      <c r="AU25" s="1325"/>
      <c r="AV25" s="1380"/>
      <c r="AW25" s="1384"/>
      <c r="AX25" s="1207"/>
      <c r="AY25" s="1207"/>
      <c r="AZ25" s="1207"/>
      <c r="BA25" s="1380"/>
      <c r="BB25" s="1381"/>
      <c r="BC25" s="1367"/>
      <c r="BD25" s="1367"/>
      <c r="BE25" s="1368"/>
      <c r="BF25" s="1405"/>
      <c r="BG25" s="1405"/>
      <c r="BH25" s="1406"/>
      <c r="BI25" s="1371"/>
      <c r="BJ25" s="1371"/>
      <c r="BK25" s="1371"/>
      <c r="BL25" s="1371"/>
      <c r="BM25" s="1371"/>
      <c r="BN25" s="1371"/>
      <c r="BO25" s="1371"/>
      <c r="BP25" s="1371"/>
      <c r="BQ25" s="1421"/>
      <c r="BR25" s="1405"/>
      <c r="BS25" s="1406"/>
      <c r="BT25" s="1329"/>
      <c r="BU25" s="1329"/>
      <c r="BV25" s="1329"/>
      <c r="BW25" s="1329"/>
      <c r="BX25" s="1329"/>
      <c r="BY25" s="1329"/>
      <c r="BZ25" s="1329"/>
      <c r="CA25" s="1329"/>
      <c r="CB25" s="1329"/>
      <c r="CC25" s="1329"/>
      <c r="CD25" s="1330"/>
      <c r="CE25" s="190"/>
      <c r="CF25" s="190"/>
      <c r="CG25" s="244"/>
      <c r="CH25" s="244"/>
      <c r="CO25" s="241"/>
      <c r="CP25" s="241"/>
      <c r="CQ25" s="241"/>
      <c r="CR25" s="241"/>
      <c r="CS25" s="241"/>
      <c r="CT25" s="241"/>
      <c r="CU25" s="241"/>
      <c r="CV25" s="241"/>
    </row>
    <row r="26" spans="1:100" ht="13.5" customHeight="1" x14ac:dyDescent="0.2">
      <c r="A26" s="245"/>
      <c r="B26" s="1437"/>
      <c r="C26" s="1437"/>
      <c r="D26" s="1438"/>
      <c r="E26" s="1438"/>
      <c r="F26" s="1437"/>
      <c r="G26" s="1437"/>
      <c r="H26" s="1438"/>
      <c r="I26" s="1438"/>
      <c r="J26" s="235"/>
      <c r="K26" s="1512"/>
      <c r="L26" s="1512"/>
      <c r="M26" s="1440"/>
      <c r="N26" s="1441"/>
      <c r="O26" s="1441"/>
      <c r="P26" s="1441"/>
      <c r="Q26" s="1441"/>
      <c r="R26" s="1442"/>
      <c r="S26" s="1211"/>
      <c r="T26" s="1212"/>
      <c r="U26" s="1212"/>
      <c r="V26" s="1212"/>
      <c r="W26" s="1212"/>
      <c r="X26" s="1212"/>
      <c r="Y26" s="1212"/>
      <c r="Z26" s="1212"/>
      <c r="AA26" s="1212"/>
      <c r="AB26" s="1212"/>
      <c r="AC26" s="1212"/>
      <c r="AD26" s="1212"/>
      <c r="AE26" s="1212"/>
      <c r="AF26" s="1212"/>
      <c r="AG26" s="1212"/>
      <c r="AH26" s="1212"/>
      <c r="AI26" s="1212"/>
      <c r="AJ26" s="1212"/>
      <c r="AK26" s="1212"/>
      <c r="AL26" s="1212"/>
      <c r="AM26" s="1213"/>
      <c r="AN26" s="1506"/>
      <c r="AO26" s="1507"/>
      <c r="AP26" s="1507"/>
      <c r="AQ26" s="1507"/>
      <c r="AR26" s="1508"/>
      <c r="AS26" s="1354" t="str">
        <f>③異動届出書質問表!Z38&amp;""</f>
        <v/>
      </c>
      <c r="AT26" s="1205"/>
      <c r="AU26" s="1205"/>
      <c r="AV26" s="1376" t="s">
        <v>81</v>
      </c>
      <c r="AW26" s="1382"/>
      <c r="AX26" s="1205">
        <f>+IF(AS26="5","",5)</f>
        <v>5</v>
      </c>
      <c r="AY26" s="1205"/>
      <c r="AZ26" s="1205"/>
      <c r="BA26" s="1376" t="s">
        <v>81</v>
      </c>
      <c r="BB26" s="1377"/>
      <c r="BC26" s="1297" t="str">
        <f>③異動届出書質問表!L16&amp;"月"</f>
        <v>月</v>
      </c>
      <c r="BD26" s="1298"/>
      <c r="BE26" s="1299"/>
      <c r="BF26" s="1372" t="s">
        <v>108</v>
      </c>
      <c r="BG26" s="1373"/>
      <c r="BH26" s="1373"/>
      <c r="BI26" s="1371"/>
      <c r="BJ26" s="1371"/>
      <c r="BK26" s="1371"/>
      <c r="BL26" s="1371"/>
      <c r="BM26" s="1371"/>
      <c r="BN26" s="1371"/>
      <c r="BO26" s="1371"/>
      <c r="BP26" s="1371"/>
      <c r="BQ26" s="1339" t="s">
        <v>310</v>
      </c>
      <c r="BR26" s="1340"/>
      <c r="BS26" s="1340"/>
      <c r="BT26" s="1329"/>
      <c r="BU26" s="1329"/>
      <c r="BV26" s="1329"/>
      <c r="BW26" s="1329"/>
      <c r="BX26" s="1329"/>
      <c r="BY26" s="1329"/>
      <c r="BZ26" s="1329"/>
      <c r="CA26" s="1329"/>
      <c r="CB26" s="1329"/>
      <c r="CC26" s="1329"/>
      <c r="CD26" s="1330"/>
      <c r="CE26" s="190"/>
      <c r="CF26" s="190"/>
      <c r="CG26" s="244"/>
      <c r="CH26" s="244"/>
      <c r="CO26" s="241"/>
      <c r="CP26" s="241"/>
      <c r="CQ26" s="241"/>
      <c r="CR26" s="241"/>
      <c r="CS26" s="241"/>
      <c r="CT26" s="241"/>
      <c r="CU26" s="241"/>
      <c r="CV26" s="241"/>
    </row>
    <row r="27" spans="1:100" ht="13.5" customHeight="1" x14ac:dyDescent="0.2">
      <c r="A27" s="245"/>
      <c r="B27" s="1437"/>
      <c r="C27" s="1437"/>
      <c r="D27" s="1438"/>
      <c r="E27" s="1438"/>
      <c r="F27" s="1437"/>
      <c r="G27" s="1437"/>
      <c r="H27" s="1438"/>
      <c r="I27" s="1438"/>
      <c r="J27" s="235"/>
      <c r="K27" s="1512"/>
      <c r="L27" s="1512"/>
      <c r="M27" s="1253"/>
      <c r="N27" s="1254"/>
      <c r="O27" s="1254"/>
      <c r="P27" s="1254"/>
      <c r="Q27" s="1254"/>
      <c r="R27" s="1443"/>
      <c r="S27" s="1214"/>
      <c r="T27" s="933"/>
      <c r="U27" s="933"/>
      <c r="V27" s="933"/>
      <c r="W27" s="933"/>
      <c r="X27" s="933"/>
      <c r="Y27" s="933"/>
      <c r="Z27" s="933"/>
      <c r="AA27" s="933"/>
      <c r="AB27" s="933"/>
      <c r="AC27" s="933"/>
      <c r="AD27" s="933"/>
      <c r="AE27" s="933"/>
      <c r="AF27" s="933"/>
      <c r="AG27" s="933"/>
      <c r="AH27" s="933"/>
      <c r="AI27" s="933"/>
      <c r="AJ27" s="933"/>
      <c r="AK27" s="933"/>
      <c r="AL27" s="933"/>
      <c r="AM27" s="1215"/>
      <c r="AN27" s="1506"/>
      <c r="AO27" s="1507"/>
      <c r="AP27" s="1507"/>
      <c r="AQ27" s="1507"/>
      <c r="AR27" s="1508"/>
      <c r="AS27" s="1355"/>
      <c r="AT27" s="1206"/>
      <c r="AU27" s="1206"/>
      <c r="AV27" s="1378"/>
      <c r="AW27" s="1383"/>
      <c r="AX27" s="1206"/>
      <c r="AY27" s="1206"/>
      <c r="AZ27" s="1206"/>
      <c r="BA27" s="1378"/>
      <c r="BB27" s="1379"/>
      <c r="BC27" s="1300"/>
      <c r="BD27" s="1301"/>
      <c r="BE27" s="1302"/>
      <c r="BF27" s="1374"/>
      <c r="BG27" s="1375"/>
      <c r="BH27" s="1375"/>
      <c r="BI27" s="1371"/>
      <c r="BJ27" s="1371"/>
      <c r="BK27" s="1371"/>
      <c r="BL27" s="1371"/>
      <c r="BM27" s="1371"/>
      <c r="BN27" s="1371"/>
      <c r="BO27" s="1371"/>
      <c r="BP27" s="1371"/>
      <c r="BQ27" s="1341"/>
      <c r="BR27" s="1342"/>
      <c r="BS27" s="1342"/>
      <c r="BT27" s="1329"/>
      <c r="BU27" s="1329"/>
      <c r="BV27" s="1329"/>
      <c r="BW27" s="1329"/>
      <c r="BX27" s="1329"/>
      <c r="BY27" s="1329"/>
      <c r="BZ27" s="1329"/>
      <c r="CA27" s="1329"/>
      <c r="CB27" s="1329"/>
      <c r="CC27" s="1329"/>
      <c r="CD27" s="1330"/>
      <c r="CE27" s="190"/>
      <c r="CF27" s="190"/>
      <c r="CG27" s="244"/>
      <c r="CH27" s="244"/>
      <c r="CO27" s="241"/>
      <c r="CP27" s="241"/>
      <c r="CQ27" s="241"/>
      <c r="CR27" s="241"/>
      <c r="CS27" s="241"/>
      <c r="CT27" s="241"/>
      <c r="CU27" s="241"/>
      <c r="CV27" s="241"/>
    </row>
    <row r="28" spans="1:100" ht="13.5" customHeight="1" x14ac:dyDescent="0.2">
      <c r="A28" s="245"/>
      <c r="B28" s="1437"/>
      <c r="C28" s="1437"/>
      <c r="D28" s="1438"/>
      <c r="E28" s="1438"/>
      <c r="F28" s="1437"/>
      <c r="G28" s="1437"/>
      <c r="H28" s="1438"/>
      <c r="I28" s="1438"/>
      <c r="J28" s="235"/>
      <c r="K28" s="1512"/>
      <c r="L28" s="1512"/>
      <c r="M28" s="1173" t="s">
        <v>5</v>
      </c>
      <c r="N28" s="1082"/>
      <c r="O28" s="1082"/>
      <c r="P28" s="1082"/>
      <c r="Q28" s="1082"/>
      <c r="R28" s="1083"/>
      <c r="S28" s="1469" t="str">
        <f>IF(③異動届出書質問表!$H$8="","同上",③異動届出書質問表!$H$8&amp;"")</f>
        <v>同上</v>
      </c>
      <c r="T28" s="1470"/>
      <c r="U28" s="1470"/>
      <c r="V28" s="1470"/>
      <c r="W28" s="1470"/>
      <c r="X28" s="1470"/>
      <c r="Y28" s="1470"/>
      <c r="Z28" s="1470"/>
      <c r="AA28" s="1470"/>
      <c r="AB28" s="1470"/>
      <c r="AC28" s="1470"/>
      <c r="AD28" s="1470"/>
      <c r="AE28" s="1470"/>
      <c r="AF28" s="1470"/>
      <c r="AG28" s="1470"/>
      <c r="AH28" s="1470"/>
      <c r="AI28" s="1470"/>
      <c r="AJ28" s="1470"/>
      <c r="AK28" s="1470"/>
      <c r="AL28" s="1470"/>
      <c r="AM28" s="1470"/>
      <c r="AN28" s="1506"/>
      <c r="AO28" s="1507"/>
      <c r="AP28" s="1507"/>
      <c r="AQ28" s="1507"/>
      <c r="AR28" s="1508"/>
      <c r="AS28" s="1356"/>
      <c r="AT28" s="1207"/>
      <c r="AU28" s="1207"/>
      <c r="AV28" s="1380"/>
      <c r="AW28" s="1384"/>
      <c r="AX28" s="1207"/>
      <c r="AY28" s="1207"/>
      <c r="AZ28" s="1207"/>
      <c r="BA28" s="1380"/>
      <c r="BB28" s="1381"/>
      <c r="BC28" s="1303"/>
      <c r="BD28" s="1304"/>
      <c r="BE28" s="1305"/>
      <c r="BF28" s="1374"/>
      <c r="BG28" s="1375"/>
      <c r="BH28" s="1375"/>
      <c r="BI28" s="1371"/>
      <c r="BJ28" s="1371"/>
      <c r="BK28" s="1371"/>
      <c r="BL28" s="1371"/>
      <c r="BM28" s="1371"/>
      <c r="BN28" s="1371"/>
      <c r="BO28" s="1371"/>
      <c r="BP28" s="1371"/>
      <c r="BQ28" s="1341"/>
      <c r="BR28" s="1342"/>
      <c r="BS28" s="1342"/>
      <c r="BT28" s="1329"/>
      <c r="BU28" s="1329"/>
      <c r="BV28" s="1329"/>
      <c r="BW28" s="1329"/>
      <c r="BX28" s="1329"/>
      <c r="BY28" s="1329"/>
      <c r="BZ28" s="1329"/>
      <c r="CA28" s="1329"/>
      <c r="CB28" s="1329"/>
      <c r="CC28" s="1329"/>
      <c r="CD28" s="1330"/>
      <c r="CE28" s="190"/>
      <c r="CF28" s="190"/>
      <c r="CG28" s="244"/>
      <c r="CH28" s="244"/>
      <c r="CN28" s="241"/>
      <c r="CO28" s="241"/>
      <c r="CP28" s="241"/>
      <c r="CQ28" s="241"/>
      <c r="CR28" s="241"/>
      <c r="CS28" s="241"/>
      <c r="CT28" s="249"/>
      <c r="CU28" s="241"/>
      <c r="CV28" s="241"/>
    </row>
    <row r="29" spans="1:100" ht="13.5" customHeight="1" x14ac:dyDescent="0.2">
      <c r="A29" s="245"/>
      <c r="B29" s="1437"/>
      <c r="C29" s="1437"/>
      <c r="D29" s="1438"/>
      <c r="E29" s="1438"/>
      <c r="F29" s="1437"/>
      <c r="G29" s="1437"/>
      <c r="H29" s="1438"/>
      <c r="I29" s="1438"/>
      <c r="J29" s="235"/>
      <c r="K29" s="1512"/>
      <c r="L29" s="1512"/>
      <c r="M29" s="1195"/>
      <c r="N29" s="831"/>
      <c r="O29" s="831"/>
      <c r="P29" s="831"/>
      <c r="Q29" s="831"/>
      <c r="R29" s="832"/>
      <c r="S29" s="1471"/>
      <c r="T29" s="1036"/>
      <c r="U29" s="1036"/>
      <c r="V29" s="1036"/>
      <c r="W29" s="1036"/>
      <c r="X29" s="1036"/>
      <c r="Y29" s="1036"/>
      <c r="Z29" s="1036"/>
      <c r="AA29" s="1036"/>
      <c r="AB29" s="1036"/>
      <c r="AC29" s="1036"/>
      <c r="AD29" s="1036"/>
      <c r="AE29" s="1036"/>
      <c r="AF29" s="1036"/>
      <c r="AG29" s="1036"/>
      <c r="AH29" s="1036"/>
      <c r="AI29" s="1036"/>
      <c r="AJ29" s="1036"/>
      <c r="AK29" s="1036"/>
      <c r="AL29" s="1036"/>
      <c r="AM29" s="1036"/>
      <c r="AN29" s="1506"/>
      <c r="AO29" s="1507"/>
      <c r="AP29" s="1507"/>
      <c r="AQ29" s="1507"/>
      <c r="AR29" s="1508"/>
      <c r="AS29" s="1422" t="str">
        <f>TEXT(③異動届出書質問表!AM38,"#,##0")&amp;""</f>
        <v>0</v>
      </c>
      <c r="AT29" s="1422"/>
      <c r="AU29" s="1422"/>
      <c r="AV29" s="1422"/>
      <c r="AW29" s="1422"/>
      <c r="AX29" s="1389" t="str">
        <f>TEXT(③異動届出書質問表!AM39,"#,##0")&amp;""</f>
        <v/>
      </c>
      <c r="AY29" s="1389"/>
      <c r="AZ29" s="1389"/>
      <c r="BA29" s="1389"/>
      <c r="BB29" s="1390"/>
      <c r="BC29" s="1306" t="str">
        <f>③異動届出書質問表!O16&amp;"日"</f>
        <v>日</v>
      </c>
      <c r="BD29" s="1307"/>
      <c r="BE29" s="1308"/>
      <c r="BF29" s="1374"/>
      <c r="BG29" s="1375"/>
      <c r="BH29" s="1375"/>
      <c r="BI29" s="1371"/>
      <c r="BJ29" s="1371"/>
      <c r="BK29" s="1371"/>
      <c r="BL29" s="1371"/>
      <c r="BM29" s="1371"/>
      <c r="BN29" s="1371"/>
      <c r="BO29" s="1371"/>
      <c r="BP29" s="1371"/>
      <c r="BQ29" s="1341"/>
      <c r="BR29" s="1342"/>
      <c r="BS29" s="1342"/>
      <c r="BT29" s="1329"/>
      <c r="BU29" s="1329"/>
      <c r="BV29" s="1329"/>
      <c r="BW29" s="1329"/>
      <c r="BX29" s="1329"/>
      <c r="BY29" s="1329"/>
      <c r="BZ29" s="1329"/>
      <c r="CA29" s="1329"/>
      <c r="CB29" s="1329"/>
      <c r="CC29" s="1329"/>
      <c r="CD29" s="1330"/>
      <c r="CE29" s="190"/>
      <c r="CF29" s="190"/>
      <c r="CG29" s="244"/>
      <c r="CH29" s="244"/>
      <c r="CN29" s="241"/>
      <c r="CO29" s="241"/>
      <c r="CP29" s="241"/>
      <c r="CQ29" s="241"/>
      <c r="CR29" s="241"/>
      <c r="CS29" s="241"/>
      <c r="CT29" s="241"/>
      <c r="CU29" s="241"/>
      <c r="CV29" s="241"/>
    </row>
    <row r="30" spans="1:100" ht="13.5" customHeight="1" x14ac:dyDescent="0.2">
      <c r="A30" s="245"/>
      <c r="B30" s="1437"/>
      <c r="C30" s="1437"/>
      <c r="D30" s="1438"/>
      <c r="E30" s="1438"/>
      <c r="F30" s="1437"/>
      <c r="G30" s="1437"/>
      <c r="H30" s="1438"/>
      <c r="I30" s="1438"/>
      <c r="J30" s="235"/>
      <c r="K30" s="1512"/>
      <c r="L30" s="1512"/>
      <c r="M30" s="1195"/>
      <c r="N30" s="831"/>
      <c r="O30" s="831"/>
      <c r="P30" s="831"/>
      <c r="Q30" s="831"/>
      <c r="R30" s="832"/>
      <c r="S30" s="1471"/>
      <c r="T30" s="1036"/>
      <c r="U30" s="1036"/>
      <c r="V30" s="1036"/>
      <c r="W30" s="1036"/>
      <c r="X30" s="1036"/>
      <c r="Y30" s="1036"/>
      <c r="Z30" s="1036"/>
      <c r="AA30" s="1036"/>
      <c r="AB30" s="1036"/>
      <c r="AC30" s="1036"/>
      <c r="AD30" s="1036"/>
      <c r="AE30" s="1036"/>
      <c r="AF30" s="1036"/>
      <c r="AG30" s="1036"/>
      <c r="AH30" s="1036"/>
      <c r="AI30" s="1036"/>
      <c r="AJ30" s="1036"/>
      <c r="AK30" s="1036"/>
      <c r="AL30" s="1036"/>
      <c r="AM30" s="1036"/>
      <c r="AN30" s="1506"/>
      <c r="AO30" s="1507"/>
      <c r="AP30" s="1507"/>
      <c r="AQ30" s="1507"/>
      <c r="AR30" s="1508"/>
      <c r="AS30" s="1422"/>
      <c r="AT30" s="1422"/>
      <c r="AU30" s="1422"/>
      <c r="AV30" s="1422"/>
      <c r="AW30" s="1422"/>
      <c r="AX30" s="1391"/>
      <c r="AY30" s="1391"/>
      <c r="AZ30" s="1391"/>
      <c r="BA30" s="1391"/>
      <c r="BB30" s="1392"/>
      <c r="BC30" s="1309"/>
      <c r="BD30" s="1310"/>
      <c r="BE30" s="1311"/>
      <c r="BF30" s="1274" t="s">
        <v>314</v>
      </c>
      <c r="BG30" s="1424" t="s">
        <v>107</v>
      </c>
      <c r="BH30" s="1424"/>
      <c r="BI30" s="1424"/>
      <c r="BJ30" s="1424"/>
      <c r="BK30" s="1424"/>
      <c r="BL30" s="1424"/>
      <c r="BM30" s="1424"/>
      <c r="BN30" s="1424"/>
      <c r="BO30" s="250"/>
      <c r="BP30" s="1280" t="s">
        <v>74</v>
      </c>
      <c r="BQ30" s="1341"/>
      <c r="BR30" s="1342"/>
      <c r="BS30" s="1342"/>
      <c r="BT30" s="1329"/>
      <c r="BU30" s="1329"/>
      <c r="BV30" s="1329"/>
      <c r="BW30" s="1329"/>
      <c r="BX30" s="1329"/>
      <c r="BY30" s="1329"/>
      <c r="BZ30" s="1329"/>
      <c r="CA30" s="1329"/>
      <c r="CB30" s="1329"/>
      <c r="CC30" s="1329"/>
      <c r="CD30" s="1330"/>
      <c r="CE30" s="190"/>
      <c r="CF30" s="190"/>
      <c r="CG30" s="244"/>
      <c r="CH30" s="244"/>
      <c r="CN30" s="241"/>
      <c r="CO30" s="241"/>
      <c r="CP30" s="241"/>
      <c r="CQ30" s="241"/>
      <c r="CR30" s="241"/>
      <c r="CS30" s="241"/>
      <c r="CT30" s="241"/>
      <c r="CU30" s="241"/>
      <c r="CV30" s="241"/>
    </row>
    <row r="31" spans="1:100" ht="13.5" customHeight="1" thickBot="1" x14ac:dyDescent="0.25">
      <c r="A31" s="245"/>
      <c r="B31" s="1437"/>
      <c r="C31" s="1437"/>
      <c r="D31" s="1438"/>
      <c r="E31" s="1438"/>
      <c r="F31" s="1437"/>
      <c r="G31" s="1437"/>
      <c r="H31" s="1438"/>
      <c r="I31" s="1438"/>
      <c r="J31" s="235"/>
      <c r="K31" s="1512"/>
      <c r="L31" s="1512"/>
      <c r="M31" s="1194"/>
      <c r="N31" s="950"/>
      <c r="O31" s="950"/>
      <c r="P31" s="950"/>
      <c r="Q31" s="950"/>
      <c r="R31" s="951"/>
      <c r="S31" s="1472"/>
      <c r="T31" s="1473"/>
      <c r="U31" s="1473"/>
      <c r="V31" s="1473"/>
      <c r="W31" s="1473"/>
      <c r="X31" s="1473"/>
      <c r="Y31" s="1473"/>
      <c r="Z31" s="1473"/>
      <c r="AA31" s="1473"/>
      <c r="AB31" s="1473"/>
      <c r="AC31" s="1473"/>
      <c r="AD31" s="1473"/>
      <c r="AE31" s="1473"/>
      <c r="AF31" s="1473"/>
      <c r="AG31" s="1473"/>
      <c r="AH31" s="1473"/>
      <c r="AI31" s="1473"/>
      <c r="AJ31" s="1473"/>
      <c r="AK31" s="1473"/>
      <c r="AL31" s="1473"/>
      <c r="AM31" s="1473"/>
      <c r="AN31" s="1509"/>
      <c r="AO31" s="1510"/>
      <c r="AP31" s="1510"/>
      <c r="AQ31" s="1510"/>
      <c r="AR31" s="1511"/>
      <c r="AS31" s="1423"/>
      <c r="AT31" s="1423"/>
      <c r="AU31" s="1423"/>
      <c r="AV31" s="1423"/>
      <c r="AW31" s="1423"/>
      <c r="AX31" s="1393"/>
      <c r="AY31" s="1393"/>
      <c r="AZ31" s="1393"/>
      <c r="BA31" s="1393"/>
      <c r="BB31" s="1394"/>
      <c r="BC31" s="1312"/>
      <c r="BD31" s="1313"/>
      <c r="BE31" s="1314"/>
      <c r="BF31" s="1275"/>
      <c r="BG31" s="1425"/>
      <c r="BH31" s="1425"/>
      <c r="BI31" s="1425"/>
      <c r="BJ31" s="1425"/>
      <c r="BK31" s="1425"/>
      <c r="BL31" s="1425"/>
      <c r="BM31" s="1425"/>
      <c r="BN31" s="1425"/>
      <c r="BO31" s="251"/>
      <c r="BP31" s="1281"/>
      <c r="BQ31" s="1343"/>
      <c r="BR31" s="1344"/>
      <c r="BS31" s="1344"/>
      <c r="BT31" s="1331"/>
      <c r="BU31" s="1331"/>
      <c r="BV31" s="1331"/>
      <c r="BW31" s="1331"/>
      <c r="BX31" s="1331"/>
      <c r="BY31" s="1331"/>
      <c r="BZ31" s="1331"/>
      <c r="CA31" s="1331"/>
      <c r="CB31" s="1331"/>
      <c r="CC31" s="1331"/>
      <c r="CD31" s="1332"/>
      <c r="CE31" s="252"/>
      <c r="CF31" s="252"/>
      <c r="CG31" s="253"/>
      <c r="CH31" s="253"/>
      <c r="CN31" s="241"/>
      <c r="CO31" s="241"/>
      <c r="CP31" s="241"/>
      <c r="CQ31" s="241"/>
      <c r="CR31" s="241"/>
      <c r="CS31" s="241"/>
      <c r="CT31" s="241"/>
      <c r="CU31" s="241"/>
      <c r="CV31" s="241"/>
    </row>
    <row r="32" spans="1:100" ht="10.5" customHeight="1" x14ac:dyDescent="0.2">
      <c r="A32" s="245"/>
      <c r="B32" s="1437"/>
      <c r="C32" s="1437"/>
      <c r="D32" s="1438"/>
      <c r="E32" s="1438"/>
      <c r="F32" s="1437"/>
      <c r="G32" s="1437"/>
      <c r="H32" s="1438"/>
      <c r="I32" s="1438"/>
      <c r="J32" s="235"/>
      <c r="K32" s="1233" t="s">
        <v>308</v>
      </c>
      <c r="L32" s="1233"/>
      <c r="M32" s="1233"/>
      <c r="N32" s="1233"/>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068" t="str">
        <f ca="1">IFERROR(IF(③異動届出書質問表!BP21="","","★"&amp;③異動届出書質問表!BP21&amp;"★"),"")&amp;""</f>
        <v/>
      </c>
      <c r="AO32" s="1068"/>
      <c r="AP32" s="1068"/>
      <c r="AQ32" s="1068"/>
      <c r="AR32" s="1068"/>
      <c r="AS32" s="1068"/>
      <c r="AT32" s="1068"/>
      <c r="AU32" s="1068"/>
      <c r="AV32" s="1068"/>
      <c r="AW32" s="1068"/>
      <c r="AX32" s="1068"/>
      <c r="AY32" s="1068"/>
      <c r="AZ32" s="1068"/>
      <c r="BA32" s="1068"/>
      <c r="BB32" s="1068"/>
      <c r="BC32" s="1068"/>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c r="CC32" s="1068"/>
      <c r="CD32" s="1068"/>
      <c r="CE32" s="252"/>
      <c r="CF32" s="252"/>
      <c r="CG32" s="253"/>
      <c r="CH32" s="253"/>
      <c r="CN32" s="241"/>
      <c r="CO32" s="241"/>
      <c r="CP32" s="241"/>
      <c r="CQ32" s="241"/>
      <c r="CR32" s="241"/>
      <c r="CS32" s="241"/>
      <c r="CT32" s="241"/>
      <c r="CU32" s="241"/>
      <c r="CV32" s="241"/>
    </row>
    <row r="33" spans="1:100" ht="10.5" customHeight="1" thickBot="1" x14ac:dyDescent="0.25">
      <c r="A33" s="245"/>
      <c r="B33" s="1437"/>
      <c r="C33" s="1437"/>
      <c r="D33" s="1438"/>
      <c r="E33" s="1438"/>
      <c r="F33" s="1437"/>
      <c r="G33" s="1437"/>
      <c r="H33" s="1438"/>
      <c r="I33" s="1438"/>
      <c r="J33" s="235"/>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252"/>
      <c r="CF33" s="252"/>
      <c r="CG33" s="253"/>
      <c r="CH33" s="253"/>
      <c r="CN33" s="241"/>
      <c r="CO33" s="241"/>
      <c r="CP33" s="241"/>
      <c r="CQ33" s="241"/>
      <c r="CR33" s="241"/>
      <c r="CS33" s="241"/>
      <c r="CT33" s="241"/>
      <c r="CU33" s="241"/>
      <c r="CV33" s="241"/>
    </row>
    <row r="34" spans="1:100" ht="16.5" customHeight="1" x14ac:dyDescent="0.2">
      <c r="A34" s="245"/>
      <c r="B34" s="1437"/>
      <c r="C34" s="1437"/>
      <c r="D34" s="1438"/>
      <c r="E34" s="1438"/>
      <c r="F34" s="1437"/>
      <c r="G34" s="1437"/>
      <c r="H34" s="1438"/>
      <c r="I34" s="1438"/>
      <c r="J34" s="235"/>
      <c r="K34" s="1518" t="s">
        <v>35</v>
      </c>
      <c r="L34" s="1518"/>
      <c r="M34" s="1518"/>
      <c r="N34" s="1251" t="s">
        <v>10</v>
      </c>
      <c r="O34" s="1252"/>
      <c r="P34" s="1252"/>
      <c r="Q34" s="1252"/>
      <c r="R34" s="1252"/>
      <c r="S34" s="1252"/>
      <c r="T34" s="1252"/>
      <c r="U34" s="1160"/>
      <c r="V34" s="1161"/>
      <c r="W34" s="1161"/>
      <c r="X34" s="1161"/>
      <c r="Y34" s="1161"/>
      <c r="Z34" s="1161"/>
      <c r="AA34" s="1161"/>
      <c r="AB34" s="1161"/>
      <c r="AC34" s="1161"/>
      <c r="AD34" s="1161"/>
      <c r="AE34" s="1161"/>
      <c r="AF34" s="1161"/>
      <c r="AG34" s="1161"/>
      <c r="AH34" s="1162"/>
      <c r="AI34" s="1119" t="s">
        <v>229</v>
      </c>
      <c r="AJ34" s="1120"/>
      <c r="AK34" s="1121"/>
      <c r="AL34" s="1125" t="s">
        <v>39</v>
      </c>
      <c r="AM34" s="1126"/>
      <c r="AN34" s="1126"/>
      <c r="AO34" s="1126"/>
      <c r="AP34" s="1126"/>
      <c r="AQ34" s="1126"/>
      <c r="AR34" s="1126"/>
      <c r="AS34" s="1127"/>
      <c r="AT34" s="1091"/>
      <c r="AU34" s="1091"/>
      <c r="AV34" s="1091"/>
      <c r="AW34" s="1091"/>
      <c r="AX34" s="1091"/>
      <c r="AY34" s="1091"/>
      <c r="AZ34" s="1091"/>
      <c r="BA34" s="1091"/>
      <c r="BB34" s="1091"/>
      <c r="BC34" s="1091"/>
      <c r="BD34" s="1091"/>
      <c r="BE34" s="1137"/>
      <c r="BF34" s="1107"/>
      <c r="BG34" s="1270" t="s">
        <v>40</v>
      </c>
      <c r="BH34" s="1271"/>
      <c r="BI34" s="1271"/>
      <c r="BJ34" s="1271"/>
      <c r="BK34" s="1271"/>
      <c r="BL34" s="1271"/>
      <c r="BM34" s="1271"/>
      <c r="BN34" s="1271"/>
      <c r="BO34" s="1271"/>
      <c r="BP34" s="1271"/>
      <c r="BQ34" s="1271"/>
      <c r="BR34" s="1255" t="str">
        <f>IF(AND(A23&gt;=13,A23&lt;=14),TEXT(③異動届出書質問表!I21,"#,##0"),"")&amp;""</f>
        <v/>
      </c>
      <c r="BS34" s="1256"/>
      <c r="BT34" s="1256"/>
      <c r="BU34" s="1256"/>
      <c r="BV34" s="1256"/>
      <c r="BW34" s="1256"/>
      <c r="BX34" s="1256"/>
      <c r="BY34" s="1256"/>
      <c r="BZ34" s="1257"/>
      <c r="CA34" s="1261" t="s">
        <v>7</v>
      </c>
      <c r="CB34" s="1261"/>
      <c r="CC34" s="1261"/>
      <c r="CD34" s="1262"/>
      <c r="CE34" s="190"/>
      <c r="CF34" s="190"/>
      <c r="CG34" s="244"/>
      <c r="CH34" s="244"/>
      <c r="CN34" s="241"/>
      <c r="CO34" s="241"/>
      <c r="CP34" s="241"/>
      <c r="CQ34" s="241"/>
      <c r="CR34" s="241"/>
      <c r="CS34" s="241"/>
      <c r="CT34" s="241"/>
      <c r="CU34" s="241"/>
      <c r="CV34" s="241"/>
    </row>
    <row r="35" spans="1:100" ht="16.5" customHeight="1" thickBot="1" x14ac:dyDescent="0.25">
      <c r="A35" s="245"/>
      <c r="B35" s="1437"/>
      <c r="C35" s="1437"/>
      <c r="D35" s="1438"/>
      <c r="E35" s="1438"/>
      <c r="F35" s="1437"/>
      <c r="G35" s="1437"/>
      <c r="H35" s="1438"/>
      <c r="I35" s="1438"/>
      <c r="J35" s="235"/>
      <c r="K35" s="1518"/>
      <c r="L35" s="1518"/>
      <c r="M35" s="1518"/>
      <c r="N35" s="1253"/>
      <c r="O35" s="1254"/>
      <c r="P35" s="1254"/>
      <c r="Q35" s="1254"/>
      <c r="R35" s="1254"/>
      <c r="S35" s="1254"/>
      <c r="T35" s="1254"/>
      <c r="U35" s="1163"/>
      <c r="V35" s="1164"/>
      <c r="W35" s="1164"/>
      <c r="X35" s="1164"/>
      <c r="Y35" s="1164"/>
      <c r="Z35" s="1164"/>
      <c r="AA35" s="1164"/>
      <c r="AB35" s="1164"/>
      <c r="AC35" s="1164"/>
      <c r="AD35" s="1164"/>
      <c r="AE35" s="1164"/>
      <c r="AF35" s="1164"/>
      <c r="AG35" s="1164"/>
      <c r="AH35" s="1165"/>
      <c r="AI35" s="1122"/>
      <c r="AJ35" s="1123"/>
      <c r="AK35" s="1124"/>
      <c r="AL35" s="1128"/>
      <c r="AM35" s="1129"/>
      <c r="AN35" s="1129"/>
      <c r="AO35" s="1129"/>
      <c r="AP35" s="1129"/>
      <c r="AQ35" s="1129"/>
      <c r="AR35" s="1129"/>
      <c r="AS35" s="1130"/>
      <c r="AT35" s="1091"/>
      <c r="AU35" s="1091"/>
      <c r="AV35" s="1091"/>
      <c r="AW35" s="1091"/>
      <c r="AX35" s="1091"/>
      <c r="AY35" s="1091"/>
      <c r="AZ35" s="1091"/>
      <c r="BA35" s="1091"/>
      <c r="BB35" s="1091"/>
      <c r="BC35" s="1091"/>
      <c r="BD35" s="1091"/>
      <c r="BE35" s="1138"/>
      <c r="BF35" s="1108"/>
      <c r="BG35" s="1272"/>
      <c r="BH35" s="1273"/>
      <c r="BI35" s="1273"/>
      <c r="BJ35" s="1273"/>
      <c r="BK35" s="1273"/>
      <c r="BL35" s="1273"/>
      <c r="BM35" s="1273"/>
      <c r="BN35" s="1273"/>
      <c r="BO35" s="1273"/>
      <c r="BP35" s="1273"/>
      <c r="BQ35" s="1273"/>
      <c r="BR35" s="1258"/>
      <c r="BS35" s="1259"/>
      <c r="BT35" s="1259"/>
      <c r="BU35" s="1259"/>
      <c r="BV35" s="1259"/>
      <c r="BW35" s="1259"/>
      <c r="BX35" s="1259"/>
      <c r="BY35" s="1259"/>
      <c r="BZ35" s="1260"/>
      <c r="CA35" s="831"/>
      <c r="CB35" s="831"/>
      <c r="CC35" s="831"/>
      <c r="CD35" s="1263"/>
      <c r="CE35" s="190"/>
      <c r="CF35" s="190"/>
      <c r="CG35" s="244"/>
      <c r="CH35" s="244"/>
      <c r="CN35" s="241"/>
      <c r="CO35" s="241"/>
      <c r="CP35" s="241"/>
      <c r="CQ35" s="241"/>
      <c r="CR35" s="241"/>
      <c r="CS35" s="241"/>
      <c r="CT35" s="241"/>
      <c r="CU35" s="241"/>
      <c r="CV35" s="241"/>
    </row>
    <row r="36" spans="1:100" ht="16.5" customHeight="1" x14ac:dyDescent="0.2">
      <c r="A36" s="245"/>
      <c r="B36" s="1437"/>
      <c r="C36" s="1437"/>
      <c r="D36" s="1438"/>
      <c r="E36" s="1438"/>
      <c r="F36" s="1437"/>
      <c r="G36" s="1437"/>
      <c r="H36" s="1438"/>
      <c r="I36" s="1438"/>
      <c r="J36" s="235"/>
      <c r="K36" s="1518"/>
      <c r="L36" s="1518"/>
      <c r="M36" s="1518"/>
      <c r="N36" s="1525" t="s">
        <v>21</v>
      </c>
      <c r="O36" s="1357"/>
      <c r="P36" s="1357"/>
      <c r="Q36" s="1357"/>
      <c r="R36" s="1357"/>
      <c r="S36" s="1357"/>
      <c r="T36" s="1358"/>
      <c r="U36" s="1172" t="s">
        <v>9</v>
      </c>
      <c r="V36" s="1173"/>
      <c r="W36" s="1513"/>
      <c r="X36" s="1513"/>
      <c r="Y36" s="1513"/>
      <c r="Z36" s="1513"/>
      <c r="AA36" s="1513"/>
      <c r="AB36" s="1513"/>
      <c r="AC36" s="1513"/>
      <c r="AD36" s="1513"/>
      <c r="AE36" s="254"/>
      <c r="AF36" s="254"/>
      <c r="AG36" s="254"/>
      <c r="AH36" s="254"/>
      <c r="AI36" s="254"/>
      <c r="AJ36" s="254"/>
      <c r="AK36" s="254"/>
      <c r="AL36" s="254"/>
      <c r="AM36" s="254"/>
      <c r="AN36" s="254"/>
      <c r="AO36" s="255"/>
      <c r="AP36" s="1227" t="s">
        <v>38</v>
      </c>
      <c r="AQ36" s="1228"/>
      <c r="AR36" s="1176" t="s">
        <v>33</v>
      </c>
      <c r="AS36" s="1177"/>
      <c r="AT36" s="1117"/>
      <c r="AU36" s="1117"/>
      <c r="AV36" s="1117"/>
      <c r="AW36" s="1117"/>
      <c r="AX36" s="1117"/>
      <c r="AY36" s="1117"/>
      <c r="AZ36" s="1117"/>
      <c r="BA36" s="1117"/>
      <c r="BB36" s="1117"/>
      <c r="BC36" s="1117"/>
      <c r="BD36" s="1117"/>
      <c r="BE36" s="1117"/>
      <c r="BF36" s="1118"/>
      <c r="BG36" s="256"/>
      <c r="BH36" s="190"/>
      <c r="BI36" s="190"/>
      <c r="BJ36" s="1145" t="str">
        <f>IF(AND(A23&gt;=13,A23&lt;=14),AX23,"")&amp;""</f>
        <v/>
      </c>
      <c r="BK36" s="1146"/>
      <c r="BL36" s="1146"/>
      <c r="BM36" s="1146"/>
      <c r="BN36" s="1146"/>
      <c r="BO36" s="1147"/>
      <c r="BP36" s="1095" t="s">
        <v>311</v>
      </c>
      <c r="BQ36" s="1023"/>
      <c r="BR36" s="1023"/>
      <c r="BS36" s="1023"/>
      <c r="BT36" s="1023"/>
      <c r="BU36" s="1023"/>
      <c r="BV36" s="1023"/>
      <c r="BW36" s="1023"/>
      <c r="BX36" s="1023"/>
      <c r="BY36" s="1023"/>
      <c r="BZ36" s="1023"/>
      <c r="CA36" s="1023"/>
      <c r="CB36" s="1023"/>
      <c r="CC36" s="1023"/>
      <c r="CD36" s="1096"/>
      <c r="CE36" s="190"/>
      <c r="CF36" s="190"/>
      <c r="CG36" s="244"/>
      <c r="CH36" s="244"/>
      <c r="CN36" s="241"/>
      <c r="CO36" s="241"/>
      <c r="CP36" s="241"/>
      <c r="CQ36" s="241"/>
      <c r="CR36" s="241"/>
      <c r="CS36" s="241"/>
      <c r="CT36" s="241"/>
      <c r="CU36" s="241"/>
      <c r="CV36" s="241"/>
    </row>
    <row r="37" spans="1:100" ht="16.5" customHeight="1" thickBot="1" x14ac:dyDescent="0.25">
      <c r="A37" s="245"/>
      <c r="B37" s="1437"/>
      <c r="C37" s="1437"/>
      <c r="D37" s="1438"/>
      <c r="E37" s="1438"/>
      <c r="F37" s="1437"/>
      <c r="G37" s="1437"/>
      <c r="H37" s="1438"/>
      <c r="I37" s="1438"/>
      <c r="J37" s="235"/>
      <c r="K37" s="1518"/>
      <c r="L37" s="1518"/>
      <c r="M37" s="1518"/>
      <c r="N37" s="1526"/>
      <c r="O37" s="1359"/>
      <c r="P37" s="1359"/>
      <c r="Q37" s="1359"/>
      <c r="R37" s="1359"/>
      <c r="S37" s="1359"/>
      <c r="T37" s="1360"/>
      <c r="U37" s="1169"/>
      <c r="V37" s="1170"/>
      <c r="W37" s="1170"/>
      <c r="X37" s="1170"/>
      <c r="Y37" s="1170"/>
      <c r="Z37" s="1170"/>
      <c r="AA37" s="1170"/>
      <c r="AB37" s="1170"/>
      <c r="AC37" s="1170"/>
      <c r="AD37" s="1170"/>
      <c r="AE37" s="1170"/>
      <c r="AF37" s="1170"/>
      <c r="AG37" s="1170"/>
      <c r="AH37" s="1170"/>
      <c r="AI37" s="1170"/>
      <c r="AJ37" s="1170"/>
      <c r="AK37" s="1170"/>
      <c r="AL37" s="1170"/>
      <c r="AM37" s="1170"/>
      <c r="AN37" s="1170"/>
      <c r="AO37" s="1171"/>
      <c r="AP37" s="1229"/>
      <c r="AQ37" s="1230"/>
      <c r="AR37" s="1178"/>
      <c r="AS37" s="1179"/>
      <c r="AT37" s="1117"/>
      <c r="AU37" s="1117"/>
      <c r="AV37" s="1117"/>
      <c r="AW37" s="1117"/>
      <c r="AX37" s="1117"/>
      <c r="AY37" s="1117"/>
      <c r="AZ37" s="1117"/>
      <c r="BA37" s="1117"/>
      <c r="BB37" s="1117"/>
      <c r="BC37" s="1117"/>
      <c r="BD37" s="1117"/>
      <c r="BE37" s="1117"/>
      <c r="BF37" s="1118"/>
      <c r="BG37" s="256"/>
      <c r="BH37" s="190"/>
      <c r="BI37" s="190"/>
      <c r="BJ37" s="1148"/>
      <c r="BK37" s="1149"/>
      <c r="BL37" s="1149"/>
      <c r="BM37" s="1149"/>
      <c r="BN37" s="1149"/>
      <c r="BO37" s="1150"/>
      <c r="BP37" s="1023"/>
      <c r="BQ37" s="1023"/>
      <c r="BR37" s="1023"/>
      <c r="BS37" s="1023"/>
      <c r="BT37" s="1023"/>
      <c r="BU37" s="1023"/>
      <c r="BV37" s="1023"/>
      <c r="BW37" s="1023"/>
      <c r="BX37" s="1023"/>
      <c r="BY37" s="1023"/>
      <c r="BZ37" s="1023"/>
      <c r="CA37" s="1023"/>
      <c r="CB37" s="1023"/>
      <c r="CC37" s="1023"/>
      <c r="CD37" s="1096"/>
      <c r="CE37" s="190"/>
      <c r="CF37" s="190"/>
      <c r="CG37" s="244"/>
      <c r="CH37" s="244"/>
      <c r="CN37" s="241"/>
      <c r="CO37" s="241"/>
      <c r="CP37" s="241"/>
      <c r="CQ37" s="241"/>
      <c r="CR37" s="241"/>
      <c r="CS37" s="241"/>
    </row>
    <row r="38" spans="1:100" ht="16.5" customHeight="1" thickBot="1" x14ac:dyDescent="0.25">
      <c r="A38" s="245"/>
      <c r="B38" s="1437"/>
      <c r="C38" s="1437"/>
      <c r="D38" s="1438"/>
      <c r="E38" s="1438"/>
      <c r="F38" s="1437"/>
      <c r="G38" s="1437"/>
      <c r="H38" s="1438"/>
      <c r="I38" s="1438"/>
      <c r="J38" s="235"/>
      <c r="K38" s="1518"/>
      <c r="L38" s="1518"/>
      <c r="M38" s="1518"/>
      <c r="N38" s="1527"/>
      <c r="O38" s="1361"/>
      <c r="P38" s="1361"/>
      <c r="Q38" s="1361"/>
      <c r="R38" s="1361"/>
      <c r="S38" s="1361"/>
      <c r="T38" s="1362"/>
      <c r="U38" s="1134"/>
      <c r="V38" s="1135"/>
      <c r="W38" s="1135"/>
      <c r="X38" s="1135"/>
      <c r="Y38" s="1135"/>
      <c r="Z38" s="1135"/>
      <c r="AA38" s="1135"/>
      <c r="AB38" s="1135"/>
      <c r="AC38" s="1135"/>
      <c r="AD38" s="1135"/>
      <c r="AE38" s="1135"/>
      <c r="AF38" s="1135"/>
      <c r="AG38" s="1135"/>
      <c r="AH38" s="1135"/>
      <c r="AI38" s="1135"/>
      <c r="AJ38" s="1135"/>
      <c r="AK38" s="1135"/>
      <c r="AL38" s="1135"/>
      <c r="AM38" s="1135"/>
      <c r="AN38" s="1135"/>
      <c r="AO38" s="1136"/>
      <c r="AP38" s="1229"/>
      <c r="AQ38" s="1230"/>
      <c r="AR38" s="1176" t="s">
        <v>3</v>
      </c>
      <c r="AS38" s="1177"/>
      <c r="AT38" s="1117"/>
      <c r="AU38" s="1117"/>
      <c r="AV38" s="1117"/>
      <c r="AW38" s="1117"/>
      <c r="AX38" s="1117"/>
      <c r="AY38" s="1117"/>
      <c r="AZ38" s="1117"/>
      <c r="BA38" s="1117"/>
      <c r="BB38" s="1117"/>
      <c r="BC38" s="1117"/>
      <c r="BD38" s="1117"/>
      <c r="BE38" s="1117"/>
      <c r="BF38" s="1118"/>
      <c r="BG38" s="257"/>
      <c r="BH38" s="258"/>
      <c r="BI38" s="258"/>
      <c r="BJ38" s="258"/>
      <c r="BK38" s="258"/>
      <c r="BL38" s="258"/>
      <c r="BM38" s="258"/>
      <c r="BN38" s="258"/>
      <c r="BO38" s="258"/>
      <c r="BP38" s="1097"/>
      <c r="BQ38" s="1097"/>
      <c r="BR38" s="1097"/>
      <c r="BS38" s="1097"/>
      <c r="BT38" s="1097"/>
      <c r="BU38" s="1097"/>
      <c r="BV38" s="1097"/>
      <c r="BW38" s="1097"/>
      <c r="BX38" s="1097"/>
      <c r="BY38" s="1097"/>
      <c r="BZ38" s="1097"/>
      <c r="CA38" s="1097"/>
      <c r="CB38" s="1097"/>
      <c r="CC38" s="1097"/>
      <c r="CD38" s="1098"/>
      <c r="CE38" s="190"/>
      <c r="CF38" s="190"/>
      <c r="CG38" s="244"/>
      <c r="CH38" s="244"/>
      <c r="CN38" s="241"/>
      <c r="CO38" s="241"/>
      <c r="CP38" s="241"/>
      <c r="CQ38" s="241"/>
      <c r="CR38" s="241"/>
      <c r="CS38" s="241"/>
    </row>
    <row r="39" spans="1:100" ht="16.5" customHeight="1" thickBot="1" x14ac:dyDescent="0.25">
      <c r="A39" s="245"/>
      <c r="B39" s="1437"/>
      <c r="C39" s="1437"/>
      <c r="D39" s="1438"/>
      <c r="E39" s="1438"/>
      <c r="F39" s="1437"/>
      <c r="G39" s="1437"/>
      <c r="H39" s="1438"/>
      <c r="I39" s="1438"/>
      <c r="J39" s="235"/>
      <c r="K39" s="1518"/>
      <c r="L39" s="1518"/>
      <c r="M39" s="1518"/>
      <c r="N39" s="1245" t="s">
        <v>36</v>
      </c>
      <c r="O39" s="1454"/>
      <c r="P39" s="1454"/>
      <c r="Q39" s="1454"/>
      <c r="R39" s="1454"/>
      <c r="S39" s="1454"/>
      <c r="T39" s="1455"/>
      <c r="U39" s="1166"/>
      <c r="V39" s="1167"/>
      <c r="W39" s="1167"/>
      <c r="X39" s="1167"/>
      <c r="Y39" s="1167"/>
      <c r="Z39" s="1167"/>
      <c r="AA39" s="1167"/>
      <c r="AB39" s="1167"/>
      <c r="AC39" s="1167"/>
      <c r="AD39" s="1167"/>
      <c r="AE39" s="1167"/>
      <c r="AF39" s="1167"/>
      <c r="AG39" s="1167"/>
      <c r="AH39" s="1167"/>
      <c r="AI39" s="1167"/>
      <c r="AJ39" s="1167"/>
      <c r="AK39" s="1167"/>
      <c r="AL39" s="1167"/>
      <c r="AM39" s="1167"/>
      <c r="AN39" s="1167"/>
      <c r="AO39" s="1168"/>
      <c r="AP39" s="1229"/>
      <c r="AQ39" s="1230"/>
      <c r="AR39" s="1178"/>
      <c r="AS39" s="1179"/>
      <c r="AT39" s="1117"/>
      <c r="AU39" s="1117"/>
      <c r="AV39" s="1117"/>
      <c r="AW39" s="1117"/>
      <c r="AX39" s="1117"/>
      <c r="AY39" s="1117"/>
      <c r="AZ39" s="1117"/>
      <c r="BA39" s="1117"/>
      <c r="BB39" s="1117"/>
      <c r="BC39" s="1117"/>
      <c r="BD39" s="1117"/>
      <c r="BE39" s="1117"/>
      <c r="BF39" s="1118"/>
      <c r="BG39" s="1088" t="s">
        <v>34</v>
      </c>
      <c r="BH39" s="1089"/>
      <c r="BI39" s="1089"/>
      <c r="BJ39" s="1089"/>
      <c r="BK39" s="1089"/>
      <c r="BL39" s="1089"/>
      <c r="BM39" s="1089"/>
      <c r="BN39" s="1089"/>
      <c r="BO39" s="1090"/>
      <c r="BP39" s="1092"/>
      <c r="BQ39" s="1093"/>
      <c r="BR39" s="1093"/>
      <c r="BS39" s="1093"/>
      <c r="BT39" s="1093"/>
      <c r="BU39" s="1093"/>
      <c r="BV39" s="1093"/>
      <c r="BW39" s="1093"/>
      <c r="BX39" s="1093"/>
      <c r="BY39" s="1093"/>
      <c r="BZ39" s="1093"/>
      <c r="CA39" s="1093"/>
      <c r="CB39" s="1093"/>
      <c r="CC39" s="1093"/>
      <c r="CD39" s="1094"/>
      <c r="CE39" s="190"/>
      <c r="CF39" s="190"/>
      <c r="CG39" s="244"/>
      <c r="CH39" s="244"/>
      <c r="CN39" s="241"/>
      <c r="CO39" s="241"/>
      <c r="CP39" s="241"/>
      <c r="CQ39" s="241"/>
      <c r="CR39" s="241"/>
      <c r="CS39" s="241"/>
      <c r="CT39" s="241"/>
      <c r="CU39" s="241"/>
      <c r="CV39" s="241"/>
    </row>
    <row r="40" spans="1:100" ht="16.5" customHeight="1" x14ac:dyDescent="0.2">
      <c r="B40" s="1437"/>
      <c r="C40" s="1437"/>
      <c r="D40" s="1438"/>
      <c r="E40" s="1438"/>
      <c r="F40" s="1437"/>
      <c r="G40" s="1437"/>
      <c r="H40" s="1438"/>
      <c r="I40" s="1438"/>
      <c r="J40" s="235"/>
      <c r="K40" s="1518"/>
      <c r="L40" s="1518"/>
      <c r="M40" s="1518"/>
      <c r="N40" s="1519" t="s">
        <v>37</v>
      </c>
      <c r="O40" s="1520"/>
      <c r="P40" s="1520"/>
      <c r="Q40" s="1520"/>
      <c r="R40" s="1520"/>
      <c r="S40" s="1520"/>
      <c r="T40" s="1521"/>
      <c r="U40" s="1131"/>
      <c r="V40" s="1132"/>
      <c r="W40" s="1132"/>
      <c r="X40" s="1132"/>
      <c r="Y40" s="1132"/>
      <c r="Z40" s="1132"/>
      <c r="AA40" s="1132"/>
      <c r="AB40" s="1132"/>
      <c r="AC40" s="1132"/>
      <c r="AD40" s="1132"/>
      <c r="AE40" s="1132"/>
      <c r="AF40" s="1132"/>
      <c r="AG40" s="1132"/>
      <c r="AH40" s="1132"/>
      <c r="AI40" s="1132"/>
      <c r="AJ40" s="1132"/>
      <c r="AK40" s="1132"/>
      <c r="AL40" s="1132"/>
      <c r="AM40" s="1132"/>
      <c r="AN40" s="1132"/>
      <c r="AO40" s="1133"/>
      <c r="AP40" s="1229"/>
      <c r="AQ40" s="1230"/>
      <c r="AR40" s="1176" t="s">
        <v>4</v>
      </c>
      <c r="AS40" s="1177"/>
      <c r="AT40" s="1276"/>
      <c r="AU40" s="1277"/>
      <c r="AV40" s="1277"/>
      <c r="AW40" s="1277"/>
      <c r="AX40" s="1277"/>
      <c r="AY40" s="1277"/>
      <c r="AZ40" s="1277"/>
      <c r="BA40" s="1277"/>
      <c r="BB40" s="1277"/>
      <c r="BC40" s="1277"/>
      <c r="BD40" s="1277"/>
      <c r="BE40" s="1277"/>
      <c r="BF40" s="1277"/>
      <c r="BG40" s="1139" t="s">
        <v>309</v>
      </c>
      <c r="BH40" s="1140"/>
      <c r="BI40" s="1140"/>
      <c r="BJ40" s="1140"/>
      <c r="BK40" s="1140"/>
      <c r="BL40" s="1140"/>
      <c r="BM40" s="1140"/>
      <c r="BN40" s="1140"/>
      <c r="BO40" s="1141"/>
      <c r="BP40" s="1264"/>
      <c r="BQ40" s="1265"/>
      <c r="BR40" s="1265"/>
      <c r="BS40" s="1266"/>
      <c r="BT40" s="1084" t="s">
        <v>41</v>
      </c>
      <c r="BU40" s="1085"/>
      <c r="BV40" s="1085"/>
      <c r="BW40" s="1082" t="s">
        <v>42</v>
      </c>
      <c r="BX40" s="1082"/>
      <c r="BY40" s="1082"/>
      <c r="BZ40" s="1082"/>
      <c r="CA40" s="1082" t="s">
        <v>595</v>
      </c>
      <c r="CB40" s="1082"/>
      <c r="CC40" s="1082"/>
      <c r="CD40" s="1083"/>
      <c r="CE40" s="190"/>
      <c r="CF40" s="190"/>
      <c r="CG40" s="244"/>
      <c r="CH40" s="244"/>
      <c r="CN40" s="241"/>
      <c r="CO40" s="241"/>
      <c r="CP40" s="241"/>
      <c r="CQ40" s="241"/>
      <c r="CR40" s="241"/>
      <c r="CS40" s="241"/>
      <c r="CT40" s="241"/>
      <c r="CU40" s="241"/>
      <c r="CV40" s="241"/>
    </row>
    <row r="41" spans="1:100" ht="16.5" customHeight="1" thickBot="1" x14ac:dyDescent="0.25">
      <c r="B41" s="1437"/>
      <c r="C41" s="1437"/>
      <c r="D41" s="1438"/>
      <c r="E41" s="1438"/>
      <c r="F41" s="1437"/>
      <c r="G41" s="1437"/>
      <c r="H41" s="1438"/>
      <c r="I41" s="1438"/>
      <c r="J41" s="235"/>
      <c r="K41" s="1518"/>
      <c r="L41" s="1518"/>
      <c r="M41" s="1518"/>
      <c r="N41" s="1522"/>
      <c r="O41" s="1523"/>
      <c r="P41" s="1523"/>
      <c r="Q41" s="1523"/>
      <c r="R41" s="1523"/>
      <c r="S41" s="1523"/>
      <c r="T41" s="1524"/>
      <c r="U41" s="1134"/>
      <c r="V41" s="1135"/>
      <c r="W41" s="1135"/>
      <c r="X41" s="1135"/>
      <c r="Y41" s="1135"/>
      <c r="Z41" s="1135"/>
      <c r="AA41" s="1135"/>
      <c r="AB41" s="1135"/>
      <c r="AC41" s="1135"/>
      <c r="AD41" s="1135"/>
      <c r="AE41" s="1135"/>
      <c r="AF41" s="1135"/>
      <c r="AG41" s="1135"/>
      <c r="AH41" s="1135"/>
      <c r="AI41" s="1135"/>
      <c r="AJ41" s="1135"/>
      <c r="AK41" s="1135"/>
      <c r="AL41" s="1135"/>
      <c r="AM41" s="1135"/>
      <c r="AN41" s="1135"/>
      <c r="AO41" s="1136"/>
      <c r="AP41" s="1231"/>
      <c r="AQ41" s="1232"/>
      <c r="AR41" s="1178"/>
      <c r="AS41" s="1179"/>
      <c r="AT41" s="1278"/>
      <c r="AU41" s="1279"/>
      <c r="AV41" s="1279"/>
      <c r="AW41" s="1279"/>
      <c r="AX41" s="1279"/>
      <c r="AY41" s="1279"/>
      <c r="AZ41" s="1279"/>
      <c r="BA41" s="1279"/>
      <c r="BB41" s="1279"/>
      <c r="BC41" s="1279"/>
      <c r="BD41" s="1279"/>
      <c r="BE41" s="1279"/>
      <c r="BF41" s="1279"/>
      <c r="BG41" s="1142"/>
      <c r="BH41" s="1143"/>
      <c r="BI41" s="1143"/>
      <c r="BJ41" s="1143"/>
      <c r="BK41" s="1143"/>
      <c r="BL41" s="1143"/>
      <c r="BM41" s="1143"/>
      <c r="BN41" s="1143"/>
      <c r="BO41" s="1144"/>
      <c r="BP41" s="1267"/>
      <c r="BQ41" s="1268"/>
      <c r="BR41" s="1268"/>
      <c r="BS41" s="1269"/>
      <c r="BT41" s="1086"/>
      <c r="BU41" s="1087"/>
      <c r="BV41" s="1087"/>
      <c r="BW41" s="950"/>
      <c r="BX41" s="950"/>
      <c r="BY41" s="950"/>
      <c r="BZ41" s="950"/>
      <c r="CA41" s="950"/>
      <c r="CB41" s="950"/>
      <c r="CC41" s="950"/>
      <c r="CD41" s="951"/>
      <c r="CE41" s="190"/>
      <c r="CF41" s="190"/>
      <c r="CG41" s="244"/>
      <c r="CH41" s="244"/>
      <c r="CN41" s="241"/>
      <c r="CO41" s="241"/>
      <c r="CP41" s="241"/>
      <c r="CQ41" s="241"/>
      <c r="CR41" s="241"/>
      <c r="CS41" s="241"/>
      <c r="CT41" s="241"/>
      <c r="CU41" s="241"/>
      <c r="CV41" s="241"/>
    </row>
    <row r="42" spans="1:100" ht="12" customHeight="1" x14ac:dyDescent="0.2">
      <c r="B42" s="1437"/>
      <c r="C42" s="1437"/>
      <c r="D42" s="1438"/>
      <c r="E42" s="1438"/>
      <c r="F42" s="1437"/>
      <c r="G42" s="1437"/>
      <c r="H42" s="1438"/>
      <c r="I42" s="1438"/>
      <c r="J42" s="235"/>
      <c r="K42" s="1249" t="s">
        <v>79</v>
      </c>
      <c r="L42" s="1249"/>
      <c r="M42" s="1249"/>
      <c r="N42" s="1249"/>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259"/>
      <c r="BH42" s="259"/>
      <c r="BI42" s="259"/>
      <c r="BJ42" s="259"/>
      <c r="BK42" s="26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244"/>
      <c r="CH42" s="244"/>
      <c r="CN42" s="241"/>
      <c r="CO42" s="241"/>
      <c r="CP42" s="241"/>
      <c r="CQ42" s="241"/>
      <c r="CR42" s="241"/>
      <c r="CS42" s="241"/>
      <c r="CT42" s="241"/>
      <c r="CU42" s="241"/>
      <c r="CV42" s="241"/>
    </row>
    <row r="43" spans="1:100" ht="12" customHeight="1" thickBot="1" x14ac:dyDescent="0.25">
      <c r="B43" s="1437"/>
      <c r="C43" s="1437"/>
      <c r="D43" s="1438"/>
      <c r="E43" s="1438"/>
      <c r="F43" s="1437"/>
      <c r="G43" s="1437"/>
      <c r="H43" s="1438"/>
      <c r="I43" s="1438"/>
      <c r="J43" s="235"/>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259"/>
      <c r="BH43" s="259"/>
      <c r="BI43" s="259"/>
      <c r="BJ43" s="259"/>
      <c r="BK43" s="261"/>
      <c r="BL43" s="261"/>
      <c r="BM43" s="261"/>
      <c r="BN43" s="261"/>
      <c r="BO43" s="261"/>
      <c r="BP43" s="261"/>
      <c r="BQ43" s="261"/>
      <c r="BR43" s="261"/>
      <c r="BS43" s="261"/>
      <c r="BT43" s="261"/>
      <c r="BU43" s="261"/>
      <c r="BV43" s="261"/>
      <c r="BW43" s="261"/>
      <c r="BX43" s="261"/>
      <c r="BY43" s="261"/>
      <c r="BZ43" s="261"/>
      <c r="CA43" s="261"/>
      <c r="CB43" s="261"/>
      <c r="CC43" s="261"/>
      <c r="CD43" s="261"/>
      <c r="CE43" s="190"/>
      <c r="CF43" s="190"/>
      <c r="CG43" s="244"/>
      <c r="CH43" s="244"/>
      <c r="CN43" s="241"/>
      <c r="CO43" s="241"/>
      <c r="CP43" s="241"/>
      <c r="CQ43" s="241"/>
      <c r="CR43" s="241"/>
      <c r="CS43" s="241"/>
      <c r="CT43" s="241"/>
      <c r="CU43" s="241"/>
      <c r="CV43" s="241"/>
    </row>
    <row r="44" spans="1:100" ht="13.5" customHeight="1" thickBot="1" x14ac:dyDescent="0.25">
      <c r="B44" s="1437"/>
      <c r="C44" s="1437"/>
      <c r="D44" s="1438"/>
      <c r="E44" s="1438"/>
      <c r="F44" s="1437"/>
      <c r="G44" s="1437"/>
      <c r="H44" s="1438"/>
      <c r="I44" s="1438"/>
      <c r="J44" s="235"/>
      <c r="K44" s="1446" t="s">
        <v>44</v>
      </c>
      <c r="L44" s="1447"/>
      <c r="M44" s="1447"/>
      <c r="N44" s="1447"/>
      <c r="O44" s="1448"/>
      <c r="P44" s="1452" t="s">
        <v>46</v>
      </c>
      <c r="Q44" s="1453"/>
      <c r="R44" s="1453"/>
      <c r="S44" s="1453"/>
      <c r="T44" s="1453"/>
      <c r="U44" s="1453"/>
      <c r="V44" s="1453"/>
      <c r="W44" s="1453"/>
      <c r="X44" s="1111" t="str">
        <f>+IF(AND(A23&gt;=9,A23&lt;=12),③異動届出書質問表!BP45,"")&amp;""</f>
        <v/>
      </c>
      <c r="Y44" s="1111"/>
      <c r="Z44" s="1111"/>
      <c r="AA44" s="1105" t="s">
        <v>48</v>
      </c>
      <c r="AB44" s="1105"/>
      <c r="AC44" s="1105"/>
      <c r="AD44" s="1105"/>
      <c r="AE44" s="1105"/>
      <c r="AF44" s="1105"/>
      <c r="AG44" s="1105"/>
      <c r="AH44" s="1105"/>
      <c r="AI44" s="1105"/>
      <c r="AJ44" s="1105"/>
      <c r="AK44" s="1105"/>
      <c r="AL44" s="1105"/>
      <c r="AM44" s="1105"/>
      <c r="AN44" s="1105"/>
      <c r="AO44" s="1105"/>
      <c r="AP44" s="1105"/>
      <c r="AQ44" s="1105"/>
      <c r="AR44" s="1105"/>
      <c r="AS44" s="1106"/>
      <c r="AT44" s="1236" t="s">
        <v>50</v>
      </c>
      <c r="AU44" s="1236"/>
      <c r="AV44" s="1236"/>
      <c r="AW44" s="1236"/>
      <c r="AX44" s="1236"/>
      <c r="AY44" s="1236"/>
      <c r="AZ44" s="1113" t="s">
        <v>53</v>
      </c>
      <c r="BA44" s="1114"/>
      <c r="BB44" s="1114"/>
      <c r="BC44" s="1114"/>
      <c r="BD44" s="1114"/>
      <c r="BE44" s="1114"/>
      <c r="BF44" s="1114"/>
      <c r="BG44" s="1114"/>
      <c r="BH44" s="1114"/>
      <c r="BI44" s="1114"/>
      <c r="BJ44" s="1114"/>
      <c r="BK44" s="1246" t="s">
        <v>54</v>
      </c>
      <c r="BL44" s="1247"/>
      <c r="BM44" s="1247"/>
      <c r="BN44" s="1247"/>
      <c r="BO44" s="1247"/>
      <c r="BP44" s="1247"/>
      <c r="BQ44" s="1247"/>
      <c r="BR44" s="1247"/>
      <c r="BS44" s="1247"/>
      <c r="BT44" s="1247"/>
      <c r="BU44" s="1247"/>
      <c r="BV44" s="1247"/>
      <c r="BW44" s="1247"/>
      <c r="BX44" s="1247"/>
      <c r="BY44" s="1247"/>
      <c r="BZ44" s="1247"/>
      <c r="CA44" s="1247"/>
      <c r="CB44" s="1247"/>
      <c r="CC44" s="1247"/>
      <c r="CD44" s="1248"/>
      <c r="CE44" s="262"/>
      <c r="CF44" s="262"/>
      <c r="CG44" s="263"/>
      <c r="CH44" s="244"/>
      <c r="CN44" s="241"/>
      <c r="CO44" s="241"/>
      <c r="CP44" s="241"/>
      <c r="CQ44" s="241"/>
      <c r="CR44" s="241"/>
      <c r="CS44" s="241"/>
      <c r="CT44" s="241"/>
      <c r="CU44" s="241"/>
    </row>
    <row r="45" spans="1:100" ht="13.5" customHeight="1" x14ac:dyDescent="0.2">
      <c r="B45" s="1437"/>
      <c r="C45" s="1437"/>
      <c r="D45" s="1438"/>
      <c r="E45" s="1438"/>
      <c r="F45" s="1437"/>
      <c r="G45" s="1437"/>
      <c r="H45" s="1438"/>
      <c r="I45" s="1438"/>
      <c r="J45" s="235"/>
      <c r="K45" s="1449"/>
      <c r="L45" s="1450"/>
      <c r="M45" s="1450"/>
      <c r="N45" s="1450"/>
      <c r="O45" s="1451"/>
      <c r="P45" s="1182"/>
      <c r="Q45" s="1183"/>
      <c r="R45" s="1183"/>
      <c r="S45" s="1183"/>
      <c r="T45" s="1183"/>
      <c r="U45" s="1183"/>
      <c r="V45" s="1183"/>
      <c r="W45" s="1183"/>
      <c r="X45" s="1112"/>
      <c r="Y45" s="1112"/>
      <c r="Z45" s="1112"/>
      <c r="AA45" s="1101"/>
      <c r="AB45" s="1101"/>
      <c r="AC45" s="1101"/>
      <c r="AD45" s="1101"/>
      <c r="AE45" s="1101"/>
      <c r="AF45" s="1101"/>
      <c r="AG45" s="1101"/>
      <c r="AH45" s="1101"/>
      <c r="AI45" s="1101"/>
      <c r="AJ45" s="1101"/>
      <c r="AK45" s="1101"/>
      <c r="AL45" s="1101"/>
      <c r="AM45" s="1101"/>
      <c r="AN45" s="1101"/>
      <c r="AO45" s="1101"/>
      <c r="AP45" s="1101"/>
      <c r="AQ45" s="1101"/>
      <c r="AR45" s="1101"/>
      <c r="AS45" s="1102"/>
      <c r="AT45" s="1236"/>
      <c r="AU45" s="1236"/>
      <c r="AV45" s="1236"/>
      <c r="AW45" s="1236"/>
      <c r="AX45" s="1236"/>
      <c r="AY45" s="1236"/>
      <c r="AZ45" s="1115"/>
      <c r="BA45" s="1116"/>
      <c r="BB45" s="1116"/>
      <c r="BC45" s="1116"/>
      <c r="BD45" s="1116"/>
      <c r="BE45" s="1116"/>
      <c r="BF45" s="1116"/>
      <c r="BG45" s="1116"/>
      <c r="BH45" s="1116"/>
      <c r="BI45" s="1116"/>
      <c r="BJ45" s="1116"/>
      <c r="BK45" s="264"/>
      <c r="BL45" s="1151" t="str">
        <f>+IF(AND(A23&gt;=9,A23&lt;=12),③異動届出書質問表!K29,"")&amp;""</f>
        <v/>
      </c>
      <c r="BM45" s="1152"/>
      <c r="BN45" s="1152"/>
      <c r="BO45" s="1152"/>
      <c r="BP45" s="1153"/>
      <c r="BQ45" s="1069" t="s">
        <v>312</v>
      </c>
      <c r="BR45" s="1070"/>
      <c r="BS45" s="1070"/>
      <c r="BT45" s="1070"/>
      <c r="BU45" s="1070"/>
      <c r="BV45" s="1070"/>
      <c r="BW45" s="1070"/>
      <c r="BX45" s="1070"/>
      <c r="BY45" s="1070"/>
      <c r="BZ45" s="1070"/>
      <c r="CA45" s="1070"/>
      <c r="CB45" s="1070"/>
      <c r="CC45" s="1070"/>
      <c r="CD45" s="1071"/>
      <c r="CE45" s="262"/>
      <c r="CF45" s="262"/>
      <c r="CG45" s="263"/>
      <c r="CH45" s="244"/>
      <c r="CN45" s="241"/>
      <c r="CO45" s="241"/>
      <c r="CP45" s="241"/>
      <c r="CQ45" s="241"/>
      <c r="CR45" s="241"/>
      <c r="CS45" s="241"/>
      <c r="CT45" s="241"/>
      <c r="CU45" s="241"/>
    </row>
    <row r="46" spans="1:100" ht="14.25" customHeight="1" x14ac:dyDescent="0.2">
      <c r="B46" s="1437"/>
      <c r="C46" s="1437"/>
      <c r="D46" s="1438"/>
      <c r="E46" s="1438"/>
      <c r="F46" s="1437"/>
      <c r="G46" s="1437"/>
      <c r="H46" s="1438"/>
      <c r="I46" s="1438"/>
      <c r="J46" s="235"/>
      <c r="K46" s="1188" t="s">
        <v>45</v>
      </c>
      <c r="L46" s="1189"/>
      <c r="M46" s="1189"/>
      <c r="N46" s="1189"/>
      <c r="O46" s="1190"/>
      <c r="P46" s="1182" t="s">
        <v>47</v>
      </c>
      <c r="Q46" s="1183"/>
      <c r="R46" s="1183"/>
      <c r="S46" s="1183"/>
      <c r="T46" s="1183"/>
      <c r="U46" s="1183"/>
      <c r="V46" s="1183"/>
      <c r="W46" s="1183"/>
      <c r="X46" s="1080"/>
      <c r="Y46" s="1080"/>
      <c r="Z46" s="1080"/>
      <c r="AA46" s="1101" t="s">
        <v>49</v>
      </c>
      <c r="AB46" s="1101"/>
      <c r="AC46" s="1101"/>
      <c r="AD46" s="1101"/>
      <c r="AE46" s="1101"/>
      <c r="AF46" s="1101"/>
      <c r="AG46" s="1101"/>
      <c r="AH46" s="1101"/>
      <c r="AI46" s="1101"/>
      <c r="AJ46" s="1101"/>
      <c r="AK46" s="1101"/>
      <c r="AL46" s="1101"/>
      <c r="AM46" s="1101"/>
      <c r="AN46" s="1101"/>
      <c r="AO46" s="1101"/>
      <c r="AP46" s="1101"/>
      <c r="AQ46" s="1101"/>
      <c r="AR46" s="1101"/>
      <c r="AS46" s="1102"/>
      <c r="AT46" s="1186" t="str">
        <f>+IF(AND(A23&gt;=9,A23&lt;=12),③異動届出書質問表!K29,"")&amp;""</f>
        <v/>
      </c>
      <c r="AU46" s="1099"/>
      <c r="AV46" s="1099" t="s">
        <v>51</v>
      </c>
      <c r="AW46" s="1099" t="s">
        <v>231</v>
      </c>
      <c r="AX46" s="1099"/>
      <c r="AY46" s="1174" t="s">
        <v>52</v>
      </c>
      <c r="AZ46" s="1076" t="str">
        <f>+IF(AND(A23&gt;=9,A23&lt;=12),AX29,"")&amp;""</f>
        <v/>
      </c>
      <c r="BA46" s="1077"/>
      <c r="BB46" s="1077"/>
      <c r="BC46" s="1077"/>
      <c r="BD46" s="1077"/>
      <c r="BE46" s="1077"/>
      <c r="BF46" s="1077"/>
      <c r="BG46" s="1077"/>
      <c r="BH46" s="1077"/>
      <c r="BI46" s="1099" t="s">
        <v>6</v>
      </c>
      <c r="BJ46" s="1099"/>
      <c r="BK46" s="264"/>
      <c r="BL46" s="1154"/>
      <c r="BM46" s="1155"/>
      <c r="BN46" s="1155"/>
      <c r="BO46" s="1155"/>
      <c r="BP46" s="1156"/>
      <c r="BQ46" s="1072"/>
      <c r="BR46" s="1070"/>
      <c r="BS46" s="1070"/>
      <c r="BT46" s="1070"/>
      <c r="BU46" s="1070"/>
      <c r="BV46" s="1070"/>
      <c r="BW46" s="1070"/>
      <c r="BX46" s="1070"/>
      <c r="BY46" s="1070"/>
      <c r="BZ46" s="1070"/>
      <c r="CA46" s="1070"/>
      <c r="CB46" s="1070"/>
      <c r="CC46" s="1070"/>
      <c r="CD46" s="1071"/>
      <c r="CE46" s="262"/>
      <c r="CF46" s="262"/>
      <c r="CG46" s="263"/>
      <c r="CH46" s="244"/>
    </row>
    <row r="47" spans="1:100" ht="13.5" customHeight="1" thickBot="1" x14ac:dyDescent="0.25">
      <c r="B47" s="1437"/>
      <c r="C47" s="1437"/>
      <c r="D47" s="1438"/>
      <c r="E47" s="1438"/>
      <c r="F47" s="1437"/>
      <c r="G47" s="1437"/>
      <c r="H47" s="1438"/>
      <c r="I47" s="1438"/>
      <c r="J47" s="235"/>
      <c r="K47" s="1191"/>
      <c r="L47" s="1192"/>
      <c r="M47" s="1192"/>
      <c r="N47" s="1192"/>
      <c r="O47" s="1193"/>
      <c r="P47" s="1184"/>
      <c r="Q47" s="1185"/>
      <c r="R47" s="1185"/>
      <c r="S47" s="1185"/>
      <c r="T47" s="1185"/>
      <c r="U47" s="1185"/>
      <c r="V47" s="1185"/>
      <c r="W47" s="1185"/>
      <c r="X47" s="1081"/>
      <c r="Y47" s="1081"/>
      <c r="Z47" s="1081"/>
      <c r="AA47" s="1103"/>
      <c r="AB47" s="1103"/>
      <c r="AC47" s="1103"/>
      <c r="AD47" s="1103"/>
      <c r="AE47" s="1103"/>
      <c r="AF47" s="1103"/>
      <c r="AG47" s="1103"/>
      <c r="AH47" s="1103"/>
      <c r="AI47" s="1103"/>
      <c r="AJ47" s="1103"/>
      <c r="AK47" s="1103"/>
      <c r="AL47" s="1103"/>
      <c r="AM47" s="1103"/>
      <c r="AN47" s="1103"/>
      <c r="AO47" s="1103"/>
      <c r="AP47" s="1103"/>
      <c r="AQ47" s="1103"/>
      <c r="AR47" s="1103"/>
      <c r="AS47" s="1104"/>
      <c r="AT47" s="1187"/>
      <c r="AU47" s="1100"/>
      <c r="AV47" s="1100"/>
      <c r="AW47" s="1100"/>
      <c r="AX47" s="1100"/>
      <c r="AY47" s="1175"/>
      <c r="AZ47" s="1078"/>
      <c r="BA47" s="1079"/>
      <c r="BB47" s="1079"/>
      <c r="BC47" s="1079"/>
      <c r="BD47" s="1079"/>
      <c r="BE47" s="1079"/>
      <c r="BF47" s="1079"/>
      <c r="BG47" s="1079"/>
      <c r="BH47" s="1079"/>
      <c r="BI47" s="1100"/>
      <c r="BJ47" s="1100"/>
      <c r="BK47" s="265"/>
      <c r="BL47" s="1157"/>
      <c r="BM47" s="1158"/>
      <c r="BN47" s="1158"/>
      <c r="BO47" s="1158"/>
      <c r="BP47" s="1159"/>
      <c r="BQ47" s="1073"/>
      <c r="BR47" s="1074"/>
      <c r="BS47" s="1074"/>
      <c r="BT47" s="1074"/>
      <c r="BU47" s="1074"/>
      <c r="BV47" s="1074"/>
      <c r="BW47" s="1074"/>
      <c r="BX47" s="1074"/>
      <c r="BY47" s="1074"/>
      <c r="BZ47" s="1074"/>
      <c r="CA47" s="1074"/>
      <c r="CB47" s="1074"/>
      <c r="CC47" s="1074"/>
      <c r="CD47" s="1075"/>
      <c r="CE47" s="262"/>
      <c r="CF47" s="262"/>
      <c r="CG47" s="263"/>
      <c r="CH47" s="244"/>
    </row>
    <row r="48" spans="1:100" ht="13.5" customHeight="1" x14ac:dyDescent="0.2">
      <c r="B48" s="1437"/>
      <c r="C48" s="1437"/>
      <c r="D48" s="1438"/>
      <c r="E48" s="1438"/>
      <c r="F48" s="1437"/>
      <c r="G48" s="1437"/>
      <c r="H48" s="1438"/>
      <c r="I48" s="1438"/>
      <c r="J48" s="235"/>
      <c r="K48" s="1180" t="s">
        <v>80</v>
      </c>
      <c r="L48" s="1180"/>
      <c r="M48" s="1180"/>
      <c r="N48" s="1180"/>
      <c r="O48" s="1180"/>
      <c r="P48" s="1180"/>
      <c r="Q48" s="1180"/>
      <c r="R48" s="1180"/>
      <c r="S48" s="1180"/>
      <c r="T48" s="1180"/>
      <c r="U48" s="1180"/>
      <c r="V48" s="1180"/>
      <c r="W48" s="1180"/>
      <c r="X48" s="1180"/>
      <c r="Y48" s="1180"/>
      <c r="Z48" s="1180"/>
      <c r="AA48" s="1180"/>
      <c r="AB48" s="1180"/>
      <c r="AC48" s="1180"/>
      <c r="AD48" s="1180"/>
      <c r="AE48" s="1180"/>
      <c r="AF48" s="1180"/>
      <c r="AG48" s="1180"/>
      <c r="AH48" s="1180"/>
      <c r="AI48" s="1180"/>
      <c r="AJ48" s="1180"/>
      <c r="AK48" s="1180"/>
      <c r="AL48" s="1180"/>
      <c r="AM48" s="1180"/>
      <c r="AN48" s="1180"/>
      <c r="AO48" s="1180"/>
      <c r="AP48" s="1180"/>
      <c r="AQ48" s="1180"/>
      <c r="AR48" s="1180"/>
      <c r="AS48" s="1180"/>
      <c r="AT48" s="1180"/>
      <c r="AU48" s="1180"/>
      <c r="AV48" s="1180"/>
      <c r="AW48" s="1180"/>
      <c r="AX48" s="1180"/>
      <c r="AY48" s="1180"/>
      <c r="AZ48" s="1180"/>
      <c r="BA48" s="1180"/>
      <c r="BB48" s="1180"/>
      <c r="BC48" s="1180"/>
      <c r="BD48" s="1180"/>
      <c r="BE48" s="1180"/>
      <c r="BF48" s="1180"/>
      <c r="BG48" s="266"/>
      <c r="BH48" s="266"/>
      <c r="BI48" s="266"/>
      <c r="BJ48" s="266"/>
      <c r="BK48" s="267"/>
      <c r="BL48" s="267"/>
      <c r="BM48" s="267"/>
      <c r="BN48" s="267"/>
      <c r="BO48" s="267"/>
      <c r="BP48" s="267"/>
      <c r="BQ48" s="267"/>
      <c r="BR48" s="267"/>
      <c r="BS48" s="267"/>
      <c r="BT48" s="267"/>
      <c r="BU48" s="267"/>
      <c r="BV48" s="267"/>
      <c r="BW48" s="267"/>
      <c r="BX48" s="267"/>
      <c r="BY48" s="267"/>
      <c r="BZ48" s="267"/>
      <c r="CA48" s="267"/>
      <c r="CB48" s="268"/>
      <c r="CC48" s="268"/>
      <c r="CD48" s="268"/>
      <c r="CE48" s="262"/>
      <c r="CF48" s="262"/>
      <c r="CG48" s="263"/>
      <c r="CH48" s="244"/>
    </row>
    <row r="49" spans="2:100" ht="13.5" customHeight="1" x14ac:dyDescent="0.2">
      <c r="B49" s="1437"/>
      <c r="C49" s="1437"/>
      <c r="D49" s="1438"/>
      <c r="E49" s="1438"/>
      <c r="F49" s="1437"/>
      <c r="G49" s="1437"/>
      <c r="H49" s="1438"/>
      <c r="I49" s="1438"/>
      <c r="J49" s="235"/>
      <c r="K49" s="1181"/>
      <c r="L49" s="1181"/>
      <c r="M49" s="1181"/>
      <c r="N49" s="1181"/>
      <c r="O49" s="1181"/>
      <c r="P49" s="1181"/>
      <c r="Q49" s="1181"/>
      <c r="R49" s="1181"/>
      <c r="S49" s="1181"/>
      <c r="T49" s="1181"/>
      <c r="U49" s="1181"/>
      <c r="V49" s="1181"/>
      <c r="W49" s="1181"/>
      <c r="X49" s="1181"/>
      <c r="Y49" s="1181"/>
      <c r="Z49" s="1181"/>
      <c r="AA49" s="1181"/>
      <c r="AB49" s="1181"/>
      <c r="AC49" s="1181"/>
      <c r="AD49" s="1181"/>
      <c r="AE49" s="1181"/>
      <c r="AF49" s="1181"/>
      <c r="AG49" s="1181"/>
      <c r="AH49" s="1181"/>
      <c r="AI49" s="1181"/>
      <c r="AJ49" s="1181"/>
      <c r="AK49" s="1181"/>
      <c r="AL49" s="1181"/>
      <c r="AM49" s="1181"/>
      <c r="AN49" s="1181"/>
      <c r="AO49" s="1181"/>
      <c r="AP49" s="1181"/>
      <c r="AQ49" s="1181"/>
      <c r="AR49" s="1181"/>
      <c r="AS49" s="1181"/>
      <c r="AT49" s="1181"/>
      <c r="AU49" s="1181"/>
      <c r="AV49" s="1181"/>
      <c r="AW49" s="1181"/>
      <c r="AX49" s="1181"/>
      <c r="AY49" s="1181"/>
      <c r="AZ49" s="1181"/>
      <c r="BA49" s="1181"/>
      <c r="BB49" s="1181"/>
      <c r="BC49" s="1181"/>
      <c r="BD49" s="1181"/>
      <c r="BE49" s="1181"/>
      <c r="BF49" s="1181"/>
      <c r="BG49" s="266"/>
      <c r="BH49" s="266"/>
      <c r="BI49" s="266"/>
      <c r="BJ49" s="266"/>
      <c r="BK49" s="268"/>
      <c r="BL49" s="268"/>
      <c r="BM49" s="268"/>
      <c r="BN49" s="268"/>
      <c r="BO49" s="268"/>
      <c r="BP49" s="268"/>
      <c r="BQ49" s="268"/>
      <c r="BR49" s="268"/>
      <c r="BS49" s="268"/>
      <c r="BT49" s="268"/>
      <c r="BU49" s="268"/>
      <c r="BV49" s="268"/>
      <c r="BW49" s="268"/>
      <c r="BX49" s="268"/>
      <c r="BY49" s="268"/>
      <c r="BZ49" s="268"/>
      <c r="CA49" s="268"/>
      <c r="CB49" s="268"/>
      <c r="CC49" s="268"/>
      <c r="CD49" s="268"/>
      <c r="CE49" s="262"/>
      <c r="CF49" s="262"/>
      <c r="CG49" s="263"/>
      <c r="CH49" s="244"/>
    </row>
    <row r="50" spans="2:100" ht="13.5" customHeight="1" x14ac:dyDescent="0.2">
      <c r="B50" s="1437"/>
      <c r="C50" s="1437"/>
      <c r="D50" s="1438"/>
      <c r="E50" s="1438"/>
      <c r="F50" s="1437"/>
      <c r="G50" s="1437"/>
      <c r="H50" s="1438"/>
      <c r="I50" s="1438"/>
      <c r="J50" s="235"/>
      <c r="K50" s="1196" t="s">
        <v>44</v>
      </c>
      <c r="L50" s="1197"/>
      <c r="M50" s="1197"/>
      <c r="N50" s="1197"/>
      <c r="O50" s="1198"/>
      <c r="P50" s="1203" t="s">
        <v>57</v>
      </c>
      <c r="Q50" s="1203"/>
      <c r="R50" s="1203"/>
      <c r="S50" s="1203"/>
      <c r="T50" s="1203"/>
      <c r="U50" s="1203"/>
      <c r="V50" s="1111" t="str">
        <f ca="1">+IF(AND(A23&gt;=1,A23&lt;=8),③異動届出書質問表!BP45,"")&amp;""</f>
        <v/>
      </c>
      <c r="W50" s="1111"/>
      <c r="X50" s="1111"/>
      <c r="Y50" s="1105" t="s">
        <v>58</v>
      </c>
      <c r="Z50" s="1105"/>
      <c r="AA50" s="1105"/>
      <c r="AB50" s="1105"/>
      <c r="AC50" s="1105"/>
      <c r="AD50" s="1105"/>
      <c r="AE50" s="1105"/>
      <c r="AF50" s="1105"/>
      <c r="AG50" s="1105"/>
      <c r="AH50" s="1105"/>
      <c r="AI50" s="1105"/>
      <c r="AJ50" s="1105"/>
      <c r="AK50" s="1105"/>
      <c r="AL50" s="1105"/>
      <c r="AM50" s="1105"/>
      <c r="AN50" s="1105"/>
      <c r="AO50" s="1105"/>
      <c r="AP50" s="1105"/>
      <c r="AQ50" s="1105"/>
      <c r="AR50" s="1105"/>
      <c r="AS50" s="1105"/>
      <c r="AT50" s="1105"/>
      <c r="AU50" s="1105"/>
      <c r="AV50" s="1105"/>
      <c r="AW50" s="1105"/>
      <c r="AX50" s="1105"/>
      <c r="AY50" s="1105"/>
      <c r="AZ50" s="1105"/>
      <c r="BA50" s="1105"/>
      <c r="BB50" s="1105"/>
      <c r="BC50" s="1105"/>
      <c r="BD50" s="1106"/>
      <c r="BE50" s="245"/>
      <c r="BF50" s="245"/>
      <c r="BG50" s="1235" t="s">
        <v>55</v>
      </c>
      <c r="BH50" s="1235"/>
      <c r="BI50" s="1236"/>
      <c r="BJ50" s="1236"/>
      <c r="BK50" s="1236"/>
      <c r="BL50" s="1236"/>
      <c r="BM50" s="1236"/>
      <c r="BN50" s="1236"/>
      <c r="BO50" s="1236"/>
      <c r="BP50" s="1236"/>
      <c r="BQ50" s="1236"/>
      <c r="BR50" s="1236"/>
      <c r="BS50" s="1236"/>
      <c r="BT50" s="1236"/>
      <c r="BU50" s="1236"/>
      <c r="BV50" s="1236"/>
      <c r="BW50" s="1236"/>
      <c r="BX50" s="1236"/>
      <c r="BY50" s="1236"/>
      <c r="BZ50" s="1236"/>
      <c r="CA50" s="1236"/>
      <c r="CB50" s="1236"/>
      <c r="CC50" s="1236"/>
      <c r="CD50" s="1236"/>
      <c r="CE50" s="262"/>
      <c r="CF50" s="262"/>
      <c r="CG50" s="263"/>
      <c r="CH50" s="244"/>
      <c r="CN50" s="241"/>
      <c r="CO50" s="241"/>
      <c r="CP50" s="241"/>
      <c r="CQ50" s="241"/>
      <c r="CR50" s="241"/>
      <c r="CS50" s="241"/>
      <c r="CT50" s="241"/>
    </row>
    <row r="51" spans="2:100" ht="13.5" customHeight="1" x14ac:dyDescent="0.2">
      <c r="B51" s="1437"/>
      <c r="C51" s="1437"/>
      <c r="D51" s="1438"/>
      <c r="E51" s="1438"/>
      <c r="F51" s="1437"/>
      <c r="G51" s="1437"/>
      <c r="H51" s="1438"/>
      <c r="I51" s="1438"/>
      <c r="J51" s="235"/>
      <c r="K51" s="1199"/>
      <c r="L51" s="1200"/>
      <c r="M51" s="1200"/>
      <c r="N51" s="1200"/>
      <c r="O51" s="1201"/>
      <c r="P51" s="1204"/>
      <c r="Q51" s="1204"/>
      <c r="R51" s="1204"/>
      <c r="S51" s="1204"/>
      <c r="T51" s="1204"/>
      <c r="U51" s="1204"/>
      <c r="V51" s="1112"/>
      <c r="W51" s="1112"/>
      <c r="X51" s="1112"/>
      <c r="Y51" s="1101"/>
      <c r="Z51" s="1101"/>
      <c r="AA51" s="1101"/>
      <c r="AB51" s="1101"/>
      <c r="AC51" s="1101"/>
      <c r="AD51" s="1101"/>
      <c r="AE51" s="1101"/>
      <c r="AF51" s="1101"/>
      <c r="AG51" s="1101"/>
      <c r="AH51" s="1101"/>
      <c r="AI51" s="1101"/>
      <c r="AJ51" s="1101"/>
      <c r="AK51" s="1101"/>
      <c r="AL51" s="1101"/>
      <c r="AM51" s="1101"/>
      <c r="AN51" s="1101"/>
      <c r="AO51" s="1101"/>
      <c r="AP51" s="1101"/>
      <c r="AQ51" s="1101"/>
      <c r="AR51" s="1101"/>
      <c r="AS51" s="1101"/>
      <c r="AT51" s="1101"/>
      <c r="AU51" s="1101"/>
      <c r="AV51" s="1101"/>
      <c r="AW51" s="1101"/>
      <c r="AX51" s="1101"/>
      <c r="AY51" s="1101"/>
      <c r="AZ51" s="1101"/>
      <c r="BA51" s="1101"/>
      <c r="BB51" s="1101"/>
      <c r="BC51" s="1101"/>
      <c r="BD51" s="1102"/>
      <c r="BE51" s="245"/>
      <c r="BF51" s="245"/>
      <c r="BG51" s="1235"/>
      <c r="BH51" s="1235"/>
      <c r="BI51" s="1236"/>
      <c r="BJ51" s="1236"/>
      <c r="BK51" s="1236"/>
      <c r="BL51" s="1236"/>
      <c r="BM51" s="1236"/>
      <c r="BN51" s="1236"/>
      <c r="BO51" s="1236"/>
      <c r="BP51" s="1236"/>
      <c r="BQ51" s="1236"/>
      <c r="BR51" s="1236"/>
      <c r="BS51" s="1236"/>
      <c r="BT51" s="1236"/>
      <c r="BU51" s="1236"/>
      <c r="BV51" s="1236"/>
      <c r="BW51" s="1236"/>
      <c r="BX51" s="1236"/>
      <c r="BY51" s="1236"/>
      <c r="BZ51" s="1236"/>
      <c r="CA51" s="1236"/>
      <c r="CB51" s="1236"/>
      <c r="CC51" s="1236"/>
      <c r="CD51" s="1236"/>
      <c r="CE51" s="262"/>
      <c r="CF51" s="262"/>
      <c r="CG51" s="263"/>
      <c r="CH51" s="244"/>
      <c r="CN51" s="241"/>
      <c r="CO51" s="241"/>
      <c r="CP51" s="241"/>
      <c r="CQ51" s="241"/>
      <c r="CR51" s="241"/>
      <c r="CS51" s="241"/>
      <c r="CT51" s="241"/>
    </row>
    <row r="52" spans="2:100" ht="14.25" customHeight="1" x14ac:dyDescent="0.2">
      <c r="B52" s="1437"/>
      <c r="C52" s="1437"/>
      <c r="D52" s="1438"/>
      <c r="E52" s="1438"/>
      <c r="F52" s="1437"/>
      <c r="G52" s="1437"/>
      <c r="H52" s="1438"/>
      <c r="I52" s="1438"/>
      <c r="J52" s="235"/>
      <c r="K52" s="1199"/>
      <c r="L52" s="1200"/>
      <c r="M52" s="1200"/>
      <c r="N52" s="1200"/>
      <c r="O52" s="1201"/>
      <c r="P52" s="1101" t="s">
        <v>56</v>
      </c>
      <c r="Q52" s="1101"/>
      <c r="R52" s="1101"/>
      <c r="S52" s="1101"/>
      <c r="T52" s="1080"/>
      <c r="U52" s="1080"/>
      <c r="V52" s="1080"/>
      <c r="W52" s="1101" t="s">
        <v>59</v>
      </c>
      <c r="X52" s="1101"/>
      <c r="Y52" s="1101"/>
      <c r="Z52" s="1101"/>
      <c r="AA52" s="1101"/>
      <c r="AB52" s="1101"/>
      <c r="AC52" s="1101"/>
      <c r="AD52" s="1101"/>
      <c r="AE52" s="1101"/>
      <c r="AF52" s="1101"/>
      <c r="AG52" s="1101"/>
      <c r="AH52" s="1101"/>
      <c r="AI52" s="1101"/>
      <c r="AJ52" s="1101"/>
      <c r="AK52" s="1101"/>
      <c r="AL52" s="1101"/>
      <c r="AM52" s="1101"/>
      <c r="AN52" s="1101"/>
      <c r="AO52" s="1101"/>
      <c r="AP52" s="1101"/>
      <c r="AQ52" s="1101"/>
      <c r="AR52" s="1101"/>
      <c r="AS52" s="1101"/>
      <c r="AT52" s="1101"/>
      <c r="AU52" s="1101"/>
      <c r="AV52" s="1101"/>
      <c r="AW52" s="1101"/>
      <c r="AX52" s="1101"/>
      <c r="AY52" s="1101"/>
      <c r="AZ52" s="1101"/>
      <c r="BA52" s="1101"/>
      <c r="BB52" s="1101"/>
      <c r="BC52" s="1101"/>
      <c r="BD52" s="1102"/>
      <c r="BE52" s="245"/>
      <c r="BF52" s="245"/>
      <c r="BG52" s="1235"/>
      <c r="BH52" s="1235"/>
      <c r="BI52" s="1236"/>
      <c r="BJ52" s="1236"/>
      <c r="BK52" s="1236"/>
      <c r="BL52" s="1236"/>
      <c r="BM52" s="1236"/>
      <c r="BN52" s="1236"/>
      <c r="BO52" s="1236"/>
      <c r="BP52" s="1236"/>
      <c r="BQ52" s="1236"/>
      <c r="BR52" s="1236"/>
      <c r="BS52" s="1236"/>
      <c r="BT52" s="1236"/>
      <c r="BU52" s="1236"/>
      <c r="BV52" s="1236"/>
      <c r="BW52" s="1236"/>
      <c r="BX52" s="1236"/>
      <c r="BY52" s="1236"/>
      <c r="BZ52" s="1236"/>
      <c r="CA52" s="1236"/>
      <c r="CB52" s="1236"/>
      <c r="CC52" s="1236"/>
      <c r="CD52" s="1236"/>
      <c r="CE52" s="262"/>
      <c r="CF52" s="262"/>
      <c r="CG52" s="263"/>
      <c r="CH52" s="244"/>
      <c r="CN52" s="241"/>
      <c r="CO52" s="241"/>
      <c r="CP52" s="241"/>
      <c r="CQ52" s="241"/>
      <c r="CR52" s="241"/>
      <c r="CS52" s="241"/>
      <c r="CT52" s="241"/>
    </row>
    <row r="53" spans="2:100" ht="13.5" customHeight="1" x14ac:dyDescent="0.2">
      <c r="B53" s="1437"/>
      <c r="C53" s="1437"/>
      <c r="D53" s="1438"/>
      <c r="E53" s="1438"/>
      <c r="F53" s="1437"/>
      <c r="G53" s="1437"/>
      <c r="H53" s="1438"/>
      <c r="I53" s="1438"/>
      <c r="J53" s="235"/>
      <c r="K53" s="1188" t="s">
        <v>45</v>
      </c>
      <c r="L53" s="1189"/>
      <c r="M53" s="1189"/>
      <c r="N53" s="1189"/>
      <c r="O53" s="1190"/>
      <c r="P53" s="1101"/>
      <c r="Q53" s="1101"/>
      <c r="R53" s="1101"/>
      <c r="S53" s="1101"/>
      <c r="T53" s="1080"/>
      <c r="U53" s="1080"/>
      <c r="V53" s="1080"/>
      <c r="W53" s="1101"/>
      <c r="X53" s="1101"/>
      <c r="Y53" s="1101"/>
      <c r="Z53" s="1101"/>
      <c r="AA53" s="1101"/>
      <c r="AB53" s="1101"/>
      <c r="AC53" s="1101"/>
      <c r="AD53" s="1101"/>
      <c r="AE53" s="1101"/>
      <c r="AF53" s="1101"/>
      <c r="AG53" s="1101"/>
      <c r="AH53" s="1101"/>
      <c r="AI53" s="1101"/>
      <c r="AJ53" s="1101"/>
      <c r="AK53" s="1101"/>
      <c r="AL53" s="1101"/>
      <c r="AM53" s="1101"/>
      <c r="AN53" s="1101"/>
      <c r="AO53" s="1101"/>
      <c r="AP53" s="1101"/>
      <c r="AQ53" s="1101"/>
      <c r="AR53" s="1101"/>
      <c r="AS53" s="1101"/>
      <c r="AT53" s="1101"/>
      <c r="AU53" s="1101"/>
      <c r="AV53" s="1101"/>
      <c r="AW53" s="1101"/>
      <c r="AX53" s="1101"/>
      <c r="AY53" s="1101"/>
      <c r="AZ53" s="1101"/>
      <c r="BA53" s="1101"/>
      <c r="BB53" s="1101"/>
      <c r="BC53" s="1101"/>
      <c r="BD53" s="1102"/>
      <c r="BE53" s="245"/>
      <c r="BF53" s="245"/>
      <c r="BG53" s="1235"/>
      <c r="BH53" s="1235"/>
      <c r="BI53" s="1236"/>
      <c r="BJ53" s="1236"/>
      <c r="BK53" s="1236"/>
      <c r="BL53" s="1236"/>
      <c r="BM53" s="1236"/>
      <c r="BN53" s="1236"/>
      <c r="BO53" s="1236"/>
      <c r="BP53" s="1236"/>
      <c r="BQ53" s="1236"/>
      <c r="BR53" s="1236"/>
      <c r="BS53" s="1236"/>
      <c r="BT53" s="1236"/>
      <c r="BU53" s="1236"/>
      <c r="BV53" s="1236"/>
      <c r="BW53" s="1236"/>
      <c r="BX53" s="1236"/>
      <c r="BY53" s="1236"/>
      <c r="BZ53" s="1236"/>
      <c r="CA53" s="1236"/>
      <c r="CB53" s="1236"/>
      <c r="CC53" s="1236"/>
      <c r="CD53" s="1236"/>
      <c r="CE53" s="262"/>
      <c r="CF53" s="262"/>
      <c r="CG53" s="263"/>
      <c r="CH53" s="244"/>
      <c r="CN53" s="241"/>
      <c r="CO53" s="241"/>
      <c r="CP53" s="241"/>
      <c r="CQ53" s="241"/>
      <c r="CR53" s="241"/>
      <c r="CS53" s="241"/>
      <c r="CT53" s="241"/>
    </row>
    <row r="54" spans="2:100" ht="13.5" customHeight="1" x14ac:dyDescent="0.2">
      <c r="B54" s="1437"/>
      <c r="C54" s="1437"/>
      <c r="D54" s="1438"/>
      <c r="E54" s="1438"/>
      <c r="F54" s="1437"/>
      <c r="G54" s="1437"/>
      <c r="H54" s="1438"/>
      <c r="I54" s="1438"/>
      <c r="J54" s="235"/>
      <c r="K54" s="1191"/>
      <c r="L54" s="1192"/>
      <c r="M54" s="1192"/>
      <c r="N54" s="1192"/>
      <c r="O54" s="1193"/>
      <c r="P54" s="1202"/>
      <c r="Q54" s="1103"/>
      <c r="R54" s="1103"/>
      <c r="S54" s="1103"/>
      <c r="T54" s="1103"/>
      <c r="U54" s="1103"/>
      <c r="V54" s="1103"/>
      <c r="W54" s="1103"/>
      <c r="X54" s="1103"/>
      <c r="Y54" s="1103"/>
      <c r="Z54" s="1103"/>
      <c r="AA54" s="1103"/>
      <c r="AB54" s="1103"/>
      <c r="AC54" s="1103"/>
      <c r="AD54" s="1103"/>
      <c r="AE54" s="1103"/>
      <c r="AF54" s="1103"/>
      <c r="AG54" s="1103"/>
      <c r="AH54" s="1103"/>
      <c r="AI54" s="1103"/>
      <c r="AJ54" s="1103"/>
      <c r="AK54" s="1103"/>
      <c r="AL54" s="1103"/>
      <c r="AM54" s="1103"/>
      <c r="AN54" s="1103"/>
      <c r="AO54" s="1103"/>
      <c r="AP54" s="1103"/>
      <c r="AQ54" s="1103"/>
      <c r="AR54" s="1103"/>
      <c r="AS54" s="1103"/>
      <c r="AT54" s="1103"/>
      <c r="AU54" s="1103"/>
      <c r="AV54" s="1103"/>
      <c r="AW54" s="1103"/>
      <c r="AX54" s="1103"/>
      <c r="AY54" s="1103"/>
      <c r="AZ54" s="1103"/>
      <c r="BA54" s="1103"/>
      <c r="BB54" s="1103"/>
      <c r="BC54" s="1103"/>
      <c r="BD54" s="1104"/>
      <c r="BE54" s="245"/>
      <c r="BF54" s="245"/>
      <c r="BG54" s="1235"/>
      <c r="BH54" s="1235"/>
      <c r="BI54" s="1236"/>
      <c r="BJ54" s="1236"/>
      <c r="BK54" s="1236"/>
      <c r="BL54" s="1236"/>
      <c r="BM54" s="1236"/>
      <c r="BN54" s="1236"/>
      <c r="BO54" s="1236"/>
      <c r="BP54" s="1236"/>
      <c r="BQ54" s="1236"/>
      <c r="BR54" s="1236"/>
      <c r="BS54" s="1236"/>
      <c r="BT54" s="1236"/>
      <c r="BU54" s="1236"/>
      <c r="BV54" s="1236"/>
      <c r="BW54" s="1236"/>
      <c r="BX54" s="1236"/>
      <c r="BY54" s="1236"/>
      <c r="BZ54" s="1236"/>
      <c r="CA54" s="1236"/>
      <c r="CB54" s="1236"/>
      <c r="CC54" s="1236"/>
      <c r="CD54" s="1236"/>
      <c r="CE54" s="262"/>
      <c r="CF54" s="262"/>
      <c r="CG54" s="263"/>
      <c r="CH54" s="244"/>
      <c r="CN54" s="241"/>
      <c r="CO54" s="241"/>
      <c r="CP54" s="241"/>
      <c r="CQ54" s="241"/>
      <c r="CR54" s="241"/>
      <c r="CS54" s="241"/>
      <c r="CT54" s="241"/>
    </row>
    <row r="55" spans="2:100" ht="13.5" customHeight="1" x14ac:dyDescent="0.2">
      <c r="B55" s="1437"/>
      <c r="C55" s="1437"/>
      <c r="D55" s="1438"/>
      <c r="E55" s="1438"/>
      <c r="F55" s="1437"/>
      <c r="G55" s="1437"/>
      <c r="H55" s="1438"/>
      <c r="I55" s="1438"/>
      <c r="J55" s="235"/>
      <c r="K55" s="1444" t="s">
        <v>69</v>
      </c>
      <c r="L55" s="1444"/>
      <c r="M55" s="1444"/>
      <c r="N55" s="1444"/>
      <c r="O55" s="1444"/>
      <c r="P55" s="1109" t="s">
        <v>70</v>
      </c>
      <c r="Q55" s="1109"/>
      <c r="R55" s="1109"/>
      <c r="S55" s="1109"/>
      <c r="T55" s="1109"/>
      <c r="U55" s="1109"/>
      <c r="V55" s="1109"/>
      <c r="W55" s="1109"/>
      <c r="X55" s="1109"/>
      <c r="Y55" s="1109"/>
      <c r="Z55" s="1109"/>
      <c r="AA55" s="1109"/>
      <c r="AB55" s="1109"/>
      <c r="AC55" s="1109"/>
      <c r="AD55" s="1109"/>
      <c r="AE55" s="1109"/>
      <c r="AF55" s="1109"/>
      <c r="AG55" s="1109"/>
      <c r="AH55" s="1109"/>
      <c r="AI55" s="1109"/>
      <c r="AJ55" s="1109"/>
      <c r="AK55" s="1109"/>
      <c r="AL55" s="1109"/>
      <c r="AM55" s="1109"/>
      <c r="AN55" s="1109"/>
      <c r="AO55" s="1109"/>
      <c r="AP55" s="1109"/>
      <c r="AQ55" s="1109"/>
      <c r="AR55" s="1109"/>
      <c r="AS55" s="1109"/>
      <c r="AT55" s="1109"/>
      <c r="AU55" s="1109"/>
      <c r="AV55" s="1109"/>
      <c r="AW55" s="1109"/>
      <c r="AX55" s="1109"/>
      <c r="AY55" s="1109"/>
      <c r="AZ55" s="1109"/>
      <c r="BA55" s="1109"/>
      <c r="BB55" s="1109"/>
      <c r="BC55" s="1109"/>
      <c r="BD55" s="1109"/>
      <c r="BE55" s="269"/>
      <c r="BF55" s="269"/>
      <c r="BG55" s="1235"/>
      <c r="BH55" s="1235"/>
      <c r="BI55" s="1236"/>
      <c r="BJ55" s="1236"/>
      <c r="BK55" s="1236"/>
      <c r="BL55" s="1236"/>
      <c r="BM55" s="1236"/>
      <c r="BN55" s="1236"/>
      <c r="BO55" s="1236"/>
      <c r="BP55" s="1236"/>
      <c r="BQ55" s="1236"/>
      <c r="BR55" s="1236"/>
      <c r="BS55" s="1236"/>
      <c r="BT55" s="1236"/>
      <c r="BU55" s="1236"/>
      <c r="BV55" s="1236"/>
      <c r="BW55" s="1236"/>
      <c r="BX55" s="1236"/>
      <c r="BY55" s="1236"/>
      <c r="BZ55" s="1236"/>
      <c r="CA55" s="1236"/>
      <c r="CB55" s="1236"/>
      <c r="CC55" s="1236"/>
      <c r="CD55" s="1236"/>
      <c r="CE55" s="190"/>
      <c r="CF55" s="190"/>
      <c r="CG55" s="244"/>
      <c r="CH55" s="244"/>
      <c r="CN55" s="241"/>
      <c r="CO55" s="241"/>
      <c r="CP55" s="241"/>
      <c r="CQ55" s="241"/>
      <c r="CR55" s="241"/>
      <c r="CS55" s="241"/>
      <c r="CT55" s="241"/>
      <c r="CU55" s="241"/>
      <c r="CV55" s="241"/>
    </row>
    <row r="56" spans="2:100" ht="13.5" customHeight="1" x14ac:dyDescent="0.2">
      <c r="B56" s="1437"/>
      <c r="C56" s="1437"/>
      <c r="D56" s="1438"/>
      <c r="E56" s="1438"/>
      <c r="F56" s="1437"/>
      <c r="G56" s="1437"/>
      <c r="H56" s="1438"/>
      <c r="I56" s="1438"/>
      <c r="J56" s="235"/>
      <c r="K56" s="1445"/>
      <c r="L56" s="1445"/>
      <c r="M56" s="1445"/>
      <c r="N56" s="1445"/>
      <c r="O56" s="1445"/>
      <c r="P56" s="1110"/>
      <c r="Q56" s="1110"/>
      <c r="R56" s="1110"/>
      <c r="S56" s="1110"/>
      <c r="T56" s="1110"/>
      <c r="U56" s="1110"/>
      <c r="V56" s="1110"/>
      <c r="W56" s="1110"/>
      <c r="X56" s="1110"/>
      <c r="Y56" s="1110"/>
      <c r="Z56" s="1110"/>
      <c r="AA56" s="1110"/>
      <c r="AB56" s="1110"/>
      <c r="AC56" s="1110"/>
      <c r="AD56" s="1110"/>
      <c r="AE56" s="1110"/>
      <c r="AF56" s="1110"/>
      <c r="AG56" s="1110"/>
      <c r="AH56" s="1110"/>
      <c r="AI56" s="1110"/>
      <c r="AJ56" s="1110"/>
      <c r="AK56" s="1110"/>
      <c r="AL56" s="1110"/>
      <c r="AM56" s="1110"/>
      <c r="AN56" s="1110"/>
      <c r="AO56" s="1110"/>
      <c r="AP56" s="1110"/>
      <c r="AQ56" s="1110"/>
      <c r="AR56" s="1110"/>
      <c r="AS56" s="1110"/>
      <c r="AT56" s="1110"/>
      <c r="AU56" s="1110"/>
      <c r="AV56" s="1110"/>
      <c r="AW56" s="1110"/>
      <c r="AX56" s="1110"/>
      <c r="AY56" s="1110"/>
      <c r="AZ56" s="1110"/>
      <c r="BA56" s="1110"/>
      <c r="BB56" s="1110"/>
      <c r="BC56" s="1110"/>
      <c r="BD56" s="1110"/>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190"/>
      <c r="CC56" s="190"/>
      <c r="CD56" s="190"/>
      <c r="CE56" s="190"/>
      <c r="CF56" s="190"/>
      <c r="CG56" s="244"/>
      <c r="CH56" s="244"/>
      <c r="CN56" s="241"/>
      <c r="CO56" s="241"/>
      <c r="CP56" s="241"/>
      <c r="CQ56" s="241"/>
      <c r="CR56" s="241"/>
      <c r="CS56" s="241"/>
      <c r="CT56" s="241"/>
      <c r="CU56" s="241"/>
      <c r="CV56" s="241"/>
    </row>
    <row r="57" spans="2:100" ht="13.5" customHeight="1" x14ac:dyDescent="0.2">
      <c r="B57" s="1437"/>
      <c r="C57" s="1437"/>
      <c r="D57" s="1438"/>
      <c r="E57" s="1438"/>
      <c r="F57" s="1437"/>
      <c r="G57" s="1437"/>
      <c r="H57" s="1438"/>
      <c r="I57" s="1438"/>
      <c r="J57" s="235"/>
      <c r="K57" s="270"/>
      <c r="L57" s="270"/>
      <c r="M57" s="270"/>
      <c r="N57" s="270"/>
      <c r="O57" s="270"/>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190"/>
      <c r="CC57" s="190"/>
      <c r="CD57" s="190"/>
      <c r="CE57" s="190"/>
      <c r="CF57" s="190"/>
      <c r="CG57" s="244"/>
      <c r="CH57" s="244"/>
      <c r="CN57" s="241"/>
      <c r="CO57" s="241"/>
      <c r="CP57" s="241"/>
      <c r="CQ57" s="241"/>
      <c r="CR57" s="241"/>
      <c r="CS57" s="241"/>
      <c r="CT57" s="241"/>
      <c r="CU57" s="241"/>
      <c r="CV57" s="241"/>
    </row>
    <row r="58" spans="2:100" ht="13.5" customHeight="1" x14ac:dyDescent="0.2">
      <c r="B58" s="271"/>
      <c r="C58" s="271"/>
      <c r="D58" s="272"/>
      <c r="E58" s="272"/>
      <c r="F58" s="272"/>
      <c r="G58" s="272"/>
      <c r="H58" s="272"/>
      <c r="I58" s="271"/>
      <c r="J58" s="273"/>
      <c r="K58" s="274"/>
      <c r="L58" s="274"/>
      <c r="M58" s="274"/>
      <c r="N58" s="274"/>
      <c r="O58" s="274"/>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44"/>
      <c r="CC58" s="244"/>
      <c r="CD58" s="244"/>
      <c r="CE58" s="244"/>
      <c r="CF58" s="244"/>
      <c r="CG58" s="244"/>
      <c r="CH58" s="244"/>
      <c r="CN58" s="241"/>
      <c r="CO58" s="241"/>
      <c r="CP58" s="241"/>
      <c r="CQ58" s="241"/>
      <c r="CR58" s="241"/>
      <c r="CS58" s="241"/>
      <c r="CT58" s="241"/>
      <c r="CU58" s="241"/>
      <c r="CV58" s="241"/>
    </row>
    <row r="59" spans="2:100" ht="13.5" customHeight="1" x14ac:dyDescent="0.2">
      <c r="B59" s="271"/>
      <c r="C59" s="271"/>
      <c r="D59" s="272"/>
      <c r="E59" s="272"/>
      <c r="F59" s="272"/>
      <c r="G59" s="272"/>
      <c r="H59" s="272"/>
      <c r="I59" s="271"/>
      <c r="J59" s="273"/>
      <c r="K59" s="274"/>
      <c r="L59" s="274"/>
      <c r="M59" s="274"/>
      <c r="N59" s="274"/>
      <c r="O59" s="274"/>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44"/>
      <c r="CC59" s="244"/>
      <c r="CD59" s="244"/>
      <c r="CE59" s="244"/>
      <c r="CF59" s="244"/>
      <c r="CG59" s="244"/>
      <c r="CH59" s="244"/>
      <c r="CN59" s="241"/>
      <c r="CO59" s="241"/>
      <c r="CP59" s="241"/>
      <c r="CQ59" s="241"/>
      <c r="CR59" s="241"/>
      <c r="CS59" s="241"/>
      <c r="CT59" s="241"/>
      <c r="CU59" s="241"/>
      <c r="CV59" s="241"/>
    </row>
    <row r="60" spans="2:100" ht="13.5" customHeight="1" x14ac:dyDescent="0.2">
      <c r="B60" s="271"/>
      <c r="C60" s="271"/>
      <c r="D60" s="272"/>
      <c r="E60" s="272"/>
      <c r="F60" s="272"/>
      <c r="G60" s="272"/>
      <c r="H60" s="272"/>
      <c r="I60" s="271"/>
      <c r="J60" s="273"/>
      <c r="K60" s="277"/>
      <c r="L60" s="277"/>
      <c r="M60" s="277"/>
      <c r="N60" s="277"/>
      <c r="O60" s="277"/>
      <c r="P60" s="277"/>
      <c r="Q60" s="277"/>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78"/>
      <c r="BH60" s="278"/>
      <c r="BI60" s="278"/>
      <c r="BJ60" s="278"/>
      <c r="BK60" s="278"/>
      <c r="BL60" s="278"/>
      <c r="BM60" s="278"/>
      <c r="BN60" s="278"/>
      <c r="BO60" s="278"/>
      <c r="BP60" s="244"/>
      <c r="BQ60" s="244"/>
      <c r="BR60" s="244"/>
      <c r="BS60" s="244"/>
      <c r="BT60" s="244"/>
      <c r="BU60" s="244"/>
      <c r="BV60" s="244"/>
      <c r="BW60" s="244"/>
      <c r="BX60" s="244"/>
      <c r="BY60" s="244"/>
      <c r="BZ60" s="244"/>
      <c r="CA60" s="244"/>
      <c r="CB60" s="244"/>
      <c r="CC60" s="244"/>
      <c r="CD60" s="244"/>
      <c r="CE60" s="244"/>
      <c r="CF60" s="244"/>
      <c r="CG60" s="244"/>
      <c r="CH60" s="244"/>
      <c r="CN60" s="241"/>
      <c r="CO60" s="241"/>
      <c r="CP60" s="241"/>
      <c r="CQ60" s="241"/>
      <c r="CR60" s="241"/>
      <c r="CS60" s="241"/>
      <c r="CT60" s="241"/>
      <c r="CU60" s="241"/>
      <c r="CV60" s="241"/>
    </row>
    <row r="61" spans="2:100" ht="13.5" customHeight="1" x14ac:dyDescent="0.2">
      <c r="B61" s="271"/>
      <c r="C61" s="271"/>
      <c r="D61" s="272"/>
      <c r="E61" s="272"/>
      <c r="F61" s="272"/>
      <c r="G61" s="272"/>
      <c r="H61" s="272"/>
      <c r="I61" s="271"/>
      <c r="J61" s="273"/>
      <c r="K61" s="277"/>
      <c r="L61" s="277"/>
      <c r="M61" s="277"/>
      <c r="N61" s="277"/>
      <c r="O61" s="277"/>
      <c r="P61" s="277"/>
      <c r="Q61" s="277"/>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78"/>
      <c r="BH61" s="278"/>
      <c r="BI61" s="278"/>
      <c r="BJ61" s="278"/>
      <c r="BK61" s="278"/>
      <c r="BL61" s="278"/>
      <c r="BM61" s="278"/>
      <c r="BN61" s="278"/>
      <c r="BO61" s="278"/>
      <c r="BP61" s="244"/>
      <c r="BQ61" s="244"/>
      <c r="BR61" s="244"/>
      <c r="BS61" s="244"/>
      <c r="BT61" s="244"/>
      <c r="BU61" s="244"/>
      <c r="BV61" s="244"/>
      <c r="BW61" s="244"/>
      <c r="BX61" s="244"/>
      <c r="BY61" s="244"/>
      <c r="BZ61" s="244"/>
      <c r="CA61" s="244"/>
      <c r="CB61" s="244"/>
      <c r="CC61" s="244"/>
      <c r="CD61" s="244"/>
      <c r="CE61" s="244"/>
      <c r="CF61" s="244"/>
      <c r="CG61" s="244"/>
      <c r="CH61" s="244"/>
      <c r="CN61" s="241"/>
      <c r="CO61" s="241"/>
      <c r="CP61" s="241"/>
      <c r="CQ61" s="241"/>
      <c r="CR61" s="241"/>
      <c r="CS61" s="241"/>
      <c r="CT61" s="241"/>
      <c r="CU61" s="241"/>
      <c r="CV61" s="241"/>
    </row>
    <row r="62" spans="2:100" x14ac:dyDescent="0.2">
      <c r="CN62" s="241"/>
      <c r="CO62" s="241"/>
      <c r="CP62" s="241"/>
      <c r="CQ62" s="241"/>
      <c r="CR62" s="241"/>
      <c r="CS62" s="241"/>
      <c r="CT62" s="241"/>
      <c r="CU62" s="241"/>
      <c r="CV62" s="241"/>
    </row>
    <row r="63" spans="2:100" x14ac:dyDescent="0.2">
      <c r="CN63" s="241"/>
      <c r="CO63" s="241"/>
      <c r="CP63" s="241"/>
      <c r="CQ63" s="241"/>
      <c r="CR63" s="241"/>
      <c r="CS63" s="241"/>
      <c r="CT63" s="241"/>
      <c r="CU63" s="241"/>
      <c r="CV63" s="241"/>
    </row>
  </sheetData>
  <sheetProtection algorithmName="SHA-512" hashValue="8PI7JVt8th5+Fz05xSnLp763jSbTEy++U+oO5xsG4Wgfz+oDWxD1k0hBQPP9pLW2jggdgWBlBNbPLnEQb6M01g==" saltValue="2PD0f5pCAFIAoTMOF12VIQ==" spinCount="100000" sheet="1" objects="1" scenarios="1" selectLockedCells="1"/>
  <customSheetViews>
    <customSheetView guid="{39730EE9-C200-49A1-8CC0-8205A0991BA8}" scale="85" showPageBreaks="1" fitToPage="1" printArea="1" hiddenColumns="1" view="pageBreakPreview" topLeftCell="B1">
      <selection activeCell="AJ8" sqref="AJ8:AK8"/>
      <pageMargins left="7.874015748031496E-2" right="0.19685039370078741" top="0.11811023622047245" bottom="0.11811023622047245" header="0.31496062992125984" footer="0.31496062992125984"/>
      <pageSetup paperSize="9" scale="81" orientation="landscape" r:id="rId1"/>
    </customSheetView>
  </customSheetViews>
  <mergeCells count="191">
    <mergeCell ref="BU2:CD3"/>
    <mergeCell ref="CA4:CD5"/>
    <mergeCell ref="CA6:CD7"/>
    <mergeCell ref="BV4:BZ5"/>
    <mergeCell ref="BV6:BZ7"/>
    <mergeCell ref="BU4:BU7"/>
    <mergeCell ref="BW8:BX9"/>
    <mergeCell ref="BY8:BZ9"/>
    <mergeCell ref="CA8:CB9"/>
    <mergeCell ref="C1:H3"/>
    <mergeCell ref="K2:AA7"/>
    <mergeCell ref="AB2:AW7"/>
    <mergeCell ref="AX2:BA7"/>
    <mergeCell ref="G6:G57"/>
    <mergeCell ref="H6:H57"/>
    <mergeCell ref="AV23:AW25"/>
    <mergeCell ref="AS18:AW22"/>
    <mergeCell ref="AN23:AR31"/>
    <mergeCell ref="AR40:AS41"/>
    <mergeCell ref="AT44:AY45"/>
    <mergeCell ref="AU34:AU35"/>
    <mergeCell ref="K46:O47"/>
    <mergeCell ref="X44:Z45"/>
    <mergeCell ref="K18:L31"/>
    <mergeCell ref="W36:AD36"/>
    <mergeCell ref="S19:AM20"/>
    <mergeCell ref="K34:M41"/>
    <mergeCell ref="N40:T41"/>
    <mergeCell ref="AJ8:AK8"/>
    <mergeCell ref="N36:T38"/>
    <mergeCell ref="AR38:AS39"/>
    <mergeCell ref="AX23:AZ25"/>
    <mergeCell ref="AN8:AP8"/>
    <mergeCell ref="B6:B57"/>
    <mergeCell ref="C6:C57"/>
    <mergeCell ref="D6:D57"/>
    <mergeCell ref="E6:E57"/>
    <mergeCell ref="M25:R27"/>
    <mergeCell ref="K55:O56"/>
    <mergeCell ref="F6:F57"/>
    <mergeCell ref="I6:I57"/>
    <mergeCell ref="K44:O45"/>
    <mergeCell ref="P44:W45"/>
    <mergeCell ref="M28:R31"/>
    <mergeCell ref="N39:T39"/>
    <mergeCell ref="K13:Y15"/>
    <mergeCell ref="S21:AM22"/>
    <mergeCell ref="AH9:BG11"/>
    <mergeCell ref="AX16:AY17"/>
    <mergeCell ref="AZ16:BA17"/>
    <mergeCell ref="AH13:BG15"/>
    <mergeCell ref="AH12:BG12"/>
    <mergeCell ref="AL8:AM8"/>
    <mergeCell ref="S28:AM31"/>
    <mergeCell ref="Z8:AA17"/>
    <mergeCell ref="P10:Y11"/>
    <mergeCell ref="BB2:BT7"/>
    <mergeCell ref="AB13:AG15"/>
    <mergeCell ref="BH12:BK17"/>
    <mergeCell ref="M19:R20"/>
    <mergeCell ref="AX29:BB31"/>
    <mergeCell ref="AN18:AR22"/>
    <mergeCell ref="BF23:BH25"/>
    <mergeCell ref="BO14:CD15"/>
    <mergeCell ref="BL14:BN15"/>
    <mergeCell ref="BO12:CD13"/>
    <mergeCell ref="BL12:BN13"/>
    <mergeCell ref="BQ23:BS25"/>
    <mergeCell ref="AS29:AW31"/>
    <mergeCell ref="BG30:BN30"/>
    <mergeCell ref="BG31:BN31"/>
    <mergeCell ref="BB16:BC17"/>
    <mergeCell ref="BD16:BE17"/>
    <mergeCell ref="S18:AM18"/>
    <mergeCell ref="AT16:AU17"/>
    <mergeCell ref="BF18:BP20"/>
    <mergeCell ref="BF21:BP22"/>
    <mergeCell ref="BO10:CD11"/>
    <mergeCell ref="BF16:BG17"/>
    <mergeCell ref="BC26:BE28"/>
    <mergeCell ref="BC29:BE31"/>
    <mergeCell ref="BQ18:CD21"/>
    <mergeCell ref="BQ22:CD22"/>
    <mergeCell ref="AS23:AU25"/>
    <mergeCell ref="BT23:CD31"/>
    <mergeCell ref="AR16:AS17"/>
    <mergeCell ref="BO16:CD17"/>
    <mergeCell ref="BQ26:BS31"/>
    <mergeCell ref="AX18:BB22"/>
    <mergeCell ref="AS26:AU28"/>
    <mergeCell ref="BC18:BE22"/>
    <mergeCell ref="BC23:BE25"/>
    <mergeCell ref="AV16:AW17"/>
    <mergeCell ref="BL16:BN17"/>
    <mergeCell ref="BI23:BP29"/>
    <mergeCell ref="BF26:BH29"/>
    <mergeCell ref="BA23:BB25"/>
    <mergeCell ref="AV26:AW28"/>
    <mergeCell ref="BA26:BB28"/>
    <mergeCell ref="BH10:BN11"/>
    <mergeCell ref="BG50:BH55"/>
    <mergeCell ref="BI50:CD55"/>
    <mergeCell ref="AH16:AI17"/>
    <mergeCell ref="AN16:AO17"/>
    <mergeCell ref="CC8:CD9"/>
    <mergeCell ref="BU8:BV9"/>
    <mergeCell ref="BH8:BN9"/>
    <mergeCell ref="BO8:BP9"/>
    <mergeCell ref="AH8:AI8"/>
    <mergeCell ref="BK44:CD44"/>
    <mergeCell ref="K42:BF43"/>
    <mergeCell ref="BI46:BJ47"/>
    <mergeCell ref="N34:T35"/>
    <mergeCell ref="BR34:BZ35"/>
    <mergeCell ref="CA34:CD35"/>
    <mergeCell ref="BP40:BS41"/>
    <mergeCell ref="BG34:BQ35"/>
    <mergeCell ref="BF30:BF31"/>
    <mergeCell ref="AT40:BF41"/>
    <mergeCell ref="BP30:BP31"/>
    <mergeCell ref="AB12:AG12"/>
    <mergeCell ref="AB8:AG11"/>
    <mergeCell ref="BS8:BT9"/>
    <mergeCell ref="BQ8:BR9"/>
    <mergeCell ref="K53:O54"/>
    <mergeCell ref="M23:R24"/>
    <mergeCell ref="K10:O11"/>
    <mergeCell ref="K50:O52"/>
    <mergeCell ref="P54:BD54"/>
    <mergeCell ref="T52:V53"/>
    <mergeCell ref="P52:S53"/>
    <mergeCell ref="P50:U51"/>
    <mergeCell ref="W52:BD53"/>
    <mergeCell ref="AW34:AW35"/>
    <mergeCell ref="AX26:AZ28"/>
    <mergeCell ref="M18:R18"/>
    <mergeCell ref="M21:R22"/>
    <mergeCell ref="S25:AM27"/>
    <mergeCell ref="AL16:AM17"/>
    <mergeCell ref="AV34:AV35"/>
    <mergeCell ref="S23:AM24"/>
    <mergeCell ref="AJ16:AK17"/>
    <mergeCell ref="AB16:AG17"/>
    <mergeCell ref="AP16:AQ17"/>
    <mergeCell ref="AZ34:AZ35"/>
    <mergeCell ref="AT36:BF37"/>
    <mergeCell ref="AP36:AQ41"/>
    <mergeCell ref="K32:AM33"/>
    <mergeCell ref="P55:BD56"/>
    <mergeCell ref="V50:X51"/>
    <mergeCell ref="Y50:BD51"/>
    <mergeCell ref="AZ44:BJ45"/>
    <mergeCell ref="AT38:BF39"/>
    <mergeCell ref="AI34:AK35"/>
    <mergeCell ref="AL34:AS35"/>
    <mergeCell ref="U40:AO41"/>
    <mergeCell ref="BA34:BA35"/>
    <mergeCell ref="BE34:BE35"/>
    <mergeCell ref="BG40:BO41"/>
    <mergeCell ref="BJ36:BO37"/>
    <mergeCell ref="BL45:BP47"/>
    <mergeCell ref="U34:AH35"/>
    <mergeCell ref="U39:AO39"/>
    <mergeCell ref="U37:AO38"/>
    <mergeCell ref="U36:V36"/>
    <mergeCell ref="AY46:AY47"/>
    <mergeCell ref="AR36:AS37"/>
    <mergeCell ref="K48:BF49"/>
    <mergeCell ref="P46:W47"/>
    <mergeCell ref="AT46:AU47"/>
    <mergeCell ref="AW46:AX47"/>
    <mergeCell ref="AT34:AT35"/>
    <mergeCell ref="AN32:CD33"/>
    <mergeCell ref="BQ45:CD47"/>
    <mergeCell ref="AZ46:BH47"/>
    <mergeCell ref="X46:Z47"/>
    <mergeCell ref="CA40:CD41"/>
    <mergeCell ref="BW40:BZ41"/>
    <mergeCell ref="BT40:BV41"/>
    <mergeCell ref="BG39:BO39"/>
    <mergeCell ref="BB34:BB35"/>
    <mergeCell ref="BC34:BC35"/>
    <mergeCell ref="BP39:CD39"/>
    <mergeCell ref="BP36:CD38"/>
    <mergeCell ref="AX34:AX35"/>
    <mergeCell ref="AV46:AV47"/>
    <mergeCell ref="BD34:BD35"/>
    <mergeCell ref="AA46:AS47"/>
    <mergeCell ref="AA44:AS45"/>
    <mergeCell ref="AY34:AY35"/>
    <mergeCell ref="BF34:BF35"/>
  </mergeCells>
  <phoneticPr fontId="3"/>
  <pageMargins left="7.874015748031496E-2" right="0.19685039370078741" top="0.11811023622047245" bottom="0.11811023622047245" header="0.31496062992125984" footer="0.31496062992125984"/>
  <pageSetup paperSize="9" scale="76"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CC"/>
    <pageSetUpPr fitToPage="1"/>
  </sheetPr>
  <dimension ref="A1:CV54"/>
  <sheetViews>
    <sheetView view="pageBreakPreview" topLeftCell="D4" zoomScale="70" zoomScaleNormal="70" zoomScaleSheetLayoutView="70" workbookViewId="0">
      <selection activeCell="AU21" sqref="AU21:AY22"/>
    </sheetView>
  </sheetViews>
  <sheetFormatPr defaultColWidth="2.08984375" defaultRowHeight="13" x14ac:dyDescent="0.2"/>
  <cols>
    <col min="1" max="3" width="2.08984375" style="20" hidden="1" customWidth="1"/>
    <col min="4" max="23" width="2.08984375" style="21" customWidth="1"/>
    <col min="24" max="24" width="2.26953125" style="21" customWidth="1"/>
    <col min="25" max="50" width="2.453125" style="21" customWidth="1"/>
    <col min="51" max="51" width="2.08984375" style="21" customWidth="1"/>
    <col min="52" max="53" width="2.453125" style="21" customWidth="1"/>
    <col min="54" max="54" width="2.08984375" style="21" customWidth="1"/>
    <col min="55" max="56" width="2.453125" style="21" customWidth="1"/>
    <col min="57" max="58" width="2.6328125" style="21" customWidth="1"/>
    <col min="59" max="65" width="3.08984375" style="21" customWidth="1"/>
    <col min="66" max="71" width="2.36328125" style="21" customWidth="1"/>
    <col min="72" max="16384" width="2.08984375" style="21"/>
  </cols>
  <sheetData>
    <row r="1" spans="1:87" ht="11.25" customHeight="1" x14ac:dyDescent="0.2">
      <c r="A1" s="280" t="s">
        <v>18</v>
      </c>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609"/>
      <c r="AO1" s="607"/>
      <c r="AP1" s="607"/>
      <c r="AQ1" s="607"/>
      <c r="AR1" s="1541" t="str">
        <f>+IF(③異動届出書質問表!$BM$49="","",③異動届出書質問表!$BM$49)</f>
        <v/>
      </c>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row>
    <row r="2" spans="1:87" ht="12.75" customHeight="1" x14ac:dyDescent="0.2">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8"/>
      <c r="AP2" s="608"/>
      <c r="AQ2" s="608"/>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24"/>
      <c r="BU2" s="24"/>
    </row>
    <row r="3" spans="1:87" ht="12.75" customHeight="1" x14ac:dyDescent="0.2">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8"/>
      <c r="AP3" s="608"/>
      <c r="AQ3" s="608"/>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23"/>
      <c r="BU3" s="23"/>
    </row>
    <row r="4" spans="1:87" ht="12.75" customHeight="1" x14ac:dyDescent="0.2">
      <c r="D4" s="1547" t="s">
        <v>114</v>
      </c>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c r="AD4" s="1547"/>
      <c r="AE4" s="1547"/>
      <c r="AF4" s="1547"/>
      <c r="AG4" s="1547"/>
      <c r="AH4" s="1547"/>
      <c r="AI4" s="1547"/>
      <c r="AJ4" s="1547"/>
      <c r="AK4" s="1547"/>
      <c r="AL4" s="1547"/>
      <c r="AM4" s="1547"/>
      <c r="AN4" s="1547"/>
      <c r="AO4" s="95"/>
      <c r="AP4" s="95"/>
      <c r="AQ4" s="95"/>
      <c r="AR4" s="1542"/>
      <c r="AS4" s="1542"/>
      <c r="AT4" s="1542"/>
      <c r="AU4" s="1542"/>
      <c r="AV4" s="1542"/>
      <c r="AW4" s="1542"/>
      <c r="AX4" s="1542"/>
      <c r="AY4" s="1542"/>
      <c r="AZ4" s="1542"/>
      <c r="BA4" s="1542"/>
      <c r="BB4" s="1542"/>
      <c r="BC4" s="1542"/>
      <c r="BD4" s="1542"/>
      <c r="BE4" s="1542"/>
      <c r="BF4" s="1542"/>
      <c r="BG4" s="1542"/>
      <c r="BH4" s="1542"/>
      <c r="BI4" s="1542"/>
      <c r="BJ4" s="1542"/>
      <c r="BK4" s="1542"/>
      <c r="BL4" s="1542"/>
      <c r="BM4" s="1542"/>
      <c r="BN4" s="1542"/>
      <c r="BO4" s="1542"/>
      <c r="BP4" s="1542"/>
      <c r="BQ4" s="1542"/>
      <c r="BR4" s="1542"/>
      <c r="BS4" s="1542"/>
      <c r="BT4" s="23"/>
      <c r="BU4" s="23"/>
    </row>
    <row r="5" spans="1:87" ht="12.75" customHeight="1" x14ac:dyDescent="0.2">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7"/>
      <c r="AM5" s="1547"/>
      <c r="AN5" s="1547"/>
      <c r="AO5" s="95"/>
      <c r="AP5" s="95"/>
      <c r="AQ5" s="95"/>
      <c r="AR5" s="1529" t="s">
        <v>115</v>
      </c>
      <c r="AS5" s="1530"/>
      <c r="AT5" s="1530"/>
      <c r="AU5" s="1530"/>
      <c r="AV5" s="1530"/>
      <c r="AW5" s="1530"/>
      <c r="AX5" s="1531"/>
      <c r="AY5" s="1535"/>
      <c r="AZ5" s="1536"/>
      <c r="BA5" s="1536"/>
      <c r="BB5" s="1536"/>
      <c r="BC5" s="1536"/>
      <c r="BD5" s="1536"/>
      <c r="BE5" s="1536"/>
      <c r="BF5" s="1536"/>
      <c r="BG5" s="1536"/>
      <c r="BH5" s="1536"/>
      <c r="BI5" s="1536"/>
      <c r="BJ5" s="1536"/>
      <c r="BK5" s="1536"/>
      <c r="BL5" s="1536"/>
      <c r="BM5" s="1536"/>
      <c r="BN5" s="1536"/>
      <c r="BO5" s="1536"/>
      <c r="BP5" s="1536"/>
      <c r="BQ5" s="1536"/>
      <c r="BR5" s="1536"/>
      <c r="BS5" s="1537"/>
      <c r="BT5" s="23"/>
      <c r="BU5" s="23"/>
    </row>
    <row r="6" spans="1:87" ht="12.75" customHeight="1" thickBot="1" x14ac:dyDescent="0.25">
      <c r="D6" s="1548"/>
      <c r="E6" s="1548"/>
      <c r="F6" s="1548"/>
      <c r="G6" s="1548"/>
      <c r="H6" s="1548"/>
      <c r="I6" s="1548"/>
      <c r="J6" s="1548"/>
      <c r="K6" s="1548"/>
      <c r="L6" s="1548"/>
      <c r="M6" s="1548"/>
      <c r="N6" s="1548"/>
      <c r="O6" s="1548"/>
      <c r="P6" s="1548"/>
      <c r="Q6" s="1548"/>
      <c r="R6" s="1548"/>
      <c r="S6" s="1548"/>
      <c r="T6" s="1548"/>
      <c r="U6" s="1548"/>
      <c r="V6" s="1548"/>
      <c r="W6" s="1548"/>
      <c r="X6" s="1548"/>
      <c r="Y6" s="1548"/>
      <c r="Z6" s="1548"/>
      <c r="AA6" s="1548"/>
      <c r="AB6" s="1548"/>
      <c r="AC6" s="1548"/>
      <c r="AD6" s="1548"/>
      <c r="AE6" s="1548"/>
      <c r="AF6" s="1548"/>
      <c r="AG6" s="1548"/>
      <c r="AH6" s="1548"/>
      <c r="AI6" s="1548"/>
      <c r="AJ6" s="1548"/>
      <c r="AK6" s="1548"/>
      <c r="AL6" s="1548"/>
      <c r="AM6" s="1548"/>
      <c r="AN6" s="1548"/>
      <c r="AO6" s="95"/>
      <c r="AP6" s="95"/>
      <c r="AQ6" s="95"/>
      <c r="AR6" s="1532"/>
      <c r="AS6" s="1533"/>
      <c r="AT6" s="1533"/>
      <c r="AU6" s="1533"/>
      <c r="AV6" s="1533"/>
      <c r="AW6" s="1533"/>
      <c r="AX6" s="1534"/>
      <c r="AY6" s="1538"/>
      <c r="AZ6" s="1539"/>
      <c r="BA6" s="1539"/>
      <c r="BB6" s="1539"/>
      <c r="BC6" s="1539"/>
      <c r="BD6" s="1539"/>
      <c r="BE6" s="1539"/>
      <c r="BF6" s="1539"/>
      <c r="BG6" s="1539"/>
      <c r="BH6" s="1539"/>
      <c r="BI6" s="1539"/>
      <c r="BJ6" s="1539"/>
      <c r="BK6" s="1539"/>
      <c r="BL6" s="1539"/>
      <c r="BM6" s="1539"/>
      <c r="BN6" s="1539"/>
      <c r="BO6" s="1539"/>
      <c r="BP6" s="1539"/>
      <c r="BQ6" s="1539"/>
      <c r="BR6" s="1539"/>
      <c r="BS6" s="1540"/>
      <c r="BT6" s="23"/>
      <c r="BU6" s="23"/>
    </row>
    <row r="7" spans="1:87" ht="13.5" customHeight="1" x14ac:dyDescent="0.2">
      <c r="D7" s="1578" t="str">
        <f>③異動届出書質問表!BK4&amp;""</f>
        <v>令和年月日</v>
      </c>
      <c r="E7" s="1579"/>
      <c r="F7" s="1579"/>
      <c r="G7" s="1579"/>
      <c r="H7" s="1579"/>
      <c r="I7" s="1579"/>
      <c r="J7" s="1579"/>
      <c r="K7" s="1579"/>
      <c r="L7" s="1579"/>
      <c r="M7" s="1579"/>
      <c r="N7" s="1579"/>
      <c r="O7" s="1579"/>
      <c r="P7" s="1579"/>
      <c r="Q7" s="1579"/>
      <c r="R7" s="1729" t="s">
        <v>68</v>
      </c>
      <c r="S7" s="1729"/>
      <c r="T7" s="1731" t="s">
        <v>21</v>
      </c>
      <c r="U7" s="1732"/>
      <c r="V7" s="1732"/>
      <c r="W7" s="1732"/>
      <c r="X7" s="1733"/>
      <c r="Y7" s="1734" t="s">
        <v>9</v>
      </c>
      <c r="Z7" s="1735"/>
      <c r="AA7" s="1563" t="str">
        <f>①伊勢崎市における事業所基本情報!K26&amp;""</f>
        <v/>
      </c>
      <c r="AB7" s="1563"/>
      <c r="AC7" s="419" t="s">
        <v>361</v>
      </c>
      <c r="AD7" s="1563" t="str">
        <f>①伊勢崎市における事業所基本情報!Q26&amp;""</f>
        <v/>
      </c>
      <c r="AE7" s="1563"/>
      <c r="AF7" s="1563"/>
      <c r="AG7" s="1563"/>
      <c r="AH7" s="418"/>
      <c r="AI7" s="81"/>
      <c r="AJ7" s="81"/>
      <c r="AK7" s="81"/>
      <c r="AL7" s="81"/>
      <c r="AM7" s="81"/>
      <c r="AN7" s="81"/>
      <c r="AO7" s="81"/>
      <c r="AP7" s="81"/>
      <c r="AQ7" s="81"/>
      <c r="AR7" s="81"/>
      <c r="AS7" s="81"/>
      <c r="AT7" s="81"/>
      <c r="AU7" s="81"/>
      <c r="AV7" s="81"/>
      <c r="AW7" s="81"/>
      <c r="AX7" s="81"/>
      <c r="AY7" s="1549" t="s">
        <v>132</v>
      </c>
      <c r="AZ7" s="1549"/>
      <c r="BA7" s="1549"/>
      <c r="BB7" s="1549"/>
      <c r="BC7" s="1549"/>
      <c r="BD7" s="1549"/>
      <c r="BE7" s="1549"/>
      <c r="BF7" s="1551" t="str">
        <f>①伊勢崎市における事業所基本情報!CG18&amp;""</f>
        <v/>
      </c>
      <c r="BG7" s="1551" t="str">
        <f>①伊勢崎市における事業所基本情報!CH18&amp;""</f>
        <v/>
      </c>
      <c r="BH7" s="1551" t="str">
        <f>①伊勢崎市における事業所基本情報!CI18&amp;""</f>
        <v/>
      </c>
      <c r="BI7" s="1551" t="str">
        <f>①伊勢崎市における事業所基本情報!CJ18&amp;""</f>
        <v/>
      </c>
      <c r="BJ7" s="1551" t="str">
        <f>①伊勢崎市における事業所基本情報!CK18&amp;""</f>
        <v/>
      </c>
      <c r="BK7" s="1551" t="str">
        <f>①伊勢崎市における事業所基本情報!CL18&amp;""</f>
        <v/>
      </c>
      <c r="BL7" s="1551" t="str">
        <f>①伊勢崎市における事業所基本情報!CM18&amp;""</f>
        <v/>
      </c>
      <c r="BM7" s="1551" t="str">
        <f>①伊勢崎市における事業所基本情報!CN18&amp;""</f>
        <v/>
      </c>
      <c r="BN7" s="1572" t="s">
        <v>130</v>
      </c>
      <c r="BO7" s="1573"/>
      <c r="BP7" s="1573"/>
      <c r="BQ7" s="1573"/>
      <c r="BR7" s="1573"/>
      <c r="BS7" s="1574"/>
      <c r="BT7" s="26"/>
      <c r="BU7" s="26"/>
      <c r="BV7" s="26"/>
      <c r="CA7" s="27"/>
      <c r="CB7" s="27"/>
      <c r="CC7" s="27"/>
      <c r="CD7" s="27"/>
      <c r="CE7" s="27"/>
      <c r="CF7" s="27"/>
      <c r="CG7" s="27"/>
      <c r="CH7" s="27"/>
      <c r="CI7" s="27"/>
    </row>
    <row r="8" spans="1:87" ht="13.5" customHeight="1" x14ac:dyDescent="0.2">
      <c r="D8" s="1580"/>
      <c r="E8" s="1581"/>
      <c r="F8" s="1581"/>
      <c r="G8" s="1581"/>
      <c r="H8" s="1581"/>
      <c r="I8" s="1581"/>
      <c r="J8" s="1581"/>
      <c r="K8" s="1581"/>
      <c r="L8" s="1581"/>
      <c r="M8" s="1581"/>
      <c r="N8" s="1581"/>
      <c r="O8" s="1581"/>
      <c r="P8" s="1581"/>
      <c r="Q8" s="1581"/>
      <c r="R8" s="1730"/>
      <c r="S8" s="1730"/>
      <c r="T8" s="1640"/>
      <c r="U8" s="1590"/>
      <c r="V8" s="1590"/>
      <c r="W8" s="1590"/>
      <c r="X8" s="1641"/>
      <c r="Y8" s="1568" t="str">
        <f>①伊勢崎市における事業所基本情報!I27&amp;""</f>
        <v/>
      </c>
      <c r="Z8" s="1569"/>
      <c r="AA8" s="1569"/>
      <c r="AB8" s="1569"/>
      <c r="AC8" s="1569"/>
      <c r="AD8" s="1569"/>
      <c r="AE8" s="1569"/>
      <c r="AF8" s="1569"/>
      <c r="AG8" s="1569"/>
      <c r="AH8" s="1569"/>
      <c r="AI8" s="1569"/>
      <c r="AJ8" s="1569"/>
      <c r="AK8" s="1569"/>
      <c r="AL8" s="1569"/>
      <c r="AM8" s="1569"/>
      <c r="AN8" s="1569"/>
      <c r="AO8" s="1569"/>
      <c r="AP8" s="1569"/>
      <c r="AQ8" s="1569"/>
      <c r="AR8" s="1569"/>
      <c r="AS8" s="1569"/>
      <c r="AT8" s="1569"/>
      <c r="AU8" s="1569"/>
      <c r="AV8" s="1569"/>
      <c r="AW8" s="1569"/>
      <c r="AX8" s="1569"/>
      <c r="AY8" s="1550"/>
      <c r="AZ8" s="1550"/>
      <c r="BA8" s="1550"/>
      <c r="BB8" s="1550"/>
      <c r="BC8" s="1550"/>
      <c r="BD8" s="1550"/>
      <c r="BE8" s="1550"/>
      <c r="BF8" s="1552"/>
      <c r="BG8" s="1552"/>
      <c r="BH8" s="1552"/>
      <c r="BI8" s="1552"/>
      <c r="BJ8" s="1552"/>
      <c r="BK8" s="1552"/>
      <c r="BL8" s="1552"/>
      <c r="BM8" s="1552"/>
      <c r="BN8" s="1575"/>
      <c r="BO8" s="1576"/>
      <c r="BP8" s="1576"/>
      <c r="BQ8" s="1576"/>
      <c r="BR8" s="1576"/>
      <c r="BS8" s="1577"/>
      <c r="BT8" s="26"/>
      <c r="BU8" s="26"/>
      <c r="BV8" s="26"/>
      <c r="CA8" s="27"/>
    </row>
    <row r="9" spans="1:87" ht="13.5" customHeight="1" x14ac:dyDescent="0.2">
      <c r="A9" s="1701" t="str">
        <f>③異動届出書質問表!BQ57&amp;""</f>
        <v>必要</v>
      </c>
      <c r="B9" s="1701"/>
      <c r="C9" s="1632"/>
      <c r="D9" s="1580"/>
      <c r="E9" s="1581"/>
      <c r="F9" s="1581"/>
      <c r="G9" s="1581"/>
      <c r="H9" s="1581"/>
      <c r="I9" s="1581"/>
      <c r="J9" s="1581"/>
      <c r="K9" s="1581"/>
      <c r="L9" s="1581"/>
      <c r="M9" s="1581"/>
      <c r="N9" s="1581"/>
      <c r="O9" s="1581"/>
      <c r="P9" s="1581"/>
      <c r="Q9" s="1581"/>
      <c r="R9" s="1730"/>
      <c r="S9" s="1730"/>
      <c r="T9" s="1640"/>
      <c r="U9" s="1590"/>
      <c r="V9" s="1590"/>
      <c r="W9" s="1590"/>
      <c r="X9" s="1641"/>
      <c r="Y9" s="1568"/>
      <c r="Z9" s="1569"/>
      <c r="AA9" s="1569"/>
      <c r="AB9" s="1569"/>
      <c r="AC9" s="1569"/>
      <c r="AD9" s="1569"/>
      <c r="AE9" s="1569"/>
      <c r="AF9" s="1569"/>
      <c r="AG9" s="1569"/>
      <c r="AH9" s="1569"/>
      <c r="AI9" s="1569"/>
      <c r="AJ9" s="1569"/>
      <c r="AK9" s="1569"/>
      <c r="AL9" s="1569"/>
      <c r="AM9" s="1569"/>
      <c r="AN9" s="1569"/>
      <c r="AO9" s="1569"/>
      <c r="AP9" s="1569"/>
      <c r="AQ9" s="1569"/>
      <c r="AR9" s="1569"/>
      <c r="AS9" s="1569"/>
      <c r="AT9" s="1569"/>
      <c r="AU9" s="1569"/>
      <c r="AV9" s="1569"/>
      <c r="AW9" s="1569"/>
      <c r="AX9" s="1569"/>
      <c r="AY9" s="1550"/>
      <c r="AZ9" s="1550"/>
      <c r="BA9" s="1550"/>
      <c r="BB9" s="1550"/>
      <c r="BC9" s="1550"/>
      <c r="BD9" s="1550"/>
      <c r="BE9" s="1550"/>
      <c r="BF9" s="1624" t="s">
        <v>116</v>
      </c>
      <c r="BG9" s="1624"/>
      <c r="BH9" s="1624"/>
      <c r="BI9" s="1624"/>
      <c r="BJ9" s="1624"/>
      <c r="BK9" s="1624"/>
      <c r="BL9" s="1624"/>
      <c r="BM9" s="1624" t="s">
        <v>117</v>
      </c>
      <c r="BN9" s="1566" t="str">
        <f>+IF(A9="","",A9)</f>
        <v>必要</v>
      </c>
      <c r="BO9" s="1566"/>
      <c r="BP9" s="1566"/>
      <c r="BQ9" s="1566"/>
      <c r="BR9" s="1566"/>
      <c r="BS9" s="1626" t="s">
        <v>118</v>
      </c>
      <c r="BT9" s="28"/>
      <c r="BU9" s="28"/>
      <c r="BV9" s="23"/>
      <c r="CA9" s="27"/>
    </row>
    <row r="10" spans="1:87" ht="13.5" customHeight="1" x14ac:dyDescent="0.2">
      <c r="A10" s="1701"/>
      <c r="B10" s="1701"/>
      <c r="C10" s="1632"/>
      <c r="D10" s="1582"/>
      <c r="E10" s="1583"/>
      <c r="F10" s="1583"/>
      <c r="G10" s="1583"/>
      <c r="H10" s="1583"/>
      <c r="I10" s="1583"/>
      <c r="J10" s="1583"/>
      <c r="K10" s="1583"/>
      <c r="L10" s="1583"/>
      <c r="M10" s="1583"/>
      <c r="N10" s="1583"/>
      <c r="O10" s="1583"/>
      <c r="P10" s="1583"/>
      <c r="Q10" s="1583"/>
      <c r="R10" s="1730"/>
      <c r="S10" s="1730"/>
      <c r="T10" s="1637"/>
      <c r="U10" s="1638"/>
      <c r="V10" s="1638"/>
      <c r="W10" s="1638"/>
      <c r="X10" s="1642"/>
      <c r="Y10" s="1570"/>
      <c r="Z10" s="1571"/>
      <c r="AA10" s="1571"/>
      <c r="AB10" s="1571"/>
      <c r="AC10" s="1571"/>
      <c r="AD10" s="1571"/>
      <c r="AE10" s="1571"/>
      <c r="AF10" s="1571"/>
      <c r="AG10" s="1571"/>
      <c r="AH10" s="1571"/>
      <c r="AI10" s="1571"/>
      <c r="AJ10" s="1571"/>
      <c r="AK10" s="1571"/>
      <c r="AL10" s="1571"/>
      <c r="AM10" s="1571"/>
      <c r="AN10" s="1571"/>
      <c r="AO10" s="1571"/>
      <c r="AP10" s="1571"/>
      <c r="AQ10" s="1571"/>
      <c r="AR10" s="1571"/>
      <c r="AS10" s="1571"/>
      <c r="AT10" s="1571"/>
      <c r="AU10" s="1571"/>
      <c r="AV10" s="1571"/>
      <c r="AW10" s="1571"/>
      <c r="AX10" s="1571"/>
      <c r="AY10" s="1550"/>
      <c r="AZ10" s="1550"/>
      <c r="BA10" s="1550"/>
      <c r="BB10" s="1550"/>
      <c r="BC10" s="1550"/>
      <c r="BD10" s="1550"/>
      <c r="BE10" s="1550"/>
      <c r="BF10" s="1625"/>
      <c r="BG10" s="1625"/>
      <c r="BH10" s="1625"/>
      <c r="BI10" s="1625"/>
      <c r="BJ10" s="1625"/>
      <c r="BK10" s="1625"/>
      <c r="BL10" s="1625"/>
      <c r="BM10" s="1625"/>
      <c r="BN10" s="1567"/>
      <c r="BO10" s="1567"/>
      <c r="BP10" s="1567"/>
      <c r="BQ10" s="1567"/>
      <c r="BR10" s="1567"/>
      <c r="BS10" s="1627"/>
      <c r="BT10" s="28"/>
      <c r="BU10" s="28"/>
      <c r="BV10" s="23"/>
      <c r="CA10" s="27"/>
      <c r="CB10" s="27"/>
      <c r="CC10" s="27"/>
      <c r="CD10" s="27"/>
      <c r="CE10" s="27"/>
      <c r="CF10" s="27"/>
      <c r="CG10" s="27"/>
      <c r="CH10" s="27"/>
    </row>
    <row r="11" spans="1:87" ht="20.25" customHeight="1" x14ac:dyDescent="0.2">
      <c r="D11" s="1653"/>
      <c r="E11" s="1564"/>
      <c r="F11" s="1564"/>
      <c r="G11" s="1564"/>
      <c r="H11" s="1564"/>
      <c r="I11" s="1564"/>
      <c r="J11" s="1564"/>
      <c r="K11" s="1564"/>
      <c r="L11" s="1564"/>
      <c r="M11" s="1649" t="s">
        <v>304</v>
      </c>
      <c r="N11" s="1650"/>
      <c r="O11" s="1650"/>
      <c r="P11" s="1650"/>
      <c r="Q11" s="1650"/>
      <c r="R11" s="1730"/>
      <c r="S11" s="1730"/>
      <c r="T11" s="1634" t="s">
        <v>20</v>
      </c>
      <c r="U11" s="1634"/>
      <c r="V11" s="1634"/>
      <c r="W11" s="1634"/>
      <c r="X11" s="1634"/>
      <c r="Y11" s="1610" t="str">
        <f>①伊勢崎市における事業所基本情報!I20&amp;""</f>
        <v/>
      </c>
      <c r="Z11" s="1611"/>
      <c r="AA11" s="1611"/>
      <c r="AB11" s="1611"/>
      <c r="AC11" s="1611"/>
      <c r="AD11" s="1611"/>
      <c r="AE11" s="1611"/>
      <c r="AF11" s="1611"/>
      <c r="AG11" s="1611"/>
      <c r="AH11" s="1611"/>
      <c r="AI11" s="1611"/>
      <c r="AJ11" s="1611"/>
      <c r="AK11" s="1611"/>
      <c r="AL11" s="1611"/>
      <c r="AM11" s="1611"/>
      <c r="AN11" s="1611"/>
      <c r="AO11" s="1611"/>
      <c r="AP11" s="1611"/>
      <c r="AQ11" s="1611"/>
      <c r="AR11" s="1611"/>
      <c r="AS11" s="1611"/>
      <c r="AT11" s="1611"/>
      <c r="AU11" s="1611"/>
      <c r="AV11" s="1611"/>
      <c r="AW11" s="1611"/>
      <c r="AX11" s="1612"/>
      <c r="AY11" s="1550" t="s">
        <v>131</v>
      </c>
      <c r="AZ11" s="1550"/>
      <c r="BA11" s="1550"/>
      <c r="BB11" s="1550"/>
      <c r="BC11" s="1550" t="s">
        <v>33</v>
      </c>
      <c r="BD11" s="1550"/>
      <c r="BE11" s="1550"/>
      <c r="BF11" s="1614" t="str">
        <f>①伊勢崎市における事業所基本情報!I35&amp;""</f>
        <v/>
      </c>
      <c r="BG11" s="1614"/>
      <c r="BH11" s="1614"/>
      <c r="BI11" s="1614"/>
      <c r="BJ11" s="1614"/>
      <c r="BK11" s="1614"/>
      <c r="BL11" s="1614"/>
      <c r="BM11" s="1614"/>
      <c r="BN11" s="1614"/>
      <c r="BO11" s="1614"/>
      <c r="BP11" s="1614"/>
      <c r="BQ11" s="1614"/>
      <c r="BR11" s="1614"/>
      <c r="BS11" s="1615"/>
      <c r="BT11" s="28"/>
      <c r="BU11" s="28"/>
      <c r="BV11" s="23"/>
      <c r="CA11" s="27"/>
      <c r="CB11" s="27"/>
      <c r="CC11" s="27"/>
      <c r="CD11" s="27"/>
      <c r="CE11" s="27"/>
      <c r="CF11" s="27"/>
      <c r="CG11" s="27"/>
      <c r="CH11" s="27"/>
    </row>
    <row r="12" spans="1:87" ht="20.25" customHeight="1" x14ac:dyDescent="0.2">
      <c r="D12" s="1653"/>
      <c r="E12" s="1564"/>
      <c r="F12" s="1564"/>
      <c r="G12" s="1564"/>
      <c r="H12" s="1564"/>
      <c r="I12" s="1564"/>
      <c r="J12" s="1564"/>
      <c r="K12" s="1564"/>
      <c r="L12" s="1564"/>
      <c r="M12" s="1651"/>
      <c r="N12" s="1652"/>
      <c r="O12" s="1652"/>
      <c r="P12" s="1652"/>
      <c r="Q12" s="1652"/>
      <c r="R12" s="1730"/>
      <c r="S12" s="1730"/>
      <c r="T12" s="1640" t="s">
        <v>24</v>
      </c>
      <c r="U12" s="1590"/>
      <c r="V12" s="1590"/>
      <c r="W12" s="1590"/>
      <c r="X12" s="1641"/>
      <c r="Y12" s="1601" t="str">
        <f>①伊勢崎市における事業所基本情報!I22&amp;""</f>
        <v/>
      </c>
      <c r="Z12" s="1602"/>
      <c r="AA12" s="1602"/>
      <c r="AB12" s="1602"/>
      <c r="AC12" s="1602"/>
      <c r="AD12" s="1602"/>
      <c r="AE12" s="1602"/>
      <c r="AF12" s="1602"/>
      <c r="AG12" s="1602"/>
      <c r="AH12" s="1602"/>
      <c r="AI12" s="1602"/>
      <c r="AJ12" s="1602"/>
      <c r="AK12" s="1602"/>
      <c r="AL12" s="1602"/>
      <c r="AM12" s="1602"/>
      <c r="AN12" s="1602"/>
      <c r="AO12" s="1602"/>
      <c r="AP12" s="1602"/>
      <c r="AQ12" s="1602"/>
      <c r="AR12" s="1602"/>
      <c r="AS12" s="1602"/>
      <c r="AT12" s="1602"/>
      <c r="AU12" s="1602"/>
      <c r="AV12" s="1602"/>
      <c r="AW12" s="1602"/>
      <c r="AX12" s="1603"/>
      <c r="AY12" s="1550"/>
      <c r="AZ12" s="1550"/>
      <c r="BA12" s="1550"/>
      <c r="BB12" s="1550"/>
      <c r="BC12" s="1550"/>
      <c r="BD12" s="1550"/>
      <c r="BE12" s="1550"/>
      <c r="BF12" s="1616"/>
      <c r="BG12" s="1616"/>
      <c r="BH12" s="1616"/>
      <c r="BI12" s="1616"/>
      <c r="BJ12" s="1616"/>
      <c r="BK12" s="1616"/>
      <c r="BL12" s="1616"/>
      <c r="BM12" s="1616"/>
      <c r="BN12" s="1616"/>
      <c r="BO12" s="1616"/>
      <c r="BP12" s="1616"/>
      <c r="BQ12" s="1616"/>
      <c r="BR12" s="1616"/>
      <c r="BS12" s="1617"/>
      <c r="BT12" s="28"/>
      <c r="BU12" s="28"/>
      <c r="BV12" s="23"/>
      <c r="CA12" s="27"/>
      <c r="CB12" s="27"/>
      <c r="CC12" s="27"/>
      <c r="CD12" s="27"/>
      <c r="CE12" s="27"/>
      <c r="CF12" s="27"/>
      <c r="CG12" s="27"/>
      <c r="CH12" s="27"/>
      <c r="CI12" s="27"/>
    </row>
    <row r="13" spans="1:87" ht="20.25" customHeight="1" x14ac:dyDescent="0.2">
      <c r="D13" s="1653"/>
      <c r="E13" s="1564"/>
      <c r="F13" s="1564"/>
      <c r="G13" s="1564"/>
      <c r="H13" s="1564"/>
      <c r="I13" s="1564"/>
      <c r="J13" s="1564"/>
      <c r="K13" s="1564"/>
      <c r="L13" s="1564"/>
      <c r="M13" s="1564"/>
      <c r="N13" s="1564"/>
      <c r="O13" s="1564"/>
      <c r="P13" s="1564"/>
      <c r="Q13" s="1565"/>
      <c r="R13" s="1730"/>
      <c r="S13" s="1730"/>
      <c r="T13" s="1640"/>
      <c r="U13" s="1590"/>
      <c r="V13" s="1590"/>
      <c r="W13" s="1590"/>
      <c r="X13" s="1641"/>
      <c r="Y13" s="1604"/>
      <c r="Z13" s="1605"/>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1605"/>
      <c r="AV13" s="1605"/>
      <c r="AW13" s="1605"/>
      <c r="AX13" s="1606"/>
      <c r="AY13" s="1550"/>
      <c r="AZ13" s="1550"/>
      <c r="BA13" s="1550"/>
      <c r="BB13" s="1550"/>
      <c r="BC13" s="1550" t="s">
        <v>3</v>
      </c>
      <c r="BD13" s="1550"/>
      <c r="BE13" s="1550"/>
      <c r="BF13" s="1708" t="str">
        <f>①伊勢崎市における事業所基本情報!I37&amp;""</f>
        <v/>
      </c>
      <c r="BG13" s="1709"/>
      <c r="BH13" s="1709"/>
      <c r="BI13" s="1709"/>
      <c r="BJ13" s="1709"/>
      <c r="BK13" s="1709"/>
      <c r="BL13" s="1709"/>
      <c r="BM13" s="1709"/>
      <c r="BN13" s="1709"/>
      <c r="BO13" s="1709"/>
      <c r="BP13" s="1709"/>
      <c r="BQ13" s="1709"/>
      <c r="BR13" s="1709"/>
      <c r="BS13" s="1710"/>
      <c r="BT13" s="28"/>
      <c r="BU13" s="28"/>
      <c r="BV13" s="23"/>
      <c r="CA13" s="27"/>
    </row>
    <row r="14" spans="1:87" ht="20.25" customHeight="1" x14ac:dyDescent="0.2">
      <c r="D14" s="1557" t="s">
        <v>13</v>
      </c>
      <c r="E14" s="1558"/>
      <c r="F14" s="1558"/>
      <c r="G14" s="1558"/>
      <c r="H14" s="1559"/>
      <c r="I14" s="1553" t="s">
        <v>19</v>
      </c>
      <c r="J14" s="1554"/>
      <c r="K14" s="1554"/>
      <c r="L14" s="1554"/>
      <c r="M14" s="1554"/>
      <c r="N14" s="1554"/>
      <c r="O14" s="1554"/>
      <c r="P14" s="1554"/>
      <c r="Q14" s="1554"/>
      <c r="R14" s="1730"/>
      <c r="S14" s="1730"/>
      <c r="T14" s="1637"/>
      <c r="U14" s="1638"/>
      <c r="V14" s="1638"/>
      <c r="W14" s="1638"/>
      <c r="X14" s="1642"/>
      <c r="Y14" s="1607"/>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c r="AT14" s="1608"/>
      <c r="AU14" s="1608"/>
      <c r="AV14" s="1608"/>
      <c r="AW14" s="1608"/>
      <c r="AX14" s="1609"/>
      <c r="AY14" s="1550"/>
      <c r="AZ14" s="1550"/>
      <c r="BA14" s="1550"/>
      <c r="BB14" s="1550"/>
      <c r="BC14" s="1550"/>
      <c r="BD14" s="1550"/>
      <c r="BE14" s="1550"/>
      <c r="BF14" s="1711"/>
      <c r="BG14" s="1712"/>
      <c r="BH14" s="1712"/>
      <c r="BI14" s="1712"/>
      <c r="BJ14" s="1712"/>
      <c r="BK14" s="1712"/>
      <c r="BL14" s="1712"/>
      <c r="BM14" s="1712"/>
      <c r="BN14" s="1712"/>
      <c r="BO14" s="1712"/>
      <c r="BP14" s="1712"/>
      <c r="BQ14" s="1712"/>
      <c r="BR14" s="1712"/>
      <c r="BS14" s="1713"/>
      <c r="BT14" s="28"/>
      <c r="BU14" s="28"/>
      <c r="BV14" s="23"/>
      <c r="CA14" s="27"/>
      <c r="CB14" s="27"/>
    </row>
    <row r="15" spans="1:87" ht="20.25" customHeight="1" x14ac:dyDescent="0.2">
      <c r="D15" s="1560"/>
      <c r="E15" s="1561"/>
      <c r="F15" s="1561"/>
      <c r="G15" s="1561"/>
      <c r="H15" s="1562"/>
      <c r="I15" s="1555"/>
      <c r="J15" s="1556"/>
      <c r="K15" s="1556"/>
      <c r="L15" s="1556"/>
      <c r="M15" s="1556"/>
      <c r="N15" s="1556"/>
      <c r="O15" s="1556"/>
      <c r="P15" s="1556"/>
      <c r="Q15" s="1556"/>
      <c r="R15" s="1730"/>
      <c r="S15" s="1730"/>
      <c r="T15" s="1550" t="s">
        <v>25</v>
      </c>
      <c r="U15" s="1550"/>
      <c r="V15" s="1550"/>
      <c r="W15" s="1550"/>
      <c r="X15" s="1550"/>
      <c r="Y15" s="1543" t="str">
        <f>①伊勢崎市における事業所基本情報!CG35&amp;""</f>
        <v/>
      </c>
      <c r="Z15" s="1544"/>
      <c r="AA15" s="1543" t="str">
        <f>①伊勢崎市における事業所基本情報!CH35&amp;""</f>
        <v/>
      </c>
      <c r="AB15" s="1544"/>
      <c r="AC15" s="1543" t="str">
        <f>①伊勢崎市における事業所基本情報!CI35&amp;""</f>
        <v/>
      </c>
      <c r="AD15" s="1544"/>
      <c r="AE15" s="1543" t="str">
        <f>①伊勢崎市における事業所基本情報!CJ35&amp;""</f>
        <v/>
      </c>
      <c r="AF15" s="1544"/>
      <c r="AG15" s="1543" t="str">
        <f>①伊勢崎市における事業所基本情報!CK35&amp;""</f>
        <v/>
      </c>
      <c r="AH15" s="1544"/>
      <c r="AI15" s="1543" t="str">
        <f>①伊勢崎市における事業所基本情報!CL35&amp;""</f>
        <v/>
      </c>
      <c r="AJ15" s="1544"/>
      <c r="AK15" s="1543" t="str">
        <f>①伊勢崎市における事業所基本情報!CM35&amp;""</f>
        <v/>
      </c>
      <c r="AL15" s="1544"/>
      <c r="AM15" s="1543" t="str">
        <f>①伊勢崎市における事業所基本情報!CN35&amp;""</f>
        <v/>
      </c>
      <c r="AN15" s="1544"/>
      <c r="AO15" s="1543" t="str">
        <f>①伊勢崎市における事業所基本情報!CO35&amp;""</f>
        <v/>
      </c>
      <c r="AP15" s="1544"/>
      <c r="AQ15" s="1543" t="str">
        <f>①伊勢崎市における事業所基本情報!CP35&amp;""</f>
        <v/>
      </c>
      <c r="AR15" s="1544"/>
      <c r="AS15" s="1543" t="str">
        <f>①伊勢崎市における事業所基本情報!CQ35&amp;""</f>
        <v/>
      </c>
      <c r="AT15" s="1544"/>
      <c r="AU15" s="1543" t="str">
        <f>①伊勢崎市における事業所基本情報!CR35&amp;""</f>
        <v/>
      </c>
      <c r="AV15" s="1544"/>
      <c r="AW15" s="1736" t="str">
        <f>①伊勢崎市における事業所基本情報!CS35&amp;""</f>
        <v/>
      </c>
      <c r="AX15" s="1737"/>
      <c r="AY15" s="1550"/>
      <c r="AZ15" s="1550"/>
      <c r="BA15" s="1550"/>
      <c r="BB15" s="1550"/>
      <c r="BC15" s="1550" t="s">
        <v>4</v>
      </c>
      <c r="BD15" s="1550"/>
      <c r="BE15" s="1550"/>
      <c r="BF15" s="1714" t="str">
        <f>①伊勢崎市における事業所基本情報!I39&amp;""</f>
        <v/>
      </c>
      <c r="BG15" s="1715"/>
      <c r="BH15" s="1715"/>
      <c r="BI15" s="1715"/>
      <c r="BJ15" s="1715"/>
      <c r="BK15" s="1715"/>
      <c r="BL15" s="1715"/>
      <c r="BM15" s="1715"/>
      <c r="BN15" s="1715"/>
      <c r="BO15" s="1715"/>
      <c r="BP15" s="1715"/>
      <c r="BQ15" s="1715"/>
      <c r="BR15" s="1715"/>
      <c r="BS15" s="1716"/>
      <c r="BT15" s="28"/>
      <c r="BU15" s="28"/>
      <c r="BV15" s="23"/>
      <c r="CA15" s="27"/>
      <c r="CB15" s="27"/>
    </row>
    <row r="16" spans="1:87" ht="20.25" customHeight="1" thickBot="1" x14ac:dyDescent="0.25">
      <c r="D16" s="1560"/>
      <c r="E16" s="1561"/>
      <c r="F16" s="1561"/>
      <c r="G16" s="1561"/>
      <c r="H16" s="1562"/>
      <c r="I16" s="1555"/>
      <c r="J16" s="1556"/>
      <c r="K16" s="1556"/>
      <c r="L16" s="1556"/>
      <c r="M16" s="1556"/>
      <c r="N16" s="1556"/>
      <c r="O16" s="1556"/>
      <c r="P16" s="1556"/>
      <c r="Q16" s="1556"/>
      <c r="R16" s="1730"/>
      <c r="S16" s="1730"/>
      <c r="T16" s="1550"/>
      <c r="U16" s="1550"/>
      <c r="V16" s="1550"/>
      <c r="W16" s="1550"/>
      <c r="X16" s="1550"/>
      <c r="Y16" s="1620"/>
      <c r="Z16" s="1621"/>
      <c r="AA16" s="1620"/>
      <c r="AB16" s="1621"/>
      <c r="AC16" s="1620"/>
      <c r="AD16" s="1621"/>
      <c r="AE16" s="1545"/>
      <c r="AF16" s="1546"/>
      <c r="AG16" s="1545"/>
      <c r="AH16" s="1546"/>
      <c r="AI16" s="1545"/>
      <c r="AJ16" s="1546"/>
      <c r="AK16" s="1545"/>
      <c r="AL16" s="1546"/>
      <c r="AM16" s="1545"/>
      <c r="AN16" s="1546"/>
      <c r="AO16" s="1545"/>
      <c r="AP16" s="1546"/>
      <c r="AQ16" s="1545"/>
      <c r="AR16" s="1546"/>
      <c r="AS16" s="1545"/>
      <c r="AT16" s="1546"/>
      <c r="AU16" s="1545"/>
      <c r="AV16" s="1546"/>
      <c r="AW16" s="1738"/>
      <c r="AX16" s="1543"/>
      <c r="AY16" s="1634"/>
      <c r="AZ16" s="1634"/>
      <c r="BA16" s="1634"/>
      <c r="BB16" s="1634"/>
      <c r="BC16" s="1618"/>
      <c r="BD16" s="1618"/>
      <c r="BE16" s="1618"/>
      <c r="BF16" s="1717"/>
      <c r="BG16" s="1718"/>
      <c r="BH16" s="1718"/>
      <c r="BI16" s="1718"/>
      <c r="BJ16" s="1718"/>
      <c r="BK16" s="1718"/>
      <c r="BL16" s="1718"/>
      <c r="BM16" s="1718"/>
      <c r="BN16" s="1718"/>
      <c r="BO16" s="1718"/>
      <c r="BP16" s="1718"/>
      <c r="BQ16" s="1718"/>
      <c r="BR16" s="1718"/>
      <c r="BS16" s="1719"/>
      <c r="BT16" s="28"/>
      <c r="BU16" s="28"/>
      <c r="CA16" s="27"/>
      <c r="CB16" s="27"/>
      <c r="CC16" s="27"/>
      <c r="CD16" s="27"/>
      <c r="CE16" s="27"/>
      <c r="CF16" s="27"/>
      <c r="CG16" s="27"/>
      <c r="CH16" s="27"/>
      <c r="CI16" s="27"/>
    </row>
    <row r="17" spans="1:100" ht="15.75" customHeight="1" x14ac:dyDescent="0.2">
      <c r="A17" s="1701">
        <f>③異動届出書質問表!BP44</f>
        <v>1</v>
      </c>
      <c r="B17" s="1701"/>
      <c r="C17" s="1632"/>
      <c r="D17" s="1676" t="s">
        <v>22</v>
      </c>
      <c r="E17" s="1677"/>
      <c r="F17" s="1595" t="s">
        <v>14</v>
      </c>
      <c r="G17" s="1596"/>
      <c r="H17" s="1596"/>
      <c r="I17" s="1596"/>
      <c r="J17" s="1596"/>
      <c r="K17" s="1597"/>
      <c r="L17" s="1680" t="str">
        <f>③異動届出書質問表!K10&amp;""</f>
        <v/>
      </c>
      <c r="M17" s="1681"/>
      <c r="N17" s="1681"/>
      <c r="O17" s="1681"/>
      <c r="P17" s="1681"/>
      <c r="Q17" s="1681"/>
      <c r="R17" s="1681"/>
      <c r="S17" s="1681"/>
      <c r="T17" s="1681"/>
      <c r="U17" s="1681"/>
      <c r="V17" s="1681"/>
      <c r="W17" s="1681"/>
      <c r="X17" s="1681"/>
      <c r="Y17" s="1681"/>
      <c r="Z17" s="1681"/>
      <c r="AA17" s="1681"/>
      <c r="AB17" s="1681"/>
      <c r="AC17" s="1681"/>
      <c r="AD17" s="1681"/>
      <c r="AE17" s="1622" t="s">
        <v>119</v>
      </c>
      <c r="AF17" s="1622"/>
      <c r="AG17" s="1622"/>
      <c r="AH17" s="1622"/>
      <c r="AI17" s="1623"/>
      <c r="AJ17" s="1643" t="s">
        <v>120</v>
      </c>
      <c r="AK17" s="1643"/>
      <c r="AL17" s="1643"/>
      <c r="AM17" s="1643"/>
      <c r="AN17" s="1643"/>
      <c r="AO17" s="1643"/>
      <c r="AP17" s="1643"/>
      <c r="AQ17" s="1643"/>
      <c r="AR17" s="1643"/>
      <c r="AS17" s="1643"/>
      <c r="AT17" s="1644"/>
      <c r="AU17" s="1635" t="s">
        <v>123</v>
      </c>
      <c r="AV17" s="1635"/>
      <c r="AW17" s="1635"/>
      <c r="AX17" s="1635"/>
      <c r="AY17" s="1635"/>
      <c r="AZ17" s="1635"/>
      <c r="BA17" s="1635"/>
      <c r="BB17" s="1635"/>
      <c r="BC17" s="1636"/>
      <c r="BD17" s="1636"/>
      <c r="BE17" s="1636"/>
      <c r="BF17" s="1635"/>
      <c r="BG17" s="1635"/>
      <c r="BH17" s="1635"/>
      <c r="BI17" s="1635"/>
      <c r="BJ17" s="1635"/>
      <c r="BK17" s="1635"/>
      <c r="BL17" s="1635"/>
      <c r="BM17" s="1635"/>
      <c r="BN17" s="1635"/>
      <c r="BO17" s="1635"/>
      <c r="BP17" s="1635"/>
      <c r="BQ17" s="1635"/>
      <c r="BR17" s="1635"/>
      <c r="BS17" s="79"/>
      <c r="BT17" s="23"/>
      <c r="BU17" s="23"/>
      <c r="BV17" s="23"/>
      <c r="BW17" s="23"/>
      <c r="CC17" s="27"/>
      <c r="CD17" s="27"/>
      <c r="CE17" s="27"/>
      <c r="CF17" s="27"/>
      <c r="CG17" s="27"/>
      <c r="CH17" s="27"/>
      <c r="CI17" s="27"/>
      <c r="CJ17" s="27"/>
      <c r="CK17" s="27"/>
    </row>
    <row r="18" spans="1:100" ht="16.5" customHeight="1" x14ac:dyDescent="0.2">
      <c r="A18" s="1701"/>
      <c r="B18" s="1701"/>
      <c r="C18" s="1632"/>
      <c r="D18" s="1676"/>
      <c r="E18" s="1677"/>
      <c r="F18" s="1628" t="s">
        <v>305</v>
      </c>
      <c r="G18" s="1629"/>
      <c r="H18" s="1629"/>
      <c r="I18" s="1629"/>
      <c r="J18" s="1629"/>
      <c r="K18" s="1630"/>
      <c r="L18" s="1685" t="str">
        <f>③異動届出書質問表!K11&amp;""</f>
        <v/>
      </c>
      <c r="M18" s="1686"/>
      <c r="N18" s="1686"/>
      <c r="O18" s="1686"/>
      <c r="P18" s="1686"/>
      <c r="Q18" s="1686"/>
      <c r="R18" s="1686"/>
      <c r="S18" s="1686"/>
      <c r="T18" s="1686"/>
      <c r="U18" s="1686"/>
      <c r="V18" s="1686"/>
      <c r="W18" s="1686"/>
      <c r="X18" s="1686"/>
      <c r="Y18" s="1686"/>
      <c r="Z18" s="1686"/>
      <c r="AA18" s="1686"/>
      <c r="AB18" s="1686"/>
      <c r="AC18" s="1686"/>
      <c r="AD18" s="1686"/>
      <c r="AE18" s="1622"/>
      <c r="AF18" s="1622"/>
      <c r="AG18" s="1622"/>
      <c r="AH18" s="1622"/>
      <c r="AI18" s="1623"/>
      <c r="AJ18" s="1645"/>
      <c r="AK18" s="1645"/>
      <c r="AL18" s="1645"/>
      <c r="AM18" s="1645"/>
      <c r="AN18" s="1645"/>
      <c r="AO18" s="1645"/>
      <c r="AP18" s="1645"/>
      <c r="AQ18" s="1645"/>
      <c r="AR18" s="1645"/>
      <c r="AS18" s="1645"/>
      <c r="AT18" s="1646"/>
      <c r="AU18" s="1589" t="s">
        <v>73</v>
      </c>
      <c r="AV18" s="1589"/>
      <c r="AW18" s="1619">
        <f>+IF(AND(A17=1,A21=""),1,"")</f>
        <v>1</v>
      </c>
      <c r="AX18" s="1619"/>
      <c r="AY18" s="1613"/>
      <c r="AZ18" s="1619" t="str">
        <f>IF(AND(A17=2,A21=""),2,"")</f>
        <v/>
      </c>
      <c r="BA18" s="1619"/>
      <c r="BB18" s="1613"/>
      <c r="BC18" s="1619" t="str">
        <f>IF(AND(A17=3,A21=""),3,"")</f>
        <v/>
      </c>
      <c r="BD18" s="1619"/>
      <c r="BE18" s="1613"/>
      <c r="BF18" s="1619" t="str">
        <f>+IF(AND(A17=4,A21=""),4,IF(AND(A17=5,A21=""),"随　　１期","")&amp;"")</f>
        <v/>
      </c>
      <c r="BG18" s="1619"/>
      <c r="BH18" s="1589" t="s">
        <v>74</v>
      </c>
      <c r="BI18" s="1589"/>
      <c r="BJ18" s="740" t="s">
        <v>124</v>
      </c>
      <c r="BK18" s="740"/>
      <c r="BL18" s="740"/>
      <c r="BM18" s="740"/>
      <c r="BN18" s="740"/>
      <c r="BO18" s="740"/>
      <c r="BP18" s="740"/>
      <c r="BQ18" s="740"/>
      <c r="BR18" s="740"/>
      <c r="BS18" s="1684"/>
      <c r="BT18" s="23"/>
      <c r="BU18" s="23"/>
      <c r="BV18" s="23"/>
      <c r="BW18" s="23"/>
      <c r="CC18" s="27"/>
      <c r="CD18" s="27"/>
      <c r="CE18" s="27"/>
      <c r="CF18" s="27"/>
      <c r="CG18" s="27"/>
      <c r="CH18" s="27"/>
      <c r="CI18" s="27"/>
      <c r="CJ18" s="27"/>
      <c r="CK18" s="27"/>
    </row>
    <row r="19" spans="1:100" ht="16.5" customHeight="1" x14ac:dyDescent="0.2">
      <c r="A19" s="1701"/>
      <c r="B19" s="1701"/>
      <c r="C19" s="1632"/>
      <c r="D19" s="1676"/>
      <c r="E19" s="1677"/>
      <c r="F19" s="1631"/>
      <c r="G19" s="1632"/>
      <c r="H19" s="1632"/>
      <c r="I19" s="1632"/>
      <c r="J19" s="1632"/>
      <c r="K19" s="1633"/>
      <c r="L19" s="1685"/>
      <c r="M19" s="1686"/>
      <c r="N19" s="1686"/>
      <c r="O19" s="1686"/>
      <c r="P19" s="1686"/>
      <c r="Q19" s="1686"/>
      <c r="R19" s="1686"/>
      <c r="S19" s="1686"/>
      <c r="T19" s="1686"/>
      <c r="U19" s="1686"/>
      <c r="V19" s="1686"/>
      <c r="W19" s="1686"/>
      <c r="X19" s="1686"/>
      <c r="Y19" s="1686"/>
      <c r="Z19" s="1686"/>
      <c r="AA19" s="1686"/>
      <c r="AB19" s="1686"/>
      <c r="AC19" s="1686"/>
      <c r="AD19" s="1686"/>
      <c r="AE19" s="1622"/>
      <c r="AF19" s="1622"/>
      <c r="AG19" s="1622"/>
      <c r="AH19" s="1622"/>
      <c r="AI19" s="1623"/>
      <c r="AJ19" s="1645"/>
      <c r="AK19" s="1645"/>
      <c r="AL19" s="1645"/>
      <c r="AM19" s="1645"/>
      <c r="AN19" s="1645"/>
      <c r="AO19" s="1645"/>
      <c r="AP19" s="1645"/>
      <c r="AQ19" s="1645"/>
      <c r="AR19" s="1645"/>
      <c r="AS19" s="1645"/>
      <c r="AT19" s="1646"/>
      <c r="AU19" s="1589"/>
      <c r="AV19" s="1589"/>
      <c r="AW19" s="1619"/>
      <c r="AX19" s="1619"/>
      <c r="AY19" s="1613"/>
      <c r="AZ19" s="1619"/>
      <c r="BA19" s="1619"/>
      <c r="BB19" s="1613"/>
      <c r="BC19" s="1619"/>
      <c r="BD19" s="1619"/>
      <c r="BE19" s="1613"/>
      <c r="BF19" s="1619"/>
      <c r="BG19" s="1619"/>
      <c r="BH19" s="1589"/>
      <c r="BI19" s="1589"/>
      <c r="BJ19" s="740"/>
      <c r="BK19" s="740"/>
      <c r="BL19" s="740"/>
      <c r="BM19" s="740"/>
      <c r="BN19" s="740"/>
      <c r="BO19" s="740"/>
      <c r="BP19" s="740"/>
      <c r="BQ19" s="740"/>
      <c r="BR19" s="740"/>
      <c r="BS19" s="1684"/>
      <c r="BT19" s="23"/>
      <c r="BU19" s="23"/>
      <c r="BV19" s="23"/>
      <c r="BW19" s="23"/>
      <c r="CC19" s="27"/>
      <c r="CU19" s="29"/>
      <c r="CV19" s="29"/>
    </row>
    <row r="20" spans="1:100" ht="16.5" customHeight="1" x14ac:dyDescent="0.2">
      <c r="A20" s="1701"/>
      <c r="B20" s="1701"/>
      <c r="C20" s="1632"/>
      <c r="D20" s="1676"/>
      <c r="E20" s="1677"/>
      <c r="F20" s="1598"/>
      <c r="G20" s="1599"/>
      <c r="H20" s="1599"/>
      <c r="I20" s="1599"/>
      <c r="J20" s="1599"/>
      <c r="K20" s="1600"/>
      <c r="L20" s="1687"/>
      <c r="M20" s="1688"/>
      <c r="N20" s="1688"/>
      <c r="O20" s="1688"/>
      <c r="P20" s="1688"/>
      <c r="Q20" s="1688"/>
      <c r="R20" s="1688"/>
      <c r="S20" s="1688"/>
      <c r="T20" s="1688"/>
      <c r="U20" s="1688"/>
      <c r="V20" s="1688"/>
      <c r="W20" s="1688"/>
      <c r="X20" s="1688"/>
      <c r="Y20" s="1688"/>
      <c r="Z20" s="1688"/>
      <c r="AA20" s="1688"/>
      <c r="AB20" s="1688"/>
      <c r="AC20" s="1688"/>
      <c r="AD20" s="1688"/>
      <c r="AE20" s="1622"/>
      <c r="AF20" s="1622"/>
      <c r="AG20" s="1622"/>
      <c r="AH20" s="1622"/>
      <c r="AI20" s="1623"/>
      <c r="AJ20" s="1647"/>
      <c r="AK20" s="1647"/>
      <c r="AL20" s="1647"/>
      <c r="AM20" s="1647"/>
      <c r="AN20" s="1647"/>
      <c r="AO20" s="1647"/>
      <c r="AP20" s="1647"/>
      <c r="AQ20" s="1647"/>
      <c r="AR20" s="1647"/>
      <c r="AS20" s="1647"/>
      <c r="AT20" s="1648"/>
      <c r="AU20" s="1637" t="s">
        <v>125</v>
      </c>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9"/>
      <c r="BT20" s="23"/>
      <c r="BU20" s="23"/>
      <c r="BV20" s="23"/>
      <c r="BW20" s="23"/>
      <c r="CC20" s="27"/>
      <c r="CT20" s="29"/>
      <c r="CU20" s="29"/>
      <c r="CV20" s="29"/>
    </row>
    <row r="21" spans="1:100" ht="18" customHeight="1" x14ac:dyDescent="0.2">
      <c r="A21" s="1701" t="str">
        <f>③異動届出書質問表!BM49</f>
        <v/>
      </c>
      <c r="B21" s="1701"/>
      <c r="C21" s="1632"/>
      <c r="D21" s="1676"/>
      <c r="E21" s="1677"/>
      <c r="F21" s="1595" t="s">
        <v>307</v>
      </c>
      <c r="G21" s="1596"/>
      <c r="H21" s="1596"/>
      <c r="I21" s="1596"/>
      <c r="J21" s="1596"/>
      <c r="K21" s="1597"/>
      <c r="L21" s="1591" t="str">
        <f>③異動届出書質問表!BV12&amp;""</f>
        <v/>
      </c>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665" t="s">
        <v>121</v>
      </c>
      <c r="AK21" s="1645"/>
      <c r="AL21" s="1645"/>
      <c r="AM21" s="1645"/>
      <c r="AN21" s="1645"/>
      <c r="AO21" s="1645"/>
      <c r="AP21" s="1645"/>
      <c r="AQ21" s="1645"/>
      <c r="AR21" s="1645"/>
      <c r="AS21" s="1645"/>
      <c r="AT21" s="1646"/>
      <c r="AU21" s="1669" t="str">
        <f>③異動届出書質問表!AO49&amp;""</f>
        <v/>
      </c>
      <c r="AV21" s="1670"/>
      <c r="AW21" s="1670"/>
      <c r="AX21" s="1670"/>
      <c r="AY21" s="1670"/>
      <c r="AZ21" s="1590" t="s">
        <v>126</v>
      </c>
      <c r="BA21" s="1590"/>
      <c r="BB21" s="1590" t="s">
        <v>128</v>
      </c>
      <c r="BC21" s="1589" t="str">
        <f>③異動届出書質問表!BM51&amp;""</f>
        <v/>
      </c>
      <c r="BD21" s="1589"/>
      <c r="BE21" s="1589"/>
      <c r="BF21" s="1589"/>
      <c r="BG21" s="1590" t="s">
        <v>127</v>
      </c>
      <c r="BH21" s="1590"/>
      <c r="BI21" s="1614" t="s">
        <v>242</v>
      </c>
      <c r="BJ21" s="1614"/>
      <c r="BK21" s="1614"/>
      <c r="BL21" s="1614"/>
      <c r="BM21" s="1614"/>
      <c r="BN21" s="1614"/>
      <c r="BO21" s="1614"/>
      <c r="BP21" s="1614"/>
      <c r="BQ21" s="1590"/>
      <c r="BR21" s="1590"/>
      <c r="BS21" s="1690"/>
      <c r="BT21" s="23"/>
      <c r="BU21" s="23"/>
      <c r="BV21" s="23"/>
      <c r="BW21" s="23"/>
      <c r="CC21" s="27"/>
      <c r="CD21" s="27"/>
      <c r="CE21" s="27"/>
      <c r="CF21" s="27"/>
      <c r="CG21" s="27"/>
      <c r="CH21" s="27"/>
      <c r="CI21" s="27"/>
      <c r="CJ21" s="27"/>
      <c r="CK21" s="27"/>
    </row>
    <row r="22" spans="1:100" ht="18" customHeight="1" thickBot="1" x14ac:dyDescent="0.25">
      <c r="A22" s="1701"/>
      <c r="B22" s="1701"/>
      <c r="C22" s="1632"/>
      <c r="D22" s="1676"/>
      <c r="E22" s="1677"/>
      <c r="F22" s="1598"/>
      <c r="G22" s="1599"/>
      <c r="H22" s="1599"/>
      <c r="I22" s="1599"/>
      <c r="J22" s="1599"/>
      <c r="K22" s="1600"/>
      <c r="L22" s="1593"/>
      <c r="M22" s="1594"/>
      <c r="N22" s="1594"/>
      <c r="O22" s="1594"/>
      <c r="P22" s="1594"/>
      <c r="Q22" s="1594"/>
      <c r="R22" s="1594"/>
      <c r="S22" s="1594"/>
      <c r="T22" s="1594"/>
      <c r="U22" s="1594"/>
      <c r="V22" s="1594"/>
      <c r="W22" s="1594"/>
      <c r="X22" s="1594"/>
      <c r="Y22" s="1594"/>
      <c r="Z22" s="1594"/>
      <c r="AA22" s="1594"/>
      <c r="AB22" s="1594"/>
      <c r="AC22" s="1594"/>
      <c r="AD22" s="1594"/>
      <c r="AE22" s="1594"/>
      <c r="AF22" s="1594"/>
      <c r="AG22" s="1594"/>
      <c r="AH22" s="1594"/>
      <c r="AI22" s="1594"/>
      <c r="AJ22" s="1665"/>
      <c r="AK22" s="1645"/>
      <c r="AL22" s="1645"/>
      <c r="AM22" s="1645"/>
      <c r="AN22" s="1645"/>
      <c r="AO22" s="1645"/>
      <c r="AP22" s="1645"/>
      <c r="AQ22" s="1645"/>
      <c r="AR22" s="1645"/>
      <c r="AS22" s="1645"/>
      <c r="AT22" s="1646"/>
      <c r="AU22" s="1671"/>
      <c r="AV22" s="1672"/>
      <c r="AW22" s="1672"/>
      <c r="AX22" s="1672"/>
      <c r="AY22" s="1672"/>
      <c r="AZ22" s="1590"/>
      <c r="BA22" s="1590"/>
      <c r="BB22" s="1590"/>
      <c r="BC22" s="1589"/>
      <c r="BD22" s="1589"/>
      <c r="BE22" s="1589"/>
      <c r="BF22" s="1589"/>
      <c r="BG22" s="1590"/>
      <c r="BH22" s="1590"/>
      <c r="BI22" s="1720"/>
      <c r="BJ22" s="1720"/>
      <c r="BK22" s="1720"/>
      <c r="BL22" s="1720"/>
      <c r="BM22" s="1720"/>
      <c r="BN22" s="1720"/>
      <c r="BO22" s="1720"/>
      <c r="BP22" s="1720"/>
      <c r="BQ22" s="1590"/>
      <c r="BR22" s="1590"/>
      <c r="BS22" s="1690"/>
      <c r="BT22" s="23"/>
      <c r="BU22" s="23"/>
      <c r="BV22" s="23"/>
      <c r="BW22" s="23"/>
      <c r="CC22" s="27"/>
      <c r="CD22" s="27"/>
      <c r="CE22" s="27"/>
      <c r="CF22" s="27"/>
      <c r="CG22" s="27"/>
      <c r="CH22" s="27"/>
    </row>
    <row r="23" spans="1:100" ht="22.5" customHeight="1" x14ac:dyDescent="0.2">
      <c r="A23" s="1701"/>
      <c r="B23" s="1701"/>
      <c r="C23" s="1632"/>
      <c r="D23" s="1676"/>
      <c r="E23" s="1677"/>
      <c r="F23" s="1692" t="s">
        <v>15</v>
      </c>
      <c r="G23" s="1693"/>
      <c r="H23" s="1693"/>
      <c r="I23" s="1693"/>
      <c r="J23" s="1693"/>
      <c r="K23" s="1694"/>
      <c r="L23" s="1682"/>
      <c r="M23" s="1683"/>
      <c r="N23" s="1691"/>
      <c r="O23" s="1691"/>
      <c r="P23" s="153"/>
      <c r="Q23" s="1691"/>
      <c r="R23" s="1691"/>
      <c r="S23" s="1691"/>
      <c r="T23" s="417"/>
      <c r="U23" s="80"/>
      <c r="V23" s="80"/>
      <c r="W23" s="80"/>
      <c r="X23" s="80"/>
      <c r="Y23" s="80"/>
      <c r="Z23" s="80"/>
      <c r="AA23" s="80"/>
      <c r="AB23" s="80"/>
      <c r="AC23" s="80"/>
      <c r="AD23" s="80"/>
      <c r="AE23" s="80"/>
      <c r="AF23" s="80"/>
      <c r="AG23" s="80"/>
      <c r="AH23" s="80"/>
      <c r="AI23" s="80"/>
      <c r="AJ23" s="1665"/>
      <c r="AK23" s="1645"/>
      <c r="AL23" s="1645"/>
      <c r="AM23" s="1645"/>
      <c r="AN23" s="1645"/>
      <c r="AO23" s="1645"/>
      <c r="AP23" s="1645"/>
      <c r="AQ23" s="1645"/>
      <c r="AR23" s="1645"/>
      <c r="AS23" s="1645"/>
      <c r="AT23" s="1646"/>
      <c r="AU23" s="1723"/>
      <c r="AV23" s="1724"/>
      <c r="AW23" s="1724"/>
      <c r="AX23" s="1724"/>
      <c r="AY23" s="1724"/>
      <c r="AZ23" s="1724"/>
      <c r="BA23" s="1724"/>
      <c r="BB23" s="1724"/>
      <c r="BC23" s="1724"/>
      <c r="BD23" s="1724"/>
      <c r="BE23" s="1724"/>
      <c r="BF23" s="1724"/>
      <c r="BG23" s="1724"/>
      <c r="BH23" s="1724"/>
      <c r="BI23" s="1721" t="s">
        <v>129</v>
      </c>
      <c r="BJ23" s="1721"/>
      <c r="BK23" s="1721"/>
      <c r="BL23" s="1721"/>
      <c r="BM23" s="1721"/>
      <c r="BN23" s="1721"/>
      <c r="BO23" s="1721"/>
      <c r="BP23" s="1721"/>
      <c r="BQ23" s="1721"/>
      <c r="BR23" s="1721"/>
      <c r="BS23" s="1722"/>
      <c r="BT23" s="23"/>
      <c r="BU23" s="23"/>
      <c r="BV23" s="23"/>
      <c r="BW23" s="23"/>
      <c r="CD23" s="27"/>
      <c r="CE23" s="27"/>
      <c r="CF23" s="27"/>
      <c r="CG23" s="27"/>
      <c r="CH23" s="27"/>
    </row>
    <row r="24" spans="1:100" ht="22.5" customHeight="1" x14ac:dyDescent="0.2">
      <c r="A24" s="1701"/>
      <c r="B24" s="1701"/>
      <c r="C24" s="1632"/>
      <c r="D24" s="1676"/>
      <c r="E24" s="1677"/>
      <c r="F24" s="1695"/>
      <c r="G24" s="1696"/>
      <c r="H24" s="1696"/>
      <c r="I24" s="1696"/>
      <c r="J24" s="1696"/>
      <c r="K24" s="1697"/>
      <c r="L24" s="1568" t="str">
        <f>③異動届出書質問表!$H$6&amp;""</f>
        <v/>
      </c>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725"/>
      <c r="AJ24" s="1665"/>
      <c r="AK24" s="1645"/>
      <c r="AL24" s="1645"/>
      <c r="AM24" s="1645"/>
      <c r="AN24" s="1645"/>
      <c r="AO24" s="1645"/>
      <c r="AP24" s="1645"/>
      <c r="AQ24" s="1645"/>
      <c r="AR24" s="1645"/>
      <c r="AS24" s="1645"/>
      <c r="AT24" s="1646"/>
      <c r="AU24" s="1661" t="s">
        <v>349</v>
      </c>
      <c r="AV24" s="1661"/>
      <c r="AW24" s="1661"/>
      <c r="AX24" s="1661"/>
      <c r="AY24" s="1661"/>
      <c r="AZ24" s="1661"/>
      <c r="BA24" s="1661"/>
      <c r="BB24" s="1661"/>
      <c r="BC24" s="1661"/>
      <c r="BD24" s="1661"/>
      <c r="BE24" s="1661"/>
      <c r="BF24" s="1661"/>
      <c r="BG24" s="1661"/>
      <c r="BH24" s="1661"/>
      <c r="BI24" s="1661"/>
      <c r="BJ24" s="1661"/>
      <c r="BK24" s="1661"/>
      <c r="BL24" s="1661"/>
      <c r="BM24" s="1661"/>
      <c r="BN24" s="1661"/>
      <c r="BO24" s="1661"/>
      <c r="BP24" s="1661"/>
      <c r="BQ24" s="1661"/>
      <c r="BR24" s="1661"/>
      <c r="BS24" s="1662"/>
      <c r="BT24" s="23"/>
      <c r="BU24" s="23"/>
      <c r="BV24" s="23"/>
      <c r="BW24" s="23"/>
      <c r="CD24" s="27"/>
      <c r="CE24" s="27"/>
      <c r="CF24" s="27"/>
      <c r="CG24" s="27"/>
      <c r="CH24" s="27"/>
      <c r="CI24" s="27"/>
      <c r="CJ24" s="27"/>
      <c r="CK24" s="27"/>
    </row>
    <row r="25" spans="1:100" ht="22.5" customHeight="1" x14ac:dyDescent="0.2">
      <c r="D25" s="1676"/>
      <c r="E25" s="1677"/>
      <c r="F25" s="1698"/>
      <c r="G25" s="1699"/>
      <c r="H25" s="1699"/>
      <c r="I25" s="1699"/>
      <c r="J25" s="1699"/>
      <c r="K25" s="1700"/>
      <c r="L25" s="1570"/>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726"/>
      <c r="AJ25" s="1665"/>
      <c r="AK25" s="1645"/>
      <c r="AL25" s="1645"/>
      <c r="AM25" s="1645"/>
      <c r="AN25" s="1645"/>
      <c r="AO25" s="1645"/>
      <c r="AP25" s="1645"/>
      <c r="AQ25" s="1645"/>
      <c r="AR25" s="1645"/>
      <c r="AS25" s="1645"/>
      <c r="AT25" s="1646"/>
      <c r="AU25" s="1661"/>
      <c r="AV25" s="1661"/>
      <c r="AW25" s="1661"/>
      <c r="AX25" s="1661"/>
      <c r="AY25" s="1661"/>
      <c r="AZ25" s="1661"/>
      <c r="BA25" s="1661"/>
      <c r="BB25" s="1661"/>
      <c r="BC25" s="1661"/>
      <c r="BD25" s="1661"/>
      <c r="BE25" s="1661"/>
      <c r="BF25" s="1661"/>
      <c r="BG25" s="1661"/>
      <c r="BH25" s="1661"/>
      <c r="BI25" s="1661"/>
      <c r="BJ25" s="1661"/>
      <c r="BK25" s="1661"/>
      <c r="BL25" s="1661"/>
      <c r="BM25" s="1661"/>
      <c r="BN25" s="1661"/>
      <c r="BO25" s="1661"/>
      <c r="BP25" s="1661"/>
      <c r="BQ25" s="1661"/>
      <c r="BR25" s="1661"/>
      <c r="BS25" s="1662"/>
      <c r="BT25" s="23"/>
      <c r="BU25" s="23"/>
      <c r="BV25" s="23"/>
      <c r="BW25" s="23"/>
      <c r="CD25" s="27"/>
      <c r="CE25" s="27"/>
      <c r="CF25" s="27"/>
      <c r="CG25" s="27"/>
      <c r="CH25" s="27"/>
      <c r="CI25" s="27"/>
      <c r="CJ25" s="27"/>
      <c r="CK25" s="27"/>
    </row>
    <row r="26" spans="1:100" ht="22.5" customHeight="1" x14ac:dyDescent="0.2">
      <c r="D26" s="1676"/>
      <c r="E26" s="1677"/>
      <c r="F26" s="1595" t="s">
        <v>5</v>
      </c>
      <c r="G26" s="1596"/>
      <c r="H26" s="1596"/>
      <c r="I26" s="1596"/>
      <c r="J26" s="1596"/>
      <c r="K26" s="1597"/>
      <c r="L26" s="1682"/>
      <c r="M26" s="1683"/>
      <c r="N26" s="1691"/>
      <c r="O26" s="1691"/>
      <c r="P26" s="153"/>
      <c r="Q26" s="1691"/>
      <c r="R26" s="1691"/>
      <c r="S26" s="1691"/>
      <c r="T26" s="417"/>
      <c r="U26" s="80"/>
      <c r="V26" s="80"/>
      <c r="W26" s="80"/>
      <c r="X26" s="80"/>
      <c r="Y26" s="80"/>
      <c r="Z26" s="80"/>
      <c r="AA26" s="80"/>
      <c r="AB26" s="80"/>
      <c r="AC26" s="80"/>
      <c r="AD26" s="80"/>
      <c r="AE26" s="80"/>
      <c r="AF26" s="80"/>
      <c r="AG26" s="80"/>
      <c r="AH26" s="80"/>
      <c r="AI26" s="80"/>
      <c r="AJ26" s="1665"/>
      <c r="AK26" s="1645"/>
      <c r="AL26" s="1645"/>
      <c r="AM26" s="1645"/>
      <c r="AN26" s="1645"/>
      <c r="AO26" s="1645"/>
      <c r="AP26" s="1645"/>
      <c r="AQ26" s="1645"/>
      <c r="AR26" s="1645"/>
      <c r="AS26" s="1645"/>
      <c r="AT26" s="1646"/>
      <c r="AU26" s="1661"/>
      <c r="AV26" s="1661"/>
      <c r="AW26" s="1661"/>
      <c r="AX26" s="1661"/>
      <c r="AY26" s="1661"/>
      <c r="AZ26" s="1661"/>
      <c r="BA26" s="1661"/>
      <c r="BB26" s="1661"/>
      <c r="BC26" s="1661"/>
      <c r="BD26" s="1661"/>
      <c r="BE26" s="1661"/>
      <c r="BF26" s="1661"/>
      <c r="BG26" s="1661"/>
      <c r="BH26" s="1661"/>
      <c r="BI26" s="1661"/>
      <c r="BJ26" s="1661"/>
      <c r="BK26" s="1661"/>
      <c r="BL26" s="1661"/>
      <c r="BM26" s="1661"/>
      <c r="BN26" s="1661"/>
      <c r="BO26" s="1661"/>
      <c r="BP26" s="1661"/>
      <c r="BQ26" s="1661"/>
      <c r="BR26" s="1661"/>
      <c r="BS26" s="1662"/>
      <c r="BT26" s="23"/>
      <c r="BU26" s="23"/>
      <c r="BV26" s="23"/>
      <c r="BW26" s="23"/>
      <c r="CC26" s="27"/>
      <c r="CD26" s="27"/>
      <c r="CE26" s="27"/>
      <c r="CF26" s="27"/>
      <c r="CG26" s="27"/>
      <c r="CH26" s="27"/>
      <c r="CI26" s="30"/>
      <c r="CJ26" s="27"/>
      <c r="CK26" s="27"/>
    </row>
    <row r="27" spans="1:100" ht="22.5" customHeight="1" thickBot="1" x14ac:dyDescent="0.25">
      <c r="D27" s="1676"/>
      <c r="E27" s="1677"/>
      <c r="F27" s="1631"/>
      <c r="G27" s="1632"/>
      <c r="H27" s="1632"/>
      <c r="I27" s="1632"/>
      <c r="J27" s="1632"/>
      <c r="K27" s="1633"/>
      <c r="L27" s="1568" t="str">
        <f>IF(③異動届出書質問表!H8="","同上",③異動届出書質問表!H8)&amp;""</f>
        <v>同上</v>
      </c>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666"/>
      <c r="AK27" s="1667"/>
      <c r="AL27" s="1667"/>
      <c r="AM27" s="1667"/>
      <c r="AN27" s="1667"/>
      <c r="AO27" s="1667"/>
      <c r="AP27" s="1667"/>
      <c r="AQ27" s="1667"/>
      <c r="AR27" s="1667"/>
      <c r="AS27" s="1667"/>
      <c r="AT27" s="1668"/>
      <c r="AU27" s="1663"/>
      <c r="AV27" s="1663"/>
      <c r="AW27" s="1663"/>
      <c r="AX27" s="1663"/>
      <c r="AY27" s="1663"/>
      <c r="AZ27" s="1663"/>
      <c r="BA27" s="1663"/>
      <c r="BB27" s="1663"/>
      <c r="BC27" s="1663"/>
      <c r="BD27" s="1663"/>
      <c r="BE27" s="1663"/>
      <c r="BF27" s="1663"/>
      <c r="BG27" s="1663"/>
      <c r="BH27" s="1663"/>
      <c r="BI27" s="1663"/>
      <c r="BJ27" s="1663"/>
      <c r="BK27" s="1663"/>
      <c r="BL27" s="1663"/>
      <c r="BM27" s="1663"/>
      <c r="BN27" s="1663"/>
      <c r="BO27" s="1663"/>
      <c r="BP27" s="1663"/>
      <c r="BQ27" s="1663"/>
      <c r="BR27" s="1663"/>
      <c r="BS27" s="1664"/>
      <c r="BT27" s="23"/>
      <c r="BU27" s="23"/>
      <c r="BV27" s="23"/>
      <c r="BW27" s="23"/>
      <c r="CC27" s="27"/>
      <c r="CD27" s="27"/>
      <c r="CE27" s="27"/>
      <c r="CF27" s="27"/>
      <c r="CG27" s="27"/>
      <c r="CH27" s="27"/>
      <c r="CI27" s="27"/>
      <c r="CJ27" s="27"/>
      <c r="CK27" s="27"/>
    </row>
    <row r="28" spans="1:100" ht="22.5" customHeight="1" x14ac:dyDescent="0.2">
      <c r="A28" s="1701">
        <f>+VLOOKUP('②選択画面 '!CB8,'②選択画面 '!CC8:CK23,1,0)</f>
        <v>7</v>
      </c>
      <c r="B28" s="1701"/>
      <c r="C28" s="1632"/>
      <c r="D28" s="1676"/>
      <c r="E28" s="1677"/>
      <c r="F28" s="1631"/>
      <c r="G28" s="1632"/>
      <c r="H28" s="1632"/>
      <c r="I28" s="1632"/>
      <c r="J28" s="1632"/>
      <c r="K28" s="1633"/>
      <c r="L28" s="1568"/>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655" t="s">
        <v>122</v>
      </c>
      <c r="AK28" s="1656"/>
      <c r="AL28" s="1656"/>
      <c r="AM28" s="1656"/>
      <c r="AN28" s="1656"/>
      <c r="AO28" s="1656"/>
      <c r="AP28" s="1656"/>
      <c r="AQ28" s="1656"/>
      <c r="AR28" s="1656"/>
      <c r="AS28" s="1656"/>
      <c r="AT28" s="1657"/>
      <c r="AU28" s="1702" t="str">
        <f>IF(A28=15,"１．入社","")</f>
        <v/>
      </c>
      <c r="AV28" s="1703"/>
      <c r="AW28" s="1703"/>
      <c r="AX28" s="1703"/>
      <c r="AY28" s="1703"/>
      <c r="AZ28" s="1703"/>
      <c r="BA28" s="1703"/>
      <c r="BB28" s="1703"/>
      <c r="BC28" s="1703"/>
      <c r="BD28" s="1703" t="str">
        <f>IF(A28=16,"2．その他","")</f>
        <v/>
      </c>
      <c r="BE28" s="1703"/>
      <c r="BF28" s="1703"/>
      <c r="BG28" s="1703"/>
      <c r="BH28" s="1703"/>
      <c r="BI28" s="1703"/>
      <c r="BJ28" s="1703"/>
      <c r="BK28" s="1703"/>
      <c r="BL28" s="1703"/>
      <c r="BM28" s="1703"/>
      <c r="BN28" s="1703"/>
      <c r="BO28" s="1703"/>
      <c r="BP28" s="1703"/>
      <c r="BQ28" s="1703"/>
      <c r="BR28" s="1703"/>
      <c r="BS28" s="1706"/>
      <c r="BT28" s="23"/>
      <c r="BU28" s="23"/>
      <c r="BV28" s="23"/>
      <c r="BW28" s="23"/>
      <c r="CC28" s="27"/>
      <c r="CD28" s="27"/>
      <c r="CE28" s="27"/>
      <c r="CF28" s="27"/>
      <c r="CG28" s="27"/>
      <c r="CH28" s="27"/>
      <c r="CI28" s="27"/>
      <c r="CJ28" s="27"/>
      <c r="CK28" s="27"/>
    </row>
    <row r="29" spans="1:100" ht="22.5" customHeight="1" thickBot="1" x14ac:dyDescent="0.25">
      <c r="A29" s="1701"/>
      <c r="B29" s="1701"/>
      <c r="C29" s="1632"/>
      <c r="D29" s="1678"/>
      <c r="E29" s="1679"/>
      <c r="F29" s="1673"/>
      <c r="G29" s="1674"/>
      <c r="H29" s="1674"/>
      <c r="I29" s="1674"/>
      <c r="J29" s="1674"/>
      <c r="K29" s="1675"/>
      <c r="L29" s="1727"/>
      <c r="M29" s="1728"/>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658"/>
      <c r="AK29" s="1659"/>
      <c r="AL29" s="1659"/>
      <c r="AM29" s="1659"/>
      <c r="AN29" s="1659"/>
      <c r="AO29" s="1659"/>
      <c r="AP29" s="1659"/>
      <c r="AQ29" s="1659"/>
      <c r="AR29" s="1659"/>
      <c r="AS29" s="1659"/>
      <c r="AT29" s="1660"/>
      <c r="AU29" s="1704"/>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c r="BP29" s="1705"/>
      <c r="BQ29" s="1705"/>
      <c r="BR29" s="1705"/>
      <c r="BS29" s="1707"/>
      <c r="BT29" s="31"/>
      <c r="BU29" s="31"/>
      <c r="BV29" s="31"/>
      <c r="BW29" s="31"/>
      <c r="CC29" s="27"/>
      <c r="CD29" s="27"/>
      <c r="CE29" s="27"/>
      <c r="CF29" s="27"/>
      <c r="CG29" s="27"/>
      <c r="CH29" s="27"/>
      <c r="CI29" s="27"/>
      <c r="CJ29" s="27"/>
      <c r="CK29" s="27"/>
    </row>
    <row r="30" spans="1:100" ht="9" customHeight="1" x14ac:dyDescent="0.2">
      <c r="D30" s="102"/>
      <c r="E30" s="102"/>
      <c r="F30" s="150"/>
      <c r="G30" s="150"/>
      <c r="H30" s="150"/>
      <c r="I30" s="150"/>
      <c r="J30" s="150"/>
      <c r="K30" s="150"/>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85" t="str">
        <f>IF(③異動届出書質問表!K59="","","受給者番号：")</f>
        <v/>
      </c>
      <c r="AK30" s="1585"/>
      <c r="AL30" s="1585"/>
      <c r="AM30" s="1585"/>
      <c r="AN30" s="1585"/>
      <c r="AO30" s="1585"/>
      <c r="AP30" s="1585"/>
      <c r="AQ30" s="1585"/>
      <c r="AR30" s="1585"/>
      <c r="AS30" s="1585"/>
      <c r="AT30" s="1585"/>
      <c r="AU30" s="1587" t="str">
        <f>IF(③異動届出書質問表!K59="","",③異動届出書質問表!K59)</f>
        <v/>
      </c>
      <c r="AV30" s="1587"/>
      <c r="AW30" s="1587"/>
      <c r="AX30" s="1587"/>
      <c r="AY30" s="1587"/>
      <c r="AZ30" s="1587"/>
      <c r="BA30" s="1587"/>
      <c r="BB30" s="1587"/>
      <c r="BC30" s="1587"/>
      <c r="BD30" s="1587"/>
      <c r="BE30" s="1587"/>
      <c r="BF30" s="1587"/>
      <c r="BG30" s="1587"/>
      <c r="BH30" s="1587"/>
      <c r="BI30" s="1587"/>
      <c r="BJ30" s="1587"/>
      <c r="BK30" s="1587"/>
      <c r="BL30" s="1587"/>
      <c r="BM30" s="1587"/>
      <c r="BN30" s="1587"/>
      <c r="BO30" s="1587"/>
      <c r="BP30" s="1587"/>
      <c r="BQ30" s="1587"/>
      <c r="BR30" s="1587"/>
      <c r="BS30" s="1587"/>
      <c r="BT30" s="31"/>
      <c r="BU30" s="31"/>
      <c r="BV30" s="31"/>
      <c r="BW30" s="31"/>
      <c r="CC30" s="27"/>
      <c r="CD30" s="27"/>
      <c r="CE30" s="27"/>
      <c r="CF30" s="27"/>
      <c r="CG30" s="27"/>
      <c r="CH30" s="27"/>
      <c r="CI30" s="27"/>
      <c r="CJ30" s="27"/>
      <c r="CK30" s="27"/>
    </row>
    <row r="31" spans="1:100" ht="9" customHeight="1" x14ac:dyDescent="0.2">
      <c r="D31" s="1584" t="s">
        <v>133</v>
      </c>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6"/>
      <c r="AK31" s="1586"/>
      <c r="AL31" s="1586"/>
      <c r="AM31" s="1586"/>
      <c r="AN31" s="1586"/>
      <c r="AO31" s="1586"/>
      <c r="AP31" s="1586"/>
      <c r="AQ31" s="1586"/>
      <c r="AR31" s="1586"/>
      <c r="AS31" s="1586"/>
      <c r="AT31" s="1586"/>
      <c r="AU31" s="1588"/>
      <c r="AV31" s="1588"/>
      <c r="AW31" s="1588"/>
      <c r="AX31" s="1588"/>
      <c r="AY31" s="1588"/>
      <c r="AZ31" s="1588"/>
      <c r="BA31" s="1588"/>
      <c r="BB31" s="1588"/>
      <c r="BC31" s="1588"/>
      <c r="BD31" s="1588"/>
      <c r="BE31" s="1588"/>
      <c r="BF31" s="1588"/>
      <c r="BG31" s="1588"/>
      <c r="BH31" s="1588"/>
      <c r="BI31" s="1588"/>
      <c r="BJ31" s="1588"/>
      <c r="BK31" s="1588"/>
      <c r="BL31" s="1588"/>
      <c r="BM31" s="1588"/>
      <c r="BN31" s="1588"/>
      <c r="BO31" s="1588"/>
      <c r="BP31" s="1588"/>
      <c r="BQ31" s="1588"/>
      <c r="BR31" s="1588"/>
      <c r="BS31" s="1588"/>
      <c r="BT31" s="31"/>
      <c r="BU31" s="31"/>
      <c r="BV31" s="31"/>
      <c r="BW31" s="31"/>
      <c r="CC31" s="27"/>
      <c r="CD31" s="27"/>
      <c r="CE31" s="27"/>
      <c r="CF31" s="27"/>
      <c r="CG31" s="27"/>
      <c r="CH31" s="27"/>
      <c r="CI31" s="27"/>
      <c r="CJ31" s="27"/>
      <c r="CK31" s="27"/>
    </row>
    <row r="32" spans="1:100" ht="9" customHeight="1" x14ac:dyDescent="0.2">
      <c r="D32" s="1584"/>
      <c r="E32" s="1584"/>
      <c r="F32" s="1584"/>
      <c r="G32" s="1584"/>
      <c r="H32" s="1584"/>
      <c r="I32" s="1584"/>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6"/>
      <c r="AK32" s="1586"/>
      <c r="AL32" s="1586"/>
      <c r="AM32" s="1586"/>
      <c r="AN32" s="1586"/>
      <c r="AO32" s="1586"/>
      <c r="AP32" s="1586"/>
      <c r="AQ32" s="1586"/>
      <c r="AR32" s="1586"/>
      <c r="AS32" s="1586"/>
      <c r="AT32" s="1586"/>
      <c r="AU32" s="1588"/>
      <c r="AV32" s="1588"/>
      <c r="AW32" s="1588"/>
      <c r="AX32" s="1588"/>
      <c r="AY32" s="1588"/>
      <c r="AZ32" s="1588"/>
      <c r="BA32" s="1588"/>
      <c r="BB32" s="1588"/>
      <c r="BC32" s="1588"/>
      <c r="BD32" s="1588"/>
      <c r="BE32" s="1588"/>
      <c r="BF32" s="1588"/>
      <c r="BG32" s="1588"/>
      <c r="BH32" s="1588"/>
      <c r="BI32" s="1588"/>
      <c r="BJ32" s="1588"/>
      <c r="BK32" s="1588"/>
      <c r="BL32" s="1588"/>
      <c r="BM32" s="1588"/>
      <c r="BN32" s="1588"/>
      <c r="BO32" s="1588"/>
      <c r="BP32" s="1588"/>
      <c r="BQ32" s="1588"/>
      <c r="BR32" s="1588"/>
      <c r="BS32" s="1588"/>
      <c r="BT32" s="31"/>
      <c r="BU32" s="31"/>
      <c r="BV32" s="31"/>
      <c r="BW32" s="31"/>
      <c r="CC32" s="27"/>
      <c r="CD32" s="27"/>
      <c r="CE32" s="27"/>
      <c r="CF32" s="27"/>
      <c r="CG32" s="27"/>
      <c r="CH32" s="27"/>
      <c r="CI32" s="27"/>
      <c r="CJ32" s="27"/>
      <c r="CK32" s="27"/>
    </row>
    <row r="33" spans="1:89" s="23" customFormat="1" ht="20.25" customHeight="1" x14ac:dyDescent="0.2">
      <c r="A33" s="32"/>
      <c r="B33" s="32"/>
      <c r="C33" s="32"/>
      <c r="D33" s="1654" t="s">
        <v>306</v>
      </c>
      <c r="E33" s="1654"/>
      <c r="F33" s="1654"/>
      <c r="G33" s="1654"/>
      <c r="H33" s="1654"/>
      <c r="I33" s="1654"/>
      <c r="J33" s="1654"/>
      <c r="K33" s="1654"/>
      <c r="L33" s="1654"/>
      <c r="M33" s="1654"/>
      <c r="N33" s="1654"/>
      <c r="O33" s="1654"/>
      <c r="P33" s="1654"/>
      <c r="Q33" s="1654"/>
      <c r="R33" s="1654"/>
      <c r="S33" s="1654"/>
      <c r="T33" s="1654"/>
      <c r="U33" s="1654"/>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4"/>
      <c r="AZ33" s="1654"/>
      <c r="BA33" s="1654"/>
      <c r="BB33" s="1654"/>
      <c r="BC33" s="1654"/>
      <c r="BD33" s="1654"/>
      <c r="BE33" s="1654"/>
      <c r="BF33" s="1654"/>
      <c r="BG33" s="1654"/>
      <c r="BH33" s="1654"/>
      <c r="BI33" s="1654"/>
      <c r="BJ33" s="1654"/>
      <c r="BK33" s="1654"/>
      <c r="BL33" s="1654"/>
      <c r="BM33" s="1654"/>
      <c r="BN33" s="1654"/>
      <c r="BO33" s="1654"/>
      <c r="BP33" s="1654"/>
      <c r="BQ33" s="1654"/>
      <c r="BR33" s="1654"/>
      <c r="BS33" s="1654"/>
      <c r="BT33" s="33"/>
      <c r="CC33" s="30"/>
      <c r="CD33" s="30"/>
      <c r="CE33" s="30"/>
      <c r="CF33" s="30"/>
      <c r="CG33" s="30"/>
      <c r="CH33" s="30"/>
      <c r="CI33" s="30"/>
      <c r="CJ33" s="30"/>
      <c r="CK33" s="30"/>
    </row>
    <row r="34" spans="1:89" s="23" customFormat="1" ht="20.25" customHeight="1" x14ac:dyDescent="0.2">
      <c r="A34" s="32"/>
      <c r="B34" s="32"/>
      <c r="C34" s="32"/>
      <c r="D34" s="1654"/>
      <c r="E34" s="1654"/>
      <c r="F34" s="1654"/>
      <c r="G34" s="1654"/>
      <c r="H34" s="1654"/>
      <c r="I34" s="1654"/>
      <c r="J34" s="1654"/>
      <c r="K34" s="1654"/>
      <c r="L34" s="1654"/>
      <c r="M34" s="1654"/>
      <c r="N34" s="1654"/>
      <c r="O34" s="1654"/>
      <c r="P34" s="1654"/>
      <c r="Q34" s="1654"/>
      <c r="R34" s="1654"/>
      <c r="S34" s="1654"/>
      <c r="T34" s="1654"/>
      <c r="U34" s="1654"/>
      <c r="V34" s="1654"/>
      <c r="W34" s="1654"/>
      <c r="X34" s="1654"/>
      <c r="Y34" s="1654"/>
      <c r="Z34" s="1654"/>
      <c r="AA34" s="1654"/>
      <c r="AB34" s="1654"/>
      <c r="AC34" s="1654"/>
      <c r="AD34" s="1654"/>
      <c r="AE34" s="1654"/>
      <c r="AF34" s="1654"/>
      <c r="AG34" s="1654"/>
      <c r="AH34" s="1654"/>
      <c r="AI34" s="1654"/>
      <c r="AJ34" s="1654"/>
      <c r="AK34" s="1654"/>
      <c r="AL34" s="1654"/>
      <c r="AM34" s="1654"/>
      <c r="AN34" s="1654"/>
      <c r="AO34" s="1654"/>
      <c r="AP34" s="1654"/>
      <c r="AQ34" s="1654"/>
      <c r="AR34" s="1654"/>
      <c r="AS34" s="1654"/>
      <c r="AT34" s="1654"/>
      <c r="AU34" s="1654"/>
      <c r="AV34" s="1654"/>
      <c r="AW34" s="1654"/>
      <c r="AX34" s="1654"/>
      <c r="AY34" s="1654"/>
      <c r="AZ34" s="1654"/>
      <c r="BA34" s="1654"/>
      <c r="BB34" s="1654"/>
      <c r="BC34" s="1654"/>
      <c r="BD34" s="1654"/>
      <c r="BE34" s="1654"/>
      <c r="BF34" s="1654"/>
      <c r="BG34" s="1654"/>
      <c r="BH34" s="1654"/>
      <c r="BI34" s="1654"/>
      <c r="BJ34" s="1654"/>
      <c r="BK34" s="1654"/>
      <c r="BL34" s="1654"/>
      <c r="BM34" s="1654"/>
      <c r="BN34" s="1654"/>
      <c r="BO34" s="1654"/>
      <c r="BP34" s="1654"/>
      <c r="BQ34" s="1654"/>
      <c r="BR34" s="1654"/>
      <c r="BS34" s="1654"/>
      <c r="BT34" s="33"/>
      <c r="CC34" s="30"/>
      <c r="CD34" s="30"/>
      <c r="CE34" s="30"/>
      <c r="CF34" s="30"/>
      <c r="CG34" s="30"/>
      <c r="CH34" s="30"/>
      <c r="CI34" s="30"/>
      <c r="CJ34" s="30"/>
      <c r="CK34" s="30"/>
    </row>
    <row r="35" spans="1:89" s="23" customFormat="1" ht="16.5" customHeight="1" x14ac:dyDescent="0.25">
      <c r="A35" s="32"/>
      <c r="B35" s="32"/>
      <c r="C35" s="32"/>
      <c r="D35" s="1689" t="s">
        <v>134</v>
      </c>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D35" s="1689"/>
      <c r="AE35" s="1689"/>
      <c r="AF35" s="1689"/>
      <c r="AG35" s="1689"/>
      <c r="AH35" s="1689"/>
      <c r="AI35" s="1689"/>
      <c r="AJ35" s="1689"/>
      <c r="AK35" s="1689"/>
      <c r="AL35" s="1689"/>
      <c r="AM35" s="1689"/>
      <c r="AN35" s="1689"/>
      <c r="AO35" s="1689"/>
      <c r="AP35" s="1689"/>
      <c r="AQ35" s="1689"/>
      <c r="AR35" s="1689"/>
      <c r="AS35" s="1689"/>
      <c r="AT35" s="1689"/>
      <c r="AU35" s="1689"/>
      <c r="AV35" s="1689"/>
      <c r="AW35" s="1689"/>
      <c r="AX35" s="1689"/>
      <c r="AY35" s="1689"/>
      <c r="AZ35" s="1689"/>
      <c r="BA35" s="1689"/>
      <c r="BB35" s="1689"/>
      <c r="BC35" s="1689"/>
      <c r="BD35" s="1689"/>
      <c r="BE35" s="1689"/>
      <c r="BF35" s="1689"/>
      <c r="BG35" s="1689"/>
      <c r="BH35" s="1689"/>
      <c r="BI35" s="1689"/>
      <c r="BJ35" s="1689"/>
      <c r="BK35" s="1689"/>
      <c r="BL35" s="1689"/>
      <c r="BM35" s="1689"/>
      <c r="BN35" s="1689"/>
      <c r="BO35" s="1689"/>
      <c r="BP35" s="1689"/>
      <c r="BQ35" s="1689"/>
      <c r="BR35" s="1689"/>
      <c r="BS35" s="1689"/>
      <c r="BT35" s="34"/>
      <c r="CC35" s="30"/>
      <c r="CD35" s="30"/>
      <c r="CE35" s="30"/>
      <c r="CF35" s="30"/>
      <c r="CG35" s="30"/>
      <c r="CH35" s="30"/>
      <c r="CI35" s="30"/>
      <c r="CJ35" s="30"/>
      <c r="CK35" s="30"/>
    </row>
    <row r="36" spans="1:89" s="23" customFormat="1" ht="16.5" customHeight="1" x14ac:dyDescent="0.25">
      <c r="A36" s="32"/>
      <c r="B36" s="32"/>
      <c r="C36" s="32"/>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1689"/>
      <c r="AF36" s="1689"/>
      <c r="AG36" s="1689"/>
      <c r="AH36" s="1689"/>
      <c r="AI36" s="1689"/>
      <c r="AJ36" s="1689"/>
      <c r="AK36" s="1689"/>
      <c r="AL36" s="1689"/>
      <c r="AM36" s="1689"/>
      <c r="AN36" s="1689"/>
      <c r="AO36" s="1689"/>
      <c r="AP36" s="1689"/>
      <c r="AQ36" s="1689"/>
      <c r="AR36" s="1689"/>
      <c r="AS36" s="1689"/>
      <c r="AT36" s="1689"/>
      <c r="AU36" s="1689"/>
      <c r="AV36" s="1689"/>
      <c r="AW36" s="1689"/>
      <c r="AX36" s="1689"/>
      <c r="AY36" s="1689"/>
      <c r="AZ36" s="1689"/>
      <c r="BA36" s="1689"/>
      <c r="BB36" s="1689"/>
      <c r="BC36" s="1689"/>
      <c r="BD36" s="1689"/>
      <c r="BE36" s="1689"/>
      <c r="BF36" s="1689"/>
      <c r="BG36" s="1689"/>
      <c r="BH36" s="1689"/>
      <c r="BI36" s="1689"/>
      <c r="BJ36" s="1689"/>
      <c r="BK36" s="1689"/>
      <c r="BL36" s="1689"/>
      <c r="BM36" s="1689"/>
      <c r="BN36" s="1689"/>
      <c r="BO36" s="1689"/>
      <c r="BP36" s="1689"/>
      <c r="BQ36" s="1689"/>
      <c r="BR36" s="1689"/>
      <c r="BS36" s="1689"/>
      <c r="BT36" s="34"/>
      <c r="CC36" s="30"/>
      <c r="CD36" s="30"/>
      <c r="CE36" s="30"/>
      <c r="CF36" s="30"/>
      <c r="CG36" s="30"/>
      <c r="CH36" s="30"/>
    </row>
    <row r="37" spans="1:89" s="23" customFormat="1" ht="28.5" customHeight="1" x14ac:dyDescent="0.2">
      <c r="A37" s="32"/>
      <c r="B37" s="32"/>
      <c r="C37" s="32"/>
      <c r="D37" s="1654" t="s">
        <v>135</v>
      </c>
      <c r="E37" s="1654"/>
      <c r="F37" s="1654"/>
      <c r="G37" s="1654"/>
      <c r="H37" s="1654"/>
      <c r="I37" s="1654"/>
      <c r="J37" s="1654"/>
      <c r="K37" s="1654"/>
      <c r="L37" s="1654"/>
      <c r="M37" s="1654"/>
      <c r="N37" s="1654"/>
      <c r="O37" s="1654"/>
      <c r="P37" s="1654"/>
      <c r="Q37" s="1654"/>
      <c r="R37" s="1654"/>
      <c r="S37" s="1654"/>
      <c r="T37" s="1654"/>
      <c r="U37" s="1654"/>
      <c r="V37" s="1654"/>
      <c r="W37" s="1654"/>
      <c r="X37" s="1654"/>
      <c r="Y37" s="1654"/>
      <c r="Z37" s="1654"/>
      <c r="AA37" s="1654"/>
      <c r="AB37" s="1654"/>
      <c r="AC37" s="1654"/>
      <c r="AD37" s="1654"/>
      <c r="AE37" s="1654"/>
      <c r="AF37" s="1654"/>
      <c r="AG37" s="1654"/>
      <c r="AH37" s="1654"/>
      <c r="AI37" s="1654"/>
      <c r="AJ37" s="1654"/>
      <c r="AK37" s="1654"/>
      <c r="AL37" s="1654"/>
      <c r="AM37" s="1654"/>
      <c r="AN37" s="1654"/>
      <c r="AO37" s="1654"/>
      <c r="AP37" s="1654"/>
      <c r="AQ37" s="1654"/>
      <c r="AR37" s="1654"/>
      <c r="AS37" s="1654"/>
      <c r="AT37" s="1654"/>
      <c r="AU37" s="1654"/>
      <c r="AV37" s="1654"/>
      <c r="AW37" s="1654"/>
      <c r="AX37" s="1654"/>
      <c r="AY37" s="1654"/>
      <c r="AZ37" s="1654"/>
      <c r="BA37" s="1654"/>
      <c r="BB37" s="1654"/>
      <c r="BC37" s="1654"/>
      <c r="BD37" s="1654"/>
      <c r="BE37" s="1654"/>
      <c r="BF37" s="1654"/>
      <c r="BG37" s="1654"/>
      <c r="BH37" s="1654"/>
      <c r="BI37" s="1654"/>
      <c r="BJ37" s="1654"/>
      <c r="BK37" s="1654"/>
      <c r="BL37" s="1654"/>
      <c r="BM37" s="1654"/>
      <c r="BN37" s="1654"/>
      <c r="BO37" s="1654"/>
      <c r="BP37" s="1654"/>
      <c r="BQ37" s="1654"/>
      <c r="BR37" s="1654"/>
      <c r="BS37" s="1654"/>
      <c r="BT37" s="33"/>
      <c r="CC37" s="30"/>
      <c r="CD37" s="30"/>
      <c r="CE37" s="30"/>
      <c r="CF37" s="30"/>
      <c r="CG37" s="30"/>
      <c r="CH37" s="30"/>
    </row>
    <row r="38" spans="1:89" s="23" customFormat="1" ht="28.5" customHeight="1" x14ac:dyDescent="0.2">
      <c r="A38" s="32"/>
      <c r="B38" s="32"/>
      <c r="C38" s="32"/>
      <c r="D38" s="1654"/>
      <c r="E38" s="1654"/>
      <c r="F38" s="1654"/>
      <c r="G38" s="1654"/>
      <c r="H38" s="1654"/>
      <c r="I38" s="1654"/>
      <c r="J38" s="1654"/>
      <c r="K38" s="1654"/>
      <c r="L38" s="1654"/>
      <c r="M38" s="1654"/>
      <c r="N38" s="1654"/>
      <c r="O38" s="1654"/>
      <c r="P38" s="1654"/>
      <c r="Q38" s="1654"/>
      <c r="R38" s="1654"/>
      <c r="S38" s="1654"/>
      <c r="T38" s="1654"/>
      <c r="U38" s="1654"/>
      <c r="V38" s="1654"/>
      <c r="W38" s="1654"/>
      <c r="X38" s="1654"/>
      <c r="Y38" s="1654"/>
      <c r="Z38" s="1654"/>
      <c r="AA38" s="1654"/>
      <c r="AB38" s="1654"/>
      <c r="AC38" s="1654"/>
      <c r="AD38" s="1654"/>
      <c r="AE38" s="1654"/>
      <c r="AF38" s="1654"/>
      <c r="AG38" s="1654"/>
      <c r="AH38" s="1654"/>
      <c r="AI38" s="1654"/>
      <c r="AJ38" s="1654"/>
      <c r="AK38" s="1654"/>
      <c r="AL38" s="1654"/>
      <c r="AM38" s="1654"/>
      <c r="AN38" s="1654"/>
      <c r="AO38" s="1654"/>
      <c r="AP38" s="1654"/>
      <c r="AQ38" s="1654"/>
      <c r="AR38" s="1654"/>
      <c r="AS38" s="1654"/>
      <c r="AT38" s="1654"/>
      <c r="AU38" s="1654"/>
      <c r="AV38" s="1654"/>
      <c r="AW38" s="1654"/>
      <c r="AX38" s="1654"/>
      <c r="AY38" s="1654"/>
      <c r="AZ38" s="1654"/>
      <c r="BA38" s="1654"/>
      <c r="BB38" s="1654"/>
      <c r="BC38" s="1654"/>
      <c r="BD38" s="1654"/>
      <c r="BE38" s="1654"/>
      <c r="BF38" s="1654"/>
      <c r="BG38" s="1654"/>
      <c r="BH38" s="1654"/>
      <c r="BI38" s="1654"/>
      <c r="BJ38" s="1654"/>
      <c r="BK38" s="1654"/>
      <c r="BL38" s="1654"/>
      <c r="BM38" s="1654"/>
      <c r="BN38" s="1654"/>
      <c r="BO38" s="1654"/>
      <c r="BP38" s="1654"/>
      <c r="BQ38" s="1654"/>
      <c r="BR38" s="1654"/>
      <c r="BS38" s="1654"/>
      <c r="BT38" s="33"/>
      <c r="CC38" s="30"/>
      <c r="CD38" s="30"/>
      <c r="CE38" s="30"/>
      <c r="CF38" s="30"/>
      <c r="CG38" s="30"/>
      <c r="CH38" s="30"/>
      <c r="CI38" s="30"/>
      <c r="CJ38" s="30"/>
      <c r="CK38" s="30"/>
    </row>
    <row r="39" spans="1:89" s="23" customFormat="1" ht="16.5" customHeight="1" x14ac:dyDescent="0.2">
      <c r="A39" s="32"/>
      <c r="B39" s="32"/>
      <c r="C39" s="32"/>
      <c r="D39" s="1654" t="s">
        <v>136</v>
      </c>
      <c r="E39" s="1654"/>
      <c r="F39" s="1654"/>
      <c r="G39" s="1654"/>
      <c r="H39" s="1654"/>
      <c r="I39" s="1654"/>
      <c r="J39" s="1654"/>
      <c r="K39" s="1654"/>
      <c r="L39" s="1654"/>
      <c r="M39" s="1654"/>
      <c r="N39" s="1654"/>
      <c r="O39" s="1654"/>
      <c r="P39" s="1654"/>
      <c r="Q39" s="1654"/>
      <c r="R39" s="1654"/>
      <c r="S39" s="1654"/>
      <c r="T39" s="1654"/>
      <c r="U39" s="1654"/>
      <c r="V39" s="1654"/>
      <c r="W39" s="1654"/>
      <c r="X39" s="1654"/>
      <c r="Y39" s="1654"/>
      <c r="Z39" s="1654"/>
      <c r="AA39" s="1654"/>
      <c r="AB39" s="1654"/>
      <c r="AC39" s="1654"/>
      <c r="AD39" s="1654"/>
      <c r="AE39" s="1654"/>
      <c r="AF39" s="1654"/>
      <c r="AG39" s="1654"/>
      <c r="AH39" s="1654"/>
      <c r="AI39" s="1654"/>
      <c r="AJ39" s="1654"/>
      <c r="AK39" s="1654"/>
      <c r="AL39" s="1654"/>
      <c r="AM39" s="1654"/>
      <c r="AN39" s="1654"/>
      <c r="AO39" s="1654"/>
      <c r="AP39" s="1654"/>
      <c r="AQ39" s="1654"/>
      <c r="AR39" s="1654"/>
      <c r="AS39" s="1654"/>
      <c r="AT39" s="1654"/>
      <c r="AU39" s="1654"/>
      <c r="AV39" s="1654"/>
      <c r="AW39" s="1654"/>
      <c r="AX39" s="1654"/>
      <c r="AY39" s="1654"/>
      <c r="AZ39" s="1654"/>
      <c r="BA39" s="1654"/>
      <c r="BB39" s="1654"/>
      <c r="BC39" s="1654"/>
      <c r="BD39" s="1654"/>
      <c r="BE39" s="1654"/>
      <c r="BF39" s="1654"/>
      <c r="BG39" s="1654"/>
      <c r="BH39" s="1654"/>
      <c r="BI39" s="1654"/>
      <c r="BJ39" s="1654"/>
      <c r="BK39" s="1654"/>
      <c r="BL39" s="1654"/>
      <c r="BM39" s="1654"/>
      <c r="BN39" s="1654"/>
      <c r="BO39" s="1654"/>
      <c r="BP39" s="1654"/>
      <c r="BQ39" s="1654"/>
      <c r="BR39" s="1654"/>
      <c r="BS39" s="1654"/>
      <c r="BT39" s="33"/>
      <c r="CC39" s="30"/>
      <c r="CD39" s="30"/>
      <c r="CE39" s="30"/>
      <c r="CF39" s="30"/>
      <c r="CG39" s="30"/>
      <c r="CH39" s="30"/>
      <c r="CI39" s="30"/>
      <c r="CJ39" s="30"/>
      <c r="CK39" s="30"/>
    </row>
    <row r="40" spans="1:89" s="23" customFormat="1" ht="16.5" customHeight="1" x14ac:dyDescent="0.2">
      <c r="A40" s="32"/>
      <c r="B40" s="32"/>
      <c r="C40" s="32"/>
      <c r="D40" s="1654"/>
      <c r="E40" s="1654"/>
      <c r="F40" s="1654"/>
      <c r="G40" s="1654"/>
      <c r="H40" s="1654"/>
      <c r="I40" s="1654"/>
      <c r="J40" s="1654"/>
      <c r="K40" s="1654"/>
      <c r="L40" s="1654"/>
      <c r="M40" s="1654"/>
      <c r="N40" s="1654"/>
      <c r="O40" s="1654"/>
      <c r="P40" s="1654"/>
      <c r="Q40" s="1654"/>
      <c r="R40" s="1654"/>
      <c r="S40" s="1654"/>
      <c r="T40" s="1654"/>
      <c r="U40" s="1654"/>
      <c r="V40" s="1654"/>
      <c r="W40" s="1654"/>
      <c r="X40" s="1654"/>
      <c r="Y40" s="1654"/>
      <c r="Z40" s="1654"/>
      <c r="AA40" s="1654"/>
      <c r="AB40" s="1654"/>
      <c r="AC40" s="1654"/>
      <c r="AD40" s="1654"/>
      <c r="AE40" s="1654"/>
      <c r="AF40" s="1654"/>
      <c r="AG40" s="1654"/>
      <c r="AH40" s="1654"/>
      <c r="AI40" s="1654"/>
      <c r="AJ40" s="1654"/>
      <c r="AK40" s="1654"/>
      <c r="AL40" s="1654"/>
      <c r="AM40" s="1654"/>
      <c r="AN40" s="1654"/>
      <c r="AO40" s="1654"/>
      <c r="AP40" s="1654"/>
      <c r="AQ40" s="1654"/>
      <c r="AR40" s="1654"/>
      <c r="AS40" s="1654"/>
      <c r="AT40" s="1654"/>
      <c r="AU40" s="1654"/>
      <c r="AV40" s="1654"/>
      <c r="AW40" s="1654"/>
      <c r="AX40" s="1654"/>
      <c r="AY40" s="1654"/>
      <c r="AZ40" s="1654"/>
      <c r="BA40" s="1654"/>
      <c r="BB40" s="1654"/>
      <c r="BC40" s="1654"/>
      <c r="BD40" s="1654"/>
      <c r="BE40" s="1654"/>
      <c r="BF40" s="1654"/>
      <c r="BG40" s="1654"/>
      <c r="BH40" s="1654"/>
      <c r="BI40" s="1654"/>
      <c r="BJ40" s="1654"/>
      <c r="BK40" s="1654"/>
      <c r="BL40" s="1654"/>
      <c r="BM40" s="1654"/>
      <c r="BN40" s="1654"/>
      <c r="BO40" s="1654"/>
      <c r="BP40" s="1654"/>
      <c r="BQ40" s="1654"/>
      <c r="BR40" s="1654"/>
      <c r="BS40" s="1654"/>
      <c r="BT40" s="33"/>
      <c r="CC40" s="30"/>
      <c r="CD40" s="30"/>
      <c r="CE40" s="30"/>
      <c r="CF40" s="30"/>
      <c r="CG40" s="30"/>
      <c r="CH40" s="30"/>
      <c r="CI40" s="30"/>
      <c r="CJ40" s="30"/>
      <c r="CK40" s="30"/>
    </row>
    <row r="41" spans="1:89" s="23" customFormat="1" ht="12" customHeight="1" x14ac:dyDescent="0.2">
      <c r="A41" s="32"/>
      <c r="B41" s="32"/>
      <c r="C41" s="32"/>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CC41" s="30"/>
      <c r="CD41" s="30"/>
      <c r="CE41" s="30"/>
      <c r="CF41" s="30"/>
      <c r="CG41" s="30"/>
      <c r="CH41" s="30"/>
      <c r="CI41" s="30"/>
      <c r="CJ41" s="30"/>
      <c r="CK41" s="30"/>
    </row>
    <row r="42" spans="1:89" s="23" customFormat="1" ht="12" customHeight="1" x14ac:dyDescent="0.2">
      <c r="A42" s="32"/>
      <c r="B42" s="32"/>
      <c r="C42" s="32"/>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CC42" s="30"/>
      <c r="CD42" s="30"/>
      <c r="CE42" s="30"/>
      <c r="CF42" s="30"/>
      <c r="CG42" s="30"/>
      <c r="CH42" s="30"/>
      <c r="CI42" s="30"/>
      <c r="CJ42" s="30"/>
      <c r="CK42" s="30"/>
    </row>
    <row r="43" spans="1:89" s="23" customFormat="1" ht="13.5" customHeight="1" x14ac:dyDescent="0.2">
      <c r="A43" s="32"/>
      <c r="B43" s="32"/>
      <c r="C43" s="32"/>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5"/>
      <c r="BV43" s="35"/>
      <c r="CC43" s="30"/>
      <c r="CD43" s="30"/>
      <c r="CE43" s="30"/>
      <c r="CF43" s="30"/>
      <c r="CG43" s="30"/>
      <c r="CH43" s="30"/>
      <c r="CI43" s="30"/>
      <c r="CJ43" s="30"/>
    </row>
    <row r="44" spans="1:89" s="23" customFormat="1" ht="13.5" customHeight="1" x14ac:dyDescent="0.2">
      <c r="A44" s="32"/>
      <c r="B44" s="32"/>
      <c r="C44" s="32"/>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5"/>
      <c r="BV44" s="35"/>
      <c r="CC44" s="30"/>
      <c r="CD44" s="30"/>
      <c r="CE44" s="30"/>
      <c r="CF44" s="30"/>
      <c r="CG44" s="30"/>
      <c r="CH44" s="30"/>
      <c r="CI44" s="30"/>
      <c r="CJ44" s="30"/>
    </row>
    <row r="45" spans="1:89" s="23" customFormat="1" ht="13.5" customHeight="1" x14ac:dyDescent="0.2">
      <c r="A45" s="32"/>
      <c r="B45" s="32"/>
      <c r="C45" s="32"/>
      <c r="D45" s="36"/>
      <c r="E45" s="36"/>
      <c r="F45" s="36"/>
      <c r="G45" s="36"/>
      <c r="H45" s="36"/>
      <c r="I45" s="37"/>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5"/>
      <c r="AW45" s="35"/>
      <c r="AX45" s="39"/>
      <c r="AY45" s="39"/>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CC45" s="30"/>
      <c r="CD45" s="30"/>
      <c r="CE45" s="30"/>
      <c r="CF45" s="30"/>
      <c r="CG45" s="30"/>
      <c r="CH45" s="30"/>
      <c r="CI45" s="30"/>
    </row>
    <row r="46" spans="1:89" s="23" customFormat="1" ht="13.5" customHeight="1" x14ac:dyDescent="0.2">
      <c r="A46" s="32"/>
      <c r="B46" s="32"/>
      <c r="C46" s="32"/>
      <c r="D46" s="40"/>
      <c r="E46" s="40"/>
      <c r="F46" s="40"/>
      <c r="G46" s="40"/>
      <c r="H46" s="40"/>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41"/>
      <c r="AW46" s="41"/>
      <c r="AX46" s="39"/>
      <c r="AY46" s="39"/>
      <c r="AZ46" s="35"/>
      <c r="BA46" s="35"/>
      <c r="BB46" s="35"/>
      <c r="BC46" s="35"/>
      <c r="BD46" s="35"/>
      <c r="BE46" s="35"/>
      <c r="BF46" s="35"/>
      <c r="BG46" s="35"/>
      <c r="BH46" s="35"/>
      <c r="BI46" s="35"/>
      <c r="BJ46" s="35"/>
      <c r="BK46" s="35"/>
      <c r="BL46" s="35"/>
      <c r="BM46" s="35"/>
      <c r="BN46" s="35"/>
      <c r="BO46" s="35"/>
      <c r="BP46" s="35"/>
      <c r="BQ46" s="35"/>
      <c r="BR46" s="35"/>
      <c r="BS46" s="35"/>
      <c r="CC46" s="30"/>
      <c r="CD46" s="30"/>
      <c r="CE46" s="30"/>
      <c r="CF46" s="30"/>
      <c r="CG46" s="30"/>
      <c r="CH46" s="30"/>
      <c r="CI46" s="30"/>
      <c r="CJ46" s="30"/>
      <c r="CK46" s="30"/>
    </row>
    <row r="47" spans="1:89" s="23" customFormat="1" ht="13.5" customHeight="1" x14ac:dyDescent="0.2">
      <c r="A47" s="32"/>
      <c r="B47" s="32"/>
      <c r="C47" s="32"/>
      <c r="D47" s="40"/>
      <c r="E47" s="40"/>
      <c r="F47" s="40"/>
      <c r="G47" s="40"/>
      <c r="H47" s="40"/>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41"/>
      <c r="AW47" s="41"/>
      <c r="AX47" s="41"/>
      <c r="AY47" s="41"/>
      <c r="AZ47" s="41"/>
      <c r="BA47" s="41"/>
      <c r="BB47" s="41"/>
      <c r="BC47" s="41"/>
      <c r="BD47" s="41"/>
      <c r="BE47" s="41"/>
      <c r="BF47" s="41"/>
      <c r="BG47" s="41"/>
      <c r="BH47" s="41"/>
      <c r="BI47" s="41"/>
      <c r="BJ47" s="41"/>
      <c r="BK47" s="41"/>
      <c r="BL47" s="41"/>
      <c r="BM47" s="41"/>
      <c r="BN47" s="41"/>
      <c r="BO47" s="41"/>
      <c r="BP47" s="41"/>
      <c r="BQ47" s="41"/>
      <c r="CC47" s="30"/>
      <c r="CD47" s="30"/>
      <c r="CE47" s="30"/>
      <c r="CF47" s="30"/>
      <c r="CG47" s="30"/>
      <c r="CH47" s="30"/>
      <c r="CI47" s="30"/>
      <c r="CJ47" s="30"/>
      <c r="CK47" s="30"/>
    </row>
    <row r="48" spans="1:89" ht="13.5" customHeight="1" x14ac:dyDescent="0.2">
      <c r="D48" s="42"/>
      <c r="E48" s="42"/>
      <c r="F48" s="42"/>
      <c r="G48" s="42"/>
      <c r="H48" s="4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23"/>
      <c r="BS48" s="23"/>
      <c r="BT48" s="23"/>
      <c r="BU48" s="23"/>
      <c r="BV48" s="23"/>
      <c r="BW48" s="23"/>
      <c r="CC48" s="27"/>
      <c r="CD48" s="27"/>
      <c r="CE48" s="27"/>
      <c r="CF48" s="27"/>
      <c r="CG48" s="27"/>
      <c r="CH48" s="27"/>
      <c r="CI48" s="27"/>
      <c r="CJ48" s="27"/>
      <c r="CK48" s="27"/>
    </row>
    <row r="49" spans="4:89" ht="13.5" customHeight="1" x14ac:dyDescent="0.2">
      <c r="D49" s="42"/>
      <c r="E49" s="42"/>
      <c r="F49" s="42"/>
      <c r="G49" s="42"/>
      <c r="H49" s="4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23"/>
      <c r="BS49" s="23"/>
      <c r="BT49" s="23"/>
      <c r="BU49" s="23"/>
      <c r="BV49" s="23"/>
      <c r="BW49" s="23"/>
      <c r="CC49" s="27"/>
      <c r="CD49" s="27"/>
      <c r="CE49" s="27"/>
      <c r="CF49" s="27"/>
      <c r="CG49" s="27"/>
      <c r="CH49" s="27"/>
      <c r="CI49" s="27"/>
      <c r="CJ49" s="27"/>
      <c r="CK49" s="27"/>
    </row>
    <row r="50" spans="4:89" ht="13.5" customHeight="1" x14ac:dyDescent="0.2">
      <c r="D50" s="42"/>
      <c r="E50" s="42"/>
      <c r="F50" s="42"/>
      <c r="G50" s="42"/>
      <c r="H50" s="4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23"/>
      <c r="BS50" s="23"/>
      <c r="BT50" s="23"/>
      <c r="BU50" s="23"/>
      <c r="BV50" s="23"/>
      <c r="BW50" s="23"/>
      <c r="CC50" s="27"/>
      <c r="CD50" s="27"/>
      <c r="CE50" s="27"/>
      <c r="CF50" s="27"/>
      <c r="CG50" s="27"/>
      <c r="CH50" s="27"/>
      <c r="CI50" s="27"/>
      <c r="CJ50" s="27"/>
      <c r="CK50" s="27"/>
    </row>
    <row r="51" spans="4:89" ht="13.5" customHeight="1" x14ac:dyDescent="0.2">
      <c r="D51" s="43"/>
      <c r="E51" s="43"/>
      <c r="F51" s="43"/>
      <c r="G51" s="43"/>
      <c r="H51" s="43"/>
      <c r="I51" s="43"/>
      <c r="J51" s="4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44"/>
      <c r="AY51" s="44"/>
      <c r="AZ51" s="44"/>
      <c r="BA51" s="44"/>
      <c r="BB51" s="44"/>
      <c r="BC51" s="44"/>
      <c r="BD51" s="44"/>
      <c r="BE51" s="44"/>
      <c r="BF51" s="44"/>
      <c r="BG51" s="23"/>
      <c r="BH51" s="23"/>
      <c r="BI51" s="23"/>
      <c r="BJ51" s="23"/>
      <c r="BK51" s="23"/>
      <c r="BL51" s="23"/>
      <c r="BM51" s="23"/>
      <c r="BN51" s="23"/>
      <c r="BO51" s="23"/>
      <c r="BP51" s="23"/>
      <c r="BQ51" s="23"/>
      <c r="BR51" s="23"/>
      <c r="BS51" s="23"/>
      <c r="BT51" s="23"/>
      <c r="BU51" s="23"/>
      <c r="BV51" s="23"/>
      <c r="BW51" s="23"/>
      <c r="CC51" s="27"/>
      <c r="CD51" s="27"/>
      <c r="CE51" s="27"/>
      <c r="CF51" s="27"/>
      <c r="CG51" s="27"/>
      <c r="CH51" s="27"/>
      <c r="CI51" s="27"/>
      <c r="CJ51" s="27"/>
      <c r="CK51" s="27"/>
    </row>
    <row r="52" spans="4:89" ht="13.5" customHeight="1" x14ac:dyDescent="0.2">
      <c r="D52" s="43"/>
      <c r="E52" s="43"/>
      <c r="F52" s="43"/>
      <c r="G52" s="43"/>
      <c r="H52" s="43"/>
      <c r="I52" s="43"/>
      <c r="J52" s="4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44"/>
      <c r="AY52" s="44"/>
      <c r="AZ52" s="44"/>
      <c r="BA52" s="44"/>
      <c r="BB52" s="44"/>
      <c r="BC52" s="44"/>
      <c r="BD52" s="44"/>
      <c r="BE52" s="44"/>
      <c r="BF52" s="44"/>
      <c r="BG52" s="23"/>
      <c r="BH52" s="23"/>
      <c r="BI52" s="23"/>
      <c r="BJ52" s="23"/>
      <c r="BK52" s="23"/>
      <c r="BL52" s="23"/>
      <c r="BM52" s="23"/>
      <c r="BN52" s="23"/>
      <c r="BO52" s="23"/>
      <c r="BP52" s="23"/>
      <c r="BQ52" s="23"/>
      <c r="BR52" s="23"/>
      <c r="BS52" s="23"/>
      <c r="BT52" s="23"/>
      <c r="BU52" s="23"/>
      <c r="BV52" s="23"/>
      <c r="BW52" s="23"/>
      <c r="CC52" s="27"/>
      <c r="CD52" s="27"/>
      <c r="CE52" s="27"/>
      <c r="CF52" s="27"/>
      <c r="CG52" s="27"/>
      <c r="CH52" s="27"/>
      <c r="CI52" s="27"/>
      <c r="CJ52" s="27"/>
      <c r="CK52" s="27"/>
    </row>
    <row r="53" spans="4:89" x14ac:dyDescent="0.2">
      <c r="CC53" s="27"/>
      <c r="CD53" s="27"/>
      <c r="CE53" s="27"/>
      <c r="CF53" s="27"/>
      <c r="CG53" s="27"/>
      <c r="CH53" s="27"/>
      <c r="CI53" s="27"/>
      <c r="CJ53" s="27"/>
      <c r="CK53" s="27"/>
    </row>
    <row r="54" spans="4:89" x14ac:dyDescent="0.2">
      <c r="CC54" s="27"/>
      <c r="CD54" s="27"/>
      <c r="CE54" s="27"/>
      <c r="CF54" s="27"/>
      <c r="CG54" s="27"/>
      <c r="CH54" s="27"/>
      <c r="CI54" s="27"/>
      <c r="CJ54" s="27"/>
      <c r="CK54" s="27"/>
    </row>
  </sheetData>
  <sheetProtection algorithmName="SHA-512" hashValue="0vyPOBDCoVth9i7sOSNHta0TfxLZbARckduVfXEcnvDpTL6P+iYPz95flGun5NHmvQUmDZhAVE2bDB2WhkA33A==" saltValue="p+PitnAaBP1ukI/+brBAQA==" spinCount="100000" sheet="1" objects="1" scenarios="1" selectLockedCells="1"/>
  <customSheetViews>
    <customSheetView guid="{39730EE9-C200-49A1-8CC0-8205A0991BA8}" showPageBreaks="1" fitToPage="1" printArea="1" hiddenColumns="1" view="pageBreakPreview" topLeftCell="D1">
      <selection activeCell="C13" sqref="A1:C1048576"/>
      <pageMargins left="0.31496062992125984" right="0.23622047244094491" top="0.11811023622047245" bottom="0.11811023622047245" header="0.31496062992125984" footer="0.31496062992125984"/>
      <pageSetup paperSize="9" scale="87" orientation="landscape" r:id="rId1"/>
    </customSheetView>
  </customSheetViews>
  <mergeCells count="112">
    <mergeCell ref="A9:C10"/>
    <mergeCell ref="AU28:BC29"/>
    <mergeCell ref="BD28:BS29"/>
    <mergeCell ref="A28:C29"/>
    <mergeCell ref="BF13:BS14"/>
    <mergeCell ref="BF15:BS16"/>
    <mergeCell ref="A17:C20"/>
    <mergeCell ref="BI21:BP22"/>
    <mergeCell ref="A21:C24"/>
    <mergeCell ref="BI23:BS23"/>
    <mergeCell ref="AU23:BH23"/>
    <mergeCell ref="L24:AI25"/>
    <mergeCell ref="L26:M26"/>
    <mergeCell ref="L27:AI29"/>
    <mergeCell ref="R7:S16"/>
    <mergeCell ref="T7:X10"/>
    <mergeCell ref="Y7:Z7"/>
    <mergeCell ref="AG15:AH16"/>
    <mergeCell ref="AW15:AX16"/>
    <mergeCell ref="N23:O23"/>
    <mergeCell ref="Q23:S23"/>
    <mergeCell ref="BK7:BK8"/>
    <mergeCell ref="BL7:BL8"/>
    <mergeCell ref="BF9:BL10"/>
    <mergeCell ref="D39:BS40"/>
    <mergeCell ref="AJ28:AT29"/>
    <mergeCell ref="D33:BS34"/>
    <mergeCell ref="AU24:BS27"/>
    <mergeCell ref="AJ21:AT27"/>
    <mergeCell ref="BB21:BB22"/>
    <mergeCell ref="AU21:AY22"/>
    <mergeCell ref="F26:K29"/>
    <mergeCell ref="D17:E29"/>
    <mergeCell ref="F17:K17"/>
    <mergeCell ref="L17:AD17"/>
    <mergeCell ref="BF18:BG19"/>
    <mergeCell ref="L23:M23"/>
    <mergeCell ref="AU18:AV19"/>
    <mergeCell ref="BH18:BI19"/>
    <mergeCell ref="BJ18:BS19"/>
    <mergeCell ref="L18:AD20"/>
    <mergeCell ref="D35:BS36"/>
    <mergeCell ref="D37:BS38"/>
    <mergeCell ref="BQ21:BS22"/>
    <mergeCell ref="BC18:BD19"/>
    <mergeCell ref="N26:O26"/>
    <mergeCell ref="Q26:S26"/>
    <mergeCell ref="F23:K25"/>
    <mergeCell ref="BG21:BH22"/>
    <mergeCell ref="AZ18:BA19"/>
    <mergeCell ref="F18:K20"/>
    <mergeCell ref="AC15:AD16"/>
    <mergeCell ref="AE15:AF16"/>
    <mergeCell ref="AY11:BB16"/>
    <mergeCell ref="AU17:BR17"/>
    <mergeCell ref="AU20:BS20"/>
    <mergeCell ref="T12:X14"/>
    <mergeCell ref="T11:X11"/>
    <mergeCell ref="AJ17:AT20"/>
    <mergeCell ref="AI15:AJ16"/>
    <mergeCell ref="BC11:BE12"/>
    <mergeCell ref="AE17:AI17"/>
    <mergeCell ref="M11:Q12"/>
    <mergeCell ref="D11:L13"/>
    <mergeCell ref="BB18:BB19"/>
    <mergeCell ref="D31:AI32"/>
    <mergeCell ref="AJ30:AT32"/>
    <mergeCell ref="AU30:BS32"/>
    <mergeCell ref="BI7:BI8"/>
    <mergeCell ref="BJ7:BJ8"/>
    <mergeCell ref="BC21:BF22"/>
    <mergeCell ref="AZ21:BA22"/>
    <mergeCell ref="L21:AI22"/>
    <mergeCell ref="F21:K22"/>
    <mergeCell ref="AS15:AT16"/>
    <mergeCell ref="Y12:AX14"/>
    <mergeCell ref="Y11:AX11"/>
    <mergeCell ref="AY18:AY19"/>
    <mergeCell ref="BF11:BS12"/>
    <mergeCell ref="BC13:BE14"/>
    <mergeCell ref="BC15:BE16"/>
    <mergeCell ref="BE18:BE19"/>
    <mergeCell ref="AW18:AX19"/>
    <mergeCell ref="Y15:Z16"/>
    <mergeCell ref="AA15:AB16"/>
    <mergeCell ref="AE18:AI20"/>
    <mergeCell ref="AU15:AV16"/>
    <mergeCell ref="BM9:BM10"/>
    <mergeCell ref="BS9:BS10"/>
    <mergeCell ref="AR5:AX6"/>
    <mergeCell ref="AY5:BS6"/>
    <mergeCell ref="AR1:BS4"/>
    <mergeCell ref="AK15:AL16"/>
    <mergeCell ref="AM15:AN16"/>
    <mergeCell ref="AO15:AP16"/>
    <mergeCell ref="AQ15:AR16"/>
    <mergeCell ref="D4:AN6"/>
    <mergeCell ref="AY7:BE10"/>
    <mergeCell ref="BF7:BF8"/>
    <mergeCell ref="BG7:BG8"/>
    <mergeCell ref="BH7:BH8"/>
    <mergeCell ref="I14:Q16"/>
    <mergeCell ref="D14:H16"/>
    <mergeCell ref="T15:X16"/>
    <mergeCell ref="AA7:AB7"/>
    <mergeCell ref="AD7:AG7"/>
    <mergeCell ref="M13:Q13"/>
    <mergeCell ref="BN9:BR10"/>
    <mergeCell ref="Y8:AX10"/>
    <mergeCell ref="BM7:BM8"/>
    <mergeCell ref="BN7:BS8"/>
    <mergeCell ref="D7:Q10"/>
  </mergeCells>
  <phoneticPr fontId="3"/>
  <conditionalFormatting sqref="AW18:AX19">
    <cfRule type="notContainsBlanks" dxfId="198" priority="7">
      <formula>LEN(TRIM(AW18))&gt;0</formula>
    </cfRule>
  </conditionalFormatting>
  <conditionalFormatting sqref="AZ18:BA19">
    <cfRule type="notContainsBlanks" dxfId="197" priority="6">
      <formula>LEN(TRIM(AZ18))&gt;0</formula>
    </cfRule>
  </conditionalFormatting>
  <conditionalFormatting sqref="BC18:BD19">
    <cfRule type="notContainsBlanks" dxfId="196" priority="5">
      <formula>LEN(TRIM(BC18))&gt;0</formula>
    </cfRule>
  </conditionalFormatting>
  <conditionalFormatting sqref="BF18:BG19">
    <cfRule type="notContainsBlanks" dxfId="195" priority="4">
      <formula>LEN(TRIM(BF18))&gt;0</formula>
    </cfRule>
  </conditionalFormatting>
  <conditionalFormatting sqref="AU23:BH23">
    <cfRule type="expression" dxfId="194" priority="3">
      <formula>$AU$23="翌年度分からの新規"</formula>
    </cfRule>
  </conditionalFormatting>
  <conditionalFormatting sqref="AJ30:AT32">
    <cfRule type="expression" dxfId="193" priority="2">
      <formula>$AJ$30&lt;&gt;""</formula>
    </cfRule>
  </conditionalFormatting>
  <conditionalFormatting sqref="AU30:BS32">
    <cfRule type="expression" dxfId="192" priority="1">
      <formula>$AU$30&lt;&gt;""</formula>
    </cfRule>
  </conditionalFormatting>
  <pageMargins left="0.31496062992125984" right="0.23622047244094491" top="0.11811023622047245" bottom="0.11811023622047245" header="0.31496062992125984" footer="0.31496062992125984"/>
  <pageSetup paperSize="9" scale="85"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CFFCC"/>
  </sheetPr>
  <dimension ref="A1:CN94"/>
  <sheetViews>
    <sheetView showWhiteSpace="0" zoomScale="80" zoomScaleNormal="80" zoomScaleSheetLayoutView="145" workbookViewId="0">
      <selection sqref="A1:BD1"/>
    </sheetView>
  </sheetViews>
  <sheetFormatPr defaultColWidth="2.7265625" defaultRowHeight="13" x14ac:dyDescent="0.2"/>
  <cols>
    <col min="1" max="1" width="5.6328125" style="171" customWidth="1"/>
    <col min="2" max="2" width="4.90625" style="171" customWidth="1"/>
    <col min="3" max="3" width="5.26953125" style="171" customWidth="1"/>
    <col min="4" max="5" width="3.6328125" style="171" customWidth="1"/>
    <col min="6" max="10" width="3.26953125" style="171" customWidth="1"/>
    <col min="11" max="11" width="3.453125" style="171" bestFit="1" customWidth="1"/>
    <col min="12" max="16" width="2.7265625" style="171"/>
    <col min="17" max="18" width="2.90625" style="171" customWidth="1"/>
    <col min="19" max="25" width="2.7265625" style="171"/>
    <col min="26" max="27" width="2.7265625" style="171" customWidth="1"/>
    <col min="28" max="32" width="2.7265625" style="171"/>
    <col min="33" max="33" width="2.7265625" style="171" customWidth="1"/>
    <col min="34" max="37" width="2.7265625" style="171"/>
    <col min="38" max="38" width="2.7265625" style="171" customWidth="1"/>
    <col min="39" max="43" width="2.7265625" style="171"/>
    <col min="44" max="44" width="2.90625" style="171" customWidth="1"/>
    <col min="45" max="45" width="2.7265625" style="171"/>
    <col min="46" max="46" width="2.7265625" style="171" customWidth="1"/>
    <col min="47" max="55" width="2.7265625" style="171"/>
    <col min="56" max="56" width="2.6328125" style="171" customWidth="1"/>
    <col min="57" max="58" width="2.7265625" style="325" hidden="1" customWidth="1"/>
    <col min="59" max="59" width="9.90625" style="326" hidden="1" customWidth="1"/>
    <col min="60" max="60" width="4.7265625" style="325" hidden="1" customWidth="1"/>
    <col min="61" max="67" width="5" style="325" hidden="1" customWidth="1"/>
    <col min="68" max="68" width="2.7265625" style="325" hidden="1" customWidth="1"/>
    <col min="69" max="69" width="13.6328125" style="325" hidden="1" customWidth="1"/>
    <col min="70" max="70" width="7" style="325" hidden="1" customWidth="1"/>
    <col min="71" max="71" width="8.36328125" style="325" hidden="1" customWidth="1"/>
    <col min="72" max="89" width="2.7265625" style="325" hidden="1" customWidth="1"/>
    <col min="90" max="92" width="2.7265625" style="162" hidden="1" customWidth="1"/>
    <col min="93" max="16384" width="2.7265625" style="162"/>
  </cols>
  <sheetData>
    <row r="1" spans="1:92" s="155" customFormat="1" ht="23.25" customHeight="1" thickBot="1" x14ac:dyDescent="0.25">
      <c r="A1" s="1811" t="s">
        <v>415</v>
      </c>
      <c r="B1" s="1812"/>
      <c r="C1" s="1812"/>
      <c r="D1" s="1812"/>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c r="AR1" s="1812"/>
      <c r="AS1" s="1812"/>
      <c r="AT1" s="1812"/>
      <c r="AU1" s="1812"/>
      <c r="AV1" s="1812"/>
      <c r="AW1" s="1812"/>
      <c r="AX1" s="1812"/>
      <c r="AY1" s="1812"/>
      <c r="AZ1" s="1812"/>
      <c r="BA1" s="1812"/>
      <c r="BB1" s="1812"/>
      <c r="BC1" s="1812"/>
      <c r="BD1" s="1813"/>
      <c r="BE1" s="313"/>
      <c r="BF1" s="313"/>
      <c r="BG1" s="312"/>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154"/>
      <c r="CM1" s="154"/>
      <c r="CN1" s="154"/>
    </row>
    <row r="2" spans="1:92" s="155" customFormat="1" ht="18.75" customHeight="1" x14ac:dyDescent="0.2">
      <c r="A2" s="1834" t="s">
        <v>277</v>
      </c>
      <c r="B2" s="1835"/>
      <c r="C2" s="1814" t="s">
        <v>254</v>
      </c>
      <c r="D2" s="1815"/>
      <c r="E2" s="1816"/>
      <c r="F2" s="1817" t="s">
        <v>268</v>
      </c>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c r="AR2" s="1817"/>
      <c r="AS2" s="1817"/>
      <c r="AT2" s="1817"/>
      <c r="AU2" s="1817"/>
      <c r="AV2" s="1817"/>
      <c r="AW2" s="1817"/>
      <c r="AX2" s="1817"/>
      <c r="AY2" s="1817"/>
      <c r="AZ2" s="1817"/>
      <c r="BA2" s="1817"/>
      <c r="BB2" s="1817"/>
      <c r="BC2" s="1817"/>
      <c r="BD2" s="1818"/>
      <c r="BE2" s="313"/>
      <c r="BF2" s="313"/>
      <c r="BG2" s="312"/>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154"/>
      <c r="CM2" s="154"/>
      <c r="CN2" s="154"/>
    </row>
    <row r="3" spans="1:92" s="155" customFormat="1" ht="21.75" customHeight="1" x14ac:dyDescent="0.2">
      <c r="A3" s="1836"/>
      <c r="B3" s="1837"/>
      <c r="C3" s="917" t="s">
        <v>159</v>
      </c>
      <c r="D3" s="918"/>
      <c r="E3" s="919"/>
      <c r="F3" s="920" t="s">
        <v>96</v>
      </c>
      <c r="G3" s="920"/>
      <c r="H3" s="920"/>
      <c r="I3" s="921"/>
      <c r="J3" s="921"/>
      <c r="K3" s="157" t="s">
        <v>158</v>
      </c>
      <c r="L3" s="921"/>
      <c r="M3" s="921"/>
      <c r="N3" s="157" t="s">
        <v>127</v>
      </c>
      <c r="O3" s="921"/>
      <c r="P3" s="921"/>
      <c r="Q3" s="157" t="s">
        <v>52</v>
      </c>
      <c r="R3" s="904" t="str">
        <f ca="1">IFERROR(IF(BQ3=BQ4,"","←今日の日付を再度、確認してください。正しければＱ２へお進みください。"),"")</f>
        <v/>
      </c>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c r="BB3" s="904"/>
      <c r="BC3" s="904"/>
      <c r="BD3" s="905"/>
      <c r="BE3" s="1783" t="s">
        <v>267</v>
      </c>
      <c r="BF3" s="1779"/>
      <c r="BG3" s="1779"/>
      <c r="BH3" s="1779"/>
      <c r="BI3" s="1779"/>
      <c r="BJ3" s="1779"/>
      <c r="BK3" s="1784" t="str">
        <f>F3&amp;I3&amp;K3&amp;L3&amp;N3&amp;O3&amp;Q3</f>
        <v>令和年月日</v>
      </c>
      <c r="BL3" s="1784"/>
      <c r="BM3" s="1784"/>
      <c r="BN3" s="1784"/>
      <c r="BO3" s="1784"/>
      <c r="BP3" s="1785"/>
      <c r="BQ3" s="1777" t="e">
        <f>VALUE(BK3)</f>
        <v>#VALUE!</v>
      </c>
      <c r="BR3" s="1777"/>
      <c r="BS3" s="314" t="e">
        <f>+MONTH(BQ3)</f>
        <v>#VALUE!</v>
      </c>
      <c r="BT3" s="313"/>
      <c r="BU3" s="313"/>
      <c r="BV3" s="313"/>
      <c r="BW3" s="313"/>
      <c r="BX3" s="313"/>
      <c r="BY3" s="313"/>
      <c r="BZ3" s="313"/>
      <c r="CA3" s="313"/>
      <c r="CB3" s="313"/>
      <c r="CC3" s="313"/>
      <c r="CD3" s="313"/>
      <c r="CE3" s="313"/>
      <c r="CF3" s="313"/>
      <c r="CG3" s="313"/>
      <c r="CH3" s="313"/>
      <c r="CI3" s="313"/>
      <c r="CJ3" s="313"/>
      <c r="CK3" s="313"/>
      <c r="CL3" s="154"/>
      <c r="CM3" s="154"/>
      <c r="CN3" s="154"/>
    </row>
    <row r="4" spans="1:92" s="155" customFormat="1" ht="19.5" customHeight="1" x14ac:dyDescent="0.2">
      <c r="A4" s="1836"/>
      <c r="B4" s="1837"/>
      <c r="C4" s="1819" t="s">
        <v>255</v>
      </c>
      <c r="D4" s="1820"/>
      <c r="E4" s="1821"/>
      <c r="F4" s="1792" t="s">
        <v>435</v>
      </c>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3"/>
      <c r="BE4" s="313"/>
      <c r="BF4" s="313"/>
      <c r="BG4" s="312"/>
      <c r="BH4" s="313"/>
      <c r="BI4" s="313"/>
      <c r="BJ4" s="313"/>
      <c r="BK4" s="313"/>
      <c r="BL4" s="313"/>
      <c r="BM4" s="313"/>
      <c r="BN4" s="313"/>
      <c r="BO4" s="313"/>
      <c r="BP4" s="313"/>
      <c r="BQ4" s="1778">
        <f ca="1">+TODAY()</f>
        <v>45617</v>
      </c>
      <c r="BR4" s="1779"/>
      <c r="BS4" s="313"/>
      <c r="BT4" s="313"/>
      <c r="BU4" s="313"/>
      <c r="BV4" s="313"/>
      <c r="BW4" s="313"/>
      <c r="BX4" s="313"/>
      <c r="BY4" s="313"/>
      <c r="BZ4" s="313"/>
      <c r="CA4" s="313"/>
      <c r="CB4" s="313"/>
      <c r="CC4" s="313"/>
      <c r="CD4" s="313"/>
      <c r="CE4" s="313"/>
      <c r="CF4" s="313"/>
      <c r="CG4" s="313"/>
      <c r="CH4" s="313"/>
      <c r="CI4" s="313"/>
      <c r="CJ4" s="313"/>
      <c r="CK4" s="313"/>
      <c r="CL4" s="154"/>
      <c r="CM4" s="154"/>
      <c r="CN4" s="154"/>
    </row>
    <row r="5" spans="1:92" s="155" customFormat="1" ht="44.25" customHeight="1" x14ac:dyDescent="0.2">
      <c r="A5" s="1836"/>
      <c r="B5" s="1837"/>
      <c r="C5" s="953" t="s">
        <v>159</v>
      </c>
      <c r="D5" s="954"/>
      <c r="E5" s="954"/>
      <c r="F5" s="1832"/>
      <c r="G5" s="1833"/>
      <c r="H5" s="1833"/>
      <c r="I5" s="1833"/>
      <c r="J5" s="1833"/>
      <c r="K5" s="1833"/>
      <c r="L5" s="1833"/>
      <c r="M5" s="1833"/>
      <c r="N5" s="814"/>
      <c r="O5" s="814"/>
      <c r="P5" s="814"/>
      <c r="Q5" s="814"/>
      <c r="R5" s="814"/>
      <c r="S5" s="814"/>
      <c r="T5" s="814"/>
      <c r="U5" s="814"/>
      <c r="V5" s="814"/>
      <c r="W5" s="814"/>
      <c r="X5" s="814"/>
      <c r="Y5" s="814"/>
      <c r="Z5" s="814"/>
      <c r="AA5" s="582"/>
      <c r="AB5" s="582"/>
      <c r="AC5" s="582"/>
      <c r="AD5" s="582"/>
      <c r="AE5" s="582"/>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3"/>
      <c r="BE5" s="313"/>
      <c r="BF5" s="313"/>
      <c r="BG5" s="315">
        <v>1</v>
      </c>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154"/>
      <c r="CM5" s="154"/>
      <c r="CN5" s="154"/>
    </row>
    <row r="6" spans="1:92" s="155" customFormat="1" ht="21" customHeight="1" x14ac:dyDescent="0.2">
      <c r="A6" s="1836"/>
      <c r="B6" s="1837"/>
      <c r="C6" s="1822"/>
      <c r="D6" s="1823"/>
      <c r="E6" s="1823"/>
      <c r="F6" s="1826" t="str">
        <f>IFERROR(IF(BG5=1,"Ｑ3.～Ｑ１０.を回答",""),"")&amp;""</f>
        <v>Ｑ3.～Ｑ１０.を回答</v>
      </c>
      <c r="G6" s="1827"/>
      <c r="H6" s="1827"/>
      <c r="I6" s="1827"/>
      <c r="J6" s="1827"/>
      <c r="K6" s="1827"/>
      <c r="L6" s="1827"/>
      <c r="M6" s="1827"/>
      <c r="N6" s="1830" t="str">
        <f>+IFERROR(IF(BG5=2,"↓Q11.～Ｑ19.を回答",""),"")&amp;""</f>
        <v/>
      </c>
      <c r="O6" s="1830"/>
      <c r="P6" s="1830"/>
      <c r="Q6" s="1830"/>
      <c r="R6" s="1830"/>
      <c r="S6" s="1830"/>
      <c r="T6" s="1830"/>
      <c r="U6" s="1830"/>
      <c r="V6" s="1830"/>
      <c r="W6" s="1830"/>
      <c r="X6" s="1830"/>
      <c r="Y6" s="1830"/>
      <c r="Z6" s="1830"/>
      <c r="AA6" s="584"/>
      <c r="AB6" s="584"/>
      <c r="AC6" s="584"/>
      <c r="AD6" s="584"/>
      <c r="AE6" s="584"/>
      <c r="AF6" s="584"/>
      <c r="AG6" s="584"/>
      <c r="AH6" s="584"/>
      <c r="AI6" s="584"/>
      <c r="AJ6" s="584"/>
      <c r="AK6" s="584"/>
      <c r="AL6" s="584"/>
      <c r="AM6" s="584"/>
      <c r="AN6" s="584"/>
      <c r="AO6" s="584"/>
      <c r="AP6" s="584"/>
      <c r="AQ6" s="584"/>
      <c r="AR6" s="584"/>
      <c r="AS6" s="584"/>
      <c r="AT6" s="584"/>
      <c r="AU6" s="584"/>
      <c r="AV6" s="584"/>
      <c r="AW6" s="584"/>
      <c r="AX6" s="584"/>
      <c r="AY6" s="584"/>
      <c r="AZ6" s="584"/>
      <c r="BA6" s="584"/>
      <c r="BB6" s="584"/>
      <c r="BC6" s="584"/>
      <c r="BD6" s="585"/>
      <c r="BE6" s="313"/>
      <c r="BF6" s="313"/>
      <c r="BG6" s="315"/>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154"/>
      <c r="CM6" s="154"/>
      <c r="CN6" s="154"/>
    </row>
    <row r="7" spans="1:92" s="155" customFormat="1" ht="30.75" customHeight="1" thickBot="1" x14ac:dyDescent="0.25">
      <c r="A7" s="1838"/>
      <c r="B7" s="1839"/>
      <c r="C7" s="1824"/>
      <c r="D7" s="1825"/>
      <c r="E7" s="1825"/>
      <c r="F7" s="1828"/>
      <c r="G7" s="1829"/>
      <c r="H7" s="1829"/>
      <c r="I7" s="1829"/>
      <c r="J7" s="1829"/>
      <c r="K7" s="1829"/>
      <c r="L7" s="1829"/>
      <c r="M7" s="1829"/>
      <c r="N7" s="1831"/>
      <c r="O7" s="1831"/>
      <c r="P7" s="1831"/>
      <c r="Q7" s="1831"/>
      <c r="R7" s="1831"/>
      <c r="S7" s="1831"/>
      <c r="T7" s="1831"/>
      <c r="U7" s="1831"/>
      <c r="V7" s="1831"/>
      <c r="W7" s="1831"/>
      <c r="X7" s="1831"/>
      <c r="Y7" s="1831"/>
      <c r="Z7" s="1831"/>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7"/>
      <c r="BE7" s="313"/>
      <c r="BF7" s="313"/>
      <c r="BG7" s="316"/>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154"/>
      <c r="CM7" s="154"/>
      <c r="CN7" s="154"/>
    </row>
    <row r="8" spans="1:92" s="155" customFormat="1" ht="25.5" customHeight="1" x14ac:dyDescent="0.2">
      <c r="A8" s="1786" t="s">
        <v>276</v>
      </c>
      <c r="B8" s="1787"/>
      <c r="C8" s="1851" t="s">
        <v>420</v>
      </c>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1852"/>
      <c r="AV8" s="1852"/>
      <c r="AW8" s="1852"/>
      <c r="AX8" s="1852"/>
      <c r="AY8" s="1852"/>
      <c r="AZ8" s="1852"/>
      <c r="BA8" s="1852"/>
      <c r="BB8" s="1852"/>
      <c r="BC8" s="1852"/>
      <c r="BD8" s="1853"/>
      <c r="BE8" s="313"/>
      <c r="BF8" s="313"/>
      <c r="BG8" s="315"/>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154"/>
      <c r="CM8" s="154"/>
      <c r="CN8" s="154"/>
    </row>
    <row r="9" spans="1:92" s="155" customFormat="1" ht="25.5" customHeight="1" x14ac:dyDescent="0.2">
      <c r="A9" s="1788"/>
      <c r="B9" s="1789"/>
      <c r="C9" s="1808" t="s">
        <v>419</v>
      </c>
      <c r="D9" s="1809"/>
      <c r="E9" s="1809"/>
      <c r="F9" s="1809"/>
      <c r="G9" s="1809"/>
      <c r="H9" s="1809"/>
      <c r="I9" s="1809"/>
      <c r="J9" s="1809"/>
      <c r="K9" s="1809"/>
      <c r="L9" s="1809"/>
      <c r="M9" s="1809"/>
      <c r="N9" s="1809"/>
      <c r="O9" s="1809"/>
      <c r="P9" s="1809"/>
      <c r="Q9" s="1809"/>
      <c r="R9" s="1809"/>
      <c r="S9" s="1809"/>
      <c r="T9" s="1809"/>
      <c r="U9" s="1809"/>
      <c r="V9" s="1809"/>
      <c r="W9" s="1809"/>
      <c r="X9" s="1809"/>
      <c r="Y9" s="1809"/>
      <c r="Z9" s="1809"/>
      <c r="AA9" s="1809"/>
      <c r="AB9" s="1809"/>
      <c r="AC9" s="1809"/>
      <c r="AD9" s="1809"/>
      <c r="AE9" s="1809"/>
      <c r="AF9" s="1809"/>
      <c r="AG9" s="1809"/>
      <c r="AH9" s="1809"/>
      <c r="AI9" s="1809"/>
      <c r="AJ9" s="1809"/>
      <c r="AK9" s="1809"/>
      <c r="AL9" s="1809"/>
      <c r="AM9" s="1809"/>
      <c r="AN9" s="1809"/>
      <c r="AO9" s="1809"/>
      <c r="AP9" s="1809"/>
      <c r="AQ9" s="1809"/>
      <c r="AR9" s="1809"/>
      <c r="AS9" s="1809"/>
      <c r="AT9" s="1809"/>
      <c r="AU9" s="1809"/>
      <c r="AV9" s="1809"/>
      <c r="AW9" s="1809"/>
      <c r="AX9" s="1809"/>
      <c r="AY9" s="1809"/>
      <c r="AZ9" s="1809"/>
      <c r="BA9" s="1809"/>
      <c r="BB9" s="1809"/>
      <c r="BC9" s="1809"/>
      <c r="BD9" s="1810"/>
      <c r="BE9" s="313"/>
      <c r="BF9" s="313"/>
      <c r="BG9" s="315"/>
      <c r="BH9" s="313"/>
      <c r="BI9" s="313"/>
      <c r="BJ9" s="313"/>
      <c r="BK9" s="313"/>
      <c r="BL9" s="313"/>
      <c r="BM9" s="313"/>
      <c r="BN9" s="313"/>
      <c r="BO9" s="313"/>
      <c r="BP9" s="313"/>
      <c r="BQ9" s="313"/>
      <c r="BR9" s="313"/>
      <c r="BS9" s="313"/>
      <c r="BT9" s="313"/>
      <c r="BU9" s="313"/>
      <c r="BV9" s="313"/>
      <c r="BW9" s="313"/>
      <c r="BX9" s="313"/>
      <c r="BY9" s="313"/>
      <c r="BZ9" s="313"/>
      <c r="CA9" s="313"/>
      <c r="CB9" s="313"/>
      <c r="CC9" s="313"/>
      <c r="CD9" s="313"/>
      <c r="CE9" s="313"/>
      <c r="CF9" s="313"/>
      <c r="CG9" s="313"/>
      <c r="CH9" s="313"/>
      <c r="CI9" s="313"/>
      <c r="CJ9" s="313"/>
      <c r="CK9" s="313"/>
      <c r="CL9" s="154"/>
      <c r="CM9" s="154"/>
      <c r="CN9" s="154"/>
    </row>
    <row r="10" spans="1:92" s="155" customFormat="1" ht="18.75" customHeight="1" x14ac:dyDescent="0.2">
      <c r="A10" s="1788"/>
      <c r="B10" s="1789"/>
      <c r="C10" s="1773"/>
      <c r="D10" s="1757" t="s">
        <v>278</v>
      </c>
      <c r="E10" s="1758"/>
      <c r="F10" s="1747" t="s">
        <v>292</v>
      </c>
      <c r="G10" s="1747"/>
      <c r="H10" s="1747"/>
      <c r="I10" s="1747"/>
      <c r="J10" s="1747"/>
      <c r="K10" s="1747"/>
      <c r="L10" s="1747"/>
      <c r="M10" s="1747"/>
      <c r="N10" s="1747"/>
      <c r="O10" s="1747"/>
      <c r="P10" s="1747"/>
      <c r="Q10" s="1747"/>
      <c r="R10" s="1747"/>
      <c r="S10" s="1747"/>
      <c r="T10" s="1747"/>
      <c r="U10" s="1747"/>
      <c r="V10" s="1747"/>
      <c r="W10" s="1747"/>
      <c r="X10" s="1747"/>
      <c r="Y10" s="1747"/>
      <c r="Z10" s="1747"/>
      <c r="AA10" s="1747"/>
      <c r="AB10" s="1747"/>
      <c r="AC10" s="1747"/>
      <c r="AD10" s="1747"/>
      <c r="AE10" s="1747"/>
      <c r="AF10" s="1747"/>
      <c r="AG10" s="1747"/>
      <c r="AH10" s="1747"/>
      <c r="AI10" s="1747"/>
      <c r="AJ10" s="1747"/>
      <c r="AK10" s="1747"/>
      <c r="AL10" s="1747"/>
      <c r="AM10" s="1747"/>
      <c r="AN10" s="1747"/>
      <c r="AO10" s="1747"/>
      <c r="AP10" s="1747"/>
      <c r="AQ10" s="1747"/>
      <c r="AR10" s="1747"/>
      <c r="AS10" s="1747"/>
      <c r="AT10" s="1747"/>
      <c r="AU10" s="1747"/>
      <c r="AV10" s="1747"/>
      <c r="AW10" s="1747"/>
      <c r="AX10" s="1747"/>
      <c r="AY10" s="1747"/>
      <c r="AZ10" s="1747"/>
      <c r="BA10" s="1747"/>
      <c r="BB10" s="1747"/>
      <c r="BC10" s="1747"/>
      <c r="BD10" s="1748"/>
      <c r="BE10" s="313"/>
      <c r="BF10" s="313"/>
      <c r="BG10" s="445" t="b">
        <v>0</v>
      </c>
      <c r="BH10" s="313"/>
      <c r="BI10" s="313"/>
      <c r="BJ10" s="313"/>
      <c r="BK10" s="313"/>
      <c r="BL10" s="313">
        <f>+IF(BG10=TRUE,1,2)</f>
        <v>2</v>
      </c>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154"/>
      <c r="CM10" s="154"/>
      <c r="CN10" s="154"/>
    </row>
    <row r="11" spans="1:92" s="155" customFormat="1" ht="27.75" customHeight="1" x14ac:dyDescent="0.2">
      <c r="A11" s="1788"/>
      <c r="B11" s="1789"/>
      <c r="C11" s="1774"/>
      <c r="D11" s="1519" t="s">
        <v>159</v>
      </c>
      <c r="E11" s="1521"/>
      <c r="F11" s="1749" t="s">
        <v>9</v>
      </c>
      <c r="G11" s="1750"/>
      <c r="H11" s="955"/>
      <c r="I11" s="955"/>
      <c r="J11" s="955"/>
      <c r="K11" s="955"/>
      <c r="L11" s="955"/>
      <c r="M11" s="955"/>
      <c r="N11" s="1751" t="s">
        <v>240</v>
      </c>
      <c r="O11" s="1751"/>
      <c r="P11" s="1739"/>
      <c r="Q11" s="1739"/>
      <c r="R11" s="1739"/>
      <c r="S11" s="1739"/>
      <c r="T11" s="1739"/>
      <c r="U11" s="1739"/>
      <c r="V11" s="1739"/>
      <c r="W11" s="1739"/>
      <c r="X11" s="1739"/>
      <c r="Y11" s="1739"/>
      <c r="Z11" s="1739"/>
      <c r="AA11" s="1739"/>
      <c r="AB11" s="1739"/>
      <c r="AC11" s="1739"/>
      <c r="AD11" s="1739"/>
      <c r="AE11" s="1739"/>
      <c r="AF11" s="1739"/>
      <c r="AG11" s="1739"/>
      <c r="AH11" s="1739"/>
      <c r="AI11" s="1739"/>
      <c r="AJ11" s="1739"/>
      <c r="AK11" s="1739"/>
      <c r="AL11" s="1739"/>
      <c r="AM11" s="1739"/>
      <c r="AN11" s="1739"/>
      <c r="AO11" s="1739"/>
      <c r="AP11" s="1739"/>
      <c r="AQ11" s="1739"/>
      <c r="AR11" s="1739"/>
      <c r="AS11" s="1739"/>
      <c r="AT11" s="1739"/>
      <c r="AU11" s="1739"/>
      <c r="AV11" s="1739"/>
      <c r="AW11" s="1739"/>
      <c r="AX11" s="1739"/>
      <c r="AY11" s="1739"/>
      <c r="AZ11" s="1739"/>
      <c r="BA11" s="1739"/>
      <c r="BB11" s="1739"/>
      <c r="BC11" s="1739"/>
      <c r="BD11" s="1740"/>
      <c r="BE11" s="313"/>
      <c r="BF11" s="313"/>
      <c r="BG11" s="312"/>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313"/>
      <c r="CD11" s="313"/>
      <c r="CE11" s="313"/>
      <c r="CF11" s="313"/>
      <c r="CG11" s="313"/>
      <c r="CH11" s="313"/>
      <c r="CI11" s="313"/>
      <c r="CJ11" s="313"/>
      <c r="CK11" s="313"/>
      <c r="CL11" s="154"/>
      <c r="CM11" s="154"/>
      <c r="CN11" s="154"/>
    </row>
    <row r="12" spans="1:92" s="155" customFormat="1" ht="18.75" customHeight="1" x14ac:dyDescent="0.2">
      <c r="A12" s="1788"/>
      <c r="B12" s="1789"/>
      <c r="C12" s="1773"/>
      <c r="D12" s="1757" t="s">
        <v>279</v>
      </c>
      <c r="E12" s="1846"/>
      <c r="F12" s="1794" t="s">
        <v>291</v>
      </c>
      <c r="G12" s="1795"/>
      <c r="H12" s="1795"/>
      <c r="I12" s="1795"/>
      <c r="J12" s="1795"/>
      <c r="K12" s="1795"/>
      <c r="L12" s="1795"/>
      <c r="M12" s="1795"/>
      <c r="N12" s="1795"/>
      <c r="O12" s="1795"/>
      <c r="P12" s="1795"/>
      <c r="Q12" s="1795"/>
      <c r="R12" s="1795"/>
      <c r="S12" s="1795"/>
      <c r="T12" s="1795"/>
      <c r="U12" s="1795"/>
      <c r="V12" s="1795"/>
      <c r="W12" s="1795"/>
      <c r="X12" s="1795"/>
      <c r="Y12" s="1795"/>
      <c r="Z12" s="1795"/>
      <c r="AA12" s="1795"/>
      <c r="AB12" s="1795"/>
      <c r="AC12" s="1795"/>
      <c r="AD12" s="1795"/>
      <c r="AE12" s="1795"/>
      <c r="AF12" s="1795"/>
      <c r="AG12" s="1795"/>
      <c r="AH12" s="1795"/>
      <c r="AI12" s="1795"/>
      <c r="AJ12" s="1795"/>
      <c r="AK12" s="1795"/>
      <c r="AL12" s="1795"/>
      <c r="AM12" s="1795"/>
      <c r="AN12" s="1795"/>
      <c r="AO12" s="1795"/>
      <c r="AP12" s="1795"/>
      <c r="AQ12" s="1795"/>
      <c r="AR12" s="1795"/>
      <c r="AS12" s="1795"/>
      <c r="AT12" s="1795"/>
      <c r="AU12" s="1795"/>
      <c r="AV12" s="1795"/>
      <c r="AW12" s="1795"/>
      <c r="AX12" s="1795"/>
      <c r="AY12" s="1795"/>
      <c r="AZ12" s="1795"/>
      <c r="BA12" s="1795"/>
      <c r="BB12" s="1795"/>
      <c r="BC12" s="1795"/>
      <c r="BD12" s="1796"/>
      <c r="BE12" s="313"/>
      <c r="BF12" s="313"/>
      <c r="BG12" s="312" t="b">
        <v>0</v>
      </c>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313"/>
      <c r="CE12" s="313"/>
      <c r="CF12" s="313"/>
      <c r="CG12" s="313"/>
      <c r="CH12" s="313"/>
      <c r="CI12" s="313"/>
      <c r="CJ12" s="313"/>
      <c r="CK12" s="313"/>
      <c r="CL12" s="154"/>
      <c r="CM12" s="154"/>
      <c r="CN12" s="154"/>
    </row>
    <row r="13" spans="1:92" ht="25.5" customHeight="1" x14ac:dyDescent="0.2">
      <c r="A13" s="1788"/>
      <c r="B13" s="1789"/>
      <c r="C13" s="1774"/>
      <c r="D13" s="1519" t="s">
        <v>159</v>
      </c>
      <c r="E13" s="1520"/>
      <c r="F13" s="960" t="s">
        <v>160</v>
      </c>
      <c r="G13" s="961"/>
      <c r="H13" s="961"/>
      <c r="I13" s="961"/>
      <c r="J13" s="962"/>
      <c r="K13" s="1797"/>
      <c r="L13" s="1798"/>
      <c r="M13" s="1798"/>
      <c r="N13" s="1798"/>
      <c r="O13" s="1798"/>
      <c r="P13" s="1798"/>
      <c r="Q13" s="1798"/>
      <c r="R13" s="1798"/>
      <c r="S13" s="1798"/>
      <c r="T13" s="1798"/>
      <c r="U13" s="1798"/>
      <c r="V13" s="1798"/>
      <c r="W13" s="1798"/>
      <c r="X13" s="1798"/>
      <c r="Y13" s="1798"/>
      <c r="Z13" s="1798"/>
      <c r="AA13" s="1798"/>
      <c r="AB13" s="1798"/>
      <c r="AC13" s="1798"/>
      <c r="AD13" s="1798"/>
      <c r="AE13" s="1798"/>
      <c r="AF13" s="1798"/>
      <c r="AG13" s="1798"/>
      <c r="AH13" s="1798"/>
      <c r="AI13" s="1798"/>
      <c r="AJ13" s="1798"/>
      <c r="AK13" s="1798"/>
      <c r="AL13" s="1798"/>
      <c r="AM13" s="1798"/>
      <c r="AN13" s="1798"/>
      <c r="AO13" s="1798"/>
      <c r="AP13" s="158"/>
      <c r="AQ13" s="159"/>
      <c r="AR13" s="158"/>
      <c r="AS13" s="158"/>
      <c r="AT13" s="158"/>
      <c r="AU13" s="158"/>
      <c r="AV13" s="158"/>
      <c r="AW13" s="158"/>
      <c r="AX13" s="158"/>
      <c r="AY13" s="158"/>
      <c r="AZ13" s="158"/>
      <c r="BA13" s="158"/>
      <c r="BB13" s="158"/>
      <c r="BC13" s="158"/>
      <c r="BD13" s="160"/>
      <c r="BE13" s="317"/>
      <c r="BF13" s="317"/>
      <c r="BG13" s="312"/>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161"/>
      <c r="CM13" s="161"/>
      <c r="CN13" s="161"/>
    </row>
    <row r="14" spans="1:92" s="155" customFormat="1" ht="27.75" customHeight="1" x14ac:dyDescent="0.2">
      <c r="A14" s="1788"/>
      <c r="B14" s="1789"/>
      <c r="C14" s="1775"/>
      <c r="D14" s="247"/>
      <c r="E14" s="247"/>
      <c r="F14" s="963" t="s">
        <v>270</v>
      </c>
      <c r="G14" s="963"/>
      <c r="H14" s="963"/>
      <c r="I14" s="963"/>
      <c r="J14" s="964"/>
      <c r="K14" s="1799"/>
      <c r="L14" s="1800"/>
      <c r="M14" s="1800"/>
      <c r="N14" s="1800"/>
      <c r="O14" s="1800"/>
      <c r="P14" s="1800"/>
      <c r="Q14" s="1800"/>
      <c r="R14" s="1800"/>
      <c r="S14" s="1800"/>
      <c r="T14" s="1800"/>
      <c r="U14" s="1800"/>
      <c r="V14" s="1800"/>
      <c r="W14" s="1800"/>
      <c r="X14" s="1800"/>
      <c r="Y14" s="1800"/>
      <c r="Z14" s="1800"/>
      <c r="AA14" s="1800"/>
      <c r="AB14" s="1800"/>
      <c r="AC14" s="1800"/>
      <c r="AD14" s="1800"/>
      <c r="AE14" s="1800"/>
      <c r="AF14" s="1800"/>
      <c r="AG14" s="1800"/>
      <c r="AH14" s="1800"/>
      <c r="AI14" s="1800"/>
      <c r="AJ14" s="1800"/>
      <c r="AK14" s="1800"/>
      <c r="AL14" s="1800"/>
      <c r="AM14" s="1800"/>
      <c r="AN14" s="1800"/>
      <c r="AO14" s="1800"/>
      <c r="AP14" s="281"/>
      <c r="AQ14" s="282"/>
      <c r="AR14" s="282"/>
      <c r="AS14" s="282"/>
      <c r="AT14" s="282"/>
      <c r="AU14" s="282"/>
      <c r="AV14" s="282"/>
      <c r="AW14" s="282"/>
      <c r="AX14" s="282"/>
      <c r="AY14" s="282"/>
      <c r="AZ14" s="282"/>
      <c r="BA14" s="282"/>
      <c r="BB14" s="282"/>
      <c r="BC14" s="282"/>
      <c r="BD14" s="283"/>
      <c r="BE14" s="313"/>
      <c r="BF14" s="313"/>
      <c r="BG14" s="312"/>
      <c r="BH14" s="313"/>
      <c r="BI14" s="313"/>
      <c r="BJ14" s="313"/>
      <c r="BK14" s="313"/>
      <c r="BL14" s="314"/>
      <c r="BM14" s="313"/>
      <c r="BN14" s="313"/>
      <c r="BO14" s="313"/>
      <c r="BP14" s="313"/>
      <c r="BQ14" s="671"/>
      <c r="BR14" s="313"/>
      <c r="BS14" s="313"/>
      <c r="BT14" s="313"/>
      <c r="BU14" s="313"/>
      <c r="BV14" s="313"/>
      <c r="BW14" s="313"/>
      <c r="BX14" s="313"/>
      <c r="BY14" s="313"/>
      <c r="BZ14" s="313"/>
      <c r="CA14" s="313"/>
      <c r="CB14" s="313"/>
      <c r="CC14" s="313"/>
      <c r="CD14" s="313"/>
      <c r="CE14" s="313"/>
      <c r="CF14" s="313"/>
      <c r="CG14" s="313"/>
      <c r="CH14" s="313"/>
      <c r="CI14" s="313"/>
      <c r="CJ14" s="313"/>
      <c r="CK14" s="313"/>
      <c r="CL14" s="154"/>
      <c r="CM14" s="154"/>
      <c r="CN14" s="154"/>
    </row>
    <row r="15" spans="1:92" s="155" customFormat="1" ht="18.75" customHeight="1" x14ac:dyDescent="0.2">
      <c r="A15" s="1788"/>
      <c r="B15" s="1789"/>
      <c r="C15" s="1773"/>
      <c r="D15" s="1757" t="s">
        <v>280</v>
      </c>
      <c r="E15" s="1758"/>
      <c r="F15" s="1792" t="s">
        <v>293</v>
      </c>
      <c r="G15" s="1792"/>
      <c r="H15" s="1792"/>
      <c r="I15" s="1792"/>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2"/>
      <c r="AO15" s="1792"/>
      <c r="AP15" s="1792"/>
      <c r="AQ15" s="1792"/>
      <c r="AR15" s="1792"/>
      <c r="AS15" s="1792"/>
      <c r="AT15" s="1792"/>
      <c r="AU15" s="1792"/>
      <c r="AV15" s="1792"/>
      <c r="AW15" s="1792"/>
      <c r="AX15" s="1792"/>
      <c r="AY15" s="1792"/>
      <c r="AZ15" s="1792"/>
      <c r="BA15" s="1792"/>
      <c r="BB15" s="1792"/>
      <c r="BC15" s="1792"/>
      <c r="BD15" s="1793"/>
      <c r="BE15" s="313"/>
      <c r="BF15" s="313"/>
      <c r="BG15" s="312" t="b">
        <v>0</v>
      </c>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154"/>
      <c r="CM15" s="154"/>
      <c r="CN15" s="154"/>
    </row>
    <row r="16" spans="1:92" ht="18.75" customHeight="1" x14ac:dyDescent="0.2">
      <c r="A16" s="1788"/>
      <c r="B16" s="1789"/>
      <c r="C16" s="1775"/>
      <c r="D16" s="1771" t="s">
        <v>159</v>
      </c>
      <c r="E16" s="1772"/>
      <c r="F16" s="1844"/>
      <c r="G16" s="1845"/>
      <c r="H16" s="1845"/>
      <c r="I16" s="1845"/>
      <c r="J16" s="1845"/>
      <c r="K16" s="1845"/>
      <c r="L16" s="1845"/>
      <c r="M16" s="1845"/>
      <c r="N16" s="1845"/>
      <c r="O16" s="1845"/>
      <c r="P16" s="1845"/>
      <c r="Q16" s="1845"/>
      <c r="R16" s="1845"/>
      <c r="S16" s="1845"/>
      <c r="T16" s="1845"/>
      <c r="U16" s="1845"/>
      <c r="V16" s="1845"/>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284"/>
      <c r="BE16" s="317"/>
      <c r="BF16" s="317"/>
      <c r="BG16" s="312"/>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161"/>
      <c r="CM16" s="161"/>
      <c r="CN16" s="161"/>
    </row>
    <row r="17" spans="1:92" ht="18.75" customHeight="1" x14ac:dyDescent="0.2">
      <c r="A17" s="1788"/>
      <c r="B17" s="1789"/>
      <c r="C17" s="1808" t="s">
        <v>416</v>
      </c>
      <c r="D17" s="1809"/>
      <c r="E17" s="1809"/>
      <c r="F17" s="1809"/>
      <c r="G17" s="1809"/>
      <c r="H17" s="1809"/>
      <c r="I17" s="1809"/>
      <c r="J17" s="1809"/>
      <c r="K17" s="1809"/>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c r="AH17" s="1809"/>
      <c r="AI17" s="1809"/>
      <c r="AJ17" s="1809"/>
      <c r="AK17" s="1809"/>
      <c r="AL17" s="1809"/>
      <c r="AM17" s="1809"/>
      <c r="AN17" s="1809"/>
      <c r="AO17" s="1809"/>
      <c r="AP17" s="1809"/>
      <c r="AQ17" s="1809"/>
      <c r="AR17" s="1809"/>
      <c r="AS17" s="1809"/>
      <c r="AT17" s="1809"/>
      <c r="AU17" s="1809"/>
      <c r="AV17" s="1809"/>
      <c r="AW17" s="1809"/>
      <c r="AX17" s="1809"/>
      <c r="AY17" s="1809"/>
      <c r="AZ17" s="1809"/>
      <c r="BA17" s="1809"/>
      <c r="BB17" s="1809"/>
      <c r="BC17" s="1809"/>
      <c r="BD17" s="1810"/>
      <c r="BE17" s="317"/>
      <c r="BF17" s="317"/>
      <c r="BG17" s="312"/>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161"/>
      <c r="CM17" s="161"/>
      <c r="CN17" s="161"/>
    </row>
    <row r="18" spans="1:92" ht="18.75" customHeight="1" x14ac:dyDescent="0.2">
      <c r="A18" s="1788"/>
      <c r="B18" s="1789"/>
      <c r="C18" s="1773"/>
      <c r="D18" s="1745" t="s">
        <v>297</v>
      </c>
      <c r="E18" s="1746"/>
      <c r="F18" s="1747" t="s">
        <v>290</v>
      </c>
      <c r="G18" s="1747"/>
      <c r="H18" s="1747"/>
      <c r="I18" s="1747"/>
      <c r="J18" s="1747"/>
      <c r="K18" s="1747"/>
      <c r="L18" s="1747"/>
      <c r="M18" s="1747"/>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c r="AL18" s="1747"/>
      <c r="AM18" s="1747"/>
      <c r="AN18" s="1747"/>
      <c r="AO18" s="1747"/>
      <c r="AP18" s="1747"/>
      <c r="AQ18" s="1747"/>
      <c r="AR18" s="1747"/>
      <c r="AS18" s="1747"/>
      <c r="AT18" s="1747"/>
      <c r="AU18" s="1747"/>
      <c r="AV18" s="1747"/>
      <c r="AW18" s="1747"/>
      <c r="AX18" s="1747"/>
      <c r="AY18" s="1747"/>
      <c r="AZ18" s="1747"/>
      <c r="BA18" s="1747"/>
      <c r="BB18" s="1747"/>
      <c r="BC18" s="1747"/>
      <c r="BD18" s="1748"/>
      <c r="BE18" s="317"/>
      <c r="BF18" s="317"/>
      <c r="BG18" s="312" t="b">
        <v>0</v>
      </c>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161"/>
      <c r="CM18" s="161"/>
      <c r="CN18" s="161"/>
    </row>
    <row r="19" spans="1:92" ht="19.5" customHeight="1" x14ac:dyDescent="0.2">
      <c r="A19" s="1788"/>
      <c r="B19" s="1789"/>
      <c r="C19" s="1774"/>
      <c r="D19" s="1523" t="s">
        <v>159</v>
      </c>
      <c r="E19" s="1524"/>
      <c r="F19" s="1780" t="s">
        <v>96</v>
      </c>
      <c r="G19" s="1751"/>
      <c r="H19" s="921"/>
      <c r="I19" s="921"/>
      <c r="J19" s="157" t="s">
        <v>158</v>
      </c>
      <c r="K19" s="921"/>
      <c r="L19" s="921"/>
      <c r="M19" s="157" t="s">
        <v>127</v>
      </c>
      <c r="N19" s="921"/>
      <c r="O19" s="921"/>
      <c r="P19" s="157" t="s">
        <v>52</v>
      </c>
      <c r="Q19" s="285"/>
      <c r="R19" s="1781" t="str">
        <f ca="1">IFERROR(IF(BQ19&gt;=BQ20,"","←本日以降の日付を入力してください。正しければＱ１５へお進みください。"),"")</f>
        <v/>
      </c>
      <c r="S19" s="1781"/>
      <c r="T19" s="1781"/>
      <c r="U19" s="1781"/>
      <c r="V19" s="1781"/>
      <c r="W19" s="1781"/>
      <c r="X19" s="1781"/>
      <c r="Y19" s="1781"/>
      <c r="Z19" s="1781"/>
      <c r="AA19" s="1781"/>
      <c r="AB19" s="1781"/>
      <c r="AC19" s="1781"/>
      <c r="AD19" s="1781"/>
      <c r="AE19" s="1781"/>
      <c r="AF19" s="1781"/>
      <c r="AG19" s="1781"/>
      <c r="AH19" s="1781"/>
      <c r="AI19" s="1781"/>
      <c r="AJ19" s="1781"/>
      <c r="AK19" s="1781"/>
      <c r="AL19" s="1781"/>
      <c r="AM19" s="1781"/>
      <c r="AN19" s="1781"/>
      <c r="AO19" s="1781"/>
      <c r="AP19" s="1781"/>
      <c r="AQ19" s="1781"/>
      <c r="AR19" s="1781"/>
      <c r="AS19" s="1781"/>
      <c r="AT19" s="1781"/>
      <c r="AU19" s="1781"/>
      <c r="AV19" s="1781"/>
      <c r="AW19" s="1781"/>
      <c r="AX19" s="1781"/>
      <c r="AY19" s="1781"/>
      <c r="AZ19" s="1781"/>
      <c r="BA19" s="1781"/>
      <c r="BB19" s="1781"/>
      <c r="BC19" s="1781"/>
      <c r="BD19" s="1782"/>
      <c r="BE19" s="1783" t="s">
        <v>267</v>
      </c>
      <c r="BF19" s="1779"/>
      <c r="BG19" s="1779"/>
      <c r="BH19" s="1779"/>
      <c r="BI19" s="1779"/>
      <c r="BJ19" s="1779"/>
      <c r="BK19" s="1784" t="str">
        <f>F19&amp;H19&amp;J19&amp;K19&amp;M19&amp;N19&amp;P19</f>
        <v>令和年月日</v>
      </c>
      <c r="BL19" s="1784"/>
      <c r="BM19" s="1784"/>
      <c r="BN19" s="1784"/>
      <c r="BO19" s="1784"/>
      <c r="BP19" s="1785"/>
      <c r="BQ19" s="1777" t="e">
        <f>VALUE(BK19)</f>
        <v>#VALUE!</v>
      </c>
      <c r="BR19" s="1777"/>
      <c r="BS19" s="314" t="e">
        <f>+MONTH(BQ19)</f>
        <v>#VALUE!</v>
      </c>
      <c r="BT19" s="317"/>
      <c r="BU19" s="317"/>
      <c r="BV19" s="317"/>
      <c r="BW19" s="317"/>
      <c r="BX19" s="317"/>
      <c r="BY19" s="317"/>
      <c r="BZ19" s="317"/>
      <c r="CA19" s="317"/>
      <c r="CB19" s="317"/>
      <c r="CC19" s="317"/>
      <c r="CD19" s="317"/>
      <c r="CE19" s="317"/>
      <c r="CF19" s="317"/>
      <c r="CG19" s="317"/>
      <c r="CH19" s="317"/>
      <c r="CI19" s="317"/>
      <c r="CJ19" s="317"/>
      <c r="CK19" s="317"/>
      <c r="CL19" s="161"/>
      <c r="CM19" s="161"/>
      <c r="CN19" s="161"/>
    </row>
    <row r="20" spans="1:92" ht="18.75" customHeight="1" x14ac:dyDescent="0.2">
      <c r="A20" s="1788"/>
      <c r="B20" s="1789"/>
      <c r="C20" s="1774"/>
      <c r="D20" s="1745" t="s">
        <v>298</v>
      </c>
      <c r="E20" s="1746"/>
      <c r="F20" s="1747" t="s">
        <v>301</v>
      </c>
      <c r="G20" s="1747"/>
      <c r="H20" s="1747"/>
      <c r="I20" s="1747"/>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7"/>
      <c r="AM20" s="1747"/>
      <c r="AN20" s="1747"/>
      <c r="AO20" s="1747"/>
      <c r="AP20" s="1747"/>
      <c r="AQ20" s="1747"/>
      <c r="AR20" s="1747"/>
      <c r="AS20" s="1747"/>
      <c r="AT20" s="1747"/>
      <c r="AU20" s="1747"/>
      <c r="AV20" s="1747"/>
      <c r="AW20" s="1747"/>
      <c r="AX20" s="1747"/>
      <c r="AY20" s="1747"/>
      <c r="AZ20" s="1747"/>
      <c r="BA20" s="1747"/>
      <c r="BB20" s="1747"/>
      <c r="BC20" s="1747"/>
      <c r="BD20" s="1748"/>
      <c r="BE20" s="317"/>
      <c r="BF20" s="317"/>
      <c r="BG20" s="312"/>
      <c r="BH20" s="317"/>
      <c r="BI20" s="317"/>
      <c r="BJ20" s="317"/>
      <c r="BK20" s="317"/>
      <c r="BL20" s="317"/>
      <c r="BM20" s="317"/>
      <c r="BN20" s="317"/>
      <c r="BO20" s="317"/>
      <c r="BP20" s="317"/>
      <c r="BQ20" s="1778">
        <f ca="1">+TODAY()</f>
        <v>45617</v>
      </c>
      <c r="BR20" s="1779"/>
      <c r="BS20" s="317"/>
      <c r="BT20" s="317"/>
      <c r="BU20" s="317"/>
      <c r="BV20" s="317"/>
      <c r="BW20" s="317"/>
      <c r="BX20" s="317"/>
      <c r="BY20" s="317"/>
      <c r="BZ20" s="317"/>
      <c r="CA20" s="317"/>
      <c r="CB20" s="317"/>
      <c r="CC20" s="317"/>
      <c r="CD20" s="317"/>
      <c r="CE20" s="317"/>
      <c r="CF20" s="317"/>
      <c r="CG20" s="317"/>
      <c r="CH20" s="317"/>
      <c r="CI20" s="317"/>
      <c r="CJ20" s="317"/>
      <c r="CK20" s="317"/>
      <c r="CL20" s="161"/>
      <c r="CM20" s="161"/>
      <c r="CN20" s="161"/>
    </row>
    <row r="21" spans="1:92" ht="19.5" customHeight="1" x14ac:dyDescent="0.2">
      <c r="A21" s="1788"/>
      <c r="B21" s="1789"/>
      <c r="C21" s="1774"/>
      <c r="D21" s="1523" t="s">
        <v>159</v>
      </c>
      <c r="E21" s="1524"/>
      <c r="F21" s="1749" t="s">
        <v>9</v>
      </c>
      <c r="G21" s="1750"/>
      <c r="H21" s="955"/>
      <c r="I21" s="955"/>
      <c r="J21" s="955"/>
      <c r="K21" s="955"/>
      <c r="L21" s="955"/>
      <c r="M21" s="955"/>
      <c r="N21" s="1751" t="s">
        <v>240</v>
      </c>
      <c r="O21" s="1751"/>
      <c r="P21" s="1739"/>
      <c r="Q21" s="1739"/>
      <c r="R21" s="1739"/>
      <c r="S21" s="1739"/>
      <c r="T21" s="1739"/>
      <c r="U21" s="1739"/>
      <c r="V21" s="1739"/>
      <c r="W21" s="1739"/>
      <c r="X21" s="1739"/>
      <c r="Y21" s="1739"/>
      <c r="Z21" s="1739"/>
      <c r="AA21" s="1739"/>
      <c r="AB21" s="1739"/>
      <c r="AC21" s="1739"/>
      <c r="AD21" s="1739"/>
      <c r="AE21" s="1739"/>
      <c r="AF21" s="1739"/>
      <c r="AG21" s="1739"/>
      <c r="AH21" s="1739"/>
      <c r="AI21" s="1739"/>
      <c r="AJ21" s="1739"/>
      <c r="AK21" s="1739"/>
      <c r="AL21" s="1739"/>
      <c r="AM21" s="1739"/>
      <c r="AN21" s="1739"/>
      <c r="AO21" s="1739"/>
      <c r="AP21" s="1739"/>
      <c r="AQ21" s="1739"/>
      <c r="AR21" s="1739"/>
      <c r="AS21" s="1739"/>
      <c r="AT21" s="1739"/>
      <c r="AU21" s="1739"/>
      <c r="AV21" s="1739"/>
      <c r="AW21" s="1739"/>
      <c r="AX21" s="1739"/>
      <c r="AY21" s="1739"/>
      <c r="AZ21" s="1739"/>
      <c r="BA21" s="1739"/>
      <c r="BB21" s="1739"/>
      <c r="BC21" s="1739"/>
      <c r="BD21" s="1740"/>
      <c r="BE21" s="317"/>
      <c r="BF21" s="317"/>
      <c r="BG21" s="312"/>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161"/>
      <c r="CM21" s="161"/>
      <c r="CN21" s="161"/>
    </row>
    <row r="22" spans="1:92" ht="18.75" customHeight="1" x14ac:dyDescent="0.2">
      <c r="A22" s="1788"/>
      <c r="B22" s="1789"/>
      <c r="C22" s="1774"/>
      <c r="D22" s="1745" t="s">
        <v>299</v>
      </c>
      <c r="E22" s="1746"/>
      <c r="F22" s="1747" t="s">
        <v>283</v>
      </c>
      <c r="G22" s="1747"/>
      <c r="H22" s="1747"/>
      <c r="I22" s="1747"/>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7"/>
      <c r="AM22" s="1747"/>
      <c r="AN22" s="1747"/>
      <c r="AO22" s="1747"/>
      <c r="AP22" s="1747"/>
      <c r="AQ22" s="1747"/>
      <c r="AR22" s="1747"/>
      <c r="AS22" s="1747"/>
      <c r="AT22" s="1747"/>
      <c r="AU22" s="1747"/>
      <c r="AV22" s="1747"/>
      <c r="AW22" s="1747"/>
      <c r="AX22" s="1747"/>
      <c r="AY22" s="1747"/>
      <c r="AZ22" s="1747"/>
      <c r="BA22" s="1747"/>
      <c r="BB22" s="1747"/>
      <c r="BC22" s="1747"/>
      <c r="BD22" s="1748"/>
      <c r="BE22" s="317"/>
      <c r="BF22" s="317"/>
      <c r="BG22" s="312"/>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161"/>
      <c r="CM22" s="161"/>
      <c r="CN22" s="161"/>
    </row>
    <row r="23" spans="1:92" ht="19.5" customHeight="1" x14ac:dyDescent="0.2">
      <c r="A23" s="1788"/>
      <c r="B23" s="1789"/>
      <c r="C23" s="1775"/>
      <c r="D23" s="1523" t="s">
        <v>159</v>
      </c>
      <c r="E23" s="1524"/>
      <c r="F23" s="1749" t="s">
        <v>9</v>
      </c>
      <c r="G23" s="1750"/>
      <c r="H23" s="955"/>
      <c r="I23" s="955"/>
      <c r="J23" s="955"/>
      <c r="K23" s="955"/>
      <c r="L23" s="955"/>
      <c r="M23" s="955"/>
      <c r="N23" s="1751" t="s">
        <v>240</v>
      </c>
      <c r="O23" s="1751"/>
      <c r="P23" s="1739"/>
      <c r="Q23" s="1739"/>
      <c r="R23" s="1739"/>
      <c r="S23" s="1739"/>
      <c r="T23" s="1739"/>
      <c r="U23" s="1739"/>
      <c r="V23" s="1739"/>
      <c r="W23" s="1739"/>
      <c r="X23" s="1739"/>
      <c r="Y23" s="1739"/>
      <c r="Z23" s="1739"/>
      <c r="AA23" s="1739"/>
      <c r="AB23" s="1739"/>
      <c r="AC23" s="1739"/>
      <c r="AD23" s="1739"/>
      <c r="AE23" s="1739"/>
      <c r="AF23" s="1739"/>
      <c r="AG23" s="1739"/>
      <c r="AH23" s="1739"/>
      <c r="AI23" s="1739"/>
      <c r="AJ23" s="1739"/>
      <c r="AK23" s="1739"/>
      <c r="AL23" s="1739"/>
      <c r="AM23" s="1739"/>
      <c r="AN23" s="1739"/>
      <c r="AO23" s="1739"/>
      <c r="AP23" s="1739"/>
      <c r="AQ23" s="1739"/>
      <c r="AR23" s="1739"/>
      <c r="AS23" s="1739"/>
      <c r="AT23" s="1739"/>
      <c r="AU23" s="1739"/>
      <c r="AV23" s="1739"/>
      <c r="AW23" s="1739"/>
      <c r="AX23" s="1739"/>
      <c r="AY23" s="1739"/>
      <c r="AZ23" s="1739"/>
      <c r="BA23" s="1739"/>
      <c r="BB23" s="1739"/>
      <c r="BC23" s="1739"/>
      <c r="BD23" s="1740"/>
      <c r="BE23" s="317"/>
      <c r="BF23" s="317"/>
      <c r="BG23" s="312"/>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161"/>
      <c r="CM23" s="161"/>
      <c r="CN23" s="161"/>
    </row>
    <row r="24" spans="1:92" ht="18.75" customHeight="1" x14ac:dyDescent="0.2">
      <c r="A24" s="1788"/>
      <c r="B24" s="1789"/>
      <c r="C24" s="1841" t="s">
        <v>272</v>
      </c>
      <c r="D24" s="1757" t="s">
        <v>300</v>
      </c>
      <c r="E24" s="1758"/>
      <c r="F24" s="1752" t="s">
        <v>294</v>
      </c>
      <c r="G24" s="1747"/>
      <c r="H24" s="1747"/>
      <c r="I24" s="1747"/>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c r="AL24" s="1747"/>
      <c r="AM24" s="1747"/>
      <c r="AN24" s="1747"/>
      <c r="AO24" s="1747"/>
      <c r="AP24" s="1747"/>
      <c r="AQ24" s="1747"/>
      <c r="AR24" s="1747"/>
      <c r="AS24" s="1747"/>
      <c r="AT24" s="1747"/>
      <c r="AU24" s="1747"/>
      <c r="AV24" s="1747"/>
      <c r="AW24" s="1747"/>
      <c r="AX24" s="1747"/>
      <c r="AY24" s="1747"/>
      <c r="AZ24" s="1747"/>
      <c r="BA24" s="1747"/>
      <c r="BB24" s="1747"/>
      <c r="BC24" s="1747"/>
      <c r="BD24" s="1748"/>
      <c r="BE24" s="317"/>
      <c r="BF24" s="317"/>
      <c r="BG24" s="318">
        <v>10000000</v>
      </c>
      <c r="BH24" s="318">
        <v>1000000</v>
      </c>
      <c r="BI24" s="318">
        <v>100000</v>
      </c>
      <c r="BJ24" s="318">
        <v>10000</v>
      </c>
      <c r="BK24" s="318">
        <v>1000</v>
      </c>
      <c r="BL24" s="318">
        <v>100</v>
      </c>
      <c r="BM24" s="318">
        <v>10</v>
      </c>
      <c r="BN24" s="318">
        <v>1</v>
      </c>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161"/>
      <c r="CM24" s="161"/>
      <c r="CN24" s="161"/>
    </row>
    <row r="25" spans="1:92" ht="18.75" customHeight="1" x14ac:dyDescent="0.2">
      <c r="A25" s="1788"/>
      <c r="B25" s="1789"/>
      <c r="C25" s="1842"/>
      <c r="D25" s="1803" t="s">
        <v>159</v>
      </c>
      <c r="E25" s="1804"/>
      <c r="F25" s="1840"/>
      <c r="G25" s="1739"/>
      <c r="H25" s="1739"/>
      <c r="I25" s="1739"/>
      <c r="J25" s="1739"/>
      <c r="K25" s="1739"/>
      <c r="L25" s="1739"/>
      <c r="M25" s="1739"/>
      <c r="N25" s="1739"/>
      <c r="O25" s="1739"/>
      <c r="P25" s="1739"/>
      <c r="Q25" s="1739"/>
      <c r="R25" s="1739"/>
      <c r="S25" s="1739"/>
      <c r="T25" s="1739"/>
      <c r="U25" s="1739"/>
      <c r="V25" s="1739"/>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7"/>
      <c r="BE25" s="317"/>
      <c r="BF25" s="317"/>
      <c r="BG25" s="319" t="str">
        <f>IF(F25="","",INT($F$25/BG24))</f>
        <v/>
      </c>
      <c r="BH25" s="319" t="str">
        <f>IF(F25="","",INT($F$25/BH24))</f>
        <v/>
      </c>
      <c r="BI25" s="319" t="str">
        <f>IF(F25="","",INT($F$25/BI24))</f>
        <v/>
      </c>
      <c r="BJ25" s="319" t="str">
        <f>IF(F25="","",INT($F$25/BJ24))</f>
        <v/>
      </c>
      <c r="BK25" s="319" t="str">
        <f>IF(F25="","",INT($F$25/BK24))</f>
        <v/>
      </c>
      <c r="BL25" s="319" t="str">
        <f>IF(F25="","",INT($F$25/BL24))</f>
        <v/>
      </c>
      <c r="BM25" s="319" t="str">
        <f>IF(F25="","",INT($F$25/BM24))</f>
        <v/>
      </c>
      <c r="BN25" s="319" t="str">
        <f>IF(F25="","",INT($F$25/BN24))</f>
        <v/>
      </c>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161"/>
      <c r="CM25" s="161"/>
      <c r="CN25" s="161"/>
    </row>
    <row r="26" spans="1:92" ht="18.75" customHeight="1" x14ac:dyDescent="0.2">
      <c r="A26" s="1788"/>
      <c r="B26" s="1789"/>
      <c r="C26" s="1842"/>
      <c r="D26" s="1757" t="s">
        <v>358</v>
      </c>
      <c r="E26" s="1758"/>
      <c r="F26" s="1856" t="s">
        <v>273</v>
      </c>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792"/>
      <c r="AE26" s="1792"/>
      <c r="AF26" s="1792"/>
      <c r="AG26" s="1792"/>
      <c r="AH26" s="1792"/>
      <c r="AI26" s="1792"/>
      <c r="AJ26" s="1792"/>
      <c r="AK26" s="1792"/>
      <c r="AL26" s="1792"/>
      <c r="AM26" s="1792"/>
      <c r="AN26" s="1792"/>
      <c r="AO26" s="1792"/>
      <c r="AP26" s="1792"/>
      <c r="AQ26" s="1792"/>
      <c r="AR26" s="1792"/>
      <c r="AS26" s="1792"/>
      <c r="AT26" s="1792"/>
      <c r="AU26" s="1792"/>
      <c r="AV26" s="1792"/>
      <c r="AW26" s="1792"/>
      <c r="AX26" s="1792"/>
      <c r="AY26" s="1792"/>
      <c r="AZ26" s="1792"/>
      <c r="BA26" s="1792"/>
      <c r="BB26" s="1792"/>
      <c r="BC26" s="1792"/>
      <c r="BD26" s="1793"/>
      <c r="BE26" s="317"/>
      <c r="BF26" s="317"/>
      <c r="BG26" s="320" t="str">
        <f t="shared" ref="BG26:BM26" si="0">+IF(BG25="","",RIGHT(BG25,1))</f>
        <v/>
      </c>
      <c r="BH26" s="320" t="str">
        <f t="shared" si="0"/>
        <v/>
      </c>
      <c r="BI26" s="320" t="str">
        <f t="shared" si="0"/>
        <v/>
      </c>
      <c r="BJ26" s="320" t="str">
        <f t="shared" si="0"/>
        <v/>
      </c>
      <c r="BK26" s="320" t="str">
        <f t="shared" si="0"/>
        <v/>
      </c>
      <c r="BL26" s="320" t="str">
        <f t="shared" si="0"/>
        <v/>
      </c>
      <c r="BM26" s="320" t="str">
        <f t="shared" si="0"/>
        <v/>
      </c>
      <c r="BN26" s="320" t="str">
        <f>+IF(BN25="","",RIGHT(BN25,1))</f>
        <v/>
      </c>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161"/>
      <c r="CM26" s="161"/>
      <c r="CN26" s="161"/>
    </row>
    <row r="27" spans="1:92" ht="39" customHeight="1" x14ac:dyDescent="0.2">
      <c r="A27" s="1788"/>
      <c r="B27" s="1789"/>
      <c r="C27" s="1842"/>
      <c r="D27" s="1753" t="s">
        <v>159</v>
      </c>
      <c r="E27" s="1754"/>
      <c r="F27" s="1759" t="s">
        <v>289</v>
      </c>
      <c r="G27" s="1760"/>
      <c r="H27" s="1760"/>
      <c r="I27" s="1760"/>
      <c r="J27" s="1760"/>
      <c r="K27" s="1763" t="s">
        <v>274</v>
      </c>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9"/>
      <c r="AQ27" s="289"/>
      <c r="AR27" s="290"/>
      <c r="AS27" s="290"/>
      <c r="AT27" s="290"/>
      <c r="AU27" s="290"/>
      <c r="AV27" s="290"/>
      <c r="AW27" s="290"/>
      <c r="AX27" s="290"/>
      <c r="AY27" s="290"/>
      <c r="AZ27" s="290"/>
      <c r="BA27" s="290"/>
      <c r="BB27" s="290"/>
      <c r="BC27" s="290"/>
      <c r="BD27" s="291"/>
      <c r="BE27" s="317"/>
      <c r="BF27" s="317"/>
      <c r="BG27" s="1850">
        <v>1</v>
      </c>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161"/>
      <c r="CM27" s="161"/>
      <c r="CN27" s="161"/>
    </row>
    <row r="28" spans="1:92" ht="24.75" customHeight="1" x14ac:dyDescent="0.2">
      <c r="A28" s="1788"/>
      <c r="B28" s="1789"/>
      <c r="C28" s="1842"/>
      <c r="D28" s="1753"/>
      <c r="E28" s="1754"/>
      <c r="F28" s="1761"/>
      <c r="G28" s="1762"/>
      <c r="H28" s="1762"/>
      <c r="I28" s="1762"/>
      <c r="J28" s="1762"/>
      <c r="K28" s="1764"/>
      <c r="AP28" s="292"/>
      <c r="AQ28" s="292"/>
      <c r="AR28" s="293"/>
      <c r="AS28" s="293"/>
      <c r="AT28" s="293"/>
      <c r="AU28" s="293"/>
      <c r="AV28" s="293"/>
      <c r="AW28" s="293"/>
      <c r="AX28" s="293"/>
      <c r="AY28" s="293"/>
      <c r="AZ28" s="293"/>
      <c r="BA28" s="293"/>
      <c r="BB28" s="293"/>
      <c r="BC28" s="293"/>
      <c r="BD28" s="294"/>
      <c r="BE28" s="317"/>
      <c r="BF28" s="317"/>
      <c r="BG28" s="1850"/>
      <c r="BH28" s="317"/>
      <c r="BI28" s="317"/>
      <c r="BJ28" s="317"/>
      <c r="BK28" s="317"/>
      <c r="BL28" s="317"/>
      <c r="BM28" s="317"/>
      <c r="BN28" s="317"/>
      <c r="BO28" s="317"/>
      <c r="BP28" s="317"/>
      <c r="BQ28" s="317"/>
      <c r="BR28" s="317"/>
      <c r="BS28" s="317"/>
      <c r="BT28" s="317"/>
      <c r="BU28" s="317"/>
      <c r="BV28" s="317"/>
      <c r="BW28" s="317"/>
      <c r="BX28" s="317"/>
      <c r="BY28" s="317"/>
      <c r="BZ28" s="317"/>
      <c r="CA28" s="317"/>
      <c r="CB28" s="317"/>
      <c r="CC28" s="317"/>
      <c r="CD28" s="317"/>
      <c r="CE28" s="317"/>
      <c r="CF28" s="317"/>
      <c r="CG28" s="317"/>
      <c r="CH28" s="317"/>
      <c r="CI28" s="317"/>
      <c r="CJ28" s="317"/>
      <c r="CK28" s="317"/>
      <c r="CL28" s="161"/>
      <c r="CM28" s="161"/>
      <c r="CN28" s="161"/>
    </row>
    <row r="29" spans="1:92" ht="39" customHeight="1" thickBot="1" x14ac:dyDescent="0.25">
      <c r="A29" s="1788"/>
      <c r="B29" s="1789"/>
      <c r="C29" s="1843"/>
      <c r="D29" s="1755"/>
      <c r="E29" s="1756"/>
      <c r="F29" s="295"/>
      <c r="G29" s="176"/>
      <c r="H29" s="176"/>
      <c r="I29" s="176"/>
      <c r="J29" s="29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230"/>
      <c r="BE29" s="317"/>
      <c r="BF29" s="317"/>
      <c r="BG29" s="1850"/>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161"/>
      <c r="CM29" s="161"/>
      <c r="CN29" s="161"/>
    </row>
    <row r="30" spans="1:92" s="171" customFormat="1" ht="19.5" customHeight="1" x14ac:dyDescent="0.2">
      <c r="A30" s="1788"/>
      <c r="B30" s="1789"/>
      <c r="C30" s="1847" t="str">
        <f>+IF(AND(BG18=FALSE,BG27=1),"【注意】従業員・職員の特別徴収継続の手続きが必要です。",IF(AND(BG10=TRUE,BG12=TRUE,BG15=TRUE,BG18=TRUE,BG27=1),"【注意】従業員・職員の特別徴収継続の手続きが必要です。",IF(AND(BG10=FALSE,BG12=TRUE,BG15=TRUE,BG18=TRUE,BG27=1),"【注意】従業員・職員の特別徴収継続の手続きが必要です。",IF(AND(BG10=FALSE,BG12=FALSE,BG15=TRUE,BG18=TRUE,BG27=1),"【注意】従業員・職員の特別徴収継続の手続きが必要です。",IF(AND(BG10=TRUE,BG12=FALSE,BG15=TRUE,BG18=TRUE,BG27=1),"【注意】従業員・職員の特別徴収継続の手続きが必要です。",IF(AND(BG10=FALSE,BG12=TRUE,BG15=TRUE,BG18=TRUE,BG27=1),"【注意】従業員・職員の特別徴収継続の手続きが必要です。",IF(AND(BG10=TRUE,BG12=TRUE,BG15=FALSE,BG18=TRUE,BG27=1),"【注意】従業員・職員の特別徴収継続の手続きが必要です。",IF(AND(BG10=FALSE,BG12=TRUE,BG15=FALSE,BG18=TRUE,BG27=1),"【注意】従業員・職員の特別徴収継続の手続きが必要です。",IF(AND(BG10=TRUE,BG12=FALSE,BG15=FALSE,BG18=TRUE,BG27=1),"【注意】従業員・職員の特別徴収継続の手続きが必要です。","")))))))))</f>
        <v>【注意】従業員・職員の特別徴収継続の手続きが必要です。</v>
      </c>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U30" s="1848"/>
      <c r="AV30" s="1848"/>
      <c r="AW30" s="1848"/>
      <c r="AX30" s="1848"/>
      <c r="AY30" s="1848"/>
      <c r="AZ30" s="1848"/>
      <c r="BA30" s="1848"/>
      <c r="BB30" s="1848"/>
      <c r="BC30" s="1848"/>
      <c r="BD30" s="1849"/>
      <c r="BE30" s="321"/>
      <c r="BF30" s="321"/>
      <c r="BG30" s="322"/>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193"/>
      <c r="CM30" s="193"/>
      <c r="CN30" s="193"/>
    </row>
    <row r="31" spans="1:92" s="171" customFormat="1" ht="18.75" customHeight="1" x14ac:dyDescent="0.2">
      <c r="A31" s="1788"/>
      <c r="B31" s="1789"/>
      <c r="C31" s="1768" t="str">
        <f>+IF(AND(BG18=FALSE,BG27=1),"下記をクリックし所在地名称変更届出書を印刷してから、選択画面へもどり「【現在の事業所から次の事業所へ転勤する場合】」を選び届出書の作成を行ってください。",IF(AND(BG10=TRUE,BG12=TRU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FALSE,BG12=FALSE,BG15=TRUE,BG18=TRUE,BG27=1),"下記をクリックし所在地名称変更届出書を印刷してから、選択画面へもどり「【現在の事業所から次の事業所へ転勤する場合】」を選び届出書の作成を行ってください。",IF(AND(BG10=TRUE,BG12=FALS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TRUE,BG12=TRUE,BG15=FALSE,BG18=TRUE,BG27=1),"下記をクリックし所在地名称変更届出書を印刷してから、選択画面へもどり「【現在の事業所から次の事業所へ転勤する場合】」を選び届出書の作成を行ってください。",IF(AND(BG10=FALSE,BG12=TRUE,BG15=FALSE,BG18=TRUE,BG27=1),"下記をクリックし所在地名称変更届出書を印刷してから、選択画面へもどり「【現在の事業所から次の事業所へ転勤する場合】」を選び届出書の作成を行ってください。",IF(AND(BG10=TRUE,BG12=FALSE,BG15=FALSE,BG18=TRUE,BG27=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31" s="1769"/>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69"/>
      <c r="AT31" s="1769"/>
      <c r="AU31" s="1769"/>
      <c r="AV31" s="1769"/>
      <c r="AW31" s="1769"/>
      <c r="AX31" s="1769"/>
      <c r="AY31" s="1769"/>
      <c r="AZ31" s="1769"/>
      <c r="BA31" s="1769"/>
      <c r="BB31" s="1769"/>
      <c r="BC31" s="1769"/>
      <c r="BD31" s="1770"/>
      <c r="BE31" s="321"/>
      <c r="BF31" s="321"/>
      <c r="BG31" s="322"/>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193"/>
      <c r="CM31" s="193"/>
      <c r="CN31" s="193"/>
    </row>
    <row r="32" spans="1:92" s="171" customFormat="1" ht="18" customHeight="1" x14ac:dyDescent="0.2">
      <c r="A32" s="1788"/>
      <c r="B32" s="1789"/>
      <c r="C32" s="1741" t="str">
        <f>HYPERLINK("#⑦所在地・名称変更届出書!Ａ１","★最後に、ここをクリックして印刷し郵送してください★")</f>
        <v>★最後に、ここをクリックして印刷し郵送してください★</v>
      </c>
      <c r="D32" s="1742"/>
      <c r="E32" s="1742"/>
      <c r="F32" s="1742"/>
      <c r="G32" s="1742"/>
      <c r="H32" s="1742"/>
      <c r="I32" s="1742"/>
      <c r="J32" s="1742"/>
      <c r="K32" s="1742"/>
      <c r="L32" s="1742"/>
      <c r="M32" s="1742"/>
      <c r="N32" s="1742"/>
      <c r="O32" s="1742"/>
      <c r="P32" s="1742"/>
      <c r="Q32" s="1742"/>
      <c r="R32" s="1742"/>
      <c r="S32" s="1742"/>
      <c r="T32" s="1742"/>
      <c r="U32" s="1742"/>
      <c r="V32" s="1742"/>
      <c r="W32" s="1742"/>
      <c r="X32" s="1742"/>
      <c r="Y32" s="1742"/>
      <c r="Z32" s="1742"/>
      <c r="AA32" s="1742"/>
      <c r="AB32" s="1742"/>
      <c r="AC32" s="1742"/>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8"/>
      <c r="BE32" s="321"/>
      <c r="BF32" s="321"/>
      <c r="BG32" s="322"/>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193"/>
      <c r="CM32" s="193"/>
      <c r="CN32" s="193"/>
    </row>
    <row r="33" spans="1:92" s="171" customFormat="1" ht="18" customHeight="1" thickBot="1" x14ac:dyDescent="0.25">
      <c r="A33" s="1790"/>
      <c r="B33" s="1791"/>
      <c r="C33" s="1743"/>
      <c r="D33" s="1744"/>
      <c r="E33" s="1744"/>
      <c r="F33" s="1744"/>
      <c r="G33" s="1744"/>
      <c r="H33" s="1744"/>
      <c r="I33" s="1744"/>
      <c r="J33" s="1744"/>
      <c r="K33" s="1744"/>
      <c r="L33" s="1744"/>
      <c r="M33" s="1744"/>
      <c r="N33" s="1744"/>
      <c r="O33" s="1744"/>
      <c r="P33" s="1744"/>
      <c r="Q33" s="1744"/>
      <c r="R33" s="1744"/>
      <c r="S33" s="1744"/>
      <c r="T33" s="1744"/>
      <c r="U33" s="1744"/>
      <c r="V33" s="1744"/>
      <c r="W33" s="1744"/>
      <c r="X33" s="1744"/>
      <c r="Y33" s="1744"/>
      <c r="Z33" s="1744"/>
      <c r="AA33" s="1744"/>
      <c r="AB33" s="1744"/>
      <c r="AC33" s="1744"/>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300"/>
      <c r="BE33" s="321"/>
      <c r="BF33" s="321"/>
      <c r="BG33" s="322"/>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193"/>
      <c r="CM33" s="193"/>
      <c r="CN33" s="193"/>
    </row>
    <row r="34" spans="1:92" ht="18.75" customHeight="1" x14ac:dyDescent="0.2">
      <c r="A34" s="1786" t="s">
        <v>275</v>
      </c>
      <c r="B34" s="1787"/>
      <c r="C34" s="1805" t="s">
        <v>421</v>
      </c>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c r="AL34" s="1806"/>
      <c r="AM34" s="1806"/>
      <c r="AN34" s="1806"/>
      <c r="AO34" s="1806"/>
      <c r="AP34" s="1806"/>
      <c r="AQ34" s="1806"/>
      <c r="AR34" s="1806"/>
      <c r="AS34" s="1806"/>
      <c r="AT34" s="1806"/>
      <c r="AU34" s="1806"/>
      <c r="AV34" s="1806"/>
      <c r="AW34" s="1806"/>
      <c r="AX34" s="1806"/>
      <c r="AY34" s="1806"/>
      <c r="AZ34" s="1806"/>
      <c r="BA34" s="1806"/>
      <c r="BB34" s="1806"/>
      <c r="BC34" s="1806"/>
      <c r="BD34" s="1807"/>
      <c r="BE34" s="317"/>
      <c r="BF34" s="317"/>
      <c r="BG34" s="312"/>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161"/>
      <c r="CM34" s="161"/>
      <c r="CN34" s="161"/>
    </row>
    <row r="35" spans="1:92" ht="18.75" customHeight="1" x14ac:dyDescent="0.2">
      <c r="A35" s="1788"/>
      <c r="B35" s="1789"/>
      <c r="C35" s="1808" t="s">
        <v>271</v>
      </c>
      <c r="D35" s="1809"/>
      <c r="E35" s="1809"/>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09"/>
      <c r="AK35" s="1809"/>
      <c r="AL35" s="1809"/>
      <c r="AM35" s="1809"/>
      <c r="AN35" s="1809"/>
      <c r="AO35" s="1809"/>
      <c r="AP35" s="1809"/>
      <c r="AQ35" s="1809"/>
      <c r="AR35" s="1809"/>
      <c r="AS35" s="1809"/>
      <c r="AT35" s="1809"/>
      <c r="AU35" s="1809"/>
      <c r="AV35" s="1809"/>
      <c r="AW35" s="1809"/>
      <c r="AX35" s="1809"/>
      <c r="AY35" s="1809"/>
      <c r="AZ35" s="1809"/>
      <c r="BA35" s="1809"/>
      <c r="BB35" s="1809"/>
      <c r="BC35" s="1809"/>
      <c r="BD35" s="1810"/>
      <c r="BE35" s="1854"/>
      <c r="BF35" s="1854"/>
      <c r="BG35" s="1854"/>
      <c r="BH35" s="1854"/>
      <c r="BI35" s="1854"/>
      <c r="BJ35" s="1854"/>
      <c r="BK35" s="1855"/>
      <c r="BL35" s="1855"/>
      <c r="BM35" s="1855"/>
      <c r="BN35" s="1855"/>
      <c r="BO35" s="1855"/>
      <c r="BP35" s="1855"/>
      <c r="BQ35" s="317"/>
      <c r="BR35" s="317"/>
      <c r="BS35" s="317"/>
      <c r="BT35" s="317"/>
      <c r="BU35" s="317"/>
      <c r="BV35" s="317"/>
      <c r="BW35" s="317"/>
      <c r="BX35" s="317"/>
      <c r="BY35" s="317"/>
      <c r="BZ35" s="317"/>
      <c r="CA35" s="317"/>
      <c r="CB35" s="317"/>
      <c r="CC35" s="317"/>
      <c r="CD35" s="317"/>
      <c r="CE35" s="317"/>
      <c r="CF35" s="317"/>
      <c r="CG35" s="317"/>
      <c r="CH35" s="317"/>
      <c r="CI35" s="317"/>
      <c r="CJ35" s="317"/>
      <c r="CK35" s="317"/>
      <c r="CL35" s="161"/>
      <c r="CM35" s="161"/>
      <c r="CN35" s="161"/>
    </row>
    <row r="36" spans="1:92" ht="18.75" customHeight="1" x14ac:dyDescent="0.2">
      <c r="A36" s="1788"/>
      <c r="B36" s="1789"/>
      <c r="C36" s="1776"/>
      <c r="D36" s="1757" t="s">
        <v>365</v>
      </c>
      <c r="E36" s="1758"/>
      <c r="F36" s="1747" t="s">
        <v>282</v>
      </c>
      <c r="G36" s="1747"/>
      <c r="H36" s="1747"/>
      <c r="I36" s="1747"/>
      <c r="J36" s="1747"/>
      <c r="K36" s="1747"/>
      <c r="L36" s="1747"/>
      <c r="M36" s="1747"/>
      <c r="N36" s="1747"/>
      <c r="O36" s="1747"/>
      <c r="P36" s="1747"/>
      <c r="Q36" s="1747"/>
      <c r="R36" s="1747"/>
      <c r="S36" s="1747"/>
      <c r="T36" s="1747"/>
      <c r="U36" s="1747"/>
      <c r="V36" s="1747"/>
      <c r="W36" s="1747"/>
      <c r="X36" s="1747"/>
      <c r="Y36" s="1747"/>
      <c r="Z36" s="1747"/>
      <c r="AA36" s="1747"/>
      <c r="AB36" s="1747"/>
      <c r="AC36" s="1747"/>
      <c r="AD36" s="1747"/>
      <c r="AE36" s="1747"/>
      <c r="AF36" s="1747"/>
      <c r="AG36" s="1747"/>
      <c r="AH36" s="1747"/>
      <c r="AI36" s="1747"/>
      <c r="AJ36" s="1747"/>
      <c r="AK36" s="1747"/>
      <c r="AL36" s="1747"/>
      <c r="AM36" s="1747"/>
      <c r="AN36" s="1747"/>
      <c r="AO36" s="1747"/>
      <c r="AP36" s="1747"/>
      <c r="AQ36" s="1747"/>
      <c r="AR36" s="1747"/>
      <c r="AS36" s="1747"/>
      <c r="AT36" s="1747"/>
      <c r="AU36" s="1747"/>
      <c r="AV36" s="1747"/>
      <c r="AW36" s="1747"/>
      <c r="AX36" s="1747"/>
      <c r="AY36" s="1747"/>
      <c r="AZ36" s="1747"/>
      <c r="BA36" s="1747"/>
      <c r="BB36" s="1747"/>
      <c r="BC36" s="1747"/>
      <c r="BD36" s="1748"/>
      <c r="BE36" s="317"/>
      <c r="BF36" s="317"/>
      <c r="BG36" s="312" t="b">
        <v>0</v>
      </c>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J36" s="317"/>
      <c r="CK36" s="317"/>
      <c r="CL36" s="161"/>
      <c r="CM36" s="161"/>
      <c r="CN36" s="161"/>
    </row>
    <row r="37" spans="1:92" ht="19.5" customHeight="1" x14ac:dyDescent="0.2">
      <c r="A37" s="1788"/>
      <c r="B37" s="1789"/>
      <c r="C37" s="1776"/>
      <c r="D37" s="1801" t="s">
        <v>159</v>
      </c>
      <c r="E37" s="1802"/>
      <c r="F37" s="920" t="s">
        <v>96</v>
      </c>
      <c r="G37" s="920"/>
      <c r="H37" s="920"/>
      <c r="I37" s="921"/>
      <c r="J37" s="921"/>
      <c r="K37" s="157" t="s">
        <v>158</v>
      </c>
      <c r="L37" s="921"/>
      <c r="M37" s="921"/>
      <c r="N37" s="157" t="s">
        <v>127</v>
      </c>
      <c r="O37" s="921"/>
      <c r="P37" s="921"/>
      <c r="Q37" s="157" t="s">
        <v>52</v>
      </c>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301"/>
      <c r="BE37" s="317"/>
      <c r="BF37" s="317"/>
      <c r="BG37" s="312"/>
      <c r="BH37" s="317"/>
      <c r="BI37" s="317"/>
      <c r="BJ37" s="317"/>
      <c r="BK37" s="317"/>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J37" s="317"/>
      <c r="CK37" s="317"/>
      <c r="CL37" s="161"/>
      <c r="CM37" s="161"/>
      <c r="CN37" s="161"/>
    </row>
    <row r="38" spans="1:92" ht="18.75" customHeight="1" x14ac:dyDescent="0.2">
      <c r="A38" s="1788"/>
      <c r="B38" s="1789"/>
      <c r="C38" s="1776"/>
      <c r="D38" s="1757" t="s">
        <v>366</v>
      </c>
      <c r="E38" s="1758"/>
      <c r="F38" s="1747" t="s">
        <v>395</v>
      </c>
      <c r="G38" s="1747"/>
      <c r="H38" s="1747"/>
      <c r="I38" s="1747"/>
      <c r="J38" s="1747"/>
      <c r="K38" s="1747"/>
      <c r="L38" s="1747"/>
      <c r="M38" s="1747"/>
      <c r="N38" s="1747"/>
      <c r="O38" s="1747"/>
      <c r="P38" s="1747"/>
      <c r="Q38" s="1747"/>
      <c r="R38" s="1747"/>
      <c r="S38" s="1747"/>
      <c r="T38" s="1747"/>
      <c r="U38" s="1747"/>
      <c r="V38" s="1747"/>
      <c r="W38" s="1747"/>
      <c r="X38" s="1747"/>
      <c r="Y38" s="1747"/>
      <c r="Z38" s="1747"/>
      <c r="AA38" s="1747"/>
      <c r="AB38" s="1747"/>
      <c r="AC38" s="1747"/>
      <c r="AD38" s="1747"/>
      <c r="AE38" s="1747"/>
      <c r="AF38" s="1747"/>
      <c r="AG38" s="1747"/>
      <c r="AH38" s="1747"/>
      <c r="AI38" s="1747"/>
      <c r="AJ38" s="1747"/>
      <c r="AK38" s="1747"/>
      <c r="AL38" s="1747"/>
      <c r="AM38" s="1747"/>
      <c r="AN38" s="1747"/>
      <c r="AO38" s="1747"/>
      <c r="AP38" s="1747"/>
      <c r="AQ38" s="1747"/>
      <c r="AR38" s="1747"/>
      <c r="AS38" s="1747"/>
      <c r="AT38" s="1747"/>
      <c r="AU38" s="1747"/>
      <c r="AV38" s="1747"/>
      <c r="AW38" s="1747"/>
      <c r="AX38" s="1747"/>
      <c r="AY38" s="1747"/>
      <c r="AZ38" s="1747"/>
      <c r="BA38" s="1747"/>
      <c r="BB38" s="1747"/>
      <c r="BC38" s="1747"/>
      <c r="BD38" s="1748"/>
      <c r="BE38" s="317"/>
      <c r="BF38" s="317"/>
      <c r="BG38" s="312" t="b">
        <v>0</v>
      </c>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CK38" s="317"/>
      <c r="CL38" s="161"/>
      <c r="CM38" s="161"/>
      <c r="CN38" s="161"/>
    </row>
    <row r="39" spans="1:92" ht="19.5" customHeight="1" x14ac:dyDescent="0.2">
      <c r="A39" s="1788"/>
      <c r="B39" s="1789"/>
      <c r="C39" s="1776"/>
      <c r="D39" s="1801" t="s">
        <v>159</v>
      </c>
      <c r="E39" s="1802"/>
      <c r="F39" s="1749" t="s">
        <v>9</v>
      </c>
      <c r="G39" s="1750"/>
      <c r="H39" s="955"/>
      <c r="I39" s="955"/>
      <c r="J39" s="955"/>
      <c r="K39" s="955"/>
      <c r="L39" s="955"/>
      <c r="M39" s="955"/>
      <c r="N39" s="1751" t="s">
        <v>240</v>
      </c>
      <c r="O39" s="1751"/>
      <c r="P39" s="1739"/>
      <c r="Q39" s="1739"/>
      <c r="R39" s="1739"/>
      <c r="S39" s="1739"/>
      <c r="T39" s="1739"/>
      <c r="U39" s="1739"/>
      <c r="V39" s="1739"/>
      <c r="W39" s="1739"/>
      <c r="X39" s="1739"/>
      <c r="Y39" s="1739"/>
      <c r="Z39" s="1739"/>
      <c r="AA39" s="1739"/>
      <c r="AB39" s="1739"/>
      <c r="AC39" s="1739"/>
      <c r="AD39" s="1739"/>
      <c r="AE39" s="1739"/>
      <c r="AF39" s="1739"/>
      <c r="AG39" s="1739"/>
      <c r="AH39" s="1739"/>
      <c r="AI39" s="1739"/>
      <c r="AJ39" s="1739"/>
      <c r="AK39" s="1739"/>
      <c r="AL39" s="1739"/>
      <c r="AM39" s="1739"/>
      <c r="AN39" s="1739"/>
      <c r="AO39" s="1739"/>
      <c r="AP39" s="1739"/>
      <c r="AQ39" s="1739"/>
      <c r="AR39" s="1739"/>
      <c r="AS39" s="1739"/>
      <c r="AT39" s="1739"/>
      <c r="AU39" s="1739"/>
      <c r="AV39" s="1739"/>
      <c r="AW39" s="1739"/>
      <c r="AX39" s="1739"/>
      <c r="AY39" s="1739"/>
      <c r="AZ39" s="1739"/>
      <c r="BA39" s="1739"/>
      <c r="BB39" s="1739"/>
      <c r="BC39" s="1739"/>
      <c r="BD39" s="1740"/>
      <c r="BE39" s="317"/>
      <c r="BF39" s="317"/>
      <c r="BG39" s="312"/>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CK39" s="317"/>
      <c r="CL39" s="161"/>
      <c r="CM39" s="161"/>
      <c r="CN39" s="161"/>
    </row>
    <row r="40" spans="1:92" ht="18.75" customHeight="1" x14ac:dyDescent="0.2">
      <c r="A40" s="1788"/>
      <c r="B40" s="1789"/>
      <c r="C40" s="1773"/>
      <c r="D40" s="1757" t="s">
        <v>367</v>
      </c>
      <c r="E40" s="1846"/>
      <c r="F40" s="1794" t="s">
        <v>396</v>
      </c>
      <c r="G40" s="1795"/>
      <c r="H40" s="1795"/>
      <c r="I40" s="1795"/>
      <c r="J40" s="1795"/>
      <c r="K40" s="1795"/>
      <c r="L40" s="1795"/>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c r="AR40" s="1795"/>
      <c r="AS40" s="1795"/>
      <c r="AT40" s="1795"/>
      <c r="AU40" s="1795"/>
      <c r="AV40" s="1795"/>
      <c r="AW40" s="1795"/>
      <c r="AX40" s="1795"/>
      <c r="AY40" s="1795"/>
      <c r="AZ40" s="1795"/>
      <c r="BA40" s="1795"/>
      <c r="BB40" s="1795"/>
      <c r="BC40" s="1795"/>
      <c r="BD40" s="1796"/>
      <c r="BE40" s="317"/>
      <c r="BF40" s="317"/>
      <c r="BG40" s="312" t="b">
        <v>0</v>
      </c>
      <c r="BH40" s="317"/>
      <c r="BI40" s="317"/>
      <c r="BJ40" s="317"/>
      <c r="BK40" s="317"/>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J40" s="317"/>
      <c r="CK40" s="317"/>
      <c r="CL40" s="161"/>
      <c r="CM40" s="161"/>
      <c r="CN40" s="161"/>
    </row>
    <row r="41" spans="1:92" ht="26.25" customHeight="1" x14ac:dyDescent="0.2">
      <c r="A41" s="1788"/>
      <c r="B41" s="1789"/>
      <c r="C41" s="1774"/>
      <c r="D41" s="1519" t="s">
        <v>159</v>
      </c>
      <c r="E41" s="1520"/>
      <c r="F41" s="960" t="s">
        <v>160</v>
      </c>
      <c r="G41" s="961"/>
      <c r="H41" s="961"/>
      <c r="I41" s="961"/>
      <c r="J41" s="962"/>
      <c r="K41" s="1797"/>
      <c r="L41" s="1798"/>
      <c r="M41" s="1798"/>
      <c r="N41" s="1798"/>
      <c r="O41" s="1798"/>
      <c r="P41" s="1798"/>
      <c r="Q41" s="1798"/>
      <c r="R41" s="1798"/>
      <c r="S41" s="1798"/>
      <c r="T41" s="1798"/>
      <c r="U41" s="1798"/>
      <c r="V41" s="1798"/>
      <c r="W41" s="1798"/>
      <c r="X41" s="1798"/>
      <c r="Y41" s="1798"/>
      <c r="Z41" s="1798"/>
      <c r="AA41" s="1798"/>
      <c r="AB41" s="1798"/>
      <c r="AC41" s="1798"/>
      <c r="AD41" s="1798"/>
      <c r="AE41" s="1798"/>
      <c r="AF41" s="1798"/>
      <c r="AG41" s="1798"/>
      <c r="AH41" s="1798"/>
      <c r="AI41" s="1798"/>
      <c r="AJ41" s="1798"/>
      <c r="AK41" s="1798"/>
      <c r="AL41" s="1798"/>
      <c r="AM41" s="1798"/>
      <c r="AN41" s="1798"/>
      <c r="AO41" s="1798"/>
      <c r="AP41" s="158"/>
      <c r="AQ41" s="159"/>
      <c r="AR41" s="158"/>
      <c r="AS41" s="158"/>
      <c r="AT41" s="158"/>
      <c r="AU41" s="158"/>
      <c r="AV41" s="158"/>
      <c r="AW41" s="158"/>
      <c r="AX41" s="158"/>
      <c r="AY41" s="158"/>
      <c r="AZ41" s="158"/>
      <c r="BA41" s="158"/>
      <c r="BB41" s="158"/>
      <c r="BC41" s="158"/>
      <c r="BD41" s="160"/>
      <c r="BE41" s="317"/>
      <c r="BF41" s="317"/>
      <c r="BG41" s="312"/>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c r="CL41" s="161"/>
      <c r="CM41" s="161"/>
      <c r="CN41" s="161"/>
    </row>
    <row r="42" spans="1:92" ht="26.25" customHeight="1" x14ac:dyDescent="0.2">
      <c r="A42" s="1788"/>
      <c r="B42" s="1789"/>
      <c r="C42" s="1775"/>
      <c r="D42" s="247"/>
      <c r="E42" s="247"/>
      <c r="F42" s="963" t="s">
        <v>270</v>
      </c>
      <c r="G42" s="963"/>
      <c r="H42" s="963"/>
      <c r="I42" s="963"/>
      <c r="J42" s="964"/>
      <c r="K42" s="1799"/>
      <c r="L42" s="1800"/>
      <c r="M42" s="1800"/>
      <c r="N42" s="1800"/>
      <c r="O42" s="1800"/>
      <c r="P42" s="1800"/>
      <c r="Q42" s="1800"/>
      <c r="R42" s="1800"/>
      <c r="S42" s="1800"/>
      <c r="T42" s="1800"/>
      <c r="U42" s="1800"/>
      <c r="V42" s="1800"/>
      <c r="W42" s="1800"/>
      <c r="X42" s="1800"/>
      <c r="Y42" s="1800"/>
      <c r="Z42" s="1800"/>
      <c r="AA42" s="1800"/>
      <c r="AB42" s="1800"/>
      <c r="AC42" s="1800"/>
      <c r="AD42" s="1800"/>
      <c r="AE42" s="1800"/>
      <c r="AF42" s="1800"/>
      <c r="AG42" s="1800"/>
      <c r="AH42" s="1800"/>
      <c r="AI42" s="1800"/>
      <c r="AJ42" s="1800"/>
      <c r="AK42" s="1800"/>
      <c r="AL42" s="1800"/>
      <c r="AM42" s="1800"/>
      <c r="AN42" s="1800"/>
      <c r="AO42" s="1800"/>
      <c r="AP42" s="281"/>
      <c r="AQ42" s="282"/>
      <c r="AR42" s="282"/>
      <c r="AS42" s="282"/>
      <c r="AT42" s="282"/>
      <c r="AU42" s="282"/>
      <c r="AV42" s="282"/>
      <c r="AW42" s="282"/>
      <c r="AX42" s="282"/>
      <c r="AY42" s="282"/>
      <c r="AZ42" s="282"/>
      <c r="BA42" s="282"/>
      <c r="BB42" s="282"/>
      <c r="BC42" s="282"/>
      <c r="BD42" s="283"/>
      <c r="BE42" s="317"/>
      <c r="BF42" s="317"/>
      <c r="BG42" s="312"/>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c r="CL42" s="161"/>
      <c r="CM42" s="161"/>
      <c r="CN42" s="161"/>
    </row>
    <row r="43" spans="1:92" ht="19.5" customHeight="1" x14ac:dyDescent="0.2">
      <c r="A43" s="1788"/>
      <c r="B43" s="1789"/>
      <c r="C43" s="1773"/>
      <c r="D43" s="1757" t="s">
        <v>368</v>
      </c>
      <c r="E43" s="1758"/>
      <c r="F43" s="1792" t="s">
        <v>397</v>
      </c>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D43" s="1792"/>
      <c r="AE43" s="1792"/>
      <c r="AF43" s="1792"/>
      <c r="AG43" s="1792"/>
      <c r="AH43" s="1792"/>
      <c r="AI43" s="1792"/>
      <c r="AJ43" s="1792"/>
      <c r="AK43" s="1792"/>
      <c r="AL43" s="1792"/>
      <c r="AM43" s="1792"/>
      <c r="AN43" s="1792"/>
      <c r="AO43" s="1792"/>
      <c r="AP43" s="1792"/>
      <c r="AQ43" s="1792"/>
      <c r="AR43" s="1792"/>
      <c r="AS43" s="1792"/>
      <c r="AT43" s="1792"/>
      <c r="AU43" s="1792"/>
      <c r="AV43" s="1792"/>
      <c r="AW43" s="1792"/>
      <c r="AX43" s="1792"/>
      <c r="AY43" s="1792"/>
      <c r="AZ43" s="1792"/>
      <c r="BA43" s="1792"/>
      <c r="BB43" s="1792"/>
      <c r="BC43" s="1792"/>
      <c r="BD43" s="1793"/>
      <c r="BE43" s="317"/>
      <c r="BF43" s="317"/>
      <c r="BG43" s="312" t="b">
        <v>0</v>
      </c>
      <c r="BH43" s="317"/>
      <c r="BI43" s="317"/>
      <c r="BJ43" s="317"/>
      <c r="BK43" s="317"/>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J43" s="317"/>
      <c r="CK43" s="317"/>
      <c r="CL43" s="161"/>
      <c r="CM43" s="161"/>
      <c r="CN43" s="161"/>
    </row>
    <row r="44" spans="1:92" ht="18.75" customHeight="1" x14ac:dyDescent="0.2">
      <c r="A44" s="1788"/>
      <c r="B44" s="1789"/>
      <c r="C44" s="1775"/>
      <c r="D44" s="1771" t="s">
        <v>159</v>
      </c>
      <c r="E44" s="1772"/>
      <c r="F44" s="1844"/>
      <c r="G44" s="1845"/>
      <c r="H44" s="1845"/>
      <c r="I44" s="1845"/>
      <c r="J44" s="1845"/>
      <c r="K44" s="1845"/>
      <c r="L44" s="1845"/>
      <c r="M44" s="1845"/>
      <c r="N44" s="1845"/>
      <c r="O44" s="1845"/>
      <c r="P44" s="1845"/>
      <c r="Q44" s="1845"/>
      <c r="R44" s="1845"/>
      <c r="S44" s="1845"/>
      <c r="T44" s="1845"/>
      <c r="U44" s="1845"/>
      <c r="V44" s="1845"/>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284"/>
      <c r="BE44" s="317"/>
      <c r="BF44" s="317"/>
      <c r="BG44" s="312"/>
      <c r="BH44" s="317"/>
      <c r="BI44" s="317"/>
      <c r="BJ44" s="317"/>
      <c r="BK44" s="317"/>
      <c r="BL44" s="317"/>
      <c r="BM44" s="317"/>
      <c r="BN44" s="317"/>
      <c r="BO44" s="317"/>
      <c r="BP44" s="317"/>
      <c r="BQ44" s="317"/>
      <c r="BR44" s="317"/>
      <c r="BS44" s="317"/>
      <c r="BT44" s="317"/>
      <c r="BU44" s="317"/>
      <c r="BV44" s="317"/>
      <c r="BW44" s="317"/>
      <c r="BX44" s="317"/>
      <c r="BY44" s="317"/>
      <c r="BZ44" s="317"/>
      <c r="CA44" s="317"/>
      <c r="CB44" s="317"/>
      <c r="CC44" s="317"/>
      <c r="CD44" s="317"/>
      <c r="CE44" s="317"/>
      <c r="CF44" s="317"/>
      <c r="CG44" s="317"/>
      <c r="CH44" s="317"/>
      <c r="CI44" s="317"/>
      <c r="CJ44" s="317"/>
      <c r="CK44" s="317"/>
      <c r="CL44" s="161"/>
      <c r="CM44" s="161"/>
      <c r="CN44" s="161"/>
    </row>
    <row r="45" spans="1:92" ht="18.75" customHeight="1" x14ac:dyDescent="0.2">
      <c r="A45" s="1788"/>
      <c r="B45" s="1789"/>
      <c r="C45" s="1808" t="s">
        <v>417</v>
      </c>
      <c r="D45" s="1809"/>
      <c r="E45" s="1809"/>
      <c r="F45" s="1809"/>
      <c r="G45" s="1809"/>
      <c r="H45" s="1809"/>
      <c r="I45" s="1809"/>
      <c r="J45" s="1809"/>
      <c r="K45" s="1809"/>
      <c r="L45" s="1809"/>
      <c r="M45" s="1809"/>
      <c r="N45" s="1809"/>
      <c r="O45" s="1809"/>
      <c r="P45" s="1809"/>
      <c r="Q45" s="1809"/>
      <c r="R45" s="1809"/>
      <c r="S45" s="1809"/>
      <c r="T45" s="1809"/>
      <c r="U45" s="1809"/>
      <c r="V45" s="1809"/>
      <c r="W45" s="1809"/>
      <c r="X45" s="1809"/>
      <c r="Y45" s="1809"/>
      <c r="Z45" s="1809"/>
      <c r="AA45" s="1809"/>
      <c r="AB45" s="1809"/>
      <c r="AC45" s="1809"/>
      <c r="AD45" s="1809"/>
      <c r="AE45" s="1809"/>
      <c r="AF45" s="1809"/>
      <c r="AG45" s="1809"/>
      <c r="AH45" s="1809"/>
      <c r="AI45" s="1809"/>
      <c r="AJ45" s="1809"/>
      <c r="AK45" s="1809"/>
      <c r="AL45" s="1809"/>
      <c r="AM45" s="1809"/>
      <c r="AN45" s="1809"/>
      <c r="AO45" s="1809"/>
      <c r="AP45" s="1809"/>
      <c r="AQ45" s="1809"/>
      <c r="AR45" s="1809"/>
      <c r="AS45" s="1809"/>
      <c r="AT45" s="1809"/>
      <c r="AU45" s="1809"/>
      <c r="AV45" s="1809"/>
      <c r="AW45" s="1809"/>
      <c r="AX45" s="1809"/>
      <c r="AY45" s="1809"/>
      <c r="AZ45" s="1809"/>
      <c r="BA45" s="1809"/>
      <c r="BB45" s="1809"/>
      <c r="BC45" s="1809"/>
      <c r="BD45" s="1810"/>
      <c r="BE45" s="317"/>
      <c r="BF45" s="317"/>
      <c r="BG45" s="312"/>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7"/>
      <c r="CI45" s="317"/>
      <c r="CJ45" s="317"/>
      <c r="CK45" s="317"/>
      <c r="CL45" s="161"/>
      <c r="CM45" s="161"/>
      <c r="CN45" s="161"/>
    </row>
    <row r="46" spans="1:92" ht="18.75" customHeight="1" x14ac:dyDescent="0.2">
      <c r="A46" s="1788"/>
      <c r="B46" s="1789"/>
      <c r="C46" s="1773"/>
      <c r="D46" s="1745" t="s">
        <v>369</v>
      </c>
      <c r="E46" s="1746"/>
      <c r="F46" s="1747" t="s">
        <v>290</v>
      </c>
      <c r="G46" s="1747"/>
      <c r="H46" s="1747"/>
      <c r="I46" s="1747"/>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7"/>
      <c r="AG46" s="1747"/>
      <c r="AH46" s="1747"/>
      <c r="AI46" s="1747"/>
      <c r="AJ46" s="1747"/>
      <c r="AK46" s="1747"/>
      <c r="AL46" s="1747"/>
      <c r="AM46" s="1747"/>
      <c r="AN46" s="1747"/>
      <c r="AO46" s="1747"/>
      <c r="AP46" s="1747"/>
      <c r="AQ46" s="1747"/>
      <c r="AR46" s="1747"/>
      <c r="AS46" s="1747"/>
      <c r="AT46" s="1747"/>
      <c r="AU46" s="1747"/>
      <c r="AV46" s="1747"/>
      <c r="AW46" s="1747"/>
      <c r="AX46" s="1747"/>
      <c r="AY46" s="1747"/>
      <c r="AZ46" s="1747"/>
      <c r="BA46" s="1747"/>
      <c r="BB46" s="1747"/>
      <c r="BC46" s="1747"/>
      <c r="BD46" s="1748"/>
      <c r="BE46" s="317"/>
      <c r="BF46" s="317"/>
      <c r="BG46" s="312" t="b">
        <v>0</v>
      </c>
      <c r="BH46" s="317"/>
      <c r="BI46" s="317"/>
      <c r="BJ46" s="317"/>
      <c r="BK46" s="317"/>
      <c r="BL46" s="317"/>
      <c r="BM46" s="317"/>
      <c r="BN46" s="317"/>
      <c r="BO46" s="317"/>
      <c r="BP46" s="317"/>
      <c r="BQ46" s="317"/>
      <c r="BR46" s="317"/>
      <c r="BS46" s="317"/>
      <c r="BT46" s="317"/>
      <c r="BU46" s="317"/>
      <c r="BV46" s="317"/>
      <c r="BW46" s="317"/>
      <c r="BX46" s="317"/>
      <c r="BY46" s="317"/>
      <c r="BZ46" s="317"/>
      <c r="CA46" s="317"/>
      <c r="CB46" s="317"/>
      <c r="CC46" s="317"/>
      <c r="CD46" s="317"/>
      <c r="CE46" s="317"/>
      <c r="CF46" s="317"/>
      <c r="CG46" s="317"/>
      <c r="CH46" s="317"/>
      <c r="CI46" s="317"/>
      <c r="CJ46" s="317"/>
      <c r="CK46" s="317"/>
      <c r="CL46" s="161"/>
      <c r="CM46" s="161"/>
      <c r="CN46" s="161"/>
    </row>
    <row r="47" spans="1:92" ht="19.5" customHeight="1" x14ac:dyDescent="0.2">
      <c r="A47" s="1788"/>
      <c r="B47" s="1789"/>
      <c r="C47" s="1774"/>
      <c r="D47" s="1523" t="s">
        <v>159</v>
      </c>
      <c r="E47" s="1524"/>
      <c r="F47" s="1780" t="s">
        <v>96</v>
      </c>
      <c r="G47" s="1751"/>
      <c r="H47" s="921"/>
      <c r="I47" s="921"/>
      <c r="J47" s="157" t="s">
        <v>158</v>
      </c>
      <c r="K47" s="921"/>
      <c r="L47" s="921"/>
      <c r="M47" s="157" t="s">
        <v>127</v>
      </c>
      <c r="N47" s="921"/>
      <c r="O47" s="921"/>
      <c r="P47" s="157" t="s">
        <v>52</v>
      </c>
      <c r="Q47" s="285"/>
      <c r="R47" s="1781" t="str">
        <f ca="1">IFERROR(IF(BQ47&gt;=BQ48,"","←本日以降の日付を入力してください。正しければＱ１５へお進みください。"),"")</f>
        <v/>
      </c>
      <c r="S47" s="1781"/>
      <c r="T47" s="1781"/>
      <c r="U47" s="1781"/>
      <c r="V47" s="1781"/>
      <c r="W47" s="1781"/>
      <c r="X47" s="1781"/>
      <c r="Y47" s="1781"/>
      <c r="Z47" s="1781"/>
      <c r="AA47" s="1781"/>
      <c r="AB47" s="1781"/>
      <c r="AC47" s="1781"/>
      <c r="AD47" s="1781"/>
      <c r="AE47" s="1781"/>
      <c r="AF47" s="1781"/>
      <c r="AG47" s="1781"/>
      <c r="AH47" s="1781"/>
      <c r="AI47" s="1781"/>
      <c r="AJ47" s="1781"/>
      <c r="AK47" s="1781"/>
      <c r="AL47" s="1781"/>
      <c r="AM47" s="1781"/>
      <c r="AN47" s="1781"/>
      <c r="AO47" s="1781"/>
      <c r="AP47" s="1781"/>
      <c r="AQ47" s="1781"/>
      <c r="AR47" s="1781"/>
      <c r="AS47" s="1781"/>
      <c r="AT47" s="1781"/>
      <c r="AU47" s="1781"/>
      <c r="AV47" s="1781"/>
      <c r="AW47" s="1781"/>
      <c r="AX47" s="1781"/>
      <c r="AY47" s="1781"/>
      <c r="AZ47" s="1781"/>
      <c r="BA47" s="1781"/>
      <c r="BB47" s="1781"/>
      <c r="BC47" s="1781"/>
      <c r="BD47" s="1782"/>
      <c r="BE47" s="1783" t="s">
        <v>267</v>
      </c>
      <c r="BF47" s="1779"/>
      <c r="BG47" s="1779"/>
      <c r="BH47" s="1779"/>
      <c r="BI47" s="1779"/>
      <c r="BJ47" s="1779"/>
      <c r="BK47" s="1784" t="str">
        <f>F47&amp;H47&amp;J47&amp;K47&amp;M47&amp;N47&amp;P47</f>
        <v>令和年月日</v>
      </c>
      <c r="BL47" s="1784"/>
      <c r="BM47" s="1784"/>
      <c r="BN47" s="1784"/>
      <c r="BO47" s="1784"/>
      <c r="BP47" s="1785"/>
      <c r="BQ47" s="1777" t="e">
        <f>VALUE(BK47)</f>
        <v>#VALUE!</v>
      </c>
      <c r="BR47" s="1777"/>
      <c r="BS47" s="314" t="e">
        <f>+MONTH(BQ47)</f>
        <v>#VALUE!</v>
      </c>
      <c r="BT47" s="317"/>
      <c r="BU47" s="317"/>
      <c r="BV47" s="317"/>
      <c r="BW47" s="317"/>
      <c r="BX47" s="317"/>
      <c r="BY47" s="317"/>
      <c r="BZ47" s="317"/>
      <c r="CA47" s="317"/>
      <c r="CB47" s="317"/>
      <c r="CC47" s="317"/>
      <c r="CD47" s="317"/>
      <c r="CE47" s="317"/>
      <c r="CF47" s="317"/>
      <c r="CG47" s="317"/>
      <c r="CH47" s="317"/>
      <c r="CI47" s="317"/>
      <c r="CJ47" s="317"/>
      <c r="CK47" s="317"/>
      <c r="CL47" s="161"/>
      <c r="CM47" s="161"/>
      <c r="CN47" s="161"/>
    </row>
    <row r="48" spans="1:92" ht="18.75" customHeight="1" x14ac:dyDescent="0.2">
      <c r="A48" s="1788"/>
      <c r="B48" s="1789"/>
      <c r="C48" s="1774"/>
      <c r="D48" s="1745" t="s">
        <v>370</v>
      </c>
      <c r="E48" s="1746"/>
      <c r="F48" s="1747" t="s">
        <v>284</v>
      </c>
      <c r="G48" s="1747"/>
      <c r="H48" s="1747"/>
      <c r="I48" s="1747"/>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7"/>
      <c r="AG48" s="1747"/>
      <c r="AH48" s="1747"/>
      <c r="AI48" s="1747"/>
      <c r="AJ48" s="1747"/>
      <c r="AK48" s="1747"/>
      <c r="AL48" s="1747"/>
      <c r="AM48" s="1747"/>
      <c r="AN48" s="1747"/>
      <c r="AO48" s="1747"/>
      <c r="AP48" s="1747"/>
      <c r="AQ48" s="1747"/>
      <c r="AR48" s="1747"/>
      <c r="AS48" s="1747"/>
      <c r="AT48" s="1747"/>
      <c r="AU48" s="1747"/>
      <c r="AV48" s="1747"/>
      <c r="AW48" s="1747"/>
      <c r="AX48" s="1747"/>
      <c r="AY48" s="1747"/>
      <c r="AZ48" s="1747"/>
      <c r="BA48" s="1747"/>
      <c r="BB48" s="1747"/>
      <c r="BC48" s="1747"/>
      <c r="BD48" s="1748"/>
      <c r="BE48" s="317"/>
      <c r="BF48" s="317"/>
      <c r="BG48" s="312"/>
      <c r="BH48" s="317"/>
      <c r="BI48" s="317"/>
      <c r="BJ48" s="317"/>
      <c r="BK48" s="317"/>
      <c r="BL48" s="317"/>
      <c r="BM48" s="317"/>
      <c r="BN48" s="317"/>
      <c r="BO48" s="317"/>
      <c r="BP48" s="317"/>
      <c r="BQ48" s="1778">
        <f ca="1">+TODAY()</f>
        <v>45617</v>
      </c>
      <c r="BR48" s="1779"/>
      <c r="BS48" s="317"/>
      <c r="BT48" s="317"/>
      <c r="BU48" s="317"/>
      <c r="BV48" s="317"/>
      <c r="BW48" s="317"/>
      <c r="BX48" s="317"/>
      <c r="BY48" s="317"/>
      <c r="BZ48" s="317"/>
      <c r="CA48" s="317"/>
      <c r="CB48" s="317"/>
      <c r="CC48" s="317"/>
      <c r="CD48" s="317"/>
      <c r="CE48" s="317"/>
      <c r="CF48" s="317"/>
      <c r="CG48" s="317"/>
      <c r="CH48" s="317"/>
      <c r="CI48" s="317"/>
      <c r="CJ48" s="317"/>
      <c r="CK48" s="317"/>
      <c r="CL48" s="161"/>
      <c r="CM48" s="161"/>
      <c r="CN48" s="161"/>
    </row>
    <row r="49" spans="1:92" ht="19.5" customHeight="1" x14ac:dyDescent="0.2">
      <c r="A49" s="1788"/>
      <c r="B49" s="1789"/>
      <c r="C49" s="1774"/>
      <c r="D49" s="1523" t="s">
        <v>159</v>
      </c>
      <c r="E49" s="1524"/>
      <c r="F49" s="1749" t="s">
        <v>9</v>
      </c>
      <c r="G49" s="1750"/>
      <c r="H49" s="955"/>
      <c r="I49" s="955"/>
      <c r="J49" s="955"/>
      <c r="K49" s="955"/>
      <c r="L49" s="955"/>
      <c r="M49" s="955"/>
      <c r="N49" s="1751" t="s">
        <v>240</v>
      </c>
      <c r="O49" s="1751"/>
      <c r="P49" s="1739"/>
      <c r="Q49" s="1739"/>
      <c r="R49" s="1739"/>
      <c r="S49" s="1739"/>
      <c r="T49" s="1739"/>
      <c r="U49" s="1739"/>
      <c r="V49" s="1739"/>
      <c r="W49" s="1739"/>
      <c r="X49" s="1739"/>
      <c r="Y49" s="1739"/>
      <c r="Z49" s="1739"/>
      <c r="AA49" s="1739"/>
      <c r="AB49" s="1739"/>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c r="AX49" s="1739"/>
      <c r="AY49" s="1739"/>
      <c r="AZ49" s="1739"/>
      <c r="BA49" s="1739"/>
      <c r="BB49" s="1739"/>
      <c r="BC49" s="1739"/>
      <c r="BD49" s="1740"/>
      <c r="BE49" s="317"/>
      <c r="BF49" s="317"/>
      <c r="BG49" s="312"/>
      <c r="BH49" s="317"/>
      <c r="BI49" s="317"/>
      <c r="BJ49" s="317"/>
      <c r="BK49" s="317"/>
      <c r="BL49" s="317"/>
      <c r="BM49" s="317"/>
      <c r="BN49" s="317"/>
      <c r="BO49" s="317"/>
      <c r="BP49" s="317"/>
      <c r="BQ49" s="317"/>
      <c r="BR49" s="317"/>
      <c r="BS49" s="317"/>
      <c r="BT49" s="317"/>
      <c r="BU49" s="317"/>
      <c r="BV49" s="317"/>
      <c r="BW49" s="317"/>
      <c r="BX49" s="317"/>
      <c r="BY49" s="317"/>
      <c r="BZ49" s="317"/>
      <c r="CA49" s="317"/>
      <c r="CB49" s="317"/>
      <c r="CC49" s="317"/>
      <c r="CD49" s="317"/>
      <c r="CE49" s="317"/>
      <c r="CF49" s="317"/>
      <c r="CG49" s="317"/>
      <c r="CH49" s="317"/>
      <c r="CI49" s="317"/>
      <c r="CJ49" s="317"/>
      <c r="CK49" s="317"/>
      <c r="CL49" s="161"/>
      <c r="CM49" s="161"/>
      <c r="CN49" s="161"/>
    </row>
    <row r="50" spans="1:92" ht="18.75" customHeight="1" x14ac:dyDescent="0.2">
      <c r="A50" s="1788"/>
      <c r="B50" s="1789"/>
      <c r="C50" s="1774"/>
      <c r="D50" s="1745" t="s">
        <v>371</v>
      </c>
      <c r="E50" s="1746"/>
      <c r="F50" s="1747" t="s">
        <v>394</v>
      </c>
      <c r="G50" s="1747"/>
      <c r="H50" s="1747"/>
      <c r="I50" s="1747"/>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8"/>
      <c r="BE50" s="317"/>
      <c r="BF50" s="317"/>
      <c r="BG50" s="312"/>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161"/>
      <c r="CM50" s="161"/>
      <c r="CN50" s="161"/>
    </row>
    <row r="51" spans="1:92" ht="19.5" customHeight="1" x14ac:dyDescent="0.2">
      <c r="A51" s="1788"/>
      <c r="B51" s="1789"/>
      <c r="C51" s="1775"/>
      <c r="D51" s="1523" t="s">
        <v>159</v>
      </c>
      <c r="E51" s="1524"/>
      <c r="F51" s="1749" t="s">
        <v>9</v>
      </c>
      <c r="G51" s="1750"/>
      <c r="H51" s="955"/>
      <c r="I51" s="955"/>
      <c r="J51" s="955"/>
      <c r="K51" s="955"/>
      <c r="L51" s="955"/>
      <c r="M51" s="955"/>
      <c r="N51" s="1751" t="s">
        <v>240</v>
      </c>
      <c r="O51" s="1751"/>
      <c r="P51" s="1739"/>
      <c r="Q51" s="1739"/>
      <c r="R51" s="1739"/>
      <c r="S51" s="1739"/>
      <c r="T51" s="1739"/>
      <c r="U51" s="1739"/>
      <c r="V51" s="1739"/>
      <c r="W51" s="1739"/>
      <c r="X51" s="1739"/>
      <c r="Y51" s="1739"/>
      <c r="Z51" s="1739"/>
      <c r="AA51" s="1739"/>
      <c r="AB51" s="1739"/>
      <c r="AC51" s="1739"/>
      <c r="AD51" s="1739"/>
      <c r="AE51" s="1739"/>
      <c r="AF51" s="1739"/>
      <c r="AG51" s="1739"/>
      <c r="AH51" s="1739"/>
      <c r="AI51" s="1739"/>
      <c r="AJ51" s="1739"/>
      <c r="AK51" s="1739"/>
      <c r="AL51" s="1739"/>
      <c r="AM51" s="1739"/>
      <c r="AN51" s="1739"/>
      <c r="AO51" s="1739"/>
      <c r="AP51" s="1739"/>
      <c r="AQ51" s="1739"/>
      <c r="AR51" s="1739"/>
      <c r="AS51" s="1739"/>
      <c r="AT51" s="1739"/>
      <c r="AU51" s="1739"/>
      <c r="AV51" s="1739"/>
      <c r="AW51" s="1739"/>
      <c r="AX51" s="1739"/>
      <c r="AY51" s="1739"/>
      <c r="AZ51" s="1739"/>
      <c r="BA51" s="1739"/>
      <c r="BB51" s="1739"/>
      <c r="BC51" s="1739"/>
      <c r="BD51" s="1740"/>
      <c r="BE51" s="317"/>
      <c r="BF51" s="317"/>
      <c r="BG51" s="312"/>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161"/>
      <c r="CM51" s="161"/>
      <c r="CN51" s="161"/>
    </row>
    <row r="52" spans="1:92" ht="18.75" customHeight="1" x14ac:dyDescent="0.2">
      <c r="A52" s="1788"/>
      <c r="B52" s="1789"/>
      <c r="C52" s="1841" t="s">
        <v>287</v>
      </c>
      <c r="D52" s="1757" t="s">
        <v>372</v>
      </c>
      <c r="E52" s="1758"/>
      <c r="F52" s="1752" t="s">
        <v>393</v>
      </c>
      <c r="G52" s="1747"/>
      <c r="H52" s="1747"/>
      <c r="I52" s="1747"/>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8"/>
      <c r="BE52" s="317"/>
      <c r="BF52" s="317"/>
      <c r="BG52" s="318">
        <v>10000000</v>
      </c>
      <c r="BH52" s="318">
        <v>1000000</v>
      </c>
      <c r="BI52" s="318">
        <v>100000</v>
      </c>
      <c r="BJ52" s="318">
        <v>10000</v>
      </c>
      <c r="BK52" s="318">
        <v>1000</v>
      </c>
      <c r="BL52" s="318">
        <v>100</v>
      </c>
      <c r="BM52" s="318">
        <v>10</v>
      </c>
      <c r="BN52" s="318">
        <v>1</v>
      </c>
      <c r="BO52" s="317"/>
      <c r="BP52" s="317"/>
      <c r="BQ52" s="317"/>
      <c r="BR52" s="317"/>
      <c r="BS52" s="317"/>
      <c r="BT52" s="317"/>
      <c r="BU52" s="317"/>
      <c r="BV52" s="317"/>
      <c r="BW52" s="317"/>
      <c r="BX52" s="317"/>
      <c r="BY52" s="317"/>
      <c r="BZ52" s="317"/>
      <c r="CA52" s="317"/>
      <c r="CB52" s="317"/>
      <c r="CC52" s="317"/>
      <c r="CD52" s="317"/>
      <c r="CE52" s="317"/>
      <c r="CF52" s="317"/>
      <c r="CG52" s="317"/>
      <c r="CH52" s="317"/>
      <c r="CI52" s="317"/>
      <c r="CJ52" s="317"/>
      <c r="CK52" s="317"/>
      <c r="CL52" s="161"/>
      <c r="CM52" s="161"/>
      <c r="CN52" s="161"/>
    </row>
    <row r="53" spans="1:92" ht="18.75" customHeight="1" x14ac:dyDescent="0.2">
      <c r="A53" s="1788"/>
      <c r="B53" s="1789"/>
      <c r="C53" s="1842"/>
      <c r="D53" s="1803" t="s">
        <v>159</v>
      </c>
      <c r="E53" s="1804"/>
      <c r="F53" s="1840"/>
      <c r="G53" s="1739"/>
      <c r="H53" s="1739"/>
      <c r="I53" s="1739"/>
      <c r="J53" s="1739"/>
      <c r="K53" s="1739"/>
      <c r="L53" s="1739"/>
      <c r="M53" s="1739"/>
      <c r="N53" s="1739"/>
      <c r="O53" s="1739"/>
      <c r="P53" s="1739"/>
      <c r="Q53" s="1739"/>
      <c r="R53" s="1739"/>
      <c r="S53" s="1739"/>
      <c r="T53" s="1739"/>
      <c r="U53" s="1739"/>
      <c r="V53" s="1739"/>
      <c r="W53" s="302" t="s">
        <v>288</v>
      </c>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7"/>
      <c r="BE53" s="317"/>
      <c r="BF53" s="317"/>
      <c r="BG53" s="319" t="str">
        <f>IF(F53="","",INT($F$53/BG52))</f>
        <v/>
      </c>
      <c r="BH53" s="319" t="str">
        <f>IF(F53="","",INT($F$53/BH52))</f>
        <v/>
      </c>
      <c r="BI53" s="319" t="str">
        <f>IF(F53="","",INT($F$53/BI52))</f>
        <v/>
      </c>
      <c r="BJ53" s="319" t="str">
        <f>IF(F53="","",INT($F$53/BJ52))</f>
        <v/>
      </c>
      <c r="BK53" s="319" t="str">
        <f>IF(F53="","",INT($F$53/BK52))</f>
        <v/>
      </c>
      <c r="BL53" s="319" t="str">
        <f>IF(F53="","",INT($F$53/BL52))</f>
        <v/>
      </c>
      <c r="BM53" s="319" t="str">
        <f>IF(F53="","",INT($F$53/BM52))</f>
        <v/>
      </c>
      <c r="BN53" s="319" t="str">
        <f>IF(F53="","",INT($F$53/BN52))</f>
        <v/>
      </c>
      <c r="BO53" s="317"/>
      <c r="BP53" s="317"/>
      <c r="BQ53" s="317"/>
      <c r="BR53" s="317"/>
      <c r="BS53" s="317"/>
      <c r="BT53" s="317"/>
      <c r="BU53" s="317"/>
      <c r="BV53" s="317"/>
      <c r="BW53" s="317"/>
      <c r="BX53" s="317"/>
      <c r="BY53" s="317"/>
      <c r="BZ53" s="317"/>
      <c r="CA53" s="317"/>
      <c r="CB53" s="317"/>
      <c r="CC53" s="317"/>
      <c r="CD53" s="317"/>
      <c r="CE53" s="317"/>
      <c r="CF53" s="317"/>
      <c r="CG53" s="317"/>
      <c r="CH53" s="317"/>
      <c r="CI53" s="317"/>
      <c r="CJ53" s="317"/>
      <c r="CK53" s="317"/>
      <c r="CL53" s="161"/>
      <c r="CM53" s="161"/>
      <c r="CN53" s="161"/>
    </row>
    <row r="54" spans="1:92" ht="18.75" customHeight="1" x14ac:dyDescent="0.2">
      <c r="A54" s="1788"/>
      <c r="B54" s="1789"/>
      <c r="C54" s="1842"/>
      <c r="D54" s="1757" t="s">
        <v>373</v>
      </c>
      <c r="E54" s="1758"/>
      <c r="F54" s="1752" t="s">
        <v>273</v>
      </c>
      <c r="G54" s="1747"/>
      <c r="H54" s="1747"/>
      <c r="I54" s="1747"/>
      <c r="J54" s="1747"/>
      <c r="K54" s="1747"/>
      <c r="L54" s="1747"/>
      <c r="M54" s="1747"/>
      <c r="N54" s="1747"/>
      <c r="O54" s="1747"/>
      <c r="P54" s="1747"/>
      <c r="Q54" s="1747"/>
      <c r="R54" s="1747"/>
      <c r="S54" s="1747"/>
      <c r="T54" s="1747"/>
      <c r="U54" s="1747"/>
      <c r="V54" s="1747"/>
      <c r="W54" s="1747"/>
      <c r="X54" s="1747"/>
      <c r="Y54" s="1747"/>
      <c r="Z54" s="1747"/>
      <c r="AA54" s="1747"/>
      <c r="AB54" s="1747"/>
      <c r="AC54" s="1747"/>
      <c r="AD54" s="1747"/>
      <c r="AE54" s="1747"/>
      <c r="AF54" s="1747"/>
      <c r="AG54" s="1747"/>
      <c r="AH54" s="1747"/>
      <c r="AI54" s="1747"/>
      <c r="AJ54" s="1747"/>
      <c r="AK54" s="1747"/>
      <c r="AL54" s="1747"/>
      <c r="AM54" s="1747"/>
      <c r="AN54" s="1747"/>
      <c r="AO54" s="1747"/>
      <c r="AP54" s="1747"/>
      <c r="AQ54" s="1747"/>
      <c r="AR54" s="1747"/>
      <c r="AS54" s="1747"/>
      <c r="AT54" s="1747"/>
      <c r="AU54" s="1747"/>
      <c r="AV54" s="1747"/>
      <c r="AW54" s="1747"/>
      <c r="AX54" s="1747"/>
      <c r="AY54" s="1747"/>
      <c r="AZ54" s="1747"/>
      <c r="BA54" s="1747"/>
      <c r="BB54" s="1747"/>
      <c r="BC54" s="1747"/>
      <c r="BD54" s="1748"/>
      <c r="BE54" s="317"/>
      <c r="BF54" s="317"/>
      <c r="BG54" s="320" t="str">
        <f t="shared" ref="BG54:BM54" si="1">+IF(BG53="","",RIGHT(BG53,1))</f>
        <v/>
      </c>
      <c r="BH54" s="320" t="str">
        <f t="shared" si="1"/>
        <v/>
      </c>
      <c r="BI54" s="320" t="str">
        <f t="shared" si="1"/>
        <v/>
      </c>
      <c r="BJ54" s="320" t="str">
        <f t="shared" si="1"/>
        <v/>
      </c>
      <c r="BK54" s="320" t="str">
        <f t="shared" si="1"/>
        <v/>
      </c>
      <c r="BL54" s="320" t="str">
        <f t="shared" si="1"/>
        <v/>
      </c>
      <c r="BM54" s="320" t="str">
        <f t="shared" si="1"/>
        <v/>
      </c>
      <c r="BN54" s="320" t="str">
        <f>+IF(BN53="","",RIGHT(BN53,1))</f>
        <v/>
      </c>
      <c r="BO54" s="317"/>
      <c r="BP54" s="317"/>
      <c r="BQ54" s="317"/>
      <c r="BR54" s="317"/>
      <c r="BS54" s="317"/>
      <c r="BT54" s="317"/>
      <c r="BU54" s="317"/>
      <c r="BV54" s="317"/>
      <c r="BW54" s="317"/>
      <c r="BX54" s="317"/>
      <c r="BY54" s="317"/>
      <c r="BZ54" s="317"/>
      <c r="CA54" s="317"/>
      <c r="CB54" s="317"/>
      <c r="CC54" s="317"/>
      <c r="CD54" s="317"/>
      <c r="CE54" s="317"/>
      <c r="CF54" s="317"/>
      <c r="CG54" s="317"/>
      <c r="CH54" s="317"/>
      <c r="CI54" s="317"/>
      <c r="CJ54" s="317"/>
      <c r="CK54" s="317"/>
      <c r="CL54" s="161"/>
      <c r="CM54" s="161"/>
      <c r="CN54" s="161"/>
    </row>
    <row r="55" spans="1:92" ht="39" customHeight="1" x14ac:dyDescent="0.2">
      <c r="A55" s="1788"/>
      <c r="B55" s="1789"/>
      <c r="C55" s="1842"/>
      <c r="D55" s="1753" t="s">
        <v>159</v>
      </c>
      <c r="E55" s="1754"/>
      <c r="F55" s="1759" t="s">
        <v>289</v>
      </c>
      <c r="G55" s="1760"/>
      <c r="H55" s="1760"/>
      <c r="I55" s="1760"/>
      <c r="J55" s="1760"/>
      <c r="K55" s="1763" t="s">
        <v>274</v>
      </c>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9"/>
      <c r="AQ55" s="289"/>
      <c r="AR55" s="289"/>
      <c r="AS55" s="289"/>
      <c r="AT55" s="289"/>
      <c r="AU55" s="289"/>
      <c r="AV55" s="289"/>
      <c r="AW55" s="289"/>
      <c r="AX55" s="289"/>
      <c r="AY55" s="289"/>
      <c r="AZ55" s="289"/>
      <c r="BA55" s="289"/>
      <c r="BB55" s="289"/>
      <c r="BC55" s="289"/>
      <c r="BD55" s="303"/>
      <c r="BE55" s="317"/>
      <c r="BF55" s="317"/>
      <c r="BG55" s="1850">
        <v>1</v>
      </c>
      <c r="BH55" s="317"/>
      <c r="BI55" s="317"/>
      <c r="BJ55" s="317"/>
      <c r="BK55" s="317"/>
      <c r="BL55" s="317"/>
      <c r="BM55" s="317"/>
      <c r="BN55" s="317"/>
      <c r="BO55" s="317"/>
      <c r="BP55" s="317"/>
      <c r="BQ55" s="672"/>
      <c r="BR55" s="317"/>
      <c r="BS55" s="317"/>
      <c r="BT55" s="317"/>
      <c r="BU55" s="317"/>
      <c r="BV55" s="317"/>
      <c r="BW55" s="317"/>
      <c r="BX55" s="317"/>
      <c r="BY55" s="317"/>
      <c r="BZ55" s="317"/>
      <c r="CA55" s="317"/>
      <c r="CB55" s="317"/>
      <c r="CC55" s="317"/>
      <c r="CD55" s="317"/>
      <c r="CE55" s="317"/>
      <c r="CF55" s="317"/>
      <c r="CG55" s="317"/>
      <c r="CH55" s="317"/>
      <c r="CI55" s="317"/>
      <c r="CJ55" s="317"/>
      <c r="CK55" s="317"/>
      <c r="CL55" s="161"/>
      <c r="CM55" s="161"/>
      <c r="CN55" s="161"/>
    </row>
    <row r="56" spans="1:92" ht="24.75" customHeight="1" x14ac:dyDescent="0.2">
      <c r="A56" s="1788"/>
      <c r="B56" s="1789"/>
      <c r="C56" s="1842"/>
      <c r="D56" s="1753"/>
      <c r="E56" s="1754"/>
      <c r="F56" s="1761"/>
      <c r="G56" s="1762"/>
      <c r="H56" s="1762"/>
      <c r="I56" s="1762"/>
      <c r="J56" s="1762"/>
      <c r="K56" s="1764"/>
      <c r="AP56" s="304"/>
      <c r="AQ56" s="304"/>
      <c r="AR56" s="304"/>
      <c r="AS56" s="304"/>
      <c r="AT56" s="304"/>
      <c r="AU56" s="304"/>
      <c r="AV56" s="304"/>
      <c r="AW56" s="304"/>
      <c r="AX56" s="304"/>
      <c r="AY56" s="304"/>
      <c r="AZ56" s="304"/>
      <c r="BA56" s="304"/>
      <c r="BB56" s="304"/>
      <c r="BC56" s="304"/>
      <c r="BD56" s="305"/>
      <c r="BE56" s="317"/>
      <c r="BF56" s="317"/>
      <c r="BG56" s="1850"/>
      <c r="BH56" s="317"/>
      <c r="BI56" s="317"/>
      <c r="BJ56" s="317"/>
      <c r="BK56" s="317"/>
      <c r="BL56" s="317"/>
      <c r="BM56" s="317"/>
      <c r="BN56" s="317"/>
      <c r="BO56" s="317"/>
      <c r="BP56" s="317"/>
      <c r="BQ56" s="317"/>
      <c r="BR56" s="317"/>
      <c r="BS56" s="317"/>
      <c r="BT56" s="317"/>
      <c r="BU56" s="317"/>
      <c r="BV56" s="317"/>
      <c r="BW56" s="317"/>
      <c r="BX56" s="317"/>
      <c r="BY56" s="317"/>
      <c r="BZ56" s="317"/>
      <c r="CA56" s="317"/>
      <c r="CB56" s="317"/>
      <c r="CC56" s="317"/>
      <c r="CD56" s="317"/>
      <c r="CE56" s="317"/>
      <c r="CF56" s="317"/>
      <c r="CG56" s="317"/>
      <c r="CH56" s="317"/>
      <c r="CI56" s="317"/>
      <c r="CJ56" s="317"/>
      <c r="CK56" s="317"/>
      <c r="CL56" s="161"/>
      <c r="CM56" s="161"/>
      <c r="CN56" s="161"/>
    </row>
    <row r="57" spans="1:92" ht="39" customHeight="1" thickBot="1" x14ac:dyDescent="0.25">
      <c r="A57" s="1788"/>
      <c r="B57" s="1789"/>
      <c r="C57" s="1843"/>
      <c r="D57" s="1755"/>
      <c r="E57" s="1756"/>
      <c r="F57" s="295"/>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230"/>
      <c r="BE57" s="317"/>
      <c r="BF57" s="317"/>
      <c r="BG57" s="1850"/>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161"/>
      <c r="CM57" s="161"/>
      <c r="CN57" s="161"/>
    </row>
    <row r="58" spans="1:92" s="171" customFormat="1" ht="19.5" customHeight="1" x14ac:dyDescent="0.2">
      <c r="A58" s="1788"/>
      <c r="B58" s="1789"/>
      <c r="C58" s="1765" t="str">
        <f>+IF(AND(BG46=FALSE,BG55=1),"【注意】従業員・職員の特別徴収継続の手続きが必要です。",IF(AND(BG36=TRUE,BG38=TRUE,BG40=TRUE,BG43=TRUE,BG46=TRUE,BG55=1),"【注意】従業員・職員の特別徴収継続の手続きが必要です。",IF(AND(BG36=FALSE,BG38=FALSE,BG40=FALSE,BG43=FALSE,BG46=FALSE,BG55=1),"【注意】従業員・職員の特別徴収継続の手続きが必要です。",IF(AND(BG36=FALSE,BG38=TRUE,BG40=TRUE,BG43=TRUE,BG46=TRUE,BG55=1),"【注意】従業員・職員の特別徴収継続の手続きが必要です。",IF(AND(BG36=TRUE,BG38=FALSE,BG40=TRUE,BG43=TRUE,BG46=TRUE,BG55=1),"【注意】従業員・職員の特別徴収継続の手続きが必要です。",IF(AND(BG36=TRUE,BG38=TRUE,BG40=FALSE,BG43=TRUE,BG46=TRUE,BG55=1),"【注意】従業員・職員の特別徴収継続の手続きが必要です。",IF(AND(BG36=TRUE,BG38=TRUE,BG40=TRUE,BG43=FALSE,BG46=TRUE,BG55=1),"【注意】従業員・職員の特別徴収継続の手続きが必要です。",IF(AND(BG36=FALSE,BG38=FALSE,BG40=TRUE,BG43=TRUE,BG46=TRUE,BG55=1),"【注意】従業員・職員の特別徴収継続の手続きが必要です。",IF(AND(BG36=TRUE,BG38=FALSE,BG40=FALSE,BG43=TRUE,BG46=TRUE,BG55=1),"【注意】従業員・職員の特別徴収継続の手続きが必要です。",IF(AND(BG36=TRUE,BG38=TRUE,BG40=FALSE,BG43=FALSE,BG46=TRUE,BG55=1),"【注意】従業員・職員の特別徴収継続の手続きが必要です。",IF(AND(BG36=FALSE,BG38=TRUE,BG40=TRUE,BG43=FALSE,BG46=TRUE,BG55=1),"【注意】従業員・職員の特別徴収継続の手続きが必要です。",IF(AND(BG36=TRUE,BG38=FALSE,BG40=TRUE,BG43=FALSE,BG46=TRUE,BG55=1),"【注意】従業員・職員の特別徴収継続の手続きが必要です。",IF(AND(BG36=FALSE,BG38=TRUE,BG40=FALSE,BG43=TRUE,BG46=TRUE,BG55=1),"【注意】従業員・職員の特別徴収継続の手続きが必要です。",IF(AND(BG36=TRUE,BG38=FALSE,BG40=FALSE,BG43=FALSE,BG46=TRUE,BG55=1),"【注意】従業員・職員の特別徴収継続の手続きが必要です。",IF(AND(BG36=FALSE,BG38=TRUE,BG40=FALSE,BG43=FALSE,BG46=TRUE,BG55=1),"【注意】従業員・職員の特別徴収継続の手続きが必要です。",IF(AND(BG36=FALSE,BG38=FALSE,BG40=TRUE,BG43=FALSE,BG46=TRUE,BG55=1),"【注意】従業員・職員の特別徴収継続の手続きが必要です。",IF(AND(BG36=FALSE,BG38=FALSE,BG40=FALSE,BG43=TRUE,BG46=TRUE,BG55=1),"【注意】従業員・職員の特別徴収継続の手続きが必要です。","")))))))))))))))))</f>
        <v>【注意】従業員・職員の特別徴収継続の手続きが必要です。</v>
      </c>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7"/>
      <c r="BE58" s="321"/>
      <c r="BF58" s="321"/>
      <c r="BG58" s="322"/>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193"/>
      <c r="CM58" s="193"/>
      <c r="CN58" s="193"/>
    </row>
    <row r="59" spans="1:92" s="171" customFormat="1" ht="18.75" customHeight="1" x14ac:dyDescent="0.2">
      <c r="A59" s="1788"/>
      <c r="B59" s="1789"/>
      <c r="C59" s="1768" t="str">
        <f>+IF(AND(BG46=FALSE,BG55=1),"下記をクリックし所在地名称変更届出書を印刷してから、選択画面へもどり「【現在の事業所から次の事業所へ転勤する場合】」を選び届出書の作成を行ってください。",IF(AND(BG36=TRUE,BG38=TRUE,BG40=TRUE,BG43=TRUE,BG46=TRUE,BG55=1),"下記をクリックし所在地名称変更届出書を印刷してから、選択画面へもどり「【現在の事業所から次の事業所へ転勤する場合】」を選び届出書の作成を行ってください。",IF(AND(BG36=FALSE,BG38=FALSE,BG40=FALSE,BG43=FALSE,BG46=FALSE,BG55=1),"下記をクリックし所在地名称変更届出書を印刷してから、選択画面へもどり「【現在の事業所から次の事業所へ転勤する場合】」を選び届出書の作成を行ってください。",IF(AND(BG36=FALSE,BG38=TRUE,BG40=TRUE,BG43=TRUE,BG46=TRUE,BG55=1),"下記をクリックし所在地名称変更届出書を印刷してから、選択画面へもどり「【現在の事業所から次の事業所へ転勤する場合】」を選び届出書の作成を行ってください。",IF(AND(BG36=TRUE,BG38=FALSE,BG40=TRUE,BG43=TRUE,BG46=TRUE,BG55=1),"下記をクリックし所在地名称変更届出書を印刷してから、選択画面へもどり「【現在の事業所から次の事業所へ転勤する場合】」を選び届出書の作成を行ってください。",IF(AND(BG36=TRUE,BG38=TRUE,BG40=FALSE,BG43=TRUE,BG46=TRUE,BG55=1),"下記をクリックし所在地名称変更届出書を印刷してから、選択画面へもどり「【現在の事業所から次の事業所へ転勤する場合】」を選び届出書の作成を行ってください。",IF(AND(BG36=TRUE,BG38=TRUE,BG40=TRUE,BG43=FALSE,BG46=TRUE,BG55=1),"下記をクリックし所在地名称変更届出書を印刷してから、選択画面へもどり「【現在の事業所から次の事業所へ転勤する場合】」を選び届出書の作成を行ってください。",IF(AND(BG36=FALSE,BG38=FALSE,BG40=TRUE,BG43=TRUE,BG46=TRUE,BG55=1),"下記をクリックし所在地名称変更届出書を印刷してから、選択画面へもどり「【現在の事業所から次の事業所へ転勤する場合】」を選び届出書の作成を行ってください。",IF(AND(BG36=TRUE,BG38=FALSE,BG40=FALSE,BG43=TRUE,BG46=TRUE,BG55=1),"下記をクリックし所在地名称変更届出書を印刷してから、選択画面へもどり「【現在の事業所から次の事業所へ転勤する場合】」を選び届出書の作成を行ってください。",IF(AND(BG36=TRUE,BG38=TRUE,BG40=FALSE,BG43=FALSE,BG46=TRUE,BG55=1),"下記をクリックし所在地名称変更届出書を印刷してから、選択画面へもどり「【現在の事業所から次の事業所へ転勤する場合】」を選び届出書の作成を行ってください。",IF(AND(BG36=FALSE,BG38=TRUE,BG40=TRUE,BG43=FALSE,BG46=TRUE,BG55=1),"下記をクリックし所在地名称変更届出書を印刷してから、選択画面へもどり「【現在の事業所から次の事業所へ転勤する場合】」を選び届出書の作成を行ってください。",IF(AND(BG36=TRUE,BG38=FALSE,BG40=TRUE,BG43=FALSE,BG46=TRUE,BG55=1),"下記をクリックし所在地名称変更届出書を印刷してから、選択画面へもどり「【現在の事業所から次の事業所へ転勤する場合】」を選び届出書の作成を行ってください。",IF(AND(BG36=FALSE,BG38=TRUE,BG40=FALSE,BG43=TRUE,BG46=TRUE,BG55=1),"下記をクリックし所在地名称変更届出書を印刷してから、選択画面へもどり「【現在の事業所から次の事業所へ転勤する場合】」を選び届出書の作成を行ってください。",IF(AND(BG36=TRUE,BG38=FALSE,BG40=FALSE,BG43=FALSE,BG46=TRUE,BG55=1),"下記をクリックし所在地名称変更届出書を印刷してから、選択画面へもどり「【現在の事業所から次の事業所へ転勤する場合】」を選び届出書の作成を行ってください。",IF(AND(BG36=FALSE,BG38=TRUE,BG40=FALSE,BG43=FALSE,BG46=TRUE,BG55=1),"下記をクリックし所在地名称変更届出書を印刷してから、選択画面へもどり「【現在の事業所から次の事業所へ転勤する場合】」を選び届出書の作成を行ってください。",IF(AND(BG36=FALSE,BG38=FALSE,BG40=TRUE,BG43=FALSE,BG46=TRUE,BG55=1),"下記をクリックし所在地名称変更届出書を印刷してから、選択画面へもどり「【現在の事業所から次の事業所へ転勤する場合】」を選び届出書の作成を行ってください。",IF(AND(BG36=FALSE,BG38=FALSE,BG40=FALSE,BG43=TRUE,BG46=TRUE,BG55=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59" s="1769"/>
      <c r="E59" s="1769"/>
      <c r="F59" s="1769"/>
      <c r="G59" s="1769"/>
      <c r="H59" s="1769"/>
      <c r="I59" s="1769"/>
      <c r="J59" s="1769"/>
      <c r="K59" s="1769"/>
      <c r="L59" s="1769"/>
      <c r="M59" s="1769"/>
      <c r="N59" s="1769"/>
      <c r="O59" s="1769"/>
      <c r="P59" s="1769"/>
      <c r="Q59" s="1769"/>
      <c r="R59" s="1769"/>
      <c r="S59" s="1769"/>
      <c r="T59" s="1769"/>
      <c r="U59" s="1769"/>
      <c r="V59" s="1769"/>
      <c r="W59" s="1769"/>
      <c r="X59" s="1769"/>
      <c r="Y59" s="1769"/>
      <c r="Z59" s="1769"/>
      <c r="AA59" s="1769"/>
      <c r="AB59" s="1769"/>
      <c r="AC59" s="1769"/>
      <c r="AD59" s="1769"/>
      <c r="AE59" s="1769"/>
      <c r="AF59" s="1769"/>
      <c r="AG59" s="1769"/>
      <c r="AH59" s="1769"/>
      <c r="AI59" s="1769"/>
      <c r="AJ59" s="1769"/>
      <c r="AK59" s="1769"/>
      <c r="AL59" s="1769"/>
      <c r="AM59" s="1769"/>
      <c r="AN59" s="1769"/>
      <c r="AO59" s="1769"/>
      <c r="AP59" s="1769"/>
      <c r="AQ59" s="1769"/>
      <c r="AR59" s="1769"/>
      <c r="AS59" s="1769"/>
      <c r="AT59" s="1769"/>
      <c r="AU59" s="1769"/>
      <c r="AV59" s="1769"/>
      <c r="AW59" s="1769"/>
      <c r="AX59" s="1769"/>
      <c r="AY59" s="1769"/>
      <c r="AZ59" s="1769"/>
      <c r="BA59" s="1769"/>
      <c r="BB59" s="1769"/>
      <c r="BC59" s="1769"/>
      <c r="BD59" s="1770"/>
      <c r="BE59" s="321"/>
      <c r="BF59" s="321"/>
      <c r="BG59" s="322"/>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193"/>
      <c r="CM59" s="193"/>
      <c r="CN59" s="193"/>
    </row>
    <row r="60" spans="1:92" s="171" customFormat="1" ht="18" customHeight="1" x14ac:dyDescent="0.2">
      <c r="A60" s="1788"/>
      <c r="B60" s="1789"/>
      <c r="C60" s="1741" t="str">
        <f>HYPERLINK("#⑦所在地・名称変更届出書!A1","★最後に、ここをクリックして印刷し郵送してください★")</f>
        <v>★最後に、ここをクリックして印刷し郵送してください★</v>
      </c>
      <c r="D60" s="1742"/>
      <c r="E60" s="1742"/>
      <c r="F60" s="1742"/>
      <c r="G60" s="1742"/>
      <c r="H60" s="1742"/>
      <c r="I60" s="1742"/>
      <c r="J60" s="1742"/>
      <c r="K60" s="1742"/>
      <c r="L60" s="1742"/>
      <c r="M60" s="1742"/>
      <c r="N60" s="1742"/>
      <c r="O60" s="1742"/>
      <c r="P60" s="1742"/>
      <c r="Q60" s="1742"/>
      <c r="R60" s="1742"/>
      <c r="S60" s="1742"/>
      <c r="T60" s="1742"/>
      <c r="U60" s="1742"/>
      <c r="V60" s="1742"/>
      <c r="W60" s="1742"/>
      <c r="X60" s="1742"/>
      <c r="Y60" s="1742"/>
      <c r="Z60" s="1742"/>
      <c r="AA60" s="1742"/>
      <c r="AB60" s="1742"/>
      <c r="AC60" s="1742"/>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8"/>
      <c r="BE60" s="321"/>
      <c r="BF60" s="321"/>
      <c r="BG60" s="322"/>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193"/>
      <c r="CM60" s="193"/>
      <c r="CN60" s="193"/>
    </row>
    <row r="61" spans="1:92" s="171" customFormat="1" ht="18" customHeight="1" thickBot="1" x14ac:dyDescent="0.25">
      <c r="A61" s="1790"/>
      <c r="B61" s="1791"/>
      <c r="C61" s="1743"/>
      <c r="D61" s="1744"/>
      <c r="E61" s="1744"/>
      <c r="F61" s="1744"/>
      <c r="G61" s="1744"/>
      <c r="H61" s="1744"/>
      <c r="I61" s="1744"/>
      <c r="J61" s="1744"/>
      <c r="K61" s="1744"/>
      <c r="L61" s="1744"/>
      <c r="M61" s="1744"/>
      <c r="N61" s="1744"/>
      <c r="O61" s="1744"/>
      <c r="P61" s="1744"/>
      <c r="Q61" s="1744"/>
      <c r="R61" s="1744"/>
      <c r="S61" s="1744"/>
      <c r="T61" s="1744"/>
      <c r="U61" s="1744"/>
      <c r="V61" s="1744"/>
      <c r="W61" s="1744"/>
      <c r="X61" s="1744"/>
      <c r="Y61" s="1744"/>
      <c r="Z61" s="1744"/>
      <c r="AA61" s="1744"/>
      <c r="AB61" s="1744"/>
      <c r="AC61" s="1744"/>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300"/>
      <c r="BE61" s="321"/>
      <c r="BF61" s="321"/>
      <c r="BG61" s="322"/>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193"/>
      <c r="CM61" s="193"/>
      <c r="CN61" s="193"/>
    </row>
    <row r="62" spans="1:92" s="171" customFormat="1" ht="18" customHeight="1" x14ac:dyDescent="0.2">
      <c r="A62" s="306"/>
      <c r="B62" s="306"/>
      <c r="C62" s="203"/>
      <c r="D62" s="203"/>
      <c r="E62" s="203"/>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323"/>
      <c r="BF62" s="323"/>
      <c r="BG62" s="324"/>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row>
    <row r="63" spans="1:92" s="171" customFormat="1" ht="18" customHeight="1" x14ac:dyDescent="0.2">
      <c r="A63" s="306"/>
      <c r="B63" s="30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323"/>
      <c r="BF63" s="323"/>
      <c r="BG63" s="324"/>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row>
    <row r="64" spans="1:92" s="171" customFormat="1" ht="18" customHeight="1" x14ac:dyDescent="0.2">
      <c r="A64" s="306"/>
      <c r="B64" s="30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323"/>
      <c r="BF64" s="323"/>
      <c r="BG64" s="324"/>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row>
    <row r="65" spans="1:89" s="171" customFormat="1" ht="18.75" customHeight="1" x14ac:dyDescent="0.2">
      <c r="A65" s="306"/>
      <c r="B65" s="306"/>
      <c r="C65" s="190"/>
      <c r="D65" s="190"/>
      <c r="E65" s="190"/>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307"/>
      <c r="AF65" s="307"/>
      <c r="AG65" s="307"/>
      <c r="AH65" s="307"/>
      <c r="AI65" s="307"/>
      <c r="AJ65" s="307"/>
      <c r="AK65" s="307"/>
      <c r="AL65" s="307"/>
      <c r="AM65" s="307"/>
      <c r="AN65" s="307"/>
      <c r="AO65" s="307"/>
      <c r="AP65" s="307"/>
      <c r="AQ65" s="307"/>
      <c r="AR65" s="307"/>
      <c r="AS65" s="307"/>
      <c r="AT65" s="214"/>
      <c r="AU65" s="213"/>
      <c r="AV65" s="213"/>
      <c r="AW65" s="213"/>
      <c r="AX65" s="213"/>
      <c r="AY65" s="213"/>
      <c r="AZ65" s="213"/>
      <c r="BA65" s="213"/>
      <c r="BB65" s="213"/>
      <c r="BC65" s="213"/>
      <c r="BD65" s="213"/>
      <c r="BE65" s="323"/>
      <c r="BF65" s="323"/>
      <c r="BG65" s="324"/>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row>
    <row r="66" spans="1:89" s="171" customFormat="1" ht="18.75" customHeight="1" x14ac:dyDescent="0.2">
      <c r="A66" s="306"/>
      <c r="B66" s="306"/>
      <c r="C66" s="190"/>
      <c r="D66" s="190"/>
      <c r="E66" s="190"/>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307"/>
      <c r="AN66" s="307"/>
      <c r="AO66" s="307"/>
      <c r="AP66" s="307"/>
      <c r="AQ66" s="307"/>
      <c r="AR66" s="307"/>
      <c r="AS66" s="307"/>
      <c r="AT66" s="214"/>
      <c r="AU66" s="213"/>
      <c r="AV66" s="213"/>
      <c r="AW66" s="213"/>
      <c r="AX66" s="213"/>
      <c r="AY66" s="213"/>
      <c r="AZ66" s="213"/>
      <c r="BA66" s="213"/>
      <c r="BB66" s="213"/>
      <c r="BC66" s="213"/>
      <c r="BD66" s="213"/>
      <c r="BE66" s="323"/>
      <c r="BF66" s="323"/>
      <c r="BG66" s="324"/>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row>
    <row r="67" spans="1:89" s="171" customFormat="1" ht="18.75" customHeight="1" x14ac:dyDescent="0.2">
      <c r="A67" s="306"/>
      <c r="B67" s="306"/>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c r="AN67" s="213"/>
      <c r="AO67" s="213"/>
      <c r="AP67" s="213"/>
      <c r="AQ67" s="213"/>
      <c r="AR67" s="213"/>
      <c r="AS67" s="213"/>
      <c r="AT67" s="216"/>
      <c r="AU67" s="213"/>
      <c r="AV67" s="213"/>
      <c r="AW67" s="213"/>
      <c r="AX67" s="213"/>
      <c r="AY67" s="213"/>
      <c r="AZ67" s="213"/>
      <c r="BA67" s="213"/>
      <c r="BB67" s="213"/>
      <c r="BC67" s="213"/>
      <c r="BD67" s="213"/>
      <c r="BE67" s="323"/>
      <c r="BF67" s="323"/>
      <c r="BG67" s="324"/>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row>
    <row r="68" spans="1:89" s="171" customFormat="1" ht="18.75" customHeight="1" x14ac:dyDescent="0.2">
      <c r="A68" s="292"/>
      <c r="B68" s="292"/>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323"/>
      <c r="BF68" s="323"/>
      <c r="BG68" s="324"/>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row>
    <row r="69" spans="1:89" s="171" customFormat="1" ht="18.75" customHeight="1" x14ac:dyDescent="0.2">
      <c r="A69" s="292"/>
      <c r="B69" s="292"/>
      <c r="C69" s="213"/>
      <c r="D69" s="213"/>
      <c r="E69" s="213"/>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323"/>
      <c r="BF69" s="323"/>
      <c r="BG69" s="324"/>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row>
    <row r="70" spans="1:89" s="171" customFormat="1" ht="18.75" customHeight="1" x14ac:dyDescent="0.2">
      <c r="A70" s="292"/>
      <c r="B70" s="292"/>
      <c r="C70" s="190"/>
      <c r="D70" s="190"/>
      <c r="E70" s="190"/>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323"/>
      <c r="BF70" s="323"/>
      <c r="BG70" s="324"/>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row>
    <row r="71" spans="1:89" s="171" customFormat="1" ht="18.75" customHeight="1" x14ac:dyDescent="0.2">
      <c r="A71" s="292"/>
      <c r="B71" s="292"/>
      <c r="C71" s="190"/>
      <c r="D71" s="190"/>
      <c r="E71" s="190"/>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323"/>
      <c r="BF71" s="323"/>
      <c r="BG71" s="324"/>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row>
    <row r="72" spans="1:89" s="171" customFormat="1" ht="18.75" customHeight="1" x14ac:dyDescent="0.2">
      <c r="A72" s="292"/>
      <c r="B72" s="292"/>
      <c r="D72" s="221"/>
      <c r="E72" s="221"/>
      <c r="F72" s="196"/>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323"/>
      <c r="BF72" s="323"/>
      <c r="BG72" s="324"/>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row>
    <row r="73" spans="1:89" s="171" customFormat="1" ht="22.5" customHeight="1" x14ac:dyDescent="0.2">
      <c r="A73" s="292"/>
      <c r="B73" s="292"/>
      <c r="D73" s="221"/>
      <c r="E73" s="221"/>
      <c r="F73" s="196"/>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323"/>
      <c r="BF73" s="323"/>
      <c r="BG73" s="324"/>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row>
    <row r="74" spans="1:89" s="171" customFormat="1" ht="22.5" customHeight="1" x14ac:dyDescent="0.2">
      <c r="A74" s="292"/>
      <c r="B74" s="292"/>
      <c r="C74" s="213"/>
      <c r="D74" s="213"/>
      <c r="E74" s="213"/>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323"/>
      <c r="BF74" s="323"/>
      <c r="BG74" s="324"/>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row>
    <row r="75" spans="1:89" s="171" customFormat="1" ht="22.5" customHeight="1" x14ac:dyDescent="0.2">
      <c r="A75" s="292"/>
      <c r="B75" s="292"/>
      <c r="C75" s="196"/>
      <c r="D75" s="196"/>
      <c r="E75" s="196"/>
      <c r="F75" s="196"/>
      <c r="G75" s="196"/>
      <c r="H75" s="196"/>
      <c r="I75" s="196"/>
      <c r="J75" s="196"/>
      <c r="K75" s="197"/>
      <c r="L75" s="196"/>
      <c r="M75" s="196"/>
      <c r="N75" s="196"/>
      <c r="O75" s="196"/>
      <c r="P75" s="310"/>
      <c r="Q75" s="310"/>
      <c r="R75" s="310"/>
      <c r="S75" s="310"/>
      <c r="T75" s="310"/>
      <c r="U75" s="310"/>
      <c r="V75" s="310"/>
      <c r="W75" s="196"/>
      <c r="X75" s="196"/>
      <c r="Y75" s="196"/>
      <c r="Z75" s="196"/>
      <c r="AA75" s="196"/>
      <c r="AB75" s="196"/>
      <c r="AC75" s="196"/>
      <c r="AD75" s="196"/>
      <c r="AE75" s="196"/>
      <c r="AF75" s="196"/>
      <c r="AG75" s="196"/>
      <c r="AH75" s="196"/>
      <c r="AI75" s="196"/>
      <c r="AJ75" s="196"/>
      <c r="AK75" s="196"/>
      <c r="AL75" s="196"/>
      <c r="AM75" s="196"/>
      <c r="AN75" s="197"/>
      <c r="AO75" s="196"/>
      <c r="AP75" s="196"/>
      <c r="AQ75" s="197"/>
      <c r="AR75" s="196"/>
      <c r="AS75" s="196"/>
      <c r="AT75" s="196"/>
      <c r="AU75" s="196"/>
      <c r="AV75" s="196"/>
      <c r="AW75" s="196"/>
      <c r="AX75" s="196"/>
      <c r="AY75" s="196"/>
      <c r="AZ75" s="196"/>
      <c r="BA75" s="196"/>
      <c r="BB75" s="196"/>
      <c r="BC75" s="196"/>
      <c r="BD75" s="196"/>
      <c r="BE75" s="323"/>
      <c r="BF75" s="323"/>
      <c r="BG75" s="324"/>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row>
    <row r="76" spans="1:89" s="171" customFormat="1" ht="22.5" customHeight="1" x14ac:dyDescent="0.2">
      <c r="A76" s="292"/>
      <c r="B76" s="292"/>
      <c r="D76" s="221"/>
      <c r="E76" s="221"/>
      <c r="F76" s="221"/>
      <c r="G76" s="221"/>
      <c r="H76" s="221"/>
      <c r="I76" s="221"/>
      <c r="J76" s="221"/>
      <c r="K76" s="221"/>
      <c r="L76" s="221"/>
      <c r="M76" s="22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23"/>
      <c r="BF76" s="323"/>
      <c r="BG76" s="324"/>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row>
    <row r="77" spans="1:89" s="171" customFormat="1" ht="18.75" customHeight="1" x14ac:dyDescent="0.2">
      <c r="A77" s="292"/>
      <c r="B77" s="292"/>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323"/>
      <c r="BF77" s="323"/>
      <c r="BG77" s="324"/>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row>
    <row r="78" spans="1:89" s="171" customFormat="1" ht="18.75" customHeight="1" x14ac:dyDescent="0.2">
      <c r="A78" s="292"/>
      <c r="B78" s="292"/>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323"/>
      <c r="BF78" s="323"/>
      <c r="BG78" s="324"/>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row>
    <row r="79" spans="1:89" s="171" customFormat="1" ht="18.75" customHeight="1" x14ac:dyDescent="0.2">
      <c r="A79" s="292"/>
      <c r="B79" s="292"/>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323"/>
      <c r="BF79" s="323"/>
      <c r="BG79" s="324"/>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row>
    <row r="80" spans="1:89" s="171" customFormat="1" ht="18.75" customHeight="1" x14ac:dyDescent="0.2">
      <c r="A80" s="292"/>
      <c r="B80" s="292"/>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323"/>
      <c r="BF80" s="323"/>
      <c r="BG80" s="324"/>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row>
    <row r="81" spans="1:89" s="171" customFormat="1" ht="18.75" customHeight="1" x14ac:dyDescent="0.2">
      <c r="A81" s="292"/>
      <c r="B81" s="292"/>
      <c r="C81" s="213"/>
      <c r="D81" s="213"/>
      <c r="E81" s="213"/>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323"/>
      <c r="BF81" s="323"/>
      <c r="BG81" s="324"/>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row>
    <row r="82" spans="1:89" s="171" customFormat="1" ht="18.75" customHeight="1" x14ac:dyDescent="0.2">
      <c r="A82" s="292"/>
      <c r="B82" s="292"/>
      <c r="C82" s="190"/>
      <c r="D82" s="190"/>
      <c r="E82" s="190"/>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323"/>
      <c r="BF82" s="323"/>
      <c r="BG82" s="324"/>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row>
    <row r="83" spans="1:89" s="171" customFormat="1" ht="18.75" customHeight="1" x14ac:dyDescent="0.2">
      <c r="A83" s="292"/>
      <c r="B83" s="292"/>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323"/>
      <c r="BF83" s="323"/>
      <c r="BG83" s="324"/>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row>
    <row r="84" spans="1:89" s="171" customFormat="1" ht="18.75" customHeight="1" x14ac:dyDescent="0.2">
      <c r="BE84" s="323"/>
      <c r="BF84" s="323"/>
      <c r="BG84" s="324"/>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row>
    <row r="85" spans="1:89" s="171" customFormat="1" ht="18.75" customHeight="1" x14ac:dyDescent="0.2">
      <c r="BE85" s="323"/>
      <c r="BF85" s="323"/>
      <c r="BG85" s="324"/>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row>
    <row r="86" spans="1:89" s="171" customFormat="1" ht="18.75" customHeight="1" x14ac:dyDescent="0.2">
      <c r="BE86" s="323"/>
      <c r="BF86" s="323"/>
      <c r="BG86" s="324"/>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row>
    <row r="87" spans="1:89" s="171" customFormat="1" ht="18.75" customHeight="1" x14ac:dyDescent="0.2">
      <c r="BE87" s="323"/>
      <c r="BF87" s="323"/>
      <c r="BG87" s="324"/>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row>
    <row r="89" spans="1:89" ht="14" x14ac:dyDescent="0.2">
      <c r="C89" s="221"/>
    </row>
    <row r="90" spans="1:89" ht="14" x14ac:dyDescent="0.2">
      <c r="C90" s="221"/>
    </row>
    <row r="91" spans="1:89" ht="14" x14ac:dyDescent="0.2">
      <c r="C91" s="221"/>
    </row>
    <row r="92" spans="1:89" ht="14" x14ac:dyDescent="0.2">
      <c r="C92" s="221"/>
    </row>
    <row r="93" spans="1:89" ht="14" x14ac:dyDescent="0.2">
      <c r="C93" s="221"/>
    </row>
    <row r="94" spans="1:89" ht="14" x14ac:dyDescent="0.2">
      <c r="C94" s="221"/>
    </row>
  </sheetData>
  <sheetProtection algorithmName="SHA-512" hashValue="Rt1N7nldJIrdLtfgjFQQJRi8dFleX63mGuC0BZ9grJupoFTr5mTbC4JNzrHTRUv85GKr5wELfEGYGOwXrS9srg==" saltValue="YVUc6yEiqAkW0JPjbdVsjA==" spinCount="100000" sheet="1" objects="1" scenarios="1" selectLockedCells="1"/>
  <dataConsolidate/>
  <customSheetViews>
    <customSheetView guid="{39730EE9-C200-49A1-8CC0-8205A0991BA8}" scale="115" showGridLines="0" showRowCol="0" hiddenColumns="1">
      <selection activeCell="C10" sqref="C10:C11"/>
      <rowBreaks count="2" manualBreakCount="2">
        <brk id="33" max="55" man="1"/>
        <brk id="76" max="55" man="1"/>
      </rowBreaks>
      <pageMargins left="0.11811023622047245" right="0.11811023622047245" top="0.31496062992125984" bottom="0.31496062992125984" header="0.31496062992125984" footer="0.31496062992125984"/>
      <pageSetup paperSize="9" scale="80" orientation="landscape" r:id="rId1"/>
    </customSheetView>
  </customSheetViews>
  <mergeCells count="163">
    <mergeCell ref="BG55:BG57"/>
    <mergeCell ref="D52:E52"/>
    <mergeCell ref="F52:BD52"/>
    <mergeCell ref="D53:E53"/>
    <mergeCell ref="C43:C44"/>
    <mergeCell ref="BE35:BJ35"/>
    <mergeCell ref="BK35:BP35"/>
    <mergeCell ref="BE3:BJ3"/>
    <mergeCell ref="BK3:BP3"/>
    <mergeCell ref="C35:BD35"/>
    <mergeCell ref="F41:J41"/>
    <mergeCell ref="K41:AO41"/>
    <mergeCell ref="F42:J42"/>
    <mergeCell ref="K42:AO42"/>
    <mergeCell ref="D39:E39"/>
    <mergeCell ref="D41:E41"/>
    <mergeCell ref="I37:J37"/>
    <mergeCell ref="L37:M37"/>
    <mergeCell ref="O37:P37"/>
    <mergeCell ref="D13:E13"/>
    <mergeCell ref="D15:E15"/>
    <mergeCell ref="D16:E16"/>
    <mergeCell ref="F26:BD26"/>
    <mergeCell ref="F43:BD43"/>
    <mergeCell ref="BQ3:BR3"/>
    <mergeCell ref="BQ4:BR4"/>
    <mergeCell ref="F16:V16"/>
    <mergeCell ref="F11:G11"/>
    <mergeCell ref="H11:M11"/>
    <mergeCell ref="F27:J28"/>
    <mergeCell ref="C24:C29"/>
    <mergeCell ref="C30:BD30"/>
    <mergeCell ref="D26:E26"/>
    <mergeCell ref="BG27:BG29"/>
    <mergeCell ref="BE19:BJ19"/>
    <mergeCell ref="BK19:BP19"/>
    <mergeCell ref="BQ19:BR19"/>
    <mergeCell ref="F20:BD20"/>
    <mergeCell ref="BQ20:BR20"/>
    <mergeCell ref="F21:G21"/>
    <mergeCell ref="H21:M21"/>
    <mergeCell ref="F10:BD10"/>
    <mergeCell ref="F25:V25"/>
    <mergeCell ref="P11:BD11"/>
    <mergeCell ref="D10:E10"/>
    <mergeCell ref="D12:E12"/>
    <mergeCell ref="C8:BD8"/>
    <mergeCell ref="C12:C14"/>
    <mergeCell ref="N39:O39"/>
    <mergeCell ref="F53:V53"/>
    <mergeCell ref="C52:C57"/>
    <mergeCell ref="F44:V44"/>
    <mergeCell ref="P39:BD39"/>
    <mergeCell ref="C40:C42"/>
    <mergeCell ref="D40:E40"/>
    <mergeCell ref="D38:E38"/>
    <mergeCell ref="F38:BD38"/>
    <mergeCell ref="C15:C16"/>
    <mergeCell ref="F24:BD24"/>
    <mergeCell ref="C9:BD9"/>
    <mergeCell ref="D11:E11"/>
    <mergeCell ref="N11:O11"/>
    <mergeCell ref="F18:BD18"/>
    <mergeCell ref="F19:G19"/>
    <mergeCell ref="H19:I19"/>
    <mergeCell ref="K19:L19"/>
    <mergeCell ref="N19:O19"/>
    <mergeCell ref="R19:BD19"/>
    <mergeCell ref="C18:C23"/>
    <mergeCell ref="D18:E18"/>
    <mergeCell ref="D19:E19"/>
    <mergeCell ref="D20:E20"/>
    <mergeCell ref="D21:E21"/>
    <mergeCell ref="D22:E22"/>
    <mergeCell ref="D23:E23"/>
    <mergeCell ref="N21:O21"/>
    <mergeCell ref="P21:BD21"/>
    <mergeCell ref="F22:BD22"/>
    <mergeCell ref="F23:G23"/>
    <mergeCell ref="H23:M23"/>
    <mergeCell ref="N23:O23"/>
    <mergeCell ref="A1:BD1"/>
    <mergeCell ref="C2:E2"/>
    <mergeCell ref="F2:BD2"/>
    <mergeCell ref="C3:E3"/>
    <mergeCell ref="C4:E4"/>
    <mergeCell ref="F4:BD4"/>
    <mergeCell ref="F3:H3"/>
    <mergeCell ref="C5:E7"/>
    <mergeCell ref="N5:Z5"/>
    <mergeCell ref="I3:J3"/>
    <mergeCell ref="L3:M3"/>
    <mergeCell ref="O3:P3"/>
    <mergeCell ref="R3:BD3"/>
    <mergeCell ref="F6:M7"/>
    <mergeCell ref="N6:Z7"/>
    <mergeCell ref="F5:M5"/>
    <mergeCell ref="A2:B7"/>
    <mergeCell ref="A34:B61"/>
    <mergeCell ref="D27:E29"/>
    <mergeCell ref="D43:E43"/>
    <mergeCell ref="C31:BD31"/>
    <mergeCell ref="F15:BD15"/>
    <mergeCell ref="F12:BD12"/>
    <mergeCell ref="F13:J13"/>
    <mergeCell ref="K13:AO13"/>
    <mergeCell ref="F14:J14"/>
    <mergeCell ref="K14:AO14"/>
    <mergeCell ref="F37:H37"/>
    <mergeCell ref="A8:B33"/>
    <mergeCell ref="C10:C11"/>
    <mergeCell ref="C36:C37"/>
    <mergeCell ref="D36:E36"/>
    <mergeCell ref="F36:BD36"/>
    <mergeCell ref="D37:E37"/>
    <mergeCell ref="D24:E24"/>
    <mergeCell ref="D25:E25"/>
    <mergeCell ref="C34:BD34"/>
    <mergeCell ref="K27:K28"/>
    <mergeCell ref="F40:BD40"/>
    <mergeCell ref="C17:BD17"/>
    <mergeCell ref="C45:BD45"/>
    <mergeCell ref="BQ47:BR47"/>
    <mergeCell ref="D48:E48"/>
    <mergeCell ref="F48:BD48"/>
    <mergeCell ref="BQ48:BR48"/>
    <mergeCell ref="D49:E49"/>
    <mergeCell ref="F49:G49"/>
    <mergeCell ref="H49:M49"/>
    <mergeCell ref="N49:O49"/>
    <mergeCell ref="P49:BD49"/>
    <mergeCell ref="D47:E47"/>
    <mergeCell ref="F47:G47"/>
    <mergeCell ref="H47:I47"/>
    <mergeCell ref="K47:L47"/>
    <mergeCell ref="N47:O47"/>
    <mergeCell ref="R47:BD47"/>
    <mergeCell ref="BE47:BJ47"/>
    <mergeCell ref="BK47:BP47"/>
    <mergeCell ref="P23:BD23"/>
    <mergeCell ref="C60:AC61"/>
    <mergeCell ref="D50:E50"/>
    <mergeCell ref="F50:BD50"/>
    <mergeCell ref="D51:E51"/>
    <mergeCell ref="F51:G51"/>
    <mergeCell ref="H51:M51"/>
    <mergeCell ref="N51:O51"/>
    <mergeCell ref="P51:BD51"/>
    <mergeCell ref="F46:BD46"/>
    <mergeCell ref="F54:BD54"/>
    <mergeCell ref="D55:E57"/>
    <mergeCell ref="D54:E54"/>
    <mergeCell ref="F55:J56"/>
    <mergeCell ref="K55:K56"/>
    <mergeCell ref="C58:BD58"/>
    <mergeCell ref="C59:BD59"/>
    <mergeCell ref="C32:AC33"/>
    <mergeCell ref="F39:G39"/>
    <mergeCell ref="H39:M39"/>
    <mergeCell ref="D44:E44"/>
    <mergeCell ref="C46:C51"/>
    <mergeCell ref="D46:E46"/>
    <mergeCell ref="C38:C39"/>
  </mergeCells>
  <phoneticPr fontId="3"/>
  <conditionalFormatting sqref="K13:AO13">
    <cfRule type="expression" dxfId="191" priority="123">
      <formula>$K$13&lt;&gt;""</formula>
    </cfRule>
  </conditionalFormatting>
  <conditionalFormatting sqref="K14:AO14">
    <cfRule type="expression" dxfId="190" priority="122">
      <formula>$K$14&lt;&gt;""</formula>
    </cfRule>
  </conditionalFormatting>
  <conditionalFormatting sqref="AB5:BD6 AA7:BD7">
    <cfRule type="expression" dxfId="189" priority="99">
      <formula>$P$5&lt;&gt;""</formula>
    </cfRule>
  </conditionalFormatting>
  <conditionalFormatting sqref="H39:M39">
    <cfRule type="expression" dxfId="188" priority="71">
      <formula>$H$39&lt;&gt;""</formula>
    </cfRule>
  </conditionalFormatting>
  <conditionalFormatting sqref="P39:BD39">
    <cfRule type="expression" dxfId="187" priority="70">
      <formula>$P$39&lt;&gt;""</formula>
    </cfRule>
  </conditionalFormatting>
  <conditionalFormatting sqref="K41:AO41">
    <cfRule type="expression" dxfId="186" priority="73">
      <formula>$K$41&lt;&gt;""</formula>
    </cfRule>
  </conditionalFormatting>
  <conditionalFormatting sqref="K42:AO42">
    <cfRule type="expression" dxfId="185" priority="72">
      <formula>$K$42&lt;&gt;""</formula>
    </cfRule>
  </conditionalFormatting>
  <conditionalFormatting sqref="I3:J3">
    <cfRule type="expression" dxfId="184" priority="233">
      <formula>$I$3&lt;&gt;""</formula>
    </cfRule>
  </conditionalFormatting>
  <conditionalFormatting sqref="L3:M3">
    <cfRule type="expression" dxfId="183" priority="234">
      <formula>$L$3&lt;&gt;""</formula>
    </cfRule>
  </conditionalFormatting>
  <conditionalFormatting sqref="O3:P3">
    <cfRule type="expression" dxfId="182" priority="235">
      <formula>$O$3&lt;&gt;""</formula>
    </cfRule>
  </conditionalFormatting>
  <conditionalFormatting sqref="C32">
    <cfRule type="expression" dxfId="181" priority="69">
      <formula>$C$32="★最後に、ここをクリックして印刷し郵送してください★"</formula>
    </cfRule>
  </conditionalFormatting>
  <conditionalFormatting sqref="C60">
    <cfRule type="expression" dxfId="180" priority="68">
      <formula>$C$60="★最後に、ここをクリックして印刷し郵送してください★"</formula>
    </cfRule>
  </conditionalFormatting>
  <conditionalFormatting sqref="C30:BD30">
    <cfRule type="expression" dxfId="179" priority="67">
      <formula>$C$30="【注意】従業員・職員の特別徴収継続の手続きが必要です。"</formula>
    </cfRule>
  </conditionalFormatting>
  <conditionalFormatting sqref="C31:BD31">
    <cfRule type="expression" dxfId="178" priority="66">
      <formula>$C$31="下記をクリックし所在地名称変更届出書を印刷してから、選択画面へもどり「【現在の事業所から次の事業所へ転勤する場合】」を選び届出書の作成を行ってください。"</formula>
    </cfRule>
  </conditionalFormatting>
  <conditionalFormatting sqref="C58:BD58">
    <cfRule type="expression" dxfId="177" priority="65">
      <formula>$C$58="【注意】従業員・職員の特別徴収継続の手続きが必要です。"</formula>
    </cfRule>
  </conditionalFormatting>
  <conditionalFormatting sqref="C59:BD59">
    <cfRule type="expression" dxfId="176" priority="64">
      <formula>$C$59="下記をクリックし所在地名称変更届出書を印刷してから、選択画面へもどり「【現在の事業所から次の事業所へ転勤する場合】」を選び届出書の作成を行ってください。"</formula>
    </cfRule>
  </conditionalFormatting>
  <conditionalFormatting sqref="F6">
    <cfRule type="expression" dxfId="175" priority="63">
      <formula>$F$6="Ｑ3.～Ｑ１０.を回答"</formula>
    </cfRule>
  </conditionalFormatting>
  <conditionalFormatting sqref="H11:M11">
    <cfRule type="expression" dxfId="174" priority="59">
      <formula>$H$11&lt;&gt;""</formula>
    </cfRule>
  </conditionalFormatting>
  <conditionalFormatting sqref="P11:BD11">
    <cfRule type="expression" dxfId="173" priority="58">
      <formula>$P$11&lt;&gt;""</formula>
    </cfRule>
  </conditionalFormatting>
  <conditionalFormatting sqref="R3:BD3">
    <cfRule type="expression" dxfId="172" priority="57">
      <formula>$R$3="←今日の日付を再度、確認してください。正しければＱ２へお進みください。"</formula>
    </cfRule>
  </conditionalFormatting>
  <conditionalFormatting sqref="I37:J37">
    <cfRule type="expression" dxfId="171" priority="52">
      <formula>$I$37&lt;&gt;""</formula>
    </cfRule>
  </conditionalFormatting>
  <conditionalFormatting sqref="L37:M37">
    <cfRule type="expression" dxfId="170" priority="53">
      <formula>$L$37&lt;&gt;""</formula>
    </cfRule>
  </conditionalFormatting>
  <conditionalFormatting sqref="O37:P37">
    <cfRule type="expression" dxfId="169" priority="54">
      <formula>$O$37&lt;&gt;""</formula>
    </cfRule>
  </conditionalFormatting>
  <conditionalFormatting sqref="C10:C11">
    <cfRule type="expression" dxfId="168" priority="42">
      <formula>$BG$10=TRUE</formula>
    </cfRule>
  </conditionalFormatting>
  <conditionalFormatting sqref="C12:C14">
    <cfRule type="expression" dxfId="167" priority="41">
      <formula>$BG$12=TRUE</formula>
    </cfRule>
  </conditionalFormatting>
  <conditionalFormatting sqref="C15:C16">
    <cfRule type="expression" dxfId="166" priority="40">
      <formula>$BG$15=TRUE</formula>
    </cfRule>
  </conditionalFormatting>
  <conditionalFormatting sqref="C36:C37">
    <cfRule type="expression" dxfId="165" priority="39">
      <formula>$BG$36=TRUE</formula>
    </cfRule>
  </conditionalFormatting>
  <conditionalFormatting sqref="C38:C39">
    <cfRule type="expression" dxfId="164" priority="38">
      <formula>$BG$38=TRUE</formula>
    </cfRule>
  </conditionalFormatting>
  <conditionalFormatting sqref="C40:C42">
    <cfRule type="expression" dxfId="163" priority="37">
      <formula>$BG$40=TRUE</formula>
    </cfRule>
  </conditionalFormatting>
  <conditionalFormatting sqref="C43:C44">
    <cfRule type="expression" dxfId="162" priority="36">
      <formula>$BG$43=TRUE</formula>
    </cfRule>
  </conditionalFormatting>
  <conditionalFormatting sqref="F53:V53">
    <cfRule type="expression" dxfId="161" priority="35">
      <formula>$F$53&lt;&gt;""</formula>
    </cfRule>
  </conditionalFormatting>
  <conditionalFormatting sqref="F44:V44">
    <cfRule type="expression" dxfId="160" priority="34">
      <formula>$F$44&lt;&gt;""</formula>
    </cfRule>
  </conditionalFormatting>
  <conditionalFormatting sqref="F16:V16">
    <cfRule type="expression" dxfId="159" priority="33">
      <formula>$F$16&lt;&gt;""</formula>
    </cfRule>
  </conditionalFormatting>
  <conditionalFormatting sqref="F25:V25">
    <cfRule type="expression" dxfId="158" priority="32">
      <formula>$F$25&lt;&gt;""</formula>
    </cfRule>
  </conditionalFormatting>
  <conditionalFormatting sqref="N6">
    <cfRule type="expression" dxfId="157" priority="236">
      <formula>$N$6="↓Q11.～Ｑ19.を回答"</formula>
    </cfRule>
  </conditionalFormatting>
  <conditionalFormatting sqref="F5:M5">
    <cfRule type="expression" dxfId="156" priority="31">
      <formula>$BG$5=1</formula>
    </cfRule>
  </conditionalFormatting>
  <conditionalFormatting sqref="N5:Z5">
    <cfRule type="expression" dxfId="155" priority="30">
      <formula>$BG$5=2</formula>
    </cfRule>
  </conditionalFormatting>
  <conditionalFormatting sqref="H23:M23">
    <cfRule type="expression" dxfId="154" priority="29">
      <formula>$H$23&lt;&gt;""</formula>
    </cfRule>
  </conditionalFormatting>
  <conditionalFormatting sqref="P23:BD23">
    <cfRule type="expression" dxfId="153" priority="28">
      <formula>$P$23&lt;&gt;""</formula>
    </cfRule>
  </conditionalFormatting>
  <conditionalFormatting sqref="H21:M21">
    <cfRule type="expression" dxfId="152" priority="27">
      <formula>$H$21&lt;&gt;""</formula>
    </cfRule>
  </conditionalFormatting>
  <conditionalFormatting sqref="P21:BD21">
    <cfRule type="expression" dxfId="151" priority="26">
      <formula>$P$21&lt;&gt;""</formula>
    </cfRule>
  </conditionalFormatting>
  <conditionalFormatting sqref="C18">
    <cfRule type="expression" dxfId="150" priority="21">
      <formula>$BG$18=TRUE</formula>
    </cfRule>
  </conditionalFormatting>
  <conditionalFormatting sqref="C46">
    <cfRule type="expression" dxfId="149" priority="12">
      <formula>$BG$46=TRUE</formula>
    </cfRule>
  </conditionalFormatting>
  <conditionalFormatting sqref="H19:I19">
    <cfRule type="expression" dxfId="148" priority="237">
      <formula>$H$19&lt;&gt;""</formula>
    </cfRule>
  </conditionalFormatting>
  <conditionalFormatting sqref="K19:L19">
    <cfRule type="expression" dxfId="147" priority="238">
      <formula>$K$19&lt;&gt;""</formula>
    </cfRule>
  </conditionalFormatting>
  <conditionalFormatting sqref="N19:O19">
    <cfRule type="expression" dxfId="146" priority="239">
      <formula>$N$19&lt;&gt;""</formula>
    </cfRule>
  </conditionalFormatting>
  <conditionalFormatting sqref="R47:BD47">
    <cfRule type="expression" dxfId="145" priority="11">
      <formula>$R$47="←本日以降の日付を入力してください。正しければＱ１５へお進みください。"</formula>
    </cfRule>
  </conditionalFormatting>
  <conditionalFormatting sqref="R19:BD19">
    <cfRule type="expression" dxfId="144" priority="10">
      <formula>$R$19="←本日以降の日付を入力してください。正しければＱ１５へお進みください。"</formula>
    </cfRule>
  </conditionalFormatting>
  <conditionalFormatting sqref="A8:B33">
    <cfRule type="expression" dxfId="143" priority="9">
      <formula>$BG$5=1</formula>
    </cfRule>
  </conditionalFormatting>
  <conditionalFormatting sqref="A34:B61">
    <cfRule type="expression" dxfId="142" priority="8">
      <formula>$BG$5=2</formula>
    </cfRule>
  </conditionalFormatting>
  <conditionalFormatting sqref="H47:I47">
    <cfRule type="expression" dxfId="141" priority="7">
      <formula>$H$47&lt;&gt;""</formula>
    </cfRule>
  </conditionalFormatting>
  <conditionalFormatting sqref="K47:L47">
    <cfRule type="expression" dxfId="140" priority="6">
      <formula>$K$47&lt;&gt;""</formula>
    </cfRule>
  </conditionalFormatting>
  <conditionalFormatting sqref="N47:O47">
    <cfRule type="expression" dxfId="139" priority="5">
      <formula>$N$47&lt;&gt;""</formula>
    </cfRule>
  </conditionalFormatting>
  <conditionalFormatting sqref="H49:M49">
    <cfRule type="expression" dxfId="138" priority="4">
      <formula>$H$49&lt;&gt;""</formula>
    </cfRule>
  </conditionalFormatting>
  <conditionalFormatting sqref="H51:M51">
    <cfRule type="expression" dxfId="137" priority="3">
      <formula>$H$51&lt;&gt;""</formula>
    </cfRule>
  </conditionalFormatting>
  <conditionalFormatting sqref="P51:BD51">
    <cfRule type="expression" dxfId="136" priority="2">
      <formula>$P$51&lt;&gt;""</formula>
    </cfRule>
  </conditionalFormatting>
  <conditionalFormatting sqref="P49:BD49">
    <cfRule type="expression" dxfId="135" priority="1">
      <formula>$P$49&lt;&gt;""</formula>
    </cfRule>
  </conditionalFormatting>
  <dataValidations count="16">
    <dataValidation type="textLength" allowBlank="1" showInputMessage="1" showErrorMessage="1" errorTitle="桁数を確認してください。" error="指定番号は、８桁の数字です。" sqref="F25:V25 F53:V53" xr:uid="{00000000-0002-0000-0500-000000000000}">
      <formula1>8</formula1>
      <formula2>8</formula2>
    </dataValidation>
    <dataValidation type="whole" allowBlank="1" showInputMessage="1" showErrorMessage="1" errorTitle="日付を入力してください。" error="今日の日付を入力してください。" sqref="O3:P3" xr:uid="{00000000-0002-0000-0500-000001000000}">
      <formula1>1</formula1>
      <formula2>31</formula2>
    </dataValidation>
    <dataValidation type="custom" allowBlank="1" showInputMessage="1" showErrorMessage="1" errorTitle="チェックしてください。" error="変更になった項目にチェックを入れてから入力してください。" sqref="H11:M11 H47:I47 H39:M39 H19:I19" xr:uid="{00000000-0002-0000-0500-000002000000}">
      <formula1>BG10&lt;&gt;FALSE</formula1>
    </dataValidation>
    <dataValidation type="custom" allowBlank="1" showInputMessage="1" showErrorMessage="1" errorTitle="チェックしてください。" error="変更になった項目にチェックを入れてから入力してください。" sqref="P11:BD11 P39:BD39" xr:uid="{00000000-0002-0000-0500-000003000000}">
      <formula1>BG10&lt;&gt;FALSE</formula1>
    </dataValidation>
    <dataValidation type="custom" imeMode="halfKatakana" allowBlank="1" showInputMessage="1" showErrorMessage="1" errorTitle="チェックしてください。" error="変更になった項目にチェックを入れてから入力してください。" promptTitle="カタカナ及びひらがなで入力" sqref="K13:AO13 K41:AO41" xr:uid="{00000000-0002-0000-0500-000004000000}">
      <formula1>BG12&lt;&gt;FALSE</formula1>
    </dataValidation>
    <dataValidation type="custom" allowBlank="1" showInputMessage="1" showErrorMessage="1" errorTitle="チェックしてください。" error="変更になった項目にチェックを入れてから入力してください。" sqref="K14:AO14 K42:AO42" xr:uid="{00000000-0002-0000-0500-000005000000}">
      <formula1>BG12&lt;&gt;FALSE</formula1>
    </dataValidation>
    <dataValidation type="custom" allowBlank="1" showInputMessage="1" showErrorMessage="1" errorTitle="チェックしてください。" error="変更になった項目にチェックを入れてから入力してください。" sqref="F16:V16 F44:V44" xr:uid="{00000000-0002-0000-0500-000006000000}">
      <formula1>BG15&lt;&gt;FALSE</formula1>
    </dataValidation>
    <dataValidation type="custom" allowBlank="1" showInputMessage="1" showErrorMessage="1" errorTitle="チェックしてください。" error="変更になった項目にチェックを入れてから入力してください。" sqref="K19:L19 K47:L47" xr:uid="{00000000-0002-0000-0500-000008000000}">
      <formula1>BG18&lt;&gt;FALSE</formula1>
    </dataValidation>
    <dataValidation type="custom" allowBlank="1" showInputMessage="1" showErrorMessage="1" errorTitle="チェックしてください。" error="変更になった項目にチェックを入れてから入力してください。" sqref="N19:O19 N47:O47" xr:uid="{00000000-0002-0000-0500-000009000000}">
      <formula1>BG18&lt;&gt;FALSE</formula1>
    </dataValidation>
    <dataValidation type="custom" allowBlank="1" showInputMessage="1" showErrorMessage="1" errorTitle="チェックしてください。" error="変更になった項目にチェックを入れてから入力してください。" sqref="H21:M21 H49:M49" xr:uid="{00000000-0002-0000-0500-00000A000000}">
      <formula1>BG18&lt;&gt;FALSE</formula1>
    </dataValidation>
    <dataValidation type="custom" allowBlank="1" showInputMessage="1" showErrorMessage="1" errorTitle="チェックしてください。" error="変更になった項目にチェックを入れてから入力してください。" sqref="P21:BD21 P49:BD49" xr:uid="{00000000-0002-0000-0500-00000B000000}">
      <formula1>BG18&lt;&gt;FALSE</formula1>
    </dataValidation>
    <dataValidation type="custom" allowBlank="1" showInputMessage="1" showErrorMessage="1" errorTitle="チェックしてください。" error="変更になった項目にチェックを入れてから入力してください。" sqref="H23:M23 H51:M51" xr:uid="{00000000-0002-0000-0500-00000C000000}">
      <formula1>BG18&lt;&gt;FALSE</formula1>
    </dataValidation>
    <dataValidation type="custom" allowBlank="1" showInputMessage="1" showErrorMessage="1" errorTitle="チェックしてください。" error="変更になった項目にチェックを入れてから入力してください。" sqref="P23:BD23 P51:BD51" xr:uid="{00000000-0002-0000-0500-00000D000000}">
      <formula1>BG18&lt;&gt;FALSE</formula1>
    </dataValidation>
    <dataValidation type="custom" allowBlank="1" showInputMessage="1" showErrorMessage="1" errorTitle="チェックしてください。" error="変更になった項目にチェックを入れてから入力してください。" sqref="I37:J37" xr:uid="{00000000-0002-0000-0500-00000E000000}">
      <formula1>BG36&lt;&gt;FALSE</formula1>
    </dataValidation>
    <dataValidation type="custom" allowBlank="1" showInputMessage="1" showErrorMessage="1" errorTitle="チェックしてください。" error="変更になった項目にチェックを入れてから入力してください。" sqref="L37:M37" xr:uid="{00000000-0002-0000-0500-00000F000000}">
      <formula1>BG36&lt;&gt;FALSE</formula1>
    </dataValidation>
    <dataValidation type="custom" allowBlank="1" showInputMessage="1" showErrorMessage="1" errorTitle="チェックしてください。" error="変更になった項目にチェックを入れてから入力してください。" sqref="O37:P37" xr:uid="{00000000-0002-0000-0500-000010000000}">
      <formula1>BG36&lt;&gt;FALSE</formula1>
    </dataValidation>
  </dataValidations>
  <pageMargins left="0.11811023622047245" right="0.11811023622047245" top="0.31496062992125984" bottom="0.31496062992125984" header="0.31496062992125984" footer="0.31496062992125984"/>
  <pageSetup paperSize="9" scale="80" orientation="landscape" r:id="rId2"/>
  <rowBreaks count="2" manualBreakCount="2">
    <brk id="33" max="55" man="1"/>
    <brk id="76" max="55" man="1"/>
  </rowBreaks>
  <drawing r:id="rId3"/>
  <legacyDrawing r:id="rId4"/>
  <mc:AlternateContent xmlns:mc="http://schemas.openxmlformats.org/markup-compatibility/2006">
    <mc:Choice Requires="x14">
      <controls>
        <mc:AlternateContent xmlns:mc="http://schemas.openxmlformats.org/markup-compatibility/2006">
          <mc:Choice Requires="x14">
            <control shapeId="221191" r:id="rId5" name="Group Box 7">
              <controlPr defaultSize="0" autoFill="0" autoPict="0">
                <anchor moveWithCells="1">
                  <from>
                    <xdr:col>5</xdr:col>
                    <xdr:colOff>0</xdr:colOff>
                    <xdr:row>69</xdr:row>
                    <xdr:rowOff>19050</xdr:rowOff>
                  </from>
                  <to>
                    <xdr:col>55</xdr:col>
                    <xdr:colOff>0</xdr:colOff>
                    <xdr:row>71</xdr:row>
                    <xdr:rowOff>57150</xdr:rowOff>
                  </to>
                </anchor>
              </controlPr>
            </control>
          </mc:Choice>
        </mc:AlternateContent>
        <mc:AlternateContent xmlns:mc="http://schemas.openxmlformats.org/markup-compatibility/2006">
          <mc:Choice Requires="x14">
            <control shapeId="221192" r:id="rId6" name="Group Box 8">
              <controlPr defaultSize="0" autoFill="0" autoPict="0">
                <anchor moveWithCells="1">
                  <from>
                    <xdr:col>5</xdr:col>
                    <xdr:colOff>114300</xdr:colOff>
                    <xdr:row>80</xdr:row>
                    <xdr:rowOff>209550</xdr:rowOff>
                  </from>
                  <to>
                    <xdr:col>23</xdr:col>
                    <xdr:colOff>38100</xdr:colOff>
                    <xdr:row>82</xdr:row>
                    <xdr:rowOff>190500</xdr:rowOff>
                  </to>
                </anchor>
              </controlPr>
            </control>
          </mc:Choice>
        </mc:AlternateContent>
        <mc:AlternateContent xmlns:mc="http://schemas.openxmlformats.org/markup-compatibility/2006">
          <mc:Choice Requires="x14">
            <control shapeId="221194" r:id="rId7" name="Option Button 10">
              <controlPr defaultSize="0" autoFill="0" autoLine="0" autoPict="0">
                <anchor moveWithCells="1">
                  <from>
                    <xdr:col>6</xdr:col>
                    <xdr:colOff>38100</xdr:colOff>
                    <xdr:row>4</xdr:row>
                    <xdr:rowOff>171450</xdr:rowOff>
                  </from>
                  <to>
                    <xdr:col>10</xdr:col>
                    <xdr:colOff>241300</xdr:colOff>
                    <xdr:row>4</xdr:row>
                    <xdr:rowOff>514350</xdr:rowOff>
                  </to>
                </anchor>
              </controlPr>
            </control>
          </mc:Choice>
        </mc:AlternateContent>
        <mc:AlternateContent xmlns:mc="http://schemas.openxmlformats.org/markup-compatibility/2006">
          <mc:Choice Requires="x14">
            <control shapeId="221198" r:id="rId8" name="Option Button 14">
              <controlPr defaultSize="0" autoFill="0" autoLine="0" autoPict="0">
                <anchor moveWithCells="1">
                  <from>
                    <xdr:col>13</xdr:col>
                    <xdr:colOff>57150</xdr:colOff>
                    <xdr:row>4</xdr:row>
                    <xdr:rowOff>152400</xdr:rowOff>
                  </from>
                  <to>
                    <xdr:col>26</xdr:col>
                    <xdr:colOff>50800</xdr:colOff>
                    <xdr:row>4</xdr:row>
                    <xdr:rowOff>495300</xdr:rowOff>
                  </to>
                </anchor>
              </controlPr>
            </control>
          </mc:Choice>
        </mc:AlternateContent>
        <mc:AlternateContent xmlns:mc="http://schemas.openxmlformats.org/markup-compatibility/2006">
          <mc:Choice Requires="x14">
            <control shapeId="221200" r:id="rId9" name="Check Box 16">
              <controlPr defaultSize="0" autoFill="0" autoLine="0" autoPict="0">
                <anchor moveWithCells="1">
                  <from>
                    <xdr:col>2</xdr:col>
                    <xdr:colOff>95250</xdr:colOff>
                    <xdr:row>9</xdr:row>
                    <xdr:rowOff>165100</xdr:rowOff>
                  </from>
                  <to>
                    <xdr:col>3</xdr:col>
                    <xdr:colOff>31750</xdr:colOff>
                    <xdr:row>10</xdr:row>
                    <xdr:rowOff>222250</xdr:rowOff>
                  </to>
                </anchor>
              </controlPr>
            </control>
          </mc:Choice>
        </mc:AlternateContent>
        <mc:AlternateContent xmlns:mc="http://schemas.openxmlformats.org/markup-compatibility/2006">
          <mc:Choice Requires="x14">
            <control shapeId="221201" r:id="rId10" name="Check Box 17">
              <controlPr defaultSize="0" autoFill="0" autoLine="0" autoPict="0">
                <anchor moveWithCells="1">
                  <from>
                    <xdr:col>2</xdr:col>
                    <xdr:colOff>88900</xdr:colOff>
                    <xdr:row>12</xdr:row>
                    <xdr:rowOff>76200</xdr:rowOff>
                  </from>
                  <to>
                    <xdr:col>3</xdr:col>
                    <xdr:colOff>31750</xdr:colOff>
                    <xdr:row>13</xdr:row>
                    <xdr:rowOff>50800</xdr:rowOff>
                  </to>
                </anchor>
              </controlPr>
            </control>
          </mc:Choice>
        </mc:AlternateContent>
        <mc:AlternateContent xmlns:mc="http://schemas.openxmlformats.org/markup-compatibility/2006">
          <mc:Choice Requires="x14">
            <control shapeId="221202" r:id="rId11" name="Check Box 18">
              <controlPr defaultSize="0" autoFill="0" autoLine="0" autoPict="0">
                <anchor moveWithCells="1">
                  <from>
                    <xdr:col>2</xdr:col>
                    <xdr:colOff>76200</xdr:colOff>
                    <xdr:row>14</xdr:row>
                    <xdr:rowOff>95250</xdr:rowOff>
                  </from>
                  <to>
                    <xdr:col>3</xdr:col>
                    <xdr:colOff>0</xdr:colOff>
                    <xdr:row>15</xdr:row>
                    <xdr:rowOff>171450</xdr:rowOff>
                  </to>
                </anchor>
              </controlPr>
            </control>
          </mc:Choice>
        </mc:AlternateContent>
        <mc:AlternateContent xmlns:mc="http://schemas.openxmlformats.org/markup-compatibility/2006">
          <mc:Choice Requires="x14">
            <control shapeId="221204" r:id="rId12" name="Check Box 20">
              <controlPr defaultSize="0" autoFill="0" autoLine="0" autoPict="0">
                <anchor moveWithCells="1">
                  <from>
                    <xdr:col>2</xdr:col>
                    <xdr:colOff>107950</xdr:colOff>
                    <xdr:row>37</xdr:row>
                    <xdr:rowOff>114300</xdr:rowOff>
                  </from>
                  <to>
                    <xdr:col>3</xdr:col>
                    <xdr:colOff>50800</xdr:colOff>
                    <xdr:row>38</xdr:row>
                    <xdr:rowOff>171450</xdr:rowOff>
                  </to>
                </anchor>
              </controlPr>
            </control>
          </mc:Choice>
        </mc:AlternateContent>
        <mc:AlternateContent xmlns:mc="http://schemas.openxmlformats.org/markup-compatibility/2006">
          <mc:Choice Requires="x14">
            <control shapeId="221205" r:id="rId13" name="Check Box 21">
              <controlPr defaultSize="0" autoFill="0" autoLine="0" autoPict="0">
                <anchor moveWithCells="1">
                  <from>
                    <xdr:col>2</xdr:col>
                    <xdr:colOff>107950</xdr:colOff>
                    <xdr:row>40</xdr:row>
                    <xdr:rowOff>69850</xdr:rowOff>
                  </from>
                  <to>
                    <xdr:col>3</xdr:col>
                    <xdr:colOff>50800</xdr:colOff>
                    <xdr:row>41</xdr:row>
                    <xdr:rowOff>38100</xdr:rowOff>
                  </to>
                </anchor>
              </controlPr>
            </control>
          </mc:Choice>
        </mc:AlternateContent>
        <mc:AlternateContent xmlns:mc="http://schemas.openxmlformats.org/markup-compatibility/2006">
          <mc:Choice Requires="x14">
            <control shapeId="221214" r:id="rId14" name="Check Box 30">
              <controlPr defaultSize="0" autoFill="0" autoLine="0" autoPict="0">
                <anchor moveWithCells="1">
                  <from>
                    <xdr:col>2</xdr:col>
                    <xdr:colOff>107950</xdr:colOff>
                    <xdr:row>42</xdr:row>
                    <xdr:rowOff>95250</xdr:rowOff>
                  </from>
                  <to>
                    <xdr:col>3</xdr:col>
                    <xdr:colOff>50800</xdr:colOff>
                    <xdr:row>43</xdr:row>
                    <xdr:rowOff>146050</xdr:rowOff>
                  </to>
                </anchor>
              </controlPr>
            </control>
          </mc:Choice>
        </mc:AlternateContent>
        <mc:AlternateContent xmlns:mc="http://schemas.openxmlformats.org/markup-compatibility/2006">
          <mc:Choice Requires="x14">
            <control shapeId="221216" r:id="rId15" name="Option Button 32">
              <controlPr defaultSize="0" autoFill="0" autoLine="0" autoPict="0">
                <anchor moveWithCells="1">
                  <from>
                    <xdr:col>11</xdr:col>
                    <xdr:colOff>76200</xdr:colOff>
                    <xdr:row>54</xdr:row>
                    <xdr:rowOff>228600</xdr:rowOff>
                  </from>
                  <to>
                    <xdr:col>47</xdr:col>
                    <xdr:colOff>171450</xdr:colOff>
                    <xdr:row>55</xdr:row>
                    <xdr:rowOff>88900</xdr:rowOff>
                  </to>
                </anchor>
              </controlPr>
            </control>
          </mc:Choice>
        </mc:AlternateContent>
        <mc:AlternateContent xmlns:mc="http://schemas.openxmlformats.org/markup-compatibility/2006">
          <mc:Choice Requires="x14">
            <control shapeId="221218" r:id="rId16" name="Group Box 34">
              <controlPr defaultSize="0" autoFill="0" autoPict="0">
                <anchor moveWithCells="1">
                  <from>
                    <xdr:col>3</xdr:col>
                    <xdr:colOff>190500</xdr:colOff>
                    <xdr:row>53</xdr:row>
                    <xdr:rowOff>88900</xdr:rowOff>
                  </from>
                  <to>
                    <xdr:col>93</xdr:col>
                    <xdr:colOff>190500</xdr:colOff>
                    <xdr:row>58</xdr:row>
                    <xdr:rowOff>190500</xdr:rowOff>
                  </to>
                </anchor>
              </controlPr>
            </control>
          </mc:Choice>
        </mc:AlternateContent>
        <mc:AlternateContent xmlns:mc="http://schemas.openxmlformats.org/markup-compatibility/2006">
          <mc:Choice Requires="x14">
            <control shapeId="221224" r:id="rId17" name="Option Button 40">
              <controlPr defaultSize="0" autoFill="0" autoLine="0" autoPict="0">
                <anchor moveWithCells="1">
                  <from>
                    <xdr:col>10</xdr:col>
                    <xdr:colOff>260350</xdr:colOff>
                    <xdr:row>26</xdr:row>
                    <xdr:rowOff>285750</xdr:rowOff>
                  </from>
                  <to>
                    <xdr:col>48</xdr:col>
                    <xdr:colOff>171450</xdr:colOff>
                    <xdr:row>27</xdr:row>
                    <xdr:rowOff>31750</xdr:rowOff>
                  </to>
                </anchor>
              </controlPr>
            </control>
          </mc:Choice>
        </mc:AlternateContent>
        <mc:AlternateContent xmlns:mc="http://schemas.openxmlformats.org/markup-compatibility/2006">
          <mc:Choice Requires="x14">
            <control shapeId="221226" r:id="rId18" name="Group Box 42">
              <controlPr defaultSize="0" autoFill="0" autoPict="0">
                <anchor moveWithCells="1">
                  <from>
                    <xdr:col>4</xdr:col>
                    <xdr:colOff>95250</xdr:colOff>
                    <xdr:row>25</xdr:row>
                    <xdr:rowOff>127000</xdr:rowOff>
                  </from>
                  <to>
                    <xdr:col>96</xdr:col>
                    <xdr:colOff>31750</xdr:colOff>
                    <xdr:row>31</xdr:row>
                    <xdr:rowOff>146050</xdr:rowOff>
                  </to>
                </anchor>
              </controlPr>
            </control>
          </mc:Choice>
        </mc:AlternateContent>
        <mc:AlternateContent xmlns:mc="http://schemas.openxmlformats.org/markup-compatibility/2006">
          <mc:Choice Requires="x14">
            <control shapeId="221227" r:id="rId19" name="Option Button 43">
              <controlPr defaultSize="0" autoFill="0" autoLine="0" autoPict="0">
                <anchor moveWithCells="1">
                  <from>
                    <xdr:col>10</xdr:col>
                    <xdr:colOff>260350</xdr:colOff>
                    <xdr:row>27</xdr:row>
                    <xdr:rowOff>304800</xdr:rowOff>
                  </from>
                  <to>
                    <xdr:col>93</xdr:col>
                    <xdr:colOff>69850</xdr:colOff>
                    <xdr:row>28</xdr:row>
                    <xdr:rowOff>241300</xdr:rowOff>
                  </to>
                </anchor>
              </controlPr>
            </control>
          </mc:Choice>
        </mc:AlternateContent>
        <mc:AlternateContent xmlns:mc="http://schemas.openxmlformats.org/markup-compatibility/2006">
          <mc:Choice Requires="x14">
            <control shapeId="221228" r:id="rId20" name="Option Button 44">
              <controlPr defaultSize="0" autoFill="0" autoLine="0" autoPict="0">
                <anchor moveWithCells="1">
                  <from>
                    <xdr:col>11</xdr:col>
                    <xdr:colOff>88900</xdr:colOff>
                    <xdr:row>55</xdr:row>
                    <xdr:rowOff>222250</xdr:rowOff>
                  </from>
                  <to>
                    <xdr:col>93</xdr:col>
                    <xdr:colOff>171450</xdr:colOff>
                    <xdr:row>56</xdr:row>
                    <xdr:rowOff>260350</xdr:rowOff>
                  </to>
                </anchor>
              </controlPr>
            </control>
          </mc:Choice>
        </mc:AlternateContent>
        <mc:AlternateContent xmlns:mc="http://schemas.openxmlformats.org/markup-compatibility/2006">
          <mc:Choice Requires="x14">
            <control shapeId="221229" r:id="rId21" name="Check Box 45">
              <controlPr defaultSize="0" autoFill="0" autoLine="0" autoPict="0">
                <anchor moveWithCells="1">
                  <from>
                    <xdr:col>2</xdr:col>
                    <xdr:colOff>95250</xdr:colOff>
                    <xdr:row>35</xdr:row>
                    <xdr:rowOff>114300</xdr:rowOff>
                  </from>
                  <to>
                    <xdr:col>3</xdr:col>
                    <xdr:colOff>38100</xdr:colOff>
                    <xdr:row>36</xdr:row>
                    <xdr:rowOff>171450</xdr:rowOff>
                  </to>
                </anchor>
              </controlPr>
            </control>
          </mc:Choice>
        </mc:AlternateContent>
        <mc:AlternateContent xmlns:mc="http://schemas.openxmlformats.org/markup-compatibility/2006">
          <mc:Choice Requires="x14">
            <control shapeId="221230" r:id="rId22" name="Check Box 46">
              <controlPr defaultSize="0" autoFill="0" autoLine="0" autoPict="0">
                <anchor moveWithCells="1">
                  <from>
                    <xdr:col>2</xdr:col>
                    <xdr:colOff>88900</xdr:colOff>
                    <xdr:row>19</xdr:row>
                    <xdr:rowOff>69850</xdr:rowOff>
                  </from>
                  <to>
                    <xdr:col>3</xdr:col>
                    <xdr:colOff>31750</xdr:colOff>
                    <xdr:row>20</xdr:row>
                    <xdr:rowOff>127000</xdr:rowOff>
                  </to>
                </anchor>
              </controlPr>
            </control>
          </mc:Choice>
        </mc:AlternateContent>
        <mc:AlternateContent xmlns:mc="http://schemas.openxmlformats.org/markup-compatibility/2006">
          <mc:Choice Requires="x14">
            <control shapeId="221231" r:id="rId23" name="Check Box 47">
              <controlPr defaultSize="0" autoFill="0" autoLine="0" autoPict="0">
                <anchor moveWithCells="1">
                  <from>
                    <xdr:col>2</xdr:col>
                    <xdr:colOff>88900</xdr:colOff>
                    <xdr:row>47</xdr:row>
                    <xdr:rowOff>69850</xdr:rowOff>
                  </from>
                  <to>
                    <xdr:col>3</xdr:col>
                    <xdr:colOff>31750</xdr:colOff>
                    <xdr:row>48</xdr:row>
                    <xdr:rowOff>127000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CFFCC"/>
    <pageSetUpPr fitToPage="1"/>
  </sheetPr>
  <dimension ref="A1:CX72"/>
  <sheetViews>
    <sheetView view="pageBreakPreview" topLeftCell="D1" zoomScale="70" zoomScaleNormal="70" zoomScaleSheetLayoutView="70" workbookViewId="0">
      <selection activeCell="CC25" sqref="CC25"/>
    </sheetView>
  </sheetViews>
  <sheetFormatPr defaultColWidth="2.08984375" defaultRowHeight="13" x14ac:dyDescent="0.2"/>
  <cols>
    <col min="1" max="3" width="2.08984375" style="280" hidden="1" customWidth="1"/>
    <col min="4" max="11" width="2.6328125" style="233" customWidth="1"/>
    <col min="12" max="18" width="2.08984375" style="233" customWidth="1"/>
    <col min="19" max="26" width="2.6328125" style="233" customWidth="1"/>
    <col min="27" max="72" width="2.453125" style="233" customWidth="1"/>
    <col min="73" max="73" width="2.36328125" style="233" customWidth="1"/>
    <col min="74" max="16384" width="2.08984375" style="233"/>
  </cols>
  <sheetData>
    <row r="1" spans="1:89" ht="9.75" customHeight="1" x14ac:dyDescent="0.2">
      <c r="D1" s="232"/>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8"/>
      <c r="AM1" s="328"/>
      <c r="AN1" s="328"/>
      <c r="AO1" s="328"/>
      <c r="AP1" s="329"/>
      <c r="AQ1" s="330"/>
      <c r="AR1" s="330"/>
      <c r="AS1" s="330"/>
      <c r="AT1" s="330"/>
      <c r="AU1" s="331"/>
      <c r="AV1" s="331"/>
      <c r="AW1" s="331"/>
      <c r="AX1" s="331"/>
      <c r="AY1" s="331"/>
      <c r="AZ1" s="331"/>
      <c r="BA1" s="331"/>
      <c r="BB1" s="331"/>
      <c r="BC1" s="331"/>
      <c r="BD1" s="331"/>
      <c r="BE1" s="331"/>
      <c r="BF1" s="331"/>
      <c r="BG1" s="331"/>
      <c r="BH1" s="331"/>
      <c r="BI1" s="331"/>
      <c r="BJ1" s="331"/>
      <c r="BK1" s="331"/>
      <c r="BL1" s="331"/>
      <c r="BM1" s="190"/>
      <c r="BN1" s="190"/>
      <c r="BO1" s="190"/>
      <c r="BP1" s="190"/>
      <c r="BQ1" s="190"/>
      <c r="BR1" s="190"/>
      <c r="BS1" s="190"/>
      <c r="BT1" s="190"/>
      <c r="BU1" s="190"/>
    </row>
    <row r="2" spans="1:89" ht="9.75" customHeight="1" x14ac:dyDescent="0.2">
      <c r="A2" s="280" t="s">
        <v>18</v>
      </c>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8"/>
      <c r="AM2" s="328"/>
      <c r="AN2" s="328"/>
      <c r="AO2" s="328"/>
      <c r="AP2" s="329"/>
      <c r="AQ2" s="330"/>
      <c r="AR2" s="330"/>
      <c r="AS2" s="330"/>
      <c r="AT2" s="330"/>
      <c r="AU2" s="332"/>
      <c r="AV2" s="332"/>
      <c r="AW2" s="332"/>
      <c r="AX2" s="332"/>
      <c r="AY2" s="332"/>
      <c r="AZ2" s="332"/>
      <c r="BA2" s="333"/>
      <c r="BB2" s="333"/>
      <c r="BC2" s="333"/>
      <c r="BD2" s="333"/>
      <c r="BE2" s="333"/>
      <c r="BF2" s="334"/>
      <c r="BG2" s="333"/>
      <c r="BH2" s="333"/>
      <c r="BI2" s="333"/>
      <c r="BJ2" s="333"/>
      <c r="BK2" s="333"/>
      <c r="BL2" s="334"/>
      <c r="BM2" s="190"/>
      <c r="BN2" s="190"/>
      <c r="BO2" s="190"/>
      <c r="BP2" s="190"/>
      <c r="BQ2" s="190"/>
      <c r="BR2" s="190"/>
      <c r="BS2" s="190"/>
      <c r="BT2" s="190"/>
      <c r="BU2" s="190"/>
      <c r="BV2" s="335"/>
      <c r="BW2" s="335"/>
    </row>
    <row r="3" spans="1:89" ht="9.75" customHeight="1" x14ac:dyDescent="0.2">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8"/>
      <c r="AM3" s="328"/>
      <c r="AN3" s="328"/>
      <c r="AO3" s="328"/>
      <c r="AP3" s="329"/>
      <c r="AQ3" s="330"/>
      <c r="AR3" s="330"/>
      <c r="AS3" s="330"/>
      <c r="AT3" s="330"/>
      <c r="AU3" s="332"/>
      <c r="AV3" s="332"/>
      <c r="AW3" s="332"/>
      <c r="AX3" s="332"/>
      <c r="AY3" s="332"/>
      <c r="AZ3" s="332"/>
      <c r="BA3" s="333"/>
      <c r="BB3" s="333"/>
      <c r="BC3" s="333"/>
      <c r="BD3" s="333"/>
      <c r="BE3" s="333"/>
      <c r="BF3" s="334"/>
      <c r="BG3" s="333"/>
      <c r="BH3" s="333"/>
      <c r="BI3" s="333"/>
      <c r="BJ3" s="333"/>
      <c r="BK3" s="333"/>
      <c r="BL3" s="334"/>
      <c r="BM3" s="190"/>
      <c r="BN3" s="336"/>
      <c r="BO3" s="337"/>
      <c r="BP3" s="337"/>
      <c r="BQ3" s="337"/>
      <c r="BR3" s="337"/>
      <c r="BS3" s="337"/>
      <c r="BT3" s="337"/>
      <c r="BU3" s="337"/>
      <c r="BV3" s="244"/>
      <c r="BW3" s="244"/>
    </row>
    <row r="4" spans="1:89" ht="12.75" customHeight="1" x14ac:dyDescent="0.2">
      <c r="D4" s="1866" t="s">
        <v>137</v>
      </c>
      <c r="E4" s="1866"/>
      <c r="F4" s="1866"/>
      <c r="G4" s="1866"/>
      <c r="H4" s="1866"/>
      <c r="I4" s="1866"/>
      <c r="J4" s="1866"/>
      <c r="K4" s="1866"/>
      <c r="L4" s="1866"/>
      <c r="M4" s="1866"/>
      <c r="N4" s="1866"/>
      <c r="O4" s="1866"/>
      <c r="P4" s="1866"/>
      <c r="Q4" s="1866"/>
      <c r="R4" s="1866"/>
      <c r="S4" s="1866"/>
      <c r="T4" s="1866"/>
      <c r="U4" s="1866"/>
      <c r="V4" s="1866"/>
      <c r="W4" s="1866"/>
      <c r="X4" s="1866"/>
      <c r="Y4" s="1866"/>
      <c r="Z4" s="1866"/>
      <c r="AA4" s="1866"/>
      <c r="AB4" s="1866"/>
      <c r="AC4" s="1866"/>
      <c r="AD4" s="1866"/>
      <c r="AE4" s="1866"/>
      <c r="AF4" s="1866"/>
      <c r="AG4" s="1866"/>
      <c r="AH4" s="1866"/>
      <c r="AI4" s="1866"/>
      <c r="AJ4" s="1866"/>
      <c r="AK4" s="1866"/>
      <c r="AL4" s="1866"/>
      <c r="AM4" s="1866"/>
      <c r="AN4" s="1866"/>
      <c r="AO4" s="1866"/>
      <c r="AP4" s="1867"/>
      <c r="AQ4" s="330"/>
      <c r="AR4" s="330"/>
      <c r="AS4" s="330"/>
      <c r="AT4" s="1869" t="s">
        <v>115</v>
      </c>
      <c r="AU4" s="1869"/>
      <c r="AV4" s="1869"/>
      <c r="AW4" s="1869"/>
      <c r="AX4" s="1869"/>
      <c r="AY4" s="1869"/>
      <c r="AZ4" s="1869"/>
      <c r="BA4" s="1870"/>
      <c r="BB4" s="1870"/>
      <c r="BC4" s="1870"/>
      <c r="BD4" s="1870"/>
      <c r="BE4" s="1870"/>
      <c r="BF4" s="1870"/>
      <c r="BG4" s="1870"/>
      <c r="BH4" s="1870"/>
      <c r="BI4" s="1870"/>
      <c r="BJ4" s="1870"/>
      <c r="BK4" s="1870"/>
      <c r="BL4" s="1870"/>
      <c r="BM4" s="1870"/>
      <c r="BN4" s="1870"/>
      <c r="BO4" s="1870"/>
      <c r="BP4" s="1870"/>
      <c r="BQ4" s="1870"/>
      <c r="BR4" s="1870"/>
      <c r="BS4" s="1870"/>
      <c r="BT4" s="1870"/>
      <c r="BU4" s="1870"/>
      <c r="BV4" s="244"/>
      <c r="BW4" s="244"/>
    </row>
    <row r="5" spans="1:89" ht="12.75" customHeight="1" x14ac:dyDescent="0.2">
      <c r="D5" s="1866"/>
      <c r="E5" s="1866"/>
      <c r="F5" s="1866"/>
      <c r="G5" s="1866"/>
      <c r="H5" s="1866"/>
      <c r="I5" s="1866"/>
      <c r="J5" s="1866"/>
      <c r="K5" s="1866"/>
      <c r="L5" s="1866"/>
      <c r="M5" s="1866"/>
      <c r="N5" s="1866"/>
      <c r="O5" s="1866"/>
      <c r="P5" s="1866"/>
      <c r="Q5" s="1866"/>
      <c r="R5" s="1866"/>
      <c r="S5" s="1866"/>
      <c r="T5" s="1866"/>
      <c r="U5" s="1866"/>
      <c r="V5" s="1866"/>
      <c r="W5" s="1866"/>
      <c r="X5" s="1866"/>
      <c r="Y5" s="1866"/>
      <c r="Z5" s="1866"/>
      <c r="AA5" s="1866"/>
      <c r="AB5" s="1866"/>
      <c r="AC5" s="1866"/>
      <c r="AD5" s="1866"/>
      <c r="AE5" s="1866"/>
      <c r="AF5" s="1866"/>
      <c r="AG5" s="1866"/>
      <c r="AH5" s="1866"/>
      <c r="AI5" s="1866"/>
      <c r="AJ5" s="1866"/>
      <c r="AK5" s="1866"/>
      <c r="AL5" s="1866"/>
      <c r="AM5" s="1866"/>
      <c r="AN5" s="1866"/>
      <c r="AO5" s="1866"/>
      <c r="AP5" s="1867"/>
      <c r="AQ5" s="330"/>
      <c r="AR5" s="330"/>
      <c r="AS5" s="330"/>
      <c r="AT5" s="1869"/>
      <c r="AU5" s="1869"/>
      <c r="AV5" s="1869"/>
      <c r="AW5" s="1869"/>
      <c r="AX5" s="1869"/>
      <c r="AY5" s="1869"/>
      <c r="AZ5" s="1869"/>
      <c r="BA5" s="1870"/>
      <c r="BB5" s="1870"/>
      <c r="BC5" s="1870"/>
      <c r="BD5" s="1870"/>
      <c r="BE5" s="1870"/>
      <c r="BF5" s="1870"/>
      <c r="BG5" s="1870"/>
      <c r="BH5" s="1870"/>
      <c r="BI5" s="1870"/>
      <c r="BJ5" s="1870"/>
      <c r="BK5" s="1870"/>
      <c r="BL5" s="1870"/>
      <c r="BM5" s="1870"/>
      <c r="BN5" s="1870"/>
      <c r="BO5" s="1870"/>
      <c r="BP5" s="1870"/>
      <c r="BQ5" s="1870"/>
      <c r="BR5" s="1870"/>
      <c r="BS5" s="1870"/>
      <c r="BT5" s="1870"/>
      <c r="BU5" s="1870"/>
      <c r="BV5" s="244"/>
      <c r="BW5" s="244"/>
    </row>
    <row r="6" spans="1:89" ht="12.75" customHeight="1" x14ac:dyDescent="0.2">
      <c r="D6" s="1868"/>
      <c r="E6" s="1868"/>
      <c r="F6" s="1868"/>
      <c r="G6" s="1868"/>
      <c r="H6" s="1868"/>
      <c r="I6" s="1868"/>
      <c r="J6" s="1868"/>
      <c r="K6" s="1868"/>
      <c r="L6" s="1868"/>
      <c r="M6" s="1868"/>
      <c r="N6" s="1868"/>
      <c r="O6" s="1868"/>
      <c r="P6" s="1868"/>
      <c r="Q6" s="1868"/>
      <c r="R6" s="1868"/>
      <c r="S6" s="1868"/>
      <c r="T6" s="1868"/>
      <c r="U6" s="1868"/>
      <c r="V6" s="1868"/>
      <c r="W6" s="1868"/>
      <c r="X6" s="1868"/>
      <c r="Y6" s="1868"/>
      <c r="Z6" s="1868"/>
      <c r="AA6" s="1868"/>
      <c r="AB6" s="1868"/>
      <c r="AC6" s="1868"/>
      <c r="AD6" s="1868"/>
      <c r="AE6" s="1868"/>
      <c r="AF6" s="1868"/>
      <c r="AG6" s="1868"/>
      <c r="AH6" s="1868"/>
      <c r="AI6" s="1868"/>
      <c r="AJ6" s="1868"/>
      <c r="AK6" s="1868"/>
      <c r="AL6" s="1868"/>
      <c r="AM6" s="1868"/>
      <c r="AN6" s="1868"/>
      <c r="AO6" s="1868"/>
      <c r="AP6" s="1868"/>
      <c r="AQ6" s="338"/>
      <c r="AR6" s="338"/>
      <c r="AS6" s="338"/>
      <c r="AT6" s="1869"/>
      <c r="AU6" s="1869"/>
      <c r="AV6" s="1869"/>
      <c r="AW6" s="1869"/>
      <c r="AX6" s="1869"/>
      <c r="AY6" s="1869"/>
      <c r="AZ6" s="1869"/>
      <c r="BA6" s="1870"/>
      <c r="BB6" s="1870"/>
      <c r="BC6" s="1870"/>
      <c r="BD6" s="1870"/>
      <c r="BE6" s="1870"/>
      <c r="BF6" s="1870"/>
      <c r="BG6" s="1870"/>
      <c r="BH6" s="1870"/>
      <c r="BI6" s="1870"/>
      <c r="BJ6" s="1870"/>
      <c r="BK6" s="1870"/>
      <c r="BL6" s="1870"/>
      <c r="BM6" s="1870"/>
      <c r="BN6" s="1870"/>
      <c r="BO6" s="1870"/>
      <c r="BP6" s="1870"/>
      <c r="BQ6" s="1870"/>
      <c r="BR6" s="1870"/>
      <c r="BS6" s="1870"/>
      <c r="BT6" s="1870"/>
      <c r="BU6" s="1870"/>
      <c r="BV6" s="244"/>
      <c r="BW6" s="244"/>
    </row>
    <row r="7" spans="1:89" ht="13.5" customHeight="1" x14ac:dyDescent="0.2">
      <c r="D7" s="339"/>
      <c r="E7" s="340"/>
      <c r="F7" s="340"/>
      <c r="G7" s="340"/>
      <c r="H7" s="340"/>
      <c r="I7" s="237"/>
      <c r="J7" s="237"/>
      <c r="K7" s="237"/>
      <c r="L7" s="237"/>
      <c r="M7" s="237"/>
      <c r="N7" s="237"/>
      <c r="O7" s="237"/>
      <c r="P7" s="237"/>
      <c r="Q7" s="237"/>
      <c r="R7" s="237"/>
      <c r="S7" s="1871" t="s">
        <v>68</v>
      </c>
      <c r="T7" s="1871"/>
      <c r="U7" s="1283" t="s">
        <v>21</v>
      </c>
      <c r="V7" s="1284"/>
      <c r="W7" s="1284"/>
      <c r="X7" s="1284"/>
      <c r="Y7" s="1284"/>
      <c r="Z7" s="1285"/>
      <c r="AA7" s="1244" t="s">
        <v>9</v>
      </c>
      <c r="AB7" s="1245"/>
      <c r="AC7" s="1334" t="str">
        <f>①伊勢崎市における事業所基本情報!K26&amp;"-"&amp;①伊勢崎市における事業所基本情報!Q26&amp;""</f>
        <v>-</v>
      </c>
      <c r="AD7" s="1334"/>
      <c r="AE7" s="1334"/>
      <c r="AF7" s="1334"/>
      <c r="AG7" s="1334"/>
      <c r="AH7" s="1334"/>
      <c r="AI7" s="1334"/>
      <c r="AJ7" s="1334"/>
      <c r="AK7" s="1334" t="s">
        <v>138</v>
      </c>
      <c r="AL7" s="1334"/>
      <c r="AM7" s="1334"/>
      <c r="AN7" s="1334"/>
      <c r="AO7" s="1334"/>
      <c r="AP7" s="1334"/>
      <c r="AQ7" s="1334"/>
      <c r="AR7" s="1334"/>
      <c r="AS7" s="1334"/>
      <c r="AT7" s="1334"/>
      <c r="AU7" s="1334"/>
      <c r="AV7" s="1334"/>
      <c r="AW7" s="1334"/>
      <c r="AX7" s="1334"/>
      <c r="AY7" s="1334"/>
      <c r="AZ7" s="1335"/>
      <c r="BA7" s="1283" t="s">
        <v>10</v>
      </c>
      <c r="BB7" s="1284"/>
      <c r="BC7" s="1284"/>
      <c r="BD7" s="1284"/>
      <c r="BE7" s="1284"/>
      <c r="BF7" s="1284"/>
      <c r="BG7" s="1285"/>
      <c r="BH7" s="1242" t="str">
        <f>①伊勢崎市における事業所基本情報!CG18&amp;""</f>
        <v/>
      </c>
      <c r="BI7" s="1237" t="str">
        <f>①伊勢崎市における事業所基本情報!CH18&amp;""</f>
        <v/>
      </c>
      <c r="BJ7" s="1237" t="str">
        <f>①伊勢崎市における事業所基本情報!CI18&amp;""</f>
        <v/>
      </c>
      <c r="BK7" s="1237" t="str">
        <f>①伊勢崎市における事業所基本情報!CJ18&amp;""</f>
        <v/>
      </c>
      <c r="BL7" s="1237" t="str">
        <f>①伊勢崎市における事業所基本情報!CK18&amp;""</f>
        <v/>
      </c>
      <c r="BM7" s="1237" t="str">
        <f>①伊勢崎市における事業所基本情報!CL18&amp;""</f>
        <v/>
      </c>
      <c r="BN7" s="1237" t="str">
        <f>①伊勢崎市における事業所基本情報!CM18&amp;""</f>
        <v/>
      </c>
      <c r="BO7" s="1237" t="str">
        <f>①伊勢崎市における事業所基本情報!CN18&amp;""</f>
        <v/>
      </c>
      <c r="BP7" s="1908" t="s">
        <v>130</v>
      </c>
      <c r="BQ7" s="1908"/>
      <c r="BR7" s="1908"/>
      <c r="BS7" s="1908"/>
      <c r="BT7" s="1908"/>
      <c r="BU7" s="1908"/>
      <c r="BV7" s="240"/>
      <c r="BW7" s="240"/>
      <c r="BX7" s="240"/>
      <c r="CC7" s="241"/>
      <c r="CD7" s="241"/>
      <c r="CE7" s="241"/>
      <c r="CF7" s="241"/>
      <c r="CG7" s="241"/>
      <c r="CH7" s="241"/>
      <c r="CI7" s="241"/>
      <c r="CJ7" s="241"/>
      <c r="CK7" s="241"/>
    </row>
    <row r="8" spans="1:89" ht="13.5" customHeight="1" x14ac:dyDescent="0.2">
      <c r="D8" s="341"/>
      <c r="E8" s="196"/>
      <c r="F8" s="196"/>
      <c r="G8" s="196"/>
      <c r="H8" s="196"/>
      <c r="I8" s="190"/>
      <c r="J8" s="190"/>
      <c r="K8" s="190"/>
      <c r="L8" s="190"/>
      <c r="M8" s="190"/>
      <c r="N8" s="190"/>
      <c r="O8" s="190"/>
      <c r="P8" s="190"/>
      <c r="Q8" s="190"/>
      <c r="R8" s="342"/>
      <c r="S8" s="1871"/>
      <c r="T8" s="1871"/>
      <c r="U8" s="1139"/>
      <c r="V8" s="1140"/>
      <c r="W8" s="1140"/>
      <c r="X8" s="1140"/>
      <c r="Y8" s="1140"/>
      <c r="Z8" s="1286"/>
      <c r="AA8" s="1211" t="str">
        <f>①伊勢崎市における事業所基本情報!I27&amp;""</f>
        <v/>
      </c>
      <c r="AB8" s="1212"/>
      <c r="AC8" s="1212"/>
      <c r="AD8" s="1212"/>
      <c r="AE8" s="1212"/>
      <c r="AF8" s="1212"/>
      <c r="AG8" s="1212"/>
      <c r="AH8" s="1212"/>
      <c r="AI8" s="1212"/>
      <c r="AJ8" s="1212"/>
      <c r="AK8" s="1212"/>
      <c r="AL8" s="1212"/>
      <c r="AM8" s="1212"/>
      <c r="AN8" s="1212"/>
      <c r="AO8" s="1212"/>
      <c r="AP8" s="1212"/>
      <c r="AQ8" s="1212"/>
      <c r="AR8" s="1212"/>
      <c r="AS8" s="1212"/>
      <c r="AT8" s="1212"/>
      <c r="AU8" s="1212"/>
      <c r="AV8" s="1212"/>
      <c r="AW8" s="1212"/>
      <c r="AX8" s="1212"/>
      <c r="AY8" s="1212"/>
      <c r="AZ8" s="1212"/>
      <c r="BA8" s="1139"/>
      <c r="BB8" s="1140"/>
      <c r="BC8" s="1140"/>
      <c r="BD8" s="1140"/>
      <c r="BE8" s="1140"/>
      <c r="BF8" s="1140"/>
      <c r="BG8" s="1286"/>
      <c r="BH8" s="1913"/>
      <c r="BI8" s="1907"/>
      <c r="BJ8" s="1907"/>
      <c r="BK8" s="1907"/>
      <c r="BL8" s="1907"/>
      <c r="BM8" s="1907"/>
      <c r="BN8" s="1907"/>
      <c r="BO8" s="1907"/>
      <c r="BP8" s="1908"/>
      <c r="BQ8" s="1908"/>
      <c r="BR8" s="1908"/>
      <c r="BS8" s="1908"/>
      <c r="BT8" s="1908"/>
      <c r="BU8" s="1908"/>
      <c r="BV8" s="240"/>
      <c r="BW8" s="240"/>
      <c r="BX8" s="240"/>
      <c r="CC8" s="241"/>
    </row>
    <row r="9" spans="1:89" ht="13.5" customHeight="1" x14ac:dyDescent="0.2">
      <c r="D9" s="242"/>
      <c r="E9" s="190"/>
      <c r="F9" s="190"/>
      <c r="G9" s="190"/>
      <c r="H9" s="190"/>
      <c r="I9" s="190"/>
      <c r="J9" s="190"/>
      <c r="K9" s="190"/>
      <c r="L9" s="190"/>
      <c r="M9" s="190"/>
      <c r="N9" s="190"/>
      <c r="O9" s="190"/>
      <c r="P9" s="190"/>
      <c r="Q9" s="190"/>
      <c r="R9" s="190"/>
      <c r="S9" s="1871"/>
      <c r="T9" s="1871"/>
      <c r="U9" s="1139"/>
      <c r="V9" s="1140"/>
      <c r="W9" s="1140"/>
      <c r="X9" s="1140"/>
      <c r="Y9" s="1140"/>
      <c r="Z9" s="1286"/>
      <c r="AA9" s="1211"/>
      <c r="AB9" s="1212"/>
      <c r="AC9" s="1212"/>
      <c r="AD9" s="1212"/>
      <c r="AE9" s="1212"/>
      <c r="AF9" s="1212"/>
      <c r="AG9" s="1212"/>
      <c r="AH9" s="1212"/>
      <c r="AI9" s="1212"/>
      <c r="AJ9" s="1212"/>
      <c r="AK9" s="1212"/>
      <c r="AL9" s="1212"/>
      <c r="AM9" s="1212"/>
      <c r="AN9" s="1212"/>
      <c r="AO9" s="1212"/>
      <c r="AP9" s="1212"/>
      <c r="AQ9" s="1212"/>
      <c r="AR9" s="1212"/>
      <c r="AS9" s="1212"/>
      <c r="AT9" s="1212"/>
      <c r="AU9" s="1212"/>
      <c r="AV9" s="1212"/>
      <c r="AW9" s="1212"/>
      <c r="AX9" s="1212"/>
      <c r="AY9" s="1212"/>
      <c r="AZ9" s="1212"/>
      <c r="BA9" s="1142"/>
      <c r="BB9" s="1143"/>
      <c r="BC9" s="1143"/>
      <c r="BD9" s="1143"/>
      <c r="BE9" s="1143"/>
      <c r="BF9" s="1143"/>
      <c r="BG9" s="1287"/>
      <c r="BH9" s="1913"/>
      <c r="BI9" s="1907"/>
      <c r="BJ9" s="1907"/>
      <c r="BK9" s="1907"/>
      <c r="BL9" s="1907"/>
      <c r="BM9" s="1907"/>
      <c r="BN9" s="1907"/>
      <c r="BO9" s="1907"/>
      <c r="BP9" s="1908"/>
      <c r="BQ9" s="1908"/>
      <c r="BR9" s="1908"/>
      <c r="BS9" s="1908"/>
      <c r="BT9" s="1908"/>
      <c r="BU9" s="1908"/>
      <c r="BV9" s="343"/>
      <c r="BW9" s="343"/>
      <c r="BX9" s="244"/>
      <c r="CC9" s="241"/>
    </row>
    <row r="10" spans="1:89" ht="14.25" customHeight="1" x14ac:dyDescent="0.2">
      <c r="D10" s="1456" t="str">
        <f>⑥所在地名称変更届書質問表!BK3</f>
        <v>令和年月日</v>
      </c>
      <c r="E10" s="1457"/>
      <c r="F10" s="1457"/>
      <c r="G10" s="1457"/>
      <c r="H10" s="1457"/>
      <c r="I10" s="1457"/>
      <c r="J10" s="1457"/>
      <c r="K10" s="1457"/>
      <c r="L10" s="1457"/>
      <c r="M10" s="1457"/>
      <c r="N10" s="1457"/>
      <c r="O10" s="1457"/>
      <c r="P10" s="1457"/>
      <c r="Q10" s="1457"/>
      <c r="R10" s="1457"/>
      <c r="S10" s="1871"/>
      <c r="T10" s="1871"/>
      <c r="U10" s="1142"/>
      <c r="V10" s="1143"/>
      <c r="W10" s="1143"/>
      <c r="X10" s="1143"/>
      <c r="Y10" s="1143"/>
      <c r="Z10" s="1287"/>
      <c r="AA10" s="1214"/>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1283" t="s">
        <v>131</v>
      </c>
      <c r="BB10" s="1284"/>
      <c r="BC10" s="1284"/>
      <c r="BD10" s="1285"/>
      <c r="BE10" s="1283" t="s">
        <v>33</v>
      </c>
      <c r="BF10" s="1284"/>
      <c r="BG10" s="1285"/>
      <c r="BH10" s="1909" t="str">
        <f>①伊勢崎市における事業所基本情報!I35&amp;""</f>
        <v/>
      </c>
      <c r="BI10" s="1909"/>
      <c r="BJ10" s="1909"/>
      <c r="BK10" s="1909"/>
      <c r="BL10" s="1909"/>
      <c r="BM10" s="1909"/>
      <c r="BN10" s="1909"/>
      <c r="BO10" s="1909"/>
      <c r="BP10" s="1909"/>
      <c r="BQ10" s="1909"/>
      <c r="BR10" s="1909"/>
      <c r="BS10" s="1909"/>
      <c r="BT10" s="1909"/>
      <c r="BU10" s="1909"/>
      <c r="BV10" s="343"/>
      <c r="BW10" s="343"/>
      <c r="BX10" s="244"/>
      <c r="CC10" s="241"/>
      <c r="CD10" s="241"/>
      <c r="CE10" s="241"/>
      <c r="CF10" s="241"/>
      <c r="CG10" s="241"/>
      <c r="CH10" s="241"/>
      <c r="CI10" s="241"/>
      <c r="CJ10" s="241"/>
    </row>
    <row r="11" spans="1:89" ht="14.25" customHeight="1" x14ac:dyDescent="0.2">
      <c r="D11" s="1456"/>
      <c r="E11" s="1457"/>
      <c r="F11" s="1457"/>
      <c r="G11" s="1457"/>
      <c r="H11" s="1457"/>
      <c r="I11" s="1457"/>
      <c r="J11" s="1457"/>
      <c r="K11" s="1457"/>
      <c r="L11" s="1457"/>
      <c r="M11" s="1457"/>
      <c r="N11" s="1457"/>
      <c r="O11" s="1457"/>
      <c r="P11" s="1457"/>
      <c r="Q11" s="1457"/>
      <c r="R11" s="1457"/>
      <c r="S11" s="1871"/>
      <c r="T11" s="1871"/>
      <c r="U11" s="1282" t="s">
        <v>20</v>
      </c>
      <c r="V11" s="1282"/>
      <c r="W11" s="1282"/>
      <c r="X11" s="1282"/>
      <c r="Y11" s="1282"/>
      <c r="Z11" s="1282"/>
      <c r="AA11" s="1465" t="str">
        <f>①伊勢崎市における事業所基本情報!I20&amp;""</f>
        <v/>
      </c>
      <c r="AB11" s="1466"/>
      <c r="AC11" s="1466"/>
      <c r="AD11" s="1466"/>
      <c r="AE11" s="1466"/>
      <c r="AF11" s="1466"/>
      <c r="AG11" s="1466"/>
      <c r="AH11" s="1466"/>
      <c r="AI11" s="1466"/>
      <c r="AJ11" s="1466"/>
      <c r="AK11" s="1466"/>
      <c r="AL11" s="1466"/>
      <c r="AM11" s="1466"/>
      <c r="AN11" s="1466"/>
      <c r="AO11" s="1466"/>
      <c r="AP11" s="1466"/>
      <c r="AQ11" s="1466"/>
      <c r="AR11" s="1466"/>
      <c r="AS11" s="1466"/>
      <c r="AT11" s="1466"/>
      <c r="AU11" s="1466"/>
      <c r="AV11" s="1466"/>
      <c r="AW11" s="1466"/>
      <c r="AX11" s="1466"/>
      <c r="AY11" s="1466"/>
      <c r="AZ11" s="1467"/>
      <c r="BA11" s="1139"/>
      <c r="BB11" s="1140"/>
      <c r="BC11" s="1140"/>
      <c r="BD11" s="1286"/>
      <c r="BE11" s="1139"/>
      <c r="BF11" s="1140"/>
      <c r="BG11" s="1286"/>
      <c r="BH11" s="1909"/>
      <c r="BI11" s="1909"/>
      <c r="BJ11" s="1909"/>
      <c r="BK11" s="1909"/>
      <c r="BL11" s="1909"/>
      <c r="BM11" s="1909"/>
      <c r="BN11" s="1909"/>
      <c r="BO11" s="1909"/>
      <c r="BP11" s="1909"/>
      <c r="BQ11" s="1909"/>
      <c r="BR11" s="1909"/>
      <c r="BS11" s="1909"/>
      <c r="BT11" s="1909"/>
      <c r="BU11" s="1909"/>
      <c r="BV11" s="343"/>
      <c r="BW11" s="343"/>
      <c r="BX11" s="244"/>
      <c r="CC11" s="241"/>
      <c r="CD11" s="241"/>
      <c r="CE11" s="241"/>
      <c r="CF11" s="241"/>
      <c r="CG11" s="241"/>
      <c r="CH11" s="241"/>
      <c r="CI11" s="241"/>
      <c r="CJ11" s="241"/>
    </row>
    <row r="12" spans="1:89" ht="14.25" customHeight="1" x14ac:dyDescent="0.2">
      <c r="D12" s="242"/>
      <c r="E12" s="190"/>
      <c r="F12" s="190"/>
      <c r="G12" s="190"/>
      <c r="H12" s="190"/>
      <c r="I12" s="190"/>
      <c r="J12" s="190"/>
      <c r="K12" s="190"/>
      <c r="L12" s="190"/>
      <c r="M12" s="190"/>
      <c r="N12" s="190"/>
      <c r="O12" s="190"/>
      <c r="P12" s="190"/>
      <c r="Q12" s="190"/>
      <c r="R12" s="342"/>
      <c r="S12" s="1871"/>
      <c r="T12" s="1871"/>
      <c r="U12" s="1139" t="s">
        <v>24</v>
      </c>
      <c r="V12" s="1140"/>
      <c r="W12" s="1140"/>
      <c r="X12" s="1140"/>
      <c r="Y12" s="1140"/>
      <c r="Z12" s="1286"/>
      <c r="AA12" s="1888" t="str">
        <f>①伊勢崎市における事業所基本情報!I22&amp;""</f>
        <v/>
      </c>
      <c r="AB12" s="1889"/>
      <c r="AC12" s="1889"/>
      <c r="AD12" s="1889"/>
      <c r="AE12" s="1889"/>
      <c r="AF12" s="1889"/>
      <c r="AG12" s="1889"/>
      <c r="AH12" s="1889"/>
      <c r="AI12" s="1889"/>
      <c r="AJ12" s="1889"/>
      <c r="AK12" s="1889"/>
      <c r="AL12" s="1889"/>
      <c r="AM12" s="1889"/>
      <c r="AN12" s="1889"/>
      <c r="AO12" s="1889"/>
      <c r="AP12" s="1889"/>
      <c r="AQ12" s="1889"/>
      <c r="AR12" s="1889"/>
      <c r="AS12" s="1889"/>
      <c r="AT12" s="1889"/>
      <c r="AU12" s="1889"/>
      <c r="AV12" s="1889"/>
      <c r="AW12" s="1889"/>
      <c r="AX12" s="1889"/>
      <c r="AY12" s="1889"/>
      <c r="AZ12" s="1890"/>
      <c r="BA12" s="1139"/>
      <c r="BB12" s="1140"/>
      <c r="BC12" s="1140"/>
      <c r="BD12" s="1286"/>
      <c r="BE12" s="1142"/>
      <c r="BF12" s="1143"/>
      <c r="BG12" s="1287"/>
      <c r="BH12" s="1909"/>
      <c r="BI12" s="1909"/>
      <c r="BJ12" s="1909"/>
      <c r="BK12" s="1909"/>
      <c r="BL12" s="1909"/>
      <c r="BM12" s="1909"/>
      <c r="BN12" s="1909"/>
      <c r="BO12" s="1909"/>
      <c r="BP12" s="1909"/>
      <c r="BQ12" s="1909"/>
      <c r="BR12" s="1909"/>
      <c r="BS12" s="1909"/>
      <c r="BT12" s="1909"/>
      <c r="BU12" s="1909"/>
      <c r="BV12" s="343"/>
      <c r="BW12" s="343"/>
      <c r="BX12" s="244"/>
      <c r="CC12" s="241"/>
      <c r="CD12" s="241"/>
      <c r="CE12" s="241"/>
      <c r="CF12" s="241"/>
      <c r="CG12" s="241"/>
      <c r="CH12" s="241"/>
      <c r="CI12" s="241"/>
      <c r="CJ12" s="241"/>
      <c r="CK12" s="241"/>
    </row>
    <row r="13" spans="1:89" ht="16.5" customHeight="1" x14ac:dyDescent="0.2">
      <c r="D13" s="242"/>
      <c r="E13" s="190"/>
      <c r="F13" s="190"/>
      <c r="G13" s="190"/>
      <c r="H13" s="190"/>
      <c r="I13" s="190"/>
      <c r="J13" s="190"/>
      <c r="K13" s="190"/>
      <c r="L13" s="190"/>
      <c r="M13" s="190"/>
      <c r="N13" s="190"/>
      <c r="O13" s="190"/>
      <c r="P13" s="190"/>
      <c r="Q13" s="190"/>
      <c r="R13" s="190"/>
      <c r="S13" s="1871"/>
      <c r="T13" s="1871"/>
      <c r="U13" s="1139"/>
      <c r="V13" s="1140"/>
      <c r="W13" s="1140"/>
      <c r="X13" s="1140"/>
      <c r="Y13" s="1140"/>
      <c r="Z13" s="1286"/>
      <c r="AA13" s="1891"/>
      <c r="AB13" s="1892"/>
      <c r="AC13" s="1892"/>
      <c r="AD13" s="1892"/>
      <c r="AE13" s="1892"/>
      <c r="AF13" s="1892"/>
      <c r="AG13" s="1892"/>
      <c r="AH13" s="1892"/>
      <c r="AI13" s="1892"/>
      <c r="AJ13" s="1892"/>
      <c r="AK13" s="1892"/>
      <c r="AL13" s="1892"/>
      <c r="AM13" s="1892"/>
      <c r="AN13" s="1892"/>
      <c r="AO13" s="1892"/>
      <c r="AP13" s="1892"/>
      <c r="AQ13" s="1892"/>
      <c r="AR13" s="1892"/>
      <c r="AS13" s="1892"/>
      <c r="AT13" s="1892"/>
      <c r="AU13" s="1892"/>
      <c r="AV13" s="1892"/>
      <c r="AW13" s="1892"/>
      <c r="AX13" s="1892"/>
      <c r="AY13" s="1892"/>
      <c r="AZ13" s="1893"/>
      <c r="BA13" s="1139"/>
      <c r="BB13" s="1140"/>
      <c r="BC13" s="1140"/>
      <c r="BD13" s="1286"/>
      <c r="BE13" s="1224" t="s">
        <v>3</v>
      </c>
      <c r="BF13" s="1224"/>
      <c r="BG13" s="1224"/>
      <c r="BH13" s="1407" t="str">
        <f>①伊勢崎市における事業所基本情報!I37&amp;""</f>
        <v/>
      </c>
      <c r="BI13" s="1408"/>
      <c r="BJ13" s="1408"/>
      <c r="BK13" s="1408"/>
      <c r="BL13" s="1408"/>
      <c r="BM13" s="1408"/>
      <c r="BN13" s="1408"/>
      <c r="BO13" s="1408"/>
      <c r="BP13" s="1408"/>
      <c r="BQ13" s="1408"/>
      <c r="BR13" s="1408"/>
      <c r="BS13" s="1408"/>
      <c r="BT13" s="1408"/>
      <c r="BU13" s="1409"/>
      <c r="BV13" s="343"/>
      <c r="BW13" s="343"/>
      <c r="BX13" s="244"/>
      <c r="CC13" s="241"/>
    </row>
    <row r="14" spans="1:89" ht="16.5" customHeight="1" x14ac:dyDescent="0.2">
      <c r="D14" s="242"/>
      <c r="E14" s="190"/>
      <c r="F14" s="190"/>
      <c r="G14" s="190"/>
      <c r="H14" s="190"/>
      <c r="I14" s="190"/>
      <c r="J14" s="190"/>
      <c r="K14" s="190"/>
      <c r="L14" s="190"/>
      <c r="M14" s="190"/>
      <c r="N14" s="190"/>
      <c r="O14" s="190"/>
      <c r="P14" s="190"/>
      <c r="Q14" s="190"/>
      <c r="R14" s="190"/>
      <c r="S14" s="1871"/>
      <c r="T14" s="1871"/>
      <c r="U14" s="1142"/>
      <c r="V14" s="1143"/>
      <c r="W14" s="1143"/>
      <c r="X14" s="1143"/>
      <c r="Y14" s="1143"/>
      <c r="Z14" s="1287"/>
      <c r="AA14" s="1877"/>
      <c r="AB14" s="1878"/>
      <c r="AC14" s="1878"/>
      <c r="AD14" s="1878"/>
      <c r="AE14" s="1878"/>
      <c r="AF14" s="1878"/>
      <c r="AG14" s="1878"/>
      <c r="AH14" s="1878"/>
      <c r="AI14" s="1878"/>
      <c r="AJ14" s="1878"/>
      <c r="AK14" s="1878"/>
      <c r="AL14" s="1878"/>
      <c r="AM14" s="1878"/>
      <c r="AN14" s="1878"/>
      <c r="AO14" s="1878"/>
      <c r="AP14" s="1878"/>
      <c r="AQ14" s="1878"/>
      <c r="AR14" s="1878"/>
      <c r="AS14" s="1878"/>
      <c r="AT14" s="1878"/>
      <c r="AU14" s="1878"/>
      <c r="AV14" s="1878"/>
      <c r="AW14" s="1878"/>
      <c r="AX14" s="1878"/>
      <c r="AY14" s="1878"/>
      <c r="AZ14" s="1879"/>
      <c r="BA14" s="1139"/>
      <c r="BB14" s="1140"/>
      <c r="BC14" s="1140"/>
      <c r="BD14" s="1286"/>
      <c r="BE14" s="1224"/>
      <c r="BF14" s="1224"/>
      <c r="BG14" s="1224"/>
      <c r="BH14" s="1410"/>
      <c r="BI14" s="1411"/>
      <c r="BJ14" s="1411"/>
      <c r="BK14" s="1411"/>
      <c r="BL14" s="1411"/>
      <c r="BM14" s="1411"/>
      <c r="BN14" s="1411"/>
      <c r="BO14" s="1411"/>
      <c r="BP14" s="1411"/>
      <c r="BQ14" s="1411"/>
      <c r="BR14" s="1411"/>
      <c r="BS14" s="1411"/>
      <c r="BT14" s="1411"/>
      <c r="BU14" s="1412"/>
      <c r="BV14" s="343"/>
      <c r="BW14" s="343"/>
      <c r="BX14" s="244"/>
      <c r="CC14" s="241"/>
      <c r="CD14" s="241"/>
    </row>
    <row r="15" spans="1:89" ht="14.25" customHeight="1" x14ac:dyDescent="0.2">
      <c r="D15" s="1195" t="s">
        <v>13</v>
      </c>
      <c r="E15" s="831"/>
      <c r="F15" s="831"/>
      <c r="G15" s="831"/>
      <c r="H15" s="831"/>
      <c r="I15" s="886" t="s">
        <v>19</v>
      </c>
      <c r="J15" s="886"/>
      <c r="K15" s="886"/>
      <c r="L15" s="886"/>
      <c r="M15" s="886"/>
      <c r="N15" s="886"/>
      <c r="O15" s="886"/>
      <c r="P15" s="886"/>
      <c r="Q15" s="886"/>
      <c r="R15" s="886"/>
      <c r="S15" s="1871"/>
      <c r="T15" s="1871"/>
      <c r="U15" s="1224" t="s">
        <v>25</v>
      </c>
      <c r="V15" s="1224"/>
      <c r="W15" s="1224"/>
      <c r="X15" s="1224"/>
      <c r="Y15" s="1224"/>
      <c r="Z15" s="1224"/>
      <c r="AA15" s="1216" t="str">
        <f>①伊勢崎市における事業所基本情報!CG35&amp;""</f>
        <v/>
      </c>
      <c r="AB15" s="1217"/>
      <c r="AC15" s="1216" t="str">
        <f>①伊勢崎市における事業所基本情報!CH35&amp;""</f>
        <v/>
      </c>
      <c r="AD15" s="1217"/>
      <c r="AE15" s="1216" t="str">
        <f>①伊勢崎市における事業所基本情報!CI35&amp;""</f>
        <v/>
      </c>
      <c r="AF15" s="1217"/>
      <c r="AG15" s="1294" t="str">
        <f>①伊勢崎市における事業所基本情報!CJ35&amp;""</f>
        <v/>
      </c>
      <c r="AH15" s="1294"/>
      <c r="AI15" s="1294" t="str">
        <f>①伊勢崎市における事業所基本情報!CK35&amp;""</f>
        <v/>
      </c>
      <c r="AJ15" s="1294"/>
      <c r="AK15" s="1294" t="str">
        <f>①伊勢崎市における事業所基本情報!CL35&amp;""</f>
        <v/>
      </c>
      <c r="AL15" s="1294"/>
      <c r="AM15" s="1294" t="str">
        <f>①伊勢崎市における事業所基本情報!CM35&amp;""</f>
        <v/>
      </c>
      <c r="AN15" s="1294"/>
      <c r="AO15" s="1294" t="str">
        <f>①伊勢崎市における事業所基本情報!CN35&amp;""</f>
        <v/>
      </c>
      <c r="AP15" s="1294"/>
      <c r="AQ15" s="1294" t="str">
        <f>①伊勢崎市における事業所基本情報!CO35&amp;""</f>
        <v/>
      </c>
      <c r="AR15" s="1294"/>
      <c r="AS15" s="1294" t="str">
        <f>①伊勢崎市における事業所基本情報!CP35&amp;""</f>
        <v/>
      </c>
      <c r="AT15" s="1294"/>
      <c r="AU15" s="1294" t="str">
        <f>①伊勢崎市における事業所基本情報!CQ35&amp;""</f>
        <v/>
      </c>
      <c r="AV15" s="1294"/>
      <c r="AW15" s="1294" t="str">
        <f>①伊勢崎市における事業所基本情報!CR35&amp;""</f>
        <v/>
      </c>
      <c r="AX15" s="1294"/>
      <c r="AY15" s="1294" t="str">
        <f>①伊勢崎市における事業所基本情報!CS35&amp;""</f>
        <v/>
      </c>
      <c r="AZ15" s="1294"/>
      <c r="BA15" s="1139"/>
      <c r="BB15" s="1140"/>
      <c r="BC15" s="1140"/>
      <c r="BD15" s="1286"/>
      <c r="BE15" s="1224" t="s">
        <v>4</v>
      </c>
      <c r="BF15" s="1224"/>
      <c r="BG15" s="1224"/>
      <c r="BH15" s="1333" t="str">
        <f>①伊勢崎市における事業所基本情報!I39&amp;""</f>
        <v/>
      </c>
      <c r="BI15" s="1334"/>
      <c r="BJ15" s="1334"/>
      <c r="BK15" s="1334"/>
      <c r="BL15" s="1334"/>
      <c r="BM15" s="1334"/>
      <c r="BN15" s="1334"/>
      <c r="BO15" s="1334"/>
      <c r="BP15" s="1334"/>
      <c r="BQ15" s="1334"/>
      <c r="BR15" s="1334"/>
      <c r="BS15" s="1334"/>
      <c r="BT15" s="1334"/>
      <c r="BU15" s="1335"/>
      <c r="BV15" s="343"/>
      <c r="BW15" s="343"/>
      <c r="BX15" s="244"/>
      <c r="CC15" s="241"/>
      <c r="CD15" s="241"/>
    </row>
    <row r="16" spans="1:89" ht="14.25" customHeight="1" x14ac:dyDescent="0.2">
      <c r="D16" s="1194"/>
      <c r="E16" s="950"/>
      <c r="F16" s="950"/>
      <c r="G16" s="950"/>
      <c r="H16" s="950"/>
      <c r="I16" s="1462"/>
      <c r="J16" s="1462"/>
      <c r="K16" s="1462"/>
      <c r="L16" s="1462"/>
      <c r="M16" s="1462"/>
      <c r="N16" s="1462"/>
      <c r="O16" s="1462"/>
      <c r="P16" s="1462"/>
      <c r="Q16" s="1462"/>
      <c r="R16" s="1462"/>
      <c r="S16" s="1871"/>
      <c r="T16" s="1871"/>
      <c r="U16" s="1224"/>
      <c r="V16" s="1224"/>
      <c r="W16" s="1224"/>
      <c r="X16" s="1224"/>
      <c r="Y16" s="1224"/>
      <c r="Z16" s="1224"/>
      <c r="AA16" s="1218"/>
      <c r="AB16" s="1219"/>
      <c r="AC16" s="1218"/>
      <c r="AD16" s="1219"/>
      <c r="AE16" s="1218"/>
      <c r="AF16" s="1219"/>
      <c r="AG16" s="1294"/>
      <c r="AH16" s="1294"/>
      <c r="AI16" s="1294"/>
      <c r="AJ16" s="1294"/>
      <c r="AK16" s="1294"/>
      <c r="AL16" s="1294"/>
      <c r="AM16" s="1294"/>
      <c r="AN16" s="1294"/>
      <c r="AO16" s="1294"/>
      <c r="AP16" s="1294"/>
      <c r="AQ16" s="1294"/>
      <c r="AR16" s="1294"/>
      <c r="AS16" s="1294"/>
      <c r="AT16" s="1294"/>
      <c r="AU16" s="1294"/>
      <c r="AV16" s="1294"/>
      <c r="AW16" s="1294"/>
      <c r="AX16" s="1294"/>
      <c r="AY16" s="1294"/>
      <c r="AZ16" s="1294"/>
      <c r="BA16" s="1142"/>
      <c r="BB16" s="1143"/>
      <c r="BC16" s="1143"/>
      <c r="BD16" s="1287"/>
      <c r="BE16" s="1224"/>
      <c r="BF16" s="1224"/>
      <c r="BG16" s="1224"/>
      <c r="BH16" s="1910"/>
      <c r="BI16" s="1911"/>
      <c r="BJ16" s="1911"/>
      <c r="BK16" s="1911"/>
      <c r="BL16" s="1911"/>
      <c r="BM16" s="1911"/>
      <c r="BN16" s="1911"/>
      <c r="BO16" s="1911"/>
      <c r="BP16" s="1911"/>
      <c r="BQ16" s="1911"/>
      <c r="BR16" s="1911"/>
      <c r="BS16" s="1911"/>
      <c r="BT16" s="1911"/>
      <c r="BU16" s="1912"/>
      <c r="BV16" s="343"/>
      <c r="BW16" s="343"/>
      <c r="CC16" s="241"/>
      <c r="CD16" s="241"/>
      <c r="CE16" s="241"/>
      <c r="CF16" s="241"/>
      <c r="CG16" s="241"/>
      <c r="CH16" s="241"/>
      <c r="CI16" s="241"/>
      <c r="CJ16" s="241"/>
      <c r="CK16" s="241"/>
    </row>
    <row r="17" spans="1:102" s="244" customFormat="1" ht="9.75" customHeight="1" x14ac:dyDescent="0.2">
      <c r="A17" s="376"/>
      <c r="B17" s="376"/>
      <c r="C17" s="376"/>
      <c r="D17" s="195"/>
      <c r="E17" s="195"/>
      <c r="F17" s="195"/>
      <c r="G17" s="195"/>
      <c r="H17" s="195"/>
      <c r="I17" s="344"/>
      <c r="J17" s="344"/>
      <c r="K17" s="344"/>
      <c r="L17" s="344"/>
      <c r="M17" s="344"/>
      <c r="N17" s="344"/>
      <c r="O17" s="344"/>
      <c r="P17" s="344"/>
      <c r="Q17" s="344"/>
      <c r="R17" s="344"/>
      <c r="S17" s="345"/>
      <c r="T17" s="345"/>
      <c r="U17" s="346"/>
      <c r="V17" s="346"/>
      <c r="W17" s="346"/>
      <c r="X17" s="346"/>
      <c r="Y17" s="346"/>
      <c r="Z17" s="346"/>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6"/>
      <c r="BB17" s="346"/>
      <c r="BC17" s="346"/>
      <c r="BD17" s="346"/>
      <c r="BE17" s="346"/>
      <c r="BF17" s="346"/>
      <c r="BG17" s="346"/>
      <c r="BH17" s="348"/>
      <c r="BI17" s="348"/>
      <c r="BJ17" s="348"/>
      <c r="BK17" s="348"/>
      <c r="BL17" s="348"/>
      <c r="BM17" s="348"/>
      <c r="BN17" s="348"/>
      <c r="BO17" s="348"/>
      <c r="BP17" s="348"/>
      <c r="BQ17" s="348"/>
      <c r="BR17" s="348"/>
      <c r="BS17" s="348"/>
      <c r="BT17" s="348"/>
      <c r="BU17" s="348"/>
      <c r="BV17" s="343"/>
      <c r="BW17" s="343"/>
      <c r="CC17" s="249"/>
      <c r="CD17" s="249"/>
      <c r="CE17" s="249"/>
      <c r="CF17" s="249"/>
      <c r="CG17" s="249"/>
      <c r="CH17" s="249"/>
      <c r="CI17" s="249"/>
      <c r="CJ17" s="249"/>
      <c r="CK17" s="249"/>
    </row>
    <row r="18" spans="1:102" s="244" customFormat="1" ht="15" customHeight="1" x14ac:dyDescent="0.2">
      <c r="A18" s="376"/>
      <c r="B18" s="376"/>
      <c r="C18" s="376"/>
      <c r="D18" s="1023" t="s">
        <v>141</v>
      </c>
      <c r="E18" s="1023"/>
      <c r="F18" s="1023"/>
      <c r="G18" s="1023"/>
      <c r="H18" s="1023"/>
      <c r="I18" s="1023"/>
      <c r="J18" s="1023"/>
      <c r="K18" s="1023"/>
      <c r="L18" s="1023"/>
      <c r="M18" s="1023"/>
      <c r="N18" s="1023"/>
      <c r="O18" s="1023"/>
      <c r="P18" s="1023"/>
      <c r="Q18" s="1023"/>
      <c r="R18" s="1023"/>
      <c r="S18" s="1023"/>
      <c r="T18" s="1023"/>
      <c r="U18" s="1023"/>
      <c r="V18" s="1023"/>
      <c r="W18" s="1023"/>
      <c r="X18" s="1023"/>
      <c r="Y18" s="1023"/>
      <c r="Z18" s="1023"/>
      <c r="AA18" s="1023"/>
      <c r="AB18" s="1023"/>
      <c r="AC18" s="1023"/>
      <c r="AD18" s="1023"/>
      <c r="AE18" s="1023"/>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1283" t="s">
        <v>143</v>
      </c>
      <c r="BB18" s="1284"/>
      <c r="BC18" s="1284"/>
      <c r="BD18" s="1284"/>
      <c r="BE18" s="1284"/>
      <c r="BF18" s="1284"/>
      <c r="BG18" s="1285"/>
      <c r="BH18" s="1874" t="str">
        <f>+IFERROR(IF(A21=1,D10,⑥所在地名称変更届書質問表!BK35),"")&amp;""</f>
        <v>令和年月日</v>
      </c>
      <c r="BI18" s="1875"/>
      <c r="BJ18" s="1875"/>
      <c r="BK18" s="1875"/>
      <c r="BL18" s="1875"/>
      <c r="BM18" s="1875"/>
      <c r="BN18" s="1875"/>
      <c r="BO18" s="1875"/>
      <c r="BP18" s="1875"/>
      <c r="BQ18" s="1875"/>
      <c r="BR18" s="1875"/>
      <c r="BS18" s="1875"/>
      <c r="BT18" s="1875"/>
      <c r="BU18" s="1876"/>
      <c r="BV18" s="343"/>
      <c r="BW18" s="343"/>
      <c r="CC18" s="249"/>
      <c r="CD18" s="249"/>
      <c r="CE18" s="249"/>
      <c r="CF18" s="249"/>
      <c r="CG18" s="249"/>
      <c r="CH18" s="249"/>
      <c r="CI18" s="249"/>
      <c r="CJ18" s="249"/>
      <c r="CK18" s="249"/>
    </row>
    <row r="19" spans="1:102" s="244" customFormat="1" ht="15" customHeight="1" x14ac:dyDescent="0.2">
      <c r="A19" s="376"/>
      <c r="B19" s="376"/>
      <c r="C19" s="376"/>
      <c r="D19" s="1894" t="s">
        <v>142</v>
      </c>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1142"/>
      <c r="BB19" s="1143"/>
      <c r="BC19" s="1143"/>
      <c r="BD19" s="1143"/>
      <c r="BE19" s="1143"/>
      <c r="BF19" s="1143"/>
      <c r="BG19" s="1287"/>
      <c r="BH19" s="1877"/>
      <c r="BI19" s="1878"/>
      <c r="BJ19" s="1878"/>
      <c r="BK19" s="1878"/>
      <c r="BL19" s="1878"/>
      <c r="BM19" s="1878"/>
      <c r="BN19" s="1878"/>
      <c r="BO19" s="1878"/>
      <c r="BP19" s="1878"/>
      <c r="BQ19" s="1878"/>
      <c r="BR19" s="1878"/>
      <c r="BS19" s="1878"/>
      <c r="BT19" s="1878"/>
      <c r="BU19" s="1879"/>
      <c r="BV19" s="343"/>
      <c r="BW19" s="343"/>
      <c r="CC19" s="249"/>
      <c r="CD19" s="249"/>
      <c r="CE19" s="249"/>
      <c r="CF19" s="249"/>
      <c r="CG19" s="249"/>
      <c r="CH19" s="249"/>
      <c r="CI19" s="249"/>
      <c r="CJ19" s="249"/>
      <c r="CK19" s="249"/>
    </row>
    <row r="20" spans="1:102" s="244" customFormat="1" ht="20.25" customHeight="1" x14ac:dyDescent="0.2">
      <c r="A20" s="376"/>
      <c r="B20" s="376"/>
      <c r="C20" s="376"/>
      <c r="D20" s="1040" t="s">
        <v>140</v>
      </c>
      <c r="E20" s="1040"/>
      <c r="F20" s="1040"/>
      <c r="G20" s="1040"/>
      <c r="H20" s="1040"/>
      <c r="I20" s="1040"/>
      <c r="J20" s="1040"/>
      <c r="K20" s="1040"/>
      <c r="L20" s="1895" t="s">
        <v>590</v>
      </c>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1895"/>
      <c r="AM20" s="1895"/>
      <c r="AN20" s="1895"/>
      <c r="AO20" s="1895"/>
      <c r="AP20" s="1895"/>
      <c r="AQ20" s="1896" t="s">
        <v>591</v>
      </c>
      <c r="AR20" s="1896"/>
      <c r="AS20" s="1896"/>
      <c r="AT20" s="1896"/>
      <c r="AU20" s="1896"/>
      <c r="AV20" s="1896"/>
      <c r="AW20" s="1896"/>
      <c r="AX20" s="1896"/>
      <c r="AY20" s="1896"/>
      <c r="AZ20" s="1896"/>
      <c r="BA20" s="1896"/>
      <c r="BB20" s="1896"/>
      <c r="BC20" s="1896"/>
      <c r="BD20" s="1896"/>
      <c r="BE20" s="1896"/>
      <c r="BF20" s="1896"/>
      <c r="BG20" s="1896"/>
      <c r="BH20" s="1896"/>
      <c r="BI20" s="1896"/>
      <c r="BJ20" s="1896"/>
      <c r="BK20" s="1896"/>
      <c r="BL20" s="1896"/>
      <c r="BM20" s="1896"/>
      <c r="BN20" s="1896"/>
      <c r="BO20" s="1896"/>
      <c r="BP20" s="1896"/>
      <c r="BQ20" s="1896"/>
      <c r="BR20" s="1896"/>
      <c r="BS20" s="1896"/>
      <c r="BT20" s="1896"/>
      <c r="BU20" s="1896"/>
      <c r="BV20" s="343"/>
      <c r="BW20" s="343"/>
      <c r="CC20" s="249"/>
      <c r="CD20" s="249"/>
      <c r="CE20" s="249"/>
      <c r="CF20" s="249"/>
      <c r="CG20" s="249"/>
      <c r="CH20" s="249"/>
      <c r="CI20" s="249"/>
      <c r="CJ20" s="249"/>
      <c r="CK20" s="249"/>
    </row>
    <row r="21" spans="1:102" ht="15" customHeight="1" x14ac:dyDescent="0.2">
      <c r="A21" s="1859">
        <f>⑥所在地名称変更届書質問表!BG5</f>
        <v>1</v>
      </c>
      <c r="B21" s="1859"/>
      <c r="C21" s="1860"/>
      <c r="D21" s="1914" t="s">
        <v>285</v>
      </c>
      <c r="E21" s="1915"/>
      <c r="F21" s="1915"/>
      <c r="G21" s="1915"/>
      <c r="H21" s="1915"/>
      <c r="I21" s="1915"/>
      <c r="J21" s="1915"/>
      <c r="K21" s="1916"/>
      <c r="L21" s="1872" t="s">
        <v>9</v>
      </c>
      <c r="M21" s="1873"/>
      <c r="N21" s="1466" t="str">
        <f>+IFERROR(IF(A21=2,AC7,IF(AND(A21=1,⑥所在地名称変更届書質問表!BG10=TRUE),⑥所在地名称変更届書質問表!H11,"")),"")&amp;""</f>
        <v/>
      </c>
      <c r="O21" s="1466"/>
      <c r="P21" s="1466"/>
      <c r="Q21" s="1466"/>
      <c r="R21" s="1466"/>
      <c r="S21" s="1466"/>
      <c r="T21" s="1466"/>
      <c r="U21" s="1466"/>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1"/>
      <c r="AQ21" s="1872" t="s">
        <v>9</v>
      </c>
      <c r="AR21" s="1873"/>
      <c r="AS21" s="1466" t="str">
        <f>+IFERROR(IF(A21=1,AC7,IF(AND(A21=2,⑥所在地名称変更届書質問表!BG38=TRUE),⑥所在地名称変更届書質問表!H39,"")),"")&amp;""</f>
        <v>-</v>
      </c>
      <c r="AT21" s="1466"/>
      <c r="AU21" s="1466"/>
      <c r="AV21" s="1466"/>
      <c r="AW21" s="1466"/>
      <c r="AX21" s="1466"/>
      <c r="AY21" s="1466"/>
      <c r="AZ21" s="1466"/>
      <c r="BA21" s="1880"/>
      <c r="BB21" s="1880"/>
      <c r="BC21" s="1880"/>
      <c r="BD21" s="1880"/>
      <c r="BE21" s="1880"/>
      <c r="BF21" s="1880"/>
      <c r="BG21" s="1880"/>
      <c r="BH21" s="1880"/>
      <c r="BI21" s="1880"/>
      <c r="BJ21" s="1880"/>
      <c r="BK21" s="1880"/>
      <c r="BL21" s="1880"/>
      <c r="BM21" s="1880"/>
      <c r="BN21" s="1880"/>
      <c r="BO21" s="1880"/>
      <c r="BP21" s="1880"/>
      <c r="BQ21" s="1880"/>
      <c r="BR21" s="1880"/>
      <c r="BS21" s="1880"/>
      <c r="BT21" s="1880"/>
      <c r="BU21" s="1881"/>
      <c r="BV21" s="244"/>
      <c r="BW21" s="244"/>
      <c r="BX21" s="244"/>
      <c r="BY21" s="244"/>
      <c r="CE21" s="241"/>
      <c r="CF21" s="241"/>
      <c r="CG21" s="241"/>
      <c r="CH21" s="241"/>
      <c r="CI21" s="241"/>
      <c r="CJ21" s="241"/>
      <c r="CK21" s="241"/>
      <c r="CL21" s="241"/>
      <c r="CM21" s="241"/>
    </row>
    <row r="22" spans="1:102" ht="23.25" customHeight="1" x14ac:dyDescent="0.2">
      <c r="A22" s="1859"/>
      <c r="B22" s="1859"/>
      <c r="C22" s="1860"/>
      <c r="D22" s="1917"/>
      <c r="E22" s="1918"/>
      <c r="F22" s="1918"/>
      <c r="G22" s="1918"/>
      <c r="H22" s="1918"/>
      <c r="I22" s="1918"/>
      <c r="J22" s="1918"/>
      <c r="K22" s="1919"/>
      <c r="L22" s="1928" t="str">
        <f>+IFERROR(IF(A21=2,AA8,IF(AND(A21=1,⑥所在地名称変更届書質問表!BG10=TRUE),⑥所在地名称変更届書質問表!P11,"")),"")&amp;""</f>
        <v/>
      </c>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29"/>
      <c r="AK22" s="1929"/>
      <c r="AL22" s="1929"/>
      <c r="AM22" s="1929"/>
      <c r="AN22" s="1929"/>
      <c r="AO22" s="1929"/>
      <c r="AP22" s="1930"/>
      <c r="AQ22" s="1928" t="str">
        <f>+IFERROR(IF(A21=1,AA8,IF(AND(A21=2,⑥所在地名称変更届書質問表!BG38=TRUE),⑥所在地名称変更届書質問表!P39,"")),"")&amp;""</f>
        <v/>
      </c>
      <c r="AR22" s="1929"/>
      <c r="AS22" s="1929"/>
      <c r="AT22" s="1929"/>
      <c r="AU22" s="1929"/>
      <c r="AV22" s="1929"/>
      <c r="AW22" s="1929"/>
      <c r="AX22" s="1929"/>
      <c r="AY22" s="1929"/>
      <c r="AZ22" s="1929"/>
      <c r="BA22" s="1929"/>
      <c r="BB22" s="1929"/>
      <c r="BC22" s="1929"/>
      <c r="BD22" s="1929"/>
      <c r="BE22" s="1929"/>
      <c r="BF22" s="1929"/>
      <c r="BG22" s="1929"/>
      <c r="BH22" s="1929"/>
      <c r="BI22" s="1929"/>
      <c r="BJ22" s="1929"/>
      <c r="BK22" s="1929"/>
      <c r="BL22" s="1929"/>
      <c r="BM22" s="1929"/>
      <c r="BN22" s="1929"/>
      <c r="BO22" s="1929"/>
      <c r="BP22" s="1929"/>
      <c r="BQ22" s="1929"/>
      <c r="BR22" s="1929"/>
      <c r="BS22" s="1929"/>
      <c r="BT22" s="1929"/>
      <c r="BU22" s="1930"/>
      <c r="BV22" s="244"/>
      <c r="BW22" s="244"/>
      <c r="BX22" s="244"/>
      <c r="BY22" s="244"/>
      <c r="CE22" s="241"/>
      <c r="CW22" s="349"/>
      <c r="CX22" s="349"/>
    </row>
    <row r="23" spans="1:102" ht="23.25" customHeight="1" x14ac:dyDescent="0.2">
      <c r="A23" s="1859"/>
      <c r="B23" s="1859"/>
      <c r="C23" s="1860"/>
      <c r="D23" s="1920"/>
      <c r="E23" s="1921"/>
      <c r="F23" s="1921"/>
      <c r="G23" s="1921"/>
      <c r="H23" s="1921"/>
      <c r="I23" s="1921"/>
      <c r="J23" s="1921"/>
      <c r="K23" s="1922"/>
      <c r="L23" s="1931"/>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c r="AL23" s="1932"/>
      <c r="AM23" s="1932"/>
      <c r="AN23" s="1932"/>
      <c r="AO23" s="1932"/>
      <c r="AP23" s="1933"/>
      <c r="AQ23" s="1931"/>
      <c r="AR23" s="1932"/>
      <c r="AS23" s="1932"/>
      <c r="AT23" s="1932"/>
      <c r="AU23" s="1932"/>
      <c r="AV23" s="1932"/>
      <c r="AW23" s="1932"/>
      <c r="AX23" s="1932"/>
      <c r="AY23" s="1932"/>
      <c r="AZ23" s="1932"/>
      <c r="BA23" s="1932"/>
      <c r="BB23" s="1932"/>
      <c r="BC23" s="1932"/>
      <c r="BD23" s="1932"/>
      <c r="BE23" s="1932"/>
      <c r="BF23" s="1932"/>
      <c r="BG23" s="1932"/>
      <c r="BH23" s="1932"/>
      <c r="BI23" s="1932"/>
      <c r="BJ23" s="1932"/>
      <c r="BK23" s="1932"/>
      <c r="BL23" s="1932"/>
      <c r="BM23" s="1932"/>
      <c r="BN23" s="1932"/>
      <c r="BO23" s="1932"/>
      <c r="BP23" s="1932"/>
      <c r="BQ23" s="1932"/>
      <c r="BR23" s="1932"/>
      <c r="BS23" s="1932"/>
      <c r="BT23" s="1932"/>
      <c r="BU23" s="1933"/>
      <c r="BV23" s="244"/>
      <c r="BW23" s="244"/>
      <c r="BX23" s="244"/>
      <c r="BY23" s="244"/>
      <c r="CE23" s="241"/>
      <c r="CV23" s="349"/>
      <c r="CW23" s="349"/>
      <c r="CX23" s="349"/>
    </row>
    <row r="24" spans="1:102" ht="15" customHeight="1" x14ac:dyDescent="0.2">
      <c r="A24" s="1857"/>
      <c r="B24" s="1857"/>
      <c r="C24" s="1858"/>
      <c r="D24" s="1139" t="s">
        <v>286</v>
      </c>
      <c r="E24" s="1140"/>
      <c r="F24" s="1140"/>
      <c r="G24" s="1140"/>
      <c r="H24" s="1140"/>
      <c r="I24" s="1140"/>
      <c r="J24" s="1140"/>
      <c r="K24" s="1286"/>
      <c r="L24" s="1899" t="str">
        <f>+IF(N24="","","〒")</f>
        <v/>
      </c>
      <c r="M24" s="1900"/>
      <c r="N24" s="1337" t="str">
        <f>+IFERROR(IF(AND(A21=1,⑥所在地名称変更届書質問表!BG18=TRUE),⑥所在地名称変更届書質問表!H21,IF(AND(A21=2,⑥所在地名称変更届書質問表!BG46=TRUE),⑥所在地名称変更届書質問表!H49,"")),"")&amp;""</f>
        <v/>
      </c>
      <c r="O24" s="1337"/>
      <c r="P24" s="1337"/>
      <c r="Q24" s="1337"/>
      <c r="R24" s="1337"/>
      <c r="S24" s="1337"/>
      <c r="T24" s="1337"/>
      <c r="U24" s="1337"/>
      <c r="V24" s="1897"/>
      <c r="W24" s="1897"/>
      <c r="X24" s="1897"/>
      <c r="Y24" s="1897"/>
      <c r="Z24" s="1897"/>
      <c r="AA24" s="1897"/>
      <c r="AB24" s="1897"/>
      <c r="AC24" s="1897"/>
      <c r="AD24" s="1897"/>
      <c r="AE24" s="1897"/>
      <c r="AF24" s="1897"/>
      <c r="AG24" s="1897"/>
      <c r="AH24" s="1897"/>
      <c r="AI24" s="1897"/>
      <c r="AJ24" s="1897"/>
      <c r="AK24" s="1897"/>
      <c r="AL24" s="1897"/>
      <c r="AM24" s="1897"/>
      <c r="AN24" s="1897"/>
      <c r="AO24" s="1897"/>
      <c r="AP24" s="1898"/>
      <c r="AQ24" s="1899" t="str">
        <f>+IF(AS24="","","〒")</f>
        <v/>
      </c>
      <c r="AR24" s="1900"/>
      <c r="AS24" s="1337" t="str">
        <f>+IFERROR(IF(AND(A21=1,⑥所在地名称変更届書質問表!BG18=TRUE),⑥所在地名称変更届書質問表!H23,IF(AND(A21=2,⑥所在地名称変更届書質問表!BG46=TRUE),⑥所在地名称変更届書質問表!H51,"")),"")&amp;""</f>
        <v/>
      </c>
      <c r="AT24" s="1337"/>
      <c r="AU24" s="1337"/>
      <c r="AV24" s="1337"/>
      <c r="AW24" s="1337"/>
      <c r="AX24" s="1337"/>
      <c r="AY24" s="1337"/>
      <c r="AZ24" s="1337"/>
      <c r="BA24" s="1897"/>
      <c r="BB24" s="1897"/>
      <c r="BC24" s="1897"/>
      <c r="BD24" s="1897"/>
      <c r="BE24" s="1897"/>
      <c r="BF24" s="1897"/>
      <c r="BG24" s="1897"/>
      <c r="BH24" s="1897"/>
      <c r="BI24" s="1897"/>
      <c r="BJ24" s="1897"/>
      <c r="BK24" s="1897"/>
      <c r="BL24" s="1897"/>
      <c r="BM24" s="1897"/>
      <c r="BN24" s="1897"/>
      <c r="BO24" s="1897"/>
      <c r="BP24" s="1897"/>
      <c r="BQ24" s="1897"/>
      <c r="BR24" s="1897"/>
      <c r="BS24" s="1897"/>
      <c r="BT24" s="1897"/>
      <c r="BU24" s="1898"/>
      <c r="BV24" s="244"/>
      <c r="BW24" s="244"/>
      <c r="BX24" s="244"/>
      <c r="BY24" s="244"/>
      <c r="CE24" s="241"/>
      <c r="CF24" s="241"/>
      <c r="CG24" s="241"/>
      <c r="CH24" s="241"/>
      <c r="CI24" s="241"/>
      <c r="CJ24" s="241"/>
      <c r="CK24" s="241"/>
      <c r="CL24" s="241"/>
      <c r="CM24" s="241"/>
    </row>
    <row r="25" spans="1:102" ht="18" customHeight="1" x14ac:dyDescent="0.2">
      <c r="A25" s="1857"/>
      <c r="B25" s="1857"/>
      <c r="C25" s="1858"/>
      <c r="D25" s="1139"/>
      <c r="E25" s="1140"/>
      <c r="F25" s="1140"/>
      <c r="G25" s="1140"/>
      <c r="H25" s="1140"/>
      <c r="I25" s="1140"/>
      <c r="J25" s="1140"/>
      <c r="K25" s="1286"/>
      <c r="L25" s="1901" t="str">
        <f>+IFERROR(IF(AND(A21=1,⑥所在地名称変更届書質問表!BG18=TRUE),⑥所在地名称変更届書質問表!P21,IF(AND(A21=2,⑥所在地名称変更届書質問表!BG46=TRUE),⑥所在地名称変更届書質問表!P49,"")),"")&amp;""</f>
        <v/>
      </c>
      <c r="M25" s="1902"/>
      <c r="N25" s="1902"/>
      <c r="O25" s="1902"/>
      <c r="P25" s="1902"/>
      <c r="Q25" s="1902"/>
      <c r="R25" s="1902"/>
      <c r="S25" s="1902"/>
      <c r="T25" s="1902"/>
      <c r="U25" s="1902"/>
      <c r="V25" s="1902"/>
      <c r="W25" s="1902"/>
      <c r="X25" s="1902"/>
      <c r="Y25" s="1902"/>
      <c r="Z25" s="1902"/>
      <c r="AA25" s="1902"/>
      <c r="AB25" s="1902"/>
      <c r="AC25" s="1902"/>
      <c r="AD25" s="1902"/>
      <c r="AE25" s="1902"/>
      <c r="AF25" s="1902"/>
      <c r="AG25" s="1902"/>
      <c r="AH25" s="1902"/>
      <c r="AI25" s="1902"/>
      <c r="AJ25" s="1902"/>
      <c r="AK25" s="1902"/>
      <c r="AL25" s="1902"/>
      <c r="AM25" s="1902"/>
      <c r="AN25" s="1902"/>
      <c r="AO25" s="1902"/>
      <c r="AP25" s="1903"/>
      <c r="AQ25" s="1901" t="str">
        <f>+IFERROR(IF(AND(A21=1,⑥所在地名称変更届書質問表!BG18=TRUE),⑥所在地名称変更届書質問表!P23,IF(AND(A21=2,⑥所在地名称変更届書質問表!BG46=TRUE),⑥所在地名称変更届書質問表!P51,"")),"")&amp;""</f>
        <v/>
      </c>
      <c r="AR25" s="1902"/>
      <c r="AS25" s="1902"/>
      <c r="AT25" s="1902"/>
      <c r="AU25" s="1902"/>
      <c r="AV25" s="1902"/>
      <c r="AW25" s="1902"/>
      <c r="AX25" s="1902"/>
      <c r="AY25" s="1902"/>
      <c r="AZ25" s="1902"/>
      <c r="BA25" s="1902"/>
      <c r="BB25" s="1902"/>
      <c r="BC25" s="1902"/>
      <c r="BD25" s="1902"/>
      <c r="BE25" s="1902"/>
      <c r="BF25" s="1902"/>
      <c r="BG25" s="1902"/>
      <c r="BH25" s="1902"/>
      <c r="BI25" s="1902"/>
      <c r="BJ25" s="1902"/>
      <c r="BK25" s="1902"/>
      <c r="BL25" s="1902"/>
      <c r="BM25" s="1902"/>
      <c r="BN25" s="1902"/>
      <c r="BO25" s="1902"/>
      <c r="BP25" s="1902"/>
      <c r="BQ25" s="1902"/>
      <c r="BR25" s="1902"/>
      <c r="BS25" s="1902"/>
      <c r="BT25" s="1902"/>
      <c r="BU25" s="1903"/>
      <c r="BV25" s="244"/>
      <c r="BW25" s="244"/>
      <c r="BX25" s="244"/>
      <c r="BY25" s="244"/>
      <c r="CE25" s="241"/>
      <c r="CW25" s="349"/>
      <c r="CX25" s="349"/>
    </row>
    <row r="26" spans="1:102" ht="18" customHeight="1" x14ac:dyDescent="0.2">
      <c r="A26" s="1857"/>
      <c r="B26" s="1857"/>
      <c r="C26" s="1858"/>
      <c r="D26" s="1803" t="str">
        <f>IFERROR("変更日:"&amp;IF(AND(A21=1,⑥所在地名称変更届書質問表!BG18=TRUE),⑥所在地名称変更届書質問表!BK19,⑥所在地名称変更届書質問表!BK47),"")&amp;""</f>
        <v>変更日:令和年月日</v>
      </c>
      <c r="E26" s="1923"/>
      <c r="F26" s="1923"/>
      <c r="G26" s="1923"/>
      <c r="H26" s="1923"/>
      <c r="I26" s="1923"/>
      <c r="J26" s="1923"/>
      <c r="K26" s="1804"/>
      <c r="L26" s="1904"/>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05"/>
      <c r="AJ26" s="1905"/>
      <c r="AK26" s="1905"/>
      <c r="AL26" s="1905"/>
      <c r="AM26" s="1905"/>
      <c r="AN26" s="1905"/>
      <c r="AO26" s="1905"/>
      <c r="AP26" s="1906"/>
      <c r="AQ26" s="1904"/>
      <c r="AR26" s="1905"/>
      <c r="AS26" s="1905"/>
      <c r="AT26" s="1905"/>
      <c r="AU26" s="1905"/>
      <c r="AV26" s="1905"/>
      <c r="AW26" s="1905"/>
      <c r="AX26" s="1905"/>
      <c r="AY26" s="1905"/>
      <c r="AZ26" s="1905"/>
      <c r="BA26" s="1905"/>
      <c r="BB26" s="1905"/>
      <c r="BC26" s="1905"/>
      <c r="BD26" s="1905"/>
      <c r="BE26" s="1905"/>
      <c r="BF26" s="1905"/>
      <c r="BG26" s="1905"/>
      <c r="BH26" s="1905"/>
      <c r="BI26" s="1905"/>
      <c r="BJ26" s="1905"/>
      <c r="BK26" s="1905"/>
      <c r="BL26" s="1905"/>
      <c r="BM26" s="1905"/>
      <c r="BN26" s="1905"/>
      <c r="BO26" s="1905"/>
      <c r="BP26" s="1905"/>
      <c r="BQ26" s="1905"/>
      <c r="BR26" s="1905"/>
      <c r="BS26" s="1905"/>
      <c r="BT26" s="1905"/>
      <c r="BU26" s="1906"/>
      <c r="BV26" s="244"/>
      <c r="BW26" s="244"/>
      <c r="BX26" s="244"/>
      <c r="BY26" s="244"/>
      <c r="CE26" s="241"/>
      <c r="CV26" s="349"/>
      <c r="CW26" s="349"/>
      <c r="CX26" s="349"/>
    </row>
    <row r="27" spans="1:102" ht="18" customHeight="1" x14ac:dyDescent="0.2">
      <c r="D27" s="990" t="s">
        <v>14</v>
      </c>
      <c r="E27" s="991"/>
      <c r="F27" s="991"/>
      <c r="G27" s="991"/>
      <c r="H27" s="991"/>
      <c r="I27" s="991"/>
      <c r="J27" s="991"/>
      <c r="K27" s="992"/>
      <c r="L27" s="1926" t="str">
        <f>+IFERROR(IF(A21=2,AA11,IF(AND(A21=1,⑥所在地名称変更届書質問表!BG12=TRUE),⑥所在地名称変更届書質問表!K13,"")),"")&amp;""</f>
        <v/>
      </c>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t="str">
        <f>+IFERROR(IF(A21=1,AA11,IF(AND(A21=2,⑥所在地名称変更届書質問表!BG40=TRUE),⑥所在地名称変更届書質問表!K41,"")),"")&amp;""</f>
        <v/>
      </c>
      <c r="AR27" s="1926"/>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c r="BP27" s="1926"/>
      <c r="BQ27" s="1926"/>
      <c r="BR27" s="1926"/>
      <c r="BS27" s="1926"/>
      <c r="BT27" s="1926"/>
      <c r="BU27" s="1926"/>
      <c r="BV27" s="244"/>
      <c r="BW27" s="244"/>
      <c r="BX27" s="244"/>
      <c r="BY27" s="244"/>
      <c r="CE27" s="241"/>
      <c r="CF27" s="241"/>
      <c r="CG27" s="241"/>
      <c r="CH27" s="241"/>
      <c r="CI27" s="241"/>
      <c r="CJ27" s="241"/>
      <c r="CK27" s="241"/>
      <c r="CL27" s="241"/>
      <c r="CM27" s="241"/>
    </row>
    <row r="28" spans="1:102" ht="11.25" customHeight="1" x14ac:dyDescent="0.2">
      <c r="D28" s="1934" t="s">
        <v>144</v>
      </c>
      <c r="E28" s="1935"/>
      <c r="F28" s="1935"/>
      <c r="G28" s="1935"/>
      <c r="H28" s="1935"/>
      <c r="I28" s="1935"/>
      <c r="J28" s="1935"/>
      <c r="K28" s="1936"/>
      <c r="L28" s="1927" t="str">
        <f>+IFERROR(IF(A21=2,AA12,IF(AND(A21=1,⑥所在地名称変更届書質問表!BG12=TRUE),⑥所在地名称変更届書質問表!K14,"")),"")&amp;""</f>
        <v/>
      </c>
      <c r="M28" s="1927"/>
      <c r="N28" s="1927"/>
      <c r="O28" s="1927"/>
      <c r="P28" s="1927"/>
      <c r="Q28" s="1927"/>
      <c r="R28" s="1927"/>
      <c r="S28" s="1927"/>
      <c r="T28" s="1927"/>
      <c r="U28" s="1927"/>
      <c r="V28" s="1927"/>
      <c r="W28" s="1927"/>
      <c r="X28" s="1927"/>
      <c r="Y28" s="1927"/>
      <c r="Z28" s="1927"/>
      <c r="AA28" s="1927"/>
      <c r="AB28" s="1927"/>
      <c r="AC28" s="1927"/>
      <c r="AD28" s="1927"/>
      <c r="AE28" s="1927"/>
      <c r="AF28" s="1927"/>
      <c r="AG28" s="1927"/>
      <c r="AH28" s="1927"/>
      <c r="AI28" s="1927"/>
      <c r="AJ28" s="1927"/>
      <c r="AK28" s="1927"/>
      <c r="AL28" s="1927"/>
      <c r="AM28" s="1927"/>
      <c r="AN28" s="1927"/>
      <c r="AO28" s="1927"/>
      <c r="AP28" s="1927"/>
      <c r="AQ28" s="1927" t="str">
        <f>+IFERROR(IF(A21=1,AA12,IF(AND(A21=2,⑥所在地名称変更届書質問表!BG40=TRUE),⑥所在地名称変更届書質問表!K42,"")),"")&amp;""</f>
        <v/>
      </c>
      <c r="AR28" s="1927"/>
      <c r="AS28" s="1927"/>
      <c r="AT28" s="1927"/>
      <c r="AU28" s="1927"/>
      <c r="AV28" s="1927"/>
      <c r="AW28" s="1927"/>
      <c r="AX28" s="1927"/>
      <c r="AY28" s="1927"/>
      <c r="AZ28" s="1927"/>
      <c r="BA28" s="1927"/>
      <c r="BB28" s="1927"/>
      <c r="BC28" s="1927"/>
      <c r="BD28" s="1927"/>
      <c r="BE28" s="1927"/>
      <c r="BF28" s="1927"/>
      <c r="BG28" s="1927"/>
      <c r="BH28" s="1927"/>
      <c r="BI28" s="1927"/>
      <c r="BJ28" s="1927"/>
      <c r="BK28" s="1927"/>
      <c r="BL28" s="1927"/>
      <c r="BM28" s="1927"/>
      <c r="BN28" s="1927"/>
      <c r="BO28" s="1927"/>
      <c r="BP28" s="1927"/>
      <c r="BQ28" s="1927"/>
      <c r="BR28" s="1927"/>
      <c r="BS28" s="1927"/>
      <c r="BT28" s="1927"/>
      <c r="BU28" s="1927"/>
      <c r="BV28" s="244"/>
      <c r="BW28" s="244"/>
      <c r="BX28" s="244"/>
      <c r="BY28" s="244"/>
      <c r="CE28" s="241"/>
      <c r="CF28" s="241"/>
      <c r="CG28" s="241"/>
      <c r="CH28" s="241"/>
      <c r="CI28" s="241"/>
      <c r="CJ28" s="241"/>
    </row>
    <row r="29" spans="1:102" ht="11.25" customHeight="1" x14ac:dyDescent="0.2">
      <c r="D29" s="979"/>
      <c r="E29" s="849"/>
      <c r="F29" s="849"/>
      <c r="G29" s="849"/>
      <c r="H29" s="849"/>
      <c r="I29" s="849"/>
      <c r="J29" s="849"/>
      <c r="K29" s="850"/>
      <c r="L29" s="1927"/>
      <c r="M29" s="1927"/>
      <c r="N29" s="1927"/>
      <c r="O29" s="1927"/>
      <c r="P29" s="1927"/>
      <c r="Q29" s="1927"/>
      <c r="R29" s="1927"/>
      <c r="S29" s="1927"/>
      <c r="T29" s="1927"/>
      <c r="U29" s="1927"/>
      <c r="V29" s="1927"/>
      <c r="W29" s="1927"/>
      <c r="X29" s="1927"/>
      <c r="Y29" s="1927"/>
      <c r="Z29" s="1927"/>
      <c r="AA29" s="1927"/>
      <c r="AB29" s="1927"/>
      <c r="AC29" s="1927"/>
      <c r="AD29" s="1927"/>
      <c r="AE29" s="1927"/>
      <c r="AF29" s="1927"/>
      <c r="AG29" s="1927"/>
      <c r="AH29" s="1927"/>
      <c r="AI29" s="1927"/>
      <c r="AJ29" s="1927"/>
      <c r="AK29" s="1927"/>
      <c r="AL29" s="1927"/>
      <c r="AM29" s="1927"/>
      <c r="AN29" s="1927"/>
      <c r="AO29" s="1927"/>
      <c r="AP29" s="1927"/>
      <c r="AQ29" s="1927"/>
      <c r="AR29" s="1927"/>
      <c r="AS29" s="1927"/>
      <c r="AT29" s="1927"/>
      <c r="AU29" s="1927"/>
      <c r="AV29" s="1927"/>
      <c r="AW29" s="1927"/>
      <c r="AX29" s="1927"/>
      <c r="AY29" s="1927"/>
      <c r="AZ29" s="1927"/>
      <c r="BA29" s="1927"/>
      <c r="BB29" s="1927"/>
      <c r="BC29" s="1927"/>
      <c r="BD29" s="1927"/>
      <c r="BE29" s="1927"/>
      <c r="BF29" s="1927"/>
      <c r="BG29" s="1927"/>
      <c r="BH29" s="1927"/>
      <c r="BI29" s="1927"/>
      <c r="BJ29" s="1927"/>
      <c r="BK29" s="1927"/>
      <c r="BL29" s="1927"/>
      <c r="BM29" s="1927"/>
      <c r="BN29" s="1927"/>
      <c r="BO29" s="1927"/>
      <c r="BP29" s="1927"/>
      <c r="BQ29" s="1927"/>
      <c r="BR29" s="1927"/>
      <c r="BS29" s="1927"/>
      <c r="BT29" s="1927"/>
      <c r="BU29" s="1927"/>
      <c r="BV29" s="244"/>
      <c r="BW29" s="244"/>
      <c r="BX29" s="244"/>
      <c r="BY29" s="244"/>
      <c r="CF29" s="241"/>
      <c r="CG29" s="241"/>
      <c r="CH29" s="241"/>
      <c r="CI29" s="241"/>
      <c r="CJ29" s="241"/>
    </row>
    <row r="30" spans="1:102" ht="11.25" customHeight="1" x14ac:dyDescent="0.2">
      <c r="D30" s="980"/>
      <c r="E30" s="981"/>
      <c r="F30" s="981"/>
      <c r="G30" s="981"/>
      <c r="H30" s="981"/>
      <c r="I30" s="981"/>
      <c r="J30" s="981"/>
      <c r="K30" s="982"/>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7"/>
      <c r="AK30" s="1927"/>
      <c r="AL30" s="1927"/>
      <c r="AM30" s="1927"/>
      <c r="AN30" s="1927"/>
      <c r="AO30" s="1927"/>
      <c r="AP30" s="1927"/>
      <c r="AQ30" s="1927"/>
      <c r="AR30" s="1927"/>
      <c r="AS30" s="1927"/>
      <c r="AT30" s="1927"/>
      <c r="AU30" s="1927"/>
      <c r="AV30" s="1927"/>
      <c r="AW30" s="1927"/>
      <c r="AX30" s="1927"/>
      <c r="AY30" s="1927"/>
      <c r="AZ30" s="1927"/>
      <c r="BA30" s="1927"/>
      <c r="BB30" s="1927"/>
      <c r="BC30" s="1927"/>
      <c r="BD30" s="1927"/>
      <c r="BE30" s="1927"/>
      <c r="BF30" s="1927"/>
      <c r="BG30" s="1927"/>
      <c r="BH30" s="1927"/>
      <c r="BI30" s="1927"/>
      <c r="BJ30" s="1927"/>
      <c r="BK30" s="1927"/>
      <c r="BL30" s="1927"/>
      <c r="BM30" s="1927"/>
      <c r="BN30" s="1927"/>
      <c r="BO30" s="1927"/>
      <c r="BP30" s="1927"/>
      <c r="BQ30" s="1927"/>
      <c r="BR30" s="1927"/>
      <c r="BS30" s="1927"/>
      <c r="BT30" s="1927"/>
      <c r="BU30" s="1927"/>
      <c r="BV30" s="244"/>
      <c r="BW30" s="244"/>
      <c r="BX30" s="244"/>
      <c r="BY30" s="244"/>
      <c r="CF30" s="241"/>
      <c r="CG30" s="241"/>
      <c r="CH30" s="241"/>
      <c r="CI30" s="241"/>
      <c r="CJ30" s="241"/>
      <c r="CK30" s="241"/>
      <c r="CL30" s="241"/>
      <c r="CM30" s="241"/>
    </row>
    <row r="31" spans="1:102" ht="25.5" customHeight="1" x14ac:dyDescent="0.2">
      <c r="D31" s="1937" t="s">
        <v>281</v>
      </c>
      <c r="E31" s="1938"/>
      <c r="F31" s="1938"/>
      <c r="G31" s="1938"/>
      <c r="H31" s="1938"/>
      <c r="I31" s="1938"/>
      <c r="J31" s="1938"/>
      <c r="K31" s="1939"/>
      <c r="L31" s="1965" t="str">
        <f>+IFERROR(IF(A21=2,BH15,IF(AND(A21=1,⑥所在地名称変更届書質問表!BG15=TRUE),⑥所在地名称変更届書質問表!F16,"")),"")&amp;""</f>
        <v/>
      </c>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7"/>
      <c r="AQ31" s="1965" t="str">
        <f>+IFERROR(IF(A21=1,BH15,IF(AND(A21=2,⑥所在地名称変更届書質問表!BG43=TRUE),⑥所在地名称変更届書質問表!F44,"")),"")&amp;""</f>
        <v/>
      </c>
      <c r="AR31" s="1966"/>
      <c r="AS31" s="1966"/>
      <c r="AT31" s="1966"/>
      <c r="AU31" s="1966"/>
      <c r="AV31" s="1966"/>
      <c r="AW31" s="1966"/>
      <c r="AX31" s="1966"/>
      <c r="AY31" s="1966"/>
      <c r="AZ31" s="1966"/>
      <c r="BA31" s="1966"/>
      <c r="BB31" s="1966"/>
      <c r="BC31" s="1966"/>
      <c r="BD31" s="1966"/>
      <c r="BE31" s="1966"/>
      <c r="BF31" s="1966"/>
      <c r="BG31" s="1966"/>
      <c r="BH31" s="1966"/>
      <c r="BI31" s="1966"/>
      <c r="BJ31" s="1966"/>
      <c r="BK31" s="1966"/>
      <c r="BL31" s="1966"/>
      <c r="BM31" s="1966"/>
      <c r="BN31" s="1966"/>
      <c r="BO31" s="1966"/>
      <c r="BP31" s="1966"/>
      <c r="BQ31" s="1966"/>
      <c r="BR31" s="1966"/>
      <c r="BS31" s="1966"/>
      <c r="BT31" s="1966"/>
      <c r="BU31" s="1967"/>
      <c r="BV31" s="244"/>
      <c r="BW31" s="244"/>
      <c r="BX31" s="244"/>
      <c r="BY31" s="244"/>
      <c r="CF31" s="241"/>
      <c r="CG31" s="241"/>
      <c r="CH31" s="241"/>
      <c r="CI31" s="241"/>
      <c r="CJ31" s="241"/>
      <c r="CK31" s="241"/>
      <c r="CL31" s="241"/>
      <c r="CM31" s="241"/>
    </row>
    <row r="32" spans="1:102" ht="22.5" customHeight="1" x14ac:dyDescent="0.2">
      <c r="A32" s="1859">
        <f>'②選択画面 '!CB28</f>
        <v>1</v>
      </c>
      <c r="B32" s="1859"/>
      <c r="C32" s="1860"/>
      <c r="D32" s="1940" t="s">
        <v>146</v>
      </c>
      <c r="E32" s="1941"/>
      <c r="F32" s="1941"/>
      <c r="G32" s="1941"/>
      <c r="H32" s="1941"/>
      <c r="I32" s="1941"/>
      <c r="J32" s="1941"/>
      <c r="K32" s="1942"/>
      <c r="L32" s="1333" t="str">
        <f>+IF(A32=1,"１．事務所等移転","")&amp;""</f>
        <v>１．事務所等移転</v>
      </c>
      <c r="M32" s="1334"/>
      <c r="N32" s="1334"/>
      <c r="O32" s="1334"/>
      <c r="P32" s="1334"/>
      <c r="Q32" s="1334"/>
      <c r="R32" s="1334"/>
      <c r="S32" s="1334"/>
      <c r="T32" s="1334"/>
      <c r="U32" s="1334"/>
      <c r="V32" s="254"/>
      <c r="W32" s="1334" t="str">
        <f>+IF(A32=1,"２．送付先変更","")&amp;""</f>
        <v>２．送付先変更</v>
      </c>
      <c r="X32" s="1334"/>
      <c r="Y32" s="1334"/>
      <c r="Z32" s="1334"/>
      <c r="AA32" s="1334"/>
      <c r="AB32" s="1334"/>
      <c r="AC32" s="1334"/>
      <c r="AD32" s="1334"/>
      <c r="AE32" s="1334"/>
      <c r="AF32" s="1334"/>
      <c r="AG32" s="1861" t="str">
        <f>+IF(A32=1,"３．社名（名称）変更","")&amp;""</f>
        <v>３．社名（名称）変更</v>
      </c>
      <c r="AH32" s="1861"/>
      <c r="AI32" s="1861"/>
      <c r="AJ32" s="1861"/>
      <c r="AK32" s="1861"/>
      <c r="AL32" s="1861"/>
      <c r="AM32" s="1861"/>
      <c r="AN32" s="1861"/>
      <c r="AO32" s="1861"/>
      <c r="AP32" s="1861"/>
      <c r="AQ32" s="1861"/>
      <c r="AR32" s="1334" t="str">
        <f>+IF(A32=2,"４．法人化","")&amp;""</f>
        <v/>
      </c>
      <c r="AS32" s="1334"/>
      <c r="AT32" s="1334"/>
      <c r="AU32" s="1334"/>
      <c r="AV32" s="1334"/>
      <c r="AW32" s="1334"/>
      <c r="AX32" s="1334"/>
      <c r="AY32" s="1334"/>
      <c r="AZ32" s="1334" t="str">
        <f>+IF(A32=2,"５．個人事業化","")&amp;""</f>
        <v/>
      </c>
      <c r="BA32" s="1334"/>
      <c r="BB32" s="1334"/>
      <c r="BC32" s="1334"/>
      <c r="BD32" s="1334"/>
      <c r="BE32" s="1334"/>
      <c r="BF32" s="1334"/>
      <c r="BG32" s="1334"/>
      <c r="BH32" s="1334"/>
      <c r="BI32" s="1454"/>
      <c r="BJ32" s="1454"/>
      <c r="BK32" s="1454"/>
      <c r="BL32" s="1454"/>
      <c r="BM32" s="1454"/>
      <c r="BN32" s="1454"/>
      <c r="BO32" s="1454"/>
      <c r="BP32" s="1454"/>
      <c r="BQ32" s="1454"/>
      <c r="BR32" s="1454"/>
      <c r="BS32" s="1454"/>
      <c r="BT32" s="1454"/>
      <c r="BU32" s="1455"/>
      <c r="BY32" s="241"/>
      <c r="BZ32" s="241"/>
      <c r="CA32" s="241"/>
      <c r="CB32" s="241"/>
      <c r="CC32" s="241"/>
      <c r="CD32" s="241"/>
      <c r="CE32" s="249"/>
      <c r="CF32" s="241"/>
      <c r="CG32" s="241"/>
    </row>
    <row r="33" spans="1:92" ht="22.5" customHeight="1" x14ac:dyDescent="0.2">
      <c r="A33" s="1859"/>
      <c r="B33" s="1859"/>
      <c r="C33" s="1860"/>
      <c r="D33" s="1943"/>
      <c r="E33" s="1944"/>
      <c r="F33" s="1944"/>
      <c r="G33" s="1944"/>
      <c r="H33" s="1944"/>
      <c r="I33" s="1944"/>
      <c r="J33" s="1944"/>
      <c r="K33" s="1945"/>
      <c r="L33" s="1862" t="str">
        <f>+IF(A32=4,"６．給与事務の統合【下欄を記入してください。】","")&amp;""</f>
        <v/>
      </c>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337"/>
      <c r="AI33" s="337"/>
      <c r="AJ33" s="337"/>
      <c r="AK33" s="337"/>
      <c r="AL33" s="1337" t="str">
        <f>+IF(A32=4,"７．合併による変更【下欄を記入してください。】","")&amp;""</f>
        <v/>
      </c>
      <c r="AM33" s="1337"/>
      <c r="AN33" s="1337"/>
      <c r="AO33" s="1337"/>
      <c r="AP33" s="1337"/>
      <c r="AQ33" s="1337"/>
      <c r="AR33" s="1337"/>
      <c r="AS33" s="1337"/>
      <c r="AT33" s="1337"/>
      <c r="AU33" s="1337"/>
      <c r="AV33" s="1337"/>
      <c r="AW33" s="1337"/>
      <c r="AX33" s="1337"/>
      <c r="AY33" s="1337"/>
      <c r="AZ33" s="1337"/>
      <c r="BA33" s="1337"/>
      <c r="BB33" s="1337"/>
      <c r="BC33" s="1337"/>
      <c r="BD33" s="1337"/>
      <c r="BE33" s="1337"/>
      <c r="BF33" s="1337"/>
      <c r="BG33" s="1337"/>
      <c r="BH33" s="1337"/>
      <c r="BI33" s="1337"/>
      <c r="BJ33" s="1337"/>
      <c r="BK33" s="1337"/>
      <c r="BL33" s="1337"/>
      <c r="BM33" s="1337"/>
      <c r="BN33" s="1337"/>
      <c r="BO33" s="1337"/>
      <c r="BP33" s="1337"/>
      <c r="BQ33" s="337"/>
      <c r="BR33" s="337"/>
      <c r="BS33" s="337"/>
      <c r="BT33" s="337"/>
      <c r="BU33" s="350"/>
      <c r="BV33" s="351"/>
      <c r="BW33" s="244"/>
      <c r="BX33" s="244"/>
      <c r="BY33" s="244"/>
      <c r="BZ33" s="244"/>
      <c r="CF33" s="241"/>
      <c r="CG33" s="241"/>
      <c r="CH33" s="241"/>
      <c r="CI33" s="241"/>
      <c r="CJ33" s="241"/>
      <c r="CK33" s="241"/>
      <c r="CL33" s="241"/>
      <c r="CM33" s="241"/>
      <c r="CN33" s="241"/>
    </row>
    <row r="34" spans="1:92" ht="22.5" customHeight="1" x14ac:dyDescent="0.2">
      <c r="A34" s="1859"/>
      <c r="B34" s="1859"/>
      <c r="C34" s="1860"/>
      <c r="D34" s="1968" t="s">
        <v>592</v>
      </c>
      <c r="E34" s="1969"/>
      <c r="F34" s="1969"/>
      <c r="G34" s="1969"/>
      <c r="H34" s="1969"/>
      <c r="I34" s="1969"/>
      <c r="J34" s="1969"/>
      <c r="K34" s="1970"/>
      <c r="L34" s="1336" t="str">
        <f>+IF(A32=4,"８．分割による変更【下欄を記入してください。】","")&amp;""</f>
        <v/>
      </c>
      <c r="M34" s="1337"/>
      <c r="N34" s="1337"/>
      <c r="O34" s="1337"/>
      <c r="P34" s="1337"/>
      <c r="Q34" s="1337"/>
      <c r="R34" s="1337"/>
      <c r="S34" s="1337"/>
      <c r="T34" s="1337"/>
      <c r="U34" s="1337"/>
      <c r="V34" s="1337"/>
      <c r="W34" s="1337"/>
      <c r="X34" s="1337"/>
      <c r="Y34" s="1337"/>
      <c r="Z34" s="1337"/>
      <c r="AA34" s="1337"/>
      <c r="AB34" s="1337"/>
      <c r="AC34" s="1337"/>
      <c r="AD34" s="1337"/>
      <c r="AE34" s="1337"/>
      <c r="AF34" s="1337"/>
      <c r="AG34" s="1337"/>
      <c r="AH34" s="337"/>
      <c r="AI34" s="337"/>
      <c r="AJ34" s="337"/>
      <c r="AK34" s="337"/>
      <c r="AL34" s="1337" t="str">
        <f>+IF(A32=3,"９．その他",IF(A32=5,"９．その他",""))&amp;""</f>
        <v/>
      </c>
      <c r="AM34" s="1337"/>
      <c r="AN34" s="1337"/>
      <c r="AO34" s="1337"/>
      <c r="AP34" s="1337"/>
      <c r="AQ34" s="337" t="str">
        <f>+IF(A32=3,"(",IF(A32=5,"(",""))&amp;""</f>
        <v/>
      </c>
      <c r="AR34" s="1337" t="str">
        <f>+IF(A32=3,"個人事業主代表者変更",IF(A32=5,"",""))&amp;""</f>
        <v/>
      </c>
      <c r="AS34" s="1337"/>
      <c r="AT34" s="1337"/>
      <c r="AU34" s="1337"/>
      <c r="AV34" s="1337"/>
      <c r="AW34" s="1337"/>
      <c r="AX34" s="1337"/>
      <c r="AY34" s="1337"/>
      <c r="AZ34" s="1337"/>
      <c r="BA34" s="1337"/>
      <c r="BB34" s="1337"/>
      <c r="BC34" s="1337"/>
      <c r="BD34" s="1337"/>
      <c r="BE34" s="1337"/>
      <c r="BF34" s="1337"/>
      <c r="BG34" s="1337"/>
      <c r="BH34" s="1337"/>
      <c r="BI34" s="1337"/>
      <c r="BJ34" s="1337"/>
      <c r="BK34" s="1337"/>
      <c r="BL34" s="1337"/>
      <c r="BM34" s="1337"/>
      <c r="BN34" s="1337"/>
      <c r="BO34" s="1337"/>
      <c r="BP34" s="1337"/>
      <c r="BQ34" s="1337"/>
      <c r="BR34" s="1337"/>
      <c r="BS34" s="337" t="str">
        <f>+IF(A32=3,")",IF(A32=5,")",""))&amp;""</f>
        <v/>
      </c>
      <c r="BT34" s="337"/>
      <c r="BU34" s="350"/>
      <c r="BV34" s="244"/>
      <c r="BW34" s="244"/>
      <c r="BX34" s="244"/>
      <c r="BY34" s="244"/>
      <c r="CE34" s="241"/>
      <c r="CF34" s="241"/>
      <c r="CG34" s="241"/>
      <c r="CH34" s="241"/>
      <c r="CI34" s="241"/>
      <c r="CJ34" s="241"/>
      <c r="CK34" s="241"/>
      <c r="CL34" s="241"/>
      <c r="CM34" s="241"/>
    </row>
    <row r="35" spans="1:92" ht="30.75" customHeight="1" x14ac:dyDescent="0.2">
      <c r="A35" s="1859"/>
      <c r="B35" s="1859"/>
      <c r="C35" s="1860"/>
      <c r="D35" s="1971"/>
      <c r="E35" s="1972"/>
      <c r="F35" s="1972"/>
      <c r="G35" s="1972"/>
      <c r="H35" s="1972"/>
      <c r="I35" s="1972"/>
      <c r="J35" s="1972"/>
      <c r="K35" s="1973"/>
      <c r="L35" s="1472" t="s">
        <v>154</v>
      </c>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c r="BP35" s="1864"/>
      <c r="BQ35" s="1864"/>
      <c r="BR35" s="1864"/>
      <c r="BS35" s="1864"/>
      <c r="BT35" s="1864"/>
      <c r="BU35" s="1865"/>
      <c r="BV35" s="253"/>
      <c r="BW35" s="253"/>
      <c r="BX35" s="253"/>
      <c r="BY35" s="253"/>
      <c r="CE35" s="241"/>
      <c r="CF35" s="241"/>
      <c r="CG35" s="241"/>
      <c r="CH35" s="241"/>
      <c r="CI35" s="241"/>
      <c r="CJ35" s="241"/>
      <c r="CK35" s="241"/>
      <c r="CL35" s="241"/>
      <c r="CM35" s="241"/>
    </row>
    <row r="36" spans="1:92" ht="12.75" customHeight="1" x14ac:dyDescent="0.2">
      <c r="A36" s="1961" t="b">
        <f>⑥所在地名称変更届書質問表!BG18</f>
        <v>0</v>
      </c>
      <c r="B36" s="1961"/>
      <c r="C36" s="1962"/>
      <c r="D36" s="1974" t="s">
        <v>147</v>
      </c>
      <c r="E36" s="1974"/>
      <c r="F36" s="1208" t="str">
        <f>+IF(AND(A21=1,BH7=""),"１．指定番号を新規に取得する。
　　※別途、給与所得者異動届出書を必ず提出してください。
　　※合併により新法人となる（法人番号が変わる）場合、指定番号を新規に
         取得してください。",IF(AND(A21=2,⑥所在地名称変更届書質問表!F53=""),"１．指定番号を新規に取得する。
　　※別途、給与所得者異動届出書を必ず提出してください。
　　※合併により新法人となる（法人番号が変わる）場合、指定番号を新規に
         取得してください。",""))&amp;""</f>
        <v>１．指定番号を新規に取得する。
　　※別途、給与所得者異動届出書を必ず提出してください。
　　※合併により新法人となる（法人番号が変わる）場合、指定番号を新規に
         取得してください。</v>
      </c>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c r="AJ36" s="1209"/>
      <c r="AK36" s="1209"/>
      <c r="AL36" s="1209"/>
      <c r="AM36" s="1209"/>
      <c r="AN36" s="1925"/>
      <c r="AO36" s="1887" t="s">
        <v>149</v>
      </c>
      <c r="AP36" s="1887"/>
      <c r="AQ36" s="1885" t="s">
        <v>150</v>
      </c>
      <c r="AR36" s="1885"/>
      <c r="AS36" s="1885"/>
      <c r="AT36" s="1885"/>
      <c r="AU36" s="1455" t="s">
        <v>9</v>
      </c>
      <c r="AV36" s="1245"/>
      <c r="AW36" s="1334"/>
      <c r="AX36" s="1334"/>
      <c r="AY36" s="1334"/>
      <c r="AZ36" s="1334"/>
      <c r="BA36" s="1334"/>
      <c r="BB36" s="1334"/>
      <c r="BC36" s="1334"/>
      <c r="BD36" s="1334"/>
      <c r="BE36" s="352"/>
      <c r="BF36" s="352"/>
      <c r="BG36" s="352"/>
      <c r="BH36" s="352"/>
      <c r="BI36" s="352"/>
      <c r="BJ36" s="352"/>
      <c r="BK36" s="352"/>
      <c r="BL36" s="352"/>
      <c r="BM36" s="352"/>
      <c r="BN36" s="352"/>
      <c r="BO36" s="352"/>
      <c r="BP36" s="352"/>
      <c r="BQ36" s="352"/>
      <c r="BR36" s="352"/>
      <c r="BS36" s="352"/>
      <c r="BT36" s="352"/>
      <c r="BU36" s="353"/>
      <c r="BV36" s="253"/>
      <c r="BW36" s="253"/>
      <c r="BX36" s="253"/>
      <c r="BY36" s="253"/>
      <c r="CE36" s="241"/>
      <c r="CF36" s="241"/>
      <c r="CG36" s="241"/>
      <c r="CH36" s="241"/>
      <c r="CI36" s="241"/>
      <c r="CJ36" s="241"/>
      <c r="CK36" s="241"/>
      <c r="CL36" s="241"/>
      <c r="CM36" s="241"/>
    </row>
    <row r="37" spans="1:92" ht="12.75" customHeight="1" x14ac:dyDescent="0.2">
      <c r="A37" s="1961"/>
      <c r="B37" s="1961"/>
      <c r="C37" s="1962"/>
      <c r="D37" s="1974"/>
      <c r="E37" s="1974"/>
      <c r="F37" s="1211"/>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924"/>
      <c r="AO37" s="1887"/>
      <c r="AP37" s="1887"/>
      <c r="AQ37" s="1885"/>
      <c r="AR37" s="1885"/>
      <c r="AS37" s="1885"/>
      <c r="AT37" s="1885"/>
      <c r="AU37" s="1886"/>
      <c r="AV37" s="1886"/>
      <c r="AW37" s="1886"/>
      <c r="AX37" s="1886"/>
      <c r="AY37" s="1886"/>
      <c r="AZ37" s="1886"/>
      <c r="BA37" s="1886"/>
      <c r="BB37" s="1886"/>
      <c r="BC37" s="1886"/>
      <c r="BD37" s="1886"/>
      <c r="BE37" s="1886"/>
      <c r="BF37" s="1886"/>
      <c r="BG37" s="1886"/>
      <c r="BH37" s="1886"/>
      <c r="BI37" s="1886"/>
      <c r="BJ37" s="1886"/>
      <c r="BK37" s="1886"/>
      <c r="BL37" s="1886"/>
      <c r="BM37" s="1886"/>
      <c r="BN37" s="1886"/>
      <c r="BO37" s="1886"/>
      <c r="BP37" s="1886"/>
      <c r="BQ37" s="1886"/>
      <c r="BR37" s="1886"/>
      <c r="BS37" s="1886"/>
      <c r="BT37" s="1886"/>
      <c r="BU37" s="1886"/>
      <c r="BV37" s="253"/>
      <c r="BW37" s="253"/>
      <c r="BX37" s="253"/>
      <c r="BY37" s="253"/>
      <c r="CE37" s="241"/>
      <c r="CF37" s="241"/>
      <c r="CG37" s="241"/>
      <c r="CH37" s="241"/>
      <c r="CI37" s="241"/>
      <c r="CJ37" s="241"/>
      <c r="CK37" s="241"/>
      <c r="CL37" s="241"/>
      <c r="CM37" s="241"/>
    </row>
    <row r="38" spans="1:92" ht="12.75" customHeight="1" x14ac:dyDescent="0.2">
      <c r="A38" s="1961"/>
      <c r="B38" s="1961"/>
      <c r="C38" s="1962"/>
      <c r="D38" s="1974"/>
      <c r="E38" s="1974"/>
      <c r="F38" s="1211"/>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2"/>
      <c r="AD38" s="1212"/>
      <c r="AE38" s="1212"/>
      <c r="AF38" s="1212"/>
      <c r="AG38" s="1212"/>
      <c r="AH38" s="1212"/>
      <c r="AI38" s="1212"/>
      <c r="AJ38" s="1212"/>
      <c r="AK38" s="1212"/>
      <c r="AL38" s="1212"/>
      <c r="AM38" s="1212"/>
      <c r="AN38" s="1924"/>
      <c r="AO38" s="1887"/>
      <c r="AP38" s="1887"/>
      <c r="AQ38" s="1885"/>
      <c r="AR38" s="1885"/>
      <c r="AS38" s="1885"/>
      <c r="AT38" s="1885"/>
      <c r="AU38" s="1886"/>
      <c r="AV38" s="1886"/>
      <c r="AW38" s="1886"/>
      <c r="AX38" s="1886"/>
      <c r="AY38" s="1886"/>
      <c r="AZ38" s="1886"/>
      <c r="BA38" s="1886"/>
      <c r="BB38" s="1886"/>
      <c r="BC38" s="1886"/>
      <c r="BD38" s="1886"/>
      <c r="BE38" s="1886"/>
      <c r="BF38" s="1886"/>
      <c r="BG38" s="1886"/>
      <c r="BH38" s="1886"/>
      <c r="BI38" s="1886"/>
      <c r="BJ38" s="1886"/>
      <c r="BK38" s="1886"/>
      <c r="BL38" s="1886"/>
      <c r="BM38" s="1886"/>
      <c r="BN38" s="1886"/>
      <c r="BO38" s="1886"/>
      <c r="BP38" s="1886"/>
      <c r="BQ38" s="1886"/>
      <c r="BR38" s="1886"/>
      <c r="BS38" s="1886"/>
      <c r="BT38" s="1886"/>
      <c r="BU38" s="1886"/>
      <c r="BV38" s="253"/>
      <c r="BW38" s="253"/>
      <c r="BX38" s="253"/>
      <c r="BY38" s="253"/>
      <c r="CE38" s="241"/>
      <c r="CF38" s="241"/>
      <c r="CG38" s="241"/>
      <c r="CH38" s="241"/>
      <c r="CI38" s="241"/>
      <c r="CJ38" s="241"/>
      <c r="CK38" s="241"/>
      <c r="CL38" s="241"/>
      <c r="CM38" s="241"/>
    </row>
    <row r="39" spans="1:92" s="244" customFormat="1" ht="12.75" customHeight="1" x14ac:dyDescent="0.2">
      <c r="A39" s="1963" t="b">
        <f>⑥所在地名称変更届書質問表!BG46</f>
        <v>0</v>
      </c>
      <c r="B39" s="1963"/>
      <c r="C39" s="1962"/>
      <c r="D39" s="1974"/>
      <c r="E39" s="1974"/>
      <c r="F39" s="1211"/>
      <c r="G39" s="1212"/>
      <c r="H39" s="1212"/>
      <c r="I39" s="1212"/>
      <c r="J39" s="1212"/>
      <c r="K39" s="1212"/>
      <c r="L39" s="1212"/>
      <c r="M39" s="1212"/>
      <c r="N39" s="1212"/>
      <c r="O39" s="1212"/>
      <c r="P39" s="1212"/>
      <c r="Q39" s="1212"/>
      <c r="R39" s="1212"/>
      <c r="S39" s="1212"/>
      <c r="T39" s="1212"/>
      <c r="U39" s="1212"/>
      <c r="V39" s="1212"/>
      <c r="W39" s="1212"/>
      <c r="X39" s="1212"/>
      <c r="Y39" s="1212"/>
      <c r="Z39" s="1212"/>
      <c r="AA39" s="1212"/>
      <c r="AB39" s="1212"/>
      <c r="AC39" s="1212"/>
      <c r="AD39" s="1212"/>
      <c r="AE39" s="1212"/>
      <c r="AF39" s="1212"/>
      <c r="AG39" s="1212"/>
      <c r="AH39" s="1212"/>
      <c r="AI39" s="1212"/>
      <c r="AJ39" s="1212"/>
      <c r="AK39" s="1212"/>
      <c r="AL39" s="1212"/>
      <c r="AM39" s="1212"/>
      <c r="AN39" s="1924"/>
      <c r="AO39" s="1887"/>
      <c r="AP39" s="1887"/>
      <c r="AQ39" s="1885"/>
      <c r="AR39" s="1885"/>
      <c r="AS39" s="1885"/>
      <c r="AT39" s="1885"/>
      <c r="AU39" s="1886"/>
      <c r="AV39" s="1886"/>
      <c r="AW39" s="1886"/>
      <c r="AX39" s="1886"/>
      <c r="AY39" s="1886"/>
      <c r="AZ39" s="1886"/>
      <c r="BA39" s="1886"/>
      <c r="BB39" s="1886"/>
      <c r="BC39" s="1886"/>
      <c r="BD39" s="1886"/>
      <c r="BE39" s="1886"/>
      <c r="BF39" s="1886"/>
      <c r="BG39" s="1886"/>
      <c r="BH39" s="1886"/>
      <c r="BI39" s="1886"/>
      <c r="BJ39" s="1886"/>
      <c r="BK39" s="1886"/>
      <c r="BL39" s="1886"/>
      <c r="BM39" s="1886"/>
      <c r="BN39" s="1886"/>
      <c r="BO39" s="1886"/>
      <c r="BP39" s="1886"/>
      <c r="BQ39" s="1886"/>
      <c r="BR39" s="1886"/>
      <c r="BS39" s="1886"/>
      <c r="BT39" s="1886"/>
      <c r="BU39" s="1886"/>
      <c r="BV39" s="354"/>
      <c r="CE39" s="249"/>
      <c r="CF39" s="249"/>
      <c r="CG39" s="249"/>
      <c r="CH39" s="249"/>
      <c r="CI39" s="249"/>
      <c r="CJ39" s="249"/>
      <c r="CK39" s="249"/>
      <c r="CL39" s="249"/>
    </row>
    <row r="40" spans="1:92" s="244" customFormat="1" ht="10.5" customHeight="1" x14ac:dyDescent="0.2">
      <c r="A40" s="1963"/>
      <c r="B40" s="1963"/>
      <c r="C40" s="1962"/>
      <c r="D40" s="1974"/>
      <c r="E40" s="1974"/>
      <c r="F40" s="1211"/>
      <c r="G40" s="1212"/>
      <c r="H40" s="1212"/>
      <c r="I40" s="1212"/>
      <c r="J40" s="1212"/>
      <c r="K40" s="1212"/>
      <c r="L40" s="1212"/>
      <c r="M40" s="1212"/>
      <c r="N40" s="1212"/>
      <c r="O40" s="1212"/>
      <c r="P40" s="1212"/>
      <c r="Q40" s="1212"/>
      <c r="R40" s="1212"/>
      <c r="S40" s="1212"/>
      <c r="T40" s="1212"/>
      <c r="U40" s="1212"/>
      <c r="V40" s="1212"/>
      <c r="W40" s="1212"/>
      <c r="X40" s="1212"/>
      <c r="Y40" s="1212"/>
      <c r="Z40" s="1212"/>
      <c r="AA40" s="1212"/>
      <c r="AB40" s="1212"/>
      <c r="AC40" s="1212"/>
      <c r="AD40" s="1212"/>
      <c r="AE40" s="1212"/>
      <c r="AF40" s="1212"/>
      <c r="AG40" s="1212"/>
      <c r="AH40" s="1212"/>
      <c r="AI40" s="1212"/>
      <c r="AJ40" s="1212"/>
      <c r="AK40" s="1212"/>
      <c r="AL40" s="1212"/>
      <c r="AM40" s="1212"/>
      <c r="AN40" s="1924"/>
      <c r="AO40" s="1887"/>
      <c r="AP40" s="1887"/>
      <c r="AQ40" s="1883" t="s">
        <v>151</v>
      </c>
      <c r="AR40" s="1883"/>
      <c r="AS40" s="1883"/>
      <c r="AT40" s="1883"/>
      <c r="AU40" s="1953"/>
      <c r="AV40" s="1953"/>
      <c r="AW40" s="1953"/>
      <c r="AX40" s="1953"/>
      <c r="AY40" s="1953"/>
      <c r="AZ40" s="1953"/>
      <c r="BA40" s="1953"/>
      <c r="BB40" s="1953"/>
      <c r="BC40" s="1953"/>
      <c r="BD40" s="1953"/>
      <c r="BE40" s="1953"/>
      <c r="BF40" s="1953"/>
      <c r="BG40" s="1953"/>
      <c r="BH40" s="1953"/>
      <c r="BI40" s="1953"/>
      <c r="BJ40" s="1953"/>
      <c r="BK40" s="1953"/>
      <c r="BL40" s="1953"/>
      <c r="BM40" s="1953"/>
      <c r="BN40" s="1953"/>
      <c r="BO40" s="1953"/>
      <c r="BP40" s="1953"/>
      <c r="BQ40" s="1953"/>
      <c r="BR40" s="1953"/>
      <c r="BS40" s="1953"/>
      <c r="BT40" s="1953"/>
      <c r="BU40" s="1953"/>
      <c r="BV40" s="354"/>
      <c r="CE40" s="249"/>
      <c r="CF40" s="249"/>
      <c r="CG40" s="249"/>
      <c r="CH40" s="249"/>
      <c r="CI40" s="249"/>
      <c r="CJ40" s="249"/>
      <c r="CK40" s="249"/>
      <c r="CL40" s="249"/>
    </row>
    <row r="41" spans="1:92" s="244" customFormat="1" ht="10.5" customHeight="1" x14ac:dyDescent="0.2">
      <c r="A41" s="1963"/>
      <c r="B41" s="1963"/>
      <c r="C41" s="1962"/>
      <c r="D41" s="1974"/>
      <c r="E41" s="1974"/>
      <c r="F41" s="1514" t="str">
        <f>+IF(AND(S49="",S44=""),"","２．統合・合併・分割先の指定番号を使用する。                                                                 　　　　　　　　　※送付先のみの変更の場合は、現在の指定番号となります。")&amp;""</f>
        <v/>
      </c>
      <c r="G41" s="1515"/>
      <c r="H41" s="1515"/>
      <c r="I41" s="1515"/>
      <c r="J41" s="1515"/>
      <c r="K41" s="1515"/>
      <c r="L41" s="1515"/>
      <c r="M41" s="1515"/>
      <c r="N41" s="1515"/>
      <c r="O41" s="1515"/>
      <c r="P41" s="1515"/>
      <c r="Q41" s="1515"/>
      <c r="R41" s="1515"/>
      <c r="S41" s="1515"/>
      <c r="T41" s="1515"/>
      <c r="U41" s="1515"/>
      <c r="V41" s="1515"/>
      <c r="W41" s="1515"/>
      <c r="X41" s="1515"/>
      <c r="Y41" s="1515"/>
      <c r="Z41" s="1515"/>
      <c r="AA41" s="1515"/>
      <c r="AB41" s="1515"/>
      <c r="AC41" s="1515"/>
      <c r="AD41" s="1515"/>
      <c r="AE41" s="1515"/>
      <c r="AF41" s="1515"/>
      <c r="AG41" s="1515"/>
      <c r="AH41" s="1515"/>
      <c r="AI41" s="1515"/>
      <c r="AJ41" s="1515"/>
      <c r="AK41" s="1515"/>
      <c r="AL41" s="1515"/>
      <c r="AM41" s="1515"/>
      <c r="AN41" s="1976"/>
      <c r="AO41" s="1887"/>
      <c r="AP41" s="1887"/>
      <c r="AQ41" s="1884"/>
      <c r="AR41" s="1884"/>
      <c r="AS41" s="1884"/>
      <c r="AT41" s="1884"/>
      <c r="AU41" s="1957"/>
      <c r="AV41" s="1957"/>
      <c r="AW41" s="1957"/>
      <c r="AX41" s="1957"/>
      <c r="AY41" s="1957"/>
      <c r="AZ41" s="1957"/>
      <c r="BA41" s="1957"/>
      <c r="BB41" s="1957"/>
      <c r="BC41" s="1957"/>
      <c r="BD41" s="1957"/>
      <c r="BE41" s="1957"/>
      <c r="BF41" s="1957"/>
      <c r="BG41" s="1957"/>
      <c r="BH41" s="1957"/>
      <c r="BI41" s="1957"/>
      <c r="BJ41" s="1957"/>
      <c r="BK41" s="1957"/>
      <c r="BL41" s="1957"/>
      <c r="BM41" s="1957"/>
      <c r="BN41" s="1957"/>
      <c r="BO41" s="1957"/>
      <c r="BP41" s="1957"/>
      <c r="BQ41" s="1957"/>
      <c r="BR41" s="1957"/>
      <c r="BS41" s="1957"/>
      <c r="BT41" s="1957"/>
      <c r="BU41" s="1957"/>
      <c r="BV41" s="354"/>
      <c r="CE41" s="249"/>
      <c r="CF41" s="249"/>
      <c r="CG41" s="249"/>
      <c r="CH41" s="249"/>
      <c r="CI41" s="249"/>
      <c r="CJ41" s="249"/>
      <c r="CK41" s="249"/>
      <c r="CL41" s="249"/>
    </row>
    <row r="42" spans="1:92" s="244" customFormat="1" ht="12.75" customHeight="1" x14ac:dyDescent="0.25">
      <c r="A42" s="376"/>
      <c r="B42" s="376"/>
      <c r="C42" s="377"/>
      <c r="D42" s="1974"/>
      <c r="E42" s="1974"/>
      <c r="F42" s="1514"/>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515"/>
      <c r="AM42" s="1515"/>
      <c r="AN42" s="1976"/>
      <c r="AO42" s="1887"/>
      <c r="AP42" s="1887"/>
      <c r="AQ42" s="1958" t="s">
        <v>144</v>
      </c>
      <c r="AR42" s="1958"/>
      <c r="AS42" s="1958"/>
      <c r="AT42" s="1958"/>
      <c r="AU42" s="1959"/>
      <c r="AV42" s="1959"/>
      <c r="AW42" s="1959"/>
      <c r="AX42" s="1959"/>
      <c r="AY42" s="1959"/>
      <c r="AZ42" s="1959"/>
      <c r="BA42" s="1959"/>
      <c r="BB42" s="1959"/>
      <c r="BC42" s="1959"/>
      <c r="BD42" s="1959"/>
      <c r="BE42" s="1959"/>
      <c r="BF42" s="1959"/>
      <c r="BG42" s="1959"/>
      <c r="BH42" s="1959"/>
      <c r="BI42" s="1959"/>
      <c r="BJ42" s="1959"/>
      <c r="BK42" s="1959"/>
      <c r="BL42" s="1959"/>
      <c r="BM42" s="1959"/>
      <c r="BN42" s="1959"/>
      <c r="BO42" s="1959"/>
      <c r="BP42" s="1959"/>
      <c r="BQ42" s="1959"/>
      <c r="BR42" s="1959"/>
      <c r="BS42" s="1959"/>
      <c r="BT42" s="1959"/>
      <c r="BU42" s="1959"/>
      <c r="BV42" s="355"/>
      <c r="CE42" s="249"/>
      <c r="CF42" s="249"/>
      <c r="CG42" s="249"/>
      <c r="CH42" s="249"/>
      <c r="CI42" s="249"/>
      <c r="CJ42" s="249"/>
      <c r="CK42" s="249"/>
      <c r="CL42" s="249"/>
    </row>
    <row r="43" spans="1:92" s="244" customFormat="1" ht="12.75" customHeight="1" x14ac:dyDescent="0.2">
      <c r="A43" s="376"/>
      <c r="B43" s="376"/>
      <c r="C43" s="377"/>
      <c r="D43" s="1974"/>
      <c r="E43" s="1974"/>
      <c r="F43" s="1514"/>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515"/>
      <c r="AM43" s="1515"/>
      <c r="AN43" s="1976"/>
      <c r="AO43" s="1887"/>
      <c r="AP43" s="1887"/>
      <c r="AQ43" s="1883"/>
      <c r="AR43" s="1883"/>
      <c r="AS43" s="1883"/>
      <c r="AT43" s="1883"/>
      <c r="AU43" s="1960"/>
      <c r="AV43" s="1960"/>
      <c r="AW43" s="1960"/>
      <c r="AX43" s="1960"/>
      <c r="AY43" s="1960"/>
      <c r="AZ43" s="1960"/>
      <c r="BA43" s="1960"/>
      <c r="BB43" s="1960"/>
      <c r="BC43" s="1960"/>
      <c r="BD43" s="1960"/>
      <c r="BE43" s="1960"/>
      <c r="BF43" s="1960"/>
      <c r="BG43" s="1960"/>
      <c r="BH43" s="1960"/>
      <c r="BI43" s="1960"/>
      <c r="BJ43" s="1960"/>
      <c r="BK43" s="1960"/>
      <c r="BL43" s="1960"/>
      <c r="BM43" s="1960"/>
      <c r="BN43" s="1960"/>
      <c r="BO43" s="1960"/>
      <c r="BP43" s="1960"/>
      <c r="BQ43" s="1960"/>
      <c r="BR43" s="1960"/>
      <c r="BS43" s="1960"/>
      <c r="BT43" s="1960"/>
      <c r="BU43" s="1960"/>
      <c r="BV43" s="354"/>
      <c r="CE43" s="249"/>
      <c r="CF43" s="249"/>
      <c r="CG43" s="249"/>
      <c r="CH43" s="249"/>
      <c r="CI43" s="249"/>
      <c r="CJ43" s="249"/>
      <c r="CK43" s="249"/>
      <c r="CL43" s="249"/>
      <c r="CM43" s="249"/>
    </row>
    <row r="44" spans="1:92" s="244" customFormat="1" ht="14.25" customHeight="1" x14ac:dyDescent="0.2">
      <c r="A44" s="1964">
        <f>⑥所在地名称変更届書質問表!BG55</f>
        <v>1</v>
      </c>
      <c r="B44" s="1964"/>
      <c r="C44" s="1860"/>
      <c r="D44" s="1974"/>
      <c r="E44" s="1974"/>
      <c r="F44" s="356"/>
      <c r="G44" s="357"/>
      <c r="H44" s="357"/>
      <c r="I44" s="357"/>
      <c r="J44" s="190"/>
      <c r="K44" s="190"/>
      <c r="L44" s="190"/>
      <c r="M44" s="1385" t="s">
        <v>83</v>
      </c>
      <c r="N44" s="1385"/>
      <c r="O44" s="1385"/>
      <c r="P44" s="1385"/>
      <c r="Q44" s="1385"/>
      <c r="R44" s="1385"/>
      <c r="S44" s="1883" t="str">
        <f>+IF(AND(A21=2,A44=1,A49=1),⑥所在地名称変更届書質問表!BG54,IF(AND(A21=2,A44=1,A49=2),⑥所在地名称変更届書質問表!BG54,IF(AND(A21=2,A44=2,A49=1),"",IF(AND(A21=2,A44=2,A49=2),"",IF(AND(A21=1,A44=1,A49=1),BH7,IF(AND(A21=1,A44=1,A49=2),⑥所在地名称変更届書質問表!BG26,IF(AND(A21=1,A44=2,A49=1),BH7,IF(AND(A21=1,A44=2,A49=2),""))))))))&amp;""</f>
        <v/>
      </c>
      <c r="T44" s="1883"/>
      <c r="U44" s="1883" t="str">
        <f>+IF(AND(A21=2,A44=1,A49=1),⑥所在地名称変更届書質問表!BH54,IF(AND(A21=2,A44=1,A49=2),⑥所在地名称変更届書質問表!BH54,IF(AND(A21=2,A44=2,A49=1),"",IF(AND(A21=2,A44=2,A49=2),"",IF(AND(A21=1,A44=1,A49=1),BI7,IF(AND(A21=1,A44=1,A49=2),⑥所在地名称変更届書質問表!BH26,IF(AND(A21=1,A44=2,A49=1),BI7,IF(AND(A21=1,A44=2,A49=2),""))))))))&amp;""</f>
        <v/>
      </c>
      <c r="V44" s="1883"/>
      <c r="W44" s="1883" t="str">
        <f>+IF(AND(A21=2,A44=1,A49=1),⑥所在地名称変更届書質問表!BI54,IF(AND(A21=2,A44=1,A49=2),⑥所在地名称変更届書質問表!BI54,IF(AND(A21=2,A44=2,A49=1),"",IF(AND(A21=2,A44=2,A49=2),"",IF(AND(A21=1,A44=1,A49=1),BJ7,IF(AND(A21=1,A44=1,A49=2),⑥所在地名称変更届書質問表!BI26,IF(AND(A21=1,A44=2,A49=1),BJ7,IF(AND(A21=1,A44=2,A49=2),""))))))))&amp;""</f>
        <v/>
      </c>
      <c r="X44" s="1883"/>
      <c r="Y44" s="1883" t="str">
        <f>+IF(AND(A21=2,A44=1,A49=1),⑥所在地名称変更届書質問表!BJ54,IF(AND(A21=2,A44=1,A49=2),⑥所在地名称変更届書質問表!BJ54,IF(AND(A21=2,A44=2,A49=1),"",IF(AND(A21=2,A44=2,A49=2),"",IF(AND(A21=1,A44=1,A49=1),BK7,IF(AND(A21=1,A44=1,A49=2),⑥所在地名称変更届書質問表!BJ26,IF(AND(A21=1,A44=2,A49=1),BK7,IF(AND(A21=1,A44=2,A49=2),""))))))))&amp;""</f>
        <v/>
      </c>
      <c r="Z44" s="1883"/>
      <c r="AA44" s="1883" t="str">
        <f>+IF(AND(A21=2,A44=1,A49=1),⑥所在地名称変更届書質問表!BK54,IF(AND(A21=2,A44=1,A49=2),⑥所在地名称変更届書質問表!BK54,IF(AND(A21=2,A44=2,A49=1),"",IF(AND(A21=2,A44=2,A49=2),"",IF(AND(A21=1,A44=1,A49=1),BL7,IF(AND(A21=1,A44=1,A49=2),⑥所在地名称変更届書質問表!BK26,IF(AND(A21=1,A44=2,A49=1),BL7,IF(AND(A21=1,A44=2,A49=2),""))))))))&amp;""</f>
        <v/>
      </c>
      <c r="AB44" s="1883"/>
      <c r="AC44" s="1883" t="str">
        <f>+IF(AND(A21=2,A44=1,A49=1),⑥所在地名称変更届書質問表!BL54,IF(AND(A21=2,A44=1,A49=2),⑥所在地名称変更届書質問表!BL54,IF(AND(A21=2,A44=2,A49=1),"",IF(AND(A21=2,A44=2,A49=2),"",IF(AND(A21=1,A44=1,A49=1),BM7,IF(AND(A21=1,A44=1,A49=2),⑥所在地名称変更届書質問表!BL26,IF(AND(A21=1,A44=2,A49=1),BM7,IF(AND(A21=1,A44=2,A49=2),""))))))))&amp;""</f>
        <v/>
      </c>
      <c r="AD44" s="1883"/>
      <c r="AE44" s="1883" t="str">
        <f>+IF(AND(A21=2,A44=1,A49=1),⑥所在地名称変更届書質問表!BM54,IF(AND(A21=2,A44=1,A49=2),⑥所在地名称変更届書質問表!BM54,IF(AND(A21=2,A44=2,A49=1),"",IF(AND(A21=2,A44=2,A49=2),"",IF(AND(A21=1,A44=1,A49=1),BN7,IF(AND(A21=1,A44=1,A49=2),⑥所在地名称変更届書質問表!BM26,IF(AND(A21=1,A44=2,A49=1),BN7,IF(AND(A21=1,A44=2,A49=2),""))))))))&amp;""</f>
        <v/>
      </c>
      <c r="AF44" s="1883"/>
      <c r="AG44" s="1883" t="str">
        <f>+IF(AND(A21=2,A44=1,A49=1),⑥所在地名称変更届書質問表!BN54,IF(AND(A21=2,A44=1,A49=2),⑥所在地名称変更届書質問表!BN54,IF(AND(A21=2,A44=2,A49=1),"",IF(AND(A21=2,A44=2,A49=2),"",IF(AND(A21=1,A44=1,A49=1),BO7,IF(AND(A21=1,A44=1,A49=2),⑥所在地名称変更届書質問表!BN26,IF(AND(A21=1,A44=2,A49=1),BO7,IF(AND(A21=1,A44=2,A49=2),""))))))))&amp;""</f>
        <v/>
      </c>
      <c r="AH44" s="1883"/>
      <c r="AI44" s="1882" t="s">
        <v>148</v>
      </c>
      <c r="AJ44" s="1882"/>
      <c r="AK44" s="1882"/>
      <c r="AL44" s="1882"/>
      <c r="AM44" s="1882"/>
      <c r="AN44" s="358"/>
      <c r="AO44" s="1887"/>
      <c r="AP44" s="1887"/>
      <c r="AQ44" s="1883"/>
      <c r="AR44" s="1883"/>
      <c r="AS44" s="1883"/>
      <c r="AT44" s="1883"/>
      <c r="AU44" s="1960"/>
      <c r="AV44" s="1960"/>
      <c r="AW44" s="1960"/>
      <c r="AX44" s="1960"/>
      <c r="AY44" s="1960"/>
      <c r="AZ44" s="1960"/>
      <c r="BA44" s="1960"/>
      <c r="BB44" s="1960"/>
      <c r="BC44" s="1960"/>
      <c r="BD44" s="1960"/>
      <c r="BE44" s="1960"/>
      <c r="BF44" s="1960"/>
      <c r="BG44" s="1960"/>
      <c r="BH44" s="1960"/>
      <c r="BI44" s="1960"/>
      <c r="BJ44" s="1960"/>
      <c r="BK44" s="1960"/>
      <c r="BL44" s="1960"/>
      <c r="BM44" s="1960"/>
      <c r="BN44" s="1960"/>
      <c r="BO44" s="1960"/>
      <c r="BP44" s="1960"/>
      <c r="BQ44" s="1960"/>
      <c r="BR44" s="1960"/>
      <c r="BS44" s="1960"/>
      <c r="BT44" s="1960"/>
      <c r="BU44" s="1960"/>
      <c r="BV44" s="354"/>
      <c r="BW44" s="849"/>
      <c r="BX44" s="849"/>
      <c r="BY44" s="849"/>
      <c r="BZ44" s="849"/>
      <c r="CA44" s="849"/>
      <c r="CB44" s="849"/>
      <c r="CC44" s="849"/>
      <c r="CE44" s="249"/>
      <c r="CF44" s="249"/>
      <c r="CG44" s="249"/>
      <c r="CH44" s="249"/>
      <c r="CI44" s="249"/>
      <c r="CJ44" s="249"/>
      <c r="CK44" s="249"/>
      <c r="CL44" s="249"/>
      <c r="CM44" s="249"/>
    </row>
    <row r="45" spans="1:92" s="244" customFormat="1" ht="14.25" customHeight="1" x14ac:dyDescent="0.25">
      <c r="A45" s="1964"/>
      <c r="B45" s="1964"/>
      <c r="C45" s="1860"/>
      <c r="D45" s="1974"/>
      <c r="E45" s="1974"/>
      <c r="F45" s="356"/>
      <c r="G45" s="357"/>
      <c r="H45" s="357"/>
      <c r="I45" s="357"/>
      <c r="J45" s="190"/>
      <c r="K45" s="190"/>
      <c r="L45" s="190"/>
      <c r="M45" s="1385"/>
      <c r="N45" s="1385"/>
      <c r="O45" s="1385"/>
      <c r="P45" s="1385"/>
      <c r="Q45" s="1385"/>
      <c r="R45" s="1385"/>
      <c r="S45" s="1883"/>
      <c r="T45" s="1883"/>
      <c r="U45" s="1883"/>
      <c r="V45" s="1883"/>
      <c r="W45" s="1883"/>
      <c r="X45" s="1883"/>
      <c r="Y45" s="1883"/>
      <c r="Z45" s="1883"/>
      <c r="AA45" s="1883"/>
      <c r="AB45" s="1883"/>
      <c r="AC45" s="1883"/>
      <c r="AD45" s="1883"/>
      <c r="AE45" s="1883"/>
      <c r="AF45" s="1883"/>
      <c r="AG45" s="1883"/>
      <c r="AH45" s="1883"/>
      <c r="AI45" s="1882"/>
      <c r="AJ45" s="1882"/>
      <c r="AK45" s="1882"/>
      <c r="AL45" s="1882"/>
      <c r="AM45" s="1882"/>
      <c r="AN45" s="358"/>
      <c r="AO45" s="1887"/>
      <c r="AP45" s="1887"/>
      <c r="AQ45" s="1885" t="s">
        <v>145</v>
      </c>
      <c r="AR45" s="1885"/>
      <c r="AS45" s="1885"/>
      <c r="AT45" s="1885"/>
      <c r="AU45" s="1960"/>
      <c r="AV45" s="1960"/>
      <c r="AW45" s="1960"/>
      <c r="AX45" s="1960"/>
      <c r="AY45" s="1960"/>
      <c r="AZ45" s="1960"/>
      <c r="BA45" s="1960"/>
      <c r="BB45" s="1960"/>
      <c r="BC45" s="1960"/>
      <c r="BD45" s="1960"/>
      <c r="BE45" s="1960"/>
      <c r="BF45" s="1960"/>
      <c r="BG45" s="1960"/>
      <c r="BH45" s="1960"/>
      <c r="BI45" s="1960"/>
      <c r="BJ45" s="1960"/>
      <c r="BK45" s="1960"/>
      <c r="BL45" s="1960"/>
      <c r="BM45" s="1960"/>
      <c r="BN45" s="1960"/>
      <c r="BO45" s="1960"/>
      <c r="BP45" s="1960"/>
      <c r="BQ45" s="1960"/>
      <c r="BR45" s="1960"/>
      <c r="BS45" s="1960"/>
      <c r="BT45" s="1960"/>
      <c r="BU45" s="1960"/>
      <c r="BV45" s="355"/>
      <c r="BW45" s="849"/>
      <c r="BX45" s="849"/>
      <c r="BY45" s="849"/>
      <c r="BZ45" s="849"/>
      <c r="CA45" s="849"/>
      <c r="CB45" s="849"/>
      <c r="CC45" s="849"/>
      <c r="CE45" s="249"/>
      <c r="CF45" s="249"/>
      <c r="CG45" s="249"/>
      <c r="CH45" s="249"/>
      <c r="CI45" s="249"/>
      <c r="CJ45" s="249"/>
      <c r="CK45" s="249"/>
      <c r="CL45" s="249"/>
      <c r="CM45" s="249"/>
    </row>
    <row r="46" spans="1:92" ht="10.5" customHeight="1" x14ac:dyDescent="0.2">
      <c r="B46" s="378"/>
      <c r="C46" s="379"/>
      <c r="D46" s="1974"/>
      <c r="E46" s="1974"/>
      <c r="F46" s="1211" t="str">
        <f>+IF(AND(S44="",S49=""),"","３．旧特別徴収義務者の指定番号を継続使用する。")&amp;""</f>
        <v/>
      </c>
      <c r="G46" s="1212"/>
      <c r="H46" s="1212"/>
      <c r="I46" s="1212"/>
      <c r="J46" s="1212"/>
      <c r="K46" s="1212"/>
      <c r="L46" s="1212"/>
      <c r="M46" s="1212"/>
      <c r="N46" s="1212"/>
      <c r="O46" s="1212"/>
      <c r="P46" s="1212"/>
      <c r="Q46" s="1212"/>
      <c r="R46" s="1212"/>
      <c r="S46" s="1212"/>
      <c r="T46" s="1212"/>
      <c r="U46" s="1212"/>
      <c r="V46" s="1212"/>
      <c r="W46" s="1212"/>
      <c r="X46" s="1212"/>
      <c r="Y46" s="1212"/>
      <c r="Z46" s="1212"/>
      <c r="AA46" s="1212"/>
      <c r="AB46" s="1212"/>
      <c r="AC46" s="1212"/>
      <c r="AD46" s="1212"/>
      <c r="AE46" s="1212"/>
      <c r="AF46" s="1212"/>
      <c r="AG46" s="1212"/>
      <c r="AH46" s="1212"/>
      <c r="AI46" s="1212"/>
      <c r="AJ46" s="1212"/>
      <c r="AK46" s="1212"/>
      <c r="AL46" s="1212"/>
      <c r="AM46" s="1212"/>
      <c r="AN46" s="1924"/>
      <c r="AO46" s="1887"/>
      <c r="AP46" s="1887"/>
      <c r="AQ46" s="1885"/>
      <c r="AR46" s="1885"/>
      <c r="AS46" s="1885"/>
      <c r="AT46" s="1885"/>
      <c r="AU46" s="1960"/>
      <c r="AV46" s="1960"/>
      <c r="AW46" s="1960"/>
      <c r="AX46" s="1960"/>
      <c r="AY46" s="1960"/>
      <c r="AZ46" s="1960"/>
      <c r="BA46" s="1960"/>
      <c r="BB46" s="1960"/>
      <c r="BC46" s="1960"/>
      <c r="BD46" s="1960"/>
      <c r="BE46" s="1960"/>
      <c r="BF46" s="1960"/>
      <c r="BG46" s="1960"/>
      <c r="BH46" s="1960"/>
      <c r="BI46" s="1960"/>
      <c r="BJ46" s="1960"/>
      <c r="BK46" s="1960"/>
      <c r="BL46" s="1960"/>
      <c r="BM46" s="1960"/>
      <c r="BN46" s="1960"/>
      <c r="BO46" s="1960"/>
      <c r="BP46" s="1960"/>
      <c r="BQ46" s="1960"/>
      <c r="BR46" s="1960"/>
      <c r="BS46" s="1960"/>
      <c r="BT46" s="1960"/>
      <c r="BU46" s="1960"/>
      <c r="BV46" s="253"/>
      <c r="BW46" s="849"/>
      <c r="BX46" s="849"/>
      <c r="BY46" s="849"/>
      <c r="BZ46" s="849"/>
      <c r="CA46" s="849"/>
      <c r="CB46" s="849"/>
      <c r="CC46" s="849"/>
      <c r="CE46" s="241"/>
      <c r="CF46" s="241"/>
      <c r="CG46" s="241"/>
      <c r="CH46" s="241"/>
      <c r="CI46" s="241"/>
      <c r="CJ46" s="241"/>
      <c r="CK46" s="241"/>
      <c r="CL46" s="241"/>
      <c r="CM46" s="241"/>
    </row>
    <row r="47" spans="1:92" ht="7.5" customHeight="1" x14ac:dyDescent="0.2">
      <c r="A47" s="378"/>
      <c r="B47" s="378"/>
      <c r="C47" s="379"/>
      <c r="D47" s="1974"/>
      <c r="E47" s="1974"/>
      <c r="F47" s="1211"/>
      <c r="G47" s="1212"/>
      <c r="H47" s="1212"/>
      <c r="I47" s="1212"/>
      <c r="J47" s="1212"/>
      <c r="K47" s="1212"/>
      <c r="L47" s="1212"/>
      <c r="M47" s="1212"/>
      <c r="N47" s="1212"/>
      <c r="O47" s="1212"/>
      <c r="P47" s="1212"/>
      <c r="Q47" s="1212"/>
      <c r="R47" s="1212"/>
      <c r="S47" s="1212"/>
      <c r="T47" s="1212"/>
      <c r="U47" s="1212"/>
      <c r="V47" s="1212"/>
      <c r="W47" s="1212"/>
      <c r="X47" s="1212"/>
      <c r="Y47" s="1212"/>
      <c r="Z47" s="1212"/>
      <c r="AA47" s="1212"/>
      <c r="AB47" s="1212"/>
      <c r="AC47" s="1212"/>
      <c r="AD47" s="1212"/>
      <c r="AE47" s="1212"/>
      <c r="AF47" s="1212"/>
      <c r="AG47" s="1212"/>
      <c r="AH47" s="1212"/>
      <c r="AI47" s="1212"/>
      <c r="AJ47" s="1212"/>
      <c r="AK47" s="1212"/>
      <c r="AL47" s="1212"/>
      <c r="AM47" s="1212"/>
      <c r="AN47" s="1924"/>
      <c r="AO47" s="1887"/>
      <c r="AP47" s="1887"/>
      <c r="AQ47" s="1885" t="s">
        <v>39</v>
      </c>
      <c r="AR47" s="1885"/>
      <c r="AS47" s="1885"/>
      <c r="AT47" s="1885"/>
      <c r="AU47" s="1886"/>
      <c r="AV47" s="1886"/>
      <c r="AW47" s="1886"/>
      <c r="AX47" s="1886"/>
      <c r="AY47" s="1886"/>
      <c r="AZ47" s="1886"/>
      <c r="BA47" s="1886"/>
      <c r="BB47" s="1886"/>
      <c r="BC47" s="1886"/>
      <c r="BD47" s="1886"/>
      <c r="BE47" s="1886"/>
      <c r="BF47" s="1886"/>
      <c r="BG47" s="1886"/>
      <c r="BH47" s="1886"/>
      <c r="BI47" s="1886"/>
      <c r="BJ47" s="1886"/>
      <c r="BK47" s="1886"/>
      <c r="BL47" s="1886"/>
      <c r="BM47" s="1886"/>
      <c r="BN47" s="1886"/>
      <c r="BO47" s="1886"/>
      <c r="BP47" s="1886"/>
      <c r="BQ47" s="1886"/>
      <c r="BR47" s="1886"/>
      <c r="BS47" s="1886"/>
      <c r="BT47" s="1886"/>
      <c r="BU47" s="359"/>
      <c r="BV47" s="253"/>
      <c r="BW47" s="253"/>
      <c r="BX47" s="253"/>
      <c r="BY47" s="253"/>
      <c r="BZ47" s="244"/>
      <c r="CA47" s="244"/>
      <c r="CB47" s="244"/>
      <c r="CC47" s="244"/>
      <c r="CE47" s="241"/>
      <c r="CF47" s="241"/>
      <c r="CG47" s="241"/>
      <c r="CH47" s="241"/>
      <c r="CI47" s="241"/>
      <c r="CJ47" s="241"/>
      <c r="CK47" s="241"/>
      <c r="CL47" s="241"/>
      <c r="CM47" s="241"/>
    </row>
    <row r="48" spans="1:92" ht="7.5" customHeight="1" x14ac:dyDescent="0.2">
      <c r="A48" s="378"/>
      <c r="B48" s="378"/>
      <c r="C48" s="379"/>
      <c r="D48" s="1974"/>
      <c r="E48" s="1974"/>
      <c r="F48" s="1211"/>
      <c r="G48" s="1212"/>
      <c r="H48" s="1212"/>
      <c r="I48" s="1212"/>
      <c r="J48" s="1212"/>
      <c r="K48" s="1212"/>
      <c r="L48" s="1212"/>
      <c r="M48" s="1212"/>
      <c r="N48" s="1212"/>
      <c r="O48" s="1212"/>
      <c r="P48" s="1212"/>
      <c r="Q48" s="1212"/>
      <c r="R48" s="1212"/>
      <c r="S48" s="1212"/>
      <c r="T48" s="1212"/>
      <c r="U48" s="1212"/>
      <c r="V48" s="1212"/>
      <c r="W48" s="1212"/>
      <c r="X48" s="1212"/>
      <c r="Y48" s="1212"/>
      <c r="Z48" s="1212"/>
      <c r="AA48" s="1212"/>
      <c r="AB48" s="1212"/>
      <c r="AC48" s="1212"/>
      <c r="AD48" s="1212"/>
      <c r="AE48" s="1212"/>
      <c r="AF48" s="1212"/>
      <c r="AG48" s="1212"/>
      <c r="AH48" s="1212"/>
      <c r="AI48" s="1212"/>
      <c r="AJ48" s="1212"/>
      <c r="AK48" s="1212"/>
      <c r="AL48" s="1212"/>
      <c r="AM48" s="1212"/>
      <c r="AN48" s="1924"/>
      <c r="AO48" s="1887"/>
      <c r="AP48" s="1887"/>
      <c r="AQ48" s="1885"/>
      <c r="AR48" s="1885"/>
      <c r="AS48" s="1885"/>
      <c r="AT48" s="1885"/>
      <c r="AU48" s="1886"/>
      <c r="AV48" s="1886"/>
      <c r="AW48" s="1886"/>
      <c r="AX48" s="1886"/>
      <c r="AY48" s="1886"/>
      <c r="AZ48" s="1886"/>
      <c r="BA48" s="1886"/>
      <c r="BB48" s="1886"/>
      <c r="BC48" s="1886"/>
      <c r="BD48" s="1886"/>
      <c r="BE48" s="1886"/>
      <c r="BF48" s="1886"/>
      <c r="BG48" s="1886"/>
      <c r="BH48" s="1886"/>
      <c r="BI48" s="1886"/>
      <c r="BJ48" s="1886"/>
      <c r="BK48" s="1886"/>
      <c r="BL48" s="1886"/>
      <c r="BM48" s="1886"/>
      <c r="BN48" s="1886"/>
      <c r="BO48" s="1886"/>
      <c r="BP48" s="1886"/>
      <c r="BQ48" s="1886"/>
      <c r="BR48" s="1886"/>
      <c r="BS48" s="1886"/>
      <c r="BT48" s="1886"/>
      <c r="BU48" s="359"/>
      <c r="BV48" s="253"/>
      <c r="BW48" s="253"/>
      <c r="BX48" s="253"/>
      <c r="BY48" s="253"/>
      <c r="BZ48" s="244"/>
      <c r="CA48" s="244"/>
      <c r="CB48" s="244"/>
      <c r="CC48" s="244"/>
      <c r="CE48" s="241"/>
      <c r="CF48" s="241"/>
      <c r="CG48" s="241"/>
      <c r="CH48" s="241"/>
      <c r="CI48" s="241"/>
      <c r="CJ48" s="241"/>
      <c r="CK48" s="241"/>
      <c r="CL48" s="241"/>
      <c r="CM48" s="241"/>
    </row>
    <row r="49" spans="1:91" s="244" customFormat="1" ht="7.5" customHeight="1" x14ac:dyDescent="0.2">
      <c r="A49" s="1859">
        <f>⑥所在地名称変更届書質問表!BG27</f>
        <v>1</v>
      </c>
      <c r="B49" s="1859"/>
      <c r="C49" s="1860"/>
      <c r="D49" s="1974"/>
      <c r="E49" s="1974"/>
      <c r="F49" s="360"/>
      <c r="G49" s="361"/>
      <c r="H49" s="361"/>
      <c r="I49" s="361"/>
      <c r="J49" s="190"/>
      <c r="K49" s="190"/>
      <c r="L49" s="190"/>
      <c r="M49" s="1385" t="s">
        <v>83</v>
      </c>
      <c r="N49" s="1385"/>
      <c r="O49" s="1385"/>
      <c r="P49" s="1385"/>
      <c r="Q49" s="1385"/>
      <c r="R49" s="1385"/>
      <c r="S49" s="1883" t="str">
        <f>+IF(AND(A21=2,A44=1,A49=1),"",IF(AND(A21=2,A44=1,A49=2),"",IF(AND(A21=2,A44=2,A49=1),BH7,IF(AND(A21=2,A44=2,A49=2),BH7,IF(AND(A21=1,A44=1,A49=1),"",IF(AND(A21=1,A44=1,A49=2),"",IF(AND(A21=1,A44=2,A49=1),"",IF(AND(A21=1,A44=2,A49=2),⑥所在地名称変更届書質問表!BG26,""))))))))&amp;""</f>
        <v/>
      </c>
      <c r="T49" s="1883"/>
      <c r="U49" s="1883" t="str">
        <f>+IF(AND(A21=2,A44=1,A49=1),"",IF(AND(A21=2,A44=1,A49=2),"",IF(AND(A21=2,A44=2,A49=1),BI7,IF(AND(A21=2,A44=2,A49=2),BI7,IF(AND(A21=1,A44=1,A49=1),"",IF(AND(A21=1,A44=1,A49=2),"",IF(AND(A21=1,A44=2,A49=1),"",IF(AND(A21=1,A44=2,A49=2),⑥所在地名称変更届書質問表!BH26,""))))))))&amp;""</f>
        <v/>
      </c>
      <c r="V49" s="1883"/>
      <c r="W49" s="1883" t="str">
        <f>+IF(AND(A21=2,A44=1,A49=1),"",IF(AND(A21=2,A44=1,A49=2),"",IF(AND(A21=2,A44=2,A49=1),BJ7,IF(AND(A21=2,A44=2,A49=2),BJ7,IF(AND(A21=1,A44=1,A49=1),"",IF(AND(A21=1,A44=1,A49=2),"",IF(AND(A21=1,A44=2,A49=1),"",IF(AND(A21=1,A44=2,A49=2),⑥所在地名称変更届書質問表!BI26,""))))))))&amp;""</f>
        <v/>
      </c>
      <c r="X49" s="1883"/>
      <c r="Y49" s="1883" t="str">
        <f>+IF(AND(A21=2,A44=1,A49=1),"",IF(AND(A21=2,A44=1,A49=2),"",IF(AND(A21=2,A44=2,A49=1),BK7,IF(AND(A21=2,A44=2,A49=2),BK7,IF(AND(A21=1,A44=1,A49=1),"",IF(AND(A21=1,A44=1,A49=2),"",IF(AND(A21=1,A44=2,A49=1),"",IF(AND(A21=1,A44=2,A49=2),⑥所在地名称変更届書質問表!BJ26,""))))))))&amp;""</f>
        <v/>
      </c>
      <c r="Z49" s="1883"/>
      <c r="AA49" s="1883" t="str">
        <f>+IF(AND(A21=2,A44=1,A49=1),"",IF(AND(A21=2,A44=1,A49=2),"",IF(AND(A21=2,A44=2,A49=1),BL7,IF(AND(A21=2,A44=2,A49=2),BL7,IF(AND(A21=1,A44=1,A49=1),"",IF(AND(A21=1,A44=1,A49=2),"",IF(AND(A21=1,A44=2,A49=1),"",IF(AND(A21=1,A44=2,A49=2),⑥所在地名称変更届書質問表!BK26,""))))))))&amp;""</f>
        <v/>
      </c>
      <c r="AB49" s="1883"/>
      <c r="AC49" s="1883" t="str">
        <f>+IF(AND(A21=2,A44=1,A49=1),"",IF(AND(A21=2,A44=1,A49=2),"",IF(AND(A21=2,A44=2,A49=1),BM7,IF(AND(A21=2,A44=2,A49=2),BM7,IF(AND(A21=1,A44=1,A49=1),"",IF(AND(A21=1,A44=1,A49=2),"",IF(AND(A21=1,A44=2,A49=1),"",IF(AND(A21=1,A44=2,A49=2),⑥所在地名称変更届書質問表!BL26,""))))))))&amp;""</f>
        <v/>
      </c>
      <c r="AD49" s="1883"/>
      <c r="AE49" s="1883" t="str">
        <f>+IF(AND(A21=2,A44=1,A49=1),"",IF(AND(A21=2,A44=1,A49=2),"",IF(AND(A21=2,A44=2,A49=1),BN7,IF(AND(A21=2,A44=2,A49=2),BN7,IF(AND(A21=1,A44=1,A49=1),"",IF(AND(A21=1,A44=1,A49=2),"",IF(AND(A21=1,A44=2,A49=1),"",IF(AND(A21=1,A44=2,A49=2),⑥所在地名称変更届書質問表!BM26,""))))))))&amp;""</f>
        <v/>
      </c>
      <c r="AF49" s="1883"/>
      <c r="AG49" s="1883" t="str">
        <f>+IF(AND(A21=2,A44=1,A49=1),"",IF(AND(A21=2,A44=1,A49=2),"",IF(AND(A21=2,A44=2,A49=1),BO7,IF(AND(A21=2,A44=2,A49=2),BO7,IF(AND(A21=1,A44=1,A49=1),"",IF(AND(A21=1,A44=1,A49=2),"",IF(AND(A21=1,A44=2,A49=1),"",IF(AND(A21=1,A44=2,A49=2),⑥所在地名称変更届書質問表!BN26,""))))))))&amp;""</f>
        <v/>
      </c>
      <c r="AH49" s="1883"/>
      <c r="AI49" s="1882" t="s">
        <v>148</v>
      </c>
      <c r="AJ49" s="1882"/>
      <c r="AK49" s="1882"/>
      <c r="AL49" s="1882"/>
      <c r="AM49" s="1882"/>
      <c r="AN49" s="362"/>
      <c r="AO49" s="1887"/>
      <c r="AP49" s="1887"/>
      <c r="AQ49" s="1885"/>
      <c r="AR49" s="1885"/>
      <c r="AS49" s="1885"/>
      <c r="AT49" s="1885"/>
      <c r="AU49" s="1886"/>
      <c r="AV49" s="1886"/>
      <c r="AW49" s="1886"/>
      <c r="AX49" s="1886"/>
      <c r="AY49" s="1886"/>
      <c r="AZ49" s="1886"/>
      <c r="BA49" s="1886"/>
      <c r="BB49" s="1886"/>
      <c r="BC49" s="1886"/>
      <c r="BD49" s="1886"/>
      <c r="BE49" s="1886"/>
      <c r="BF49" s="1886"/>
      <c r="BG49" s="1886"/>
      <c r="BH49" s="1886"/>
      <c r="BI49" s="1886"/>
      <c r="BJ49" s="1886"/>
      <c r="BK49" s="1886"/>
      <c r="BL49" s="1886"/>
      <c r="BM49" s="1886"/>
      <c r="BN49" s="1886"/>
      <c r="BO49" s="1886"/>
      <c r="BP49" s="1886"/>
      <c r="BQ49" s="1886"/>
      <c r="BR49" s="1886"/>
      <c r="BS49" s="1886"/>
      <c r="BT49" s="1886"/>
      <c r="BU49" s="363"/>
      <c r="BV49" s="354"/>
      <c r="CE49" s="249"/>
      <c r="CF49" s="249"/>
      <c r="CG49" s="249"/>
      <c r="CH49" s="249"/>
      <c r="CI49" s="249"/>
      <c r="CJ49" s="249"/>
      <c r="CK49" s="249"/>
      <c r="CL49" s="249"/>
      <c r="CM49" s="249"/>
    </row>
    <row r="50" spans="1:91" s="244" customFormat="1" ht="12.75" customHeight="1" x14ac:dyDescent="0.2">
      <c r="A50" s="1859"/>
      <c r="B50" s="1859"/>
      <c r="C50" s="1860"/>
      <c r="D50" s="1974"/>
      <c r="E50" s="1974"/>
      <c r="F50" s="242"/>
      <c r="G50" s="190"/>
      <c r="H50" s="190"/>
      <c r="I50" s="190"/>
      <c r="J50" s="190"/>
      <c r="K50" s="190"/>
      <c r="L50" s="190"/>
      <c r="M50" s="1385"/>
      <c r="N50" s="1385"/>
      <c r="O50" s="1385"/>
      <c r="P50" s="1385"/>
      <c r="Q50" s="1385"/>
      <c r="R50" s="1385"/>
      <c r="S50" s="1883"/>
      <c r="T50" s="1883"/>
      <c r="U50" s="1883"/>
      <c r="V50" s="1883"/>
      <c r="W50" s="1883"/>
      <c r="X50" s="1883"/>
      <c r="Y50" s="1883"/>
      <c r="Z50" s="1883"/>
      <c r="AA50" s="1883"/>
      <c r="AB50" s="1883"/>
      <c r="AC50" s="1883"/>
      <c r="AD50" s="1883"/>
      <c r="AE50" s="1883"/>
      <c r="AF50" s="1883"/>
      <c r="AG50" s="1883"/>
      <c r="AH50" s="1883"/>
      <c r="AI50" s="1882"/>
      <c r="AJ50" s="1882"/>
      <c r="AK50" s="1882"/>
      <c r="AL50" s="1882"/>
      <c r="AM50" s="1882"/>
      <c r="AN50" s="362"/>
      <c r="AO50" s="1887"/>
      <c r="AP50" s="1887"/>
      <c r="AQ50" s="1954" t="s">
        <v>152</v>
      </c>
      <c r="AR50" s="1955"/>
      <c r="AS50" s="1955"/>
      <c r="AT50" s="1956"/>
      <c r="AU50" s="1953"/>
      <c r="AV50" s="1953"/>
      <c r="AW50" s="1953"/>
      <c r="AX50" s="1953"/>
      <c r="AY50" s="1953"/>
      <c r="AZ50" s="1953"/>
      <c r="BA50" s="1953"/>
      <c r="BB50" s="1953"/>
      <c r="BC50" s="1953"/>
      <c r="BD50" s="1953"/>
      <c r="BE50" s="1953"/>
      <c r="BF50" s="1953"/>
      <c r="BG50" s="1953"/>
      <c r="BH50" s="1953"/>
      <c r="BI50" s="1953"/>
      <c r="BJ50" s="1953"/>
      <c r="BK50" s="1975" t="s">
        <v>155</v>
      </c>
      <c r="BL50" s="1975"/>
      <c r="BM50" s="1975"/>
      <c r="BN50" s="1975"/>
      <c r="BO50" s="1975"/>
      <c r="BP50" s="1975"/>
      <c r="BQ50" s="1975"/>
      <c r="BR50" s="1975"/>
      <c r="BS50" s="1975"/>
      <c r="BT50" s="1975"/>
      <c r="BU50" s="1975"/>
      <c r="BV50" s="354"/>
      <c r="BW50" s="849"/>
      <c r="BX50" s="849"/>
      <c r="BY50" s="849"/>
      <c r="BZ50" s="849"/>
      <c r="CA50" s="849"/>
      <c r="CB50" s="849"/>
      <c r="CC50" s="849"/>
      <c r="CE50" s="249"/>
      <c r="CF50" s="249"/>
      <c r="CG50" s="249"/>
      <c r="CH50" s="249"/>
      <c r="CI50" s="249"/>
      <c r="CJ50" s="249"/>
      <c r="CK50" s="249"/>
      <c r="CL50" s="249"/>
      <c r="CM50" s="249"/>
    </row>
    <row r="51" spans="1:91" s="244" customFormat="1" ht="7.5" customHeight="1" x14ac:dyDescent="0.2">
      <c r="A51" s="1859"/>
      <c r="B51" s="1859"/>
      <c r="C51" s="1860"/>
      <c r="D51" s="1974"/>
      <c r="E51" s="1974"/>
      <c r="F51" s="242"/>
      <c r="G51" s="190"/>
      <c r="H51" s="190"/>
      <c r="I51" s="190"/>
      <c r="J51" s="190"/>
      <c r="K51" s="190"/>
      <c r="L51" s="190"/>
      <c r="M51" s="1385"/>
      <c r="N51" s="1385"/>
      <c r="O51" s="1385"/>
      <c r="P51" s="1385"/>
      <c r="Q51" s="1385"/>
      <c r="R51" s="1385"/>
      <c r="S51" s="1883"/>
      <c r="T51" s="1883"/>
      <c r="U51" s="1883"/>
      <c r="V51" s="1883"/>
      <c r="W51" s="1883"/>
      <c r="X51" s="1883"/>
      <c r="Y51" s="1883"/>
      <c r="Z51" s="1883"/>
      <c r="AA51" s="1883"/>
      <c r="AB51" s="1883"/>
      <c r="AC51" s="1883"/>
      <c r="AD51" s="1883"/>
      <c r="AE51" s="1883"/>
      <c r="AF51" s="1883"/>
      <c r="AG51" s="1883"/>
      <c r="AH51" s="1883"/>
      <c r="AI51" s="1882"/>
      <c r="AJ51" s="1882"/>
      <c r="AK51" s="1882"/>
      <c r="AL51" s="1882"/>
      <c r="AM51" s="1882"/>
      <c r="AN51" s="362"/>
      <c r="AO51" s="1887"/>
      <c r="AP51" s="1887"/>
      <c r="AQ51" s="1946" t="s">
        <v>153</v>
      </c>
      <c r="AR51" s="1947"/>
      <c r="AS51" s="1947"/>
      <c r="AT51" s="1948"/>
      <c r="AU51" s="1953"/>
      <c r="AV51" s="1953"/>
      <c r="AW51" s="1953"/>
      <c r="AX51" s="1953"/>
      <c r="AY51" s="1953"/>
      <c r="AZ51" s="1953"/>
      <c r="BA51" s="1953"/>
      <c r="BB51" s="1953"/>
      <c r="BC51" s="1953"/>
      <c r="BD51" s="1953"/>
      <c r="BE51" s="1953"/>
      <c r="BF51" s="1953"/>
      <c r="BG51" s="1953"/>
      <c r="BH51" s="1953"/>
      <c r="BI51" s="1953"/>
      <c r="BJ51" s="1953"/>
      <c r="BK51" s="1975"/>
      <c r="BL51" s="1975"/>
      <c r="BM51" s="1975"/>
      <c r="BN51" s="1975"/>
      <c r="BO51" s="1975"/>
      <c r="BP51" s="1975"/>
      <c r="BQ51" s="1975"/>
      <c r="BR51" s="1975"/>
      <c r="BS51" s="1975"/>
      <c r="BT51" s="1975"/>
      <c r="BU51" s="1975"/>
      <c r="BV51" s="354"/>
      <c r="BW51" s="849"/>
      <c r="BX51" s="849"/>
      <c r="BY51" s="849"/>
      <c r="BZ51" s="849"/>
      <c r="CA51" s="849"/>
      <c r="CB51" s="849"/>
      <c r="CC51" s="849"/>
      <c r="CE51" s="249"/>
      <c r="CF51" s="249"/>
      <c r="CG51" s="249"/>
      <c r="CH51" s="249"/>
      <c r="CI51" s="249"/>
      <c r="CJ51" s="249"/>
      <c r="CK51" s="249"/>
      <c r="CL51" s="249"/>
      <c r="CM51" s="249"/>
    </row>
    <row r="52" spans="1:91" s="244" customFormat="1" ht="7.5" customHeight="1" x14ac:dyDescent="0.25">
      <c r="A52" s="1859"/>
      <c r="B52" s="1859"/>
      <c r="C52" s="1860"/>
      <c r="D52" s="1974"/>
      <c r="E52" s="1974"/>
      <c r="F52" s="246"/>
      <c r="G52" s="247"/>
      <c r="H52" s="247"/>
      <c r="I52" s="247"/>
      <c r="J52" s="247"/>
      <c r="K52" s="247"/>
      <c r="L52" s="247"/>
      <c r="M52" s="247"/>
      <c r="N52" s="247"/>
      <c r="O52" s="247"/>
      <c r="P52" s="247"/>
      <c r="Q52" s="247"/>
      <c r="R52" s="364"/>
      <c r="S52" s="364"/>
      <c r="T52" s="364"/>
      <c r="U52" s="364"/>
      <c r="V52" s="364"/>
      <c r="W52" s="364"/>
      <c r="X52" s="364"/>
      <c r="Y52" s="364"/>
      <c r="Z52" s="364"/>
      <c r="AA52" s="364"/>
      <c r="AB52" s="364"/>
      <c r="AC52" s="364"/>
      <c r="AD52" s="364"/>
      <c r="AE52" s="364"/>
      <c r="AF52" s="364"/>
      <c r="AG52" s="364"/>
      <c r="AH52" s="365"/>
      <c r="AI52" s="365"/>
      <c r="AJ52" s="365"/>
      <c r="AK52" s="365"/>
      <c r="AL52" s="365"/>
      <c r="AM52" s="365"/>
      <c r="AN52" s="366"/>
      <c r="AO52" s="1887"/>
      <c r="AP52" s="1887"/>
      <c r="AQ52" s="1949"/>
      <c r="AR52" s="1950"/>
      <c r="AS52" s="1950"/>
      <c r="AT52" s="1951"/>
      <c r="AU52" s="1953"/>
      <c r="AV52" s="1953"/>
      <c r="AW52" s="1953"/>
      <c r="AX52" s="1953"/>
      <c r="AY52" s="1953"/>
      <c r="AZ52" s="1953"/>
      <c r="BA52" s="1953"/>
      <c r="BB52" s="1953"/>
      <c r="BC52" s="1953"/>
      <c r="BD52" s="1953"/>
      <c r="BE52" s="1953"/>
      <c r="BF52" s="1953"/>
      <c r="BG52" s="1953"/>
      <c r="BH52" s="1953"/>
      <c r="BI52" s="1953"/>
      <c r="BJ52" s="1953"/>
      <c r="BK52" s="1975"/>
      <c r="BL52" s="1975"/>
      <c r="BM52" s="1975"/>
      <c r="BN52" s="1975"/>
      <c r="BO52" s="1975"/>
      <c r="BP52" s="1975"/>
      <c r="BQ52" s="1975"/>
      <c r="BR52" s="1975"/>
      <c r="BS52" s="1975"/>
      <c r="BT52" s="1975"/>
      <c r="BU52" s="1975"/>
      <c r="BV52" s="355"/>
      <c r="BW52" s="849"/>
      <c r="BX52" s="849"/>
      <c r="BY52" s="849"/>
      <c r="BZ52" s="849"/>
      <c r="CA52" s="849"/>
      <c r="CB52" s="849"/>
      <c r="CC52" s="849"/>
      <c r="CE52" s="249"/>
      <c r="CF52" s="249"/>
      <c r="CG52" s="249"/>
      <c r="CH52" s="249"/>
      <c r="CI52" s="249"/>
      <c r="CJ52" s="249"/>
      <c r="CK52" s="249"/>
      <c r="CL52" s="249"/>
      <c r="CM52" s="249"/>
    </row>
    <row r="53" spans="1:91" s="244" customFormat="1" ht="10.5" customHeight="1" x14ac:dyDescent="0.2">
      <c r="A53" s="376"/>
      <c r="B53" s="376"/>
      <c r="C53" s="376"/>
      <c r="D53" s="1952" t="s">
        <v>139</v>
      </c>
      <c r="E53" s="1952"/>
      <c r="F53" s="1952"/>
      <c r="G53" s="1952"/>
      <c r="H53" s="1952"/>
      <c r="I53" s="1952"/>
      <c r="J53" s="1952"/>
      <c r="K53" s="1952"/>
      <c r="L53" s="1952"/>
      <c r="M53" s="1952"/>
      <c r="N53" s="1952"/>
      <c r="O53" s="1952"/>
      <c r="P53" s="1952"/>
      <c r="Q53" s="1952"/>
      <c r="R53" s="1952"/>
      <c r="S53" s="1952"/>
      <c r="T53" s="1952"/>
      <c r="U53" s="1952"/>
      <c r="V53" s="1952"/>
      <c r="W53" s="1952"/>
      <c r="X53" s="1952"/>
      <c r="Y53" s="1952"/>
      <c r="Z53" s="1952"/>
      <c r="AA53" s="1952"/>
      <c r="AB53" s="1952"/>
      <c r="AC53" s="1952"/>
      <c r="AD53" s="1952"/>
      <c r="AE53" s="1952"/>
      <c r="AF53" s="1952"/>
      <c r="AG53" s="1952"/>
      <c r="AH53" s="1952"/>
      <c r="AI53" s="1952"/>
      <c r="AJ53" s="1952"/>
      <c r="AK53" s="1952"/>
      <c r="AL53" s="1952"/>
      <c r="AM53" s="1952"/>
      <c r="AN53" s="1952"/>
      <c r="AO53" s="1952"/>
      <c r="AP53" s="1952"/>
      <c r="AQ53" s="1952"/>
      <c r="AR53" s="1952"/>
      <c r="AS53" s="1952"/>
      <c r="AT53" s="1952"/>
      <c r="AU53" s="1952"/>
      <c r="AV53" s="1952"/>
      <c r="AW53" s="1952"/>
      <c r="AX53" s="1952"/>
      <c r="AY53" s="1952"/>
      <c r="AZ53" s="1952"/>
      <c r="BA53" s="1952"/>
      <c r="BB53" s="1952"/>
      <c r="BC53" s="1952"/>
      <c r="BD53" s="1952"/>
      <c r="BE53" s="1952"/>
      <c r="BF53" s="1952"/>
      <c r="BG53" s="1952"/>
      <c r="BH53" s="1952"/>
      <c r="BI53" s="1952"/>
      <c r="BJ53" s="1952"/>
      <c r="BK53" s="1952"/>
      <c r="BL53" s="1952"/>
      <c r="BM53" s="1952"/>
      <c r="BN53" s="1952"/>
      <c r="BO53" s="1952"/>
      <c r="BP53" s="1952"/>
      <c r="BQ53" s="1952"/>
      <c r="BR53" s="1952"/>
      <c r="BS53" s="1952"/>
      <c r="BT53" s="1952"/>
      <c r="BU53" s="1952"/>
      <c r="BV53" s="354"/>
      <c r="CE53" s="249"/>
      <c r="CF53" s="249"/>
      <c r="CG53" s="249"/>
      <c r="CH53" s="249"/>
      <c r="CI53" s="249"/>
      <c r="CJ53" s="249"/>
      <c r="CK53" s="249"/>
      <c r="CL53" s="249"/>
      <c r="CM53" s="249"/>
    </row>
    <row r="54" spans="1:91" s="244" customFormat="1" ht="10.5" customHeight="1" x14ac:dyDescent="0.2">
      <c r="A54" s="376"/>
      <c r="B54" s="376"/>
      <c r="C54" s="376"/>
      <c r="D54" s="1952"/>
      <c r="E54" s="1952"/>
      <c r="F54" s="1952"/>
      <c r="G54" s="1952"/>
      <c r="H54" s="1952"/>
      <c r="I54" s="1952"/>
      <c r="J54" s="1952"/>
      <c r="K54" s="1952"/>
      <c r="L54" s="1952"/>
      <c r="M54" s="1952"/>
      <c r="N54" s="1952"/>
      <c r="O54" s="1952"/>
      <c r="P54" s="1952"/>
      <c r="Q54" s="1952"/>
      <c r="R54" s="1952"/>
      <c r="S54" s="1952"/>
      <c r="T54" s="1952"/>
      <c r="U54" s="1952"/>
      <c r="V54" s="1952"/>
      <c r="W54" s="1952"/>
      <c r="X54" s="1952"/>
      <c r="Y54" s="1952"/>
      <c r="Z54" s="1952"/>
      <c r="AA54" s="1952"/>
      <c r="AB54" s="1952"/>
      <c r="AC54" s="1952"/>
      <c r="AD54" s="1952"/>
      <c r="AE54" s="1952"/>
      <c r="AF54" s="1952"/>
      <c r="AG54" s="1952"/>
      <c r="AH54" s="1952"/>
      <c r="AI54" s="1952"/>
      <c r="AJ54" s="1952"/>
      <c r="AK54" s="1952"/>
      <c r="AL54" s="1952"/>
      <c r="AM54" s="1952"/>
      <c r="AN54" s="1952"/>
      <c r="AO54" s="1952"/>
      <c r="AP54" s="1952"/>
      <c r="AQ54" s="1952"/>
      <c r="AR54" s="1952"/>
      <c r="AS54" s="1952"/>
      <c r="AT54" s="1952"/>
      <c r="AU54" s="1952"/>
      <c r="AV54" s="1952"/>
      <c r="AW54" s="1952"/>
      <c r="AX54" s="1952"/>
      <c r="AY54" s="1952"/>
      <c r="AZ54" s="1952"/>
      <c r="BA54" s="1952"/>
      <c r="BB54" s="1952"/>
      <c r="BC54" s="1952"/>
      <c r="BD54" s="1952"/>
      <c r="BE54" s="1952"/>
      <c r="BF54" s="1952"/>
      <c r="BG54" s="1952"/>
      <c r="BH54" s="1952"/>
      <c r="BI54" s="1952"/>
      <c r="BJ54" s="1952"/>
      <c r="BK54" s="1952"/>
      <c r="BL54" s="1952"/>
      <c r="BM54" s="1952"/>
      <c r="BN54" s="1952"/>
      <c r="BO54" s="1952"/>
      <c r="BP54" s="1952"/>
      <c r="BQ54" s="1952"/>
      <c r="BR54" s="1952"/>
      <c r="BS54" s="1952"/>
      <c r="BT54" s="1952"/>
      <c r="BU54" s="1952"/>
      <c r="BV54" s="354"/>
      <c r="CE54" s="249"/>
      <c r="CF54" s="249"/>
      <c r="CG54" s="249"/>
      <c r="CH54" s="249"/>
      <c r="CI54" s="249"/>
      <c r="CJ54" s="249"/>
      <c r="CK54" s="249"/>
      <c r="CL54" s="249"/>
      <c r="CM54" s="249"/>
    </row>
    <row r="55" spans="1:91" s="244" customFormat="1" ht="10.5" customHeight="1" x14ac:dyDescent="0.3">
      <c r="A55" s="376"/>
      <c r="B55" s="376"/>
      <c r="C55" s="376"/>
      <c r="D55" s="367"/>
      <c r="E55" s="367"/>
      <c r="AO55" s="368"/>
      <c r="AP55" s="368"/>
      <c r="AQ55" s="368"/>
      <c r="AR55" s="368"/>
      <c r="AS55" s="368"/>
      <c r="AT55" s="368"/>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55"/>
      <c r="CE55" s="249"/>
      <c r="CF55" s="249"/>
      <c r="CG55" s="249"/>
      <c r="CH55" s="249"/>
      <c r="CI55" s="249"/>
      <c r="CJ55" s="249"/>
      <c r="CK55" s="249"/>
      <c r="CL55" s="249"/>
      <c r="CM55" s="249"/>
    </row>
    <row r="56" spans="1:91" s="244" customFormat="1" ht="19.5" customHeight="1" x14ac:dyDescent="0.3">
      <c r="A56" s="376"/>
      <c r="B56" s="376"/>
      <c r="C56" s="376"/>
      <c r="D56" s="367"/>
      <c r="E56" s="367"/>
      <c r="AO56" s="368"/>
      <c r="AP56" s="368"/>
      <c r="AQ56" s="369"/>
      <c r="AR56" s="369"/>
      <c r="AS56" s="369"/>
      <c r="AT56" s="369"/>
      <c r="AU56" s="369"/>
      <c r="AV56" s="369"/>
      <c r="AW56" s="369"/>
      <c r="AX56" s="369"/>
      <c r="AY56" s="369"/>
      <c r="AZ56" s="369"/>
      <c r="BA56" s="369"/>
      <c r="BB56" s="369"/>
      <c r="BC56" s="369"/>
      <c r="BD56" s="369"/>
      <c r="BE56" s="369"/>
      <c r="BF56" s="369"/>
      <c r="BG56" s="369"/>
      <c r="BH56" s="369"/>
      <c r="BI56" s="369"/>
      <c r="BJ56" s="369"/>
      <c r="BK56" s="369"/>
      <c r="BL56" s="369"/>
      <c r="BM56" s="369"/>
      <c r="BN56" s="369"/>
      <c r="BO56" s="369"/>
      <c r="BP56" s="369"/>
      <c r="BQ56" s="369"/>
      <c r="BR56" s="369"/>
      <c r="BS56" s="369"/>
      <c r="BT56" s="369"/>
      <c r="BU56" s="369"/>
      <c r="BV56" s="355"/>
      <c r="CE56" s="249"/>
      <c r="CF56" s="249"/>
      <c r="CG56" s="249"/>
      <c r="CH56" s="249"/>
      <c r="CI56" s="249"/>
      <c r="CJ56" s="249"/>
    </row>
    <row r="57" spans="1:91" s="244" customFormat="1" ht="23.25" customHeight="1" x14ac:dyDescent="0.2">
      <c r="A57" s="376"/>
      <c r="B57" s="376"/>
      <c r="C57" s="376"/>
      <c r="D57" s="367"/>
      <c r="E57" s="367"/>
      <c r="AO57" s="368"/>
      <c r="AP57" s="368"/>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54"/>
      <c r="CE57" s="249"/>
      <c r="CF57" s="249"/>
      <c r="CG57" s="249"/>
      <c r="CH57" s="249"/>
      <c r="CI57" s="249"/>
      <c r="CJ57" s="249"/>
    </row>
    <row r="58" spans="1:91" s="244" customFormat="1" ht="23.25" customHeight="1" x14ac:dyDescent="0.2">
      <c r="A58" s="376"/>
      <c r="B58" s="376"/>
      <c r="C58" s="376"/>
      <c r="D58" s="367"/>
      <c r="E58" s="367"/>
      <c r="AO58" s="368"/>
      <c r="AP58" s="368"/>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54"/>
      <c r="CE58" s="249"/>
      <c r="CF58" s="249"/>
      <c r="CG58" s="249"/>
      <c r="CH58" s="249"/>
      <c r="CI58" s="249"/>
      <c r="CJ58" s="249"/>
      <c r="CK58" s="249"/>
      <c r="CL58" s="249"/>
      <c r="CM58" s="249"/>
    </row>
    <row r="59" spans="1:91" s="244" customFormat="1" ht="23.25" customHeight="1" x14ac:dyDescent="0.2">
      <c r="A59" s="376"/>
      <c r="B59" s="376"/>
      <c r="C59" s="376"/>
      <c r="D59" s="367"/>
      <c r="E59" s="367"/>
      <c r="AO59" s="368"/>
      <c r="AP59" s="368"/>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CE59" s="249"/>
      <c r="CF59" s="249"/>
      <c r="CG59" s="249"/>
      <c r="CH59" s="249"/>
      <c r="CI59" s="249"/>
      <c r="CJ59" s="249"/>
      <c r="CK59" s="249"/>
      <c r="CL59" s="249"/>
      <c r="CM59" s="249"/>
    </row>
    <row r="60" spans="1:91" s="244" customFormat="1" ht="23.25" customHeight="1" x14ac:dyDescent="0.2">
      <c r="A60" s="376"/>
      <c r="B60" s="376"/>
      <c r="C60" s="376"/>
      <c r="D60" s="367"/>
      <c r="E60" s="367"/>
      <c r="AO60" s="368"/>
      <c r="AP60" s="368"/>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CE60" s="249"/>
      <c r="CF60" s="249"/>
      <c r="CG60" s="249"/>
      <c r="CH60" s="249"/>
      <c r="CI60" s="249"/>
      <c r="CJ60" s="249"/>
      <c r="CK60" s="249"/>
      <c r="CL60" s="249"/>
      <c r="CM60" s="249"/>
    </row>
    <row r="61" spans="1:91" s="244" customFormat="1" ht="13.5" customHeight="1" x14ac:dyDescent="0.2">
      <c r="A61" s="376"/>
      <c r="B61" s="376"/>
      <c r="C61" s="376"/>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263"/>
      <c r="BX61" s="263"/>
      <c r="CE61" s="249"/>
      <c r="CF61" s="249"/>
      <c r="CG61" s="249"/>
      <c r="CH61" s="249"/>
      <c r="CI61" s="249"/>
      <c r="CJ61" s="249"/>
      <c r="CK61" s="249"/>
      <c r="CL61" s="249"/>
    </row>
    <row r="62" spans="1:91" s="244" customFormat="1" ht="13.5" customHeight="1" x14ac:dyDescent="0.2">
      <c r="A62" s="376"/>
      <c r="B62" s="376"/>
      <c r="C62" s="376"/>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263"/>
      <c r="BX62" s="263"/>
      <c r="CE62" s="249"/>
      <c r="CF62" s="249"/>
      <c r="CG62" s="249"/>
      <c r="CH62" s="249"/>
      <c r="CI62" s="249"/>
      <c r="CJ62" s="249"/>
      <c r="CK62" s="249"/>
      <c r="CL62" s="249"/>
    </row>
    <row r="63" spans="1:91" s="244" customFormat="1" ht="13.5" customHeight="1" x14ac:dyDescent="0.2">
      <c r="A63" s="376"/>
      <c r="B63" s="376"/>
      <c r="C63" s="376"/>
      <c r="D63" s="370"/>
      <c r="E63" s="370"/>
      <c r="F63" s="370"/>
      <c r="G63" s="370"/>
      <c r="H63" s="370"/>
      <c r="I63" s="371"/>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263"/>
      <c r="AY63" s="263"/>
      <c r="AZ63" s="373"/>
      <c r="BA63" s="37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CE63" s="249"/>
      <c r="CF63" s="249"/>
      <c r="CG63" s="249"/>
      <c r="CH63" s="249"/>
      <c r="CI63" s="249"/>
      <c r="CJ63" s="249"/>
      <c r="CK63" s="249"/>
    </row>
    <row r="64" spans="1:91" s="244" customFormat="1" ht="13.5" customHeight="1" x14ac:dyDescent="0.2">
      <c r="A64" s="376"/>
      <c r="B64" s="376"/>
      <c r="C64" s="376"/>
      <c r="D64" s="374"/>
      <c r="E64" s="374"/>
      <c r="F64" s="374"/>
      <c r="G64" s="374"/>
      <c r="H64" s="374"/>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276"/>
      <c r="AY64" s="276"/>
      <c r="AZ64" s="373"/>
      <c r="BA64" s="373"/>
      <c r="BB64" s="263"/>
      <c r="BC64" s="263"/>
      <c r="BD64" s="263"/>
      <c r="BE64" s="263"/>
      <c r="BF64" s="263"/>
      <c r="BG64" s="263"/>
      <c r="BH64" s="263"/>
      <c r="BI64" s="263"/>
      <c r="BJ64" s="263"/>
      <c r="BK64" s="263"/>
      <c r="BL64" s="263"/>
      <c r="BM64" s="263"/>
      <c r="BN64" s="263"/>
      <c r="BO64" s="263"/>
      <c r="BP64" s="263"/>
      <c r="BQ64" s="263"/>
      <c r="BR64" s="263"/>
      <c r="BS64" s="263"/>
      <c r="BT64" s="263"/>
      <c r="BU64" s="263"/>
      <c r="CE64" s="249"/>
      <c r="CF64" s="249"/>
      <c r="CG64" s="249"/>
      <c r="CH64" s="249"/>
      <c r="CI64" s="249"/>
      <c r="CJ64" s="249"/>
      <c r="CK64" s="249"/>
      <c r="CL64" s="249"/>
      <c r="CM64" s="249"/>
    </row>
    <row r="65" spans="1:91" s="244" customFormat="1" ht="13.5" customHeight="1" x14ac:dyDescent="0.2">
      <c r="A65" s="376"/>
      <c r="B65" s="376"/>
      <c r="C65" s="376"/>
      <c r="D65" s="374"/>
      <c r="E65" s="374"/>
      <c r="F65" s="374"/>
      <c r="G65" s="374"/>
      <c r="H65" s="374"/>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CE65" s="249"/>
      <c r="CF65" s="249"/>
      <c r="CG65" s="249"/>
      <c r="CH65" s="249"/>
      <c r="CI65" s="249"/>
      <c r="CJ65" s="249"/>
      <c r="CK65" s="249"/>
      <c r="CL65" s="249"/>
      <c r="CM65" s="249"/>
    </row>
    <row r="66" spans="1:91" ht="13.5" customHeight="1" x14ac:dyDescent="0.2">
      <c r="D66" s="274"/>
      <c r="E66" s="274"/>
      <c r="F66" s="274"/>
      <c r="G66" s="274"/>
      <c r="H66" s="274"/>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44"/>
      <c r="BU66" s="244"/>
      <c r="BV66" s="244"/>
      <c r="BW66" s="244"/>
      <c r="BX66" s="244"/>
      <c r="BY66" s="244"/>
      <c r="CE66" s="241"/>
      <c r="CF66" s="241"/>
      <c r="CG66" s="241"/>
      <c r="CH66" s="241"/>
      <c r="CI66" s="241"/>
      <c r="CJ66" s="241"/>
      <c r="CK66" s="241"/>
      <c r="CL66" s="241"/>
      <c r="CM66" s="241"/>
    </row>
    <row r="67" spans="1:91" ht="13.5" customHeight="1" x14ac:dyDescent="0.2">
      <c r="D67" s="274"/>
      <c r="E67" s="274"/>
      <c r="F67" s="274"/>
      <c r="G67" s="274"/>
      <c r="H67" s="274"/>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44"/>
      <c r="BU67" s="244"/>
      <c r="BV67" s="244"/>
      <c r="BW67" s="244"/>
      <c r="BX67" s="244"/>
      <c r="BY67" s="244"/>
      <c r="CE67" s="241"/>
      <c r="CF67" s="241"/>
      <c r="CG67" s="241"/>
      <c r="CH67" s="241"/>
      <c r="CI67" s="241"/>
      <c r="CJ67" s="241"/>
      <c r="CK67" s="241"/>
      <c r="CL67" s="241"/>
      <c r="CM67" s="241"/>
    </row>
    <row r="68" spans="1:91" ht="13.5" customHeight="1" x14ac:dyDescent="0.2">
      <c r="D68" s="274"/>
      <c r="E68" s="274"/>
      <c r="F68" s="274"/>
      <c r="G68" s="274"/>
      <c r="H68" s="274"/>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44"/>
      <c r="BU68" s="244"/>
      <c r="BV68" s="244"/>
      <c r="BW68" s="244"/>
      <c r="BX68" s="244"/>
      <c r="BY68" s="244"/>
      <c r="CE68" s="241"/>
      <c r="CF68" s="241"/>
      <c r="CG68" s="241"/>
      <c r="CH68" s="241"/>
      <c r="CI68" s="241"/>
      <c r="CJ68" s="241"/>
      <c r="CK68" s="241"/>
      <c r="CL68" s="241"/>
      <c r="CM68" s="241"/>
    </row>
    <row r="69" spans="1:91" ht="13.5" customHeight="1" x14ac:dyDescent="0.2">
      <c r="D69" s="277"/>
      <c r="E69" s="277"/>
      <c r="F69" s="277"/>
      <c r="G69" s="277"/>
      <c r="H69" s="277"/>
      <c r="I69" s="277"/>
      <c r="J69" s="277"/>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78"/>
      <c r="BA69" s="278"/>
      <c r="BB69" s="278"/>
      <c r="BC69" s="278"/>
      <c r="BD69" s="278"/>
      <c r="BE69" s="278"/>
      <c r="BF69" s="278"/>
      <c r="BG69" s="278"/>
      <c r="BH69" s="278"/>
      <c r="BI69" s="244"/>
      <c r="BJ69" s="244"/>
      <c r="BK69" s="244"/>
      <c r="BL69" s="244"/>
      <c r="BM69" s="244"/>
      <c r="BN69" s="244"/>
      <c r="BO69" s="244"/>
      <c r="BP69" s="244"/>
      <c r="BQ69" s="244"/>
      <c r="BR69" s="244"/>
      <c r="BS69" s="244"/>
      <c r="BT69" s="244"/>
      <c r="BU69" s="244"/>
      <c r="BV69" s="244"/>
      <c r="BW69" s="244"/>
      <c r="BX69" s="244"/>
      <c r="BY69" s="244"/>
      <c r="CE69" s="241"/>
      <c r="CF69" s="241"/>
      <c r="CG69" s="241"/>
      <c r="CH69" s="241"/>
      <c r="CI69" s="241"/>
      <c r="CJ69" s="241"/>
      <c r="CK69" s="241"/>
      <c r="CL69" s="241"/>
      <c r="CM69" s="241"/>
    </row>
    <row r="70" spans="1:91" ht="13.5" customHeight="1" x14ac:dyDescent="0.2">
      <c r="D70" s="277"/>
      <c r="E70" s="277"/>
      <c r="F70" s="277"/>
      <c r="G70" s="277"/>
      <c r="H70" s="277"/>
      <c r="I70" s="277"/>
      <c r="J70" s="277"/>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78"/>
      <c r="BA70" s="278"/>
      <c r="BB70" s="278"/>
      <c r="BC70" s="278"/>
      <c r="BD70" s="278"/>
      <c r="BE70" s="278"/>
      <c r="BF70" s="278"/>
      <c r="BG70" s="278"/>
      <c r="BH70" s="278"/>
      <c r="BI70" s="244"/>
      <c r="BJ70" s="244"/>
      <c r="BK70" s="244"/>
      <c r="BL70" s="244"/>
      <c r="BM70" s="244"/>
      <c r="BN70" s="244"/>
      <c r="BO70" s="244"/>
      <c r="BP70" s="244"/>
      <c r="BQ70" s="244"/>
      <c r="BR70" s="244"/>
      <c r="BS70" s="244"/>
      <c r="BT70" s="244"/>
      <c r="BU70" s="244"/>
      <c r="BV70" s="244"/>
      <c r="BW70" s="244"/>
      <c r="BX70" s="244"/>
      <c r="BY70" s="244"/>
      <c r="CE70" s="241"/>
      <c r="CF70" s="241"/>
      <c r="CG70" s="241"/>
      <c r="CH70" s="241"/>
      <c r="CI70" s="241"/>
      <c r="CJ70" s="241"/>
      <c r="CK70" s="241"/>
      <c r="CL70" s="241"/>
      <c r="CM70" s="241"/>
    </row>
    <row r="71" spans="1:91" x14ac:dyDescent="0.2">
      <c r="CE71" s="241"/>
      <c r="CF71" s="241"/>
      <c r="CG71" s="241"/>
      <c r="CH71" s="241"/>
      <c r="CI71" s="241"/>
      <c r="CJ71" s="241"/>
      <c r="CK71" s="241"/>
      <c r="CL71" s="241"/>
      <c r="CM71" s="241"/>
    </row>
    <row r="72" spans="1:91" x14ac:dyDescent="0.2">
      <c r="CE72" s="241"/>
      <c r="CF72" s="241"/>
      <c r="CG72" s="241"/>
      <c r="CH72" s="241"/>
      <c r="CI72" s="241"/>
      <c r="CJ72" s="241"/>
      <c r="CK72" s="241"/>
      <c r="CL72" s="241"/>
      <c r="CM72" s="241"/>
    </row>
  </sheetData>
  <sheetProtection algorithmName="SHA-512" hashValue="/NU3Afg6LxS8Tt45CjBYZAXI86p43KCwQGeL2+oJD2cKkaJg/dPqSfD9ma6rduxLUpysFCb/kpoCdZmgAMKTwg==" saltValue="0UKKY46my8zbqpcUdeD+BQ==" spinCount="100000" sheet="1" objects="1" scenarios="1" selectLockedCells="1"/>
  <customSheetViews>
    <customSheetView guid="{39730EE9-C200-49A1-8CC0-8205A0991BA8}" scale="85" showPageBreaks="1" showGridLines="0" showRowCol="0" fitToPage="1" printArea="1" hiddenColumns="1" view="pageBreakPreview" topLeftCell="D1">
      <rowBreaks count="1" manualBreakCount="1">
        <brk id="54" min="3" max="72" man="1"/>
      </rowBreaks>
      <pageMargins left="0.27559055118110237" right="0.27559055118110237" top="0.11811023622047245" bottom="0.11811023622047245" header="0.31496062992125984" footer="0.31496062992125984"/>
      <pageSetup paperSize="9" scale="83" orientation="landscape" r:id="rId1"/>
    </customSheetView>
  </customSheetViews>
  <mergeCells count="166">
    <mergeCell ref="A36:C38"/>
    <mergeCell ref="A39:C41"/>
    <mergeCell ref="A44:C45"/>
    <mergeCell ref="A49:C52"/>
    <mergeCell ref="L31:AP31"/>
    <mergeCell ref="AQ31:BU31"/>
    <mergeCell ref="BE50:BF52"/>
    <mergeCell ref="AR34:BR34"/>
    <mergeCell ref="D34:K35"/>
    <mergeCell ref="AE49:AF51"/>
    <mergeCell ref="AG49:AH51"/>
    <mergeCell ref="AI49:AM51"/>
    <mergeCell ref="S49:T51"/>
    <mergeCell ref="AE44:AF45"/>
    <mergeCell ref="U49:V51"/>
    <mergeCell ref="BC50:BD52"/>
    <mergeCell ref="BK47:BL49"/>
    <mergeCell ref="BM47:BN49"/>
    <mergeCell ref="AU45:BU46"/>
    <mergeCell ref="D36:E52"/>
    <mergeCell ref="BO47:BP49"/>
    <mergeCell ref="BK50:BU52"/>
    <mergeCell ref="AC44:AD45"/>
    <mergeCell ref="F41:AN43"/>
    <mergeCell ref="M44:R45"/>
    <mergeCell ref="AQ51:AT52"/>
    <mergeCell ref="D53:BU54"/>
    <mergeCell ref="BQ47:BR49"/>
    <mergeCell ref="BS47:BT49"/>
    <mergeCell ref="AU50:AV52"/>
    <mergeCell ref="AW50:AX52"/>
    <mergeCell ref="AC49:AD51"/>
    <mergeCell ref="AQ22:BU23"/>
    <mergeCell ref="AQ50:AT50"/>
    <mergeCell ref="BI47:BJ49"/>
    <mergeCell ref="BC47:BD49"/>
    <mergeCell ref="BG50:BH52"/>
    <mergeCell ref="BI50:BJ52"/>
    <mergeCell ref="AY50:AZ52"/>
    <mergeCell ref="BA50:BB52"/>
    <mergeCell ref="AW47:AX49"/>
    <mergeCell ref="AU40:BU41"/>
    <mergeCell ref="AQ42:AT44"/>
    <mergeCell ref="AU42:BU44"/>
    <mergeCell ref="AU47:AV49"/>
    <mergeCell ref="L24:M24"/>
    <mergeCell ref="N24:U24"/>
    <mergeCell ref="W49:X51"/>
    <mergeCell ref="A21:C23"/>
    <mergeCell ref="D21:K23"/>
    <mergeCell ref="D24:K25"/>
    <mergeCell ref="D26:K26"/>
    <mergeCell ref="BE47:BF49"/>
    <mergeCell ref="AA44:AB45"/>
    <mergeCell ref="F46:AN48"/>
    <mergeCell ref="F36:AN40"/>
    <mergeCell ref="AG44:AH45"/>
    <mergeCell ref="S44:T45"/>
    <mergeCell ref="U44:V45"/>
    <mergeCell ref="W44:X45"/>
    <mergeCell ref="Y44:Z45"/>
    <mergeCell ref="L27:AP27"/>
    <mergeCell ref="AQ27:BU27"/>
    <mergeCell ref="L28:AP30"/>
    <mergeCell ref="AQ28:BU30"/>
    <mergeCell ref="L22:AP23"/>
    <mergeCell ref="AQ21:AR21"/>
    <mergeCell ref="M49:R51"/>
    <mergeCell ref="D28:K30"/>
    <mergeCell ref="D31:K31"/>
    <mergeCell ref="D32:K33"/>
    <mergeCell ref="BG47:BH49"/>
    <mergeCell ref="Y49:Z51"/>
    <mergeCell ref="AA49:AB51"/>
    <mergeCell ref="BM7:BM9"/>
    <mergeCell ref="AA7:AB7"/>
    <mergeCell ref="AK7:AZ7"/>
    <mergeCell ref="BO7:BO9"/>
    <mergeCell ref="BP7:BU9"/>
    <mergeCell ref="BA10:BD16"/>
    <mergeCell ref="BE10:BG12"/>
    <mergeCell ref="BH10:BU12"/>
    <mergeCell ref="BH15:BU16"/>
    <mergeCell ref="BA7:BG9"/>
    <mergeCell ref="BI7:BI9"/>
    <mergeCell ref="BK7:BK9"/>
    <mergeCell ref="BL7:BL9"/>
    <mergeCell ref="BH13:BU14"/>
    <mergeCell ref="AA15:AB16"/>
    <mergeCell ref="AC15:AD16"/>
    <mergeCell ref="BJ7:BJ9"/>
    <mergeCell ref="AA8:AZ10"/>
    <mergeCell ref="BH7:BH9"/>
    <mergeCell ref="BE13:BG14"/>
    <mergeCell ref="AA11:AZ11"/>
    <mergeCell ref="U12:Z14"/>
    <mergeCell ref="AA12:AZ14"/>
    <mergeCell ref="AO15:AP16"/>
    <mergeCell ref="AW15:AX16"/>
    <mergeCell ref="AY15:AZ16"/>
    <mergeCell ref="AU15:AV16"/>
    <mergeCell ref="D18:AE18"/>
    <mergeCell ref="AC7:AJ7"/>
    <mergeCell ref="D27:K27"/>
    <mergeCell ref="D19:AE19"/>
    <mergeCell ref="N21:U21"/>
    <mergeCell ref="V21:AP21"/>
    <mergeCell ref="D20:K20"/>
    <mergeCell ref="L20:AP20"/>
    <mergeCell ref="AQ20:BU20"/>
    <mergeCell ref="V24:AP24"/>
    <mergeCell ref="AQ24:AR24"/>
    <mergeCell ref="AS24:AZ24"/>
    <mergeCell ref="BA24:BU24"/>
    <mergeCell ref="L25:AP26"/>
    <mergeCell ref="AQ25:BU26"/>
    <mergeCell ref="BN7:BN9"/>
    <mergeCell ref="D10:R11"/>
    <mergeCell ref="U15:Z16"/>
    <mergeCell ref="AI44:AM45"/>
    <mergeCell ref="AQ40:AT41"/>
    <mergeCell ref="AQ45:AT46"/>
    <mergeCell ref="AQ47:AT49"/>
    <mergeCell ref="AU36:AV36"/>
    <mergeCell ref="AY47:AZ49"/>
    <mergeCell ref="BA47:BB49"/>
    <mergeCell ref="AW36:BD36"/>
    <mergeCell ref="AQ36:AT39"/>
    <mergeCell ref="AU37:BU39"/>
    <mergeCell ref="AO36:AP52"/>
    <mergeCell ref="BW50:CC52"/>
    <mergeCell ref="BW44:CC46"/>
    <mergeCell ref="D4:AP6"/>
    <mergeCell ref="AT4:AZ6"/>
    <mergeCell ref="BA4:BU6"/>
    <mergeCell ref="S7:T16"/>
    <mergeCell ref="U7:Z10"/>
    <mergeCell ref="L21:M21"/>
    <mergeCell ref="AE15:AF16"/>
    <mergeCell ref="AG15:AH16"/>
    <mergeCell ref="AI15:AJ16"/>
    <mergeCell ref="AK15:AL16"/>
    <mergeCell ref="AM15:AN16"/>
    <mergeCell ref="U11:Z11"/>
    <mergeCell ref="D15:H16"/>
    <mergeCell ref="I15:R16"/>
    <mergeCell ref="AQ15:AR16"/>
    <mergeCell ref="AS15:AT16"/>
    <mergeCell ref="BE15:BG16"/>
    <mergeCell ref="AS21:AZ21"/>
    <mergeCell ref="BI32:BU32"/>
    <mergeCell ref="BH18:BU19"/>
    <mergeCell ref="BA21:BU21"/>
    <mergeCell ref="BA18:BG19"/>
    <mergeCell ref="A24:C26"/>
    <mergeCell ref="A32:C35"/>
    <mergeCell ref="L32:U32"/>
    <mergeCell ref="W32:AF32"/>
    <mergeCell ref="AG32:AQ32"/>
    <mergeCell ref="AR32:AY32"/>
    <mergeCell ref="AZ32:BH32"/>
    <mergeCell ref="L33:AG33"/>
    <mergeCell ref="AL33:BP33"/>
    <mergeCell ref="L34:AG34"/>
    <mergeCell ref="AL34:AP34"/>
    <mergeCell ref="L35:BU35"/>
  </mergeCells>
  <phoneticPr fontId="3"/>
  <conditionalFormatting sqref="L32:AQ32">
    <cfRule type="expression" dxfId="134" priority="12">
      <formula>$A$32=1</formula>
    </cfRule>
  </conditionalFormatting>
  <conditionalFormatting sqref="AR32:BH32">
    <cfRule type="expression" dxfId="133" priority="11">
      <formula>$A$32=2</formula>
    </cfRule>
  </conditionalFormatting>
  <conditionalFormatting sqref="L33:AG34 AL33:BP33">
    <cfRule type="expression" dxfId="132" priority="10">
      <formula>$A$32=4</formula>
    </cfRule>
  </conditionalFormatting>
  <conditionalFormatting sqref="AL34:BR34">
    <cfRule type="expression" dxfId="131" priority="9">
      <formula>$A$32=3</formula>
    </cfRule>
  </conditionalFormatting>
  <conditionalFormatting sqref="AL34:AP34">
    <cfRule type="expression" dxfId="130" priority="8">
      <formula>$A$32=5</formula>
    </cfRule>
  </conditionalFormatting>
  <conditionalFormatting sqref="AQ34">
    <cfRule type="expression" dxfId="129" priority="7">
      <formula>$A$32=5</formula>
    </cfRule>
  </conditionalFormatting>
  <conditionalFormatting sqref="AR34:BR34">
    <cfRule type="expression" dxfId="128" priority="6">
      <formula>$A$32=5</formula>
    </cfRule>
  </conditionalFormatting>
  <conditionalFormatting sqref="BS34">
    <cfRule type="expression" dxfId="127" priority="4">
      <formula>$A$32=5</formula>
    </cfRule>
    <cfRule type="expression" dxfId="126" priority="5">
      <formula>$A$32=3</formula>
    </cfRule>
  </conditionalFormatting>
  <pageMargins left="0.27559055118110237" right="0.27559055118110237" top="0.11811023622047245" bottom="0.11811023622047245" header="0.31496062992125984" footer="0.31496062992125984"/>
  <pageSetup paperSize="9" scale="78" orientation="landscape" r:id="rId2"/>
  <rowBreaks count="1" manualBreakCount="1">
    <brk id="54" min="3" max="72"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1">
    <tabColor rgb="FFFFFFCC"/>
    <pageSetUpPr autoPageBreaks="0" fitToPage="1"/>
  </sheetPr>
  <dimension ref="A1:AF122"/>
  <sheetViews>
    <sheetView showGridLines="0" topLeftCell="A28" zoomScale="40" zoomScaleNormal="40" workbookViewId="0">
      <selection activeCell="Q33" sqref="Q33"/>
    </sheetView>
  </sheetViews>
  <sheetFormatPr defaultColWidth="9" defaultRowHeight="19.5" customHeight="1" x14ac:dyDescent="0.25"/>
  <cols>
    <col min="1" max="1" width="6.36328125" style="380" customWidth="1"/>
    <col min="2" max="2" width="21.7265625" style="380" hidden="1" customWidth="1"/>
    <col min="3" max="3" width="20.90625" style="380" customWidth="1"/>
    <col min="4" max="4" width="26.453125" style="386" customWidth="1"/>
    <col min="5" max="5" width="16.90625" style="393" customWidth="1"/>
    <col min="6" max="6" width="36.6328125" style="393" customWidth="1"/>
    <col min="7" max="7" width="36.6328125" style="394" customWidth="1"/>
    <col min="8" max="8" width="48.90625" style="395" customWidth="1"/>
    <col min="9" max="9" width="33.7265625" style="396" customWidth="1"/>
    <col min="10" max="11" width="33.7265625" style="396" hidden="1" customWidth="1"/>
    <col min="12" max="12" width="46.453125" style="396" customWidth="1"/>
    <col min="13" max="13" width="27.6328125" style="396" customWidth="1"/>
    <col min="14" max="14" width="14.7265625" style="395" customWidth="1"/>
    <col min="15" max="15" width="14.7265625" style="396" customWidth="1"/>
    <col min="16" max="16" width="22.36328125" style="396" customWidth="1"/>
    <col min="17" max="17" width="19.26953125" style="380" customWidth="1"/>
    <col min="18" max="18" width="19.26953125" style="397" hidden="1" customWidth="1"/>
    <col min="19" max="19" width="24.26953125" style="397" hidden="1" customWidth="1"/>
    <col min="20" max="20" width="19.7265625" style="397" hidden="1" customWidth="1"/>
    <col min="21" max="21" width="17.6328125" style="397" customWidth="1"/>
    <col min="22" max="22" width="30.90625" style="396" customWidth="1"/>
    <col min="23" max="23" width="23.7265625" style="396" customWidth="1"/>
    <col min="24" max="24" width="33.26953125" style="398" customWidth="1"/>
    <col min="25" max="25" width="25.90625" style="398" customWidth="1"/>
    <col min="26" max="26" width="25.90625" style="380" customWidth="1"/>
    <col min="27" max="27" width="18.7265625" style="380" customWidth="1"/>
    <col min="28" max="28" width="28.08984375" style="380" customWidth="1"/>
    <col min="29" max="29" width="45.36328125" style="380" customWidth="1"/>
    <col min="30" max="30" width="21.453125" style="380" customWidth="1"/>
    <col min="31" max="31" width="30.90625" style="380" customWidth="1"/>
    <col min="32" max="32" width="19.90625" style="380" customWidth="1"/>
    <col min="33" max="16384" width="9" style="380"/>
  </cols>
  <sheetData>
    <row r="1" spans="1:30" s="119" customFormat="1" ht="19.5" customHeight="1" x14ac:dyDescent="0.45">
      <c r="A1" s="109"/>
      <c r="D1" s="120"/>
      <c r="E1" s="121"/>
      <c r="F1" s="121"/>
      <c r="G1" s="122"/>
      <c r="H1" s="123"/>
      <c r="I1" s="124"/>
      <c r="J1" s="124"/>
      <c r="K1" s="124"/>
      <c r="L1" s="124"/>
      <c r="M1" s="124"/>
      <c r="N1" s="123"/>
      <c r="O1" s="124"/>
      <c r="P1" s="124"/>
      <c r="R1" s="138"/>
      <c r="S1" s="138"/>
      <c r="T1" s="138"/>
      <c r="U1" s="138"/>
      <c r="V1" s="138"/>
      <c r="W1" s="138"/>
      <c r="X1" s="138"/>
      <c r="Y1" s="138"/>
      <c r="Z1" s="138"/>
      <c r="AA1" s="125"/>
      <c r="AB1" s="125"/>
      <c r="AC1" s="125"/>
      <c r="AD1" s="125"/>
    </row>
    <row r="2" spans="1:30" s="119" customFormat="1" ht="19.5" customHeight="1" x14ac:dyDescent="0.45">
      <c r="D2" s="120"/>
      <c r="E2" s="121"/>
      <c r="F2" s="121"/>
      <c r="G2" s="122"/>
      <c r="H2" s="123"/>
      <c r="I2" s="124"/>
      <c r="J2" s="124"/>
      <c r="K2" s="124"/>
      <c r="L2" s="124"/>
      <c r="M2" s="124"/>
      <c r="N2" s="123"/>
      <c r="O2" s="124"/>
      <c r="P2" s="124"/>
      <c r="R2" s="138"/>
      <c r="S2" s="138"/>
      <c r="T2" s="138"/>
      <c r="U2" s="138"/>
      <c r="V2" s="138"/>
      <c r="W2" s="138"/>
      <c r="X2" s="138"/>
      <c r="Y2" s="138"/>
      <c r="Z2" s="138"/>
      <c r="AA2" s="125"/>
      <c r="AB2" s="125"/>
      <c r="AC2" s="125"/>
      <c r="AD2" s="125"/>
    </row>
    <row r="3" spans="1:30" s="119" customFormat="1" ht="19.5" customHeight="1" x14ac:dyDescent="0.45">
      <c r="D3" s="120"/>
      <c r="E3" s="121"/>
      <c r="F3" s="121"/>
      <c r="G3" s="122"/>
      <c r="H3" s="123"/>
      <c r="I3" s="124"/>
      <c r="J3" s="124"/>
      <c r="K3" s="124"/>
      <c r="L3" s="124"/>
      <c r="M3" s="124"/>
      <c r="N3" s="123"/>
      <c r="O3" s="124"/>
      <c r="P3" s="124"/>
      <c r="R3" s="138"/>
      <c r="S3" s="138"/>
      <c r="T3" s="138"/>
      <c r="U3" s="138"/>
      <c r="V3" s="138"/>
      <c r="W3" s="138"/>
      <c r="X3" s="138"/>
      <c r="Y3" s="138"/>
      <c r="Z3" s="138"/>
      <c r="AA3" s="125"/>
      <c r="AB3" s="125"/>
      <c r="AC3" s="125"/>
      <c r="AD3" s="125"/>
    </row>
    <row r="4" spans="1:30" s="119" customFormat="1" ht="12.75" customHeight="1" thickBot="1" x14ac:dyDescent="0.5">
      <c r="D4" s="120"/>
      <c r="E4" s="121"/>
      <c r="F4" s="121"/>
      <c r="G4" s="122"/>
      <c r="H4" s="123"/>
      <c r="I4" s="124"/>
      <c r="J4" s="124"/>
      <c r="K4" s="124"/>
      <c r="L4" s="124"/>
      <c r="M4" s="124"/>
      <c r="N4" s="123"/>
      <c r="O4" s="124"/>
      <c r="P4" s="124"/>
      <c r="R4" s="138"/>
      <c r="S4" s="138"/>
      <c r="T4" s="138"/>
      <c r="U4" s="138"/>
      <c r="V4" s="138"/>
      <c r="W4" s="138"/>
      <c r="X4" s="138"/>
      <c r="Y4" s="138"/>
      <c r="Z4" s="138"/>
      <c r="AA4" s="125"/>
      <c r="AB4" s="125"/>
      <c r="AC4" s="125"/>
      <c r="AD4" s="125"/>
    </row>
    <row r="5" spans="1:30" s="119" customFormat="1" ht="19.5" hidden="1" customHeight="1" x14ac:dyDescent="0.45">
      <c r="B5" s="465"/>
      <c r="C5" s="455"/>
      <c r="D5" s="466"/>
      <c r="E5" s="467"/>
      <c r="F5" s="467"/>
      <c r="G5" s="457"/>
      <c r="H5" s="454"/>
      <c r="I5" s="453"/>
      <c r="J5" s="453"/>
      <c r="K5" s="453"/>
      <c r="L5" s="453"/>
      <c r="M5" s="453"/>
      <c r="N5" s="454"/>
      <c r="O5" s="453"/>
      <c r="P5" s="453"/>
      <c r="Q5" s="455"/>
      <c r="R5" s="456"/>
      <c r="S5" s="456"/>
      <c r="T5" s="456"/>
      <c r="U5" s="456"/>
      <c r="V5" s="456"/>
      <c r="W5" s="456"/>
      <c r="X5" s="456"/>
      <c r="Y5" s="468"/>
      <c r="Z5" s="138"/>
      <c r="AA5" s="125"/>
      <c r="AB5" s="125"/>
      <c r="AC5" s="125"/>
      <c r="AD5" s="125"/>
    </row>
    <row r="6" spans="1:30" s="119" customFormat="1" ht="19.5" hidden="1" customHeight="1" x14ac:dyDescent="0.45">
      <c r="B6" s="469"/>
      <c r="C6" s="127"/>
      <c r="D6" s="470"/>
      <c r="E6" s="471"/>
      <c r="F6" s="471"/>
      <c r="G6" s="125"/>
      <c r="H6" s="459"/>
      <c r="I6" s="458"/>
      <c r="J6" s="458"/>
      <c r="K6" s="458"/>
      <c r="L6" s="458"/>
      <c r="M6" s="458"/>
      <c r="N6" s="459"/>
      <c r="O6" s="458"/>
      <c r="P6" s="458"/>
      <c r="Q6" s="127"/>
      <c r="R6" s="138"/>
      <c r="S6" s="138"/>
      <c r="T6" s="138"/>
      <c r="U6" s="138"/>
      <c r="V6" s="138"/>
      <c r="W6" s="138"/>
      <c r="X6" s="138"/>
      <c r="Y6" s="472"/>
      <c r="Z6" s="138"/>
      <c r="AA6" s="125"/>
      <c r="AB6" s="125"/>
      <c r="AC6" s="125"/>
      <c r="AD6" s="125"/>
    </row>
    <row r="7" spans="1:30" s="119" customFormat="1" ht="19.5" hidden="1" customHeight="1" x14ac:dyDescent="0.25">
      <c r="B7" s="469"/>
      <c r="C7" s="127"/>
      <c r="D7" s="470"/>
      <c r="E7" s="471"/>
      <c r="F7" s="471"/>
      <c r="G7" s="125"/>
      <c r="H7" s="459"/>
      <c r="I7" s="458"/>
      <c r="J7" s="458"/>
      <c r="K7" s="458"/>
      <c r="L7" s="458"/>
      <c r="M7" s="458"/>
      <c r="N7" s="459"/>
      <c r="O7" s="458"/>
      <c r="P7" s="458"/>
      <c r="Q7" s="127"/>
      <c r="R7" s="139"/>
      <c r="S7" s="139"/>
      <c r="T7" s="139"/>
      <c r="U7" s="139"/>
      <c r="V7" s="139"/>
      <c r="W7" s="139"/>
      <c r="X7" s="139"/>
      <c r="Y7" s="473"/>
      <c r="Z7" s="139"/>
      <c r="AA7" s="125"/>
      <c r="AB7" s="125"/>
      <c r="AC7" s="125"/>
      <c r="AD7" s="125"/>
    </row>
    <row r="8" spans="1:30" s="119" customFormat="1" ht="19.5" hidden="1" customHeight="1" x14ac:dyDescent="0.25">
      <c r="B8" s="469"/>
      <c r="C8" s="127"/>
      <c r="D8" s="470"/>
      <c r="E8" s="471"/>
      <c r="F8" s="471"/>
      <c r="G8" s="125"/>
      <c r="H8" s="459"/>
      <c r="I8" s="458"/>
      <c r="J8" s="458"/>
      <c r="K8" s="458"/>
      <c r="L8" s="458"/>
      <c r="M8" s="458"/>
      <c r="N8" s="459"/>
      <c r="O8" s="458"/>
      <c r="P8" s="458"/>
      <c r="Q8" s="127"/>
      <c r="R8" s="139"/>
      <c r="S8" s="139"/>
      <c r="T8" s="139"/>
      <c r="U8" s="139"/>
      <c r="V8" s="139"/>
      <c r="W8" s="139"/>
      <c r="X8" s="139"/>
      <c r="Y8" s="473"/>
      <c r="Z8" s="139"/>
      <c r="AA8" s="125"/>
      <c r="AB8" s="125"/>
      <c r="AC8" s="125"/>
      <c r="AD8" s="125"/>
    </row>
    <row r="9" spans="1:30" s="119" customFormat="1" ht="19.5" hidden="1" customHeight="1" x14ac:dyDescent="0.25">
      <c r="B9" s="469"/>
      <c r="C9" s="127"/>
      <c r="D9" s="470"/>
      <c r="E9" s="471"/>
      <c r="F9" s="471"/>
      <c r="G9" s="125"/>
      <c r="H9" s="459"/>
      <c r="I9" s="458"/>
      <c r="J9" s="458"/>
      <c r="K9" s="458"/>
      <c r="L9" s="458"/>
      <c r="M9" s="458"/>
      <c r="N9" s="459"/>
      <c r="O9" s="458"/>
      <c r="P9" s="458"/>
      <c r="Q9" s="127"/>
      <c r="R9" s="139"/>
      <c r="S9" s="139"/>
      <c r="T9" s="139"/>
      <c r="U9" s="139"/>
      <c r="V9" s="139"/>
      <c r="W9" s="139"/>
      <c r="X9" s="139"/>
      <c r="Y9" s="473"/>
      <c r="Z9" s="139"/>
      <c r="AA9" s="125"/>
      <c r="AB9" s="125"/>
      <c r="AC9" s="125"/>
      <c r="AD9" s="125"/>
    </row>
    <row r="10" spans="1:30" s="119" customFormat="1" ht="19.5" hidden="1" customHeight="1" x14ac:dyDescent="0.25">
      <c r="B10" s="469"/>
      <c r="C10" s="127"/>
      <c r="D10" s="470"/>
      <c r="E10" s="471"/>
      <c r="F10" s="471"/>
      <c r="G10" s="125"/>
      <c r="H10" s="459"/>
      <c r="I10" s="458"/>
      <c r="J10" s="458"/>
      <c r="K10" s="458"/>
      <c r="L10" s="458"/>
      <c r="M10" s="458"/>
      <c r="N10" s="459"/>
      <c r="O10" s="458"/>
      <c r="P10" s="458"/>
      <c r="Q10" s="127"/>
      <c r="R10" s="139"/>
      <c r="S10" s="139"/>
      <c r="T10" s="139"/>
      <c r="U10" s="139"/>
      <c r="V10" s="139"/>
      <c r="W10" s="139"/>
      <c r="X10" s="139"/>
      <c r="Y10" s="473"/>
      <c r="Z10" s="139"/>
      <c r="AA10" s="125"/>
      <c r="AB10" s="125"/>
      <c r="AC10" s="125"/>
      <c r="AD10" s="125"/>
    </row>
    <row r="11" spans="1:30" s="128" customFormat="1" ht="19.5" hidden="1" customHeight="1" x14ac:dyDescent="0.25">
      <c r="B11" s="474"/>
      <c r="C11" s="129"/>
      <c r="D11" s="475"/>
      <c r="E11" s="476"/>
      <c r="F11" s="476"/>
      <c r="G11" s="439"/>
      <c r="H11" s="461"/>
      <c r="I11" s="460"/>
      <c r="J11" s="460"/>
      <c r="K11" s="460"/>
      <c r="L11" s="460"/>
      <c r="M11" s="460"/>
      <c r="N11" s="461"/>
      <c r="O11" s="460"/>
      <c r="P11" s="460"/>
      <c r="Q11" s="129"/>
      <c r="R11" s="438"/>
      <c r="S11" s="438"/>
      <c r="T11" s="438"/>
      <c r="U11" s="438"/>
      <c r="V11" s="438"/>
      <c r="W11" s="438"/>
      <c r="X11" s="438"/>
      <c r="Y11" s="477"/>
      <c r="Z11" s="438"/>
      <c r="AA11" s="439"/>
      <c r="AB11" s="439"/>
      <c r="AC11" s="439"/>
      <c r="AD11" s="439"/>
    </row>
    <row r="12" spans="1:30" s="128" customFormat="1" ht="19.5" hidden="1" customHeight="1" x14ac:dyDescent="0.25">
      <c r="B12" s="474"/>
      <c r="C12" s="129"/>
      <c r="D12" s="475"/>
      <c r="E12" s="476"/>
      <c r="F12" s="476"/>
      <c r="G12" s="439"/>
      <c r="H12" s="461"/>
      <c r="I12" s="460"/>
      <c r="J12" s="460"/>
      <c r="K12" s="460"/>
      <c r="L12" s="460"/>
      <c r="M12" s="460"/>
      <c r="N12" s="461"/>
      <c r="O12" s="460"/>
      <c r="P12" s="460"/>
      <c r="Q12" s="129"/>
      <c r="R12" s="129"/>
      <c r="S12" s="129"/>
      <c r="T12" s="129"/>
      <c r="U12" s="129"/>
      <c r="V12" s="440"/>
      <c r="W12" s="440"/>
      <c r="X12" s="440"/>
      <c r="Y12" s="462"/>
      <c r="AA12" s="439"/>
      <c r="AB12" s="439"/>
      <c r="AC12" s="439"/>
      <c r="AD12" s="439"/>
    </row>
    <row r="13" spans="1:30" s="128" customFormat="1" ht="19.5" hidden="1" customHeight="1" x14ac:dyDescent="0.25">
      <c r="B13" s="474"/>
      <c r="C13" s="129"/>
      <c r="D13" s="475"/>
      <c r="E13" s="476"/>
      <c r="F13" s="476"/>
      <c r="G13" s="439"/>
      <c r="H13" s="461"/>
      <c r="I13" s="460"/>
      <c r="J13" s="460"/>
      <c r="K13" s="460"/>
      <c r="L13" s="460"/>
      <c r="M13" s="460"/>
      <c r="N13" s="461"/>
      <c r="O13" s="460"/>
      <c r="P13" s="460"/>
      <c r="Q13" s="129"/>
      <c r="R13" s="129"/>
      <c r="S13" s="129"/>
      <c r="T13" s="129"/>
      <c r="U13" s="129"/>
      <c r="V13" s="440"/>
      <c r="W13" s="440"/>
      <c r="X13" s="440"/>
      <c r="Y13" s="462"/>
      <c r="AA13" s="441"/>
      <c r="AB13" s="129"/>
      <c r="AC13" s="129"/>
      <c r="AD13" s="129"/>
    </row>
    <row r="14" spans="1:30" s="119" customFormat="1" ht="19.5" hidden="1" customHeight="1" x14ac:dyDescent="0.25">
      <c r="B14" s="469"/>
      <c r="C14" s="127"/>
      <c r="D14" s="470"/>
      <c r="E14" s="471"/>
      <c r="F14" s="471"/>
      <c r="G14" s="125"/>
      <c r="H14" s="458" t="s">
        <v>329</v>
      </c>
      <c r="I14" s="458"/>
      <c r="J14" s="458"/>
      <c r="K14" s="458"/>
      <c r="L14" s="458"/>
      <c r="M14" s="458"/>
      <c r="N14" s="459"/>
      <c r="O14" s="458"/>
      <c r="P14" s="458"/>
      <c r="Q14" s="127"/>
      <c r="R14" s="463"/>
      <c r="S14" s="463"/>
      <c r="T14" s="463"/>
      <c r="U14" s="463"/>
      <c r="V14" s="140"/>
      <c r="W14" s="140"/>
      <c r="X14" s="140"/>
      <c r="Y14" s="478"/>
      <c r="Z14" s="126"/>
      <c r="AA14" s="126"/>
      <c r="AB14" s="127"/>
      <c r="AC14" s="127"/>
      <c r="AD14" s="127"/>
    </row>
    <row r="15" spans="1:30" s="119" customFormat="1" ht="19.5" hidden="1" customHeight="1" x14ac:dyDescent="0.25">
      <c r="B15" s="469"/>
      <c r="C15" s="127"/>
      <c r="D15" s="470"/>
      <c r="E15" s="471"/>
      <c r="F15" s="471"/>
      <c r="G15" s="125"/>
      <c r="H15" s="458" t="s">
        <v>328</v>
      </c>
      <c r="I15" s="458"/>
      <c r="J15" s="458"/>
      <c r="K15" s="458"/>
      <c r="L15" s="458"/>
      <c r="M15" s="458"/>
      <c r="N15" s="459"/>
      <c r="O15" s="458"/>
      <c r="P15" s="458"/>
      <c r="Q15" s="127"/>
      <c r="R15" s="127"/>
      <c r="S15" s="127"/>
      <c r="T15" s="127"/>
      <c r="U15" s="127"/>
      <c r="V15" s="127"/>
      <c r="W15" s="127"/>
      <c r="X15" s="127"/>
      <c r="Y15" s="464"/>
      <c r="AA15" s="126"/>
      <c r="AB15" s="127"/>
      <c r="AC15" s="127"/>
      <c r="AD15" s="127"/>
    </row>
    <row r="16" spans="1:30" s="119" customFormat="1" ht="19.5" hidden="1" customHeight="1" x14ac:dyDescent="0.25">
      <c r="B16" s="469"/>
      <c r="C16" s="127"/>
      <c r="D16" s="470"/>
      <c r="E16" s="471"/>
      <c r="F16" s="471"/>
      <c r="G16" s="125"/>
      <c r="H16" s="458"/>
      <c r="I16" s="458"/>
      <c r="J16" s="458"/>
      <c r="K16" s="458"/>
      <c r="L16" s="458"/>
      <c r="M16" s="458"/>
      <c r="N16" s="459"/>
      <c r="O16" s="458"/>
      <c r="P16" s="458"/>
      <c r="Q16" s="127"/>
      <c r="R16" s="127"/>
      <c r="S16" s="127"/>
      <c r="T16" s="127"/>
      <c r="U16" s="127"/>
      <c r="V16" s="127"/>
      <c r="W16" s="127"/>
      <c r="X16" s="127"/>
      <c r="Y16" s="464"/>
      <c r="AA16" s="126"/>
      <c r="AB16" s="127"/>
      <c r="AC16" s="127"/>
      <c r="AD16" s="127"/>
    </row>
    <row r="17" spans="1:32" s="119" customFormat="1" ht="19.5" hidden="1" customHeight="1" x14ac:dyDescent="0.25">
      <c r="B17" s="469"/>
      <c r="C17" s="127"/>
      <c r="D17" s="470"/>
      <c r="E17" s="471"/>
      <c r="F17" s="471"/>
      <c r="G17" s="125"/>
      <c r="H17" s="458" t="s">
        <v>327</v>
      </c>
      <c r="I17" s="458"/>
      <c r="J17" s="458"/>
      <c r="K17" s="458"/>
      <c r="L17" s="458"/>
      <c r="M17" s="458"/>
      <c r="N17" s="459"/>
      <c r="O17" s="458"/>
      <c r="P17" s="458"/>
      <c r="Q17" s="127"/>
      <c r="R17" s="127"/>
      <c r="S17" s="127"/>
      <c r="T17" s="127"/>
      <c r="U17" s="127"/>
      <c r="V17" s="127"/>
      <c r="W17" s="127"/>
      <c r="X17" s="127"/>
      <c r="Y17" s="464"/>
      <c r="AA17" s="126"/>
      <c r="AB17" s="127"/>
      <c r="AC17" s="127"/>
      <c r="AD17" s="127"/>
    </row>
    <row r="18" spans="1:32" s="119" customFormat="1" ht="19.5" hidden="1" customHeight="1" x14ac:dyDescent="0.25">
      <c r="B18" s="469"/>
      <c r="C18" s="127"/>
      <c r="D18" s="470"/>
      <c r="E18" s="471"/>
      <c r="F18" s="471"/>
      <c r="G18" s="125"/>
      <c r="H18" s="458"/>
      <c r="I18" s="458"/>
      <c r="J18" s="458"/>
      <c r="K18" s="458"/>
      <c r="L18" s="458"/>
      <c r="M18" s="458"/>
      <c r="N18" s="459"/>
      <c r="O18" s="458"/>
      <c r="P18" s="458"/>
      <c r="Q18" s="127"/>
      <c r="R18" s="127"/>
      <c r="S18" s="127"/>
      <c r="T18" s="127"/>
      <c r="U18" s="127"/>
      <c r="V18" s="127"/>
      <c r="W18" s="127"/>
      <c r="X18" s="127"/>
      <c r="Y18" s="464"/>
      <c r="AA18" s="126"/>
      <c r="AB18" s="127"/>
      <c r="AC18" s="127"/>
      <c r="AD18" s="127"/>
    </row>
    <row r="19" spans="1:32" s="119" customFormat="1" ht="19.5" hidden="1" customHeight="1" x14ac:dyDescent="0.25">
      <c r="B19" s="469"/>
      <c r="C19" s="127"/>
      <c r="D19" s="470"/>
      <c r="E19" s="471"/>
      <c r="F19" s="471"/>
      <c r="G19" s="125"/>
      <c r="H19" s="458" t="s">
        <v>321</v>
      </c>
      <c r="I19" s="458"/>
      <c r="J19" s="458"/>
      <c r="K19" s="458"/>
      <c r="L19" s="458"/>
      <c r="M19" s="458"/>
      <c r="N19" s="459"/>
      <c r="O19" s="458"/>
      <c r="P19" s="458"/>
      <c r="Q19" s="127"/>
      <c r="R19" s="463"/>
      <c r="S19" s="463"/>
      <c r="T19" s="463"/>
      <c r="U19" s="463"/>
      <c r="V19" s="442"/>
      <c r="W19" s="442"/>
      <c r="X19" s="442"/>
      <c r="Y19" s="478"/>
      <c r="Z19" s="126"/>
      <c r="AA19" s="126"/>
      <c r="AB19" s="127"/>
      <c r="AC19" s="127"/>
      <c r="AD19" s="127"/>
    </row>
    <row r="20" spans="1:32" s="119" customFormat="1" ht="29.25" hidden="1" customHeight="1" x14ac:dyDescent="0.25">
      <c r="B20" s="469"/>
      <c r="C20" s="127"/>
      <c r="D20" s="470"/>
      <c r="E20" s="471"/>
      <c r="F20" s="471"/>
      <c r="G20" s="125"/>
      <c r="H20" s="458" t="s">
        <v>322</v>
      </c>
      <c r="I20" s="458" t="s">
        <v>327</v>
      </c>
      <c r="J20" s="458"/>
      <c r="K20" s="458"/>
      <c r="L20" s="458"/>
      <c r="M20" s="458"/>
      <c r="N20" s="459"/>
      <c r="O20" s="458"/>
      <c r="P20" s="458"/>
      <c r="Q20" s="127"/>
      <c r="R20" s="463"/>
      <c r="S20" s="463"/>
      <c r="T20" s="463"/>
      <c r="U20" s="463"/>
      <c r="V20" s="442"/>
      <c r="W20" s="442"/>
      <c r="X20" s="442"/>
      <c r="Y20" s="478"/>
      <c r="Z20" s="126"/>
      <c r="AB20" s="127"/>
      <c r="AC20" s="127"/>
      <c r="AD20" s="127"/>
    </row>
    <row r="21" spans="1:32" s="119" customFormat="1" ht="19.5" hidden="1" customHeight="1" x14ac:dyDescent="0.25">
      <c r="B21" s="469"/>
      <c r="C21" s="127"/>
      <c r="D21" s="470"/>
      <c r="E21" s="471"/>
      <c r="F21" s="471"/>
      <c r="G21" s="125"/>
      <c r="H21" s="458" t="s">
        <v>584</v>
      </c>
      <c r="I21" s="458" t="s">
        <v>326</v>
      </c>
      <c r="J21" s="458"/>
      <c r="K21" s="458"/>
      <c r="L21" s="458"/>
      <c r="M21" s="458"/>
      <c r="N21" s="459"/>
      <c r="O21" s="458"/>
      <c r="P21" s="458"/>
      <c r="Q21" s="127"/>
      <c r="R21" s="463"/>
      <c r="S21" s="463"/>
      <c r="T21" s="463"/>
      <c r="U21" s="463"/>
      <c r="V21" s="442"/>
      <c r="W21" s="442"/>
      <c r="X21" s="442"/>
      <c r="Y21" s="478"/>
      <c r="Z21" s="126"/>
      <c r="AB21" s="127"/>
      <c r="AC21" s="127"/>
      <c r="AD21" s="127"/>
    </row>
    <row r="22" spans="1:32" s="119" customFormat="1" ht="19.5" hidden="1" customHeight="1" x14ac:dyDescent="0.25">
      <c r="B22" s="469"/>
      <c r="C22" s="127"/>
      <c r="D22" s="470"/>
      <c r="E22" s="471"/>
      <c r="F22" s="471"/>
      <c r="G22" s="125"/>
      <c r="H22" s="458" t="s">
        <v>323</v>
      </c>
      <c r="I22" s="458" t="s">
        <v>318</v>
      </c>
      <c r="J22" s="458"/>
      <c r="K22" s="458"/>
      <c r="L22" s="458"/>
      <c r="M22" s="458"/>
      <c r="N22" s="459"/>
      <c r="O22" s="458"/>
      <c r="P22" s="458"/>
      <c r="Q22" s="127"/>
      <c r="R22" s="444"/>
      <c r="S22" s="444"/>
      <c r="T22" s="444"/>
      <c r="U22" s="444"/>
      <c r="V22" s="458"/>
      <c r="W22" s="458"/>
      <c r="X22" s="458"/>
      <c r="Y22" s="479"/>
      <c r="Z22" s="443"/>
      <c r="AB22" s="127"/>
      <c r="AC22" s="127"/>
      <c r="AD22" s="127"/>
    </row>
    <row r="23" spans="1:32" s="119" customFormat="1" ht="19.5" hidden="1" customHeight="1" x14ac:dyDescent="0.25">
      <c r="B23" s="469"/>
      <c r="C23" s="127"/>
      <c r="D23" s="470"/>
      <c r="E23" s="471"/>
      <c r="F23" s="471"/>
      <c r="G23" s="125"/>
      <c r="H23" s="458" t="s">
        <v>324</v>
      </c>
      <c r="I23" s="458" t="s">
        <v>319</v>
      </c>
      <c r="J23" s="458"/>
      <c r="K23" s="458"/>
      <c r="L23" s="458"/>
      <c r="M23" s="458"/>
      <c r="N23" s="459"/>
      <c r="O23" s="458"/>
      <c r="P23" s="458"/>
      <c r="Q23" s="127"/>
      <c r="R23" s="444"/>
      <c r="S23" s="444"/>
      <c r="T23" s="444"/>
      <c r="U23" s="444"/>
      <c r="V23" s="458"/>
      <c r="W23" s="458"/>
      <c r="X23" s="458"/>
      <c r="Y23" s="479"/>
      <c r="Z23" s="443"/>
      <c r="AB23" s="127"/>
      <c r="AC23" s="127"/>
      <c r="AD23" s="127"/>
    </row>
    <row r="24" spans="1:32" s="119" customFormat="1" ht="19.5" hidden="1" customHeight="1" x14ac:dyDescent="0.25">
      <c r="B24" s="469"/>
      <c r="C24" s="127"/>
      <c r="D24" s="470"/>
      <c r="E24" s="471"/>
      <c r="F24" s="471"/>
      <c r="G24" s="125"/>
      <c r="H24" s="458" t="s">
        <v>325</v>
      </c>
      <c r="I24" s="458" t="s">
        <v>320</v>
      </c>
      <c r="J24" s="458"/>
      <c r="K24" s="458"/>
      <c r="L24" s="458"/>
      <c r="M24" s="458"/>
      <c r="N24" s="459"/>
      <c r="O24" s="458"/>
      <c r="P24" s="458"/>
      <c r="Q24" s="127"/>
      <c r="R24" s="444"/>
      <c r="S24" s="444"/>
      <c r="T24" s="444"/>
      <c r="U24" s="444"/>
      <c r="V24" s="458"/>
      <c r="W24" s="458"/>
      <c r="X24" s="458"/>
      <c r="Y24" s="479"/>
      <c r="Z24" s="443"/>
      <c r="AB24" s="127"/>
      <c r="AC24" s="127"/>
      <c r="AD24" s="127"/>
    </row>
    <row r="25" spans="1:32" s="119" customFormat="1" ht="19.5" hidden="1" customHeight="1" x14ac:dyDescent="0.25">
      <c r="B25" s="469"/>
      <c r="C25" s="127"/>
      <c r="D25" s="470"/>
      <c r="E25" s="471"/>
      <c r="F25" s="471"/>
      <c r="G25" s="125"/>
      <c r="H25" s="459"/>
      <c r="I25" s="458"/>
      <c r="J25" s="458"/>
      <c r="K25" s="458"/>
      <c r="L25" s="458"/>
      <c r="M25" s="458"/>
      <c r="N25" s="459"/>
      <c r="O25" s="458"/>
      <c r="P25" s="458"/>
      <c r="Q25" s="127"/>
      <c r="R25" s="444"/>
      <c r="S25" s="444"/>
      <c r="T25" s="444"/>
      <c r="U25" s="444"/>
      <c r="V25" s="458"/>
      <c r="W25" s="458"/>
      <c r="X25" s="458"/>
      <c r="Y25" s="479"/>
      <c r="Z25" s="444"/>
      <c r="AB25" s="127"/>
      <c r="AC25" s="127"/>
      <c r="AD25" s="127"/>
    </row>
    <row r="26" spans="1:32" s="450" customFormat="1" ht="55.5" hidden="1" customHeight="1" thickBot="1" x14ac:dyDescent="0.25">
      <c r="B26" s="480"/>
      <c r="C26" s="1988"/>
      <c r="D26" s="1989"/>
      <c r="E26" s="1989"/>
      <c r="F26" s="1989"/>
      <c r="G26" s="1989"/>
      <c r="H26" s="2014"/>
      <c r="I26" s="2014"/>
      <c r="J26" s="2014"/>
      <c r="K26" s="2014"/>
      <c r="L26" s="2014"/>
      <c r="M26" s="2014"/>
      <c r="N26" s="2014"/>
      <c r="O26" s="2014"/>
      <c r="P26" s="2014"/>
      <c r="Q26" s="2014"/>
      <c r="R26" s="2014"/>
      <c r="S26" s="2014"/>
      <c r="T26" s="2014"/>
      <c r="U26" s="2014"/>
      <c r="V26" s="2014"/>
      <c r="W26" s="2014"/>
      <c r="X26" s="2014"/>
      <c r="Y26" s="481"/>
      <c r="Z26" s="1986"/>
      <c r="AA26" s="1987"/>
      <c r="AB26" s="1986"/>
      <c r="AC26" s="2003"/>
      <c r="AD26" s="2003"/>
      <c r="AF26" s="451"/>
    </row>
    <row r="27" spans="1:32" ht="73.5" customHeight="1" thickBot="1" x14ac:dyDescent="0.25">
      <c r="A27" s="1983" t="s">
        <v>406</v>
      </c>
      <c r="B27" s="1997" t="s">
        <v>343</v>
      </c>
      <c r="C27" s="1990" t="s">
        <v>0</v>
      </c>
      <c r="D27" s="1991" t="s">
        <v>1</v>
      </c>
      <c r="E27" s="1992" t="s">
        <v>16</v>
      </c>
      <c r="F27" s="1991" t="s">
        <v>17</v>
      </c>
      <c r="G27" s="1991" t="s">
        <v>2</v>
      </c>
      <c r="H27" s="2015" t="s">
        <v>386</v>
      </c>
      <c r="I27" s="2020" t="s">
        <v>398</v>
      </c>
      <c r="J27" s="493"/>
      <c r="K27" s="493"/>
      <c r="L27" s="2000" t="s">
        <v>400</v>
      </c>
      <c r="M27" s="2006" t="s">
        <v>422</v>
      </c>
      <c r="N27" s="2007"/>
      <c r="O27" s="2007"/>
      <c r="P27" s="2007"/>
      <c r="Q27" s="2007"/>
      <c r="R27" s="2007"/>
      <c r="S27" s="2007"/>
      <c r="T27" s="2007"/>
      <c r="U27" s="2007"/>
      <c r="V27" s="2007"/>
      <c r="W27" s="2008"/>
      <c r="X27" s="2004" t="s">
        <v>401</v>
      </c>
      <c r="Y27" s="2005"/>
      <c r="Z27" s="2009" t="s">
        <v>402</v>
      </c>
      <c r="AA27" s="2010"/>
      <c r="AB27" s="2011"/>
      <c r="AC27" s="2016" t="s">
        <v>382</v>
      </c>
      <c r="AD27" s="2017"/>
    </row>
    <row r="28" spans="1:32" ht="90.75" customHeight="1" thickBot="1" x14ac:dyDescent="0.25">
      <c r="A28" s="1984"/>
      <c r="B28" s="1998"/>
      <c r="C28" s="1990"/>
      <c r="D28" s="1991"/>
      <c r="E28" s="1992"/>
      <c r="F28" s="1991"/>
      <c r="G28" s="1991"/>
      <c r="H28" s="2015"/>
      <c r="I28" s="2021"/>
      <c r="J28" s="531"/>
      <c r="K28" s="494"/>
      <c r="L28" s="2001"/>
      <c r="M28" s="2022" t="s">
        <v>404</v>
      </c>
      <c r="N28" s="1979" t="s">
        <v>428</v>
      </c>
      <c r="O28" s="1979"/>
      <c r="P28" s="1979"/>
      <c r="Q28" s="2028" t="s">
        <v>380</v>
      </c>
      <c r="R28" s="446"/>
      <c r="S28" s="446"/>
      <c r="T28" s="491"/>
      <c r="U28" s="1980" t="s">
        <v>588</v>
      </c>
      <c r="V28" s="1981"/>
      <c r="W28" s="1982"/>
      <c r="X28" s="1995" t="s">
        <v>391</v>
      </c>
      <c r="Y28" s="1993" t="s">
        <v>403</v>
      </c>
      <c r="Z28" s="2024" t="s">
        <v>593</v>
      </c>
      <c r="AA28" s="2025"/>
      <c r="AB28" s="2012" t="s">
        <v>342</v>
      </c>
      <c r="AC28" s="2018"/>
      <c r="AD28" s="2019"/>
    </row>
    <row r="29" spans="1:32" s="381" customFormat="1" ht="44.25" customHeight="1" thickBot="1" x14ac:dyDescent="0.25">
      <c r="A29" s="1985"/>
      <c r="B29" s="1999"/>
      <c r="C29" s="1990"/>
      <c r="D29" s="1991"/>
      <c r="E29" s="1992"/>
      <c r="F29" s="1991"/>
      <c r="G29" s="1991"/>
      <c r="H29" s="2015"/>
      <c r="I29" s="2020"/>
      <c r="J29" s="495"/>
      <c r="K29" s="495"/>
      <c r="L29" s="2002"/>
      <c r="M29" s="2023"/>
      <c r="N29" s="447" t="s">
        <v>389</v>
      </c>
      <c r="O29" s="447" t="s">
        <v>390</v>
      </c>
      <c r="P29" s="448" t="s">
        <v>317</v>
      </c>
      <c r="Q29" s="2029"/>
      <c r="R29" s="449"/>
      <c r="S29" s="449"/>
      <c r="T29" s="492"/>
      <c r="U29" s="447" t="s">
        <v>332</v>
      </c>
      <c r="V29" s="447" t="s">
        <v>333</v>
      </c>
      <c r="W29" s="534" t="s">
        <v>392</v>
      </c>
      <c r="X29" s="1996"/>
      <c r="Y29" s="1994"/>
      <c r="Z29" s="2026"/>
      <c r="AA29" s="2027"/>
      <c r="AB29" s="2013"/>
      <c r="AC29" s="2018"/>
      <c r="AD29" s="2019"/>
    </row>
    <row r="30" spans="1:32" s="382" customFormat="1" ht="82.5" customHeight="1" x14ac:dyDescent="0.2">
      <c r="A30" s="130" t="s">
        <v>334</v>
      </c>
      <c r="B30" s="137">
        <v>44930</v>
      </c>
      <c r="C30" s="131" t="s">
        <v>340</v>
      </c>
      <c r="D30" s="67" t="s">
        <v>341</v>
      </c>
      <c r="E30" s="68">
        <v>36505</v>
      </c>
      <c r="F30" s="437" t="s">
        <v>375</v>
      </c>
      <c r="G30" s="533" t="s">
        <v>352</v>
      </c>
      <c r="H30" s="532" t="s">
        <v>321</v>
      </c>
      <c r="I30" s="484" t="s">
        <v>320</v>
      </c>
      <c r="J30" s="487"/>
      <c r="K30" s="487"/>
      <c r="L30" s="490" t="s">
        <v>399</v>
      </c>
      <c r="M30" s="69">
        <v>320700</v>
      </c>
      <c r="N30" s="70">
        <v>6</v>
      </c>
      <c r="O30" s="70">
        <v>6</v>
      </c>
      <c r="P30" s="482">
        <v>28600</v>
      </c>
      <c r="Q30" s="71">
        <v>45138</v>
      </c>
      <c r="R30" s="72">
        <f>IF(Q30="","",YEAR(Q30)-2018)</f>
        <v>5</v>
      </c>
      <c r="S30" s="73">
        <f>IF(Q30="","",MONTH(Q30))</f>
        <v>7</v>
      </c>
      <c r="T30" s="74">
        <f>IF(Q30="","",DAY(Q30))</f>
        <v>31</v>
      </c>
      <c r="U30" s="70">
        <v>7</v>
      </c>
      <c r="V30" s="70">
        <v>5</v>
      </c>
      <c r="W30" s="484" t="str">
        <f>IF(AND(M30="",P30=""),"（ア）（イ）を入力ください",TEXT(MAX(M30-P30,0),"#,###"))&amp;""</f>
        <v>292,100</v>
      </c>
      <c r="X30" s="131"/>
      <c r="Y30" s="452"/>
      <c r="Z30" s="591" t="str">
        <f>IF(I30="２.一括徴収",U30,IF(OR(I30="３.普通徴収",I30="１.特別徴収継続"),"",""))&amp;""</f>
        <v/>
      </c>
      <c r="AA30" s="590" t="s">
        <v>427</v>
      </c>
      <c r="AB30" s="537" t="str">
        <f>IF(I30="２.一括徴収",TEXT(W30,"#,##0"),IF(OR(I30="３.普通徴収",I30="１.特別徴収継続"),"",""))&amp;""</f>
        <v/>
      </c>
      <c r="AC30" s="535" t="s">
        <v>359</v>
      </c>
      <c r="AD30" s="538" t="s">
        <v>384</v>
      </c>
    </row>
    <row r="31" spans="1:32" s="384" customFormat="1" ht="89.25" customHeight="1" x14ac:dyDescent="0.2">
      <c r="A31" s="529">
        <v>1</v>
      </c>
      <c r="B31" s="530">
        <f ca="1">TODAY()</f>
        <v>45617</v>
      </c>
      <c r="C31" s="568"/>
      <c r="D31" s="557"/>
      <c r="E31" s="558"/>
      <c r="F31" s="569"/>
      <c r="G31" s="570"/>
      <c r="H31" s="571"/>
      <c r="I31" s="572"/>
      <c r="J31" s="488" t="str">
        <f>+LEFT(H31,1)</f>
        <v/>
      </c>
      <c r="K31" s="488" t="str">
        <f>+LEFT(I31,1)</f>
        <v/>
      </c>
      <c r="L31" s="594" t="str">
        <f>IF(I31="１.特別徴収継続","右記①と②のみ入力",IF(I31="２.一括徴収","右記③と①のみ入力
※③から入力してください",IF(I31="３.普通徴収","右記①のみ入力",)))&amp;""</f>
        <v/>
      </c>
      <c r="M31" s="110"/>
      <c r="N31" s="111"/>
      <c r="O31" s="111"/>
      <c r="P31" s="483"/>
      <c r="Q31" s="112"/>
      <c r="R31" s="113" t="str">
        <f t="shared" ref="R31:R32" si="0">IF(Q31="","",YEAR(Q31)-2018)</f>
        <v/>
      </c>
      <c r="S31" s="114" t="str">
        <f t="shared" ref="S31:S32" si="1">IF(Q31="","",MONTH(Q31))</f>
        <v/>
      </c>
      <c r="T31" s="115" t="str">
        <f t="shared" ref="T31:T32" si="2">IF(Q31="","",DAY(Q31))</f>
        <v/>
      </c>
      <c r="U31" s="613" t="str">
        <f>IF(AND(N31="",O31=""),6,IF(I31="２.一括徴収",Z31,IF(AND(O31&gt;=1,O31&lt;=4),O31+1,IF(AND(O31&gt;=6,O31&lt;=11),O31+1,IF(AND(O31=5,I31="３.普通徴収"),"完納",IF(O31=5,"",IF(O31=12,1,IF(O31="","","③の支払月を入力してください"))))))))&amp;""</f>
        <v>6</v>
      </c>
      <c r="V31" s="613" t="str">
        <f>+IF(U31="","",IF(U31="完納","",5))&amp;""</f>
        <v>5</v>
      </c>
      <c r="W31" s="614" t="str">
        <f>IF(AND(I31="２.一括徴収",U31="",V31=""),"",IF(AND(M31="",P31=""),"左記（ア）（イ）を入力してください",IF(AND(N31=6,O31=5),"",TEXT(MAX(M31-P31,0),"#,###"))&amp;""))</f>
        <v>左記（ア）（イ）を入力してください</v>
      </c>
      <c r="X31" s="615" t="str">
        <f>IF(I31="１.特別徴収継続",U31,"")</f>
        <v/>
      </c>
      <c r="Y31" s="612"/>
      <c r="Z31" s="596"/>
      <c r="AA31" s="592" t="s">
        <v>427</v>
      </c>
      <c r="AB31" s="620" t="str">
        <f t="shared" ref="AB31:AB60" si="3">IF(I31="２.一括徴収",TEXT(MAX(M31-P31,0),"#,##0"),"")&amp;""</f>
        <v/>
      </c>
      <c r="AC31" s="536" t="str">
        <f>+IF(AND(I31="３.普通徴収",AC30="印刷ＯＫ→",M31&lt;&gt;"",N31="",O31="",U31="",Y31="",X31="",AB31="",Z31=""),"印刷ＯＫ→",IF(AND(I31="３.普通徴収",AC30="印刷ＯＫ→",M31&lt;&gt;"",N31="",O31="",U31="6",Y31="",X31="",AB31="",Z31=""),"印刷ＯＫ→",IF(AND(I31="３.普通徴収",AC30="印刷ＯＫ→",N31&lt;&gt;"",O31&lt;&gt;"",U31&lt;&gt;"",Y31="",X31="",AB31="",Z31=""),"印刷ＯＫ→",IF(AND(I31="１.特別徴収継続",AC30="印刷ＯＫ→",Y31&lt;&gt;"",X31&lt;&gt;"",AB31="",Z31=""),"印刷ＯＫ→",IF(AND(I31="２.一括徴収",AC30="印刷ＯＫ→",Y31="",X31="",AB31&lt;&gt;"",Z31&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D31" s="539" t="str">
        <f>+IF(AC31="印刷ＯＫ→",HYPERLINK("#⑨一覧からの給与所得者異動届出書印刷シート!B1","クリックし、印刷ページへ"),"")</f>
        <v/>
      </c>
    </row>
    <row r="32" spans="1:32" s="384" customFormat="1" ht="82.5" customHeight="1" x14ac:dyDescent="0.2">
      <c r="A32" s="523">
        <v>2</v>
      </c>
      <c r="B32" s="1977" t="s">
        <v>347</v>
      </c>
      <c r="C32" s="568"/>
      <c r="D32" s="557"/>
      <c r="E32" s="558"/>
      <c r="F32" s="569"/>
      <c r="G32" s="570"/>
      <c r="H32" s="571"/>
      <c r="I32" s="572"/>
      <c r="J32" s="524" t="str">
        <f t="shared" ref="J32:J33" si="4">+LEFT(H32,1)</f>
        <v/>
      </c>
      <c r="K32" s="524" t="str">
        <f t="shared" ref="K32:K33" si="5">+LEFT(I32,1)</f>
        <v/>
      </c>
      <c r="L32" s="594" t="str">
        <f t="shared" ref="L32:L60" si="6">IF(I32="１.特別徴収継続","右記①と②のみ入力",IF(I32="２.一括徴収","右記③と①のみ入力
※③から入力してください",IF(I32="３.普通徴収","右記①のみ入力",)))&amp;""</f>
        <v/>
      </c>
      <c r="M32" s="110"/>
      <c r="N32" s="111"/>
      <c r="O32" s="111"/>
      <c r="P32" s="525"/>
      <c r="Q32" s="112"/>
      <c r="R32" s="526" t="str">
        <f t="shared" si="0"/>
        <v/>
      </c>
      <c r="S32" s="527" t="str">
        <f t="shared" si="1"/>
        <v/>
      </c>
      <c r="T32" s="528" t="str">
        <f t="shared" si="2"/>
        <v/>
      </c>
      <c r="U32" s="613" t="str">
        <f t="shared" ref="U32:U60" si="7">IF(AND(N32="",O32=""),6,IF(I32="２.一括徴収",Z32,IF(AND(O32&gt;=1,O32&lt;=4),O32+1,IF(AND(O32&gt;=6,O32&lt;=11),O32+1,IF(AND(O32=5,I32="３.普通徴収"),"完納",IF(O32=5,"",IF(O32=12,1,IF(O32="","","③の支払月を入力してください"))))))))&amp;""</f>
        <v>6</v>
      </c>
      <c r="V32" s="613" t="str">
        <f t="shared" ref="V32:V60" si="8">+IF(U32="","",IF(U32="完納","",5))&amp;""</f>
        <v>5</v>
      </c>
      <c r="W32" s="614" t="str">
        <f t="shared" ref="W32:W60" si="9">IF(AND(I32="２.一括徴収",U32="",V32=""),"",IF(AND(M32="",P32=""),"左記（ア）（イ）を入力してください",IF(AND(N32=6,O32=5),"",TEXT(MAX(M32-P32,0),"#,###"))&amp;""))</f>
        <v>左記（ア）（イ）を入力してください</v>
      </c>
      <c r="X32" s="615" t="str">
        <f>IF(I32="１.特別徴収継続",U32,"")</f>
        <v/>
      </c>
      <c r="Y32" s="612"/>
      <c r="Z32" s="596"/>
      <c r="AA32" s="592" t="s">
        <v>427</v>
      </c>
      <c r="AB32" s="621" t="str">
        <f t="shared" si="3"/>
        <v/>
      </c>
      <c r="AC32" s="536" t="str">
        <f t="shared" ref="AC32:AC60" si="10">+IF(AND(I32="３.普通徴収",AC31="印刷ＯＫ→",M32&lt;&gt;"",N32="",O32="",U32="",Y32="",X32="",AB32="",Z32=""),"印刷ＯＫ→",IF(AND(I32="３.普通徴収",AC31="印刷ＯＫ→",M32&lt;&gt;"",N32="",O32="",U32="6",Y32="",X32="",AB32="",Z32=""),"印刷ＯＫ→",IF(AND(I32="３.普通徴収",AC31="印刷ＯＫ→",N32&lt;&gt;"",O32&lt;&gt;"",U32&lt;&gt;"",Y32="",X32="",AB32="",Z32=""),"印刷ＯＫ→",IF(AND(I32="１.特別徴収継続",AC31="印刷ＯＫ→",Y32&lt;&gt;"",X32&lt;&gt;"",AB32="",Z32=""),"印刷ＯＫ→",IF(AND(I32="２.一括徴収",AC31="印刷ＯＫ→",Y32="",X32="",AB32&lt;&gt;"",Z32&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D32" s="539" t="str">
        <f t="shared" ref="AD32:AD60" si="11">+IF(AC32="印刷ＯＫ→",HYPERLINK("#⑨一覧からの給与所得者異動届出書印刷シート!B1","クリックし、印刷ページへ"),"")</f>
        <v/>
      </c>
    </row>
    <row r="33" spans="1:30" s="384" customFormat="1" ht="82.5" customHeight="1" x14ac:dyDescent="0.2">
      <c r="A33" s="383">
        <v>3</v>
      </c>
      <c r="B33" s="1977"/>
      <c r="C33" s="568"/>
      <c r="D33" s="557"/>
      <c r="E33" s="558"/>
      <c r="F33" s="569"/>
      <c r="G33" s="570"/>
      <c r="H33" s="571"/>
      <c r="I33" s="572"/>
      <c r="J33" s="488" t="str">
        <f t="shared" si="4"/>
        <v/>
      </c>
      <c r="K33" s="488" t="str">
        <f t="shared" si="5"/>
        <v/>
      </c>
      <c r="L33" s="594" t="str">
        <f t="shared" si="6"/>
        <v/>
      </c>
      <c r="M33" s="110"/>
      <c r="N33" s="111"/>
      <c r="O33" s="111"/>
      <c r="P33" s="483"/>
      <c r="Q33" s="112"/>
      <c r="R33" s="113" t="str">
        <f t="shared" ref="R33" si="12">IF(Q33="","",YEAR(Q33)-2018)</f>
        <v/>
      </c>
      <c r="S33" s="114" t="str">
        <f t="shared" ref="S33" si="13">IF(Q33="","",MONTH(Q33))</f>
        <v/>
      </c>
      <c r="T33" s="115" t="str">
        <f t="shared" ref="T33" si="14">IF(Q33="","",DAY(Q33))</f>
        <v/>
      </c>
      <c r="U33" s="613" t="str">
        <f t="shared" si="7"/>
        <v>6</v>
      </c>
      <c r="V33" s="613" t="str">
        <f t="shared" si="8"/>
        <v>5</v>
      </c>
      <c r="W33" s="614" t="str">
        <f t="shared" si="9"/>
        <v>左記（ア）（イ）を入力してください</v>
      </c>
      <c r="X33" s="616" t="str">
        <f t="shared" ref="X33:X60" si="15">IF(I33="１.特別徴収継続",U33,"")</f>
        <v/>
      </c>
      <c r="Y33" s="612"/>
      <c r="Z33" s="597"/>
      <c r="AA33" s="592" t="s">
        <v>427</v>
      </c>
      <c r="AB33" s="621" t="str">
        <f t="shared" si="3"/>
        <v/>
      </c>
      <c r="AC33" s="536" t="str">
        <f t="shared" si="10"/>
        <v>【注意】徴収方法に応じて①・②・③に該当するデータを入力又は削除し、上から行をあけることなく順番に入力してください</v>
      </c>
      <c r="AD33" s="539" t="str">
        <f t="shared" si="11"/>
        <v/>
      </c>
    </row>
    <row r="34" spans="1:30" s="384" customFormat="1" ht="82.5" customHeight="1" x14ac:dyDescent="0.2">
      <c r="A34" s="383">
        <v>4</v>
      </c>
      <c r="B34" s="1977"/>
      <c r="C34" s="568"/>
      <c r="D34" s="557"/>
      <c r="E34" s="558"/>
      <c r="F34" s="569"/>
      <c r="G34" s="570"/>
      <c r="H34" s="571"/>
      <c r="I34" s="572"/>
      <c r="J34" s="488" t="str">
        <f t="shared" ref="J34:J60" si="16">+LEFT(H34,1)</f>
        <v/>
      </c>
      <c r="K34" s="488" t="str">
        <f t="shared" ref="K34:K60" si="17">+LEFT(I34,1)</f>
        <v/>
      </c>
      <c r="L34" s="594" t="str">
        <f t="shared" si="6"/>
        <v/>
      </c>
      <c r="M34" s="110"/>
      <c r="N34" s="111"/>
      <c r="O34" s="111"/>
      <c r="P34" s="483"/>
      <c r="Q34" s="112"/>
      <c r="R34" s="113" t="str">
        <f t="shared" ref="R34:R60" si="18">IF(Q34="","",YEAR(Q34)-2018)</f>
        <v/>
      </c>
      <c r="S34" s="114" t="str">
        <f t="shared" ref="S34:S60" si="19">IF(Q34="","",MONTH(Q34))</f>
        <v/>
      </c>
      <c r="T34" s="115" t="str">
        <f t="shared" ref="T34:T60" si="20">IF(Q34="","",DAY(Q34))</f>
        <v/>
      </c>
      <c r="U34" s="613" t="str">
        <f t="shared" si="7"/>
        <v>6</v>
      </c>
      <c r="V34" s="613" t="str">
        <f t="shared" si="8"/>
        <v>5</v>
      </c>
      <c r="W34" s="614" t="str">
        <f t="shared" si="9"/>
        <v>左記（ア）（イ）を入力してください</v>
      </c>
      <c r="X34" s="616" t="str">
        <f t="shared" si="15"/>
        <v/>
      </c>
      <c r="Y34" s="612"/>
      <c r="Z34" s="597"/>
      <c r="AA34" s="592" t="s">
        <v>427</v>
      </c>
      <c r="AB34" s="621" t="str">
        <f t="shared" si="3"/>
        <v/>
      </c>
      <c r="AC34" s="536" t="str">
        <f t="shared" si="10"/>
        <v>【注意】徴収方法に応じて①・②・③に該当するデータを入力又は削除し、上から行をあけることなく順番に入力してください</v>
      </c>
      <c r="AD34" s="539" t="str">
        <f t="shared" si="11"/>
        <v/>
      </c>
    </row>
    <row r="35" spans="1:30" s="384" customFormat="1" ht="82.5" customHeight="1" x14ac:dyDescent="0.2">
      <c r="A35" s="383">
        <v>5</v>
      </c>
      <c r="B35" s="1977"/>
      <c r="C35" s="568"/>
      <c r="D35" s="557"/>
      <c r="E35" s="558"/>
      <c r="F35" s="569"/>
      <c r="G35" s="570"/>
      <c r="H35" s="571"/>
      <c r="I35" s="572"/>
      <c r="J35" s="488" t="str">
        <f t="shared" si="16"/>
        <v/>
      </c>
      <c r="K35" s="488" t="str">
        <f t="shared" si="17"/>
        <v/>
      </c>
      <c r="L35" s="594" t="str">
        <f t="shared" si="6"/>
        <v/>
      </c>
      <c r="M35" s="110"/>
      <c r="N35" s="111"/>
      <c r="O35" s="111"/>
      <c r="P35" s="483"/>
      <c r="Q35" s="112"/>
      <c r="R35" s="113" t="str">
        <f t="shared" si="18"/>
        <v/>
      </c>
      <c r="S35" s="114" t="str">
        <f t="shared" si="19"/>
        <v/>
      </c>
      <c r="T35" s="115" t="str">
        <f t="shared" si="20"/>
        <v/>
      </c>
      <c r="U35" s="613" t="str">
        <f t="shared" si="7"/>
        <v>6</v>
      </c>
      <c r="V35" s="613" t="str">
        <f t="shared" si="8"/>
        <v>5</v>
      </c>
      <c r="W35" s="614" t="str">
        <f t="shared" si="9"/>
        <v>左記（ア）（イ）を入力してください</v>
      </c>
      <c r="X35" s="616" t="str">
        <f t="shared" si="15"/>
        <v/>
      </c>
      <c r="Y35" s="612"/>
      <c r="Z35" s="597"/>
      <c r="AA35" s="592" t="s">
        <v>427</v>
      </c>
      <c r="AB35" s="621" t="str">
        <f t="shared" si="3"/>
        <v/>
      </c>
      <c r="AC35" s="536" t="str">
        <f t="shared" si="10"/>
        <v>【注意】徴収方法に応じて①・②・③に該当するデータを入力又は削除し、上から行をあけることなく順番に入力してください</v>
      </c>
      <c r="AD35" s="539" t="str">
        <f t="shared" si="11"/>
        <v/>
      </c>
    </row>
    <row r="36" spans="1:30" s="384" customFormat="1" ht="82.5" customHeight="1" x14ac:dyDescent="0.2">
      <c r="A36" s="383">
        <v>6</v>
      </c>
      <c r="B36" s="1977"/>
      <c r="C36" s="568"/>
      <c r="D36" s="557"/>
      <c r="E36" s="558"/>
      <c r="F36" s="569"/>
      <c r="G36" s="570"/>
      <c r="H36" s="571"/>
      <c r="I36" s="572"/>
      <c r="J36" s="488" t="str">
        <f t="shared" si="16"/>
        <v/>
      </c>
      <c r="K36" s="488" t="str">
        <f t="shared" si="17"/>
        <v/>
      </c>
      <c r="L36" s="594" t="str">
        <f t="shared" si="6"/>
        <v/>
      </c>
      <c r="M36" s="110"/>
      <c r="N36" s="111"/>
      <c r="O36" s="111"/>
      <c r="P36" s="483"/>
      <c r="Q36" s="112"/>
      <c r="R36" s="113" t="str">
        <f t="shared" si="18"/>
        <v/>
      </c>
      <c r="S36" s="114" t="str">
        <f t="shared" si="19"/>
        <v/>
      </c>
      <c r="T36" s="115" t="str">
        <f t="shared" si="20"/>
        <v/>
      </c>
      <c r="U36" s="613" t="str">
        <f t="shared" si="7"/>
        <v>6</v>
      </c>
      <c r="V36" s="613" t="str">
        <f t="shared" si="8"/>
        <v>5</v>
      </c>
      <c r="W36" s="614" t="str">
        <f t="shared" si="9"/>
        <v>左記（ア）（イ）を入力してください</v>
      </c>
      <c r="X36" s="616" t="str">
        <f t="shared" si="15"/>
        <v/>
      </c>
      <c r="Y36" s="612"/>
      <c r="Z36" s="596"/>
      <c r="AA36" s="592" t="s">
        <v>427</v>
      </c>
      <c r="AB36" s="621" t="str">
        <f t="shared" si="3"/>
        <v/>
      </c>
      <c r="AC36" s="536" t="str">
        <f t="shared" si="10"/>
        <v>【注意】徴収方法に応じて①・②・③に該当するデータを入力又は削除し、上から行をあけることなく順番に入力してください</v>
      </c>
      <c r="AD36" s="539" t="str">
        <f t="shared" si="11"/>
        <v/>
      </c>
    </row>
    <row r="37" spans="1:30" s="384" customFormat="1" ht="82.5" customHeight="1" x14ac:dyDescent="0.2">
      <c r="A37" s="383">
        <v>7</v>
      </c>
      <c r="B37" s="1977"/>
      <c r="C37" s="568"/>
      <c r="D37" s="557"/>
      <c r="E37" s="558"/>
      <c r="F37" s="569"/>
      <c r="G37" s="570"/>
      <c r="H37" s="571"/>
      <c r="I37" s="572"/>
      <c r="J37" s="488" t="str">
        <f t="shared" si="16"/>
        <v/>
      </c>
      <c r="K37" s="488" t="str">
        <f t="shared" si="17"/>
        <v/>
      </c>
      <c r="L37" s="594" t="str">
        <f t="shared" si="6"/>
        <v/>
      </c>
      <c r="M37" s="110"/>
      <c r="N37" s="111"/>
      <c r="O37" s="111"/>
      <c r="P37" s="483"/>
      <c r="Q37" s="112"/>
      <c r="R37" s="113" t="str">
        <f t="shared" si="18"/>
        <v/>
      </c>
      <c r="S37" s="114" t="str">
        <f t="shared" si="19"/>
        <v/>
      </c>
      <c r="T37" s="115" t="str">
        <f t="shared" si="20"/>
        <v/>
      </c>
      <c r="U37" s="613" t="str">
        <f t="shared" si="7"/>
        <v>6</v>
      </c>
      <c r="V37" s="613" t="str">
        <f t="shared" si="8"/>
        <v>5</v>
      </c>
      <c r="W37" s="614" t="str">
        <f t="shared" si="9"/>
        <v>左記（ア）（イ）を入力してください</v>
      </c>
      <c r="X37" s="616" t="str">
        <f t="shared" si="15"/>
        <v/>
      </c>
      <c r="Y37" s="612"/>
      <c r="Z37" s="596"/>
      <c r="AA37" s="592" t="s">
        <v>427</v>
      </c>
      <c r="AB37" s="621" t="str">
        <f t="shared" si="3"/>
        <v/>
      </c>
      <c r="AC37" s="536" t="str">
        <f t="shared" si="10"/>
        <v>【注意】徴収方法に応じて①・②・③に該当するデータを入力又は削除し、上から行をあけることなく順番に入力してください</v>
      </c>
      <c r="AD37" s="539" t="str">
        <f t="shared" si="11"/>
        <v/>
      </c>
    </row>
    <row r="38" spans="1:30" s="384" customFormat="1" ht="82.5" customHeight="1" x14ac:dyDescent="0.2">
      <c r="A38" s="383">
        <v>8</v>
      </c>
      <c r="B38" s="1977"/>
      <c r="C38" s="568"/>
      <c r="D38" s="557"/>
      <c r="E38" s="558"/>
      <c r="F38" s="569"/>
      <c r="G38" s="570"/>
      <c r="H38" s="571"/>
      <c r="I38" s="572"/>
      <c r="J38" s="488" t="str">
        <f t="shared" si="16"/>
        <v/>
      </c>
      <c r="K38" s="488" t="str">
        <f t="shared" si="17"/>
        <v/>
      </c>
      <c r="L38" s="594" t="str">
        <f t="shared" si="6"/>
        <v/>
      </c>
      <c r="M38" s="110"/>
      <c r="N38" s="111"/>
      <c r="O38" s="111"/>
      <c r="P38" s="483"/>
      <c r="Q38" s="112"/>
      <c r="R38" s="113" t="str">
        <f t="shared" si="18"/>
        <v/>
      </c>
      <c r="S38" s="114" t="str">
        <f t="shared" si="19"/>
        <v/>
      </c>
      <c r="T38" s="115" t="str">
        <f t="shared" si="20"/>
        <v/>
      </c>
      <c r="U38" s="613" t="str">
        <f t="shared" si="7"/>
        <v>6</v>
      </c>
      <c r="V38" s="613" t="str">
        <f t="shared" si="8"/>
        <v>5</v>
      </c>
      <c r="W38" s="614" t="str">
        <f t="shared" si="9"/>
        <v>左記（ア）（イ）を入力してください</v>
      </c>
      <c r="X38" s="616" t="str">
        <f t="shared" si="15"/>
        <v/>
      </c>
      <c r="Y38" s="612"/>
      <c r="Z38" s="596"/>
      <c r="AA38" s="592" t="s">
        <v>427</v>
      </c>
      <c r="AB38" s="621" t="str">
        <f t="shared" si="3"/>
        <v/>
      </c>
      <c r="AC38" s="536" t="str">
        <f t="shared" si="10"/>
        <v>【注意】徴収方法に応じて①・②・③に該当するデータを入力又は削除し、上から行をあけることなく順番に入力してください</v>
      </c>
      <c r="AD38" s="539" t="str">
        <f t="shared" si="11"/>
        <v/>
      </c>
    </row>
    <row r="39" spans="1:30" s="384" customFormat="1" ht="82.5" customHeight="1" x14ac:dyDescent="0.2">
      <c r="A39" s="383">
        <v>9</v>
      </c>
      <c r="B39" s="1977"/>
      <c r="C39" s="568"/>
      <c r="D39" s="557"/>
      <c r="E39" s="558"/>
      <c r="F39" s="569"/>
      <c r="G39" s="570"/>
      <c r="H39" s="571"/>
      <c r="I39" s="572"/>
      <c r="J39" s="488" t="str">
        <f t="shared" si="16"/>
        <v/>
      </c>
      <c r="K39" s="488" t="str">
        <f t="shared" si="17"/>
        <v/>
      </c>
      <c r="L39" s="594" t="str">
        <f t="shared" si="6"/>
        <v/>
      </c>
      <c r="M39" s="110"/>
      <c r="N39" s="111"/>
      <c r="O39" s="111"/>
      <c r="P39" s="483"/>
      <c r="Q39" s="112"/>
      <c r="R39" s="113" t="str">
        <f t="shared" si="18"/>
        <v/>
      </c>
      <c r="S39" s="114" t="str">
        <f t="shared" si="19"/>
        <v/>
      </c>
      <c r="T39" s="115" t="str">
        <f t="shared" si="20"/>
        <v/>
      </c>
      <c r="U39" s="613" t="str">
        <f t="shared" si="7"/>
        <v>6</v>
      </c>
      <c r="V39" s="613" t="str">
        <f t="shared" si="8"/>
        <v>5</v>
      </c>
      <c r="W39" s="614" t="str">
        <f t="shared" si="9"/>
        <v>左記（ア）（イ）を入力してください</v>
      </c>
      <c r="X39" s="616" t="str">
        <f t="shared" si="15"/>
        <v/>
      </c>
      <c r="Y39" s="612"/>
      <c r="Z39" s="596"/>
      <c r="AA39" s="592" t="s">
        <v>427</v>
      </c>
      <c r="AB39" s="621" t="str">
        <f t="shared" si="3"/>
        <v/>
      </c>
      <c r="AC39" s="536" t="str">
        <f t="shared" si="10"/>
        <v>【注意】徴収方法に応じて①・②・③に該当するデータを入力又は削除し、上から行をあけることなく順番に入力してください</v>
      </c>
      <c r="AD39" s="539" t="str">
        <f t="shared" si="11"/>
        <v/>
      </c>
    </row>
    <row r="40" spans="1:30" s="384" customFormat="1" ht="82.5" customHeight="1" x14ac:dyDescent="0.2">
      <c r="A40" s="383">
        <v>10</v>
      </c>
      <c r="B40" s="1977"/>
      <c r="C40" s="568"/>
      <c r="D40" s="557"/>
      <c r="E40" s="558"/>
      <c r="F40" s="569"/>
      <c r="G40" s="570"/>
      <c r="H40" s="571"/>
      <c r="I40" s="572"/>
      <c r="J40" s="488" t="str">
        <f t="shared" si="16"/>
        <v/>
      </c>
      <c r="K40" s="488" t="str">
        <f t="shared" si="17"/>
        <v/>
      </c>
      <c r="L40" s="594" t="str">
        <f t="shared" si="6"/>
        <v/>
      </c>
      <c r="M40" s="110"/>
      <c r="N40" s="111"/>
      <c r="O40" s="111"/>
      <c r="P40" s="483"/>
      <c r="Q40" s="112"/>
      <c r="R40" s="113" t="str">
        <f t="shared" si="18"/>
        <v/>
      </c>
      <c r="S40" s="114" t="str">
        <f t="shared" si="19"/>
        <v/>
      </c>
      <c r="T40" s="115" t="str">
        <f t="shared" si="20"/>
        <v/>
      </c>
      <c r="U40" s="613" t="str">
        <f t="shared" si="7"/>
        <v>6</v>
      </c>
      <c r="V40" s="613" t="str">
        <f t="shared" si="8"/>
        <v>5</v>
      </c>
      <c r="W40" s="614" t="str">
        <f t="shared" si="9"/>
        <v>左記（ア）（イ）を入力してください</v>
      </c>
      <c r="X40" s="616" t="str">
        <f t="shared" si="15"/>
        <v/>
      </c>
      <c r="Y40" s="612"/>
      <c r="Z40" s="596"/>
      <c r="AA40" s="592" t="s">
        <v>427</v>
      </c>
      <c r="AB40" s="621" t="str">
        <f t="shared" si="3"/>
        <v/>
      </c>
      <c r="AC40" s="536" t="str">
        <f t="shared" si="10"/>
        <v>【注意】徴収方法に応じて①・②・③に該当するデータを入力又は削除し、上から行をあけることなく順番に入力してください</v>
      </c>
      <c r="AD40" s="539" t="str">
        <f t="shared" si="11"/>
        <v/>
      </c>
    </row>
    <row r="41" spans="1:30" s="384" customFormat="1" ht="82.5" customHeight="1" x14ac:dyDescent="0.2">
      <c r="A41" s="383">
        <v>11</v>
      </c>
      <c r="B41" s="1977"/>
      <c r="C41" s="568"/>
      <c r="D41" s="557"/>
      <c r="E41" s="558"/>
      <c r="F41" s="569"/>
      <c r="G41" s="570"/>
      <c r="H41" s="571"/>
      <c r="I41" s="572"/>
      <c r="J41" s="488" t="str">
        <f t="shared" si="16"/>
        <v/>
      </c>
      <c r="K41" s="488" t="str">
        <f t="shared" si="17"/>
        <v/>
      </c>
      <c r="L41" s="594" t="str">
        <f t="shared" si="6"/>
        <v/>
      </c>
      <c r="M41" s="110"/>
      <c r="N41" s="111"/>
      <c r="O41" s="111"/>
      <c r="P41" s="483"/>
      <c r="Q41" s="112"/>
      <c r="R41" s="113" t="str">
        <f t="shared" si="18"/>
        <v/>
      </c>
      <c r="S41" s="114" t="str">
        <f t="shared" si="19"/>
        <v/>
      </c>
      <c r="T41" s="115" t="str">
        <f t="shared" si="20"/>
        <v/>
      </c>
      <c r="U41" s="613" t="str">
        <f t="shared" si="7"/>
        <v>6</v>
      </c>
      <c r="V41" s="613" t="str">
        <f t="shared" si="8"/>
        <v>5</v>
      </c>
      <c r="W41" s="614" t="str">
        <f t="shared" si="9"/>
        <v>左記（ア）（イ）を入力してください</v>
      </c>
      <c r="X41" s="616" t="str">
        <f t="shared" si="15"/>
        <v/>
      </c>
      <c r="Y41" s="612"/>
      <c r="Z41" s="596"/>
      <c r="AA41" s="592" t="s">
        <v>427</v>
      </c>
      <c r="AB41" s="621" t="str">
        <f t="shared" si="3"/>
        <v/>
      </c>
      <c r="AC41" s="536" t="str">
        <f t="shared" si="10"/>
        <v>【注意】徴収方法に応じて①・②・③に該当するデータを入力又は削除し、上から行をあけることなく順番に入力してください</v>
      </c>
      <c r="AD41" s="539" t="str">
        <f t="shared" si="11"/>
        <v/>
      </c>
    </row>
    <row r="42" spans="1:30" s="384" customFormat="1" ht="82.5" customHeight="1" x14ac:dyDescent="0.2">
      <c r="A42" s="383">
        <v>12</v>
      </c>
      <c r="B42" s="1977"/>
      <c r="C42" s="568"/>
      <c r="D42" s="557"/>
      <c r="E42" s="558"/>
      <c r="F42" s="569"/>
      <c r="G42" s="570"/>
      <c r="H42" s="571"/>
      <c r="I42" s="572"/>
      <c r="J42" s="488" t="str">
        <f t="shared" si="16"/>
        <v/>
      </c>
      <c r="K42" s="488" t="str">
        <f t="shared" si="17"/>
        <v/>
      </c>
      <c r="L42" s="594" t="str">
        <f t="shared" si="6"/>
        <v/>
      </c>
      <c r="M42" s="110"/>
      <c r="N42" s="111"/>
      <c r="O42" s="111"/>
      <c r="P42" s="483"/>
      <c r="Q42" s="112"/>
      <c r="R42" s="113" t="str">
        <f t="shared" si="18"/>
        <v/>
      </c>
      <c r="S42" s="114" t="str">
        <f t="shared" si="19"/>
        <v/>
      </c>
      <c r="T42" s="115" t="str">
        <f t="shared" si="20"/>
        <v/>
      </c>
      <c r="U42" s="613" t="str">
        <f t="shared" si="7"/>
        <v>6</v>
      </c>
      <c r="V42" s="613" t="str">
        <f t="shared" si="8"/>
        <v>5</v>
      </c>
      <c r="W42" s="614" t="str">
        <f t="shared" si="9"/>
        <v>左記（ア）（イ）を入力してください</v>
      </c>
      <c r="X42" s="616" t="str">
        <f t="shared" si="15"/>
        <v/>
      </c>
      <c r="Y42" s="612"/>
      <c r="Z42" s="596"/>
      <c r="AA42" s="592" t="s">
        <v>427</v>
      </c>
      <c r="AB42" s="621" t="str">
        <f t="shared" si="3"/>
        <v/>
      </c>
      <c r="AC42" s="536" t="str">
        <f t="shared" si="10"/>
        <v>【注意】徴収方法に応じて①・②・③に該当するデータを入力又は削除し、上から行をあけることなく順番に入力してください</v>
      </c>
      <c r="AD42" s="539" t="str">
        <f t="shared" si="11"/>
        <v/>
      </c>
    </row>
    <row r="43" spans="1:30" s="384" customFormat="1" ht="82.5" customHeight="1" x14ac:dyDescent="0.2">
      <c r="A43" s="383">
        <v>13</v>
      </c>
      <c r="B43" s="1977"/>
      <c r="C43" s="568"/>
      <c r="D43" s="557"/>
      <c r="E43" s="558"/>
      <c r="F43" s="569"/>
      <c r="G43" s="570"/>
      <c r="H43" s="571"/>
      <c r="I43" s="572"/>
      <c r="J43" s="488" t="str">
        <f t="shared" si="16"/>
        <v/>
      </c>
      <c r="K43" s="488" t="str">
        <f t="shared" si="17"/>
        <v/>
      </c>
      <c r="L43" s="594" t="str">
        <f t="shared" si="6"/>
        <v/>
      </c>
      <c r="M43" s="110"/>
      <c r="N43" s="111"/>
      <c r="O43" s="111"/>
      <c r="P43" s="483"/>
      <c r="Q43" s="112"/>
      <c r="R43" s="113" t="str">
        <f t="shared" si="18"/>
        <v/>
      </c>
      <c r="S43" s="114" t="str">
        <f t="shared" si="19"/>
        <v/>
      </c>
      <c r="T43" s="115" t="str">
        <f t="shared" si="20"/>
        <v/>
      </c>
      <c r="U43" s="613" t="str">
        <f t="shared" si="7"/>
        <v>6</v>
      </c>
      <c r="V43" s="613" t="str">
        <f t="shared" si="8"/>
        <v>5</v>
      </c>
      <c r="W43" s="614" t="str">
        <f t="shared" si="9"/>
        <v>左記（ア）（イ）を入力してください</v>
      </c>
      <c r="X43" s="616" t="str">
        <f t="shared" si="15"/>
        <v/>
      </c>
      <c r="Y43" s="612"/>
      <c r="Z43" s="596"/>
      <c r="AA43" s="592" t="s">
        <v>427</v>
      </c>
      <c r="AB43" s="621" t="str">
        <f t="shared" si="3"/>
        <v/>
      </c>
      <c r="AC43" s="536" t="str">
        <f t="shared" si="10"/>
        <v>【注意】徴収方法に応じて①・②・③に該当するデータを入力又は削除し、上から行をあけることなく順番に入力してください</v>
      </c>
      <c r="AD43" s="539" t="str">
        <f t="shared" si="11"/>
        <v/>
      </c>
    </row>
    <row r="44" spans="1:30" s="384" customFormat="1" ht="82.5" customHeight="1" x14ac:dyDescent="0.2">
      <c r="A44" s="383">
        <v>14</v>
      </c>
      <c r="B44" s="1977"/>
      <c r="C44" s="568"/>
      <c r="D44" s="557"/>
      <c r="E44" s="558"/>
      <c r="F44" s="569"/>
      <c r="G44" s="570"/>
      <c r="H44" s="571"/>
      <c r="I44" s="572"/>
      <c r="J44" s="488" t="str">
        <f t="shared" si="16"/>
        <v/>
      </c>
      <c r="K44" s="488" t="str">
        <f t="shared" si="17"/>
        <v/>
      </c>
      <c r="L44" s="594" t="str">
        <f t="shared" si="6"/>
        <v/>
      </c>
      <c r="M44" s="110"/>
      <c r="N44" s="111"/>
      <c r="O44" s="111"/>
      <c r="P44" s="483"/>
      <c r="Q44" s="112"/>
      <c r="R44" s="113" t="str">
        <f t="shared" si="18"/>
        <v/>
      </c>
      <c r="S44" s="114" t="str">
        <f t="shared" si="19"/>
        <v/>
      </c>
      <c r="T44" s="115" t="str">
        <f t="shared" si="20"/>
        <v/>
      </c>
      <c r="U44" s="613" t="str">
        <f t="shared" si="7"/>
        <v>6</v>
      </c>
      <c r="V44" s="613" t="str">
        <f t="shared" si="8"/>
        <v>5</v>
      </c>
      <c r="W44" s="614" t="str">
        <f t="shared" si="9"/>
        <v>左記（ア）（イ）を入力してください</v>
      </c>
      <c r="X44" s="616" t="str">
        <f t="shared" si="15"/>
        <v/>
      </c>
      <c r="Y44" s="612"/>
      <c r="Z44" s="596"/>
      <c r="AA44" s="592" t="s">
        <v>427</v>
      </c>
      <c r="AB44" s="621" t="str">
        <f t="shared" si="3"/>
        <v/>
      </c>
      <c r="AC44" s="536" t="str">
        <f t="shared" si="10"/>
        <v>【注意】徴収方法に応じて①・②・③に該当するデータを入力又は削除し、上から行をあけることなく順番に入力してください</v>
      </c>
      <c r="AD44" s="539" t="str">
        <f t="shared" si="11"/>
        <v/>
      </c>
    </row>
    <row r="45" spans="1:30" s="384" customFormat="1" ht="82.5" customHeight="1" x14ac:dyDescent="0.2">
      <c r="A45" s="383">
        <v>15</v>
      </c>
      <c r="B45" s="1977"/>
      <c r="C45" s="568"/>
      <c r="D45" s="557"/>
      <c r="E45" s="558"/>
      <c r="F45" s="569"/>
      <c r="G45" s="570"/>
      <c r="H45" s="571"/>
      <c r="I45" s="572"/>
      <c r="J45" s="488" t="str">
        <f t="shared" si="16"/>
        <v/>
      </c>
      <c r="K45" s="488" t="str">
        <f t="shared" si="17"/>
        <v/>
      </c>
      <c r="L45" s="594" t="str">
        <f t="shared" si="6"/>
        <v/>
      </c>
      <c r="M45" s="110"/>
      <c r="N45" s="111"/>
      <c r="O45" s="111"/>
      <c r="P45" s="483"/>
      <c r="Q45" s="112"/>
      <c r="R45" s="113" t="str">
        <f t="shared" si="18"/>
        <v/>
      </c>
      <c r="S45" s="114" t="str">
        <f t="shared" si="19"/>
        <v/>
      </c>
      <c r="T45" s="115" t="str">
        <f t="shared" si="20"/>
        <v/>
      </c>
      <c r="U45" s="613" t="str">
        <f t="shared" si="7"/>
        <v>6</v>
      </c>
      <c r="V45" s="613" t="str">
        <f t="shared" si="8"/>
        <v>5</v>
      </c>
      <c r="W45" s="614" t="str">
        <f t="shared" si="9"/>
        <v>左記（ア）（イ）を入力してください</v>
      </c>
      <c r="X45" s="616" t="str">
        <f t="shared" si="15"/>
        <v/>
      </c>
      <c r="Y45" s="612"/>
      <c r="Z45" s="596"/>
      <c r="AA45" s="592" t="s">
        <v>427</v>
      </c>
      <c r="AB45" s="621" t="str">
        <f t="shared" si="3"/>
        <v/>
      </c>
      <c r="AC45" s="536" t="str">
        <f t="shared" si="10"/>
        <v>【注意】徴収方法に応じて①・②・③に該当するデータを入力又は削除し、上から行をあけることなく順番に入力してください</v>
      </c>
      <c r="AD45" s="539" t="str">
        <f t="shared" si="11"/>
        <v/>
      </c>
    </row>
    <row r="46" spans="1:30" s="384" customFormat="1" ht="82.5" customHeight="1" x14ac:dyDescent="0.2">
      <c r="A46" s="383">
        <v>16</v>
      </c>
      <c r="B46" s="1977"/>
      <c r="C46" s="568"/>
      <c r="D46" s="557"/>
      <c r="E46" s="558"/>
      <c r="F46" s="569"/>
      <c r="G46" s="570"/>
      <c r="H46" s="571"/>
      <c r="I46" s="572"/>
      <c r="J46" s="488" t="str">
        <f t="shared" si="16"/>
        <v/>
      </c>
      <c r="K46" s="488" t="str">
        <f t="shared" si="17"/>
        <v/>
      </c>
      <c r="L46" s="594" t="str">
        <f t="shared" si="6"/>
        <v/>
      </c>
      <c r="M46" s="110"/>
      <c r="N46" s="111"/>
      <c r="O46" s="111"/>
      <c r="P46" s="483"/>
      <c r="Q46" s="112"/>
      <c r="R46" s="113" t="str">
        <f t="shared" si="18"/>
        <v/>
      </c>
      <c r="S46" s="114" t="str">
        <f t="shared" si="19"/>
        <v/>
      </c>
      <c r="T46" s="115" t="str">
        <f t="shared" si="20"/>
        <v/>
      </c>
      <c r="U46" s="613" t="str">
        <f t="shared" si="7"/>
        <v>6</v>
      </c>
      <c r="V46" s="613" t="str">
        <f t="shared" si="8"/>
        <v>5</v>
      </c>
      <c r="W46" s="614" t="str">
        <f t="shared" si="9"/>
        <v>左記（ア）（イ）を入力してください</v>
      </c>
      <c r="X46" s="616" t="str">
        <f t="shared" si="15"/>
        <v/>
      </c>
      <c r="Y46" s="612"/>
      <c r="Z46" s="596"/>
      <c r="AA46" s="592" t="s">
        <v>427</v>
      </c>
      <c r="AB46" s="621" t="str">
        <f t="shared" si="3"/>
        <v/>
      </c>
      <c r="AC46" s="536" t="str">
        <f t="shared" si="10"/>
        <v>【注意】徴収方法に応じて①・②・③に該当するデータを入力又は削除し、上から行をあけることなく順番に入力してください</v>
      </c>
      <c r="AD46" s="539" t="str">
        <f t="shared" si="11"/>
        <v/>
      </c>
    </row>
    <row r="47" spans="1:30" s="384" customFormat="1" ht="82.5" customHeight="1" x14ac:dyDescent="0.2">
      <c r="A47" s="383">
        <v>17</v>
      </c>
      <c r="B47" s="1977"/>
      <c r="C47" s="568"/>
      <c r="D47" s="557"/>
      <c r="E47" s="558"/>
      <c r="F47" s="569"/>
      <c r="G47" s="570"/>
      <c r="H47" s="571"/>
      <c r="I47" s="572"/>
      <c r="J47" s="488" t="str">
        <f t="shared" si="16"/>
        <v/>
      </c>
      <c r="K47" s="488" t="str">
        <f t="shared" si="17"/>
        <v/>
      </c>
      <c r="L47" s="594" t="str">
        <f t="shared" si="6"/>
        <v/>
      </c>
      <c r="M47" s="110"/>
      <c r="N47" s="111"/>
      <c r="O47" s="111"/>
      <c r="P47" s="483"/>
      <c r="Q47" s="112"/>
      <c r="R47" s="113" t="str">
        <f t="shared" si="18"/>
        <v/>
      </c>
      <c r="S47" s="114" t="str">
        <f t="shared" si="19"/>
        <v/>
      </c>
      <c r="T47" s="115" t="str">
        <f t="shared" si="20"/>
        <v/>
      </c>
      <c r="U47" s="613" t="str">
        <f t="shared" si="7"/>
        <v>6</v>
      </c>
      <c r="V47" s="613" t="str">
        <f t="shared" si="8"/>
        <v>5</v>
      </c>
      <c r="W47" s="614" t="str">
        <f t="shared" si="9"/>
        <v>左記（ア）（イ）を入力してください</v>
      </c>
      <c r="X47" s="616" t="str">
        <f t="shared" si="15"/>
        <v/>
      </c>
      <c r="Y47" s="612"/>
      <c r="Z47" s="596"/>
      <c r="AA47" s="592" t="s">
        <v>427</v>
      </c>
      <c r="AB47" s="621" t="str">
        <f t="shared" si="3"/>
        <v/>
      </c>
      <c r="AC47" s="536" t="str">
        <f t="shared" si="10"/>
        <v>【注意】徴収方法に応じて①・②・③に該当するデータを入力又は削除し、上から行をあけることなく順番に入力してください</v>
      </c>
      <c r="AD47" s="539" t="str">
        <f t="shared" si="11"/>
        <v/>
      </c>
    </row>
    <row r="48" spans="1:30" s="384" customFormat="1" ht="82.5" customHeight="1" x14ac:dyDescent="0.2">
      <c r="A48" s="383">
        <v>18</v>
      </c>
      <c r="B48" s="1977"/>
      <c r="C48" s="568"/>
      <c r="D48" s="557"/>
      <c r="E48" s="558"/>
      <c r="F48" s="569"/>
      <c r="G48" s="570"/>
      <c r="H48" s="571"/>
      <c r="I48" s="572"/>
      <c r="J48" s="488" t="str">
        <f t="shared" si="16"/>
        <v/>
      </c>
      <c r="K48" s="488" t="str">
        <f t="shared" si="17"/>
        <v/>
      </c>
      <c r="L48" s="594" t="str">
        <f t="shared" si="6"/>
        <v/>
      </c>
      <c r="M48" s="110"/>
      <c r="N48" s="111"/>
      <c r="O48" s="111"/>
      <c r="P48" s="483"/>
      <c r="Q48" s="112"/>
      <c r="R48" s="113" t="str">
        <f t="shared" si="18"/>
        <v/>
      </c>
      <c r="S48" s="114" t="str">
        <f t="shared" si="19"/>
        <v/>
      </c>
      <c r="T48" s="115" t="str">
        <f t="shared" si="20"/>
        <v/>
      </c>
      <c r="U48" s="613" t="str">
        <f t="shared" si="7"/>
        <v>6</v>
      </c>
      <c r="V48" s="613" t="str">
        <f t="shared" si="8"/>
        <v>5</v>
      </c>
      <c r="W48" s="614" t="str">
        <f t="shared" si="9"/>
        <v>左記（ア）（イ）を入力してください</v>
      </c>
      <c r="X48" s="616" t="str">
        <f t="shared" si="15"/>
        <v/>
      </c>
      <c r="Y48" s="612"/>
      <c r="Z48" s="596"/>
      <c r="AA48" s="592" t="s">
        <v>427</v>
      </c>
      <c r="AB48" s="621" t="str">
        <f t="shared" si="3"/>
        <v/>
      </c>
      <c r="AC48" s="536" t="str">
        <f t="shared" si="10"/>
        <v>【注意】徴収方法に応じて①・②・③に該当するデータを入力又は削除し、上から行をあけることなく順番に入力してください</v>
      </c>
      <c r="AD48" s="539" t="str">
        <f t="shared" si="11"/>
        <v/>
      </c>
    </row>
    <row r="49" spans="1:32" s="384" customFormat="1" ht="82.5" customHeight="1" x14ac:dyDescent="0.2">
      <c r="A49" s="383">
        <v>19</v>
      </c>
      <c r="B49" s="1977"/>
      <c r="C49" s="568"/>
      <c r="D49" s="557"/>
      <c r="E49" s="558"/>
      <c r="F49" s="569"/>
      <c r="G49" s="570"/>
      <c r="H49" s="571"/>
      <c r="I49" s="572"/>
      <c r="J49" s="488" t="str">
        <f t="shared" si="16"/>
        <v/>
      </c>
      <c r="K49" s="488" t="str">
        <f t="shared" si="17"/>
        <v/>
      </c>
      <c r="L49" s="594" t="str">
        <f t="shared" si="6"/>
        <v/>
      </c>
      <c r="M49" s="110"/>
      <c r="N49" s="111"/>
      <c r="O49" s="111"/>
      <c r="P49" s="483"/>
      <c r="Q49" s="112"/>
      <c r="R49" s="113" t="str">
        <f t="shared" si="18"/>
        <v/>
      </c>
      <c r="S49" s="114" t="str">
        <f t="shared" si="19"/>
        <v/>
      </c>
      <c r="T49" s="115" t="str">
        <f t="shared" si="20"/>
        <v/>
      </c>
      <c r="U49" s="613" t="str">
        <f t="shared" si="7"/>
        <v>6</v>
      </c>
      <c r="V49" s="613" t="str">
        <f t="shared" si="8"/>
        <v>5</v>
      </c>
      <c r="W49" s="614" t="str">
        <f t="shared" si="9"/>
        <v>左記（ア）（イ）を入力してください</v>
      </c>
      <c r="X49" s="616" t="str">
        <f t="shared" si="15"/>
        <v/>
      </c>
      <c r="Y49" s="612"/>
      <c r="Z49" s="596"/>
      <c r="AA49" s="592" t="s">
        <v>427</v>
      </c>
      <c r="AB49" s="621" t="str">
        <f t="shared" si="3"/>
        <v/>
      </c>
      <c r="AC49" s="536" t="str">
        <f t="shared" si="10"/>
        <v>【注意】徴収方法に応じて①・②・③に該当するデータを入力又は削除し、上から行をあけることなく順番に入力してください</v>
      </c>
      <c r="AD49" s="539" t="str">
        <f t="shared" si="11"/>
        <v/>
      </c>
    </row>
    <row r="50" spans="1:32" s="384" customFormat="1" ht="82.5" customHeight="1" x14ac:dyDescent="0.2">
      <c r="A50" s="383">
        <v>20</v>
      </c>
      <c r="B50" s="1977"/>
      <c r="C50" s="568"/>
      <c r="D50" s="557"/>
      <c r="E50" s="558"/>
      <c r="F50" s="569"/>
      <c r="G50" s="570"/>
      <c r="H50" s="571"/>
      <c r="I50" s="572"/>
      <c r="J50" s="488" t="str">
        <f t="shared" si="16"/>
        <v/>
      </c>
      <c r="K50" s="488" t="str">
        <f t="shared" si="17"/>
        <v/>
      </c>
      <c r="L50" s="594" t="str">
        <f t="shared" si="6"/>
        <v/>
      </c>
      <c r="M50" s="110"/>
      <c r="N50" s="111"/>
      <c r="O50" s="111"/>
      <c r="P50" s="483"/>
      <c r="Q50" s="112"/>
      <c r="R50" s="113" t="str">
        <f t="shared" si="18"/>
        <v/>
      </c>
      <c r="S50" s="114" t="str">
        <f t="shared" si="19"/>
        <v/>
      </c>
      <c r="T50" s="115" t="str">
        <f t="shared" si="20"/>
        <v/>
      </c>
      <c r="U50" s="613" t="str">
        <f t="shared" si="7"/>
        <v>6</v>
      </c>
      <c r="V50" s="613" t="str">
        <f t="shared" si="8"/>
        <v>5</v>
      </c>
      <c r="W50" s="614" t="str">
        <f t="shared" si="9"/>
        <v>左記（ア）（イ）を入力してください</v>
      </c>
      <c r="X50" s="616" t="str">
        <f t="shared" si="15"/>
        <v/>
      </c>
      <c r="Y50" s="612"/>
      <c r="Z50" s="596"/>
      <c r="AA50" s="592" t="s">
        <v>427</v>
      </c>
      <c r="AB50" s="621" t="str">
        <f t="shared" si="3"/>
        <v/>
      </c>
      <c r="AC50" s="536" t="str">
        <f t="shared" si="10"/>
        <v>【注意】徴収方法に応じて①・②・③に該当するデータを入力又は削除し、上から行をあけることなく順番に入力してください</v>
      </c>
      <c r="AD50" s="539" t="str">
        <f t="shared" si="11"/>
        <v/>
      </c>
    </row>
    <row r="51" spans="1:32" s="384" customFormat="1" ht="82.5" customHeight="1" x14ac:dyDescent="0.2">
      <c r="A51" s="383">
        <v>21</v>
      </c>
      <c r="B51" s="1977"/>
      <c r="C51" s="568"/>
      <c r="D51" s="557"/>
      <c r="E51" s="558"/>
      <c r="F51" s="569"/>
      <c r="G51" s="570"/>
      <c r="H51" s="571"/>
      <c r="I51" s="572"/>
      <c r="J51" s="488" t="str">
        <f t="shared" si="16"/>
        <v/>
      </c>
      <c r="K51" s="488" t="str">
        <f t="shared" si="17"/>
        <v/>
      </c>
      <c r="L51" s="594" t="str">
        <f t="shared" si="6"/>
        <v/>
      </c>
      <c r="M51" s="110"/>
      <c r="N51" s="111"/>
      <c r="O51" s="111"/>
      <c r="P51" s="483"/>
      <c r="Q51" s="112"/>
      <c r="R51" s="113" t="str">
        <f t="shared" si="18"/>
        <v/>
      </c>
      <c r="S51" s="114" t="str">
        <f t="shared" si="19"/>
        <v/>
      </c>
      <c r="T51" s="115" t="str">
        <f t="shared" si="20"/>
        <v/>
      </c>
      <c r="U51" s="613" t="str">
        <f t="shared" si="7"/>
        <v>6</v>
      </c>
      <c r="V51" s="613" t="str">
        <f t="shared" si="8"/>
        <v>5</v>
      </c>
      <c r="W51" s="614" t="str">
        <f t="shared" si="9"/>
        <v>左記（ア）（イ）を入力してください</v>
      </c>
      <c r="X51" s="616" t="str">
        <f t="shared" si="15"/>
        <v/>
      </c>
      <c r="Y51" s="612"/>
      <c r="Z51" s="596"/>
      <c r="AA51" s="592" t="s">
        <v>427</v>
      </c>
      <c r="AB51" s="621" t="str">
        <f t="shared" si="3"/>
        <v/>
      </c>
      <c r="AC51" s="536" t="str">
        <f t="shared" si="10"/>
        <v>【注意】徴収方法に応じて①・②・③に該当するデータを入力又は削除し、上から行をあけることなく順番に入力してください</v>
      </c>
      <c r="AD51" s="539" t="str">
        <f t="shared" si="11"/>
        <v/>
      </c>
    </row>
    <row r="52" spans="1:32" s="384" customFormat="1" ht="82.5" customHeight="1" x14ac:dyDescent="0.2">
      <c r="A52" s="383">
        <v>22</v>
      </c>
      <c r="B52" s="1977"/>
      <c r="C52" s="568"/>
      <c r="D52" s="557"/>
      <c r="E52" s="558"/>
      <c r="F52" s="569"/>
      <c r="G52" s="570"/>
      <c r="H52" s="571"/>
      <c r="I52" s="572"/>
      <c r="J52" s="488" t="str">
        <f t="shared" si="16"/>
        <v/>
      </c>
      <c r="K52" s="488" t="str">
        <f t="shared" si="17"/>
        <v/>
      </c>
      <c r="L52" s="594" t="str">
        <f t="shared" si="6"/>
        <v/>
      </c>
      <c r="M52" s="110"/>
      <c r="N52" s="111"/>
      <c r="O52" s="111"/>
      <c r="P52" s="483"/>
      <c r="Q52" s="112"/>
      <c r="R52" s="113" t="str">
        <f t="shared" si="18"/>
        <v/>
      </c>
      <c r="S52" s="114" t="str">
        <f t="shared" si="19"/>
        <v/>
      </c>
      <c r="T52" s="115" t="str">
        <f t="shared" si="20"/>
        <v/>
      </c>
      <c r="U52" s="613" t="str">
        <f t="shared" si="7"/>
        <v>6</v>
      </c>
      <c r="V52" s="613" t="str">
        <f t="shared" si="8"/>
        <v>5</v>
      </c>
      <c r="W52" s="614" t="str">
        <f t="shared" si="9"/>
        <v>左記（ア）（イ）を入力してください</v>
      </c>
      <c r="X52" s="616" t="str">
        <f t="shared" si="15"/>
        <v/>
      </c>
      <c r="Y52" s="612"/>
      <c r="Z52" s="596"/>
      <c r="AA52" s="592" t="s">
        <v>427</v>
      </c>
      <c r="AB52" s="621" t="str">
        <f t="shared" si="3"/>
        <v/>
      </c>
      <c r="AC52" s="536" t="str">
        <f t="shared" si="10"/>
        <v>【注意】徴収方法に応じて①・②・③に該当するデータを入力又は削除し、上から行をあけることなく順番に入力してください</v>
      </c>
      <c r="AD52" s="539" t="str">
        <f t="shared" si="11"/>
        <v/>
      </c>
    </row>
    <row r="53" spans="1:32" s="384" customFormat="1" ht="82.5" customHeight="1" x14ac:dyDescent="0.2">
      <c r="A53" s="383">
        <v>23</v>
      </c>
      <c r="B53" s="1977"/>
      <c r="C53" s="568"/>
      <c r="D53" s="557"/>
      <c r="E53" s="558"/>
      <c r="F53" s="569"/>
      <c r="G53" s="570"/>
      <c r="H53" s="571"/>
      <c r="I53" s="572"/>
      <c r="J53" s="488" t="str">
        <f t="shared" si="16"/>
        <v/>
      </c>
      <c r="K53" s="488" t="str">
        <f t="shared" si="17"/>
        <v/>
      </c>
      <c r="L53" s="594" t="str">
        <f t="shared" si="6"/>
        <v/>
      </c>
      <c r="M53" s="110"/>
      <c r="N53" s="111"/>
      <c r="O53" s="111"/>
      <c r="P53" s="483"/>
      <c r="Q53" s="112"/>
      <c r="R53" s="113" t="str">
        <f t="shared" si="18"/>
        <v/>
      </c>
      <c r="S53" s="114" t="str">
        <f t="shared" si="19"/>
        <v/>
      </c>
      <c r="T53" s="115" t="str">
        <f t="shared" si="20"/>
        <v/>
      </c>
      <c r="U53" s="613" t="str">
        <f t="shared" si="7"/>
        <v>6</v>
      </c>
      <c r="V53" s="613" t="str">
        <f t="shared" si="8"/>
        <v>5</v>
      </c>
      <c r="W53" s="614" t="str">
        <f t="shared" si="9"/>
        <v>左記（ア）（イ）を入力してください</v>
      </c>
      <c r="X53" s="616" t="str">
        <f t="shared" si="15"/>
        <v/>
      </c>
      <c r="Y53" s="612"/>
      <c r="Z53" s="596"/>
      <c r="AA53" s="592" t="s">
        <v>427</v>
      </c>
      <c r="AB53" s="621" t="str">
        <f t="shared" si="3"/>
        <v/>
      </c>
      <c r="AC53" s="536" t="str">
        <f t="shared" si="10"/>
        <v>【注意】徴収方法に応じて①・②・③に該当するデータを入力又は削除し、上から行をあけることなく順番に入力してください</v>
      </c>
      <c r="AD53" s="539" t="str">
        <f t="shared" si="11"/>
        <v/>
      </c>
    </row>
    <row r="54" spans="1:32" s="384" customFormat="1" ht="82.5" customHeight="1" x14ac:dyDescent="0.2">
      <c r="A54" s="383">
        <v>24</v>
      </c>
      <c r="B54" s="1977"/>
      <c r="C54" s="568"/>
      <c r="D54" s="557"/>
      <c r="E54" s="558"/>
      <c r="F54" s="569"/>
      <c r="G54" s="570"/>
      <c r="H54" s="571"/>
      <c r="I54" s="572"/>
      <c r="J54" s="488" t="str">
        <f t="shared" si="16"/>
        <v/>
      </c>
      <c r="K54" s="488" t="str">
        <f t="shared" si="17"/>
        <v/>
      </c>
      <c r="L54" s="594" t="str">
        <f t="shared" si="6"/>
        <v/>
      </c>
      <c r="M54" s="110"/>
      <c r="N54" s="111"/>
      <c r="O54" s="111"/>
      <c r="P54" s="483"/>
      <c r="Q54" s="112"/>
      <c r="R54" s="113" t="str">
        <f t="shared" si="18"/>
        <v/>
      </c>
      <c r="S54" s="114" t="str">
        <f t="shared" si="19"/>
        <v/>
      </c>
      <c r="T54" s="115" t="str">
        <f t="shared" si="20"/>
        <v/>
      </c>
      <c r="U54" s="613" t="str">
        <f t="shared" si="7"/>
        <v>6</v>
      </c>
      <c r="V54" s="613" t="str">
        <f t="shared" si="8"/>
        <v>5</v>
      </c>
      <c r="W54" s="614" t="str">
        <f t="shared" si="9"/>
        <v>左記（ア）（イ）を入力してください</v>
      </c>
      <c r="X54" s="616" t="str">
        <f t="shared" si="15"/>
        <v/>
      </c>
      <c r="Y54" s="612"/>
      <c r="Z54" s="596"/>
      <c r="AA54" s="592" t="s">
        <v>427</v>
      </c>
      <c r="AB54" s="621" t="str">
        <f t="shared" si="3"/>
        <v/>
      </c>
      <c r="AC54" s="536" t="str">
        <f t="shared" si="10"/>
        <v>【注意】徴収方法に応じて①・②・③に該当するデータを入力又は削除し、上から行をあけることなく順番に入力してください</v>
      </c>
      <c r="AD54" s="539" t="str">
        <f t="shared" si="11"/>
        <v/>
      </c>
    </row>
    <row r="55" spans="1:32" s="384" customFormat="1" ht="82.5" customHeight="1" x14ac:dyDescent="0.2">
      <c r="A55" s="383">
        <v>25</v>
      </c>
      <c r="B55" s="1977"/>
      <c r="C55" s="568"/>
      <c r="D55" s="557"/>
      <c r="E55" s="558"/>
      <c r="F55" s="569"/>
      <c r="G55" s="570"/>
      <c r="H55" s="571"/>
      <c r="I55" s="572"/>
      <c r="J55" s="488" t="str">
        <f t="shared" si="16"/>
        <v/>
      </c>
      <c r="K55" s="488" t="str">
        <f t="shared" si="17"/>
        <v/>
      </c>
      <c r="L55" s="594" t="str">
        <f t="shared" si="6"/>
        <v/>
      </c>
      <c r="M55" s="110"/>
      <c r="N55" s="111"/>
      <c r="O55" s="111"/>
      <c r="P55" s="483"/>
      <c r="Q55" s="112"/>
      <c r="R55" s="113" t="str">
        <f t="shared" si="18"/>
        <v/>
      </c>
      <c r="S55" s="114" t="str">
        <f t="shared" si="19"/>
        <v/>
      </c>
      <c r="T55" s="115" t="str">
        <f t="shared" si="20"/>
        <v/>
      </c>
      <c r="U55" s="613" t="str">
        <f t="shared" si="7"/>
        <v>6</v>
      </c>
      <c r="V55" s="613" t="str">
        <f t="shared" si="8"/>
        <v>5</v>
      </c>
      <c r="W55" s="614" t="str">
        <f t="shared" si="9"/>
        <v>左記（ア）（イ）を入力してください</v>
      </c>
      <c r="X55" s="616" t="str">
        <f t="shared" si="15"/>
        <v/>
      </c>
      <c r="Y55" s="612"/>
      <c r="Z55" s="596"/>
      <c r="AA55" s="592" t="s">
        <v>427</v>
      </c>
      <c r="AB55" s="621" t="str">
        <f t="shared" si="3"/>
        <v/>
      </c>
      <c r="AC55" s="536" t="str">
        <f t="shared" si="10"/>
        <v>【注意】徴収方法に応じて①・②・③に該当するデータを入力又は削除し、上から行をあけることなく順番に入力してください</v>
      </c>
      <c r="AD55" s="539" t="str">
        <f t="shared" si="11"/>
        <v/>
      </c>
    </row>
    <row r="56" spans="1:32" s="384" customFormat="1" ht="82.5" customHeight="1" x14ac:dyDescent="0.2">
      <c r="A56" s="383">
        <v>26</v>
      </c>
      <c r="B56" s="1977"/>
      <c r="C56" s="568"/>
      <c r="D56" s="557"/>
      <c r="E56" s="558"/>
      <c r="F56" s="569"/>
      <c r="G56" s="570"/>
      <c r="H56" s="571"/>
      <c r="I56" s="572"/>
      <c r="J56" s="488" t="str">
        <f t="shared" si="16"/>
        <v/>
      </c>
      <c r="K56" s="488" t="str">
        <f t="shared" si="17"/>
        <v/>
      </c>
      <c r="L56" s="594" t="str">
        <f t="shared" si="6"/>
        <v/>
      </c>
      <c r="M56" s="110"/>
      <c r="N56" s="111"/>
      <c r="O56" s="111"/>
      <c r="P56" s="483"/>
      <c r="Q56" s="112"/>
      <c r="R56" s="113" t="str">
        <f t="shared" si="18"/>
        <v/>
      </c>
      <c r="S56" s="114" t="str">
        <f t="shared" si="19"/>
        <v/>
      </c>
      <c r="T56" s="115" t="str">
        <f t="shared" si="20"/>
        <v/>
      </c>
      <c r="U56" s="613" t="str">
        <f t="shared" si="7"/>
        <v>6</v>
      </c>
      <c r="V56" s="613" t="str">
        <f t="shared" si="8"/>
        <v>5</v>
      </c>
      <c r="W56" s="614" t="str">
        <f t="shared" si="9"/>
        <v>左記（ア）（イ）を入力してください</v>
      </c>
      <c r="X56" s="616" t="str">
        <f t="shared" si="15"/>
        <v/>
      </c>
      <c r="Y56" s="612"/>
      <c r="Z56" s="596"/>
      <c r="AA56" s="592" t="s">
        <v>427</v>
      </c>
      <c r="AB56" s="621" t="str">
        <f t="shared" si="3"/>
        <v/>
      </c>
      <c r="AC56" s="536" t="str">
        <f t="shared" si="10"/>
        <v>【注意】徴収方法に応じて①・②・③に該当するデータを入力又は削除し、上から行をあけることなく順番に入力してください</v>
      </c>
      <c r="AD56" s="539" t="str">
        <f t="shared" si="11"/>
        <v/>
      </c>
    </row>
    <row r="57" spans="1:32" s="384" customFormat="1" ht="82.5" customHeight="1" x14ac:dyDescent="0.2">
      <c r="A57" s="383">
        <v>27</v>
      </c>
      <c r="B57" s="1977"/>
      <c r="C57" s="568"/>
      <c r="D57" s="557"/>
      <c r="E57" s="558"/>
      <c r="F57" s="569"/>
      <c r="G57" s="570"/>
      <c r="H57" s="571"/>
      <c r="I57" s="572"/>
      <c r="J57" s="488" t="str">
        <f t="shared" si="16"/>
        <v/>
      </c>
      <c r="K57" s="488" t="str">
        <f t="shared" si="17"/>
        <v/>
      </c>
      <c r="L57" s="594" t="str">
        <f t="shared" si="6"/>
        <v/>
      </c>
      <c r="M57" s="110"/>
      <c r="N57" s="111"/>
      <c r="O57" s="111"/>
      <c r="P57" s="483"/>
      <c r="Q57" s="112"/>
      <c r="R57" s="113" t="str">
        <f t="shared" si="18"/>
        <v/>
      </c>
      <c r="S57" s="114" t="str">
        <f t="shared" si="19"/>
        <v/>
      </c>
      <c r="T57" s="115" t="str">
        <f t="shared" si="20"/>
        <v/>
      </c>
      <c r="U57" s="613" t="str">
        <f t="shared" si="7"/>
        <v>6</v>
      </c>
      <c r="V57" s="613" t="str">
        <f t="shared" si="8"/>
        <v>5</v>
      </c>
      <c r="W57" s="614" t="str">
        <f t="shared" si="9"/>
        <v>左記（ア）（イ）を入力してください</v>
      </c>
      <c r="X57" s="616" t="str">
        <f t="shared" si="15"/>
        <v/>
      </c>
      <c r="Y57" s="612"/>
      <c r="Z57" s="596"/>
      <c r="AA57" s="592" t="s">
        <v>427</v>
      </c>
      <c r="AB57" s="621" t="str">
        <f t="shared" si="3"/>
        <v/>
      </c>
      <c r="AC57" s="536" t="str">
        <f t="shared" si="10"/>
        <v>【注意】徴収方法に応じて①・②・③に該当するデータを入力又は削除し、上から行をあけることなく順番に入力してください</v>
      </c>
      <c r="AD57" s="539" t="str">
        <f t="shared" si="11"/>
        <v/>
      </c>
    </row>
    <row r="58" spans="1:32" s="384" customFormat="1" ht="82.5" customHeight="1" x14ac:dyDescent="0.2">
      <c r="A58" s="383">
        <v>28</v>
      </c>
      <c r="B58" s="1977"/>
      <c r="C58" s="568"/>
      <c r="D58" s="557"/>
      <c r="E58" s="558"/>
      <c r="F58" s="569"/>
      <c r="G58" s="570"/>
      <c r="H58" s="571"/>
      <c r="I58" s="572"/>
      <c r="J58" s="488" t="str">
        <f t="shared" si="16"/>
        <v/>
      </c>
      <c r="K58" s="488" t="str">
        <f t="shared" si="17"/>
        <v/>
      </c>
      <c r="L58" s="594" t="str">
        <f t="shared" si="6"/>
        <v/>
      </c>
      <c r="M58" s="110"/>
      <c r="N58" s="111"/>
      <c r="O58" s="111"/>
      <c r="P58" s="483"/>
      <c r="Q58" s="112"/>
      <c r="R58" s="113" t="str">
        <f t="shared" si="18"/>
        <v/>
      </c>
      <c r="S58" s="114" t="str">
        <f t="shared" si="19"/>
        <v/>
      </c>
      <c r="T58" s="115" t="str">
        <f t="shared" si="20"/>
        <v/>
      </c>
      <c r="U58" s="613" t="str">
        <f t="shared" si="7"/>
        <v>6</v>
      </c>
      <c r="V58" s="613" t="str">
        <f t="shared" si="8"/>
        <v>5</v>
      </c>
      <c r="W58" s="614" t="str">
        <f t="shared" si="9"/>
        <v>左記（ア）（イ）を入力してください</v>
      </c>
      <c r="X58" s="616" t="str">
        <f t="shared" si="15"/>
        <v/>
      </c>
      <c r="Y58" s="612"/>
      <c r="Z58" s="596"/>
      <c r="AA58" s="592" t="s">
        <v>427</v>
      </c>
      <c r="AB58" s="621" t="str">
        <f t="shared" si="3"/>
        <v/>
      </c>
      <c r="AC58" s="536" t="str">
        <f t="shared" si="10"/>
        <v>【注意】徴収方法に応じて①・②・③に該当するデータを入力又は削除し、上から行をあけることなく順番に入力してください</v>
      </c>
      <c r="AD58" s="539" t="str">
        <f t="shared" si="11"/>
        <v/>
      </c>
    </row>
    <row r="59" spans="1:32" s="384" customFormat="1" ht="82.5" customHeight="1" x14ac:dyDescent="0.2">
      <c r="A59" s="383">
        <v>29</v>
      </c>
      <c r="B59" s="1977"/>
      <c r="C59" s="568"/>
      <c r="D59" s="557"/>
      <c r="E59" s="558"/>
      <c r="F59" s="569"/>
      <c r="G59" s="570"/>
      <c r="H59" s="571"/>
      <c r="I59" s="573"/>
      <c r="J59" s="488" t="str">
        <f t="shared" si="16"/>
        <v/>
      </c>
      <c r="K59" s="488" t="str">
        <f t="shared" si="17"/>
        <v/>
      </c>
      <c r="L59" s="594" t="str">
        <f t="shared" si="6"/>
        <v/>
      </c>
      <c r="M59" s="110"/>
      <c r="N59" s="111"/>
      <c r="O59" s="111"/>
      <c r="P59" s="483"/>
      <c r="Q59" s="112"/>
      <c r="R59" s="116" t="str">
        <f t="shared" si="18"/>
        <v/>
      </c>
      <c r="S59" s="117" t="str">
        <f t="shared" si="19"/>
        <v/>
      </c>
      <c r="T59" s="118" t="str">
        <f t="shared" si="20"/>
        <v/>
      </c>
      <c r="U59" s="613" t="str">
        <f t="shared" si="7"/>
        <v>6</v>
      </c>
      <c r="V59" s="613" t="str">
        <f t="shared" si="8"/>
        <v>5</v>
      </c>
      <c r="W59" s="614" t="str">
        <f t="shared" si="9"/>
        <v>左記（ア）（イ）を入力してください</v>
      </c>
      <c r="X59" s="616" t="str">
        <f t="shared" si="15"/>
        <v/>
      </c>
      <c r="Y59" s="612"/>
      <c r="Z59" s="596"/>
      <c r="AA59" s="592" t="s">
        <v>427</v>
      </c>
      <c r="AB59" s="621" t="str">
        <f t="shared" si="3"/>
        <v/>
      </c>
      <c r="AC59" s="536" t="str">
        <f t="shared" si="10"/>
        <v>【注意】徴収方法に応じて①・②・③に該当するデータを入力又は削除し、上から行をあけることなく順番に入力してください</v>
      </c>
      <c r="AD59" s="539" t="str">
        <f t="shared" si="11"/>
        <v/>
      </c>
    </row>
    <row r="60" spans="1:32" s="384" customFormat="1" ht="82.5" customHeight="1" thickBot="1" x14ac:dyDescent="0.25">
      <c r="A60" s="385">
        <v>30</v>
      </c>
      <c r="B60" s="1978"/>
      <c r="C60" s="574"/>
      <c r="D60" s="563"/>
      <c r="E60" s="564"/>
      <c r="F60" s="565"/>
      <c r="G60" s="575"/>
      <c r="H60" s="576"/>
      <c r="I60" s="577"/>
      <c r="J60" s="515" t="str">
        <f t="shared" si="16"/>
        <v/>
      </c>
      <c r="K60" s="515" t="str">
        <f t="shared" si="17"/>
        <v/>
      </c>
      <c r="L60" s="595" t="str">
        <f t="shared" si="6"/>
        <v/>
      </c>
      <c r="M60" s="516"/>
      <c r="N60" s="517"/>
      <c r="O60" s="517"/>
      <c r="P60" s="518"/>
      <c r="Q60" s="519"/>
      <c r="R60" s="520" t="str">
        <f t="shared" si="18"/>
        <v/>
      </c>
      <c r="S60" s="521" t="str">
        <f t="shared" si="19"/>
        <v/>
      </c>
      <c r="T60" s="522" t="str">
        <f t="shared" si="20"/>
        <v/>
      </c>
      <c r="U60" s="617" t="str">
        <f t="shared" si="7"/>
        <v>6</v>
      </c>
      <c r="V60" s="617" t="str">
        <f t="shared" si="8"/>
        <v>5</v>
      </c>
      <c r="W60" s="618" t="str">
        <f t="shared" si="9"/>
        <v>左記（ア）（イ）を入力してください</v>
      </c>
      <c r="X60" s="619" t="str">
        <f t="shared" si="15"/>
        <v/>
      </c>
      <c r="Y60" s="612"/>
      <c r="Z60" s="598"/>
      <c r="AA60" s="593" t="s">
        <v>427</v>
      </c>
      <c r="AB60" s="622" t="str">
        <f t="shared" si="3"/>
        <v/>
      </c>
      <c r="AC60" s="540" t="str">
        <f t="shared" si="10"/>
        <v>【注意】徴収方法に応じて①・②・③に該当するデータを入力又は削除し、上から行をあけることなく順番に入力してください</v>
      </c>
      <c r="AD60" s="541" t="str">
        <f t="shared" si="11"/>
        <v/>
      </c>
      <c r="AF60" s="513"/>
    </row>
    <row r="61" spans="1:32" s="386" customFormat="1" ht="19.5" customHeight="1" x14ac:dyDescent="0.25">
      <c r="E61" s="387"/>
      <c r="F61" s="387"/>
      <c r="G61" s="388"/>
      <c r="H61" s="389"/>
      <c r="I61" s="390"/>
      <c r="J61" s="390"/>
      <c r="K61" s="390"/>
      <c r="L61" s="390"/>
      <c r="M61" s="390"/>
      <c r="N61" s="389"/>
      <c r="O61" s="390"/>
      <c r="P61" s="390"/>
      <c r="R61" s="391"/>
      <c r="S61" s="391"/>
      <c r="T61" s="391"/>
      <c r="U61" s="391"/>
      <c r="V61" s="390"/>
      <c r="W61" s="390"/>
      <c r="X61" s="392"/>
      <c r="Y61" s="588"/>
      <c r="Z61" s="399"/>
      <c r="AA61" s="514"/>
      <c r="AB61" s="514"/>
      <c r="AF61" s="514"/>
    </row>
    <row r="62" spans="1:32" s="386" customFormat="1" ht="19.5" customHeight="1" x14ac:dyDescent="0.25">
      <c r="E62" s="387"/>
      <c r="F62" s="387"/>
      <c r="G62" s="388"/>
      <c r="H62" s="389"/>
      <c r="I62" s="390"/>
      <c r="J62" s="390"/>
      <c r="K62" s="390"/>
      <c r="L62" s="390"/>
      <c r="M62" s="390"/>
      <c r="N62" s="389"/>
      <c r="O62" s="390"/>
      <c r="P62" s="390"/>
      <c r="R62" s="391"/>
      <c r="S62" s="391"/>
      <c r="T62" s="391"/>
      <c r="U62" s="391"/>
      <c r="V62" s="390"/>
      <c r="W62" s="390"/>
      <c r="X62" s="392"/>
      <c r="Y62" s="392"/>
    </row>
    <row r="63" spans="1:32" s="386" customFormat="1" ht="19.5" customHeight="1" x14ac:dyDescent="0.25">
      <c r="E63" s="387"/>
      <c r="F63" s="387"/>
      <c r="G63" s="388"/>
      <c r="H63" s="389"/>
      <c r="I63" s="390"/>
      <c r="J63" s="390"/>
      <c r="K63" s="390"/>
      <c r="L63" s="390"/>
      <c r="M63" s="390"/>
      <c r="N63" s="389"/>
      <c r="O63" s="390"/>
      <c r="P63" s="390"/>
      <c r="R63" s="391"/>
      <c r="S63" s="391"/>
      <c r="T63" s="391"/>
      <c r="U63" s="391"/>
      <c r="V63" s="390"/>
      <c r="W63" s="390"/>
      <c r="X63" s="392"/>
      <c r="Y63" s="392"/>
    </row>
    <row r="64" spans="1:32" s="386" customFormat="1" ht="19.5" customHeight="1" x14ac:dyDescent="0.25">
      <c r="E64" s="387"/>
      <c r="F64" s="387"/>
      <c r="G64" s="388"/>
      <c r="H64" s="389"/>
      <c r="I64" s="390"/>
      <c r="J64" s="390"/>
      <c r="K64" s="390"/>
      <c r="L64" s="390"/>
      <c r="M64" s="390"/>
      <c r="N64" s="389"/>
      <c r="O64" s="390"/>
      <c r="P64" s="390"/>
      <c r="R64" s="391"/>
      <c r="S64" s="391"/>
      <c r="T64" s="391"/>
      <c r="U64" s="391"/>
      <c r="V64" s="390"/>
      <c r="W64" s="390"/>
      <c r="X64" s="392"/>
      <c r="Y64" s="392"/>
    </row>
    <row r="65" spans="5:25" s="386" customFormat="1" ht="19.5" customHeight="1" x14ac:dyDescent="0.25">
      <c r="E65" s="387"/>
      <c r="F65" s="387"/>
      <c r="G65" s="388"/>
      <c r="H65" s="389"/>
      <c r="I65" s="390"/>
      <c r="J65" s="390"/>
      <c r="K65" s="390"/>
      <c r="L65" s="390"/>
      <c r="M65" s="390"/>
      <c r="N65" s="389"/>
      <c r="O65" s="390"/>
      <c r="P65" s="390"/>
      <c r="R65" s="391"/>
      <c r="S65" s="391"/>
      <c r="T65" s="391"/>
      <c r="U65" s="391"/>
      <c r="V65" s="390"/>
      <c r="W65" s="390"/>
      <c r="X65" s="392"/>
      <c r="Y65" s="392"/>
    </row>
    <row r="66" spans="5:25" s="386" customFormat="1" ht="19.5" customHeight="1" x14ac:dyDescent="0.25">
      <c r="E66" s="387"/>
      <c r="F66" s="387"/>
      <c r="G66" s="388"/>
      <c r="H66" s="389"/>
      <c r="I66" s="390"/>
      <c r="J66" s="390"/>
      <c r="K66" s="390"/>
      <c r="L66" s="390"/>
      <c r="M66" s="390"/>
      <c r="N66" s="389"/>
      <c r="O66" s="390"/>
      <c r="P66" s="390"/>
      <c r="R66" s="391"/>
      <c r="S66" s="391"/>
      <c r="T66" s="391"/>
      <c r="U66" s="391"/>
      <c r="V66" s="390"/>
      <c r="W66" s="390"/>
      <c r="X66" s="392"/>
      <c r="Y66" s="392"/>
    </row>
    <row r="67" spans="5:25" s="386" customFormat="1" ht="19.5" customHeight="1" x14ac:dyDescent="0.25">
      <c r="E67" s="387"/>
      <c r="F67" s="387"/>
      <c r="G67" s="388"/>
      <c r="H67" s="389"/>
      <c r="I67" s="390"/>
      <c r="J67" s="390"/>
      <c r="K67" s="390"/>
      <c r="L67" s="390"/>
      <c r="M67" s="390"/>
      <c r="N67" s="389"/>
      <c r="O67" s="390"/>
      <c r="P67" s="390"/>
      <c r="R67" s="391"/>
      <c r="S67" s="391"/>
      <c r="T67" s="391"/>
      <c r="U67" s="391"/>
      <c r="V67" s="390"/>
      <c r="W67" s="390"/>
      <c r="X67" s="392"/>
      <c r="Y67" s="392"/>
    </row>
    <row r="68" spans="5:25" s="386" customFormat="1" ht="19.5" customHeight="1" x14ac:dyDescent="0.25">
      <c r="E68" s="387"/>
      <c r="F68" s="387"/>
      <c r="G68" s="388"/>
      <c r="H68" s="389"/>
      <c r="I68" s="390"/>
      <c r="J68" s="390"/>
      <c r="K68" s="390"/>
      <c r="L68" s="390"/>
      <c r="M68" s="390"/>
      <c r="N68" s="389"/>
      <c r="O68" s="390"/>
      <c r="P68" s="390"/>
      <c r="R68" s="391"/>
      <c r="S68" s="391"/>
      <c r="T68" s="391"/>
      <c r="U68" s="391"/>
      <c r="V68" s="390"/>
      <c r="W68" s="390"/>
      <c r="X68" s="392"/>
      <c r="Y68" s="392"/>
    </row>
    <row r="69" spans="5:25" s="386" customFormat="1" ht="19.5" customHeight="1" x14ac:dyDescent="0.25">
      <c r="E69" s="387"/>
      <c r="F69" s="387"/>
      <c r="G69" s="388"/>
      <c r="H69" s="389"/>
      <c r="I69" s="390"/>
      <c r="J69" s="390"/>
      <c r="K69" s="390"/>
      <c r="L69" s="390"/>
      <c r="M69" s="390"/>
      <c r="N69" s="389"/>
      <c r="O69" s="390"/>
      <c r="P69" s="390"/>
      <c r="R69" s="391"/>
      <c r="S69" s="391"/>
      <c r="T69" s="391"/>
      <c r="U69" s="391"/>
      <c r="V69" s="390"/>
      <c r="W69" s="390"/>
      <c r="X69" s="392"/>
      <c r="Y69" s="392"/>
    </row>
    <row r="70" spans="5:25" s="386" customFormat="1" ht="19.5" customHeight="1" x14ac:dyDescent="0.25">
      <c r="E70" s="387"/>
      <c r="F70" s="387"/>
      <c r="G70" s="388"/>
      <c r="H70" s="389"/>
      <c r="I70" s="390"/>
      <c r="J70" s="390"/>
      <c r="K70" s="390"/>
      <c r="L70" s="390"/>
      <c r="M70" s="390"/>
      <c r="N70" s="389"/>
      <c r="O70" s="390"/>
      <c r="P70" s="390"/>
      <c r="R70" s="391"/>
      <c r="S70" s="391"/>
      <c r="T70" s="391"/>
      <c r="U70" s="391"/>
      <c r="V70" s="390"/>
      <c r="W70" s="390"/>
      <c r="X70" s="392"/>
      <c r="Y70" s="392"/>
    </row>
    <row r="71" spans="5:25" s="386" customFormat="1" ht="19.5" customHeight="1" x14ac:dyDescent="0.25">
      <c r="E71" s="387"/>
      <c r="F71" s="387"/>
      <c r="G71" s="388"/>
      <c r="H71" s="389"/>
      <c r="I71" s="390"/>
      <c r="J71" s="390"/>
      <c r="K71" s="390"/>
      <c r="L71" s="390"/>
      <c r="M71" s="390"/>
      <c r="N71" s="389"/>
      <c r="O71" s="390"/>
      <c r="P71" s="390"/>
      <c r="R71" s="391"/>
      <c r="S71" s="391"/>
      <c r="T71" s="391"/>
      <c r="U71" s="391"/>
      <c r="V71" s="390"/>
      <c r="W71" s="390"/>
      <c r="X71" s="392"/>
      <c r="Y71" s="392"/>
    </row>
    <row r="72" spans="5:25" s="386" customFormat="1" ht="19.5" customHeight="1" x14ac:dyDescent="0.25">
      <c r="E72" s="387"/>
      <c r="F72" s="387"/>
      <c r="G72" s="388"/>
      <c r="H72" s="389"/>
      <c r="I72" s="390"/>
      <c r="J72" s="390"/>
      <c r="K72" s="390"/>
      <c r="L72" s="390"/>
      <c r="M72" s="390"/>
      <c r="N72" s="389"/>
      <c r="O72" s="390"/>
      <c r="P72" s="390"/>
      <c r="R72" s="391"/>
      <c r="S72" s="391"/>
      <c r="T72" s="391"/>
      <c r="U72" s="391"/>
      <c r="V72" s="390"/>
      <c r="W72" s="390"/>
      <c r="X72" s="392"/>
      <c r="Y72" s="392"/>
    </row>
    <row r="73" spans="5:25" s="386" customFormat="1" ht="19.5" customHeight="1" x14ac:dyDescent="0.25">
      <c r="E73" s="387"/>
      <c r="F73" s="387"/>
      <c r="G73" s="388"/>
      <c r="H73" s="389"/>
      <c r="I73" s="390"/>
      <c r="J73" s="390"/>
      <c r="K73" s="390"/>
      <c r="L73" s="390"/>
      <c r="M73" s="390"/>
      <c r="N73" s="389"/>
      <c r="O73" s="390"/>
      <c r="P73" s="390"/>
      <c r="R73" s="391"/>
      <c r="S73" s="391"/>
      <c r="T73" s="391"/>
      <c r="U73" s="391"/>
      <c r="V73" s="390"/>
      <c r="W73" s="390"/>
      <c r="X73" s="392"/>
      <c r="Y73" s="392"/>
    </row>
    <row r="74" spans="5:25" s="386" customFormat="1" ht="19.5" customHeight="1" x14ac:dyDescent="0.25">
      <c r="E74" s="387"/>
      <c r="F74" s="387"/>
      <c r="G74" s="388"/>
      <c r="H74" s="389"/>
      <c r="I74" s="390"/>
      <c r="J74" s="390"/>
      <c r="K74" s="390"/>
      <c r="L74" s="390"/>
      <c r="M74" s="390"/>
      <c r="N74" s="389"/>
      <c r="O74" s="390"/>
      <c r="P74" s="390"/>
      <c r="R74" s="391"/>
      <c r="S74" s="391"/>
      <c r="T74" s="391"/>
      <c r="U74" s="391"/>
      <c r="V74" s="390"/>
      <c r="W74" s="390"/>
      <c r="X74" s="392"/>
      <c r="Y74" s="392"/>
    </row>
    <row r="75" spans="5:25" s="386" customFormat="1" ht="19.5" customHeight="1" x14ac:dyDescent="0.25">
      <c r="E75" s="387"/>
      <c r="F75" s="387"/>
      <c r="G75" s="388"/>
      <c r="H75" s="389"/>
      <c r="I75" s="390"/>
      <c r="J75" s="390"/>
      <c r="K75" s="390"/>
      <c r="L75" s="390"/>
      <c r="M75" s="390"/>
      <c r="N75" s="389"/>
      <c r="O75" s="390"/>
      <c r="P75" s="390"/>
      <c r="R75" s="391"/>
      <c r="S75" s="391"/>
      <c r="T75" s="391"/>
      <c r="U75" s="391"/>
      <c r="V75" s="390"/>
      <c r="W75" s="390"/>
      <c r="X75" s="392"/>
      <c r="Y75" s="392"/>
    </row>
    <row r="76" spans="5:25" s="386" customFormat="1" ht="19.5" customHeight="1" x14ac:dyDescent="0.25">
      <c r="E76" s="387"/>
      <c r="F76" s="387"/>
      <c r="G76" s="388"/>
      <c r="H76" s="389"/>
      <c r="I76" s="390"/>
      <c r="J76" s="390"/>
      <c r="K76" s="390"/>
      <c r="L76" s="390"/>
      <c r="M76" s="390"/>
      <c r="N76" s="389"/>
      <c r="O76" s="390"/>
      <c r="P76" s="390"/>
      <c r="R76" s="391"/>
      <c r="S76" s="391"/>
      <c r="T76" s="391"/>
      <c r="U76" s="391"/>
      <c r="V76" s="390"/>
      <c r="W76" s="390"/>
      <c r="X76" s="392"/>
      <c r="Y76" s="392"/>
    </row>
    <row r="77" spans="5:25" s="386" customFormat="1" ht="19.5" customHeight="1" x14ac:dyDescent="0.25">
      <c r="E77" s="387"/>
      <c r="F77" s="387"/>
      <c r="G77" s="388"/>
      <c r="H77" s="389"/>
      <c r="I77" s="390"/>
      <c r="J77" s="390"/>
      <c r="K77" s="390"/>
      <c r="L77" s="390"/>
      <c r="M77" s="390"/>
      <c r="N77" s="389"/>
      <c r="O77" s="390"/>
      <c r="P77" s="390"/>
      <c r="R77" s="391"/>
      <c r="S77" s="391"/>
      <c r="T77" s="391"/>
      <c r="U77" s="391"/>
      <c r="V77" s="390"/>
      <c r="W77" s="390"/>
      <c r="X77" s="392"/>
      <c r="Y77" s="392"/>
    </row>
    <row r="78" spans="5:25" s="386" customFormat="1" ht="19.5" customHeight="1" x14ac:dyDescent="0.25">
      <c r="E78" s="387"/>
      <c r="F78" s="387"/>
      <c r="G78" s="388"/>
      <c r="H78" s="389"/>
      <c r="I78" s="390"/>
      <c r="J78" s="390"/>
      <c r="K78" s="390"/>
      <c r="L78" s="390"/>
      <c r="M78" s="390"/>
      <c r="N78" s="389"/>
      <c r="O78" s="390"/>
      <c r="P78" s="390"/>
      <c r="R78" s="391"/>
      <c r="S78" s="391"/>
      <c r="T78" s="391"/>
      <c r="U78" s="391"/>
      <c r="V78" s="390"/>
      <c r="W78" s="390"/>
      <c r="X78" s="392"/>
      <c r="Y78" s="392"/>
    </row>
    <row r="79" spans="5:25" s="386" customFormat="1" ht="19.5" customHeight="1" x14ac:dyDescent="0.25">
      <c r="E79" s="387"/>
      <c r="F79" s="387"/>
      <c r="G79" s="388"/>
      <c r="H79" s="389"/>
      <c r="I79" s="390"/>
      <c r="J79" s="390"/>
      <c r="K79" s="390"/>
      <c r="L79" s="390"/>
      <c r="M79" s="390"/>
      <c r="N79" s="389"/>
      <c r="O79" s="390"/>
      <c r="P79" s="390"/>
      <c r="R79" s="391"/>
      <c r="S79" s="391"/>
      <c r="T79" s="391"/>
      <c r="U79" s="391"/>
      <c r="V79" s="390"/>
      <c r="W79" s="390"/>
      <c r="X79" s="392"/>
      <c r="Y79" s="392"/>
    </row>
    <row r="80" spans="5:25" s="386" customFormat="1" ht="19.5" customHeight="1" x14ac:dyDescent="0.25">
      <c r="E80" s="387"/>
      <c r="F80" s="387"/>
      <c r="G80" s="388"/>
      <c r="H80" s="389"/>
      <c r="I80" s="390"/>
      <c r="J80" s="390"/>
      <c r="K80" s="390"/>
      <c r="L80" s="390"/>
      <c r="M80" s="390"/>
      <c r="N80" s="389"/>
      <c r="O80" s="390"/>
      <c r="P80" s="390"/>
      <c r="R80" s="391"/>
      <c r="S80" s="391"/>
      <c r="T80" s="391"/>
      <c r="U80" s="391"/>
      <c r="V80" s="390"/>
      <c r="W80" s="390"/>
      <c r="X80" s="392"/>
      <c r="Y80" s="392"/>
    </row>
    <row r="81" spans="5:25" s="386" customFormat="1" ht="19.5" customHeight="1" x14ac:dyDescent="0.25">
      <c r="E81" s="387"/>
      <c r="F81" s="387"/>
      <c r="G81" s="388"/>
      <c r="H81" s="389"/>
      <c r="I81" s="390"/>
      <c r="J81" s="390"/>
      <c r="K81" s="390"/>
      <c r="L81" s="390"/>
      <c r="M81" s="390"/>
      <c r="N81" s="389"/>
      <c r="O81" s="390"/>
      <c r="P81" s="390"/>
      <c r="R81" s="391"/>
      <c r="S81" s="391"/>
      <c r="T81" s="391"/>
      <c r="U81" s="391"/>
      <c r="V81" s="390"/>
      <c r="W81" s="390"/>
      <c r="X81" s="392"/>
      <c r="Y81" s="392"/>
    </row>
    <row r="82" spans="5:25" s="386" customFormat="1" ht="19.5" customHeight="1" x14ac:dyDescent="0.25">
      <c r="E82" s="387"/>
      <c r="F82" s="387"/>
      <c r="G82" s="388"/>
      <c r="H82" s="389"/>
      <c r="I82" s="390"/>
      <c r="J82" s="390"/>
      <c r="K82" s="390"/>
      <c r="L82" s="390"/>
      <c r="M82" s="390"/>
      <c r="N82" s="389"/>
      <c r="O82" s="390"/>
      <c r="P82" s="390"/>
      <c r="R82" s="391"/>
      <c r="S82" s="391"/>
      <c r="T82" s="391"/>
      <c r="U82" s="391"/>
      <c r="V82" s="390"/>
      <c r="W82" s="390"/>
      <c r="X82" s="392"/>
      <c r="Y82" s="392"/>
    </row>
    <row r="83" spans="5:25" s="386" customFormat="1" ht="19.5" customHeight="1" x14ac:dyDescent="0.25">
      <c r="E83" s="387"/>
      <c r="F83" s="387"/>
      <c r="G83" s="388"/>
      <c r="H83" s="389"/>
      <c r="I83" s="390"/>
      <c r="J83" s="390"/>
      <c r="K83" s="390"/>
      <c r="L83" s="390"/>
      <c r="M83" s="390"/>
      <c r="N83" s="389"/>
      <c r="O83" s="390"/>
      <c r="P83" s="390"/>
      <c r="R83" s="391"/>
      <c r="S83" s="391"/>
      <c r="T83" s="391"/>
      <c r="U83" s="391"/>
      <c r="V83" s="390"/>
      <c r="W83" s="390"/>
      <c r="X83" s="392"/>
      <c r="Y83" s="392"/>
    </row>
    <row r="84" spans="5:25" s="386" customFormat="1" ht="19.5" customHeight="1" x14ac:dyDescent="0.25">
      <c r="E84" s="387"/>
      <c r="F84" s="387"/>
      <c r="G84" s="388"/>
      <c r="H84" s="389"/>
      <c r="I84" s="390"/>
      <c r="J84" s="390"/>
      <c r="K84" s="390"/>
      <c r="L84" s="390"/>
      <c r="M84" s="390"/>
      <c r="N84" s="389"/>
      <c r="O84" s="390"/>
      <c r="P84" s="390"/>
      <c r="R84" s="391"/>
      <c r="S84" s="391"/>
      <c r="T84" s="391"/>
      <c r="U84" s="391"/>
      <c r="V84" s="390"/>
      <c r="W84" s="390"/>
      <c r="X84" s="392"/>
      <c r="Y84" s="392"/>
    </row>
    <row r="85" spans="5:25" s="386" customFormat="1" ht="19.5" customHeight="1" x14ac:dyDescent="0.25">
      <c r="E85" s="387"/>
      <c r="F85" s="387"/>
      <c r="G85" s="388"/>
      <c r="H85" s="389"/>
      <c r="I85" s="390"/>
      <c r="J85" s="390"/>
      <c r="K85" s="390"/>
      <c r="L85" s="390"/>
      <c r="M85" s="390"/>
      <c r="N85" s="389"/>
      <c r="O85" s="390"/>
      <c r="P85" s="390"/>
      <c r="R85" s="391"/>
      <c r="S85" s="391"/>
      <c r="T85" s="391"/>
      <c r="U85" s="391"/>
      <c r="V85" s="390"/>
      <c r="W85" s="390"/>
      <c r="X85" s="392"/>
      <c r="Y85" s="392"/>
    </row>
    <row r="86" spans="5:25" s="386" customFormat="1" ht="19.5" customHeight="1" x14ac:dyDescent="0.25">
      <c r="E86" s="387"/>
      <c r="F86" s="387"/>
      <c r="G86" s="388"/>
      <c r="H86" s="389"/>
      <c r="I86" s="390"/>
      <c r="J86" s="390"/>
      <c r="K86" s="390"/>
      <c r="L86" s="390"/>
      <c r="M86" s="390"/>
      <c r="N86" s="389"/>
      <c r="O86" s="390"/>
      <c r="P86" s="390"/>
      <c r="R86" s="391"/>
      <c r="S86" s="391"/>
      <c r="T86" s="391"/>
      <c r="U86" s="391"/>
      <c r="V86" s="390"/>
      <c r="W86" s="390"/>
      <c r="X86" s="392"/>
      <c r="Y86" s="392"/>
    </row>
    <row r="87" spans="5:25" s="386" customFormat="1" ht="19.5" customHeight="1" x14ac:dyDescent="0.25">
      <c r="E87" s="387"/>
      <c r="F87" s="387"/>
      <c r="G87" s="388"/>
      <c r="H87" s="389"/>
      <c r="I87" s="390"/>
      <c r="J87" s="390"/>
      <c r="K87" s="390"/>
      <c r="L87" s="390"/>
      <c r="M87" s="390"/>
      <c r="N87" s="389"/>
      <c r="O87" s="390"/>
      <c r="P87" s="390"/>
      <c r="R87" s="391"/>
      <c r="S87" s="391"/>
      <c r="T87" s="391"/>
      <c r="U87" s="391"/>
      <c r="V87" s="390"/>
      <c r="W87" s="390"/>
      <c r="X87" s="392"/>
      <c r="Y87" s="392"/>
    </row>
    <row r="88" spans="5:25" s="386" customFormat="1" ht="19.5" customHeight="1" x14ac:dyDescent="0.25">
      <c r="E88" s="387"/>
      <c r="F88" s="387"/>
      <c r="G88" s="388"/>
      <c r="H88" s="389"/>
      <c r="I88" s="390"/>
      <c r="J88" s="390"/>
      <c r="K88" s="390"/>
      <c r="L88" s="390"/>
      <c r="M88" s="390"/>
      <c r="N88" s="389"/>
      <c r="O88" s="390"/>
      <c r="P88" s="390"/>
      <c r="R88" s="391"/>
      <c r="S88" s="391"/>
      <c r="T88" s="391"/>
      <c r="U88" s="391"/>
      <c r="V88" s="390"/>
      <c r="W88" s="390"/>
      <c r="X88" s="392"/>
      <c r="Y88" s="392"/>
    </row>
    <row r="89" spans="5:25" s="386" customFormat="1" ht="19.5" customHeight="1" x14ac:dyDescent="0.25">
      <c r="E89" s="387"/>
      <c r="F89" s="387"/>
      <c r="G89" s="388"/>
      <c r="H89" s="389"/>
      <c r="I89" s="390"/>
      <c r="J89" s="390"/>
      <c r="K89" s="390"/>
      <c r="L89" s="390"/>
      <c r="M89" s="390"/>
      <c r="N89" s="389"/>
      <c r="O89" s="390"/>
      <c r="P89" s="390"/>
      <c r="R89" s="391"/>
      <c r="S89" s="391"/>
      <c r="T89" s="391"/>
      <c r="U89" s="391"/>
      <c r="V89" s="390"/>
      <c r="W89" s="390"/>
      <c r="X89" s="392"/>
      <c r="Y89" s="392"/>
    </row>
    <row r="90" spans="5:25" s="386" customFormat="1" ht="19.5" customHeight="1" x14ac:dyDescent="0.25">
      <c r="E90" s="387"/>
      <c r="F90" s="387"/>
      <c r="G90" s="388"/>
      <c r="H90" s="389"/>
      <c r="I90" s="390"/>
      <c r="J90" s="390"/>
      <c r="K90" s="390"/>
      <c r="L90" s="390"/>
      <c r="M90" s="390"/>
      <c r="N90" s="389"/>
      <c r="O90" s="390"/>
      <c r="P90" s="390"/>
      <c r="R90" s="391"/>
      <c r="S90" s="391"/>
      <c r="T90" s="391"/>
      <c r="U90" s="391"/>
      <c r="V90" s="390"/>
      <c r="W90" s="390"/>
      <c r="X90" s="392"/>
      <c r="Y90" s="392"/>
    </row>
    <row r="91" spans="5:25" s="386" customFormat="1" ht="19.5" customHeight="1" x14ac:dyDescent="0.25">
      <c r="E91" s="387"/>
      <c r="F91" s="387"/>
      <c r="G91" s="388"/>
      <c r="H91" s="389"/>
      <c r="I91" s="390"/>
      <c r="J91" s="390"/>
      <c r="K91" s="390"/>
      <c r="L91" s="390"/>
      <c r="M91" s="390"/>
      <c r="N91" s="389"/>
      <c r="O91" s="390"/>
      <c r="P91" s="390"/>
      <c r="R91" s="391"/>
      <c r="S91" s="391"/>
      <c r="T91" s="391"/>
      <c r="U91" s="391"/>
      <c r="V91" s="390"/>
      <c r="W91" s="390"/>
      <c r="X91" s="392"/>
      <c r="Y91" s="392"/>
    </row>
    <row r="92" spans="5:25" s="386" customFormat="1" ht="19.5" customHeight="1" x14ac:dyDescent="0.25">
      <c r="E92" s="387"/>
      <c r="F92" s="387"/>
      <c r="G92" s="388"/>
      <c r="H92" s="389"/>
      <c r="I92" s="390"/>
      <c r="J92" s="390"/>
      <c r="K92" s="390"/>
      <c r="L92" s="390"/>
      <c r="M92" s="390"/>
      <c r="N92" s="389"/>
      <c r="O92" s="390"/>
      <c r="P92" s="390"/>
      <c r="R92" s="391"/>
      <c r="S92" s="391"/>
      <c r="T92" s="391"/>
      <c r="U92" s="391"/>
      <c r="V92" s="390"/>
      <c r="W92" s="390"/>
      <c r="X92" s="392"/>
      <c r="Y92" s="392"/>
    </row>
    <row r="93" spans="5:25" s="386" customFormat="1" ht="19.5" customHeight="1" x14ac:dyDescent="0.25">
      <c r="E93" s="387"/>
      <c r="F93" s="387"/>
      <c r="G93" s="388"/>
      <c r="H93" s="389"/>
      <c r="I93" s="390"/>
      <c r="J93" s="390"/>
      <c r="K93" s="390"/>
      <c r="L93" s="390"/>
      <c r="M93" s="390"/>
      <c r="N93" s="389"/>
      <c r="O93" s="390"/>
      <c r="P93" s="390"/>
      <c r="R93" s="391"/>
      <c r="S93" s="391"/>
      <c r="T93" s="391"/>
      <c r="U93" s="391"/>
      <c r="V93" s="390"/>
      <c r="W93" s="390"/>
      <c r="X93" s="392"/>
      <c r="Y93" s="392"/>
    </row>
    <row r="94" spans="5:25" s="386" customFormat="1" ht="19.5" customHeight="1" x14ac:dyDescent="0.25">
      <c r="E94" s="387"/>
      <c r="F94" s="387"/>
      <c r="G94" s="388"/>
      <c r="H94" s="389"/>
      <c r="I94" s="390"/>
      <c r="J94" s="390"/>
      <c r="K94" s="390"/>
      <c r="L94" s="390"/>
      <c r="M94" s="390"/>
      <c r="N94" s="389"/>
      <c r="O94" s="390"/>
      <c r="P94" s="390"/>
      <c r="R94" s="391"/>
      <c r="S94" s="391"/>
      <c r="T94" s="391"/>
      <c r="U94" s="391"/>
      <c r="V94" s="390"/>
      <c r="W94" s="390"/>
      <c r="X94" s="392"/>
      <c r="Y94" s="392"/>
    </row>
    <row r="95" spans="5:25" s="386" customFormat="1" ht="19.5" customHeight="1" x14ac:dyDescent="0.25">
      <c r="E95" s="387"/>
      <c r="F95" s="387"/>
      <c r="G95" s="388"/>
      <c r="H95" s="389"/>
      <c r="I95" s="390"/>
      <c r="J95" s="390"/>
      <c r="K95" s="390"/>
      <c r="L95" s="390"/>
      <c r="M95" s="390"/>
      <c r="N95" s="389"/>
      <c r="O95" s="390"/>
      <c r="P95" s="390"/>
      <c r="R95" s="391"/>
      <c r="S95" s="391"/>
      <c r="T95" s="391"/>
      <c r="U95" s="391"/>
      <c r="V95" s="390"/>
      <c r="W95" s="390"/>
      <c r="X95" s="392"/>
      <c r="Y95" s="392"/>
    </row>
    <row r="96" spans="5:25" s="386" customFormat="1" ht="19.5" customHeight="1" x14ac:dyDescent="0.25">
      <c r="E96" s="387"/>
      <c r="F96" s="387"/>
      <c r="G96" s="388"/>
      <c r="H96" s="389"/>
      <c r="I96" s="390"/>
      <c r="J96" s="390"/>
      <c r="K96" s="390"/>
      <c r="L96" s="390"/>
      <c r="M96" s="390"/>
      <c r="N96" s="389"/>
      <c r="O96" s="390"/>
      <c r="P96" s="390"/>
      <c r="R96" s="391"/>
      <c r="S96" s="391"/>
      <c r="T96" s="391"/>
      <c r="U96" s="391"/>
      <c r="V96" s="390"/>
      <c r="W96" s="390"/>
      <c r="X96" s="392"/>
      <c r="Y96" s="392"/>
    </row>
    <row r="97" spans="5:25" s="386" customFormat="1" ht="19.5" customHeight="1" x14ac:dyDescent="0.25">
      <c r="E97" s="387"/>
      <c r="F97" s="387"/>
      <c r="G97" s="388"/>
      <c r="H97" s="389"/>
      <c r="I97" s="390"/>
      <c r="J97" s="390"/>
      <c r="K97" s="390"/>
      <c r="L97" s="390"/>
      <c r="M97" s="390"/>
      <c r="N97" s="389"/>
      <c r="O97" s="390"/>
      <c r="P97" s="390"/>
      <c r="R97" s="391"/>
      <c r="S97" s="391"/>
      <c r="T97" s="391"/>
      <c r="U97" s="391"/>
      <c r="V97" s="390"/>
      <c r="W97" s="390"/>
      <c r="X97" s="392"/>
      <c r="Y97" s="392"/>
    </row>
    <row r="98" spans="5:25" s="386" customFormat="1" ht="19.5" customHeight="1" x14ac:dyDescent="0.25">
      <c r="E98" s="387"/>
      <c r="F98" s="387"/>
      <c r="G98" s="388"/>
      <c r="H98" s="389"/>
      <c r="I98" s="390"/>
      <c r="J98" s="390"/>
      <c r="K98" s="390"/>
      <c r="L98" s="390"/>
      <c r="M98" s="390"/>
      <c r="N98" s="389"/>
      <c r="O98" s="390"/>
      <c r="P98" s="390"/>
      <c r="R98" s="391"/>
      <c r="S98" s="391"/>
      <c r="T98" s="391"/>
      <c r="U98" s="391"/>
      <c r="V98" s="390"/>
      <c r="W98" s="390"/>
      <c r="X98" s="392"/>
      <c r="Y98" s="392"/>
    </row>
    <row r="99" spans="5:25" s="386" customFormat="1" ht="19.5" customHeight="1" x14ac:dyDescent="0.25">
      <c r="E99" s="387"/>
      <c r="F99" s="387"/>
      <c r="G99" s="388"/>
      <c r="H99" s="389"/>
      <c r="I99" s="390"/>
      <c r="J99" s="390"/>
      <c r="K99" s="390"/>
      <c r="L99" s="390"/>
      <c r="M99" s="390"/>
      <c r="N99" s="389"/>
      <c r="O99" s="390"/>
      <c r="P99" s="390"/>
      <c r="R99" s="391"/>
      <c r="S99" s="391"/>
      <c r="T99" s="391"/>
      <c r="U99" s="391"/>
      <c r="V99" s="390"/>
      <c r="W99" s="390"/>
      <c r="X99" s="392"/>
      <c r="Y99" s="392"/>
    </row>
    <row r="100" spans="5:25" s="386" customFormat="1" ht="19.5" customHeight="1" x14ac:dyDescent="0.25">
      <c r="E100" s="387"/>
      <c r="F100" s="387"/>
      <c r="G100" s="388"/>
      <c r="H100" s="389"/>
      <c r="I100" s="390"/>
      <c r="J100" s="390"/>
      <c r="K100" s="390"/>
      <c r="L100" s="390"/>
      <c r="M100" s="390"/>
      <c r="N100" s="389"/>
      <c r="O100" s="390"/>
      <c r="P100" s="390"/>
      <c r="R100" s="391"/>
      <c r="S100" s="391"/>
      <c r="T100" s="391"/>
      <c r="U100" s="391"/>
      <c r="V100" s="390"/>
      <c r="W100" s="390"/>
      <c r="X100" s="392"/>
      <c r="Y100" s="392"/>
    </row>
    <row r="101" spans="5:25" s="386" customFormat="1" ht="19.5" customHeight="1" x14ac:dyDescent="0.25">
      <c r="E101" s="387"/>
      <c r="F101" s="387"/>
      <c r="G101" s="388"/>
      <c r="H101" s="389"/>
      <c r="I101" s="390"/>
      <c r="J101" s="390"/>
      <c r="K101" s="390"/>
      <c r="L101" s="390"/>
      <c r="M101" s="390"/>
      <c r="N101" s="389"/>
      <c r="O101" s="390"/>
      <c r="P101" s="390"/>
      <c r="R101" s="391"/>
      <c r="S101" s="391"/>
      <c r="T101" s="391"/>
      <c r="U101" s="391"/>
      <c r="V101" s="390"/>
      <c r="W101" s="390"/>
      <c r="X101" s="392"/>
      <c r="Y101" s="392"/>
    </row>
    <row r="102" spans="5:25" s="386" customFormat="1" ht="19.5" customHeight="1" x14ac:dyDescent="0.25">
      <c r="E102" s="387"/>
      <c r="F102" s="387"/>
      <c r="G102" s="388"/>
      <c r="H102" s="389"/>
      <c r="I102" s="390"/>
      <c r="J102" s="390"/>
      <c r="K102" s="390"/>
      <c r="L102" s="390"/>
      <c r="M102" s="390"/>
      <c r="N102" s="389"/>
      <c r="O102" s="390"/>
      <c r="P102" s="390"/>
      <c r="R102" s="391"/>
      <c r="S102" s="391"/>
      <c r="T102" s="391"/>
      <c r="U102" s="391"/>
      <c r="V102" s="390"/>
      <c r="W102" s="390"/>
      <c r="X102" s="392"/>
      <c r="Y102" s="392"/>
    </row>
    <row r="103" spans="5:25" s="386" customFormat="1" ht="19.5" customHeight="1" x14ac:dyDescent="0.25">
      <c r="E103" s="387"/>
      <c r="F103" s="387"/>
      <c r="G103" s="388"/>
      <c r="H103" s="389"/>
      <c r="I103" s="390"/>
      <c r="J103" s="390"/>
      <c r="K103" s="390"/>
      <c r="L103" s="390"/>
      <c r="M103" s="390"/>
      <c r="N103" s="389"/>
      <c r="O103" s="390"/>
      <c r="P103" s="390"/>
      <c r="R103" s="391"/>
      <c r="S103" s="391"/>
      <c r="T103" s="391"/>
      <c r="U103" s="391"/>
      <c r="V103" s="390"/>
      <c r="W103" s="390"/>
      <c r="X103" s="392"/>
      <c r="Y103" s="392"/>
    </row>
    <row r="104" spans="5:25" s="386" customFormat="1" ht="19.5" customHeight="1" x14ac:dyDescent="0.25">
      <c r="E104" s="387"/>
      <c r="F104" s="387"/>
      <c r="G104" s="388"/>
      <c r="H104" s="389"/>
      <c r="I104" s="390"/>
      <c r="J104" s="390"/>
      <c r="K104" s="390"/>
      <c r="L104" s="390"/>
      <c r="M104" s="390"/>
      <c r="N104" s="389"/>
      <c r="O104" s="390"/>
      <c r="P104" s="390"/>
      <c r="R104" s="391"/>
      <c r="S104" s="391"/>
      <c r="T104" s="391"/>
      <c r="U104" s="391"/>
      <c r="V104" s="390"/>
      <c r="W104" s="390"/>
      <c r="X104" s="392"/>
      <c r="Y104" s="392"/>
    </row>
    <row r="105" spans="5:25" s="386" customFormat="1" ht="19.5" customHeight="1" x14ac:dyDescent="0.25">
      <c r="E105" s="387"/>
      <c r="F105" s="387"/>
      <c r="G105" s="388"/>
      <c r="H105" s="389"/>
      <c r="I105" s="390"/>
      <c r="J105" s="390"/>
      <c r="K105" s="390"/>
      <c r="L105" s="390"/>
      <c r="M105" s="390"/>
      <c r="N105" s="389"/>
      <c r="O105" s="390"/>
      <c r="P105" s="390"/>
      <c r="R105" s="391"/>
      <c r="S105" s="391"/>
      <c r="T105" s="391"/>
      <c r="U105" s="391"/>
      <c r="V105" s="390"/>
      <c r="W105" s="390"/>
      <c r="X105" s="392"/>
      <c r="Y105" s="392"/>
    </row>
    <row r="106" spans="5:25" s="386" customFormat="1" ht="19.5" customHeight="1" x14ac:dyDescent="0.25">
      <c r="E106" s="387"/>
      <c r="F106" s="387"/>
      <c r="G106" s="388"/>
      <c r="H106" s="389"/>
      <c r="I106" s="390"/>
      <c r="J106" s="390"/>
      <c r="K106" s="390"/>
      <c r="L106" s="390"/>
      <c r="M106" s="390"/>
      <c r="N106" s="389"/>
      <c r="O106" s="390"/>
      <c r="P106" s="390"/>
      <c r="R106" s="391"/>
      <c r="S106" s="391"/>
      <c r="T106" s="391"/>
      <c r="U106" s="391"/>
      <c r="V106" s="390"/>
      <c r="W106" s="390"/>
      <c r="X106" s="392"/>
      <c r="Y106" s="392"/>
    </row>
    <row r="107" spans="5:25" s="386" customFormat="1" ht="19.5" customHeight="1" x14ac:dyDescent="0.25">
      <c r="E107" s="387"/>
      <c r="F107" s="387"/>
      <c r="G107" s="388"/>
      <c r="H107" s="389"/>
      <c r="I107" s="390"/>
      <c r="J107" s="390"/>
      <c r="K107" s="390"/>
      <c r="L107" s="390"/>
      <c r="M107" s="390"/>
      <c r="N107" s="389"/>
      <c r="O107" s="390"/>
      <c r="P107" s="390"/>
      <c r="R107" s="391"/>
      <c r="S107" s="391"/>
      <c r="T107" s="391"/>
      <c r="U107" s="391"/>
      <c r="V107" s="390"/>
      <c r="W107" s="390"/>
      <c r="X107" s="392"/>
      <c r="Y107" s="392"/>
    </row>
    <row r="108" spans="5:25" s="386" customFormat="1" ht="19.5" customHeight="1" x14ac:dyDescent="0.25">
      <c r="E108" s="387"/>
      <c r="F108" s="387"/>
      <c r="G108" s="388"/>
      <c r="H108" s="389"/>
      <c r="I108" s="390"/>
      <c r="J108" s="390"/>
      <c r="K108" s="390"/>
      <c r="L108" s="390"/>
      <c r="M108" s="390"/>
      <c r="N108" s="389"/>
      <c r="O108" s="390"/>
      <c r="P108" s="390"/>
      <c r="R108" s="391"/>
      <c r="S108" s="391"/>
      <c r="T108" s="391"/>
      <c r="U108" s="391"/>
      <c r="V108" s="390"/>
      <c r="W108" s="390"/>
      <c r="X108" s="392"/>
      <c r="Y108" s="392"/>
    </row>
    <row r="109" spans="5:25" s="386" customFormat="1" ht="19.5" customHeight="1" x14ac:dyDescent="0.25">
      <c r="E109" s="387"/>
      <c r="F109" s="387"/>
      <c r="G109" s="388"/>
      <c r="H109" s="389"/>
      <c r="I109" s="390"/>
      <c r="J109" s="390"/>
      <c r="K109" s="390"/>
      <c r="L109" s="390"/>
      <c r="M109" s="390"/>
      <c r="N109" s="389"/>
      <c r="O109" s="390"/>
      <c r="P109" s="390"/>
      <c r="R109" s="391"/>
      <c r="S109" s="391"/>
      <c r="T109" s="391"/>
      <c r="U109" s="391"/>
      <c r="V109" s="390"/>
      <c r="W109" s="390"/>
      <c r="X109" s="392"/>
      <c r="Y109" s="392"/>
    </row>
    <row r="110" spans="5:25" s="386" customFormat="1" ht="19.5" customHeight="1" x14ac:dyDescent="0.25">
      <c r="E110" s="387"/>
      <c r="F110" s="387"/>
      <c r="G110" s="388"/>
      <c r="H110" s="389"/>
      <c r="I110" s="390"/>
      <c r="J110" s="390"/>
      <c r="K110" s="390"/>
      <c r="L110" s="390"/>
      <c r="M110" s="390"/>
      <c r="N110" s="389"/>
      <c r="O110" s="390"/>
      <c r="P110" s="390"/>
      <c r="R110" s="391"/>
      <c r="S110" s="391"/>
      <c r="T110" s="391"/>
      <c r="U110" s="391"/>
      <c r="V110" s="390"/>
      <c r="W110" s="390"/>
      <c r="X110" s="392"/>
      <c r="Y110" s="392"/>
    </row>
    <row r="111" spans="5:25" s="386" customFormat="1" ht="19.5" customHeight="1" x14ac:dyDescent="0.25">
      <c r="E111" s="387"/>
      <c r="F111" s="387"/>
      <c r="G111" s="388"/>
      <c r="H111" s="389"/>
      <c r="I111" s="390"/>
      <c r="J111" s="390"/>
      <c r="K111" s="390"/>
      <c r="L111" s="390"/>
      <c r="M111" s="390"/>
      <c r="N111" s="389"/>
      <c r="O111" s="390"/>
      <c r="P111" s="390"/>
      <c r="R111" s="391"/>
      <c r="S111" s="391"/>
      <c r="T111" s="391"/>
      <c r="U111" s="391"/>
      <c r="V111" s="390"/>
      <c r="W111" s="390"/>
      <c r="X111" s="392"/>
      <c r="Y111" s="392"/>
    </row>
    <row r="112" spans="5:25" s="386" customFormat="1" ht="19.5" customHeight="1" x14ac:dyDescent="0.25">
      <c r="E112" s="387"/>
      <c r="F112" s="387"/>
      <c r="G112" s="388"/>
      <c r="H112" s="389"/>
      <c r="I112" s="390"/>
      <c r="J112" s="390"/>
      <c r="K112" s="390"/>
      <c r="L112" s="390"/>
      <c r="M112" s="390"/>
      <c r="N112" s="389"/>
      <c r="O112" s="390"/>
      <c r="P112" s="390"/>
      <c r="R112" s="391"/>
      <c r="S112" s="391"/>
      <c r="T112" s="391"/>
      <c r="U112" s="391"/>
      <c r="V112" s="390"/>
      <c r="W112" s="390"/>
      <c r="X112" s="392"/>
      <c r="Y112" s="392"/>
    </row>
    <row r="113" spans="5:25" s="386" customFormat="1" ht="19.5" customHeight="1" x14ac:dyDescent="0.25">
      <c r="E113" s="387"/>
      <c r="F113" s="387"/>
      <c r="G113" s="388"/>
      <c r="H113" s="389"/>
      <c r="I113" s="390"/>
      <c r="J113" s="390"/>
      <c r="K113" s="390"/>
      <c r="L113" s="390"/>
      <c r="M113" s="390"/>
      <c r="N113" s="389"/>
      <c r="O113" s="390"/>
      <c r="P113" s="390"/>
      <c r="R113" s="391"/>
      <c r="S113" s="391"/>
      <c r="T113" s="391"/>
      <c r="U113" s="391"/>
      <c r="V113" s="390"/>
      <c r="W113" s="390"/>
      <c r="X113" s="392"/>
      <c r="Y113" s="392"/>
    </row>
    <row r="114" spans="5:25" s="386" customFormat="1" ht="19.5" customHeight="1" x14ac:dyDescent="0.25">
      <c r="E114" s="387"/>
      <c r="F114" s="387"/>
      <c r="G114" s="388"/>
      <c r="H114" s="389"/>
      <c r="I114" s="390"/>
      <c r="J114" s="390"/>
      <c r="K114" s="390"/>
      <c r="L114" s="390"/>
      <c r="M114" s="390"/>
      <c r="N114" s="389"/>
      <c r="O114" s="390"/>
      <c r="P114" s="390"/>
      <c r="R114" s="391"/>
      <c r="S114" s="391"/>
      <c r="T114" s="391"/>
      <c r="U114" s="391"/>
      <c r="V114" s="390"/>
      <c r="W114" s="390"/>
      <c r="X114" s="392"/>
      <c r="Y114" s="392"/>
    </row>
    <row r="115" spans="5:25" s="386" customFormat="1" ht="19.5" customHeight="1" x14ac:dyDescent="0.25">
      <c r="E115" s="387"/>
      <c r="F115" s="387"/>
      <c r="G115" s="388"/>
      <c r="H115" s="389"/>
      <c r="I115" s="390"/>
      <c r="J115" s="390"/>
      <c r="K115" s="390"/>
      <c r="L115" s="390"/>
      <c r="M115" s="390"/>
      <c r="N115" s="389"/>
      <c r="O115" s="390"/>
      <c r="P115" s="390"/>
      <c r="R115" s="391"/>
      <c r="S115" s="391"/>
      <c r="T115" s="391"/>
      <c r="U115" s="391"/>
      <c r="V115" s="390"/>
      <c r="W115" s="390"/>
      <c r="X115" s="392"/>
      <c r="Y115" s="392"/>
    </row>
    <row r="116" spans="5:25" s="386" customFormat="1" ht="19.5" customHeight="1" x14ac:dyDescent="0.25">
      <c r="E116" s="387"/>
      <c r="F116" s="387"/>
      <c r="G116" s="388"/>
      <c r="H116" s="389"/>
      <c r="I116" s="390"/>
      <c r="J116" s="390"/>
      <c r="K116" s="390"/>
      <c r="L116" s="390"/>
      <c r="M116" s="390"/>
      <c r="N116" s="389"/>
      <c r="O116" s="390"/>
      <c r="P116" s="390"/>
      <c r="R116" s="391"/>
      <c r="S116" s="391"/>
      <c r="T116" s="391"/>
      <c r="U116" s="391"/>
      <c r="V116" s="390"/>
      <c r="W116" s="390"/>
      <c r="X116" s="392"/>
      <c r="Y116" s="392"/>
    </row>
    <row r="117" spans="5:25" s="386" customFormat="1" ht="19.5" customHeight="1" x14ac:dyDescent="0.25">
      <c r="E117" s="387"/>
      <c r="F117" s="387"/>
      <c r="G117" s="388"/>
      <c r="H117" s="389"/>
      <c r="I117" s="390"/>
      <c r="J117" s="390"/>
      <c r="K117" s="390"/>
      <c r="L117" s="390"/>
      <c r="M117" s="390"/>
      <c r="N117" s="389"/>
      <c r="O117" s="390"/>
      <c r="P117" s="390"/>
      <c r="R117" s="391"/>
      <c r="S117" s="391"/>
      <c r="T117" s="391"/>
      <c r="U117" s="391"/>
      <c r="V117" s="390"/>
      <c r="W117" s="390"/>
      <c r="X117" s="392"/>
      <c r="Y117" s="392"/>
    </row>
    <row r="118" spans="5:25" s="386" customFormat="1" ht="19.5" customHeight="1" x14ac:dyDescent="0.25">
      <c r="E118" s="387"/>
      <c r="F118" s="387"/>
      <c r="G118" s="388"/>
      <c r="H118" s="389"/>
      <c r="I118" s="390"/>
      <c r="J118" s="390"/>
      <c r="K118" s="390"/>
      <c r="L118" s="390"/>
      <c r="M118" s="390"/>
      <c r="N118" s="389"/>
      <c r="O118" s="390"/>
      <c r="P118" s="390"/>
      <c r="R118" s="391"/>
      <c r="S118" s="391"/>
      <c r="T118" s="391"/>
      <c r="U118" s="391"/>
      <c r="V118" s="390"/>
      <c r="W118" s="390"/>
      <c r="X118" s="392"/>
      <c r="Y118" s="392"/>
    </row>
    <row r="119" spans="5:25" s="386" customFormat="1" ht="19.5" customHeight="1" x14ac:dyDescent="0.25">
      <c r="E119" s="387"/>
      <c r="F119" s="387"/>
      <c r="G119" s="388"/>
      <c r="H119" s="389"/>
      <c r="I119" s="390"/>
      <c r="J119" s="390"/>
      <c r="K119" s="390"/>
      <c r="L119" s="390"/>
      <c r="M119" s="390"/>
      <c r="N119" s="389"/>
      <c r="O119" s="390"/>
      <c r="P119" s="390"/>
      <c r="R119" s="391"/>
      <c r="S119" s="391"/>
      <c r="T119" s="391"/>
      <c r="U119" s="391"/>
      <c r="V119" s="390"/>
      <c r="W119" s="390"/>
      <c r="X119" s="392"/>
      <c r="Y119" s="392"/>
    </row>
    <row r="120" spans="5:25" s="386" customFormat="1" ht="19.5" customHeight="1" x14ac:dyDescent="0.25">
      <c r="E120" s="387"/>
      <c r="F120" s="387"/>
      <c r="G120" s="388"/>
      <c r="H120" s="389"/>
      <c r="I120" s="390"/>
      <c r="J120" s="390"/>
      <c r="K120" s="390"/>
      <c r="L120" s="390"/>
      <c r="M120" s="390"/>
      <c r="N120" s="389"/>
      <c r="O120" s="390"/>
      <c r="P120" s="390"/>
      <c r="R120" s="391"/>
      <c r="S120" s="391"/>
      <c r="T120" s="391"/>
      <c r="U120" s="391"/>
      <c r="V120" s="390"/>
      <c r="W120" s="390"/>
      <c r="X120" s="392"/>
      <c r="Y120" s="392"/>
    </row>
    <row r="121" spans="5:25" s="386" customFormat="1" ht="19.5" customHeight="1" x14ac:dyDescent="0.25">
      <c r="E121" s="387"/>
      <c r="F121" s="387"/>
      <c r="G121" s="388"/>
      <c r="H121" s="389"/>
      <c r="I121" s="390"/>
      <c r="J121" s="390"/>
      <c r="K121" s="390"/>
      <c r="L121" s="390"/>
      <c r="M121" s="390"/>
      <c r="N121" s="389"/>
      <c r="O121" s="390"/>
      <c r="P121" s="390"/>
      <c r="R121" s="391"/>
      <c r="S121" s="391"/>
      <c r="T121" s="391"/>
      <c r="U121" s="391"/>
      <c r="V121" s="390"/>
      <c r="W121" s="390"/>
      <c r="X121" s="392"/>
      <c r="Y121" s="392"/>
    </row>
    <row r="122" spans="5:25" s="386" customFormat="1" ht="19.5" customHeight="1" x14ac:dyDescent="0.25">
      <c r="E122" s="387"/>
      <c r="F122" s="387"/>
      <c r="G122" s="388"/>
      <c r="H122" s="389"/>
      <c r="I122" s="390"/>
      <c r="J122" s="390"/>
      <c r="K122" s="390"/>
      <c r="L122" s="390"/>
      <c r="M122" s="390"/>
      <c r="N122" s="389"/>
      <c r="O122" s="390"/>
      <c r="P122" s="390"/>
      <c r="R122" s="391"/>
      <c r="S122" s="391"/>
      <c r="T122" s="391"/>
      <c r="U122" s="391"/>
      <c r="V122" s="390"/>
      <c r="W122" s="390"/>
      <c r="X122" s="392"/>
      <c r="Y122" s="392"/>
    </row>
  </sheetData>
  <sheetProtection algorithmName="SHA-512" hashValue="a02dbIWY0Y/+FwWXu+3+8QYkIxsPdKLxSXg/RHe0Gr48MZ6pDLItvDGfUFMeHgrFJbsxpovJCSFvTYwx0j2j5Q==" saltValue="HgnPlxcio8nbN4s+wXjJqA==" spinCount="100000" sheet="1" objects="1" scenarios="1" selectLockedCells="1"/>
  <dataConsolidate/>
  <customSheetViews>
    <customSheetView guid="{39730EE9-C200-49A1-8CC0-8205A0991BA8}" scale="70" showGridLines="0" showRowCol="0" fitToPage="1" hiddenRows="1" hiddenColumns="1">
      <pane xSplit="3" topLeftCell="D1" activePane="topRight" state="frozen"/>
      <selection pane="topRight" activeCell="G31" sqref="G31"/>
      <pageMargins left="0.5" right="0.21" top="0" bottom="0" header="0.51181102362204722" footer="0.51181102362204722"/>
      <pageSetup paperSize="8" scale="73" orientation="landscape" verticalDpi="1200" r:id="rId1"/>
      <headerFooter alignWithMargins="0"/>
    </customSheetView>
  </customSheetViews>
  <mergeCells count="27">
    <mergeCell ref="AB26:AD26"/>
    <mergeCell ref="X27:Y27"/>
    <mergeCell ref="M27:W27"/>
    <mergeCell ref="Z27:AB27"/>
    <mergeCell ref="AB28:AB29"/>
    <mergeCell ref="H26:X26"/>
    <mergeCell ref="H27:H29"/>
    <mergeCell ref="AC27:AD29"/>
    <mergeCell ref="I27:I29"/>
    <mergeCell ref="M28:M29"/>
    <mergeCell ref="Z28:AA29"/>
    <mergeCell ref="Q28:Q29"/>
    <mergeCell ref="B32:B60"/>
    <mergeCell ref="N28:P28"/>
    <mergeCell ref="U28:W28"/>
    <mergeCell ref="A27:A29"/>
    <mergeCell ref="Z26:AA26"/>
    <mergeCell ref="C26:G26"/>
    <mergeCell ref="C27:C29"/>
    <mergeCell ref="D27:D29"/>
    <mergeCell ref="E27:E29"/>
    <mergeCell ref="F27:F29"/>
    <mergeCell ref="G27:G29"/>
    <mergeCell ref="Y28:Y29"/>
    <mergeCell ref="X28:X29"/>
    <mergeCell ref="B27:B29"/>
    <mergeCell ref="L27:L29"/>
  </mergeCells>
  <phoneticPr fontId="3"/>
  <conditionalFormatting sqref="AC30">
    <cfRule type="expression" dxfId="125" priority="130">
      <formula>$AC$30="【注意】徴収方法に応じて②又は③又は④に該当するデータを入力してください"</formula>
    </cfRule>
  </conditionalFormatting>
  <conditionalFormatting sqref="AC32">
    <cfRule type="expression" dxfId="124" priority="68">
      <formula>$AC$32="【注意】徴収方法に応じて①・②・③に該当するデータを入力又は削除し、上から行をあけることなく順番に入力してください"</formula>
    </cfRule>
  </conditionalFormatting>
  <conditionalFormatting sqref="AC31">
    <cfRule type="expression" dxfId="123" priority="67">
      <formula>$AC$31="【注意】徴収方法に応じて①・②・③に該当するデータを入力又は削除し、上から行をあけることなく順番に入力してください"</formula>
    </cfRule>
  </conditionalFormatting>
  <conditionalFormatting sqref="AC33">
    <cfRule type="expression" dxfId="122" priority="66">
      <formula>$AC$33="【注意】徴収方法に応じて①・②・③に該当するデータを入力又は削除し、上から行をあけることなく順番に入力してください"</formula>
    </cfRule>
  </conditionalFormatting>
  <conditionalFormatting sqref="AC34">
    <cfRule type="expression" dxfId="121" priority="65">
      <formula>$AC$34="【注意】徴収方法に応じて①・②・③に該当するデータを入力又は削除し、上から行をあけることなく順番に入力してください"</formula>
    </cfRule>
  </conditionalFormatting>
  <conditionalFormatting sqref="AC35">
    <cfRule type="expression" dxfId="120" priority="64">
      <formula>$AC$35="【注意】徴収方法に応じて①・②・③に該当するデータを入力又は削除し、上から行をあけることなく順番に入力してください"</formula>
    </cfRule>
  </conditionalFormatting>
  <conditionalFormatting sqref="AC36">
    <cfRule type="expression" dxfId="119" priority="63">
      <formula>$AC$36="【注意】徴収方法に応じて①・②・③に該当するデータを入力又は削除し、上から行をあけることなく順番に入力してください"</formula>
    </cfRule>
  </conditionalFormatting>
  <conditionalFormatting sqref="AC37">
    <cfRule type="expression" dxfId="118" priority="62">
      <formula>$AC$37="【注意】徴収方法に応じて①・②・③に該当するデータを入力又は削除し、上から行をあけることなく順番に入力してください"</formula>
    </cfRule>
  </conditionalFormatting>
  <conditionalFormatting sqref="AC38">
    <cfRule type="expression" dxfId="117" priority="61">
      <formula>$AC$38="【注意】徴収方法に応じて①・②・③に該当するデータを入力又は削除し、上から行をあけることなく順番に入力してください"</formula>
    </cfRule>
  </conditionalFormatting>
  <conditionalFormatting sqref="AC39">
    <cfRule type="expression" dxfId="116" priority="60">
      <formula>$AC$39="【注意】徴収方法に応じて①・②・③に該当するデータを入力又は削除し、上から行をあけることなく順番に入力してください"</formula>
    </cfRule>
  </conditionalFormatting>
  <conditionalFormatting sqref="AC40">
    <cfRule type="expression" dxfId="115" priority="59">
      <formula>$AC$40="【注意】徴収方法に応じて①・②・③に該当するデータを入力又は削除し、上から行をあけることなく順番に入力してください"</formula>
    </cfRule>
  </conditionalFormatting>
  <conditionalFormatting sqref="AC41">
    <cfRule type="expression" dxfId="114" priority="58">
      <formula>$AC$41="【注意】徴収方法に応じて①・②・③に該当するデータを入力又は削除し、上から行をあけることなく順番に入力してください"</formula>
    </cfRule>
  </conditionalFormatting>
  <conditionalFormatting sqref="AC42">
    <cfRule type="expression" dxfId="113" priority="57">
      <formula>$AC$42="【注意】徴収方法に応じて①・②・③に該当するデータを入力又は削除し、上から行をあけることなく順番に入力してください"</formula>
    </cfRule>
  </conditionalFormatting>
  <conditionalFormatting sqref="AC43">
    <cfRule type="expression" dxfId="112" priority="56">
      <formula>$AC$43="【注意】徴収方法に応じて①・②・③に該当するデータを入力又は削除し、上から行をあけることなく順番に入力してください"</formula>
    </cfRule>
  </conditionalFormatting>
  <conditionalFormatting sqref="AC44">
    <cfRule type="expression" dxfId="111" priority="55">
      <formula>$AC$44="【注意】徴収方法に応じて①・②・③に該当するデータを入力又は削除し、上から行をあけることなく順番に入力してください"</formula>
    </cfRule>
  </conditionalFormatting>
  <conditionalFormatting sqref="AC45">
    <cfRule type="expression" dxfId="110" priority="54">
      <formula>$AC$45="【注意】徴収方法に応じて①・②・③に該当するデータを入力又は削除し、上から行をあけることなく順番に入力してください"</formula>
    </cfRule>
  </conditionalFormatting>
  <conditionalFormatting sqref="AC46">
    <cfRule type="expression" dxfId="109" priority="53">
      <formula>$AC$46="【注意】徴収方法に応じて①・②・③に該当するデータを入力又は削除し、上から行をあけることなく順番に入力してください"</formula>
    </cfRule>
  </conditionalFormatting>
  <conditionalFormatting sqref="AC47">
    <cfRule type="expression" dxfId="108" priority="52">
      <formula>$AC$47="【注意】徴収方法に応じて①・②・③に該当するデータを入力又は削除し、上から行をあけることなく順番に入力してください"</formula>
    </cfRule>
  </conditionalFormatting>
  <conditionalFormatting sqref="AC48">
    <cfRule type="expression" dxfId="107" priority="51">
      <formula>$AC$48="【注意】徴収方法に応じて①・②・③に該当するデータを入力又は削除し、上から行をあけることなく順番に入力してください"</formula>
    </cfRule>
  </conditionalFormatting>
  <conditionalFormatting sqref="AC49">
    <cfRule type="expression" dxfId="106" priority="50">
      <formula>$AC$49="【注意】徴収方法に応じて①・②・③に該当するデータを入力又は削除し、上から行をあけることなく順番に入力してください"</formula>
    </cfRule>
  </conditionalFormatting>
  <conditionalFormatting sqref="AC50">
    <cfRule type="expression" dxfId="105" priority="49">
      <formula>$AC$50="【注意】徴収方法に応じて①・②・③に該当するデータを入力又は削除し、上から行をあけることなく順番に入力してください"</formula>
    </cfRule>
  </conditionalFormatting>
  <conditionalFormatting sqref="AC51">
    <cfRule type="expression" dxfId="104" priority="48">
      <formula>$AC$51="【注意】徴収方法に応じて①・②・③に該当するデータを入力又は削除し、上から行をあけることなく順番に入力してください"</formula>
    </cfRule>
  </conditionalFormatting>
  <conditionalFormatting sqref="AC52">
    <cfRule type="expression" dxfId="103" priority="47">
      <formula>$AC$52="【注意】徴収方法に応じて①・②・③に該当するデータを入力又は削除し、上から行をあけることなく順番に入力してください"</formula>
    </cfRule>
  </conditionalFormatting>
  <conditionalFormatting sqref="AC53">
    <cfRule type="expression" dxfId="102" priority="46">
      <formula>$AC$53="【注意】徴収方法に応じて①・②・③に該当するデータを入力又は削除し、上から行をあけることなく順番に入力してください"</formula>
    </cfRule>
  </conditionalFormatting>
  <conditionalFormatting sqref="AC54">
    <cfRule type="expression" dxfId="101" priority="45">
      <formula>$AC$54="【注意】徴収方法に応じて①・②・③に該当するデータを入力又は削除し、上から行をあけることなく順番に入力してください"</formula>
    </cfRule>
  </conditionalFormatting>
  <conditionalFormatting sqref="AC55">
    <cfRule type="expression" dxfId="100" priority="44">
      <formula>$AC$55="【注意】徴収方法に応じて①・②・③に該当するデータを入力又は削除し、上から行をあけることなく順番に入力してください"</formula>
    </cfRule>
  </conditionalFormatting>
  <conditionalFormatting sqref="AC56">
    <cfRule type="expression" dxfId="99" priority="43">
      <formula>$AC$56="【注意】徴収方法に応じて①・②・③に該当するデータを入力又は削除し、上から行をあけることなく順番に入力してください"</formula>
    </cfRule>
  </conditionalFormatting>
  <conditionalFormatting sqref="AC57">
    <cfRule type="expression" dxfId="98" priority="42">
      <formula>$AC$57="【注意】徴収方法に応じて①・②・③に該当するデータを入力又は削除し、上から行をあけることなく順番に入力してください"</formula>
    </cfRule>
  </conditionalFormatting>
  <conditionalFormatting sqref="AC58">
    <cfRule type="expression" dxfId="97" priority="41">
      <formula>$AC$58="【注意】徴収方法に応じて①・②・③に該当するデータを入力又は削除し、上から行をあけることなく順番に入力してください"</formula>
    </cfRule>
  </conditionalFormatting>
  <conditionalFormatting sqref="AC59">
    <cfRule type="expression" dxfId="96" priority="40">
      <formula>$AC$59="【注意】徴収方法に応じて①・②・③に該当するデータを入力又は削除し、上から行をあけることなく順番に入力してください"</formula>
    </cfRule>
  </conditionalFormatting>
  <conditionalFormatting sqref="AC60">
    <cfRule type="expression" dxfId="95" priority="39">
      <formula>$AC$60="【注意】徴収方法に応じて①・②・③に該当するデータを入力又は削除し、上から行をあけることなく順番に入力してください"</formula>
    </cfRule>
  </conditionalFormatting>
  <conditionalFormatting sqref="AD31">
    <cfRule type="expression" dxfId="94" priority="8">
      <formula>$AD$31="クリックし、印刷ページへ"</formula>
    </cfRule>
  </conditionalFormatting>
  <conditionalFormatting sqref="AD32:AD60">
    <cfRule type="expression" dxfId="93" priority="2">
      <formula>$AD$31="クリックし、印刷ページへ"</formula>
    </cfRule>
  </conditionalFormatting>
  <dataValidations xWindow="1184" yWindow="829" count="15">
    <dataValidation type="list" showInputMessage="1" showErrorMessage="1" sqref="H30:H60" xr:uid="{00000000-0002-0000-0700-000000000000}">
      <formula1>$H$18:$H$24</formula1>
    </dataValidation>
    <dataValidation type="list" allowBlank="1" showInputMessage="1" showErrorMessage="1" sqref="I30:I60 J30:L30" xr:uid="{00000000-0002-0000-0700-000001000000}">
      <formula1>$I$21:$I$24</formula1>
    </dataValidation>
    <dataValidation type="date" allowBlank="1" showInputMessage="1" showErrorMessage="1" sqref="Q30 B31" xr:uid="{00000000-0002-0000-0700-000002000000}">
      <formula1>43831</formula1>
      <formula2>79624</formula2>
    </dataValidation>
    <dataValidation type="date" allowBlank="1" showInputMessage="1" showErrorMessage="1" sqref="E31:E60" xr:uid="{00000000-0002-0000-0700-000003000000}">
      <formula1>1</formula1>
      <formula2>79624</formula2>
    </dataValidation>
    <dataValidation type="list" allowBlank="1" showInputMessage="1" showErrorMessage="1" sqref="U30 N30:O30" xr:uid="{00000000-0002-0000-0700-000004000000}">
      <formula1>"　,1,2,3,4,5,6,7,8,9,10,11,12"</formula1>
    </dataValidation>
    <dataValidation type="date" allowBlank="1" showInputMessage="1" showErrorMessage="1" errorTitle="入力エラー" error="和暦又は西暦で入力してください。_x000a_" sqref="E30" xr:uid="{00000000-0002-0000-0700-000005000000}">
      <formula1>1</formula1>
      <formula2>79624</formula2>
    </dataValidation>
    <dataValidation type="whole" allowBlank="1" showInputMessage="1" showErrorMessage="1" errorTitle="確認してください" error="★数値を入力してください★" sqref="P31:P60 M31:M60" xr:uid="{00000000-0002-0000-0700-000006000000}">
      <formula1>0</formula1>
      <formula2>9999999</formula2>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Y30" xr:uid="{00000000-0002-0000-0700-000007000000}">
      <formula1>I30="１.特別徴収継続"</formula1>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X30" xr:uid="{00000000-0002-0000-0700-000008000000}">
      <formula1>I30="１.特別徴収継続"</formula1>
    </dataValidation>
    <dataValidation allowBlank="1" showInputMessage="1" showErrorMessage="1" errorTitle="特別徴収継続の項目入力欄です" error="★異動後の未徴収税額の徴収方法★を1.特別徴収継続にし、上から順番に入力してください。" promptTitle="特別徴収継続の項目入力欄です" prompt="★異動後の未徴収税額の徴収方法★を1.特別徴収継続にし、上から順番に入力してください。" sqref="X31:X60" xr:uid="{00000000-0002-0000-0700-000009000000}"/>
    <dataValidation type="whole" allowBlank="1" showInputMessage="1" showErrorMessage="1" sqref="N31:O60" xr:uid="{00000000-0002-0000-0700-00000A000000}">
      <formula1>1</formula1>
      <formula2>12</formula2>
    </dataValidation>
    <dataValidation allowBlank="1" showInputMessage="1" showErrorMessage="1" promptTitle="一括徴収の項目入力欄です" prompt="★徴収方法★を2.一括徴収にし、上から順番に入力してください。" sqref="Z30" xr:uid="{00000000-0002-0000-0700-00000B000000}"/>
    <dataValidation type="custom" allowBlank="1" showInputMessage="1" showErrorMessage="1" errorTitle="一括徴収の項目入力欄です" error="★徴収方法★を２.一括徴収にし、上から順番に入力してください。" promptTitle="一括徴収の項目入力欄です" prompt="★徴収方法★を2.一括徴収にし、上から順番に入力してください。" sqref="Z31:Z60" xr:uid="{00000000-0002-0000-0700-00000C000000}">
      <formula1>I31="２.一括徴収"</formula1>
    </dataValidation>
    <dataValidation type="custom" allowBlank="1" showInputMessage="1" showErrorMessage="1" errorTitle="特別徴収継続の項目入力欄です" error="★徴収方法★を1.特別徴収継続にし、上から順番に入力してください。" promptTitle="特別徴収継続の項目入力欄です" prompt="★徴収方法★を1.特別徴収継続にし、上から順番に入力してください。" sqref="Y31:Y60" xr:uid="{00000000-0002-0000-0700-00000D000000}">
      <formula1>I31="１.特別徴収継続"</formula1>
    </dataValidation>
    <dataValidation type="date" allowBlank="1" showInputMessage="1" showErrorMessage="1" errorTitle="確認してください。" error="★例：S50.5.13や1975/5/13の形式で入力ください★" sqref="Q31:Q60" xr:uid="{00000000-0002-0000-0700-00000E000000}">
      <formula1>43831</formula1>
      <formula2>79624</formula2>
    </dataValidation>
  </dataValidations>
  <pageMargins left="0.5" right="0.21" top="0" bottom="0" header="0.51181102362204722" footer="0.51181102362204722"/>
  <pageSetup paperSize="8" scale="95" orientation="landscape"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FFCC"/>
  </sheetPr>
  <dimension ref="A1:CV1710"/>
  <sheetViews>
    <sheetView view="pageBreakPreview" zoomScale="70" zoomScaleNormal="85" zoomScaleSheetLayoutView="70" workbookViewId="0">
      <selection activeCell="AX29" sqref="AX29:BB31"/>
    </sheetView>
  </sheetViews>
  <sheetFormatPr defaultColWidth="2.08984375" defaultRowHeight="13" x14ac:dyDescent="0.2"/>
  <cols>
    <col min="1" max="1" width="2.08984375" style="132" customWidth="1"/>
    <col min="2" max="9" width="2.08984375" style="75" customWidth="1"/>
    <col min="10" max="10" width="0.6328125" style="75" customWidth="1"/>
    <col min="11" max="13" width="1.90625" style="75" customWidth="1"/>
    <col min="14" max="20" width="2" style="75" customWidth="1"/>
    <col min="21" max="25" width="1.90625" style="75" customWidth="1"/>
    <col min="26" max="32" width="2.08984375" style="75" customWidth="1"/>
    <col min="33" max="33" width="2.26953125" style="75" customWidth="1"/>
    <col min="34" max="59" width="2.36328125" style="75" customWidth="1"/>
    <col min="60" max="73" width="2.08984375" style="75" customWidth="1"/>
    <col min="74" max="80" width="2.08984375" style="75"/>
    <col min="81" max="82" width="2.08984375" style="75" customWidth="1"/>
    <col min="83" max="83" width="0.7265625" style="75" customWidth="1"/>
    <col min="84" max="16384" width="2.08984375" style="75"/>
  </cols>
  <sheetData>
    <row r="1" spans="1:98" ht="6" customHeight="1" x14ac:dyDescent="0.2">
      <c r="A1" s="132">
        <v>1</v>
      </c>
      <c r="B1" s="82"/>
      <c r="C1" s="2414" t="s">
        <v>113</v>
      </c>
      <c r="D1" s="2414"/>
      <c r="E1" s="2414"/>
      <c r="F1" s="2414"/>
      <c r="G1" s="2414"/>
      <c r="H1" s="2414"/>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row>
    <row r="2" spans="1:98" ht="12.75" customHeight="1" x14ac:dyDescent="0.2">
      <c r="A2" s="132">
        <v>1</v>
      </c>
      <c r="B2" s="82"/>
      <c r="C2" s="2414"/>
      <c r="D2" s="2414"/>
      <c r="E2" s="2414"/>
      <c r="F2" s="2414"/>
      <c r="G2" s="2414"/>
      <c r="H2" s="2414"/>
      <c r="I2" s="82"/>
      <c r="J2" s="82"/>
      <c r="K2" s="2415" t="s">
        <v>444</v>
      </c>
      <c r="L2" s="2415"/>
      <c r="M2" s="2415"/>
      <c r="N2" s="2415"/>
      <c r="O2" s="2415"/>
      <c r="P2" s="2415"/>
      <c r="Q2" s="2415"/>
      <c r="R2" s="2415"/>
      <c r="S2" s="2415"/>
      <c r="T2" s="2415"/>
      <c r="U2" s="2415"/>
      <c r="V2" s="2415"/>
      <c r="W2" s="2415"/>
      <c r="X2" s="2415"/>
      <c r="Y2" s="2415"/>
      <c r="Z2" s="2415"/>
      <c r="AA2" s="2415"/>
      <c r="AB2" s="2417" t="s">
        <v>445</v>
      </c>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9" t="s">
        <v>26</v>
      </c>
      <c r="AY2" s="2420"/>
      <c r="AZ2" s="2420"/>
      <c r="BA2" s="2421"/>
      <c r="BB2" s="2428"/>
      <c r="BC2" s="2429"/>
      <c r="BD2" s="2429"/>
      <c r="BE2" s="2429"/>
      <c r="BF2" s="2429"/>
      <c r="BG2" s="2429"/>
      <c r="BH2" s="2429"/>
      <c r="BI2" s="2429"/>
      <c r="BJ2" s="2429"/>
      <c r="BK2" s="2429"/>
      <c r="BL2" s="2429"/>
      <c r="BM2" s="2429"/>
      <c r="BN2" s="2429"/>
      <c r="BO2" s="2429"/>
      <c r="BP2" s="2429"/>
      <c r="BQ2" s="2429"/>
      <c r="BR2" s="2429"/>
      <c r="BS2" s="2429"/>
      <c r="BT2" s="2430"/>
      <c r="BU2" s="697" t="s">
        <v>28</v>
      </c>
      <c r="BV2" s="2051"/>
      <c r="BW2" s="2051"/>
      <c r="BX2" s="2051"/>
      <c r="BY2" s="2051"/>
      <c r="BZ2" s="2051"/>
      <c r="CA2" s="2051"/>
      <c r="CB2" s="2051"/>
      <c r="CC2" s="2051"/>
      <c r="CD2" s="2053"/>
      <c r="CE2" s="82"/>
      <c r="CF2" s="82"/>
    </row>
    <row r="3" spans="1:98" ht="12.75" customHeight="1" x14ac:dyDescent="0.2">
      <c r="A3" s="132">
        <v>1</v>
      </c>
      <c r="B3" s="82"/>
      <c r="C3" s="2414"/>
      <c r="D3" s="2414"/>
      <c r="E3" s="2414"/>
      <c r="F3" s="2414"/>
      <c r="G3" s="2414"/>
      <c r="H3" s="2414"/>
      <c r="I3" s="82"/>
      <c r="J3" s="82"/>
      <c r="K3" s="2415"/>
      <c r="L3" s="2415"/>
      <c r="M3" s="2415"/>
      <c r="N3" s="2415"/>
      <c r="O3" s="2415"/>
      <c r="P3" s="2415"/>
      <c r="Q3" s="2415"/>
      <c r="R3" s="2415"/>
      <c r="S3" s="2415"/>
      <c r="T3" s="2415"/>
      <c r="U3" s="2415"/>
      <c r="V3" s="2415"/>
      <c r="W3" s="2415"/>
      <c r="X3" s="2415"/>
      <c r="Y3" s="2415"/>
      <c r="Z3" s="2415"/>
      <c r="AA3" s="2415"/>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22"/>
      <c r="AY3" s="2423"/>
      <c r="AZ3" s="2423"/>
      <c r="BA3" s="2424"/>
      <c r="BB3" s="2431"/>
      <c r="BC3" s="2432"/>
      <c r="BD3" s="2432"/>
      <c r="BE3" s="2432"/>
      <c r="BF3" s="2432"/>
      <c r="BG3" s="2432"/>
      <c r="BH3" s="2432"/>
      <c r="BI3" s="2432"/>
      <c r="BJ3" s="2432"/>
      <c r="BK3" s="2432"/>
      <c r="BL3" s="2432"/>
      <c r="BM3" s="2432"/>
      <c r="BN3" s="2432"/>
      <c r="BO3" s="2432"/>
      <c r="BP3" s="2432"/>
      <c r="BQ3" s="2432"/>
      <c r="BR3" s="2432"/>
      <c r="BS3" s="2432"/>
      <c r="BT3" s="2433"/>
      <c r="BU3" s="1559"/>
      <c r="BV3" s="2052"/>
      <c r="BW3" s="2052"/>
      <c r="BX3" s="2052"/>
      <c r="BY3" s="2052"/>
      <c r="BZ3" s="2052"/>
      <c r="CA3" s="2052"/>
      <c r="CB3" s="2052"/>
      <c r="CC3" s="2052"/>
      <c r="CD3" s="2054"/>
      <c r="CE3" s="83"/>
      <c r="CF3" s="83"/>
    </row>
    <row r="4" spans="1:98" ht="12.75" customHeight="1" x14ac:dyDescent="0.2">
      <c r="A4" s="132">
        <v>1</v>
      </c>
      <c r="B4" s="82"/>
      <c r="C4" s="82"/>
      <c r="D4" s="82"/>
      <c r="E4" s="82"/>
      <c r="F4" s="82"/>
      <c r="G4" s="82"/>
      <c r="H4" s="82"/>
      <c r="I4" s="82"/>
      <c r="J4" s="82"/>
      <c r="K4" s="2415"/>
      <c r="L4" s="2415"/>
      <c r="M4" s="2415"/>
      <c r="N4" s="2415"/>
      <c r="O4" s="2415"/>
      <c r="P4" s="2415"/>
      <c r="Q4" s="2415"/>
      <c r="R4" s="2415"/>
      <c r="S4" s="2415"/>
      <c r="T4" s="2415"/>
      <c r="U4" s="2415"/>
      <c r="V4" s="2415"/>
      <c r="W4" s="2415"/>
      <c r="X4" s="2415"/>
      <c r="Y4" s="2415"/>
      <c r="Z4" s="2415"/>
      <c r="AA4" s="2415"/>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22"/>
      <c r="AY4" s="2423"/>
      <c r="AZ4" s="2423"/>
      <c r="BA4" s="2424"/>
      <c r="BB4" s="2431"/>
      <c r="BC4" s="2432"/>
      <c r="BD4" s="2432"/>
      <c r="BE4" s="2432"/>
      <c r="BF4" s="2432"/>
      <c r="BG4" s="2432"/>
      <c r="BH4" s="2432"/>
      <c r="BI4" s="2432"/>
      <c r="BJ4" s="2432"/>
      <c r="BK4" s="2432"/>
      <c r="BL4" s="2432"/>
      <c r="BM4" s="2432"/>
      <c r="BN4" s="2432"/>
      <c r="BO4" s="2432"/>
      <c r="BP4" s="2432"/>
      <c r="BQ4" s="2432"/>
      <c r="BR4" s="2432"/>
      <c r="BS4" s="2432"/>
      <c r="BT4" s="2433"/>
      <c r="BU4" s="2437" t="s">
        <v>27</v>
      </c>
      <c r="BV4" s="2397" t="s">
        <v>29</v>
      </c>
      <c r="BW4" s="2397"/>
      <c r="BX4" s="2397"/>
      <c r="BY4" s="2397"/>
      <c r="BZ4" s="2398"/>
      <c r="CA4" s="1683" t="s">
        <v>30</v>
      </c>
      <c r="CB4" s="2397"/>
      <c r="CC4" s="2397"/>
      <c r="CD4" s="2398"/>
      <c r="CE4" s="76"/>
      <c r="CF4" s="76"/>
    </row>
    <row r="5" spans="1:98" ht="12.75" customHeight="1" x14ac:dyDescent="0.2">
      <c r="A5" s="132">
        <v>1</v>
      </c>
      <c r="B5" s="82"/>
      <c r="C5" s="82">
        <v>3</v>
      </c>
      <c r="D5" s="82"/>
      <c r="E5" s="82"/>
      <c r="F5" s="82"/>
      <c r="G5" s="82"/>
      <c r="H5" s="82">
        <v>2</v>
      </c>
      <c r="I5" s="82">
        <v>1</v>
      </c>
      <c r="J5" s="82"/>
      <c r="K5" s="2415"/>
      <c r="L5" s="2415"/>
      <c r="M5" s="2415"/>
      <c r="N5" s="2415"/>
      <c r="O5" s="2415"/>
      <c r="P5" s="2415"/>
      <c r="Q5" s="2415"/>
      <c r="R5" s="2415"/>
      <c r="S5" s="2415"/>
      <c r="T5" s="2415"/>
      <c r="U5" s="2415"/>
      <c r="V5" s="2415"/>
      <c r="W5" s="2415"/>
      <c r="X5" s="2415"/>
      <c r="Y5" s="2415"/>
      <c r="Z5" s="2415"/>
      <c r="AA5" s="2415"/>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22"/>
      <c r="AY5" s="2423"/>
      <c r="AZ5" s="2423"/>
      <c r="BA5" s="2424"/>
      <c r="BB5" s="2431"/>
      <c r="BC5" s="2432"/>
      <c r="BD5" s="2432"/>
      <c r="BE5" s="2432"/>
      <c r="BF5" s="2432"/>
      <c r="BG5" s="2432"/>
      <c r="BH5" s="2432"/>
      <c r="BI5" s="2432"/>
      <c r="BJ5" s="2432"/>
      <c r="BK5" s="2432"/>
      <c r="BL5" s="2432"/>
      <c r="BM5" s="2432"/>
      <c r="BN5" s="2432"/>
      <c r="BO5" s="2432"/>
      <c r="BP5" s="2432"/>
      <c r="BQ5" s="2432"/>
      <c r="BR5" s="2432"/>
      <c r="BS5" s="2432"/>
      <c r="BT5" s="2433"/>
      <c r="BU5" s="2437"/>
      <c r="BV5" s="2399"/>
      <c r="BW5" s="2399"/>
      <c r="BX5" s="2399"/>
      <c r="BY5" s="2399"/>
      <c r="BZ5" s="2400"/>
      <c r="CA5" s="2401"/>
      <c r="CB5" s="2399"/>
      <c r="CC5" s="2399"/>
      <c r="CD5" s="2400"/>
      <c r="CE5" s="76"/>
      <c r="CF5" s="76"/>
    </row>
    <row r="6" spans="1:98" ht="12.75" customHeight="1" x14ac:dyDescent="0.2">
      <c r="A6" s="132">
        <v>1</v>
      </c>
      <c r="B6" s="2413" t="s">
        <v>67</v>
      </c>
      <c r="C6" s="2413" t="s">
        <v>66</v>
      </c>
      <c r="D6" s="2396" t="s">
        <v>65</v>
      </c>
      <c r="E6" s="2396" t="s">
        <v>64</v>
      </c>
      <c r="F6" s="2413" t="s">
        <v>63</v>
      </c>
      <c r="G6" s="2413" t="s">
        <v>62</v>
      </c>
      <c r="H6" s="2396" t="s">
        <v>61</v>
      </c>
      <c r="I6" s="2396" t="s">
        <v>60</v>
      </c>
      <c r="J6" s="486"/>
      <c r="K6" s="2415"/>
      <c r="L6" s="2415"/>
      <c r="M6" s="2415"/>
      <c r="N6" s="2415"/>
      <c r="O6" s="2415"/>
      <c r="P6" s="2415"/>
      <c r="Q6" s="2415"/>
      <c r="R6" s="2415"/>
      <c r="S6" s="2415"/>
      <c r="T6" s="2415"/>
      <c r="U6" s="2415"/>
      <c r="V6" s="2415"/>
      <c r="W6" s="2415"/>
      <c r="X6" s="2415"/>
      <c r="Y6" s="2415"/>
      <c r="Z6" s="2415"/>
      <c r="AA6" s="2415"/>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22"/>
      <c r="AY6" s="2423"/>
      <c r="AZ6" s="2423"/>
      <c r="BA6" s="2424"/>
      <c r="BB6" s="2431"/>
      <c r="BC6" s="2432"/>
      <c r="BD6" s="2432"/>
      <c r="BE6" s="2432"/>
      <c r="BF6" s="2432"/>
      <c r="BG6" s="2432"/>
      <c r="BH6" s="2432"/>
      <c r="BI6" s="2432"/>
      <c r="BJ6" s="2432"/>
      <c r="BK6" s="2432"/>
      <c r="BL6" s="2432"/>
      <c r="BM6" s="2432"/>
      <c r="BN6" s="2432"/>
      <c r="BO6" s="2432"/>
      <c r="BP6" s="2432"/>
      <c r="BQ6" s="2432"/>
      <c r="BR6" s="2432"/>
      <c r="BS6" s="2432"/>
      <c r="BT6" s="2433"/>
      <c r="BU6" s="2437"/>
      <c r="BV6" s="2397" t="s">
        <v>32</v>
      </c>
      <c r="BW6" s="2397"/>
      <c r="BX6" s="2397"/>
      <c r="BY6" s="2397"/>
      <c r="BZ6" s="2398"/>
      <c r="CA6" s="1683" t="s">
        <v>31</v>
      </c>
      <c r="CB6" s="2397"/>
      <c r="CC6" s="2397"/>
      <c r="CD6" s="2398"/>
      <c r="CE6" s="76"/>
      <c r="CF6" s="76"/>
    </row>
    <row r="7" spans="1:98" ht="13.5" customHeight="1" x14ac:dyDescent="0.2">
      <c r="A7" s="132">
        <v>1</v>
      </c>
      <c r="B7" s="2413"/>
      <c r="C7" s="2413"/>
      <c r="D7" s="2396"/>
      <c r="E7" s="2396"/>
      <c r="F7" s="2413"/>
      <c r="G7" s="2413"/>
      <c r="H7" s="2396"/>
      <c r="I7" s="2396"/>
      <c r="J7" s="486"/>
      <c r="K7" s="2416"/>
      <c r="L7" s="2416"/>
      <c r="M7" s="2416"/>
      <c r="N7" s="2416"/>
      <c r="O7" s="2416"/>
      <c r="P7" s="2416"/>
      <c r="Q7" s="2416"/>
      <c r="R7" s="2416"/>
      <c r="S7" s="2416"/>
      <c r="T7" s="2416"/>
      <c r="U7" s="2416"/>
      <c r="V7" s="2416"/>
      <c r="W7" s="2416"/>
      <c r="X7" s="2416"/>
      <c r="Y7" s="2416"/>
      <c r="Z7" s="2416"/>
      <c r="AA7" s="2416"/>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25"/>
      <c r="AY7" s="2426"/>
      <c r="AZ7" s="2426"/>
      <c r="BA7" s="2427"/>
      <c r="BB7" s="2434"/>
      <c r="BC7" s="2435"/>
      <c r="BD7" s="2435"/>
      <c r="BE7" s="2435"/>
      <c r="BF7" s="2435"/>
      <c r="BG7" s="2435"/>
      <c r="BH7" s="2435"/>
      <c r="BI7" s="2435"/>
      <c r="BJ7" s="2435"/>
      <c r="BK7" s="2435"/>
      <c r="BL7" s="2435"/>
      <c r="BM7" s="2435"/>
      <c r="BN7" s="2435"/>
      <c r="BO7" s="2435"/>
      <c r="BP7" s="2435"/>
      <c r="BQ7" s="2435"/>
      <c r="BR7" s="2435"/>
      <c r="BS7" s="2435"/>
      <c r="BT7" s="2436"/>
      <c r="BU7" s="2437"/>
      <c r="BV7" s="2399"/>
      <c r="BW7" s="2399"/>
      <c r="BX7" s="2399"/>
      <c r="BY7" s="2399"/>
      <c r="BZ7" s="2400"/>
      <c r="CA7" s="2401"/>
      <c r="CB7" s="2399"/>
      <c r="CC7" s="2399"/>
      <c r="CD7" s="2400"/>
      <c r="CE7" s="76"/>
      <c r="CF7" s="76"/>
      <c r="CG7" s="84"/>
      <c r="CL7" s="85"/>
      <c r="CM7" s="85"/>
      <c r="CN7" s="85"/>
      <c r="CO7" s="85"/>
      <c r="CP7" s="85"/>
      <c r="CQ7" s="85"/>
      <c r="CR7" s="85"/>
      <c r="CS7" s="85"/>
      <c r="CT7" s="85"/>
    </row>
    <row r="8" spans="1:98" ht="13.5" customHeight="1" x14ac:dyDescent="0.2">
      <c r="A8" s="132">
        <v>1</v>
      </c>
      <c r="B8" s="2413"/>
      <c r="C8" s="2413"/>
      <c r="D8" s="2396"/>
      <c r="E8" s="2396"/>
      <c r="F8" s="2413"/>
      <c r="G8" s="2413"/>
      <c r="H8" s="2396"/>
      <c r="I8" s="2396"/>
      <c r="J8" s="486"/>
      <c r="K8" s="45"/>
      <c r="L8" s="25"/>
      <c r="M8" s="25"/>
      <c r="N8" s="25"/>
      <c r="O8" s="25"/>
      <c r="P8" s="25"/>
      <c r="Q8" s="25"/>
      <c r="R8" s="25"/>
      <c r="S8" s="25"/>
      <c r="T8" s="25"/>
      <c r="U8" s="25"/>
      <c r="V8" s="25"/>
      <c r="W8" s="25"/>
      <c r="X8" s="25"/>
      <c r="Y8" s="46"/>
      <c r="Z8" s="2402" t="s">
        <v>446</v>
      </c>
      <c r="AA8" s="2403"/>
      <c r="AB8" s="2408" t="s">
        <v>21</v>
      </c>
      <c r="AC8" s="2409"/>
      <c r="AD8" s="2409"/>
      <c r="AE8" s="2409"/>
      <c r="AF8" s="2409"/>
      <c r="AG8" s="2410"/>
      <c r="AH8" s="1682" t="s">
        <v>9</v>
      </c>
      <c r="AI8" s="1683"/>
      <c r="AJ8" s="2097" t="str">
        <f>①伊勢崎市における事業所基本情報!$K$26&amp;"-"&amp;①伊勢崎市における事業所基本情報!Q26&amp;""</f>
        <v>-</v>
      </c>
      <c r="AK8" s="2097"/>
      <c r="AL8" s="2097"/>
      <c r="AM8" s="2097"/>
      <c r="AN8" s="2097"/>
      <c r="AO8" s="2097"/>
      <c r="AP8" s="2097"/>
      <c r="AQ8" s="2097"/>
      <c r="AR8" s="25"/>
      <c r="AS8" s="25"/>
      <c r="AT8" s="25"/>
      <c r="AU8" s="25"/>
      <c r="AV8" s="25"/>
      <c r="AW8" s="25"/>
      <c r="AX8" s="25"/>
      <c r="AY8" s="76"/>
      <c r="AZ8" s="76"/>
      <c r="BA8" s="76"/>
      <c r="BB8" s="76"/>
      <c r="BC8" s="76"/>
      <c r="BD8" s="25"/>
      <c r="BE8" s="25"/>
      <c r="BF8" s="25"/>
      <c r="BG8" s="25"/>
      <c r="BH8" s="2386" t="s">
        <v>10</v>
      </c>
      <c r="BI8" s="2386"/>
      <c r="BJ8" s="2386"/>
      <c r="BK8" s="2386"/>
      <c r="BL8" s="2386"/>
      <c r="BM8" s="2386"/>
      <c r="BN8" s="2386"/>
      <c r="BO8" s="2411" t="str">
        <f>①伊勢崎市における事業所基本情報!$CG$18&amp;""</f>
        <v/>
      </c>
      <c r="BP8" s="2392"/>
      <c r="BQ8" s="2392" t="str">
        <f>①伊勢崎市における事業所基本情報!$CH$18&amp;""</f>
        <v/>
      </c>
      <c r="BR8" s="2392"/>
      <c r="BS8" s="2392" t="str">
        <f>①伊勢崎市における事業所基本情報!$CI$18&amp;""</f>
        <v/>
      </c>
      <c r="BT8" s="2392"/>
      <c r="BU8" s="2392" t="str">
        <f>①伊勢崎市における事業所基本情報!$CJ$18&amp;""</f>
        <v/>
      </c>
      <c r="BV8" s="2392"/>
      <c r="BW8" s="2392" t="str">
        <f>①伊勢崎市における事業所基本情報!$CK$18&amp;""</f>
        <v/>
      </c>
      <c r="BX8" s="2392"/>
      <c r="BY8" s="2392" t="str">
        <f>①伊勢崎市における事業所基本情報!$CL$18&amp;""</f>
        <v/>
      </c>
      <c r="BZ8" s="2392"/>
      <c r="CA8" s="2392" t="str">
        <f>①伊勢崎市における事業所基本情報!$CM$18&amp;""</f>
        <v/>
      </c>
      <c r="CB8" s="2392"/>
      <c r="CC8" s="2392" t="str">
        <f>①伊勢崎市における事業所基本情報!$CN$18&amp;""</f>
        <v/>
      </c>
      <c r="CD8" s="2394"/>
      <c r="CE8" s="86"/>
      <c r="CF8" s="86"/>
      <c r="CG8" s="84"/>
      <c r="CL8" s="85"/>
      <c r="CM8" s="85"/>
      <c r="CN8" s="85"/>
      <c r="CO8" s="85"/>
      <c r="CP8" s="85"/>
      <c r="CQ8" s="85"/>
      <c r="CR8" s="85"/>
      <c r="CS8" s="85"/>
      <c r="CT8" s="85"/>
    </row>
    <row r="9" spans="1:98" ht="12" customHeight="1" x14ac:dyDescent="0.2">
      <c r="A9" s="132">
        <v>1</v>
      </c>
      <c r="B9" s="2413"/>
      <c r="C9" s="2413"/>
      <c r="D9" s="2396"/>
      <c r="E9" s="2396"/>
      <c r="F9" s="2413"/>
      <c r="G9" s="2413"/>
      <c r="H9" s="2396"/>
      <c r="I9" s="2396"/>
      <c r="J9" s="486"/>
      <c r="K9" s="47"/>
      <c r="L9" s="76"/>
      <c r="M9" s="76"/>
      <c r="N9" s="76"/>
      <c r="O9" s="76"/>
      <c r="P9" s="76"/>
      <c r="Q9" s="76"/>
      <c r="R9" s="76"/>
      <c r="S9" s="76"/>
      <c r="T9" s="76"/>
      <c r="U9" s="76"/>
      <c r="V9" s="76"/>
      <c r="W9" s="76"/>
      <c r="X9" s="76"/>
      <c r="Y9" s="48"/>
      <c r="Z9" s="2404"/>
      <c r="AA9" s="2405"/>
      <c r="AB9" s="1640"/>
      <c r="AC9" s="1590"/>
      <c r="AD9" s="1590"/>
      <c r="AE9" s="1590"/>
      <c r="AF9" s="1590"/>
      <c r="AG9" s="1641"/>
      <c r="AH9" s="1568" t="str">
        <f>①伊勢崎市における事業所基本情報!$I$27&amp;""</f>
        <v/>
      </c>
      <c r="AI9" s="1569"/>
      <c r="AJ9" s="1569"/>
      <c r="AK9" s="1569"/>
      <c r="AL9" s="1569"/>
      <c r="AM9" s="1569"/>
      <c r="AN9" s="1569"/>
      <c r="AO9" s="1569"/>
      <c r="AP9" s="1569"/>
      <c r="AQ9" s="1569"/>
      <c r="AR9" s="1569"/>
      <c r="AS9" s="1569"/>
      <c r="AT9" s="1569"/>
      <c r="AU9" s="1569"/>
      <c r="AV9" s="1569"/>
      <c r="AW9" s="1569"/>
      <c r="AX9" s="1569"/>
      <c r="AY9" s="1569"/>
      <c r="AZ9" s="1569"/>
      <c r="BA9" s="1569"/>
      <c r="BB9" s="1569"/>
      <c r="BC9" s="1569"/>
      <c r="BD9" s="1569"/>
      <c r="BE9" s="1569"/>
      <c r="BF9" s="1569"/>
      <c r="BG9" s="1569"/>
      <c r="BH9" s="2386"/>
      <c r="BI9" s="2386"/>
      <c r="BJ9" s="2386"/>
      <c r="BK9" s="2386"/>
      <c r="BL9" s="2386"/>
      <c r="BM9" s="2386"/>
      <c r="BN9" s="2386"/>
      <c r="BO9" s="2412"/>
      <c r="BP9" s="2393"/>
      <c r="BQ9" s="2393"/>
      <c r="BR9" s="2393"/>
      <c r="BS9" s="2393"/>
      <c r="BT9" s="2393"/>
      <c r="BU9" s="2393"/>
      <c r="BV9" s="2393"/>
      <c r="BW9" s="2393"/>
      <c r="BX9" s="2393"/>
      <c r="BY9" s="2393"/>
      <c r="BZ9" s="2393"/>
      <c r="CA9" s="2393"/>
      <c r="CB9" s="2393"/>
      <c r="CC9" s="2393"/>
      <c r="CD9" s="2395"/>
      <c r="CE9" s="86"/>
      <c r="CF9" s="86"/>
      <c r="CG9" s="77"/>
      <c r="CL9" s="85"/>
      <c r="CM9" s="85"/>
      <c r="CN9" s="85"/>
      <c r="CO9" s="85"/>
      <c r="CP9" s="85"/>
      <c r="CQ9" s="85"/>
      <c r="CR9" s="85"/>
      <c r="CS9" s="85"/>
      <c r="CT9" s="85"/>
    </row>
    <row r="10" spans="1:98" ht="12" customHeight="1" x14ac:dyDescent="0.2">
      <c r="A10" s="132">
        <v>1</v>
      </c>
      <c r="B10" s="2413"/>
      <c r="C10" s="2413"/>
      <c r="D10" s="2396"/>
      <c r="E10" s="2396"/>
      <c r="F10" s="2413"/>
      <c r="G10" s="2413"/>
      <c r="H10" s="2396"/>
      <c r="I10" s="2396"/>
      <c r="J10" s="486"/>
      <c r="K10" s="2165" t="s">
        <v>447</v>
      </c>
      <c r="L10" s="1564"/>
      <c r="M10" s="1564"/>
      <c r="N10" s="1564"/>
      <c r="O10" s="1564"/>
      <c r="P10" s="2378" t="s">
        <v>19</v>
      </c>
      <c r="Q10" s="2378"/>
      <c r="R10" s="2378"/>
      <c r="S10" s="2378"/>
      <c r="T10" s="2378"/>
      <c r="U10" s="2378"/>
      <c r="V10" s="2378"/>
      <c r="W10" s="2378"/>
      <c r="X10" s="2378"/>
      <c r="Y10" s="2379"/>
      <c r="Z10" s="2404"/>
      <c r="AA10" s="2405"/>
      <c r="AB10" s="1640"/>
      <c r="AC10" s="1590"/>
      <c r="AD10" s="1590"/>
      <c r="AE10" s="1590"/>
      <c r="AF10" s="1590"/>
      <c r="AG10" s="1641"/>
      <c r="AH10" s="1568"/>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1" t="s">
        <v>448</v>
      </c>
      <c r="BI10" s="1561"/>
      <c r="BJ10" s="1561"/>
      <c r="BK10" s="1561"/>
      <c r="BL10" s="1561"/>
      <c r="BM10" s="1561"/>
      <c r="BN10" s="1561"/>
      <c r="BO10" s="2380" t="s">
        <v>449</v>
      </c>
      <c r="BP10" s="2381"/>
      <c r="BQ10" s="2381"/>
      <c r="BR10" s="2381"/>
      <c r="BS10" s="2381"/>
      <c r="BT10" s="2381"/>
      <c r="BU10" s="2381"/>
      <c r="BV10" s="2381"/>
      <c r="BW10" s="2381"/>
      <c r="BX10" s="2381"/>
      <c r="BY10" s="2381"/>
      <c r="BZ10" s="2381"/>
      <c r="CA10" s="2381"/>
      <c r="CB10" s="2381"/>
      <c r="CC10" s="2381"/>
      <c r="CD10" s="2382"/>
      <c r="CE10" s="78"/>
      <c r="CF10" s="78"/>
      <c r="CG10" s="77"/>
      <c r="CL10" s="85"/>
      <c r="CM10" s="85"/>
      <c r="CN10" s="85"/>
      <c r="CO10" s="85"/>
      <c r="CP10" s="85"/>
      <c r="CQ10" s="85"/>
      <c r="CR10" s="85"/>
      <c r="CS10" s="85"/>
      <c r="CT10" s="85"/>
    </row>
    <row r="11" spans="1:98" ht="12" customHeight="1" x14ac:dyDescent="0.2">
      <c r="A11" s="132">
        <v>1</v>
      </c>
      <c r="B11" s="2413"/>
      <c r="C11" s="2413"/>
      <c r="D11" s="2396"/>
      <c r="E11" s="2396"/>
      <c r="F11" s="2413"/>
      <c r="G11" s="2413"/>
      <c r="H11" s="2396"/>
      <c r="I11" s="2396"/>
      <c r="J11" s="486"/>
      <c r="K11" s="2165"/>
      <c r="L11" s="1564"/>
      <c r="M11" s="1564"/>
      <c r="N11" s="1564"/>
      <c r="O11" s="1564"/>
      <c r="P11" s="2378"/>
      <c r="Q11" s="2378"/>
      <c r="R11" s="2378"/>
      <c r="S11" s="2378"/>
      <c r="T11" s="2378"/>
      <c r="U11" s="2378"/>
      <c r="V11" s="2378"/>
      <c r="W11" s="2378"/>
      <c r="X11" s="2378"/>
      <c r="Y11" s="2379"/>
      <c r="Z11" s="2404"/>
      <c r="AA11" s="2405"/>
      <c r="AB11" s="1637"/>
      <c r="AC11" s="1638"/>
      <c r="AD11" s="1638"/>
      <c r="AE11" s="1638"/>
      <c r="AF11" s="1638"/>
      <c r="AG11" s="1642"/>
      <c r="AH11" s="1570"/>
      <c r="AI11" s="1571"/>
      <c r="AJ11" s="1571"/>
      <c r="AK11" s="1571"/>
      <c r="AL11" s="1571"/>
      <c r="AM11" s="1571"/>
      <c r="AN11" s="1571"/>
      <c r="AO11" s="1571"/>
      <c r="AP11" s="1571"/>
      <c r="AQ11" s="1571"/>
      <c r="AR11" s="1571"/>
      <c r="AS11" s="1571"/>
      <c r="AT11" s="1571"/>
      <c r="AU11" s="1571"/>
      <c r="AV11" s="1571"/>
      <c r="AW11" s="1571"/>
      <c r="AX11" s="1571"/>
      <c r="AY11" s="1571"/>
      <c r="AZ11" s="1571"/>
      <c r="BA11" s="1571"/>
      <c r="BB11" s="1571"/>
      <c r="BC11" s="1571"/>
      <c r="BD11" s="1571"/>
      <c r="BE11" s="1571"/>
      <c r="BF11" s="1571"/>
      <c r="BG11" s="1571"/>
      <c r="BH11" s="1561"/>
      <c r="BI11" s="1561"/>
      <c r="BJ11" s="1561"/>
      <c r="BK11" s="1561"/>
      <c r="BL11" s="1561"/>
      <c r="BM11" s="1561"/>
      <c r="BN11" s="1561"/>
      <c r="BO11" s="2383"/>
      <c r="BP11" s="2384"/>
      <c r="BQ11" s="2384"/>
      <c r="BR11" s="2384"/>
      <c r="BS11" s="2384"/>
      <c r="BT11" s="2384"/>
      <c r="BU11" s="2384"/>
      <c r="BV11" s="2384"/>
      <c r="BW11" s="2384"/>
      <c r="BX11" s="2384"/>
      <c r="BY11" s="2384"/>
      <c r="BZ11" s="2384"/>
      <c r="CA11" s="2384"/>
      <c r="CB11" s="2384"/>
      <c r="CC11" s="2384"/>
      <c r="CD11" s="2385"/>
      <c r="CE11" s="78"/>
      <c r="CF11" s="78"/>
      <c r="CG11" s="77"/>
      <c r="CL11" s="85"/>
      <c r="CM11" s="85"/>
      <c r="CN11" s="85"/>
      <c r="CO11" s="85"/>
      <c r="CP11" s="85"/>
      <c r="CQ11" s="85"/>
      <c r="CR11" s="85"/>
      <c r="CS11" s="85"/>
      <c r="CT11" s="85"/>
    </row>
    <row r="12" spans="1:98" ht="13.5" customHeight="1" x14ac:dyDescent="0.2">
      <c r="A12" s="132">
        <v>1</v>
      </c>
      <c r="B12" s="2413"/>
      <c r="C12" s="2413"/>
      <c r="D12" s="2396"/>
      <c r="E12" s="2396"/>
      <c r="F12" s="2413"/>
      <c r="G12" s="2413"/>
      <c r="H12" s="2396"/>
      <c r="I12" s="2396"/>
      <c r="J12" s="486"/>
      <c r="K12" s="47"/>
      <c r="L12" s="76"/>
      <c r="M12" s="76"/>
      <c r="N12" s="76"/>
      <c r="O12" s="76"/>
      <c r="P12" s="76"/>
      <c r="Q12" s="76"/>
      <c r="R12" s="76"/>
      <c r="S12" s="76"/>
      <c r="T12" s="76"/>
      <c r="U12" s="76"/>
      <c r="V12" s="76"/>
      <c r="W12" s="76"/>
      <c r="X12" s="76"/>
      <c r="Y12" s="48"/>
      <c r="Z12" s="2404"/>
      <c r="AA12" s="2405"/>
      <c r="AB12" s="1634" t="s">
        <v>450</v>
      </c>
      <c r="AC12" s="1634"/>
      <c r="AD12" s="1634"/>
      <c r="AE12" s="1634"/>
      <c r="AF12" s="1634"/>
      <c r="AG12" s="1634"/>
      <c r="AH12" s="1610" t="str">
        <f>①伊勢崎市における事業所基本情報!$I$20&amp;""</f>
        <v/>
      </c>
      <c r="AI12" s="1611"/>
      <c r="AJ12" s="1611"/>
      <c r="AK12" s="1611"/>
      <c r="AL12" s="1611"/>
      <c r="AM12" s="1611"/>
      <c r="AN12" s="1611"/>
      <c r="AO12" s="1611"/>
      <c r="AP12" s="1611"/>
      <c r="AQ12" s="1611"/>
      <c r="AR12" s="1611"/>
      <c r="AS12" s="1611"/>
      <c r="AT12" s="1611"/>
      <c r="AU12" s="1611"/>
      <c r="AV12" s="1611"/>
      <c r="AW12" s="1611"/>
      <c r="AX12" s="1611"/>
      <c r="AY12" s="1611"/>
      <c r="AZ12" s="1611"/>
      <c r="BA12" s="1611"/>
      <c r="BB12" s="1611"/>
      <c r="BC12" s="1611"/>
      <c r="BD12" s="1611"/>
      <c r="BE12" s="1611"/>
      <c r="BF12" s="1611"/>
      <c r="BG12" s="1612"/>
      <c r="BH12" s="2386" t="s">
        <v>451</v>
      </c>
      <c r="BI12" s="2386"/>
      <c r="BJ12" s="2386"/>
      <c r="BK12" s="2386"/>
      <c r="BL12" s="1550" t="s">
        <v>33</v>
      </c>
      <c r="BM12" s="1550"/>
      <c r="BN12" s="1550"/>
      <c r="BO12" s="2388" t="str">
        <f>①伊勢崎市における事業所基本情報!$I$35&amp;""</f>
        <v/>
      </c>
      <c r="BP12" s="1614"/>
      <c r="BQ12" s="1614"/>
      <c r="BR12" s="1614"/>
      <c r="BS12" s="1614"/>
      <c r="BT12" s="1614"/>
      <c r="BU12" s="1614"/>
      <c r="BV12" s="1614"/>
      <c r="BW12" s="1614"/>
      <c r="BX12" s="1614"/>
      <c r="BY12" s="1614"/>
      <c r="BZ12" s="1614"/>
      <c r="CA12" s="1614"/>
      <c r="CB12" s="1614"/>
      <c r="CC12" s="1614"/>
      <c r="CD12" s="2389"/>
      <c r="CE12" s="78"/>
      <c r="CF12" s="78"/>
      <c r="CG12" s="77"/>
      <c r="CL12" s="85"/>
    </row>
    <row r="13" spans="1:98" ht="12" customHeight="1" x14ac:dyDescent="0.2">
      <c r="A13" s="132">
        <v>1</v>
      </c>
      <c r="B13" s="2413"/>
      <c r="C13" s="2413"/>
      <c r="D13" s="2396"/>
      <c r="E13" s="2396"/>
      <c r="F13" s="2413"/>
      <c r="G13" s="2413"/>
      <c r="H13" s="2396"/>
      <c r="I13" s="2396"/>
      <c r="J13" s="486"/>
      <c r="K13" s="2438">
        <f ca="1">IF('⑧一覧からの作成用データ（異動届）'!$B$31="","",'⑧一覧からの作成用データ（異動届）'!$B$31)</f>
        <v>45617</v>
      </c>
      <c r="L13" s="2439"/>
      <c r="M13" s="2439"/>
      <c r="N13" s="2439"/>
      <c r="O13" s="2439"/>
      <c r="P13" s="2439"/>
      <c r="Q13" s="2439"/>
      <c r="R13" s="2439"/>
      <c r="S13" s="2439"/>
      <c r="T13" s="2439"/>
      <c r="U13" s="2439"/>
      <c r="V13" s="2439"/>
      <c r="W13" s="2439"/>
      <c r="X13" s="2439"/>
      <c r="Y13" s="2440"/>
      <c r="Z13" s="2404"/>
      <c r="AA13" s="2405"/>
      <c r="AB13" s="2441" t="s">
        <v>452</v>
      </c>
      <c r="AC13" s="2441"/>
      <c r="AD13" s="2441"/>
      <c r="AE13" s="2441"/>
      <c r="AF13" s="2441"/>
      <c r="AG13" s="2441"/>
      <c r="AH13" s="2442" t="str">
        <f>①伊勢崎市における事業所基本情報!$I$22&amp;""</f>
        <v/>
      </c>
      <c r="AI13" s="2442"/>
      <c r="AJ13" s="2442"/>
      <c r="AK13" s="2442"/>
      <c r="AL13" s="2442"/>
      <c r="AM13" s="2442"/>
      <c r="AN13" s="2442"/>
      <c r="AO13" s="2442"/>
      <c r="AP13" s="2442"/>
      <c r="AQ13" s="2442"/>
      <c r="AR13" s="2442"/>
      <c r="AS13" s="2442"/>
      <c r="AT13" s="2442"/>
      <c r="AU13" s="2442"/>
      <c r="AV13" s="2442"/>
      <c r="AW13" s="2442"/>
      <c r="AX13" s="2442"/>
      <c r="AY13" s="2442"/>
      <c r="AZ13" s="2442"/>
      <c r="BA13" s="2442"/>
      <c r="BB13" s="2442"/>
      <c r="BC13" s="2442"/>
      <c r="BD13" s="2442"/>
      <c r="BE13" s="2442"/>
      <c r="BF13" s="2442"/>
      <c r="BG13" s="2442"/>
      <c r="BH13" s="2386"/>
      <c r="BI13" s="2386"/>
      <c r="BJ13" s="2386"/>
      <c r="BK13" s="2386"/>
      <c r="BL13" s="1550"/>
      <c r="BM13" s="1550"/>
      <c r="BN13" s="1550"/>
      <c r="BO13" s="2390"/>
      <c r="BP13" s="1616"/>
      <c r="BQ13" s="1616"/>
      <c r="BR13" s="1616"/>
      <c r="BS13" s="1616"/>
      <c r="BT13" s="1616"/>
      <c r="BU13" s="1616"/>
      <c r="BV13" s="1616"/>
      <c r="BW13" s="1616"/>
      <c r="BX13" s="1616"/>
      <c r="BY13" s="1616"/>
      <c r="BZ13" s="1616"/>
      <c r="CA13" s="1616"/>
      <c r="CB13" s="1616"/>
      <c r="CC13" s="1616"/>
      <c r="CD13" s="2391"/>
      <c r="CE13" s="78"/>
      <c r="CF13" s="78"/>
      <c r="CG13" s="77"/>
      <c r="CL13" s="85"/>
    </row>
    <row r="14" spans="1:98" ht="12" customHeight="1" x14ac:dyDescent="0.2">
      <c r="A14" s="132">
        <v>1</v>
      </c>
      <c r="B14" s="2413"/>
      <c r="C14" s="2413"/>
      <c r="D14" s="2396"/>
      <c r="E14" s="2396"/>
      <c r="F14" s="2413"/>
      <c r="G14" s="2413"/>
      <c r="H14" s="2396"/>
      <c r="I14" s="2396"/>
      <c r="J14" s="486"/>
      <c r="K14" s="2438"/>
      <c r="L14" s="2439"/>
      <c r="M14" s="2439"/>
      <c r="N14" s="2439"/>
      <c r="O14" s="2439"/>
      <c r="P14" s="2439"/>
      <c r="Q14" s="2439"/>
      <c r="R14" s="2439"/>
      <c r="S14" s="2439"/>
      <c r="T14" s="2439"/>
      <c r="U14" s="2439"/>
      <c r="V14" s="2439"/>
      <c r="W14" s="2439"/>
      <c r="X14" s="2439"/>
      <c r="Y14" s="2440"/>
      <c r="Z14" s="2404"/>
      <c r="AA14" s="2405"/>
      <c r="AB14" s="1550"/>
      <c r="AC14" s="1550"/>
      <c r="AD14" s="1550"/>
      <c r="AE14" s="1550"/>
      <c r="AF14" s="1550"/>
      <c r="AG14" s="1550"/>
      <c r="AH14" s="2443"/>
      <c r="AI14" s="2443"/>
      <c r="AJ14" s="2443"/>
      <c r="AK14" s="2443"/>
      <c r="AL14" s="2443"/>
      <c r="AM14" s="2443"/>
      <c r="AN14" s="2443"/>
      <c r="AO14" s="2443"/>
      <c r="AP14" s="2443"/>
      <c r="AQ14" s="2443"/>
      <c r="AR14" s="2443"/>
      <c r="AS14" s="2443"/>
      <c r="AT14" s="2443"/>
      <c r="AU14" s="2443"/>
      <c r="AV14" s="2443"/>
      <c r="AW14" s="2443"/>
      <c r="AX14" s="2443"/>
      <c r="AY14" s="2443"/>
      <c r="AZ14" s="2443"/>
      <c r="BA14" s="2443"/>
      <c r="BB14" s="2443"/>
      <c r="BC14" s="2443"/>
      <c r="BD14" s="2443"/>
      <c r="BE14" s="2443"/>
      <c r="BF14" s="2443"/>
      <c r="BG14" s="2443"/>
      <c r="BH14" s="2386"/>
      <c r="BI14" s="2386"/>
      <c r="BJ14" s="2386"/>
      <c r="BK14" s="2386"/>
      <c r="BL14" s="1550" t="s">
        <v>3</v>
      </c>
      <c r="BM14" s="1550"/>
      <c r="BN14" s="1550"/>
      <c r="BO14" s="1708" t="str">
        <f>①伊勢崎市における事業所基本情報!$I$37&amp;""</f>
        <v/>
      </c>
      <c r="BP14" s="1709"/>
      <c r="BQ14" s="1709"/>
      <c r="BR14" s="1709"/>
      <c r="BS14" s="1709"/>
      <c r="BT14" s="1709"/>
      <c r="BU14" s="1709"/>
      <c r="BV14" s="1709"/>
      <c r="BW14" s="1709"/>
      <c r="BX14" s="1709"/>
      <c r="BY14" s="1709"/>
      <c r="BZ14" s="1709"/>
      <c r="CA14" s="1709"/>
      <c r="CB14" s="1709"/>
      <c r="CC14" s="1709"/>
      <c r="CD14" s="2444"/>
      <c r="CE14" s="78"/>
      <c r="CF14" s="78"/>
      <c r="CG14" s="77"/>
      <c r="CL14" s="85"/>
      <c r="CM14" s="85"/>
    </row>
    <row r="15" spans="1:98" ht="12" customHeight="1" x14ac:dyDescent="0.2">
      <c r="A15" s="132">
        <v>1</v>
      </c>
      <c r="B15" s="2413"/>
      <c r="C15" s="2413"/>
      <c r="D15" s="2396"/>
      <c r="E15" s="2396"/>
      <c r="F15" s="2413"/>
      <c r="G15" s="2413"/>
      <c r="H15" s="2396"/>
      <c r="I15" s="2396"/>
      <c r="J15" s="486"/>
      <c r="K15" s="2438"/>
      <c r="L15" s="2439"/>
      <c r="M15" s="2439"/>
      <c r="N15" s="2439"/>
      <c r="O15" s="2439"/>
      <c r="P15" s="2439"/>
      <c r="Q15" s="2439"/>
      <c r="R15" s="2439"/>
      <c r="S15" s="2439"/>
      <c r="T15" s="2439"/>
      <c r="U15" s="2439"/>
      <c r="V15" s="2439"/>
      <c r="W15" s="2439"/>
      <c r="X15" s="2439"/>
      <c r="Y15" s="2440"/>
      <c r="Z15" s="2404"/>
      <c r="AA15" s="2405"/>
      <c r="AB15" s="1550"/>
      <c r="AC15" s="1550"/>
      <c r="AD15" s="1550"/>
      <c r="AE15" s="1550"/>
      <c r="AF15" s="1550"/>
      <c r="AG15" s="1550"/>
      <c r="AH15" s="2443"/>
      <c r="AI15" s="2443"/>
      <c r="AJ15" s="2443"/>
      <c r="AK15" s="2443"/>
      <c r="AL15" s="2443"/>
      <c r="AM15" s="2443"/>
      <c r="AN15" s="2443"/>
      <c r="AO15" s="2443"/>
      <c r="AP15" s="2443"/>
      <c r="AQ15" s="2443"/>
      <c r="AR15" s="2443"/>
      <c r="AS15" s="2443"/>
      <c r="AT15" s="2443"/>
      <c r="AU15" s="2443"/>
      <c r="AV15" s="2443"/>
      <c r="AW15" s="2443"/>
      <c r="AX15" s="2443"/>
      <c r="AY15" s="2443"/>
      <c r="AZ15" s="2443"/>
      <c r="BA15" s="2443"/>
      <c r="BB15" s="2443"/>
      <c r="BC15" s="2443"/>
      <c r="BD15" s="2443"/>
      <c r="BE15" s="2443"/>
      <c r="BF15" s="2443"/>
      <c r="BG15" s="2443"/>
      <c r="BH15" s="2386"/>
      <c r="BI15" s="2386"/>
      <c r="BJ15" s="2386"/>
      <c r="BK15" s="2386"/>
      <c r="BL15" s="1550"/>
      <c r="BM15" s="1550"/>
      <c r="BN15" s="1550"/>
      <c r="BO15" s="1711"/>
      <c r="BP15" s="1712"/>
      <c r="BQ15" s="1712"/>
      <c r="BR15" s="1712"/>
      <c r="BS15" s="1712"/>
      <c r="BT15" s="1712"/>
      <c r="BU15" s="1712"/>
      <c r="BV15" s="1712"/>
      <c r="BW15" s="1712"/>
      <c r="BX15" s="1712"/>
      <c r="BY15" s="1712"/>
      <c r="BZ15" s="1712"/>
      <c r="CA15" s="1712"/>
      <c r="CB15" s="1712"/>
      <c r="CC15" s="1712"/>
      <c r="CD15" s="2445"/>
      <c r="CE15" s="78"/>
      <c r="CF15" s="78"/>
      <c r="CG15" s="77"/>
      <c r="CL15" s="85"/>
      <c r="CM15" s="85"/>
    </row>
    <row r="16" spans="1:98" ht="12" customHeight="1" x14ac:dyDescent="0.2">
      <c r="A16" s="132">
        <v>1</v>
      </c>
      <c r="B16" s="2413"/>
      <c r="C16" s="2413"/>
      <c r="D16" s="2396"/>
      <c r="E16" s="2396"/>
      <c r="F16" s="2413"/>
      <c r="G16" s="2413"/>
      <c r="H16" s="2396"/>
      <c r="I16" s="2396"/>
      <c r="J16" s="486"/>
      <c r="K16" s="47"/>
      <c r="L16" s="76"/>
      <c r="M16" s="76"/>
      <c r="N16" s="76"/>
      <c r="O16" s="76"/>
      <c r="P16" s="76"/>
      <c r="Q16" s="76"/>
      <c r="R16" s="76"/>
      <c r="S16" s="76"/>
      <c r="T16" s="76"/>
      <c r="U16" s="76"/>
      <c r="V16" s="76"/>
      <c r="W16" s="76"/>
      <c r="X16" s="76"/>
      <c r="Y16" s="48"/>
      <c r="Z16" s="2404"/>
      <c r="AA16" s="2405"/>
      <c r="AB16" s="1550" t="s">
        <v>453</v>
      </c>
      <c r="AC16" s="1550"/>
      <c r="AD16" s="1550"/>
      <c r="AE16" s="1550"/>
      <c r="AF16" s="1550"/>
      <c r="AG16" s="1550"/>
      <c r="AH16" s="1543" t="str">
        <f>①伊勢崎市における事業所基本情報!$CG$35&amp;""</f>
        <v/>
      </c>
      <c r="AI16" s="1544"/>
      <c r="AJ16" s="1543" t="str">
        <f>①伊勢崎市における事業所基本情報!$CH$35&amp;""</f>
        <v/>
      </c>
      <c r="AK16" s="1544"/>
      <c r="AL16" s="1543" t="str">
        <f>①伊勢崎市における事業所基本情報!$CI$35&amp;""</f>
        <v/>
      </c>
      <c r="AM16" s="1544"/>
      <c r="AN16" s="1543" t="str">
        <f>①伊勢崎市における事業所基本情報!$CJ$35&amp;""</f>
        <v/>
      </c>
      <c r="AO16" s="1544"/>
      <c r="AP16" s="1543" t="str">
        <f>①伊勢崎市における事業所基本情報!$CK$35&amp;""</f>
        <v/>
      </c>
      <c r="AQ16" s="1544"/>
      <c r="AR16" s="1543" t="str">
        <f>①伊勢崎市における事業所基本情報!$CL$35&amp;""</f>
        <v/>
      </c>
      <c r="AS16" s="1544"/>
      <c r="AT16" s="1543" t="str">
        <f>①伊勢崎市における事業所基本情報!$CM$35&amp;""</f>
        <v/>
      </c>
      <c r="AU16" s="1544"/>
      <c r="AV16" s="1543" t="str">
        <f>①伊勢崎市における事業所基本情報!$CN$35&amp;""</f>
        <v/>
      </c>
      <c r="AW16" s="1544"/>
      <c r="AX16" s="1543" t="str">
        <f>①伊勢崎市における事業所基本情報!$CO$35&amp;""</f>
        <v/>
      </c>
      <c r="AY16" s="1544"/>
      <c r="AZ16" s="1543" t="str">
        <f>①伊勢崎市における事業所基本情報!$CP$35&amp;""</f>
        <v/>
      </c>
      <c r="BA16" s="1544"/>
      <c r="BB16" s="1543" t="str">
        <f>①伊勢崎市における事業所基本情報!$CQ$35&amp;""</f>
        <v/>
      </c>
      <c r="BC16" s="1544"/>
      <c r="BD16" s="1543" t="str">
        <f>①伊勢崎市における事業所基本情報!$CR$35&amp;""</f>
        <v/>
      </c>
      <c r="BE16" s="1544"/>
      <c r="BF16" s="1736" t="str">
        <f>①伊勢崎市における事業所基本情報!$CS$35&amp;""</f>
        <v/>
      </c>
      <c r="BG16" s="1737"/>
      <c r="BH16" s="2386"/>
      <c r="BI16" s="2386"/>
      <c r="BJ16" s="2386"/>
      <c r="BK16" s="2386"/>
      <c r="BL16" s="1550" t="s">
        <v>4</v>
      </c>
      <c r="BM16" s="1550"/>
      <c r="BN16" s="1550"/>
      <c r="BO16" s="1714" t="str">
        <f>①伊勢崎市における事業所基本情報!$I$39&amp;""</f>
        <v/>
      </c>
      <c r="BP16" s="1715"/>
      <c r="BQ16" s="1715"/>
      <c r="BR16" s="1715"/>
      <c r="BS16" s="1715"/>
      <c r="BT16" s="1715"/>
      <c r="BU16" s="1715"/>
      <c r="BV16" s="1715"/>
      <c r="BW16" s="1715"/>
      <c r="BX16" s="1715"/>
      <c r="BY16" s="1715"/>
      <c r="BZ16" s="1715"/>
      <c r="CA16" s="1715"/>
      <c r="CB16" s="1715"/>
      <c r="CC16" s="1715"/>
      <c r="CD16" s="2340"/>
      <c r="CE16" s="78"/>
      <c r="CF16" s="78"/>
      <c r="CL16" s="85"/>
      <c r="CM16" s="85"/>
      <c r="CN16" s="85"/>
      <c r="CO16" s="85"/>
      <c r="CP16" s="85"/>
      <c r="CQ16" s="85"/>
      <c r="CR16" s="85"/>
      <c r="CS16" s="85"/>
      <c r="CT16" s="85"/>
    </row>
    <row r="17" spans="1:100" ht="12" customHeight="1" thickBot="1" x14ac:dyDescent="0.25">
      <c r="A17" s="132">
        <v>1</v>
      </c>
      <c r="B17" s="2413"/>
      <c r="C17" s="2413"/>
      <c r="D17" s="2396"/>
      <c r="E17" s="2396"/>
      <c r="F17" s="2413"/>
      <c r="G17" s="2413"/>
      <c r="H17" s="2396"/>
      <c r="I17" s="2396"/>
      <c r="J17" s="486"/>
      <c r="K17" s="49"/>
      <c r="L17" s="19"/>
      <c r="M17" s="19"/>
      <c r="N17" s="19"/>
      <c r="O17" s="19"/>
      <c r="P17" s="19"/>
      <c r="Q17" s="19"/>
      <c r="R17" s="19"/>
      <c r="S17" s="19"/>
      <c r="T17" s="19"/>
      <c r="U17" s="19"/>
      <c r="V17" s="19"/>
      <c r="W17" s="19"/>
      <c r="X17" s="19"/>
      <c r="Y17" s="50"/>
      <c r="Z17" s="2406"/>
      <c r="AA17" s="2407"/>
      <c r="AB17" s="1550"/>
      <c r="AC17" s="1550"/>
      <c r="AD17" s="1550"/>
      <c r="AE17" s="1550"/>
      <c r="AF17" s="1550"/>
      <c r="AG17" s="1550"/>
      <c r="AH17" s="1620"/>
      <c r="AI17" s="1621"/>
      <c r="AJ17" s="1620"/>
      <c r="AK17" s="1621"/>
      <c r="AL17" s="1620"/>
      <c r="AM17" s="1621"/>
      <c r="AN17" s="1545"/>
      <c r="AO17" s="1546"/>
      <c r="AP17" s="1545"/>
      <c r="AQ17" s="1546"/>
      <c r="AR17" s="1545"/>
      <c r="AS17" s="1546"/>
      <c r="AT17" s="1545"/>
      <c r="AU17" s="1546"/>
      <c r="AV17" s="1545"/>
      <c r="AW17" s="1546"/>
      <c r="AX17" s="1545"/>
      <c r="AY17" s="1546"/>
      <c r="AZ17" s="1545"/>
      <c r="BA17" s="1546"/>
      <c r="BB17" s="1545"/>
      <c r="BC17" s="1546"/>
      <c r="BD17" s="1545"/>
      <c r="BE17" s="1546"/>
      <c r="BF17" s="1738"/>
      <c r="BG17" s="1543"/>
      <c r="BH17" s="2387"/>
      <c r="BI17" s="2387"/>
      <c r="BJ17" s="2387"/>
      <c r="BK17" s="2387"/>
      <c r="BL17" s="1634"/>
      <c r="BM17" s="1634"/>
      <c r="BN17" s="1634"/>
      <c r="BO17" s="2341"/>
      <c r="BP17" s="2342"/>
      <c r="BQ17" s="2342"/>
      <c r="BR17" s="2342"/>
      <c r="BS17" s="2342"/>
      <c r="BT17" s="2342"/>
      <c r="BU17" s="2342"/>
      <c r="BV17" s="2342"/>
      <c r="BW17" s="2342"/>
      <c r="BX17" s="2342"/>
      <c r="BY17" s="2342"/>
      <c r="BZ17" s="2342"/>
      <c r="CA17" s="2342"/>
      <c r="CB17" s="2342"/>
      <c r="CC17" s="2342"/>
      <c r="CD17" s="2343"/>
      <c r="CE17" s="78"/>
      <c r="CF17" s="78"/>
      <c r="CG17" s="77"/>
      <c r="CH17" s="77"/>
      <c r="CN17" s="85"/>
      <c r="CO17" s="85"/>
      <c r="CP17" s="85"/>
      <c r="CQ17" s="85"/>
      <c r="CR17" s="85"/>
      <c r="CS17" s="85"/>
      <c r="CT17" s="85"/>
      <c r="CU17" s="85"/>
      <c r="CV17" s="85"/>
    </row>
    <row r="18" spans="1:100" ht="13.5" customHeight="1" x14ac:dyDescent="0.2">
      <c r="A18" s="132">
        <v>1</v>
      </c>
      <c r="B18" s="2413"/>
      <c r="C18" s="2413"/>
      <c r="D18" s="2396"/>
      <c r="E18" s="2396"/>
      <c r="F18" s="2413"/>
      <c r="G18" s="2413"/>
      <c r="H18" s="2396"/>
      <c r="I18" s="2396"/>
      <c r="J18" s="486"/>
      <c r="K18" s="2344" t="s">
        <v>22</v>
      </c>
      <c r="L18" s="2344"/>
      <c r="M18" s="697" t="s">
        <v>454</v>
      </c>
      <c r="N18" s="2051"/>
      <c r="O18" s="2051"/>
      <c r="P18" s="2051"/>
      <c r="Q18" s="2051"/>
      <c r="R18" s="2053"/>
      <c r="S18" s="1680" t="str">
        <f>'⑧一覧からの作成用データ（異動届）'!$D$31&amp;""</f>
        <v/>
      </c>
      <c r="T18" s="1681"/>
      <c r="U18" s="1681"/>
      <c r="V18" s="1681"/>
      <c r="W18" s="1681"/>
      <c r="X18" s="1681"/>
      <c r="Y18" s="1681"/>
      <c r="Z18" s="1681"/>
      <c r="AA18" s="1681"/>
      <c r="AB18" s="1681"/>
      <c r="AC18" s="1681"/>
      <c r="AD18" s="1681"/>
      <c r="AE18" s="1681"/>
      <c r="AF18" s="1681"/>
      <c r="AG18" s="1681"/>
      <c r="AH18" s="1681"/>
      <c r="AI18" s="1681"/>
      <c r="AJ18" s="1681"/>
      <c r="AK18" s="1681"/>
      <c r="AL18" s="1681"/>
      <c r="AM18" s="1681"/>
      <c r="AN18" s="2345" t="s">
        <v>71</v>
      </c>
      <c r="AO18" s="2316"/>
      <c r="AP18" s="2316"/>
      <c r="AQ18" s="2316"/>
      <c r="AR18" s="2346"/>
      <c r="AS18" s="2316" t="s">
        <v>77</v>
      </c>
      <c r="AT18" s="2316"/>
      <c r="AU18" s="2316"/>
      <c r="AV18" s="2316"/>
      <c r="AW18" s="2346"/>
      <c r="AX18" s="2315" t="s">
        <v>251</v>
      </c>
      <c r="AY18" s="2316"/>
      <c r="AZ18" s="2316"/>
      <c r="BA18" s="2316"/>
      <c r="BB18" s="2317"/>
      <c r="BC18" s="2323" t="s">
        <v>72</v>
      </c>
      <c r="BD18" s="2323"/>
      <c r="BE18" s="2324"/>
      <c r="BF18" s="2030" t="s">
        <v>75</v>
      </c>
      <c r="BG18" s="2031"/>
      <c r="BH18" s="2031"/>
      <c r="BI18" s="2031"/>
      <c r="BJ18" s="2031"/>
      <c r="BK18" s="2031"/>
      <c r="BL18" s="2031"/>
      <c r="BM18" s="2031"/>
      <c r="BN18" s="2031"/>
      <c r="BO18" s="2031"/>
      <c r="BP18" s="2032"/>
      <c r="BQ18" s="2329" t="s">
        <v>76</v>
      </c>
      <c r="BR18" s="2330"/>
      <c r="BS18" s="2330"/>
      <c r="BT18" s="2330"/>
      <c r="BU18" s="2330"/>
      <c r="BV18" s="2330"/>
      <c r="BW18" s="2330"/>
      <c r="BX18" s="2330"/>
      <c r="BY18" s="2330"/>
      <c r="BZ18" s="2330"/>
      <c r="CA18" s="2330"/>
      <c r="CB18" s="2330"/>
      <c r="CC18" s="2330"/>
      <c r="CD18" s="2331"/>
      <c r="CE18" s="76"/>
      <c r="CF18" s="76"/>
      <c r="CG18" s="77"/>
      <c r="CH18" s="77"/>
      <c r="CN18" s="85"/>
      <c r="CO18" s="85"/>
      <c r="CP18" s="85"/>
      <c r="CQ18" s="85"/>
      <c r="CR18" s="85"/>
      <c r="CS18" s="85"/>
      <c r="CT18" s="85"/>
      <c r="CU18" s="85"/>
      <c r="CV18" s="85"/>
    </row>
    <row r="19" spans="1:100" ht="13.5" customHeight="1" x14ac:dyDescent="0.2">
      <c r="A19" s="132">
        <v>1</v>
      </c>
      <c r="B19" s="2413"/>
      <c r="C19" s="2413"/>
      <c r="D19" s="2396"/>
      <c r="E19" s="2396"/>
      <c r="F19" s="2413"/>
      <c r="G19" s="2413"/>
      <c r="H19" s="2396"/>
      <c r="I19" s="2396"/>
      <c r="J19" s="486"/>
      <c r="K19" s="2344"/>
      <c r="L19" s="2344"/>
      <c r="M19" s="2333" t="s">
        <v>3</v>
      </c>
      <c r="N19" s="2334"/>
      <c r="O19" s="2334"/>
      <c r="P19" s="2334"/>
      <c r="Q19" s="2334"/>
      <c r="R19" s="2335"/>
      <c r="S19" s="1568" t="str">
        <f>'⑧一覧からの作成用データ（異動届）'!$C$31&amp;""</f>
        <v/>
      </c>
      <c r="T19" s="1569"/>
      <c r="U19" s="1569"/>
      <c r="V19" s="1569"/>
      <c r="W19" s="1569"/>
      <c r="X19" s="1569"/>
      <c r="Y19" s="1569"/>
      <c r="Z19" s="1569"/>
      <c r="AA19" s="1569"/>
      <c r="AB19" s="1569"/>
      <c r="AC19" s="1569"/>
      <c r="AD19" s="1569"/>
      <c r="AE19" s="1569"/>
      <c r="AF19" s="1569"/>
      <c r="AG19" s="1569"/>
      <c r="AH19" s="1569"/>
      <c r="AI19" s="1569"/>
      <c r="AJ19" s="1569"/>
      <c r="AK19" s="1569"/>
      <c r="AL19" s="1569"/>
      <c r="AM19" s="1569"/>
      <c r="AN19" s="2347"/>
      <c r="AO19" s="1613"/>
      <c r="AP19" s="1613"/>
      <c r="AQ19" s="1613"/>
      <c r="AR19" s="2348"/>
      <c r="AS19" s="1613"/>
      <c r="AT19" s="1613"/>
      <c r="AU19" s="1613"/>
      <c r="AV19" s="1613"/>
      <c r="AW19" s="2348"/>
      <c r="AX19" s="2318"/>
      <c r="AY19" s="1613"/>
      <c r="AZ19" s="1613"/>
      <c r="BA19" s="1613"/>
      <c r="BB19" s="2319"/>
      <c r="BC19" s="2325"/>
      <c r="BD19" s="2325"/>
      <c r="BE19" s="2326"/>
      <c r="BF19" s="2033"/>
      <c r="BG19" s="2034"/>
      <c r="BH19" s="2034"/>
      <c r="BI19" s="2034"/>
      <c r="BJ19" s="2034"/>
      <c r="BK19" s="2034"/>
      <c r="BL19" s="2034"/>
      <c r="BM19" s="2034"/>
      <c r="BN19" s="2034"/>
      <c r="BO19" s="2034"/>
      <c r="BP19" s="2035"/>
      <c r="BQ19" s="2332"/>
      <c r="BR19" s="1590"/>
      <c r="BS19" s="1590"/>
      <c r="BT19" s="1590"/>
      <c r="BU19" s="1590"/>
      <c r="BV19" s="1590"/>
      <c r="BW19" s="1590"/>
      <c r="BX19" s="1590"/>
      <c r="BY19" s="1590"/>
      <c r="BZ19" s="1590"/>
      <c r="CA19" s="1590"/>
      <c r="CB19" s="1590"/>
      <c r="CC19" s="1590"/>
      <c r="CD19" s="1690"/>
      <c r="CE19" s="76"/>
      <c r="CF19" s="76"/>
      <c r="CG19" s="77"/>
      <c r="CH19" s="77"/>
      <c r="CN19" s="85"/>
      <c r="CO19" s="85"/>
      <c r="CP19" s="85"/>
      <c r="CQ19" s="85"/>
      <c r="CR19" s="85"/>
      <c r="CS19" s="85"/>
      <c r="CT19" s="85"/>
      <c r="CU19" s="85"/>
      <c r="CV19" s="85"/>
    </row>
    <row r="20" spans="1:100" ht="13.5" customHeight="1" x14ac:dyDescent="0.2">
      <c r="A20" s="132">
        <v>1</v>
      </c>
      <c r="B20" s="2413"/>
      <c r="C20" s="2413"/>
      <c r="D20" s="2396"/>
      <c r="E20" s="2396"/>
      <c r="F20" s="2413"/>
      <c r="G20" s="2413"/>
      <c r="H20" s="2396"/>
      <c r="I20" s="2396"/>
      <c r="J20" s="486"/>
      <c r="K20" s="2344"/>
      <c r="L20" s="2344"/>
      <c r="M20" s="1559"/>
      <c r="N20" s="2052"/>
      <c r="O20" s="2052"/>
      <c r="P20" s="2052"/>
      <c r="Q20" s="2052"/>
      <c r="R20" s="2054"/>
      <c r="S20" s="1570"/>
      <c r="T20" s="1571"/>
      <c r="U20" s="1571"/>
      <c r="V20" s="1571"/>
      <c r="W20" s="1571"/>
      <c r="X20" s="1571"/>
      <c r="Y20" s="1571"/>
      <c r="Z20" s="1571"/>
      <c r="AA20" s="1571"/>
      <c r="AB20" s="1571"/>
      <c r="AC20" s="1571"/>
      <c r="AD20" s="1571"/>
      <c r="AE20" s="1571"/>
      <c r="AF20" s="1571"/>
      <c r="AG20" s="1571"/>
      <c r="AH20" s="1571"/>
      <c r="AI20" s="1571"/>
      <c r="AJ20" s="1571"/>
      <c r="AK20" s="1571"/>
      <c r="AL20" s="1571"/>
      <c r="AM20" s="1571"/>
      <c r="AN20" s="2347"/>
      <c r="AO20" s="1613"/>
      <c r="AP20" s="1613"/>
      <c r="AQ20" s="1613"/>
      <c r="AR20" s="2348"/>
      <c r="AS20" s="1613"/>
      <c r="AT20" s="1613"/>
      <c r="AU20" s="1613"/>
      <c r="AV20" s="1613"/>
      <c r="AW20" s="2348"/>
      <c r="AX20" s="2318"/>
      <c r="AY20" s="1613"/>
      <c r="AZ20" s="1613"/>
      <c r="BA20" s="1613"/>
      <c r="BB20" s="2319"/>
      <c r="BC20" s="2325"/>
      <c r="BD20" s="2325"/>
      <c r="BE20" s="2326"/>
      <c r="BF20" s="2033"/>
      <c r="BG20" s="2034"/>
      <c r="BH20" s="2034"/>
      <c r="BI20" s="2034"/>
      <c r="BJ20" s="2034"/>
      <c r="BK20" s="2034"/>
      <c r="BL20" s="2034"/>
      <c r="BM20" s="2034"/>
      <c r="BN20" s="2034"/>
      <c r="BO20" s="2034"/>
      <c r="BP20" s="2035"/>
      <c r="BQ20" s="2332"/>
      <c r="BR20" s="1590"/>
      <c r="BS20" s="1590"/>
      <c r="BT20" s="1590"/>
      <c r="BU20" s="1590"/>
      <c r="BV20" s="1590"/>
      <c r="BW20" s="1590"/>
      <c r="BX20" s="1590"/>
      <c r="BY20" s="1590"/>
      <c r="BZ20" s="1590"/>
      <c r="CA20" s="1590"/>
      <c r="CB20" s="1590"/>
      <c r="CC20" s="1590"/>
      <c r="CD20" s="1690"/>
      <c r="CE20" s="76"/>
      <c r="CF20" s="76"/>
      <c r="CG20" s="77"/>
      <c r="CH20" s="77"/>
      <c r="CN20" s="85"/>
      <c r="CO20" s="85"/>
      <c r="CP20" s="85"/>
      <c r="CQ20" s="85"/>
      <c r="CR20" s="85"/>
      <c r="CS20" s="85"/>
      <c r="CT20" s="85"/>
      <c r="CU20" s="85"/>
      <c r="CV20" s="85"/>
    </row>
    <row r="21" spans="1:100" ht="13.5" customHeight="1" x14ac:dyDescent="0.2">
      <c r="A21" s="132">
        <v>1</v>
      </c>
      <c r="B21" s="2413"/>
      <c r="C21" s="2413"/>
      <c r="D21" s="2396"/>
      <c r="E21" s="2396"/>
      <c r="F21" s="2413"/>
      <c r="G21" s="2413"/>
      <c r="H21" s="2396"/>
      <c r="I21" s="2396"/>
      <c r="J21" s="486"/>
      <c r="K21" s="2344"/>
      <c r="L21" s="2344"/>
      <c r="M21" s="697" t="s">
        <v>16</v>
      </c>
      <c r="N21" s="2051"/>
      <c r="O21" s="2051"/>
      <c r="P21" s="2051"/>
      <c r="Q21" s="2051"/>
      <c r="R21" s="2053"/>
      <c r="S21" s="2336" t="str">
        <f>IF('⑧一覧からの作成用データ（異動届）'!$E$31="","",'⑧一覧からの作成用データ（異動届）'!$E$31)</f>
        <v/>
      </c>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47"/>
      <c r="AO21" s="1613"/>
      <c r="AP21" s="1613"/>
      <c r="AQ21" s="1613"/>
      <c r="AR21" s="2348"/>
      <c r="AS21" s="1613"/>
      <c r="AT21" s="1613"/>
      <c r="AU21" s="1613"/>
      <c r="AV21" s="1613"/>
      <c r="AW21" s="2348"/>
      <c r="AX21" s="2318"/>
      <c r="AY21" s="1613"/>
      <c r="AZ21" s="1613"/>
      <c r="BA21" s="1613"/>
      <c r="BB21" s="2319"/>
      <c r="BC21" s="2325"/>
      <c r="BD21" s="2325"/>
      <c r="BE21" s="2326"/>
      <c r="BF21" s="2033" t="str">
        <f>IFERROR(IF(BF23="3","310",IF(BF23="1",300,IF(BF23="2",203,IF(BF23="4",301,IF(BF23="5",301,IF(BF23=6,401,)))))),"")&amp;""</f>
        <v/>
      </c>
      <c r="BG21" s="2034"/>
      <c r="BH21" s="2034"/>
      <c r="BI21" s="2034"/>
      <c r="BJ21" s="2034"/>
      <c r="BK21" s="2034"/>
      <c r="BL21" s="2034"/>
      <c r="BM21" s="2034"/>
      <c r="BN21" s="2034"/>
      <c r="BO21" s="2034"/>
      <c r="BP21" s="2035"/>
      <c r="BQ21" s="2332"/>
      <c r="BR21" s="1590"/>
      <c r="BS21" s="1590"/>
      <c r="BT21" s="1590"/>
      <c r="BU21" s="1590"/>
      <c r="BV21" s="1590"/>
      <c r="BW21" s="1590"/>
      <c r="BX21" s="1590"/>
      <c r="BY21" s="1590"/>
      <c r="BZ21" s="1590"/>
      <c r="CA21" s="1590"/>
      <c r="CB21" s="1590"/>
      <c r="CC21" s="1590"/>
      <c r="CD21" s="1690"/>
      <c r="CE21" s="76"/>
      <c r="CF21" s="76"/>
      <c r="CG21" s="77"/>
      <c r="CH21" s="77"/>
      <c r="CN21" s="85"/>
      <c r="CO21" s="85"/>
      <c r="CP21" s="85"/>
      <c r="CQ21" s="85"/>
      <c r="CR21" s="85"/>
      <c r="CS21" s="85"/>
      <c r="CT21" s="85"/>
      <c r="CU21" s="85"/>
      <c r="CV21" s="85"/>
    </row>
    <row r="22" spans="1:100" ht="13.5" customHeight="1" thickBot="1" x14ac:dyDescent="0.25">
      <c r="A22" s="132">
        <v>1</v>
      </c>
      <c r="B22" s="2413"/>
      <c r="C22" s="2413"/>
      <c r="D22" s="2396"/>
      <c r="E22" s="2396"/>
      <c r="F22" s="2413"/>
      <c r="G22" s="2413"/>
      <c r="H22" s="2396"/>
      <c r="I22" s="2396"/>
      <c r="J22" s="486"/>
      <c r="K22" s="2344"/>
      <c r="L22" s="2344"/>
      <c r="M22" s="1559"/>
      <c r="N22" s="2052"/>
      <c r="O22" s="2052"/>
      <c r="P22" s="2052"/>
      <c r="Q22" s="2052"/>
      <c r="R22" s="2054"/>
      <c r="S22" s="2338"/>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49"/>
      <c r="AO22" s="2321"/>
      <c r="AP22" s="2321"/>
      <c r="AQ22" s="2321"/>
      <c r="AR22" s="2350"/>
      <c r="AS22" s="2321"/>
      <c r="AT22" s="2321"/>
      <c r="AU22" s="2321"/>
      <c r="AV22" s="2321"/>
      <c r="AW22" s="2350"/>
      <c r="AX22" s="2320"/>
      <c r="AY22" s="2321"/>
      <c r="AZ22" s="2321"/>
      <c r="BA22" s="2321"/>
      <c r="BB22" s="2322"/>
      <c r="BC22" s="2327"/>
      <c r="BD22" s="2327"/>
      <c r="BE22" s="2328"/>
      <c r="BF22" s="2033"/>
      <c r="BG22" s="2034"/>
      <c r="BH22" s="2034"/>
      <c r="BI22" s="2034"/>
      <c r="BJ22" s="2034"/>
      <c r="BK22" s="2034"/>
      <c r="BL22" s="2034"/>
      <c r="BM22" s="2034"/>
      <c r="BN22" s="2034"/>
      <c r="BO22" s="2034"/>
      <c r="BP22" s="2035"/>
      <c r="BQ22" s="2332"/>
      <c r="BR22" s="1590"/>
      <c r="BS22" s="1590"/>
      <c r="BT22" s="1590"/>
      <c r="BU22" s="1590"/>
      <c r="BV22" s="1590"/>
      <c r="BW22" s="1590"/>
      <c r="BX22" s="1590"/>
      <c r="BY22" s="1590"/>
      <c r="BZ22" s="1590"/>
      <c r="CA22" s="1590"/>
      <c r="CB22" s="1590"/>
      <c r="CC22" s="1590"/>
      <c r="CD22" s="1690"/>
      <c r="CE22" s="76"/>
      <c r="CF22" s="76"/>
      <c r="CG22" s="77"/>
      <c r="CH22" s="77"/>
      <c r="CN22" s="85"/>
      <c r="CO22" s="85"/>
      <c r="CP22" s="85"/>
      <c r="CQ22" s="85"/>
      <c r="CR22" s="85"/>
      <c r="CS22" s="85"/>
      <c r="CT22" s="85"/>
      <c r="CU22" s="85"/>
      <c r="CV22" s="85"/>
    </row>
    <row r="23" spans="1:100" ht="13.5" customHeight="1" x14ac:dyDescent="0.2">
      <c r="A23" s="132">
        <v>1</v>
      </c>
      <c r="B23" s="2413"/>
      <c r="C23" s="2413"/>
      <c r="D23" s="2396"/>
      <c r="E23" s="2396"/>
      <c r="F23" s="2413"/>
      <c r="G23" s="2413"/>
      <c r="H23" s="2396"/>
      <c r="I23" s="2396"/>
      <c r="J23" s="486"/>
      <c r="K23" s="2344"/>
      <c r="L23" s="2344"/>
      <c r="M23" s="697" t="s">
        <v>594</v>
      </c>
      <c r="N23" s="2051"/>
      <c r="O23" s="2051"/>
      <c r="P23" s="2051"/>
      <c r="Q23" s="2051"/>
      <c r="R23" s="2053"/>
      <c r="S23" s="2284" t="s">
        <v>455</v>
      </c>
      <c r="T23" s="732"/>
      <c r="U23" s="732"/>
      <c r="V23" s="732"/>
      <c r="W23" s="732"/>
      <c r="X23" s="732"/>
      <c r="Y23" s="732"/>
      <c r="Z23" s="732"/>
      <c r="AA23" s="732"/>
      <c r="AB23" s="732"/>
      <c r="AC23" s="732"/>
      <c r="AD23" s="732"/>
      <c r="AE23" s="732"/>
      <c r="AF23" s="732"/>
      <c r="AG23" s="732"/>
      <c r="AH23" s="732"/>
      <c r="AI23" s="732"/>
      <c r="AJ23" s="732"/>
      <c r="AK23" s="732"/>
      <c r="AL23" s="732"/>
      <c r="AM23" s="732"/>
      <c r="AN23" s="2286" t="str">
        <f>TEXT('⑧一覧からの作成用データ（異動届）'!$M$31,"#,##0")&amp;""</f>
        <v>0</v>
      </c>
      <c r="AO23" s="2287"/>
      <c r="AP23" s="2287"/>
      <c r="AQ23" s="2287"/>
      <c r="AR23" s="2288"/>
      <c r="AS23" s="2295" t="str">
        <f>'⑧一覧からの作成用データ（異動届）'!$N$31&amp;""</f>
        <v/>
      </c>
      <c r="AT23" s="1566"/>
      <c r="AU23" s="1566"/>
      <c r="AV23" s="2247" t="s">
        <v>84</v>
      </c>
      <c r="AW23" s="2299"/>
      <c r="AX23" s="2302" t="str">
        <f>'⑧一覧からの作成用データ（異動届）'!$U$31&amp;""</f>
        <v>6</v>
      </c>
      <c r="AY23" s="1566"/>
      <c r="AZ23" s="1566"/>
      <c r="BA23" s="2247" t="s">
        <v>84</v>
      </c>
      <c r="BB23" s="2248"/>
      <c r="BC23" s="2253" t="str">
        <f>'⑧一覧からの作成用データ（異動届）'!$R$31&amp;"年"</f>
        <v>年</v>
      </c>
      <c r="BD23" s="2253"/>
      <c r="BE23" s="2254"/>
      <c r="BF23" s="2645" t="str">
        <f>'⑧一覧からの作成用データ（異動届）'!$J$31&amp;""</f>
        <v/>
      </c>
      <c r="BG23" s="2259"/>
      <c r="BH23" s="2260"/>
      <c r="BI23" s="2265" t="s">
        <v>583</v>
      </c>
      <c r="BJ23" s="2266"/>
      <c r="BK23" s="2266"/>
      <c r="BL23" s="2266"/>
      <c r="BM23" s="2266"/>
      <c r="BN23" s="2266"/>
      <c r="BO23" s="2266"/>
      <c r="BP23" s="2266"/>
      <c r="BQ23" s="2268" t="str">
        <f>'⑧一覧からの作成用データ（異動届）'!$K$31&amp;""</f>
        <v/>
      </c>
      <c r="BR23" s="2259"/>
      <c r="BS23" s="2260"/>
      <c r="BT23" s="2271" t="s">
        <v>78</v>
      </c>
      <c r="BU23" s="2272"/>
      <c r="BV23" s="2272"/>
      <c r="BW23" s="2272"/>
      <c r="BX23" s="2272"/>
      <c r="BY23" s="2272"/>
      <c r="BZ23" s="2272"/>
      <c r="CA23" s="2272"/>
      <c r="CB23" s="2272"/>
      <c r="CC23" s="2272"/>
      <c r="CD23" s="2273"/>
      <c r="CE23" s="76"/>
      <c r="CF23" s="76"/>
      <c r="CG23" s="77"/>
      <c r="CH23" s="77"/>
      <c r="CN23" s="85"/>
      <c r="CO23" s="85"/>
      <c r="CP23" s="85"/>
      <c r="CQ23" s="85"/>
      <c r="CR23" s="85"/>
      <c r="CS23" s="85"/>
      <c r="CT23" s="85"/>
      <c r="CU23" s="85"/>
      <c r="CV23" s="85"/>
    </row>
    <row r="24" spans="1:100" ht="13.5" customHeight="1" x14ac:dyDescent="0.2">
      <c r="A24" s="132">
        <v>1</v>
      </c>
      <c r="B24" s="2413"/>
      <c r="C24" s="2413"/>
      <c r="D24" s="2396"/>
      <c r="E24" s="2396"/>
      <c r="F24" s="2413"/>
      <c r="G24" s="2413"/>
      <c r="H24" s="2396"/>
      <c r="I24" s="2396"/>
      <c r="J24" s="486"/>
      <c r="K24" s="2344"/>
      <c r="L24" s="2344"/>
      <c r="M24" s="1559"/>
      <c r="N24" s="2052"/>
      <c r="O24" s="2052"/>
      <c r="P24" s="2052"/>
      <c r="Q24" s="2052"/>
      <c r="R24" s="2054"/>
      <c r="S24" s="2285"/>
      <c r="T24" s="734"/>
      <c r="U24" s="734"/>
      <c r="V24" s="734"/>
      <c r="W24" s="734"/>
      <c r="X24" s="734"/>
      <c r="Y24" s="734"/>
      <c r="Z24" s="734"/>
      <c r="AA24" s="734"/>
      <c r="AB24" s="734"/>
      <c r="AC24" s="734"/>
      <c r="AD24" s="734"/>
      <c r="AE24" s="734"/>
      <c r="AF24" s="734"/>
      <c r="AG24" s="734"/>
      <c r="AH24" s="734"/>
      <c r="AI24" s="734"/>
      <c r="AJ24" s="734"/>
      <c r="AK24" s="734"/>
      <c r="AL24" s="734"/>
      <c r="AM24" s="734"/>
      <c r="AN24" s="2289"/>
      <c r="AO24" s="2290"/>
      <c r="AP24" s="2290"/>
      <c r="AQ24" s="2290"/>
      <c r="AR24" s="2291"/>
      <c r="AS24" s="2296"/>
      <c r="AT24" s="2297"/>
      <c r="AU24" s="2297"/>
      <c r="AV24" s="2249"/>
      <c r="AW24" s="2300"/>
      <c r="AX24" s="2297"/>
      <c r="AY24" s="2297"/>
      <c r="AZ24" s="2297"/>
      <c r="BA24" s="2249"/>
      <c r="BB24" s="2250"/>
      <c r="BC24" s="2255"/>
      <c r="BD24" s="2255"/>
      <c r="BE24" s="2256"/>
      <c r="BF24" s="2261"/>
      <c r="BG24" s="2261"/>
      <c r="BH24" s="2262"/>
      <c r="BI24" s="2267"/>
      <c r="BJ24" s="2267"/>
      <c r="BK24" s="2267"/>
      <c r="BL24" s="2267"/>
      <c r="BM24" s="2267"/>
      <c r="BN24" s="2267"/>
      <c r="BO24" s="2267"/>
      <c r="BP24" s="2267"/>
      <c r="BQ24" s="2269"/>
      <c r="BR24" s="2261"/>
      <c r="BS24" s="2262"/>
      <c r="BT24" s="2274"/>
      <c r="BU24" s="2274"/>
      <c r="BV24" s="2274"/>
      <c r="BW24" s="2274"/>
      <c r="BX24" s="2274"/>
      <c r="BY24" s="2274"/>
      <c r="BZ24" s="2274"/>
      <c r="CA24" s="2274"/>
      <c r="CB24" s="2274"/>
      <c r="CC24" s="2274"/>
      <c r="CD24" s="2275"/>
      <c r="CE24" s="76"/>
      <c r="CF24" s="76"/>
      <c r="CG24" s="77"/>
      <c r="CH24" s="77"/>
      <c r="CO24" s="85"/>
      <c r="CP24" s="85"/>
      <c r="CQ24" s="85"/>
      <c r="CR24" s="85"/>
      <c r="CS24" s="85"/>
      <c r="CT24" s="85"/>
      <c r="CU24" s="85"/>
      <c r="CV24" s="85"/>
    </row>
    <row r="25" spans="1:100" ht="12.75" customHeight="1" thickBot="1" x14ac:dyDescent="0.25">
      <c r="A25" s="132">
        <v>1</v>
      </c>
      <c r="B25" s="2413"/>
      <c r="C25" s="2413"/>
      <c r="D25" s="2396"/>
      <c r="E25" s="2396"/>
      <c r="F25" s="2413"/>
      <c r="G25" s="2413"/>
      <c r="H25" s="2396"/>
      <c r="I25" s="2396"/>
      <c r="J25" s="486"/>
      <c r="K25" s="2344"/>
      <c r="L25" s="2344"/>
      <c r="M25" s="2303" t="s">
        <v>456</v>
      </c>
      <c r="N25" s="2304"/>
      <c r="O25" s="2304"/>
      <c r="P25" s="2304"/>
      <c r="Q25" s="2304"/>
      <c r="R25" s="2305"/>
      <c r="S25" s="2312" t="str">
        <f>'⑧一覧からの作成用データ（異動届）'!$F$31&amp;""</f>
        <v/>
      </c>
      <c r="T25" s="2313"/>
      <c r="U25" s="2313"/>
      <c r="V25" s="2313"/>
      <c r="W25" s="2313"/>
      <c r="X25" s="2313"/>
      <c r="Y25" s="2313"/>
      <c r="Z25" s="2313"/>
      <c r="AA25" s="2313"/>
      <c r="AB25" s="2313"/>
      <c r="AC25" s="2313"/>
      <c r="AD25" s="2313"/>
      <c r="AE25" s="2313"/>
      <c r="AF25" s="2313"/>
      <c r="AG25" s="2313"/>
      <c r="AH25" s="2313"/>
      <c r="AI25" s="2313"/>
      <c r="AJ25" s="2313"/>
      <c r="AK25" s="2313"/>
      <c r="AL25" s="2313"/>
      <c r="AM25" s="2314"/>
      <c r="AN25" s="2289"/>
      <c r="AO25" s="2290"/>
      <c r="AP25" s="2290"/>
      <c r="AQ25" s="2290"/>
      <c r="AR25" s="2291"/>
      <c r="AS25" s="2298"/>
      <c r="AT25" s="1567"/>
      <c r="AU25" s="1567"/>
      <c r="AV25" s="2251"/>
      <c r="AW25" s="2301"/>
      <c r="AX25" s="1567"/>
      <c r="AY25" s="1567"/>
      <c r="AZ25" s="1567"/>
      <c r="BA25" s="2251"/>
      <c r="BB25" s="2252"/>
      <c r="BC25" s="2257"/>
      <c r="BD25" s="2257"/>
      <c r="BE25" s="2258"/>
      <c r="BF25" s="2263"/>
      <c r="BG25" s="2263"/>
      <c r="BH25" s="2264"/>
      <c r="BI25" s="2267"/>
      <c r="BJ25" s="2267"/>
      <c r="BK25" s="2267"/>
      <c r="BL25" s="2267"/>
      <c r="BM25" s="2267"/>
      <c r="BN25" s="2267"/>
      <c r="BO25" s="2267"/>
      <c r="BP25" s="2267"/>
      <c r="BQ25" s="2270"/>
      <c r="BR25" s="2263"/>
      <c r="BS25" s="2264"/>
      <c r="BT25" s="2274"/>
      <c r="BU25" s="2274"/>
      <c r="BV25" s="2274"/>
      <c r="BW25" s="2274"/>
      <c r="BX25" s="2274"/>
      <c r="BY25" s="2274"/>
      <c r="BZ25" s="2274"/>
      <c r="CA25" s="2274"/>
      <c r="CB25" s="2274"/>
      <c r="CC25" s="2274"/>
      <c r="CD25" s="2275"/>
      <c r="CE25" s="76"/>
      <c r="CF25" s="76"/>
      <c r="CG25" s="77"/>
      <c r="CH25" s="77"/>
      <c r="CO25" s="85"/>
      <c r="CP25" s="85"/>
      <c r="CQ25" s="85"/>
      <c r="CR25" s="85"/>
      <c r="CS25" s="85"/>
      <c r="CT25" s="85"/>
      <c r="CU25" s="85"/>
      <c r="CV25" s="85"/>
    </row>
    <row r="26" spans="1:100" ht="12.75" customHeight="1" x14ac:dyDescent="0.2">
      <c r="A26" s="132">
        <v>1</v>
      </c>
      <c r="B26" s="2413"/>
      <c r="C26" s="2413"/>
      <c r="D26" s="2396"/>
      <c r="E26" s="2396"/>
      <c r="F26" s="2413"/>
      <c r="G26" s="2413"/>
      <c r="H26" s="2396"/>
      <c r="I26" s="2396"/>
      <c r="J26" s="486"/>
      <c r="K26" s="2344"/>
      <c r="L26" s="2344"/>
      <c r="M26" s="2306"/>
      <c r="N26" s="2307"/>
      <c r="O26" s="2307"/>
      <c r="P26" s="2307"/>
      <c r="Q26" s="2307"/>
      <c r="R26" s="2308"/>
      <c r="S26" s="1568"/>
      <c r="T26" s="1569"/>
      <c r="U26" s="1569"/>
      <c r="V26" s="1569"/>
      <c r="W26" s="1569"/>
      <c r="X26" s="1569"/>
      <c r="Y26" s="1569"/>
      <c r="Z26" s="1569"/>
      <c r="AA26" s="1569"/>
      <c r="AB26" s="1569"/>
      <c r="AC26" s="1569"/>
      <c r="AD26" s="1569"/>
      <c r="AE26" s="1569"/>
      <c r="AF26" s="1569"/>
      <c r="AG26" s="1569"/>
      <c r="AH26" s="1569"/>
      <c r="AI26" s="1569"/>
      <c r="AJ26" s="1569"/>
      <c r="AK26" s="1569"/>
      <c r="AL26" s="1569"/>
      <c r="AM26" s="1725"/>
      <c r="AN26" s="2289"/>
      <c r="AO26" s="2290"/>
      <c r="AP26" s="2290"/>
      <c r="AQ26" s="2290"/>
      <c r="AR26" s="2291"/>
      <c r="AS26" s="2295" t="str">
        <f>'⑧一覧からの作成用データ（異動届）'!$O$31&amp;""</f>
        <v/>
      </c>
      <c r="AT26" s="1566"/>
      <c r="AU26" s="1566"/>
      <c r="AV26" s="2247" t="s">
        <v>81</v>
      </c>
      <c r="AW26" s="2299"/>
      <c r="AX26" s="2493" t="str">
        <f>'⑧一覧からの作成用データ（異動届）'!V31&amp;""</f>
        <v>5</v>
      </c>
      <c r="AY26" s="2493"/>
      <c r="AZ26" s="2493"/>
      <c r="BA26" s="2247" t="s">
        <v>81</v>
      </c>
      <c r="BB26" s="2248"/>
      <c r="BC26" s="2351" t="str">
        <f>'⑧一覧からの作成用データ（異動届）'!$S$31&amp;"月"</f>
        <v>月</v>
      </c>
      <c r="BD26" s="2352"/>
      <c r="BE26" s="2353"/>
      <c r="BF26" s="2360" t="s">
        <v>108</v>
      </c>
      <c r="BG26" s="2361"/>
      <c r="BH26" s="2361"/>
      <c r="BI26" s="2267"/>
      <c r="BJ26" s="2267"/>
      <c r="BK26" s="2267"/>
      <c r="BL26" s="2267"/>
      <c r="BM26" s="2267"/>
      <c r="BN26" s="2267"/>
      <c r="BO26" s="2267"/>
      <c r="BP26" s="2267"/>
      <c r="BQ26" s="2364" t="s">
        <v>457</v>
      </c>
      <c r="BR26" s="2365"/>
      <c r="BS26" s="2365"/>
      <c r="BT26" s="2274"/>
      <c r="BU26" s="2274"/>
      <c r="BV26" s="2274"/>
      <c r="BW26" s="2274"/>
      <c r="BX26" s="2274"/>
      <c r="BY26" s="2274"/>
      <c r="BZ26" s="2274"/>
      <c r="CA26" s="2274"/>
      <c r="CB26" s="2274"/>
      <c r="CC26" s="2274"/>
      <c r="CD26" s="2275"/>
      <c r="CE26" s="76"/>
      <c r="CF26" s="76"/>
      <c r="CG26" s="77"/>
      <c r="CH26" s="77"/>
      <c r="CO26" s="85"/>
      <c r="CP26" s="85"/>
      <c r="CQ26" s="85"/>
      <c r="CR26" s="85"/>
      <c r="CS26" s="85"/>
      <c r="CT26" s="85"/>
      <c r="CU26" s="85"/>
      <c r="CV26" s="85"/>
    </row>
    <row r="27" spans="1:100" ht="12.75" customHeight="1" x14ac:dyDescent="0.2">
      <c r="A27" s="132">
        <v>1</v>
      </c>
      <c r="B27" s="2413"/>
      <c r="C27" s="2413"/>
      <c r="D27" s="2396"/>
      <c r="E27" s="2396"/>
      <c r="F27" s="2413"/>
      <c r="G27" s="2413"/>
      <c r="H27" s="2396"/>
      <c r="I27" s="2396"/>
      <c r="J27" s="486"/>
      <c r="K27" s="2344"/>
      <c r="L27" s="2344"/>
      <c r="M27" s="2309"/>
      <c r="N27" s="2310"/>
      <c r="O27" s="2310"/>
      <c r="P27" s="2310"/>
      <c r="Q27" s="2310"/>
      <c r="R27" s="2311"/>
      <c r="S27" s="1570"/>
      <c r="T27" s="1571"/>
      <c r="U27" s="1571"/>
      <c r="V27" s="1571"/>
      <c r="W27" s="1571"/>
      <c r="X27" s="1571"/>
      <c r="Y27" s="1571"/>
      <c r="Z27" s="1571"/>
      <c r="AA27" s="1571"/>
      <c r="AB27" s="1571"/>
      <c r="AC27" s="1571"/>
      <c r="AD27" s="1571"/>
      <c r="AE27" s="1571"/>
      <c r="AF27" s="1571"/>
      <c r="AG27" s="1571"/>
      <c r="AH27" s="1571"/>
      <c r="AI27" s="1571"/>
      <c r="AJ27" s="1571"/>
      <c r="AK27" s="1571"/>
      <c r="AL27" s="1571"/>
      <c r="AM27" s="1726"/>
      <c r="AN27" s="2289"/>
      <c r="AO27" s="2290"/>
      <c r="AP27" s="2290"/>
      <c r="AQ27" s="2290"/>
      <c r="AR27" s="2291"/>
      <c r="AS27" s="2296"/>
      <c r="AT27" s="2297"/>
      <c r="AU27" s="2297"/>
      <c r="AV27" s="2249"/>
      <c r="AW27" s="2300"/>
      <c r="AX27" s="2495"/>
      <c r="AY27" s="2495"/>
      <c r="AZ27" s="2495"/>
      <c r="BA27" s="2249"/>
      <c r="BB27" s="2250"/>
      <c r="BC27" s="2354"/>
      <c r="BD27" s="2355"/>
      <c r="BE27" s="2356"/>
      <c r="BF27" s="2362"/>
      <c r="BG27" s="2363"/>
      <c r="BH27" s="2363"/>
      <c r="BI27" s="2267"/>
      <c r="BJ27" s="2267"/>
      <c r="BK27" s="2267"/>
      <c r="BL27" s="2267"/>
      <c r="BM27" s="2267"/>
      <c r="BN27" s="2267"/>
      <c r="BO27" s="2267"/>
      <c r="BP27" s="2267"/>
      <c r="BQ27" s="2366"/>
      <c r="BR27" s="2367"/>
      <c r="BS27" s="2367"/>
      <c r="BT27" s="2274"/>
      <c r="BU27" s="2274"/>
      <c r="BV27" s="2274"/>
      <c r="BW27" s="2274"/>
      <c r="BX27" s="2274"/>
      <c r="BY27" s="2274"/>
      <c r="BZ27" s="2274"/>
      <c r="CA27" s="2274"/>
      <c r="CB27" s="2274"/>
      <c r="CC27" s="2274"/>
      <c r="CD27" s="2275"/>
      <c r="CE27" s="76"/>
      <c r="CF27" s="76"/>
      <c r="CG27" s="77"/>
      <c r="CH27" s="77"/>
      <c r="CN27" s="85"/>
      <c r="CO27" s="85"/>
      <c r="CP27" s="85"/>
      <c r="CQ27" s="85"/>
      <c r="CR27" s="85"/>
      <c r="CS27" s="85"/>
      <c r="CT27" s="87"/>
      <c r="CU27" s="85"/>
      <c r="CV27" s="85"/>
    </row>
    <row r="28" spans="1:100" ht="12.75" customHeight="1" x14ac:dyDescent="0.2">
      <c r="A28" s="132">
        <v>1</v>
      </c>
      <c r="B28" s="2413"/>
      <c r="C28" s="2413"/>
      <c r="D28" s="2396"/>
      <c r="E28" s="2396"/>
      <c r="F28" s="2413"/>
      <c r="G28" s="2413"/>
      <c r="H28" s="2396"/>
      <c r="I28" s="2396"/>
      <c r="J28" s="486"/>
      <c r="K28" s="2344"/>
      <c r="L28" s="2344"/>
      <c r="M28" s="697" t="s">
        <v>5</v>
      </c>
      <c r="N28" s="2051"/>
      <c r="O28" s="2051"/>
      <c r="P28" s="2051"/>
      <c r="Q28" s="2051"/>
      <c r="R28" s="2053"/>
      <c r="S28" s="2370" t="str">
        <f>'⑧一覧からの作成用データ（異動届）'!$G$31&amp;""</f>
        <v/>
      </c>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289"/>
      <c r="AO28" s="2290"/>
      <c r="AP28" s="2290"/>
      <c r="AQ28" s="2290"/>
      <c r="AR28" s="2291"/>
      <c r="AS28" s="2298"/>
      <c r="AT28" s="1567"/>
      <c r="AU28" s="1567"/>
      <c r="AV28" s="2251"/>
      <c r="AW28" s="2301"/>
      <c r="AX28" s="2497"/>
      <c r="AY28" s="2497"/>
      <c r="AZ28" s="2497"/>
      <c r="BA28" s="2251"/>
      <c r="BB28" s="2252"/>
      <c r="BC28" s="2357"/>
      <c r="BD28" s="2358"/>
      <c r="BE28" s="2359"/>
      <c r="BF28" s="2362"/>
      <c r="BG28" s="2363"/>
      <c r="BH28" s="2363"/>
      <c r="BI28" s="2267"/>
      <c r="BJ28" s="2267"/>
      <c r="BK28" s="2267"/>
      <c r="BL28" s="2267"/>
      <c r="BM28" s="2267"/>
      <c r="BN28" s="2267"/>
      <c r="BO28" s="2267"/>
      <c r="BP28" s="2267"/>
      <c r="BQ28" s="2366"/>
      <c r="BR28" s="2367"/>
      <c r="BS28" s="2367"/>
      <c r="BT28" s="2274"/>
      <c r="BU28" s="2274"/>
      <c r="BV28" s="2274"/>
      <c r="BW28" s="2274"/>
      <c r="BX28" s="2274"/>
      <c r="BY28" s="2274"/>
      <c r="BZ28" s="2274"/>
      <c r="CA28" s="2274"/>
      <c r="CB28" s="2274"/>
      <c r="CC28" s="2274"/>
      <c r="CD28" s="2275"/>
      <c r="CE28" s="76"/>
      <c r="CF28" s="76"/>
      <c r="CG28" s="77"/>
      <c r="CH28" s="77"/>
      <c r="CN28" s="85"/>
      <c r="CO28" s="85"/>
      <c r="CP28" s="85"/>
      <c r="CQ28" s="85"/>
      <c r="CR28" s="85"/>
      <c r="CS28" s="85"/>
      <c r="CT28" s="85"/>
      <c r="CU28" s="85"/>
      <c r="CV28" s="85"/>
    </row>
    <row r="29" spans="1:100" ht="12.75" customHeight="1" x14ac:dyDescent="0.2">
      <c r="A29" s="132">
        <v>1</v>
      </c>
      <c r="B29" s="2413"/>
      <c r="C29" s="2413"/>
      <c r="D29" s="2396"/>
      <c r="E29" s="2396"/>
      <c r="F29" s="2413"/>
      <c r="G29" s="2413"/>
      <c r="H29" s="2396"/>
      <c r="I29" s="2396"/>
      <c r="J29" s="486"/>
      <c r="K29" s="2344"/>
      <c r="L29" s="2344"/>
      <c r="M29" s="2165"/>
      <c r="N29" s="1564"/>
      <c r="O29" s="1564"/>
      <c r="P29" s="1564"/>
      <c r="Q29" s="1564"/>
      <c r="R29" s="1565"/>
      <c r="S29" s="2372"/>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289"/>
      <c r="AO29" s="2290"/>
      <c r="AP29" s="2290"/>
      <c r="AQ29" s="2290"/>
      <c r="AR29" s="2291"/>
      <c r="AS29" s="2376" t="str">
        <f>TEXT('⑧一覧からの作成用データ（異動届）'!$P$31,"#,##0")&amp;""</f>
        <v>0</v>
      </c>
      <c r="AT29" s="2376"/>
      <c r="AU29" s="2376"/>
      <c r="AV29" s="2376"/>
      <c r="AW29" s="2376"/>
      <c r="AX29" s="2232" t="str">
        <f>TEXT('⑧一覧からの作成用データ（異動届）'!$W$31,"#,##0")&amp;""</f>
        <v>左記（ア）（イ）を入力してください</v>
      </c>
      <c r="AY29" s="2232"/>
      <c r="AZ29" s="2232"/>
      <c r="BA29" s="2232"/>
      <c r="BB29" s="2233"/>
      <c r="BC29" s="2238" t="str">
        <f>'⑧一覧からの作成用データ（異動届）'!$T$31&amp;"日"</f>
        <v>日</v>
      </c>
      <c r="BD29" s="2239"/>
      <c r="BE29" s="2240"/>
      <c r="BF29" s="2362"/>
      <c r="BG29" s="2363"/>
      <c r="BH29" s="2363"/>
      <c r="BI29" s="2267"/>
      <c r="BJ29" s="2267"/>
      <c r="BK29" s="2267"/>
      <c r="BL29" s="2267"/>
      <c r="BM29" s="2267"/>
      <c r="BN29" s="2267"/>
      <c r="BO29" s="2267"/>
      <c r="BP29" s="2267"/>
      <c r="BQ29" s="2366"/>
      <c r="BR29" s="2367"/>
      <c r="BS29" s="2367"/>
      <c r="BT29" s="2274"/>
      <c r="BU29" s="2274"/>
      <c r="BV29" s="2274"/>
      <c r="BW29" s="2274"/>
      <c r="BX29" s="2274"/>
      <c r="BY29" s="2274"/>
      <c r="BZ29" s="2274"/>
      <c r="CA29" s="2274"/>
      <c r="CB29" s="2274"/>
      <c r="CC29" s="2274"/>
      <c r="CD29" s="2275"/>
      <c r="CE29" s="76"/>
      <c r="CF29" s="76"/>
      <c r="CG29" s="77"/>
      <c r="CH29" s="77"/>
      <c r="CN29" s="85"/>
      <c r="CO29" s="85"/>
      <c r="CP29" s="85"/>
      <c r="CQ29" s="85"/>
      <c r="CR29" s="85"/>
      <c r="CS29" s="85"/>
      <c r="CT29" s="85"/>
      <c r="CU29" s="85"/>
      <c r="CV29" s="85"/>
    </row>
    <row r="30" spans="1:100" ht="12.75" customHeight="1" x14ac:dyDescent="0.2">
      <c r="A30" s="132">
        <v>1</v>
      </c>
      <c r="B30" s="2413"/>
      <c r="C30" s="2413"/>
      <c r="D30" s="2396"/>
      <c r="E30" s="2396"/>
      <c r="F30" s="2413"/>
      <c r="G30" s="2413"/>
      <c r="H30" s="2396"/>
      <c r="I30" s="2396"/>
      <c r="J30" s="486"/>
      <c r="K30" s="2344"/>
      <c r="L30" s="2344"/>
      <c r="M30" s="2165"/>
      <c r="N30" s="1564"/>
      <c r="O30" s="1564"/>
      <c r="P30" s="1564"/>
      <c r="Q30" s="1564"/>
      <c r="R30" s="1565"/>
      <c r="S30" s="2372"/>
      <c r="T30" s="2373"/>
      <c r="U30" s="2373"/>
      <c r="V30" s="2373"/>
      <c r="W30" s="2373"/>
      <c r="X30" s="2373"/>
      <c r="Y30" s="2373"/>
      <c r="Z30" s="2373"/>
      <c r="AA30" s="2373"/>
      <c r="AB30" s="2373"/>
      <c r="AC30" s="2373"/>
      <c r="AD30" s="2373"/>
      <c r="AE30" s="2373"/>
      <c r="AF30" s="2373"/>
      <c r="AG30" s="2373"/>
      <c r="AH30" s="2373"/>
      <c r="AI30" s="2373"/>
      <c r="AJ30" s="2373"/>
      <c r="AK30" s="2373"/>
      <c r="AL30" s="2373"/>
      <c r="AM30" s="2373"/>
      <c r="AN30" s="2289"/>
      <c r="AO30" s="2290"/>
      <c r="AP30" s="2290"/>
      <c r="AQ30" s="2290"/>
      <c r="AR30" s="2291"/>
      <c r="AS30" s="2376"/>
      <c r="AT30" s="2376"/>
      <c r="AU30" s="2376"/>
      <c r="AV30" s="2376"/>
      <c r="AW30" s="2376"/>
      <c r="AX30" s="2234"/>
      <c r="AY30" s="2234"/>
      <c r="AZ30" s="2234"/>
      <c r="BA30" s="2234"/>
      <c r="BB30" s="2235"/>
      <c r="BC30" s="2241"/>
      <c r="BD30" s="2242"/>
      <c r="BE30" s="2243"/>
      <c r="BF30" s="2278" t="s">
        <v>458</v>
      </c>
      <c r="BG30" s="2280" t="s">
        <v>107</v>
      </c>
      <c r="BH30" s="2280"/>
      <c r="BI30" s="2280"/>
      <c r="BJ30" s="2280"/>
      <c r="BK30" s="2280"/>
      <c r="BL30" s="2280"/>
      <c r="BM30" s="2280"/>
      <c r="BN30" s="2280"/>
      <c r="BO30" s="610"/>
      <c r="BP30" s="2281" t="s">
        <v>459</v>
      </c>
      <c r="BQ30" s="2366"/>
      <c r="BR30" s="2367"/>
      <c r="BS30" s="2367"/>
      <c r="BT30" s="2274"/>
      <c r="BU30" s="2274"/>
      <c r="BV30" s="2274"/>
      <c r="BW30" s="2274"/>
      <c r="BX30" s="2274"/>
      <c r="BY30" s="2274"/>
      <c r="BZ30" s="2274"/>
      <c r="CA30" s="2274"/>
      <c r="CB30" s="2274"/>
      <c r="CC30" s="2274"/>
      <c r="CD30" s="2275"/>
      <c r="CE30" s="76"/>
      <c r="CF30" s="76"/>
      <c r="CG30" s="88"/>
      <c r="CH30" s="88"/>
      <c r="CN30" s="85"/>
      <c r="CO30" s="85"/>
      <c r="CP30" s="85"/>
      <c r="CQ30" s="85"/>
      <c r="CR30" s="85"/>
      <c r="CS30" s="85"/>
      <c r="CT30" s="85"/>
      <c r="CU30" s="85"/>
      <c r="CV30" s="85"/>
    </row>
    <row r="31" spans="1:100" ht="12.75" customHeight="1" thickBot="1" x14ac:dyDescent="0.25">
      <c r="A31" s="132">
        <v>1</v>
      </c>
      <c r="B31" s="2413"/>
      <c r="C31" s="2413"/>
      <c r="D31" s="2396"/>
      <c r="E31" s="2396"/>
      <c r="F31" s="2413"/>
      <c r="G31" s="2413"/>
      <c r="H31" s="2396"/>
      <c r="I31" s="2396"/>
      <c r="J31" s="486"/>
      <c r="K31" s="2344"/>
      <c r="L31" s="2344"/>
      <c r="M31" s="1559"/>
      <c r="N31" s="2052"/>
      <c r="O31" s="2052"/>
      <c r="P31" s="2052"/>
      <c r="Q31" s="2052"/>
      <c r="R31" s="2054"/>
      <c r="S31" s="2374"/>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292"/>
      <c r="AO31" s="2293"/>
      <c r="AP31" s="2293"/>
      <c r="AQ31" s="2293"/>
      <c r="AR31" s="2294"/>
      <c r="AS31" s="2377"/>
      <c r="AT31" s="2377"/>
      <c r="AU31" s="2377"/>
      <c r="AV31" s="2377"/>
      <c r="AW31" s="2377"/>
      <c r="AX31" s="2236"/>
      <c r="AY31" s="2236"/>
      <c r="AZ31" s="2236"/>
      <c r="BA31" s="2236"/>
      <c r="BB31" s="2237"/>
      <c r="BC31" s="2244"/>
      <c r="BD31" s="2245"/>
      <c r="BE31" s="2246"/>
      <c r="BF31" s="2279"/>
      <c r="BG31" s="2283"/>
      <c r="BH31" s="2283"/>
      <c r="BI31" s="2283"/>
      <c r="BJ31" s="2283"/>
      <c r="BK31" s="2283"/>
      <c r="BL31" s="2283"/>
      <c r="BM31" s="2283"/>
      <c r="BN31" s="2283"/>
      <c r="BO31" s="611"/>
      <c r="BP31" s="2282"/>
      <c r="BQ31" s="2368"/>
      <c r="BR31" s="2369"/>
      <c r="BS31" s="2369"/>
      <c r="BT31" s="2276"/>
      <c r="BU31" s="2276"/>
      <c r="BV31" s="2276"/>
      <c r="BW31" s="2276"/>
      <c r="BX31" s="2276"/>
      <c r="BY31" s="2276"/>
      <c r="BZ31" s="2276"/>
      <c r="CA31" s="2276"/>
      <c r="CB31" s="2276"/>
      <c r="CC31" s="2276"/>
      <c r="CD31" s="2277"/>
      <c r="CE31" s="89"/>
      <c r="CF31" s="89"/>
      <c r="CG31" s="88"/>
      <c r="CH31" s="88"/>
      <c r="CN31" s="85"/>
      <c r="CO31" s="85"/>
      <c r="CP31" s="85"/>
      <c r="CQ31" s="85"/>
      <c r="CR31" s="85"/>
      <c r="CS31" s="85"/>
      <c r="CT31" s="85"/>
      <c r="CU31" s="85"/>
      <c r="CV31" s="85"/>
    </row>
    <row r="32" spans="1:100" ht="6.75" customHeight="1" x14ac:dyDescent="0.2">
      <c r="A32" s="132">
        <v>1</v>
      </c>
      <c r="B32" s="2413"/>
      <c r="C32" s="2413"/>
      <c r="D32" s="2396"/>
      <c r="E32" s="2396"/>
      <c r="F32" s="2413"/>
      <c r="G32" s="2413"/>
      <c r="H32" s="2396"/>
      <c r="I32" s="2396"/>
      <c r="J32" s="486"/>
      <c r="K32" s="2211" t="s">
        <v>308</v>
      </c>
      <c r="L32" s="2211"/>
      <c r="M32" s="2211"/>
      <c r="N32" s="2211"/>
      <c r="O32" s="2211"/>
      <c r="P32" s="2211"/>
      <c r="Q32" s="2211"/>
      <c r="R32" s="2211"/>
      <c r="S32" s="2211"/>
      <c r="T32" s="2211"/>
      <c r="U32" s="2211"/>
      <c r="V32" s="2211"/>
      <c r="W32" s="2211"/>
      <c r="X32" s="2211"/>
      <c r="Y32" s="2211"/>
      <c r="Z32" s="2211"/>
      <c r="AA32" s="2211"/>
      <c r="AB32" s="2211"/>
      <c r="AC32" s="2211"/>
      <c r="AD32" s="2211"/>
      <c r="AE32" s="2211"/>
      <c r="AF32" s="2211"/>
      <c r="AG32" s="2211"/>
      <c r="AH32" s="2211"/>
      <c r="AI32" s="2211"/>
      <c r="AJ32" s="2211"/>
      <c r="AK32" s="2211"/>
      <c r="AL32" s="2211"/>
      <c r="AM32" s="2211"/>
      <c r="AN32" s="2212"/>
      <c r="AO32" s="2212"/>
      <c r="AP32" s="2212"/>
      <c r="AQ32" s="2212"/>
      <c r="AR32" s="2212"/>
      <c r="AS32" s="2212"/>
      <c r="AT32" s="2212"/>
      <c r="AU32" s="2212"/>
      <c r="AV32" s="2212"/>
      <c r="AW32" s="2212"/>
      <c r="AX32" s="2212"/>
      <c r="AY32" s="2212"/>
      <c r="AZ32" s="2212"/>
      <c r="BA32" s="2212"/>
      <c r="BB32" s="2212"/>
      <c r="BC32" s="2212"/>
      <c r="BD32" s="2212"/>
      <c r="BE32" s="2212"/>
      <c r="BF32" s="2211"/>
      <c r="BG32" s="76"/>
      <c r="BH32" s="76"/>
      <c r="BI32" s="76"/>
      <c r="BJ32" s="76"/>
      <c r="BK32" s="76"/>
      <c r="BL32" s="76"/>
      <c r="BM32" s="76"/>
      <c r="BN32" s="76"/>
      <c r="BO32" s="76"/>
      <c r="BP32" s="76"/>
      <c r="BQ32" s="76"/>
      <c r="BR32" s="76"/>
      <c r="BS32" s="76"/>
      <c r="BT32" s="76"/>
      <c r="BU32" s="76"/>
      <c r="BV32" s="76"/>
      <c r="BW32" s="76"/>
      <c r="BX32" s="76"/>
      <c r="BY32" s="76"/>
      <c r="BZ32" s="76"/>
      <c r="CA32" s="76"/>
      <c r="CB32" s="89"/>
      <c r="CC32" s="89"/>
      <c r="CD32" s="89"/>
      <c r="CE32" s="89"/>
      <c r="CF32" s="89"/>
      <c r="CG32" s="88"/>
      <c r="CH32" s="88"/>
      <c r="CN32" s="85"/>
      <c r="CO32" s="85"/>
      <c r="CP32" s="85"/>
      <c r="CQ32" s="85"/>
      <c r="CR32" s="85"/>
      <c r="CS32" s="85"/>
      <c r="CT32" s="85"/>
      <c r="CU32" s="85"/>
      <c r="CV32" s="85"/>
    </row>
    <row r="33" spans="1:100" ht="16.5" customHeight="1" thickBot="1" x14ac:dyDescent="0.25">
      <c r="A33" s="132">
        <v>1</v>
      </c>
      <c r="B33" s="2413"/>
      <c r="C33" s="2413"/>
      <c r="D33" s="2396"/>
      <c r="E33" s="2396"/>
      <c r="F33" s="2413"/>
      <c r="G33" s="2413"/>
      <c r="H33" s="2396"/>
      <c r="I33" s="2396"/>
      <c r="J33" s="486"/>
      <c r="K33" s="2212"/>
      <c r="L33" s="2212"/>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2212"/>
      <c r="AQ33" s="2212"/>
      <c r="AR33" s="2212"/>
      <c r="AS33" s="2212"/>
      <c r="AT33" s="2212"/>
      <c r="AU33" s="2212"/>
      <c r="AV33" s="2212"/>
      <c r="AW33" s="2212"/>
      <c r="AX33" s="2212"/>
      <c r="AY33" s="2212"/>
      <c r="AZ33" s="2212"/>
      <c r="BA33" s="2212"/>
      <c r="BB33" s="2212"/>
      <c r="BC33" s="2212"/>
      <c r="BD33" s="2212"/>
      <c r="BE33" s="2212"/>
      <c r="BF33" s="2212"/>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77"/>
      <c r="CH33" s="77"/>
      <c r="CN33" s="85"/>
      <c r="CO33" s="85"/>
      <c r="CP33" s="85"/>
      <c r="CQ33" s="85"/>
      <c r="CR33" s="85"/>
      <c r="CS33" s="85"/>
      <c r="CT33" s="85"/>
      <c r="CU33" s="85"/>
      <c r="CV33" s="85"/>
    </row>
    <row r="34" spans="1:100" ht="16.5" customHeight="1" x14ac:dyDescent="0.2">
      <c r="A34" s="132">
        <v>1</v>
      </c>
      <c r="B34" s="2413"/>
      <c r="C34" s="2413"/>
      <c r="D34" s="2396"/>
      <c r="E34" s="2396"/>
      <c r="F34" s="2413"/>
      <c r="G34" s="2413"/>
      <c r="H34" s="2396"/>
      <c r="I34" s="2396"/>
      <c r="J34" s="486"/>
      <c r="K34" s="2213" t="s">
        <v>35</v>
      </c>
      <c r="L34" s="2213"/>
      <c r="M34" s="2213"/>
      <c r="N34" s="1692" t="s">
        <v>460</v>
      </c>
      <c r="O34" s="1693"/>
      <c r="P34" s="1693"/>
      <c r="Q34" s="1693"/>
      <c r="R34" s="1693"/>
      <c r="S34" s="1693"/>
      <c r="T34" s="1693"/>
      <c r="U34" s="2214"/>
      <c r="V34" s="2215"/>
      <c r="W34" s="2215"/>
      <c r="X34" s="2215"/>
      <c r="Y34" s="2215"/>
      <c r="Z34" s="2215"/>
      <c r="AA34" s="2215"/>
      <c r="AB34" s="2215"/>
      <c r="AC34" s="2215"/>
      <c r="AD34" s="2215"/>
      <c r="AE34" s="2215"/>
      <c r="AF34" s="2215"/>
      <c r="AG34" s="2215"/>
      <c r="AH34" s="2216"/>
      <c r="AI34" s="2220" t="s">
        <v>229</v>
      </c>
      <c r="AJ34" s="2221"/>
      <c r="AK34" s="2222"/>
      <c r="AL34" s="2226" t="s">
        <v>39</v>
      </c>
      <c r="AM34" s="2227"/>
      <c r="AN34" s="2227"/>
      <c r="AO34" s="2227"/>
      <c r="AP34" s="2227"/>
      <c r="AQ34" s="2227"/>
      <c r="AR34" s="2227"/>
      <c r="AS34" s="2228"/>
      <c r="AT34" s="2077"/>
      <c r="AU34" s="2077"/>
      <c r="AV34" s="2077"/>
      <c r="AW34" s="2077"/>
      <c r="AX34" s="2077"/>
      <c r="AY34" s="2077"/>
      <c r="AZ34" s="2077"/>
      <c r="BA34" s="2077"/>
      <c r="BB34" s="2077"/>
      <c r="BC34" s="2077"/>
      <c r="BD34" s="2077"/>
      <c r="BE34" s="2177"/>
      <c r="BF34" s="2178"/>
      <c r="BG34" s="2199" t="s">
        <v>40</v>
      </c>
      <c r="BH34" s="2200"/>
      <c r="BI34" s="2200"/>
      <c r="BJ34" s="2200"/>
      <c r="BK34" s="2200"/>
      <c r="BL34" s="2200"/>
      <c r="BM34" s="2200"/>
      <c r="BN34" s="2200"/>
      <c r="BO34" s="2200"/>
      <c r="BP34" s="2200"/>
      <c r="BQ34" s="2200"/>
      <c r="BR34" s="2202" t="str">
        <f>IF('⑧一覧からの作成用データ（異動届）'!$Y$31="","",TEXT('⑧一覧からの作成用データ（異動届）'!$Y$31,"#,##0")&amp;"")</f>
        <v/>
      </c>
      <c r="BS34" s="2203"/>
      <c r="BT34" s="2203"/>
      <c r="BU34" s="2203"/>
      <c r="BV34" s="2203"/>
      <c r="BW34" s="2203"/>
      <c r="BX34" s="2203"/>
      <c r="BY34" s="2203"/>
      <c r="BZ34" s="2204"/>
      <c r="CA34" s="2208" t="s">
        <v>7</v>
      </c>
      <c r="CB34" s="2208"/>
      <c r="CC34" s="2208"/>
      <c r="CD34" s="2209"/>
      <c r="CE34" s="23"/>
      <c r="CF34" s="76"/>
      <c r="CG34" s="77"/>
      <c r="CH34" s="77"/>
      <c r="CN34" s="85"/>
      <c r="CO34" s="85"/>
      <c r="CP34" s="85"/>
      <c r="CQ34" s="85"/>
      <c r="CR34" s="85"/>
      <c r="CS34" s="85"/>
      <c r="CT34" s="85"/>
      <c r="CU34" s="85"/>
      <c r="CV34" s="85"/>
    </row>
    <row r="35" spans="1:100" ht="16.5" customHeight="1" thickBot="1" x14ac:dyDescent="0.25">
      <c r="A35" s="132">
        <v>1</v>
      </c>
      <c r="B35" s="2413"/>
      <c r="C35" s="2413"/>
      <c r="D35" s="2396"/>
      <c r="E35" s="2396"/>
      <c r="F35" s="2413"/>
      <c r="G35" s="2413"/>
      <c r="H35" s="2396"/>
      <c r="I35" s="2396"/>
      <c r="J35" s="486"/>
      <c r="K35" s="2213"/>
      <c r="L35" s="2213"/>
      <c r="M35" s="2213"/>
      <c r="N35" s="1698"/>
      <c r="O35" s="1699"/>
      <c r="P35" s="1699"/>
      <c r="Q35" s="1699"/>
      <c r="R35" s="1699"/>
      <c r="S35" s="1699"/>
      <c r="T35" s="1699"/>
      <c r="U35" s="2217"/>
      <c r="V35" s="2218"/>
      <c r="W35" s="2218"/>
      <c r="X35" s="2218"/>
      <c r="Y35" s="2218"/>
      <c r="Z35" s="2218"/>
      <c r="AA35" s="2218"/>
      <c r="AB35" s="2218"/>
      <c r="AC35" s="2218"/>
      <c r="AD35" s="2218"/>
      <c r="AE35" s="2218"/>
      <c r="AF35" s="2218"/>
      <c r="AG35" s="2218"/>
      <c r="AH35" s="2219"/>
      <c r="AI35" s="2223"/>
      <c r="AJ35" s="2224"/>
      <c r="AK35" s="2225"/>
      <c r="AL35" s="2229"/>
      <c r="AM35" s="2230"/>
      <c r="AN35" s="2230"/>
      <c r="AO35" s="2230"/>
      <c r="AP35" s="2230"/>
      <c r="AQ35" s="2230"/>
      <c r="AR35" s="2230"/>
      <c r="AS35" s="2231"/>
      <c r="AT35" s="2077"/>
      <c r="AU35" s="2077"/>
      <c r="AV35" s="2077"/>
      <c r="AW35" s="2077"/>
      <c r="AX35" s="2077"/>
      <c r="AY35" s="2077"/>
      <c r="AZ35" s="2077"/>
      <c r="BA35" s="2077"/>
      <c r="BB35" s="2077"/>
      <c r="BC35" s="2077"/>
      <c r="BD35" s="2077"/>
      <c r="BE35" s="2198"/>
      <c r="BF35" s="2196"/>
      <c r="BG35" s="2201"/>
      <c r="BH35" s="1530"/>
      <c r="BI35" s="1530"/>
      <c r="BJ35" s="1530"/>
      <c r="BK35" s="1530"/>
      <c r="BL35" s="1530"/>
      <c r="BM35" s="1530"/>
      <c r="BN35" s="1530"/>
      <c r="BO35" s="1530"/>
      <c r="BP35" s="1530"/>
      <c r="BQ35" s="1530"/>
      <c r="BR35" s="2205"/>
      <c r="BS35" s="2206"/>
      <c r="BT35" s="2206"/>
      <c r="BU35" s="2206"/>
      <c r="BV35" s="2206"/>
      <c r="BW35" s="2206"/>
      <c r="BX35" s="2206"/>
      <c r="BY35" s="2206"/>
      <c r="BZ35" s="2207"/>
      <c r="CA35" s="1632"/>
      <c r="CB35" s="1632"/>
      <c r="CC35" s="1632"/>
      <c r="CD35" s="2210"/>
      <c r="CE35" s="76"/>
      <c r="CF35" s="76"/>
      <c r="CG35" s="77"/>
      <c r="CH35" s="77"/>
      <c r="CN35" s="85"/>
      <c r="CO35" s="85"/>
      <c r="CP35" s="85"/>
      <c r="CQ35" s="85"/>
      <c r="CR35" s="85"/>
      <c r="CS35" s="85"/>
      <c r="CT35" s="85"/>
      <c r="CU35" s="85"/>
      <c r="CV35" s="85"/>
    </row>
    <row r="36" spans="1:100" ht="16.5" customHeight="1" x14ac:dyDescent="0.2">
      <c r="A36" s="132">
        <v>1</v>
      </c>
      <c r="B36" s="2413"/>
      <c r="C36" s="2413"/>
      <c r="D36" s="2396"/>
      <c r="E36" s="2396"/>
      <c r="F36" s="2413"/>
      <c r="G36" s="2413"/>
      <c r="H36" s="2396"/>
      <c r="I36" s="2396"/>
      <c r="J36" s="486"/>
      <c r="K36" s="2213"/>
      <c r="L36" s="2213"/>
      <c r="M36" s="2213"/>
      <c r="N36" s="2168" t="s">
        <v>21</v>
      </c>
      <c r="O36" s="2169"/>
      <c r="P36" s="2169"/>
      <c r="Q36" s="2169"/>
      <c r="R36" s="2169"/>
      <c r="S36" s="2169"/>
      <c r="T36" s="2170"/>
      <c r="U36" s="2177" t="s">
        <v>461</v>
      </c>
      <c r="V36" s="2178"/>
      <c r="W36" s="2179"/>
      <c r="X36" s="2179"/>
      <c r="Y36" s="2179"/>
      <c r="Z36" s="2179"/>
      <c r="AA36" s="2179"/>
      <c r="AB36" s="2179"/>
      <c r="AC36" s="2179"/>
      <c r="AD36" s="2179"/>
      <c r="AE36" s="63"/>
      <c r="AF36" s="63"/>
      <c r="AG36" s="63"/>
      <c r="AH36" s="63"/>
      <c r="AI36" s="63"/>
      <c r="AJ36" s="63"/>
      <c r="AK36" s="63"/>
      <c r="AL36" s="63"/>
      <c r="AM36" s="63"/>
      <c r="AN36" s="63"/>
      <c r="AO36" s="64"/>
      <c r="AP36" s="2180" t="s">
        <v>38</v>
      </c>
      <c r="AQ36" s="2181"/>
      <c r="AR36" s="2073" t="s">
        <v>33</v>
      </c>
      <c r="AS36" s="2074"/>
      <c r="AT36" s="2077"/>
      <c r="AU36" s="2077"/>
      <c r="AV36" s="2077"/>
      <c r="AW36" s="2077"/>
      <c r="AX36" s="2077"/>
      <c r="AY36" s="2077"/>
      <c r="AZ36" s="2077"/>
      <c r="BA36" s="2077"/>
      <c r="BB36" s="2077"/>
      <c r="BC36" s="2077"/>
      <c r="BD36" s="2077"/>
      <c r="BE36" s="2077"/>
      <c r="BF36" s="2078"/>
      <c r="BG36" s="57"/>
      <c r="BH36" s="76"/>
      <c r="BI36" s="76"/>
      <c r="BJ36" s="2057" t="str">
        <f>'⑧一覧からの作成用データ（異動届）'!$X$31&amp;""</f>
        <v/>
      </c>
      <c r="BK36" s="2058"/>
      <c r="BL36" s="2058"/>
      <c r="BM36" s="2058"/>
      <c r="BN36" s="2058"/>
      <c r="BO36" s="2059"/>
      <c r="BP36" s="1720" t="s">
        <v>311</v>
      </c>
      <c r="BQ36" s="2063"/>
      <c r="BR36" s="2063"/>
      <c r="BS36" s="2063"/>
      <c r="BT36" s="2063"/>
      <c r="BU36" s="2063"/>
      <c r="BV36" s="2063"/>
      <c r="BW36" s="2063"/>
      <c r="BX36" s="2063"/>
      <c r="BY36" s="2063"/>
      <c r="BZ36" s="2063"/>
      <c r="CA36" s="2063"/>
      <c r="CB36" s="2063"/>
      <c r="CC36" s="2063"/>
      <c r="CD36" s="2064"/>
      <c r="CE36" s="76"/>
      <c r="CF36" s="76"/>
      <c r="CG36" s="77"/>
      <c r="CH36" s="77"/>
      <c r="CN36" s="85"/>
      <c r="CO36" s="85"/>
      <c r="CP36" s="85"/>
      <c r="CQ36" s="85"/>
      <c r="CR36" s="85"/>
      <c r="CS36" s="85"/>
    </row>
    <row r="37" spans="1:100" ht="16.5" customHeight="1" thickBot="1" x14ac:dyDescent="0.25">
      <c r="A37" s="132">
        <v>1</v>
      </c>
      <c r="B37" s="2413"/>
      <c r="C37" s="2413"/>
      <c r="D37" s="2396"/>
      <c r="E37" s="2396"/>
      <c r="F37" s="2413"/>
      <c r="G37" s="2413"/>
      <c r="H37" s="2396"/>
      <c r="I37" s="2396"/>
      <c r="J37" s="486"/>
      <c r="K37" s="2213"/>
      <c r="L37" s="2213"/>
      <c r="M37" s="2213"/>
      <c r="N37" s="2171"/>
      <c r="O37" s="2172"/>
      <c r="P37" s="2172"/>
      <c r="Q37" s="2172"/>
      <c r="R37" s="2172"/>
      <c r="S37" s="2172"/>
      <c r="T37" s="2173"/>
      <c r="U37" s="2067"/>
      <c r="V37" s="2068"/>
      <c r="W37" s="2068"/>
      <c r="X37" s="2068"/>
      <c r="Y37" s="2068"/>
      <c r="Z37" s="2068"/>
      <c r="AA37" s="2068"/>
      <c r="AB37" s="2068"/>
      <c r="AC37" s="2068"/>
      <c r="AD37" s="2068"/>
      <c r="AE37" s="2068"/>
      <c r="AF37" s="2068"/>
      <c r="AG37" s="2068"/>
      <c r="AH37" s="2068"/>
      <c r="AI37" s="2068"/>
      <c r="AJ37" s="2068"/>
      <c r="AK37" s="2068"/>
      <c r="AL37" s="2068"/>
      <c r="AM37" s="2068"/>
      <c r="AN37" s="2068"/>
      <c r="AO37" s="2069"/>
      <c r="AP37" s="2182"/>
      <c r="AQ37" s="2183"/>
      <c r="AR37" s="2075"/>
      <c r="AS37" s="2076"/>
      <c r="AT37" s="2077"/>
      <c r="AU37" s="2077"/>
      <c r="AV37" s="2077"/>
      <c r="AW37" s="2077"/>
      <c r="AX37" s="2077"/>
      <c r="AY37" s="2077"/>
      <c r="AZ37" s="2077"/>
      <c r="BA37" s="2077"/>
      <c r="BB37" s="2077"/>
      <c r="BC37" s="2077"/>
      <c r="BD37" s="2077"/>
      <c r="BE37" s="2077"/>
      <c r="BF37" s="2078"/>
      <c r="BG37" s="57"/>
      <c r="BH37" s="76"/>
      <c r="BI37" s="76"/>
      <c r="BJ37" s="2060"/>
      <c r="BK37" s="2061"/>
      <c r="BL37" s="2061"/>
      <c r="BM37" s="2061"/>
      <c r="BN37" s="2061"/>
      <c r="BO37" s="2062"/>
      <c r="BP37" s="2063"/>
      <c r="BQ37" s="2063"/>
      <c r="BR37" s="2063"/>
      <c r="BS37" s="2063"/>
      <c r="BT37" s="2063"/>
      <c r="BU37" s="2063"/>
      <c r="BV37" s="2063"/>
      <c r="BW37" s="2063"/>
      <c r="BX37" s="2063"/>
      <c r="BY37" s="2063"/>
      <c r="BZ37" s="2063"/>
      <c r="CA37" s="2063"/>
      <c r="CB37" s="2063"/>
      <c r="CC37" s="2063"/>
      <c r="CD37" s="2064"/>
      <c r="CE37" s="76"/>
      <c r="CF37" s="76"/>
      <c r="CG37" s="77"/>
      <c r="CH37" s="77"/>
      <c r="CN37" s="85"/>
      <c r="CO37" s="85"/>
      <c r="CP37" s="85"/>
      <c r="CQ37" s="85"/>
      <c r="CR37" s="85"/>
      <c r="CS37" s="85"/>
    </row>
    <row r="38" spans="1:100" ht="16.5" customHeight="1" thickBot="1" x14ac:dyDescent="0.25">
      <c r="A38" s="132">
        <v>1</v>
      </c>
      <c r="B38" s="2413"/>
      <c r="C38" s="2413"/>
      <c r="D38" s="2396"/>
      <c r="E38" s="2396"/>
      <c r="F38" s="2413"/>
      <c r="G38" s="2413"/>
      <c r="H38" s="2396"/>
      <c r="I38" s="2396"/>
      <c r="J38" s="486"/>
      <c r="K38" s="2213"/>
      <c r="L38" s="2213"/>
      <c r="M38" s="2213"/>
      <c r="N38" s="2174"/>
      <c r="O38" s="2175"/>
      <c r="P38" s="2175"/>
      <c r="Q38" s="2175"/>
      <c r="R38" s="2175"/>
      <c r="S38" s="2175"/>
      <c r="T38" s="2176"/>
      <c r="U38" s="2070"/>
      <c r="V38" s="2071"/>
      <c r="W38" s="2071"/>
      <c r="X38" s="2071"/>
      <c r="Y38" s="2071"/>
      <c r="Z38" s="2071"/>
      <c r="AA38" s="2071"/>
      <c r="AB38" s="2071"/>
      <c r="AC38" s="2071"/>
      <c r="AD38" s="2071"/>
      <c r="AE38" s="2071"/>
      <c r="AF38" s="2071"/>
      <c r="AG38" s="2071"/>
      <c r="AH38" s="2071"/>
      <c r="AI38" s="2071"/>
      <c r="AJ38" s="2071"/>
      <c r="AK38" s="2071"/>
      <c r="AL38" s="2071"/>
      <c r="AM38" s="2071"/>
      <c r="AN38" s="2071"/>
      <c r="AO38" s="2072"/>
      <c r="AP38" s="2182"/>
      <c r="AQ38" s="2183"/>
      <c r="AR38" s="2073" t="s">
        <v>3</v>
      </c>
      <c r="AS38" s="2074"/>
      <c r="AT38" s="2077"/>
      <c r="AU38" s="2077"/>
      <c r="AV38" s="2077"/>
      <c r="AW38" s="2077"/>
      <c r="AX38" s="2077"/>
      <c r="AY38" s="2077"/>
      <c r="AZ38" s="2077"/>
      <c r="BA38" s="2077"/>
      <c r="BB38" s="2077"/>
      <c r="BC38" s="2077"/>
      <c r="BD38" s="2077"/>
      <c r="BE38" s="2077"/>
      <c r="BF38" s="2078"/>
      <c r="BG38" s="58"/>
      <c r="BH38" s="59"/>
      <c r="BI38" s="59"/>
      <c r="BJ38" s="59"/>
      <c r="BK38" s="59"/>
      <c r="BL38" s="59"/>
      <c r="BM38" s="59"/>
      <c r="BN38" s="59"/>
      <c r="BO38" s="59"/>
      <c r="BP38" s="2065"/>
      <c r="BQ38" s="2065"/>
      <c r="BR38" s="2065"/>
      <c r="BS38" s="2065"/>
      <c r="BT38" s="2065"/>
      <c r="BU38" s="2065"/>
      <c r="BV38" s="2065"/>
      <c r="BW38" s="2065"/>
      <c r="BX38" s="2065"/>
      <c r="BY38" s="2065"/>
      <c r="BZ38" s="2065"/>
      <c r="CA38" s="2065"/>
      <c r="CB38" s="2065"/>
      <c r="CC38" s="2065"/>
      <c r="CD38" s="2066"/>
      <c r="CE38" s="76"/>
      <c r="CF38" s="76"/>
      <c r="CG38" s="77"/>
      <c r="CH38" s="77"/>
      <c r="CN38" s="85"/>
      <c r="CO38" s="85"/>
      <c r="CP38" s="85"/>
      <c r="CQ38" s="85"/>
      <c r="CR38" s="85"/>
      <c r="CS38" s="85"/>
      <c r="CT38" s="85"/>
      <c r="CU38" s="85"/>
      <c r="CV38" s="85"/>
    </row>
    <row r="39" spans="1:100" ht="16.5" customHeight="1" thickBot="1" x14ac:dyDescent="0.25">
      <c r="A39" s="132">
        <v>1</v>
      </c>
      <c r="B39" s="2413"/>
      <c r="C39" s="2413"/>
      <c r="D39" s="2396"/>
      <c r="E39" s="2396"/>
      <c r="F39" s="2413"/>
      <c r="G39" s="2413"/>
      <c r="H39" s="2396"/>
      <c r="I39" s="2396"/>
      <c r="J39" s="486"/>
      <c r="K39" s="2213"/>
      <c r="L39" s="2213"/>
      <c r="M39" s="2213"/>
      <c r="N39" s="1529" t="s">
        <v>36</v>
      </c>
      <c r="O39" s="2079"/>
      <c r="P39" s="2079"/>
      <c r="Q39" s="2079"/>
      <c r="R39" s="2079"/>
      <c r="S39" s="2079"/>
      <c r="T39" s="2080"/>
      <c r="U39" s="2081"/>
      <c r="V39" s="2082"/>
      <c r="W39" s="2082"/>
      <c r="X39" s="2082"/>
      <c r="Y39" s="2082"/>
      <c r="Z39" s="2082"/>
      <c r="AA39" s="2082"/>
      <c r="AB39" s="2082"/>
      <c r="AC39" s="2082"/>
      <c r="AD39" s="2082"/>
      <c r="AE39" s="2082"/>
      <c r="AF39" s="2082"/>
      <c r="AG39" s="2082"/>
      <c r="AH39" s="2082"/>
      <c r="AI39" s="2082"/>
      <c r="AJ39" s="2082"/>
      <c r="AK39" s="2082"/>
      <c r="AL39" s="2082"/>
      <c r="AM39" s="2082"/>
      <c r="AN39" s="2082"/>
      <c r="AO39" s="2083"/>
      <c r="AP39" s="2182"/>
      <c r="AQ39" s="2183"/>
      <c r="AR39" s="2075"/>
      <c r="AS39" s="2076"/>
      <c r="AT39" s="2077"/>
      <c r="AU39" s="2077"/>
      <c r="AV39" s="2077"/>
      <c r="AW39" s="2077"/>
      <c r="AX39" s="2077"/>
      <c r="AY39" s="2077"/>
      <c r="AZ39" s="2077"/>
      <c r="BA39" s="2077"/>
      <c r="BB39" s="2077"/>
      <c r="BC39" s="2077"/>
      <c r="BD39" s="2077"/>
      <c r="BE39" s="2077"/>
      <c r="BF39" s="2078"/>
      <c r="BG39" s="2165" t="s">
        <v>34</v>
      </c>
      <c r="BH39" s="1564"/>
      <c r="BI39" s="1564"/>
      <c r="BJ39" s="1564"/>
      <c r="BK39" s="1564"/>
      <c r="BL39" s="1564"/>
      <c r="BM39" s="1564"/>
      <c r="BN39" s="1564"/>
      <c r="BO39" s="1565"/>
      <c r="BP39" s="2166"/>
      <c r="BQ39" s="714"/>
      <c r="BR39" s="714"/>
      <c r="BS39" s="714"/>
      <c r="BT39" s="714"/>
      <c r="BU39" s="714"/>
      <c r="BV39" s="714"/>
      <c r="BW39" s="714"/>
      <c r="BX39" s="714"/>
      <c r="BY39" s="714"/>
      <c r="BZ39" s="714"/>
      <c r="CA39" s="714"/>
      <c r="CB39" s="714"/>
      <c r="CC39" s="714"/>
      <c r="CD39" s="2167"/>
      <c r="CE39" s="76"/>
      <c r="CF39" s="76"/>
      <c r="CG39" s="77"/>
      <c r="CH39" s="77"/>
      <c r="CN39" s="85"/>
      <c r="CO39" s="85"/>
      <c r="CP39" s="85"/>
      <c r="CQ39" s="85"/>
      <c r="CR39" s="85"/>
      <c r="CS39" s="85"/>
      <c r="CT39" s="85"/>
      <c r="CU39" s="85"/>
      <c r="CV39" s="85"/>
    </row>
    <row r="40" spans="1:100" ht="16.5" customHeight="1" x14ac:dyDescent="0.2">
      <c r="A40" s="132">
        <v>1</v>
      </c>
      <c r="B40" s="2413"/>
      <c r="C40" s="2413"/>
      <c r="D40" s="2396"/>
      <c r="E40" s="2396"/>
      <c r="F40" s="2413"/>
      <c r="G40" s="2413"/>
      <c r="H40" s="2396"/>
      <c r="I40" s="2396"/>
      <c r="J40" s="486"/>
      <c r="K40" s="2213"/>
      <c r="L40" s="2213"/>
      <c r="M40" s="2213"/>
      <c r="N40" s="2186" t="s">
        <v>37</v>
      </c>
      <c r="O40" s="2187"/>
      <c r="P40" s="2187"/>
      <c r="Q40" s="2187"/>
      <c r="R40" s="2187"/>
      <c r="S40" s="2187"/>
      <c r="T40" s="2188"/>
      <c r="U40" s="2192"/>
      <c r="V40" s="2193"/>
      <c r="W40" s="2193"/>
      <c r="X40" s="2193"/>
      <c r="Y40" s="2193"/>
      <c r="Z40" s="2193"/>
      <c r="AA40" s="2193"/>
      <c r="AB40" s="2193"/>
      <c r="AC40" s="2193"/>
      <c r="AD40" s="2193"/>
      <c r="AE40" s="2193"/>
      <c r="AF40" s="2193"/>
      <c r="AG40" s="2193"/>
      <c r="AH40" s="2193"/>
      <c r="AI40" s="2193"/>
      <c r="AJ40" s="2193"/>
      <c r="AK40" s="2193"/>
      <c r="AL40" s="2193"/>
      <c r="AM40" s="2193"/>
      <c r="AN40" s="2193"/>
      <c r="AO40" s="2194"/>
      <c r="AP40" s="2182"/>
      <c r="AQ40" s="2183"/>
      <c r="AR40" s="2073" t="s">
        <v>4</v>
      </c>
      <c r="AS40" s="2074"/>
      <c r="AT40" s="2178"/>
      <c r="AU40" s="2195"/>
      <c r="AV40" s="2195"/>
      <c r="AW40" s="2195"/>
      <c r="AX40" s="2195"/>
      <c r="AY40" s="2195"/>
      <c r="AZ40" s="2195"/>
      <c r="BA40" s="2195"/>
      <c r="BB40" s="2195"/>
      <c r="BC40" s="2195"/>
      <c r="BD40" s="2195"/>
      <c r="BE40" s="2195"/>
      <c r="BF40" s="2195"/>
      <c r="BG40" s="1640" t="s">
        <v>309</v>
      </c>
      <c r="BH40" s="1590"/>
      <c r="BI40" s="1590"/>
      <c r="BJ40" s="1590"/>
      <c r="BK40" s="1590"/>
      <c r="BL40" s="1590"/>
      <c r="BM40" s="1590"/>
      <c r="BN40" s="1590"/>
      <c r="BO40" s="2039"/>
      <c r="BP40" s="2041"/>
      <c r="BQ40" s="2042"/>
      <c r="BR40" s="2042"/>
      <c r="BS40" s="2043"/>
      <c r="BT40" s="2047" t="s">
        <v>41</v>
      </c>
      <c r="BU40" s="2048"/>
      <c r="BV40" s="2048"/>
      <c r="BW40" s="2051" t="s">
        <v>42</v>
      </c>
      <c r="BX40" s="2051"/>
      <c r="BY40" s="2051"/>
      <c r="BZ40" s="2051"/>
      <c r="CA40" s="2051" t="s">
        <v>43</v>
      </c>
      <c r="CB40" s="2051"/>
      <c r="CC40" s="2051"/>
      <c r="CD40" s="2053"/>
      <c r="CE40" s="76"/>
      <c r="CF40" s="76"/>
      <c r="CG40" s="77"/>
      <c r="CH40" s="77"/>
      <c r="CN40" s="85"/>
      <c r="CO40" s="85"/>
      <c r="CP40" s="85"/>
      <c r="CQ40" s="85"/>
      <c r="CR40" s="85"/>
      <c r="CS40" s="85"/>
      <c r="CT40" s="85"/>
      <c r="CU40" s="85"/>
      <c r="CV40" s="85"/>
    </row>
    <row r="41" spans="1:100" ht="12" customHeight="1" thickBot="1" x14ac:dyDescent="0.25">
      <c r="A41" s="132">
        <v>1</v>
      </c>
      <c r="B41" s="2413"/>
      <c r="C41" s="2413"/>
      <c r="D41" s="2396"/>
      <c r="E41" s="2396"/>
      <c r="F41" s="2413"/>
      <c r="G41" s="2413"/>
      <c r="H41" s="2396"/>
      <c r="I41" s="2396"/>
      <c r="J41" s="486"/>
      <c r="K41" s="2213"/>
      <c r="L41" s="2213"/>
      <c r="M41" s="2213"/>
      <c r="N41" s="2189"/>
      <c r="O41" s="2190"/>
      <c r="P41" s="2190"/>
      <c r="Q41" s="2190"/>
      <c r="R41" s="2190"/>
      <c r="S41" s="2190"/>
      <c r="T41" s="2191"/>
      <c r="U41" s="2070"/>
      <c r="V41" s="2071"/>
      <c r="W41" s="2071"/>
      <c r="X41" s="2071"/>
      <c r="Y41" s="2071"/>
      <c r="Z41" s="2071"/>
      <c r="AA41" s="2071"/>
      <c r="AB41" s="2071"/>
      <c r="AC41" s="2071"/>
      <c r="AD41" s="2071"/>
      <c r="AE41" s="2071"/>
      <c r="AF41" s="2071"/>
      <c r="AG41" s="2071"/>
      <c r="AH41" s="2071"/>
      <c r="AI41" s="2071"/>
      <c r="AJ41" s="2071"/>
      <c r="AK41" s="2071"/>
      <c r="AL41" s="2071"/>
      <c r="AM41" s="2071"/>
      <c r="AN41" s="2071"/>
      <c r="AO41" s="2072"/>
      <c r="AP41" s="2184"/>
      <c r="AQ41" s="2185"/>
      <c r="AR41" s="2075"/>
      <c r="AS41" s="2076"/>
      <c r="AT41" s="2196"/>
      <c r="AU41" s="2197"/>
      <c r="AV41" s="2197"/>
      <c r="AW41" s="2197"/>
      <c r="AX41" s="2197"/>
      <c r="AY41" s="2197"/>
      <c r="AZ41" s="2197"/>
      <c r="BA41" s="2197"/>
      <c r="BB41" s="2197"/>
      <c r="BC41" s="2197"/>
      <c r="BD41" s="2197"/>
      <c r="BE41" s="2197"/>
      <c r="BF41" s="2197"/>
      <c r="BG41" s="1637"/>
      <c r="BH41" s="1638"/>
      <c r="BI41" s="1638"/>
      <c r="BJ41" s="1638"/>
      <c r="BK41" s="1638"/>
      <c r="BL41" s="1638"/>
      <c r="BM41" s="1638"/>
      <c r="BN41" s="1638"/>
      <c r="BO41" s="2040"/>
      <c r="BP41" s="2044"/>
      <c r="BQ41" s="2045"/>
      <c r="BR41" s="2045"/>
      <c r="BS41" s="2046"/>
      <c r="BT41" s="2049"/>
      <c r="BU41" s="2050"/>
      <c r="BV41" s="2050"/>
      <c r="BW41" s="2052"/>
      <c r="BX41" s="2052"/>
      <c r="BY41" s="2052"/>
      <c r="BZ41" s="2052"/>
      <c r="CA41" s="2052"/>
      <c r="CB41" s="2052"/>
      <c r="CC41" s="2052"/>
      <c r="CD41" s="2054"/>
      <c r="CE41" s="76"/>
      <c r="CF41" s="76"/>
      <c r="CG41" s="77"/>
      <c r="CH41" s="77"/>
      <c r="CN41" s="85"/>
      <c r="CO41" s="85"/>
      <c r="CP41" s="85"/>
      <c r="CQ41" s="85"/>
      <c r="CR41" s="85"/>
      <c r="CS41" s="85"/>
      <c r="CT41" s="85"/>
      <c r="CU41" s="85"/>
      <c r="CV41" s="85"/>
    </row>
    <row r="42" spans="1:100" ht="6.75" customHeight="1" x14ac:dyDescent="0.2">
      <c r="A42" s="132">
        <v>1</v>
      </c>
      <c r="B42" s="2413"/>
      <c r="C42" s="2413"/>
      <c r="D42" s="2396"/>
      <c r="E42" s="2396"/>
      <c r="F42" s="2413"/>
      <c r="G42" s="2413"/>
      <c r="H42" s="2396"/>
      <c r="I42" s="2396"/>
      <c r="J42" s="486"/>
      <c r="K42" s="2055" t="s">
        <v>79</v>
      </c>
      <c r="L42" s="2055"/>
      <c r="M42" s="2055"/>
      <c r="N42" s="2055"/>
      <c r="O42" s="2055"/>
      <c r="P42" s="2055"/>
      <c r="Q42" s="2055"/>
      <c r="R42" s="2055"/>
      <c r="S42" s="2055"/>
      <c r="T42" s="2055"/>
      <c r="U42" s="2055"/>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c r="AR42" s="2055"/>
      <c r="AS42" s="2055"/>
      <c r="AT42" s="2055"/>
      <c r="AU42" s="2055"/>
      <c r="AV42" s="2055"/>
      <c r="AW42" s="2055"/>
      <c r="AX42" s="2055"/>
      <c r="AY42" s="2055"/>
      <c r="AZ42" s="2055"/>
      <c r="BA42" s="2055"/>
      <c r="BB42" s="2055"/>
      <c r="BC42" s="2055"/>
      <c r="BD42" s="2055"/>
      <c r="BE42" s="2055"/>
      <c r="BF42" s="2055"/>
      <c r="BG42" s="60"/>
      <c r="BH42" s="60"/>
      <c r="BI42" s="60"/>
      <c r="BJ42" s="60"/>
      <c r="BK42" s="61"/>
      <c r="BL42" s="76"/>
      <c r="BM42" s="76"/>
      <c r="BN42" s="76"/>
      <c r="BO42" s="76"/>
      <c r="BP42" s="76"/>
      <c r="BQ42" s="76"/>
      <c r="BR42" s="76"/>
      <c r="BS42" s="76"/>
      <c r="BT42" s="76"/>
      <c r="BU42" s="76"/>
      <c r="BV42" s="76"/>
      <c r="BW42" s="76"/>
      <c r="BX42" s="76"/>
      <c r="BY42" s="76"/>
      <c r="BZ42" s="76"/>
      <c r="CA42" s="76"/>
      <c r="CB42" s="76"/>
      <c r="CC42" s="76"/>
      <c r="CD42" s="76"/>
      <c r="CE42" s="76"/>
      <c r="CF42" s="76"/>
      <c r="CG42" s="77"/>
      <c r="CH42" s="77"/>
      <c r="CN42" s="85"/>
      <c r="CO42" s="85"/>
      <c r="CP42" s="85"/>
      <c r="CQ42" s="85"/>
      <c r="CR42" s="85"/>
      <c r="CS42" s="85"/>
      <c r="CT42" s="85"/>
      <c r="CU42" s="85"/>
      <c r="CV42" s="85"/>
    </row>
    <row r="43" spans="1:100" ht="13.5" customHeight="1" thickBot="1" x14ac:dyDescent="0.25">
      <c r="A43" s="132">
        <v>1</v>
      </c>
      <c r="B43" s="2413"/>
      <c r="C43" s="2413"/>
      <c r="D43" s="2396"/>
      <c r="E43" s="2396"/>
      <c r="F43" s="2413"/>
      <c r="G43" s="2413"/>
      <c r="H43" s="2396"/>
      <c r="I43" s="2396"/>
      <c r="J43" s="486"/>
      <c r="K43" s="2056"/>
      <c r="L43" s="2056"/>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c r="AR43" s="2056"/>
      <c r="AS43" s="2056"/>
      <c r="AT43" s="2056"/>
      <c r="AU43" s="2056"/>
      <c r="AV43" s="2056"/>
      <c r="AW43" s="2056"/>
      <c r="AX43" s="2056"/>
      <c r="AY43" s="2056"/>
      <c r="AZ43" s="2056"/>
      <c r="BA43" s="2056"/>
      <c r="BB43" s="2056"/>
      <c r="BC43" s="2056"/>
      <c r="BD43" s="2056"/>
      <c r="BE43" s="2056"/>
      <c r="BF43" s="2056"/>
      <c r="BG43" s="60"/>
      <c r="BH43" s="60"/>
      <c r="BI43" s="60"/>
      <c r="BJ43" s="60"/>
      <c r="BK43" s="62"/>
      <c r="BL43" s="62"/>
      <c r="BM43" s="62"/>
      <c r="BN43" s="62"/>
      <c r="BO43" s="62"/>
      <c r="BP43" s="62"/>
      <c r="BQ43" s="62"/>
      <c r="BR43" s="62"/>
      <c r="BS43" s="62"/>
      <c r="BT43" s="62"/>
      <c r="BU43" s="62"/>
      <c r="BV43" s="62"/>
      <c r="BW43" s="62"/>
      <c r="BX43" s="62"/>
      <c r="BY43" s="62"/>
      <c r="BZ43" s="62"/>
      <c r="CA43" s="62"/>
      <c r="CB43" s="62"/>
      <c r="CC43" s="62"/>
      <c r="CD43" s="62"/>
      <c r="CE43" s="76"/>
      <c r="CF43" s="76"/>
      <c r="CG43" s="91"/>
      <c r="CH43" s="77"/>
      <c r="CN43" s="85"/>
      <c r="CO43" s="85"/>
      <c r="CP43" s="85"/>
      <c r="CQ43" s="85"/>
      <c r="CR43" s="85"/>
      <c r="CS43" s="85"/>
      <c r="CT43" s="85"/>
      <c r="CU43" s="85"/>
    </row>
    <row r="44" spans="1:100" ht="11.25" customHeight="1" thickBot="1" x14ac:dyDescent="0.25">
      <c r="A44" s="132">
        <v>1</v>
      </c>
      <c r="B44" s="2413"/>
      <c r="C44" s="2413"/>
      <c r="D44" s="2396"/>
      <c r="E44" s="2396"/>
      <c r="F44" s="2413"/>
      <c r="G44" s="2413"/>
      <c r="H44" s="2396"/>
      <c r="I44" s="2396"/>
      <c r="J44" s="486"/>
      <c r="K44" s="2152" t="s">
        <v>44</v>
      </c>
      <c r="L44" s="2153"/>
      <c r="M44" s="2153"/>
      <c r="N44" s="2153"/>
      <c r="O44" s="2154"/>
      <c r="P44" s="2158" t="s">
        <v>46</v>
      </c>
      <c r="Q44" s="2159"/>
      <c r="R44" s="2159"/>
      <c r="S44" s="2159"/>
      <c r="T44" s="2159"/>
      <c r="U44" s="2159"/>
      <c r="V44" s="2159"/>
      <c r="W44" s="2159"/>
      <c r="X44" s="2117" t="str">
        <f>'⑧一覧からの作成用データ（異動届）'!$R$31&amp;""</f>
        <v/>
      </c>
      <c r="Y44" s="2117"/>
      <c r="Z44" s="2117"/>
      <c r="AA44" s="2119" t="s">
        <v>48</v>
      </c>
      <c r="AB44" s="2119"/>
      <c r="AC44" s="2119"/>
      <c r="AD44" s="2119"/>
      <c r="AE44" s="2119"/>
      <c r="AF44" s="2119"/>
      <c r="AG44" s="2119"/>
      <c r="AH44" s="2119"/>
      <c r="AI44" s="2119"/>
      <c r="AJ44" s="2119"/>
      <c r="AK44" s="2119"/>
      <c r="AL44" s="2119"/>
      <c r="AM44" s="2119"/>
      <c r="AN44" s="2119"/>
      <c r="AO44" s="2119"/>
      <c r="AP44" s="2119"/>
      <c r="AQ44" s="2119"/>
      <c r="AR44" s="2119"/>
      <c r="AS44" s="2120"/>
      <c r="AT44" s="2160" t="s">
        <v>50</v>
      </c>
      <c r="AU44" s="2160"/>
      <c r="AV44" s="2160"/>
      <c r="AW44" s="2160"/>
      <c r="AX44" s="2160"/>
      <c r="AY44" s="2160"/>
      <c r="AZ44" s="2635" t="s">
        <v>53</v>
      </c>
      <c r="BA44" s="2636"/>
      <c r="BB44" s="2636"/>
      <c r="BC44" s="2636"/>
      <c r="BD44" s="2636"/>
      <c r="BE44" s="2636"/>
      <c r="BF44" s="2636"/>
      <c r="BG44" s="2636"/>
      <c r="BH44" s="2636"/>
      <c r="BI44" s="2636"/>
      <c r="BJ44" s="2636"/>
      <c r="BK44" s="2632" t="s">
        <v>54</v>
      </c>
      <c r="BL44" s="2633"/>
      <c r="BM44" s="2633"/>
      <c r="BN44" s="2633"/>
      <c r="BO44" s="2633"/>
      <c r="BP44" s="2633"/>
      <c r="BQ44" s="2633"/>
      <c r="BR44" s="2633"/>
      <c r="BS44" s="2633"/>
      <c r="BT44" s="2633"/>
      <c r="BU44" s="2633"/>
      <c r="BV44" s="2633"/>
      <c r="BW44" s="2633"/>
      <c r="BX44" s="2633"/>
      <c r="BY44" s="2633"/>
      <c r="BZ44" s="2633"/>
      <c r="CA44" s="2633"/>
      <c r="CB44" s="2633"/>
      <c r="CC44" s="2633"/>
      <c r="CD44" s="2634"/>
      <c r="CE44" s="90"/>
      <c r="CF44" s="90"/>
      <c r="CG44" s="91"/>
      <c r="CH44" s="77"/>
      <c r="CN44" s="85"/>
      <c r="CO44" s="85"/>
      <c r="CP44" s="85"/>
      <c r="CQ44" s="85"/>
      <c r="CR44" s="85"/>
      <c r="CS44" s="85"/>
      <c r="CT44" s="85"/>
      <c r="CU44" s="85"/>
    </row>
    <row r="45" spans="1:100" ht="11.25" customHeight="1" x14ac:dyDescent="0.2">
      <c r="A45" s="132">
        <v>1</v>
      </c>
      <c r="B45" s="2413"/>
      <c r="C45" s="2413"/>
      <c r="D45" s="2396"/>
      <c r="E45" s="2396"/>
      <c r="F45" s="2413"/>
      <c r="G45" s="2413"/>
      <c r="H45" s="2396"/>
      <c r="I45" s="2396"/>
      <c r="J45" s="486"/>
      <c r="K45" s="2155"/>
      <c r="L45" s="2156"/>
      <c r="M45" s="2156"/>
      <c r="N45" s="2156"/>
      <c r="O45" s="2157"/>
      <c r="P45" s="2145"/>
      <c r="Q45" s="2146"/>
      <c r="R45" s="2146"/>
      <c r="S45" s="2146"/>
      <c r="T45" s="2146"/>
      <c r="U45" s="2146"/>
      <c r="V45" s="2146"/>
      <c r="W45" s="2146"/>
      <c r="X45" s="2118"/>
      <c r="Y45" s="2118"/>
      <c r="Z45" s="2118"/>
      <c r="AA45" s="2084"/>
      <c r="AB45" s="2084"/>
      <c r="AC45" s="2084"/>
      <c r="AD45" s="2084"/>
      <c r="AE45" s="2084"/>
      <c r="AF45" s="2084"/>
      <c r="AG45" s="2084"/>
      <c r="AH45" s="2084"/>
      <c r="AI45" s="2084"/>
      <c r="AJ45" s="2084"/>
      <c r="AK45" s="2084"/>
      <c r="AL45" s="2084"/>
      <c r="AM45" s="2084"/>
      <c r="AN45" s="2084"/>
      <c r="AO45" s="2084"/>
      <c r="AP45" s="2084"/>
      <c r="AQ45" s="2084"/>
      <c r="AR45" s="2084"/>
      <c r="AS45" s="2086"/>
      <c r="AT45" s="2160"/>
      <c r="AU45" s="2160"/>
      <c r="AV45" s="2160"/>
      <c r="AW45" s="2160"/>
      <c r="AX45" s="2160"/>
      <c r="AY45" s="2160"/>
      <c r="AZ45" s="2637"/>
      <c r="BA45" s="2638"/>
      <c r="BB45" s="2638"/>
      <c r="BC45" s="2638"/>
      <c r="BD45" s="2638"/>
      <c r="BE45" s="2638"/>
      <c r="BF45" s="2638"/>
      <c r="BG45" s="2638"/>
      <c r="BH45" s="2638"/>
      <c r="BI45" s="2638"/>
      <c r="BJ45" s="2638"/>
      <c r="BK45" s="51"/>
      <c r="BL45" s="2123" t="str">
        <f>IF('⑧一覧からの作成用データ（異動届）'!$Z$31="","",'⑧一覧からの作成用データ（異動届）'!$Z$31)</f>
        <v/>
      </c>
      <c r="BM45" s="2124"/>
      <c r="BN45" s="2124"/>
      <c r="BO45" s="2124"/>
      <c r="BP45" s="2125"/>
      <c r="BQ45" s="2132" t="s">
        <v>312</v>
      </c>
      <c r="BR45" s="2133"/>
      <c r="BS45" s="2133"/>
      <c r="BT45" s="2133"/>
      <c r="BU45" s="2133"/>
      <c r="BV45" s="2133"/>
      <c r="BW45" s="2133"/>
      <c r="BX45" s="2133"/>
      <c r="BY45" s="2133"/>
      <c r="BZ45" s="2133"/>
      <c r="CA45" s="2133"/>
      <c r="CB45" s="2133"/>
      <c r="CC45" s="2133"/>
      <c r="CD45" s="2134"/>
      <c r="CE45" s="90"/>
      <c r="CF45" s="90"/>
      <c r="CG45" s="91"/>
      <c r="CH45" s="77"/>
    </row>
    <row r="46" spans="1:100" ht="11.25" customHeight="1" x14ac:dyDescent="0.2">
      <c r="A46" s="132">
        <v>1</v>
      </c>
      <c r="B46" s="2413"/>
      <c r="C46" s="2413"/>
      <c r="D46" s="2396"/>
      <c r="E46" s="2396"/>
      <c r="F46" s="2413"/>
      <c r="G46" s="2413"/>
      <c r="H46" s="2396"/>
      <c r="I46" s="2396"/>
      <c r="J46" s="486"/>
      <c r="K46" s="2139" t="s">
        <v>45</v>
      </c>
      <c r="L46" s="2140"/>
      <c r="M46" s="2140"/>
      <c r="N46" s="2140"/>
      <c r="O46" s="2141"/>
      <c r="P46" s="2145" t="s">
        <v>47</v>
      </c>
      <c r="Q46" s="2146"/>
      <c r="R46" s="2146"/>
      <c r="S46" s="2146"/>
      <c r="T46" s="2146"/>
      <c r="U46" s="2146"/>
      <c r="V46" s="2146"/>
      <c r="W46" s="2146"/>
      <c r="X46" s="2085"/>
      <c r="Y46" s="2085"/>
      <c r="Z46" s="2085"/>
      <c r="AA46" s="2084" t="s">
        <v>49</v>
      </c>
      <c r="AB46" s="2084"/>
      <c r="AC46" s="2084"/>
      <c r="AD46" s="2084"/>
      <c r="AE46" s="2084"/>
      <c r="AF46" s="2084"/>
      <c r="AG46" s="2084"/>
      <c r="AH46" s="2084"/>
      <c r="AI46" s="2084"/>
      <c r="AJ46" s="2084"/>
      <c r="AK46" s="2084"/>
      <c r="AL46" s="2084"/>
      <c r="AM46" s="2084"/>
      <c r="AN46" s="2084"/>
      <c r="AO46" s="2084"/>
      <c r="AP46" s="2084"/>
      <c r="AQ46" s="2084"/>
      <c r="AR46" s="2084"/>
      <c r="AS46" s="2086"/>
      <c r="AT46" s="2150" t="s">
        <v>462</v>
      </c>
      <c r="AU46" s="2105"/>
      <c r="AV46" s="2105" t="s">
        <v>51</v>
      </c>
      <c r="AW46" s="2105" t="s">
        <v>462</v>
      </c>
      <c r="AX46" s="2105"/>
      <c r="AY46" s="2099" t="s">
        <v>52</v>
      </c>
      <c r="AZ46" s="2101" t="str">
        <f>'⑧一覧からの作成用データ（異動届）'!$AB$31&amp;""</f>
        <v/>
      </c>
      <c r="BA46" s="2102"/>
      <c r="BB46" s="2102"/>
      <c r="BC46" s="2102"/>
      <c r="BD46" s="2102"/>
      <c r="BE46" s="2102"/>
      <c r="BF46" s="2102"/>
      <c r="BG46" s="2102"/>
      <c r="BH46" s="2102"/>
      <c r="BI46" s="2105" t="s">
        <v>6</v>
      </c>
      <c r="BJ46" s="2105"/>
      <c r="BK46" s="51"/>
      <c r="BL46" s="2126"/>
      <c r="BM46" s="2127"/>
      <c r="BN46" s="2127"/>
      <c r="BO46" s="2127"/>
      <c r="BP46" s="2128"/>
      <c r="BQ46" s="2135"/>
      <c r="BR46" s="2133"/>
      <c r="BS46" s="2133"/>
      <c r="BT46" s="2133"/>
      <c r="BU46" s="2133"/>
      <c r="BV46" s="2133"/>
      <c r="BW46" s="2133"/>
      <c r="BX46" s="2133"/>
      <c r="BY46" s="2133"/>
      <c r="BZ46" s="2133"/>
      <c r="CA46" s="2133"/>
      <c r="CB46" s="2133"/>
      <c r="CC46" s="2133"/>
      <c r="CD46" s="2134"/>
      <c r="CE46" s="90"/>
      <c r="CF46" s="90"/>
      <c r="CG46" s="91"/>
      <c r="CH46" s="77"/>
    </row>
    <row r="47" spans="1:100" ht="11.25" customHeight="1" thickBot="1" x14ac:dyDescent="0.25">
      <c r="A47" s="132">
        <v>1</v>
      </c>
      <c r="B47" s="2413"/>
      <c r="C47" s="2413"/>
      <c r="D47" s="2396"/>
      <c r="E47" s="2396"/>
      <c r="F47" s="2413"/>
      <c r="G47" s="2413"/>
      <c r="H47" s="2396"/>
      <c r="I47" s="2396"/>
      <c r="J47" s="486"/>
      <c r="K47" s="2142"/>
      <c r="L47" s="2143"/>
      <c r="M47" s="2143"/>
      <c r="N47" s="2143"/>
      <c r="O47" s="2144"/>
      <c r="P47" s="2147"/>
      <c r="Q47" s="2148"/>
      <c r="R47" s="2148"/>
      <c r="S47" s="2148"/>
      <c r="T47" s="2148"/>
      <c r="U47" s="2148"/>
      <c r="V47" s="2148"/>
      <c r="W47" s="2148"/>
      <c r="X47" s="2149"/>
      <c r="Y47" s="2149"/>
      <c r="Z47" s="2149"/>
      <c r="AA47" s="2094"/>
      <c r="AB47" s="2094"/>
      <c r="AC47" s="2094"/>
      <c r="AD47" s="2094"/>
      <c r="AE47" s="2094"/>
      <c r="AF47" s="2094"/>
      <c r="AG47" s="2094"/>
      <c r="AH47" s="2094"/>
      <c r="AI47" s="2094"/>
      <c r="AJ47" s="2094"/>
      <c r="AK47" s="2094"/>
      <c r="AL47" s="2094"/>
      <c r="AM47" s="2094"/>
      <c r="AN47" s="2094"/>
      <c r="AO47" s="2094"/>
      <c r="AP47" s="2094"/>
      <c r="AQ47" s="2094"/>
      <c r="AR47" s="2094"/>
      <c r="AS47" s="2095"/>
      <c r="AT47" s="2151"/>
      <c r="AU47" s="2106"/>
      <c r="AV47" s="2106"/>
      <c r="AW47" s="2106"/>
      <c r="AX47" s="2106"/>
      <c r="AY47" s="2100"/>
      <c r="AZ47" s="2103"/>
      <c r="BA47" s="2104"/>
      <c r="BB47" s="2104"/>
      <c r="BC47" s="2104"/>
      <c r="BD47" s="2104"/>
      <c r="BE47" s="2104"/>
      <c r="BF47" s="2104"/>
      <c r="BG47" s="2104"/>
      <c r="BH47" s="2104"/>
      <c r="BI47" s="2106"/>
      <c r="BJ47" s="2106"/>
      <c r="BK47" s="52"/>
      <c r="BL47" s="2129"/>
      <c r="BM47" s="2130"/>
      <c r="BN47" s="2130"/>
      <c r="BO47" s="2130"/>
      <c r="BP47" s="2131"/>
      <c r="BQ47" s="2136"/>
      <c r="BR47" s="2137"/>
      <c r="BS47" s="2137"/>
      <c r="BT47" s="2137"/>
      <c r="BU47" s="2137"/>
      <c r="BV47" s="2137"/>
      <c r="BW47" s="2137"/>
      <c r="BX47" s="2137"/>
      <c r="BY47" s="2137"/>
      <c r="BZ47" s="2137"/>
      <c r="CA47" s="2137"/>
      <c r="CB47" s="2137"/>
      <c r="CC47" s="2137"/>
      <c r="CD47" s="2138"/>
      <c r="CE47" s="90"/>
      <c r="CF47" s="90"/>
      <c r="CG47" s="91"/>
      <c r="CH47" s="77"/>
    </row>
    <row r="48" spans="1:100" ht="6.75" customHeight="1" x14ac:dyDescent="0.2">
      <c r="A48" s="132">
        <v>1</v>
      </c>
      <c r="B48" s="2413"/>
      <c r="C48" s="2413"/>
      <c r="D48" s="2396"/>
      <c r="E48" s="2396"/>
      <c r="F48" s="2413"/>
      <c r="G48" s="2413"/>
      <c r="H48" s="2396"/>
      <c r="I48" s="2396"/>
      <c r="J48" s="486"/>
      <c r="K48" s="2107" t="s">
        <v>80</v>
      </c>
      <c r="L48" s="2107"/>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c r="AS48" s="2107"/>
      <c r="AT48" s="2107"/>
      <c r="AU48" s="2107"/>
      <c r="AV48" s="2107"/>
      <c r="AW48" s="2107"/>
      <c r="AX48" s="2107"/>
      <c r="AY48" s="2107"/>
      <c r="AZ48" s="2107"/>
      <c r="BA48" s="2107"/>
      <c r="BB48" s="2107"/>
      <c r="BC48" s="2107"/>
      <c r="BD48" s="2107"/>
      <c r="BE48" s="2107"/>
      <c r="BF48" s="2107"/>
      <c r="BG48" s="53"/>
      <c r="BH48" s="53"/>
      <c r="BI48" s="53"/>
      <c r="BJ48" s="53"/>
      <c r="BK48" s="54"/>
      <c r="BL48" s="54"/>
      <c r="BM48" s="54"/>
      <c r="BN48" s="54"/>
      <c r="BO48" s="54"/>
      <c r="BP48" s="54"/>
      <c r="BQ48" s="54"/>
      <c r="BR48" s="54"/>
      <c r="BS48" s="54"/>
      <c r="BT48" s="54"/>
      <c r="BU48" s="54"/>
      <c r="BV48" s="54"/>
      <c r="BW48" s="54"/>
      <c r="BX48" s="54"/>
      <c r="BY48" s="54"/>
      <c r="BZ48" s="54"/>
      <c r="CA48" s="54"/>
      <c r="CB48" s="55"/>
      <c r="CC48" s="55"/>
      <c r="CD48" s="55"/>
      <c r="CE48" s="90"/>
      <c r="CF48" s="90"/>
      <c r="CG48" s="91"/>
      <c r="CH48" s="77"/>
    </row>
    <row r="49" spans="1:100" ht="13.5" customHeight="1" x14ac:dyDescent="0.2">
      <c r="A49" s="132">
        <v>1</v>
      </c>
      <c r="B49" s="2413"/>
      <c r="C49" s="2413"/>
      <c r="D49" s="2396"/>
      <c r="E49" s="2396"/>
      <c r="F49" s="2413"/>
      <c r="G49" s="2413"/>
      <c r="H49" s="2396"/>
      <c r="I49" s="2396"/>
      <c r="J49" s="486"/>
      <c r="K49" s="2108"/>
      <c r="L49" s="2108"/>
      <c r="M49" s="2108"/>
      <c r="N49" s="2108"/>
      <c r="O49" s="2108"/>
      <c r="P49" s="2108"/>
      <c r="Q49" s="2108"/>
      <c r="R49" s="2108"/>
      <c r="S49" s="2108"/>
      <c r="T49" s="2108"/>
      <c r="U49" s="2108"/>
      <c r="V49" s="2108"/>
      <c r="W49" s="2108"/>
      <c r="X49" s="2108"/>
      <c r="Y49" s="2108"/>
      <c r="Z49" s="2108"/>
      <c r="AA49" s="2108"/>
      <c r="AB49" s="2108"/>
      <c r="AC49" s="2108"/>
      <c r="AD49" s="2108"/>
      <c r="AE49" s="2108"/>
      <c r="AF49" s="2108"/>
      <c r="AG49" s="2108"/>
      <c r="AH49" s="2108"/>
      <c r="AI49" s="2108"/>
      <c r="AJ49" s="2108"/>
      <c r="AK49" s="2108"/>
      <c r="AL49" s="2108"/>
      <c r="AM49" s="2108"/>
      <c r="AN49" s="2108"/>
      <c r="AO49" s="2108"/>
      <c r="AP49" s="2108"/>
      <c r="AQ49" s="2108"/>
      <c r="AR49" s="2108"/>
      <c r="AS49" s="2108"/>
      <c r="AT49" s="2108"/>
      <c r="AU49" s="2108"/>
      <c r="AV49" s="2108"/>
      <c r="AW49" s="2108"/>
      <c r="AX49" s="2108"/>
      <c r="AY49" s="2108"/>
      <c r="AZ49" s="2108"/>
      <c r="BA49" s="2108"/>
      <c r="BB49" s="2108"/>
      <c r="BC49" s="2108"/>
      <c r="BD49" s="2108"/>
      <c r="BE49" s="2108"/>
      <c r="BF49" s="2108"/>
      <c r="BG49" s="53"/>
      <c r="BH49" s="53"/>
      <c r="BI49" s="53"/>
      <c r="BJ49" s="53"/>
      <c r="BK49" s="55"/>
      <c r="BL49" s="55"/>
      <c r="BM49" s="55"/>
      <c r="BN49" s="55"/>
      <c r="BO49" s="55"/>
      <c r="BP49" s="55"/>
      <c r="BQ49" s="55"/>
      <c r="BR49" s="55"/>
      <c r="BS49" s="55"/>
      <c r="BT49" s="55"/>
      <c r="BU49" s="55"/>
      <c r="BV49" s="55"/>
      <c r="BW49" s="55"/>
      <c r="BX49" s="55"/>
      <c r="BY49" s="55"/>
      <c r="BZ49" s="55"/>
      <c r="CA49" s="55"/>
      <c r="CB49" s="55"/>
      <c r="CC49" s="55"/>
      <c r="CD49" s="55"/>
      <c r="CE49" s="90"/>
      <c r="CF49" s="90"/>
      <c r="CG49" s="91"/>
      <c r="CH49" s="77"/>
      <c r="CN49" s="85"/>
      <c r="CO49" s="85"/>
      <c r="CP49" s="85"/>
      <c r="CQ49" s="85"/>
      <c r="CR49" s="85"/>
      <c r="CS49" s="85"/>
      <c r="CT49" s="85"/>
    </row>
    <row r="50" spans="1:100" ht="11.25" customHeight="1" x14ac:dyDescent="0.2">
      <c r="A50" s="132">
        <v>1</v>
      </c>
      <c r="B50" s="2413"/>
      <c r="C50" s="2413"/>
      <c r="D50" s="2396"/>
      <c r="E50" s="2396"/>
      <c r="F50" s="2413"/>
      <c r="G50" s="2413"/>
      <c r="H50" s="2396"/>
      <c r="I50" s="2396"/>
      <c r="J50" s="486"/>
      <c r="K50" s="2109" t="s">
        <v>44</v>
      </c>
      <c r="L50" s="2110"/>
      <c r="M50" s="2110"/>
      <c r="N50" s="2110"/>
      <c r="O50" s="2111"/>
      <c r="P50" s="2115" t="s">
        <v>57</v>
      </c>
      <c r="Q50" s="2115"/>
      <c r="R50" s="2115"/>
      <c r="S50" s="2115"/>
      <c r="T50" s="2115"/>
      <c r="U50" s="2115"/>
      <c r="V50" s="2117" t="str">
        <f>'⑧一覧からの作成用データ（異動届）'!$R$31&amp;""</f>
        <v/>
      </c>
      <c r="W50" s="2117"/>
      <c r="X50" s="2117"/>
      <c r="Y50" s="2119" t="s">
        <v>58</v>
      </c>
      <c r="Z50" s="2119"/>
      <c r="AA50" s="2119"/>
      <c r="AB50" s="2119"/>
      <c r="AC50" s="2119"/>
      <c r="AD50" s="2119"/>
      <c r="AE50" s="2119"/>
      <c r="AF50" s="2119"/>
      <c r="AG50" s="2119"/>
      <c r="AH50" s="2119"/>
      <c r="AI50" s="2119"/>
      <c r="AJ50" s="2119"/>
      <c r="AK50" s="2119"/>
      <c r="AL50" s="2119"/>
      <c r="AM50" s="2119"/>
      <c r="AN50" s="2119"/>
      <c r="AO50" s="2119"/>
      <c r="AP50" s="2119"/>
      <c r="AQ50" s="2119"/>
      <c r="AR50" s="2119"/>
      <c r="AS50" s="2119"/>
      <c r="AT50" s="2119"/>
      <c r="AU50" s="2119"/>
      <c r="AV50" s="2119"/>
      <c r="AW50" s="2119"/>
      <c r="AX50" s="2119"/>
      <c r="AY50" s="2119"/>
      <c r="AZ50" s="2119"/>
      <c r="BA50" s="2119"/>
      <c r="BB50" s="2119"/>
      <c r="BC50" s="2119"/>
      <c r="BD50" s="2120"/>
      <c r="BE50" s="56"/>
      <c r="BF50" s="56"/>
      <c r="BG50" s="2121" t="s">
        <v>463</v>
      </c>
      <c r="BH50" s="2121"/>
      <c r="BI50" s="2122"/>
      <c r="BJ50" s="2122"/>
      <c r="BK50" s="2122"/>
      <c r="BL50" s="2122"/>
      <c r="BM50" s="2122"/>
      <c r="BN50" s="2122"/>
      <c r="BO50" s="2122"/>
      <c r="BP50" s="2122"/>
      <c r="BQ50" s="2122"/>
      <c r="BR50" s="2122"/>
      <c r="BS50" s="2122"/>
      <c r="BT50" s="2122"/>
      <c r="BU50" s="2122"/>
      <c r="BV50" s="2122"/>
      <c r="BW50" s="2122"/>
      <c r="BX50" s="2122"/>
      <c r="BY50" s="2122"/>
      <c r="BZ50" s="2122"/>
      <c r="CA50" s="2122"/>
      <c r="CB50" s="2122"/>
      <c r="CC50" s="2122"/>
      <c r="CD50" s="2122"/>
      <c r="CE50" s="90"/>
      <c r="CF50" s="90"/>
      <c r="CG50" s="91"/>
      <c r="CH50" s="77"/>
      <c r="CN50" s="85"/>
      <c r="CO50" s="85"/>
      <c r="CP50" s="85"/>
      <c r="CQ50" s="85"/>
      <c r="CR50" s="85"/>
      <c r="CS50" s="85"/>
      <c r="CT50" s="85"/>
    </row>
    <row r="51" spans="1:100" ht="11.25" customHeight="1" x14ac:dyDescent="0.2">
      <c r="A51" s="132">
        <v>1</v>
      </c>
      <c r="B51" s="2413"/>
      <c r="C51" s="2413"/>
      <c r="D51" s="2396"/>
      <c r="E51" s="2396"/>
      <c r="F51" s="2413"/>
      <c r="G51" s="2413"/>
      <c r="H51" s="2396"/>
      <c r="I51" s="2396"/>
      <c r="J51" s="486"/>
      <c r="K51" s="2112"/>
      <c r="L51" s="2113"/>
      <c r="M51" s="2113"/>
      <c r="N51" s="2113"/>
      <c r="O51" s="2114"/>
      <c r="P51" s="2116"/>
      <c r="Q51" s="2116"/>
      <c r="R51" s="2116"/>
      <c r="S51" s="2116"/>
      <c r="T51" s="2116"/>
      <c r="U51" s="2116"/>
      <c r="V51" s="2118"/>
      <c r="W51" s="2118"/>
      <c r="X51" s="2118"/>
      <c r="Y51" s="2084"/>
      <c r="Z51" s="2084"/>
      <c r="AA51" s="2084"/>
      <c r="AB51" s="2084"/>
      <c r="AC51" s="2084"/>
      <c r="AD51" s="2084"/>
      <c r="AE51" s="2084"/>
      <c r="AF51" s="2084"/>
      <c r="AG51" s="2084"/>
      <c r="AH51" s="2084"/>
      <c r="AI51" s="2084"/>
      <c r="AJ51" s="2084"/>
      <c r="AK51" s="2084"/>
      <c r="AL51" s="2084"/>
      <c r="AM51" s="2084"/>
      <c r="AN51" s="2084"/>
      <c r="AO51" s="2084"/>
      <c r="AP51" s="2084"/>
      <c r="AQ51" s="2084"/>
      <c r="AR51" s="2084"/>
      <c r="AS51" s="2084"/>
      <c r="AT51" s="2084"/>
      <c r="AU51" s="2084"/>
      <c r="AV51" s="2084"/>
      <c r="AW51" s="2084"/>
      <c r="AX51" s="2084"/>
      <c r="AY51" s="2084"/>
      <c r="AZ51" s="2084"/>
      <c r="BA51" s="2084"/>
      <c r="BB51" s="2084"/>
      <c r="BC51" s="2084"/>
      <c r="BD51" s="2086"/>
      <c r="BE51" s="56"/>
      <c r="BF51" s="56"/>
      <c r="BG51" s="2121"/>
      <c r="BH51" s="2121"/>
      <c r="BI51" s="2122"/>
      <c r="BJ51" s="2122"/>
      <c r="BK51" s="2122"/>
      <c r="BL51" s="2122"/>
      <c r="BM51" s="2122"/>
      <c r="BN51" s="2122"/>
      <c r="BO51" s="2122"/>
      <c r="BP51" s="2122"/>
      <c r="BQ51" s="2122"/>
      <c r="BR51" s="2122"/>
      <c r="BS51" s="2122"/>
      <c r="BT51" s="2122"/>
      <c r="BU51" s="2122"/>
      <c r="BV51" s="2122"/>
      <c r="BW51" s="2122"/>
      <c r="BX51" s="2122"/>
      <c r="BY51" s="2122"/>
      <c r="BZ51" s="2122"/>
      <c r="CA51" s="2122"/>
      <c r="CB51" s="2122"/>
      <c r="CC51" s="2122"/>
      <c r="CD51" s="2122"/>
      <c r="CE51" s="90"/>
      <c r="CF51" s="90"/>
      <c r="CG51" s="91"/>
      <c r="CH51" s="77"/>
      <c r="CN51" s="85"/>
      <c r="CO51" s="85"/>
      <c r="CP51" s="85"/>
      <c r="CQ51" s="85"/>
      <c r="CR51" s="85"/>
      <c r="CS51" s="85"/>
      <c r="CT51" s="85"/>
    </row>
    <row r="52" spans="1:100" ht="11.25" customHeight="1" x14ac:dyDescent="0.2">
      <c r="A52" s="132">
        <v>1</v>
      </c>
      <c r="B52" s="2413"/>
      <c r="C52" s="2413"/>
      <c r="D52" s="2396"/>
      <c r="E52" s="2396"/>
      <c r="F52" s="2413"/>
      <c r="G52" s="2413"/>
      <c r="H52" s="2396"/>
      <c r="I52" s="2396"/>
      <c r="J52" s="486"/>
      <c r="K52" s="2112"/>
      <c r="L52" s="2113"/>
      <c r="M52" s="2113"/>
      <c r="N52" s="2113"/>
      <c r="O52" s="2114"/>
      <c r="P52" s="2084" t="s">
        <v>56</v>
      </c>
      <c r="Q52" s="2084"/>
      <c r="R52" s="2084"/>
      <c r="S52" s="2084"/>
      <c r="T52" s="2085"/>
      <c r="U52" s="2085"/>
      <c r="V52" s="2085"/>
      <c r="W52" s="2084" t="s">
        <v>59</v>
      </c>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c r="BC52" s="2084"/>
      <c r="BD52" s="2086"/>
      <c r="BE52" s="56"/>
      <c r="BF52" s="56"/>
      <c r="BG52" s="2121"/>
      <c r="BH52" s="2121"/>
      <c r="BI52" s="2122"/>
      <c r="BJ52" s="2122"/>
      <c r="BK52" s="2122"/>
      <c r="BL52" s="2122"/>
      <c r="BM52" s="2122"/>
      <c r="BN52" s="2122"/>
      <c r="BO52" s="2122"/>
      <c r="BP52" s="2122"/>
      <c r="BQ52" s="2122"/>
      <c r="BR52" s="2122"/>
      <c r="BS52" s="2122"/>
      <c r="BT52" s="2122"/>
      <c r="BU52" s="2122"/>
      <c r="BV52" s="2122"/>
      <c r="BW52" s="2122"/>
      <c r="BX52" s="2122"/>
      <c r="BY52" s="2122"/>
      <c r="BZ52" s="2122"/>
      <c r="CA52" s="2122"/>
      <c r="CB52" s="2122"/>
      <c r="CC52" s="2122"/>
      <c r="CD52" s="2122"/>
      <c r="CE52" s="90"/>
      <c r="CF52" s="90"/>
      <c r="CG52" s="91"/>
      <c r="CH52" s="77"/>
      <c r="CN52" s="85"/>
      <c r="CO52" s="85"/>
      <c r="CP52" s="85"/>
      <c r="CQ52" s="85"/>
      <c r="CR52" s="85"/>
      <c r="CS52" s="85"/>
      <c r="CT52" s="85"/>
    </row>
    <row r="53" spans="1:100" ht="11.25" customHeight="1" x14ac:dyDescent="0.2">
      <c r="A53" s="132">
        <v>1</v>
      </c>
      <c r="B53" s="2413"/>
      <c r="C53" s="2413"/>
      <c r="D53" s="2396"/>
      <c r="E53" s="2396"/>
      <c r="F53" s="2413"/>
      <c r="G53" s="2413"/>
      <c r="H53" s="2396"/>
      <c r="I53" s="2396"/>
      <c r="J53" s="486"/>
      <c r="K53" s="2087" t="s">
        <v>45</v>
      </c>
      <c r="L53" s="2088"/>
      <c r="M53" s="2088"/>
      <c r="N53" s="2088"/>
      <c r="O53" s="2089"/>
      <c r="P53" s="2084"/>
      <c r="Q53" s="2084"/>
      <c r="R53" s="2084"/>
      <c r="S53" s="2084"/>
      <c r="T53" s="2085"/>
      <c r="U53" s="2085"/>
      <c r="V53" s="2085"/>
      <c r="W53" s="2084"/>
      <c r="X53" s="2084"/>
      <c r="Y53" s="2084"/>
      <c r="Z53" s="2084"/>
      <c r="AA53" s="2084"/>
      <c r="AB53" s="2084"/>
      <c r="AC53" s="2084"/>
      <c r="AD53" s="2084"/>
      <c r="AE53" s="2084"/>
      <c r="AF53" s="2084"/>
      <c r="AG53" s="2084"/>
      <c r="AH53" s="2084"/>
      <c r="AI53" s="2084"/>
      <c r="AJ53" s="2084"/>
      <c r="AK53" s="2084"/>
      <c r="AL53" s="2084"/>
      <c r="AM53" s="2084"/>
      <c r="AN53" s="2084"/>
      <c r="AO53" s="2084"/>
      <c r="AP53" s="2084"/>
      <c r="AQ53" s="2084"/>
      <c r="AR53" s="2084"/>
      <c r="AS53" s="2084"/>
      <c r="AT53" s="2084"/>
      <c r="AU53" s="2084"/>
      <c r="AV53" s="2084"/>
      <c r="AW53" s="2084"/>
      <c r="AX53" s="2084"/>
      <c r="AY53" s="2084"/>
      <c r="AZ53" s="2084"/>
      <c r="BA53" s="2084"/>
      <c r="BB53" s="2084"/>
      <c r="BC53" s="2084"/>
      <c r="BD53" s="2086"/>
      <c r="BE53" s="56"/>
      <c r="BF53" s="56"/>
      <c r="BG53" s="2121"/>
      <c r="BH53" s="2121"/>
      <c r="BI53" s="2122"/>
      <c r="BJ53" s="2122"/>
      <c r="BK53" s="2122"/>
      <c r="BL53" s="2122"/>
      <c r="BM53" s="2122"/>
      <c r="BN53" s="2122"/>
      <c r="BO53" s="2122"/>
      <c r="BP53" s="2122"/>
      <c r="BQ53" s="2122"/>
      <c r="BR53" s="2122"/>
      <c r="BS53" s="2122"/>
      <c r="BT53" s="2122"/>
      <c r="BU53" s="2122"/>
      <c r="BV53" s="2122"/>
      <c r="BW53" s="2122"/>
      <c r="BX53" s="2122"/>
      <c r="BY53" s="2122"/>
      <c r="BZ53" s="2122"/>
      <c r="CA53" s="2122"/>
      <c r="CB53" s="2122"/>
      <c r="CC53" s="2122"/>
      <c r="CD53" s="2122"/>
      <c r="CE53" s="35"/>
      <c r="CF53" s="90"/>
      <c r="CG53" s="91"/>
      <c r="CH53" s="77"/>
      <c r="CN53" s="85"/>
      <c r="CO53" s="85"/>
      <c r="CP53" s="85"/>
      <c r="CQ53" s="85"/>
      <c r="CR53" s="85"/>
      <c r="CS53" s="85"/>
      <c r="CT53" s="85"/>
    </row>
    <row r="54" spans="1:100" ht="11.25" customHeight="1" x14ac:dyDescent="0.2">
      <c r="A54" s="132">
        <v>1</v>
      </c>
      <c r="B54" s="2413"/>
      <c r="C54" s="2413"/>
      <c r="D54" s="2396"/>
      <c r="E54" s="2396"/>
      <c r="F54" s="2413"/>
      <c r="G54" s="2413"/>
      <c r="H54" s="2396"/>
      <c r="I54" s="2396"/>
      <c r="J54" s="486"/>
      <c r="K54" s="2090"/>
      <c r="L54" s="2091"/>
      <c r="M54" s="2091"/>
      <c r="N54" s="2091"/>
      <c r="O54" s="2092"/>
      <c r="P54" s="2093"/>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c r="AS54" s="2094"/>
      <c r="AT54" s="2094"/>
      <c r="AU54" s="2094"/>
      <c r="AV54" s="2094"/>
      <c r="AW54" s="2094"/>
      <c r="AX54" s="2094"/>
      <c r="AY54" s="2094"/>
      <c r="AZ54" s="2094"/>
      <c r="BA54" s="2094"/>
      <c r="BB54" s="2094"/>
      <c r="BC54" s="2094"/>
      <c r="BD54" s="2095"/>
      <c r="BE54" s="56"/>
      <c r="BF54" s="56"/>
      <c r="BG54" s="2121"/>
      <c r="BH54" s="2121"/>
      <c r="BI54" s="2122"/>
      <c r="BJ54" s="2122"/>
      <c r="BK54" s="2122"/>
      <c r="BL54" s="2122"/>
      <c r="BM54" s="2122"/>
      <c r="BN54" s="2122"/>
      <c r="BO54" s="2122"/>
      <c r="BP54" s="2122"/>
      <c r="BQ54" s="2122"/>
      <c r="BR54" s="2122"/>
      <c r="BS54" s="2122"/>
      <c r="BT54" s="2122"/>
      <c r="BU54" s="2122"/>
      <c r="BV54" s="2122"/>
      <c r="BW54" s="2122"/>
      <c r="BX54" s="2122"/>
      <c r="BY54" s="2122"/>
      <c r="BZ54" s="2122"/>
      <c r="CA54" s="2122"/>
      <c r="CB54" s="2122"/>
      <c r="CC54" s="2122"/>
      <c r="CD54" s="2122"/>
      <c r="CE54" s="90"/>
      <c r="CF54" s="90"/>
      <c r="CG54" s="77"/>
      <c r="CH54" s="77"/>
      <c r="CN54" s="85"/>
      <c r="CO54" s="85"/>
      <c r="CP54" s="85"/>
      <c r="CQ54" s="85"/>
      <c r="CR54" s="85"/>
      <c r="CS54" s="85"/>
      <c r="CT54" s="85"/>
      <c r="CU54" s="85"/>
      <c r="CV54" s="85"/>
    </row>
    <row r="55" spans="1:100" ht="11.25" customHeight="1" x14ac:dyDescent="0.2">
      <c r="A55" s="132">
        <v>1</v>
      </c>
      <c r="B55" s="2413"/>
      <c r="C55" s="2413"/>
      <c r="D55" s="2396"/>
      <c r="E55" s="2396"/>
      <c r="F55" s="2413"/>
      <c r="G55" s="2413"/>
      <c r="H55" s="2396"/>
      <c r="I55" s="2396"/>
      <c r="J55" s="486"/>
      <c r="K55" s="1691" t="s">
        <v>69</v>
      </c>
      <c r="L55" s="1691"/>
      <c r="M55" s="1691"/>
      <c r="N55" s="1691"/>
      <c r="O55" s="1691"/>
      <c r="P55" s="2097" t="s">
        <v>70</v>
      </c>
      <c r="Q55" s="2097"/>
      <c r="R55" s="2097"/>
      <c r="S55" s="2097"/>
      <c r="T55" s="2097"/>
      <c r="U55" s="2097"/>
      <c r="V55" s="2097"/>
      <c r="W55" s="2097"/>
      <c r="X55" s="2097"/>
      <c r="Y55" s="2097"/>
      <c r="Z55" s="2097"/>
      <c r="AA55" s="2097"/>
      <c r="AB55" s="2097"/>
      <c r="AC55" s="2097"/>
      <c r="AD55" s="2097"/>
      <c r="AE55" s="2097"/>
      <c r="AF55" s="2097"/>
      <c r="AG55" s="2097"/>
      <c r="AH55" s="2097"/>
      <c r="AI55" s="2097"/>
      <c r="AJ55" s="2097"/>
      <c r="AK55" s="2097"/>
      <c r="AL55" s="2097"/>
      <c r="AM55" s="2097"/>
      <c r="AN55" s="2097"/>
      <c r="AO55" s="2097"/>
      <c r="AP55" s="2097"/>
      <c r="AQ55" s="2097"/>
      <c r="AR55" s="2097"/>
      <c r="AS55" s="2097"/>
      <c r="AT55" s="2097"/>
      <c r="AU55" s="2097"/>
      <c r="AV55" s="2097"/>
      <c r="AW55" s="2097"/>
      <c r="AX55" s="2097"/>
      <c r="AY55" s="2097"/>
      <c r="AZ55" s="2097"/>
      <c r="BA55" s="2097"/>
      <c r="BB55" s="2097"/>
      <c r="BC55" s="2097"/>
      <c r="BD55" s="2097"/>
      <c r="BE55" s="65"/>
      <c r="BF55" s="65"/>
      <c r="BG55" s="2121"/>
      <c r="BH55" s="2121"/>
      <c r="BI55" s="2122"/>
      <c r="BJ55" s="2122"/>
      <c r="BK55" s="2122"/>
      <c r="BL55" s="2122"/>
      <c r="BM55" s="2122"/>
      <c r="BN55" s="2122"/>
      <c r="BO55" s="2122"/>
      <c r="BP55" s="2122"/>
      <c r="BQ55" s="2122"/>
      <c r="BR55" s="2122"/>
      <c r="BS55" s="2122"/>
      <c r="BT55" s="2122"/>
      <c r="BU55" s="2122"/>
      <c r="BV55" s="2122"/>
      <c r="BW55" s="2122"/>
      <c r="BX55" s="2122"/>
      <c r="BY55" s="2122"/>
      <c r="BZ55" s="2122"/>
      <c r="CA55" s="2122"/>
      <c r="CB55" s="2122"/>
      <c r="CC55" s="2122"/>
      <c r="CD55" s="2122"/>
      <c r="CE55" s="76"/>
      <c r="CF55" s="76"/>
      <c r="CG55" s="77"/>
      <c r="CH55" s="77"/>
      <c r="CN55" s="85"/>
      <c r="CO55" s="85"/>
      <c r="CP55" s="85"/>
      <c r="CQ55" s="85"/>
      <c r="CR55" s="85"/>
      <c r="CS55" s="85"/>
      <c r="CT55" s="85"/>
      <c r="CU55" s="85"/>
      <c r="CV55" s="85"/>
    </row>
    <row r="56" spans="1:100" ht="13.5" customHeight="1" x14ac:dyDescent="0.2">
      <c r="A56" s="132">
        <v>1</v>
      </c>
      <c r="B56" s="2413"/>
      <c r="C56" s="2413"/>
      <c r="D56" s="2396"/>
      <c r="E56" s="2396"/>
      <c r="F56" s="2413"/>
      <c r="G56" s="2413"/>
      <c r="H56" s="2396"/>
      <c r="I56" s="2396"/>
      <c r="J56" s="486"/>
      <c r="K56" s="2096"/>
      <c r="L56" s="2096"/>
      <c r="M56" s="2096"/>
      <c r="N56" s="2096"/>
      <c r="O56" s="2096"/>
      <c r="P56" s="2098"/>
      <c r="Q56" s="2098"/>
      <c r="R56" s="2098"/>
      <c r="S56" s="2098"/>
      <c r="T56" s="2098"/>
      <c r="U56" s="2098"/>
      <c r="V56" s="2098"/>
      <c r="W56" s="2098"/>
      <c r="X56" s="2098"/>
      <c r="Y56" s="2098"/>
      <c r="Z56" s="2098"/>
      <c r="AA56" s="2098"/>
      <c r="AB56" s="2098"/>
      <c r="AC56" s="2098"/>
      <c r="AD56" s="2098"/>
      <c r="AE56" s="2098"/>
      <c r="AF56" s="2098"/>
      <c r="AG56" s="2098"/>
      <c r="AH56" s="2098"/>
      <c r="AI56" s="2098"/>
      <c r="AJ56" s="2098"/>
      <c r="AK56" s="2098"/>
      <c r="AL56" s="2098"/>
      <c r="AM56" s="2098"/>
      <c r="AN56" s="2098"/>
      <c r="AO56" s="2098"/>
      <c r="AP56" s="2098"/>
      <c r="AQ56" s="2098"/>
      <c r="AR56" s="2098"/>
      <c r="AS56" s="2098"/>
      <c r="AT56" s="2098"/>
      <c r="AU56" s="2098"/>
      <c r="AV56" s="2098"/>
      <c r="AW56" s="2098"/>
      <c r="AX56" s="2098"/>
      <c r="AY56" s="2098"/>
      <c r="AZ56" s="2098"/>
      <c r="BA56" s="2098"/>
      <c r="BB56" s="2098"/>
      <c r="BC56" s="2098"/>
      <c r="BD56" s="2098"/>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76"/>
      <c r="CC56" s="76"/>
      <c r="CD56" s="76"/>
      <c r="CE56" s="76"/>
      <c r="CF56" s="76"/>
      <c r="CG56" s="77"/>
      <c r="CH56" s="77"/>
      <c r="CN56" s="85"/>
      <c r="CO56" s="85"/>
      <c r="CP56" s="85"/>
      <c r="CQ56" s="85"/>
      <c r="CR56" s="85"/>
      <c r="CS56" s="85"/>
      <c r="CT56" s="85"/>
      <c r="CU56" s="85"/>
      <c r="CV56" s="85"/>
    </row>
    <row r="57" spans="1:100" ht="13.5" customHeight="1" x14ac:dyDescent="0.2">
      <c r="A57" s="132">
        <v>1</v>
      </c>
      <c r="B57" s="2413"/>
      <c r="C57" s="2413"/>
      <c r="D57" s="2396"/>
      <c r="E57" s="2396"/>
      <c r="F57" s="2413"/>
      <c r="G57" s="2413"/>
      <c r="H57" s="2396"/>
      <c r="I57" s="2396"/>
      <c r="J57" s="486"/>
      <c r="K57" s="66"/>
      <c r="L57" s="66"/>
      <c r="M57" s="66"/>
      <c r="N57" s="66"/>
      <c r="O57" s="66"/>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76"/>
      <c r="CC57" s="76"/>
      <c r="CD57" s="76"/>
      <c r="CE57" s="76"/>
      <c r="CF57" s="76"/>
      <c r="CG57" s="77"/>
      <c r="CH57" s="77"/>
      <c r="CN57" s="85"/>
      <c r="CO57" s="85"/>
      <c r="CP57" s="85"/>
      <c r="CQ57" s="85"/>
      <c r="CR57" s="85"/>
      <c r="CS57" s="85"/>
      <c r="CT57" s="85"/>
      <c r="CU57" s="85"/>
      <c r="CV57" s="85"/>
    </row>
    <row r="58" spans="1:100" ht="6" customHeight="1" x14ac:dyDescent="0.2">
      <c r="A58" s="132" t="str">
        <f>+IF('⑧一覧からの作成用データ（異動届）'!$AC$32="印刷ＯＫ→",1,"")</f>
        <v/>
      </c>
      <c r="B58" s="82"/>
      <c r="C58" s="2414" t="s">
        <v>113</v>
      </c>
      <c r="D58" s="2414"/>
      <c r="E58" s="2414"/>
      <c r="F58" s="2414"/>
      <c r="G58" s="2414"/>
      <c r="H58" s="2414"/>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row>
    <row r="59" spans="1:100" ht="12.75" customHeight="1" x14ac:dyDescent="0.2">
      <c r="A59" s="132" t="str">
        <f>+IF('⑧一覧からの作成用データ（異動届）'!$AC$32="印刷ＯＫ→",1,"")</f>
        <v/>
      </c>
      <c r="B59" s="82"/>
      <c r="C59" s="2414"/>
      <c r="D59" s="2414"/>
      <c r="E59" s="2414"/>
      <c r="F59" s="2414"/>
      <c r="G59" s="2414"/>
      <c r="H59" s="2414"/>
      <c r="I59" s="82"/>
      <c r="J59" s="82"/>
      <c r="K59" s="2415" t="s">
        <v>464</v>
      </c>
      <c r="L59" s="2415"/>
      <c r="M59" s="2415"/>
      <c r="N59" s="2415"/>
      <c r="O59" s="2415"/>
      <c r="P59" s="2415"/>
      <c r="Q59" s="2415"/>
      <c r="R59" s="2415"/>
      <c r="S59" s="2415"/>
      <c r="T59" s="2415"/>
      <c r="U59" s="2415"/>
      <c r="V59" s="2415"/>
      <c r="W59" s="2415"/>
      <c r="X59" s="2415"/>
      <c r="Y59" s="2415"/>
      <c r="Z59" s="2415"/>
      <c r="AA59" s="2415"/>
      <c r="AB59" s="2417" t="s">
        <v>465</v>
      </c>
      <c r="AC59" s="2417"/>
      <c r="AD59" s="2417"/>
      <c r="AE59" s="2417"/>
      <c r="AF59" s="2417"/>
      <c r="AG59" s="2417"/>
      <c r="AH59" s="2417"/>
      <c r="AI59" s="2417"/>
      <c r="AJ59" s="2417"/>
      <c r="AK59" s="2417"/>
      <c r="AL59" s="2417"/>
      <c r="AM59" s="2417"/>
      <c r="AN59" s="2417"/>
      <c r="AO59" s="2417"/>
      <c r="AP59" s="2417"/>
      <c r="AQ59" s="2417"/>
      <c r="AR59" s="2417"/>
      <c r="AS59" s="2417"/>
      <c r="AT59" s="2417"/>
      <c r="AU59" s="2417"/>
      <c r="AV59" s="2417"/>
      <c r="AW59" s="2417"/>
      <c r="AX59" s="2419" t="s">
        <v>26</v>
      </c>
      <c r="AY59" s="2420"/>
      <c r="AZ59" s="2420"/>
      <c r="BA59" s="2421"/>
      <c r="BB59" s="2447"/>
      <c r="BC59" s="2448"/>
      <c r="BD59" s="2448"/>
      <c r="BE59" s="2448"/>
      <c r="BF59" s="2448"/>
      <c r="BG59" s="2448"/>
      <c r="BH59" s="2448"/>
      <c r="BI59" s="2448"/>
      <c r="BJ59" s="2448"/>
      <c r="BK59" s="2448"/>
      <c r="BL59" s="2448"/>
      <c r="BM59" s="2448"/>
      <c r="BN59" s="2448"/>
      <c r="BO59" s="2448"/>
      <c r="BP59" s="2448"/>
      <c r="BQ59" s="2448"/>
      <c r="BR59" s="2448"/>
      <c r="BS59" s="2448"/>
      <c r="BT59" s="2449"/>
      <c r="BU59" s="697" t="s">
        <v>28</v>
      </c>
      <c r="BV59" s="2051"/>
      <c r="BW59" s="2051"/>
      <c r="BX59" s="2051"/>
      <c r="BY59" s="2051"/>
      <c r="BZ59" s="2051"/>
      <c r="CA59" s="2051"/>
      <c r="CB59" s="2051"/>
      <c r="CC59" s="2051"/>
      <c r="CD59" s="2053"/>
      <c r="CE59" s="82"/>
      <c r="CF59" s="82"/>
    </row>
    <row r="60" spans="1:100" ht="12.75" customHeight="1" x14ac:dyDescent="0.2">
      <c r="A60" s="132" t="str">
        <f>+IF('⑧一覧からの作成用データ（異動届）'!$AC$32="印刷ＯＫ→",1,"")</f>
        <v/>
      </c>
      <c r="B60" s="82"/>
      <c r="C60" s="2414"/>
      <c r="D60" s="2414"/>
      <c r="E60" s="2414"/>
      <c r="F60" s="2414"/>
      <c r="G60" s="2414"/>
      <c r="H60" s="2414"/>
      <c r="I60" s="82"/>
      <c r="J60" s="82"/>
      <c r="K60" s="2415"/>
      <c r="L60" s="2415"/>
      <c r="M60" s="2415"/>
      <c r="N60" s="2415"/>
      <c r="O60" s="2415"/>
      <c r="P60" s="2415"/>
      <c r="Q60" s="2415"/>
      <c r="R60" s="2415"/>
      <c r="S60" s="2415"/>
      <c r="T60" s="2415"/>
      <c r="U60" s="2415"/>
      <c r="V60" s="2415"/>
      <c r="W60" s="2415"/>
      <c r="X60" s="2415"/>
      <c r="Y60" s="2415"/>
      <c r="Z60" s="2415"/>
      <c r="AA60" s="2415"/>
      <c r="AB60" s="2417"/>
      <c r="AC60" s="2417"/>
      <c r="AD60" s="2417"/>
      <c r="AE60" s="2417"/>
      <c r="AF60" s="2417"/>
      <c r="AG60" s="2417"/>
      <c r="AH60" s="2417"/>
      <c r="AI60" s="2417"/>
      <c r="AJ60" s="2417"/>
      <c r="AK60" s="2417"/>
      <c r="AL60" s="2417"/>
      <c r="AM60" s="2417"/>
      <c r="AN60" s="2417"/>
      <c r="AO60" s="2417"/>
      <c r="AP60" s="2417"/>
      <c r="AQ60" s="2417"/>
      <c r="AR60" s="2417"/>
      <c r="AS60" s="2417"/>
      <c r="AT60" s="2417"/>
      <c r="AU60" s="2417"/>
      <c r="AV60" s="2417"/>
      <c r="AW60" s="2417"/>
      <c r="AX60" s="2422"/>
      <c r="AY60" s="2423"/>
      <c r="AZ60" s="2423"/>
      <c r="BA60" s="2424"/>
      <c r="BB60" s="2450"/>
      <c r="BC60" s="2451"/>
      <c r="BD60" s="2451"/>
      <c r="BE60" s="2451"/>
      <c r="BF60" s="2451"/>
      <c r="BG60" s="2451"/>
      <c r="BH60" s="2451"/>
      <c r="BI60" s="2451"/>
      <c r="BJ60" s="2451"/>
      <c r="BK60" s="2451"/>
      <c r="BL60" s="2451"/>
      <c r="BM60" s="2451"/>
      <c r="BN60" s="2451"/>
      <c r="BO60" s="2451"/>
      <c r="BP60" s="2451"/>
      <c r="BQ60" s="2451"/>
      <c r="BR60" s="2451"/>
      <c r="BS60" s="2451"/>
      <c r="BT60" s="2452"/>
      <c r="BU60" s="1559"/>
      <c r="BV60" s="2052"/>
      <c r="BW60" s="2052"/>
      <c r="BX60" s="2052"/>
      <c r="BY60" s="2052"/>
      <c r="BZ60" s="2052"/>
      <c r="CA60" s="2052"/>
      <c r="CB60" s="2052"/>
      <c r="CC60" s="2052"/>
      <c r="CD60" s="2054"/>
      <c r="CE60" s="83"/>
      <c r="CF60" s="83"/>
    </row>
    <row r="61" spans="1:100" ht="12.75" customHeight="1" x14ac:dyDescent="0.2">
      <c r="A61" s="132" t="str">
        <f>+IF('⑧一覧からの作成用データ（異動届）'!$AC$32="印刷ＯＫ→",1,"")</f>
        <v/>
      </c>
      <c r="B61" s="82"/>
      <c r="C61" s="82"/>
      <c r="D61" s="82"/>
      <c r="E61" s="82"/>
      <c r="F61" s="82"/>
      <c r="G61" s="82"/>
      <c r="H61" s="82"/>
      <c r="I61" s="82"/>
      <c r="J61" s="82"/>
      <c r="K61" s="2415"/>
      <c r="L61" s="2415"/>
      <c r="M61" s="2415"/>
      <c r="N61" s="2415"/>
      <c r="O61" s="2415"/>
      <c r="P61" s="2415"/>
      <c r="Q61" s="2415"/>
      <c r="R61" s="2415"/>
      <c r="S61" s="2415"/>
      <c r="T61" s="2415"/>
      <c r="U61" s="2415"/>
      <c r="V61" s="2415"/>
      <c r="W61" s="2415"/>
      <c r="X61" s="2415"/>
      <c r="Y61" s="2415"/>
      <c r="Z61" s="2415"/>
      <c r="AA61" s="2415"/>
      <c r="AB61" s="2417"/>
      <c r="AC61" s="2417"/>
      <c r="AD61" s="2417"/>
      <c r="AE61" s="2417"/>
      <c r="AF61" s="2417"/>
      <c r="AG61" s="2417"/>
      <c r="AH61" s="2417"/>
      <c r="AI61" s="2417"/>
      <c r="AJ61" s="2417"/>
      <c r="AK61" s="2417"/>
      <c r="AL61" s="2417"/>
      <c r="AM61" s="2417"/>
      <c r="AN61" s="2417"/>
      <c r="AO61" s="2417"/>
      <c r="AP61" s="2417"/>
      <c r="AQ61" s="2417"/>
      <c r="AR61" s="2417"/>
      <c r="AS61" s="2417"/>
      <c r="AT61" s="2417"/>
      <c r="AU61" s="2417"/>
      <c r="AV61" s="2417"/>
      <c r="AW61" s="2417"/>
      <c r="AX61" s="2422"/>
      <c r="AY61" s="2423"/>
      <c r="AZ61" s="2423"/>
      <c r="BA61" s="2424"/>
      <c r="BB61" s="2450"/>
      <c r="BC61" s="2451"/>
      <c r="BD61" s="2451"/>
      <c r="BE61" s="2451"/>
      <c r="BF61" s="2451"/>
      <c r="BG61" s="2451"/>
      <c r="BH61" s="2451"/>
      <c r="BI61" s="2451"/>
      <c r="BJ61" s="2451"/>
      <c r="BK61" s="2451"/>
      <c r="BL61" s="2451"/>
      <c r="BM61" s="2451"/>
      <c r="BN61" s="2451"/>
      <c r="BO61" s="2451"/>
      <c r="BP61" s="2451"/>
      <c r="BQ61" s="2451"/>
      <c r="BR61" s="2451"/>
      <c r="BS61" s="2451"/>
      <c r="BT61" s="2452"/>
      <c r="BU61" s="2437" t="s">
        <v>27</v>
      </c>
      <c r="BV61" s="2397" t="s">
        <v>29</v>
      </c>
      <c r="BW61" s="2397"/>
      <c r="BX61" s="2397"/>
      <c r="BY61" s="2397"/>
      <c r="BZ61" s="2398"/>
      <c r="CA61" s="1683" t="s">
        <v>30</v>
      </c>
      <c r="CB61" s="2397"/>
      <c r="CC61" s="2397"/>
      <c r="CD61" s="2398"/>
      <c r="CE61" s="76"/>
      <c r="CF61" s="76"/>
    </row>
    <row r="62" spans="1:100" ht="12.75" customHeight="1" x14ac:dyDescent="0.2">
      <c r="A62" s="132" t="str">
        <f>+IF('⑧一覧からの作成用データ（異動届）'!$AC$32="印刷ＯＫ→",1,"")</f>
        <v/>
      </c>
      <c r="B62" s="82"/>
      <c r="C62" s="82">
        <v>3</v>
      </c>
      <c r="D62" s="82"/>
      <c r="E62" s="82"/>
      <c r="F62" s="82"/>
      <c r="G62" s="82"/>
      <c r="H62" s="82">
        <v>2</v>
      </c>
      <c r="I62" s="82">
        <v>1</v>
      </c>
      <c r="J62" s="82"/>
      <c r="K62" s="2415"/>
      <c r="L62" s="2415"/>
      <c r="M62" s="2415"/>
      <c r="N62" s="2415"/>
      <c r="O62" s="2415"/>
      <c r="P62" s="2415"/>
      <c r="Q62" s="2415"/>
      <c r="R62" s="2415"/>
      <c r="S62" s="2415"/>
      <c r="T62" s="2415"/>
      <c r="U62" s="2415"/>
      <c r="V62" s="2415"/>
      <c r="W62" s="2415"/>
      <c r="X62" s="2415"/>
      <c r="Y62" s="2415"/>
      <c r="Z62" s="2415"/>
      <c r="AA62" s="2415"/>
      <c r="AB62" s="2417"/>
      <c r="AC62" s="2417"/>
      <c r="AD62" s="2417"/>
      <c r="AE62" s="2417"/>
      <c r="AF62" s="2417"/>
      <c r="AG62" s="2417"/>
      <c r="AH62" s="2417"/>
      <c r="AI62" s="2417"/>
      <c r="AJ62" s="2417"/>
      <c r="AK62" s="2417"/>
      <c r="AL62" s="2417"/>
      <c r="AM62" s="2417"/>
      <c r="AN62" s="2417"/>
      <c r="AO62" s="2417"/>
      <c r="AP62" s="2417"/>
      <c r="AQ62" s="2417"/>
      <c r="AR62" s="2417"/>
      <c r="AS62" s="2417"/>
      <c r="AT62" s="2417"/>
      <c r="AU62" s="2417"/>
      <c r="AV62" s="2417"/>
      <c r="AW62" s="2417"/>
      <c r="AX62" s="2422"/>
      <c r="AY62" s="2423"/>
      <c r="AZ62" s="2423"/>
      <c r="BA62" s="2424"/>
      <c r="BB62" s="2450"/>
      <c r="BC62" s="2451"/>
      <c r="BD62" s="2451"/>
      <c r="BE62" s="2451"/>
      <c r="BF62" s="2451"/>
      <c r="BG62" s="2451"/>
      <c r="BH62" s="2451"/>
      <c r="BI62" s="2451"/>
      <c r="BJ62" s="2451"/>
      <c r="BK62" s="2451"/>
      <c r="BL62" s="2451"/>
      <c r="BM62" s="2451"/>
      <c r="BN62" s="2451"/>
      <c r="BO62" s="2451"/>
      <c r="BP62" s="2451"/>
      <c r="BQ62" s="2451"/>
      <c r="BR62" s="2451"/>
      <c r="BS62" s="2451"/>
      <c r="BT62" s="2452"/>
      <c r="BU62" s="2437"/>
      <c r="BV62" s="2399"/>
      <c r="BW62" s="2399"/>
      <c r="BX62" s="2399"/>
      <c r="BY62" s="2399"/>
      <c r="BZ62" s="2400"/>
      <c r="CA62" s="2401"/>
      <c r="CB62" s="2399"/>
      <c r="CC62" s="2399"/>
      <c r="CD62" s="2400"/>
      <c r="CE62" s="76"/>
      <c r="CF62" s="76"/>
    </row>
    <row r="63" spans="1:100" ht="12.75" customHeight="1" x14ac:dyDescent="0.2">
      <c r="A63" s="132" t="str">
        <f>+IF('⑧一覧からの作成用データ（異動届）'!$AC$32="印刷ＯＫ→",1,"")</f>
        <v/>
      </c>
      <c r="B63" s="2413" t="s">
        <v>67</v>
      </c>
      <c r="C63" s="2413" t="s">
        <v>66</v>
      </c>
      <c r="D63" s="2396" t="s">
        <v>65</v>
      </c>
      <c r="E63" s="2396" t="s">
        <v>64</v>
      </c>
      <c r="F63" s="2413" t="s">
        <v>63</v>
      </c>
      <c r="G63" s="2413" t="s">
        <v>62</v>
      </c>
      <c r="H63" s="2396" t="s">
        <v>61</v>
      </c>
      <c r="I63" s="2396" t="s">
        <v>60</v>
      </c>
      <c r="J63" s="486"/>
      <c r="K63" s="2415"/>
      <c r="L63" s="2415"/>
      <c r="M63" s="2415"/>
      <c r="N63" s="2415"/>
      <c r="O63" s="2415"/>
      <c r="P63" s="2415"/>
      <c r="Q63" s="2415"/>
      <c r="R63" s="2415"/>
      <c r="S63" s="2415"/>
      <c r="T63" s="2415"/>
      <c r="U63" s="2415"/>
      <c r="V63" s="2415"/>
      <c r="W63" s="2415"/>
      <c r="X63" s="2415"/>
      <c r="Y63" s="2415"/>
      <c r="Z63" s="2415"/>
      <c r="AA63" s="2415"/>
      <c r="AB63" s="2417"/>
      <c r="AC63" s="2417"/>
      <c r="AD63" s="2417"/>
      <c r="AE63" s="2417"/>
      <c r="AF63" s="2417"/>
      <c r="AG63" s="2417"/>
      <c r="AH63" s="2417"/>
      <c r="AI63" s="2417"/>
      <c r="AJ63" s="2417"/>
      <c r="AK63" s="2417"/>
      <c r="AL63" s="2417"/>
      <c r="AM63" s="2417"/>
      <c r="AN63" s="2417"/>
      <c r="AO63" s="2417"/>
      <c r="AP63" s="2417"/>
      <c r="AQ63" s="2417"/>
      <c r="AR63" s="2417"/>
      <c r="AS63" s="2417"/>
      <c r="AT63" s="2417"/>
      <c r="AU63" s="2417"/>
      <c r="AV63" s="2417"/>
      <c r="AW63" s="2417"/>
      <c r="AX63" s="2422"/>
      <c r="AY63" s="2423"/>
      <c r="AZ63" s="2423"/>
      <c r="BA63" s="2424"/>
      <c r="BB63" s="2450"/>
      <c r="BC63" s="2451"/>
      <c r="BD63" s="2451"/>
      <c r="BE63" s="2451"/>
      <c r="BF63" s="2451"/>
      <c r="BG63" s="2451"/>
      <c r="BH63" s="2451"/>
      <c r="BI63" s="2451"/>
      <c r="BJ63" s="2451"/>
      <c r="BK63" s="2451"/>
      <c r="BL63" s="2451"/>
      <c r="BM63" s="2451"/>
      <c r="BN63" s="2451"/>
      <c r="BO63" s="2451"/>
      <c r="BP63" s="2451"/>
      <c r="BQ63" s="2451"/>
      <c r="BR63" s="2451"/>
      <c r="BS63" s="2451"/>
      <c r="BT63" s="2452"/>
      <c r="BU63" s="2437"/>
      <c r="BV63" s="2397" t="s">
        <v>32</v>
      </c>
      <c r="BW63" s="2397"/>
      <c r="BX63" s="2397"/>
      <c r="BY63" s="2397"/>
      <c r="BZ63" s="2398"/>
      <c r="CA63" s="1683" t="s">
        <v>31</v>
      </c>
      <c r="CB63" s="2397"/>
      <c r="CC63" s="2397"/>
      <c r="CD63" s="2398"/>
      <c r="CE63" s="76"/>
      <c r="CF63" s="76"/>
    </row>
    <row r="64" spans="1:100" ht="13.5" customHeight="1" x14ac:dyDescent="0.2">
      <c r="A64" s="132" t="str">
        <f>+IF('⑧一覧からの作成用データ（異動届）'!$AC$32="印刷ＯＫ→",1,"")</f>
        <v/>
      </c>
      <c r="B64" s="2413"/>
      <c r="C64" s="2413"/>
      <c r="D64" s="2396"/>
      <c r="E64" s="2396"/>
      <c r="F64" s="2413"/>
      <c r="G64" s="2413"/>
      <c r="H64" s="2396"/>
      <c r="I64" s="2396"/>
      <c r="J64" s="486"/>
      <c r="K64" s="2416"/>
      <c r="L64" s="2416"/>
      <c r="M64" s="2416"/>
      <c r="N64" s="2416"/>
      <c r="O64" s="2416"/>
      <c r="P64" s="2416"/>
      <c r="Q64" s="2416"/>
      <c r="R64" s="2416"/>
      <c r="S64" s="2416"/>
      <c r="T64" s="2416"/>
      <c r="U64" s="2416"/>
      <c r="V64" s="2416"/>
      <c r="W64" s="2416"/>
      <c r="X64" s="2416"/>
      <c r="Y64" s="2416"/>
      <c r="Z64" s="2416"/>
      <c r="AA64" s="2416"/>
      <c r="AB64" s="2418"/>
      <c r="AC64" s="2418"/>
      <c r="AD64" s="2418"/>
      <c r="AE64" s="2418"/>
      <c r="AF64" s="2418"/>
      <c r="AG64" s="2418"/>
      <c r="AH64" s="2418"/>
      <c r="AI64" s="2418"/>
      <c r="AJ64" s="2418"/>
      <c r="AK64" s="2418"/>
      <c r="AL64" s="2418"/>
      <c r="AM64" s="2418"/>
      <c r="AN64" s="2418"/>
      <c r="AO64" s="2418"/>
      <c r="AP64" s="2418"/>
      <c r="AQ64" s="2418"/>
      <c r="AR64" s="2418"/>
      <c r="AS64" s="2418"/>
      <c r="AT64" s="2418"/>
      <c r="AU64" s="2418"/>
      <c r="AV64" s="2418"/>
      <c r="AW64" s="2418"/>
      <c r="AX64" s="2425"/>
      <c r="AY64" s="2426"/>
      <c r="AZ64" s="2426"/>
      <c r="BA64" s="2427"/>
      <c r="BB64" s="2453"/>
      <c r="BC64" s="2454"/>
      <c r="BD64" s="2454"/>
      <c r="BE64" s="2454"/>
      <c r="BF64" s="2454"/>
      <c r="BG64" s="2454"/>
      <c r="BH64" s="2454"/>
      <c r="BI64" s="2454"/>
      <c r="BJ64" s="2454"/>
      <c r="BK64" s="2454"/>
      <c r="BL64" s="2454"/>
      <c r="BM64" s="2454"/>
      <c r="BN64" s="2454"/>
      <c r="BO64" s="2454"/>
      <c r="BP64" s="2454"/>
      <c r="BQ64" s="2454"/>
      <c r="BR64" s="2454"/>
      <c r="BS64" s="2454"/>
      <c r="BT64" s="2455"/>
      <c r="BU64" s="2437"/>
      <c r="BV64" s="2399"/>
      <c r="BW64" s="2399"/>
      <c r="BX64" s="2399"/>
      <c r="BY64" s="2399"/>
      <c r="BZ64" s="2400"/>
      <c r="CA64" s="2401"/>
      <c r="CB64" s="2399"/>
      <c r="CC64" s="2399"/>
      <c r="CD64" s="2400"/>
      <c r="CE64" s="76"/>
      <c r="CF64" s="76"/>
      <c r="CG64" s="84"/>
      <c r="CL64" s="85"/>
      <c r="CM64" s="85"/>
      <c r="CN64" s="85"/>
      <c r="CO64" s="85"/>
      <c r="CP64" s="85"/>
      <c r="CQ64" s="85"/>
      <c r="CR64" s="85"/>
      <c r="CS64" s="85"/>
      <c r="CT64" s="85"/>
    </row>
    <row r="65" spans="1:100" ht="13.5" customHeight="1" x14ac:dyDescent="0.2">
      <c r="A65" s="132" t="str">
        <f>+IF('⑧一覧からの作成用データ（異動届）'!$AC$32="印刷ＯＫ→",1,"")</f>
        <v/>
      </c>
      <c r="B65" s="2413"/>
      <c r="C65" s="2413"/>
      <c r="D65" s="2396"/>
      <c r="E65" s="2396"/>
      <c r="F65" s="2413"/>
      <c r="G65" s="2413"/>
      <c r="H65" s="2396"/>
      <c r="I65" s="2396"/>
      <c r="J65" s="486"/>
      <c r="K65" s="45"/>
      <c r="L65" s="25"/>
      <c r="M65" s="25"/>
      <c r="N65" s="25"/>
      <c r="O65" s="25"/>
      <c r="P65" s="25"/>
      <c r="Q65" s="25"/>
      <c r="R65" s="25"/>
      <c r="S65" s="25"/>
      <c r="T65" s="25"/>
      <c r="U65" s="25"/>
      <c r="V65" s="25"/>
      <c r="W65" s="25"/>
      <c r="X65" s="25"/>
      <c r="Y65" s="46"/>
      <c r="Z65" s="2402" t="s">
        <v>466</v>
      </c>
      <c r="AA65" s="2403"/>
      <c r="AB65" s="2408" t="s">
        <v>21</v>
      </c>
      <c r="AC65" s="2409"/>
      <c r="AD65" s="2409"/>
      <c r="AE65" s="2409"/>
      <c r="AF65" s="2409"/>
      <c r="AG65" s="2410"/>
      <c r="AH65" s="1682" t="s">
        <v>467</v>
      </c>
      <c r="AI65" s="1683"/>
      <c r="AJ65" s="2097" t="str">
        <f>①伊勢崎市における事業所基本情報!$K$26&amp;"-"&amp;①伊勢崎市における事業所基本情報!Q26&amp;""</f>
        <v>-</v>
      </c>
      <c r="AK65" s="2097"/>
      <c r="AL65" s="2097"/>
      <c r="AM65" s="2097"/>
      <c r="AN65" s="2097"/>
      <c r="AO65" s="2097"/>
      <c r="AP65" s="2097"/>
      <c r="AQ65" s="2097"/>
      <c r="AR65" s="25"/>
      <c r="AS65" s="25"/>
      <c r="AT65" s="25"/>
      <c r="AU65" s="25"/>
      <c r="AV65" s="25"/>
      <c r="AW65" s="25"/>
      <c r="AX65" s="25"/>
      <c r="AY65" s="76"/>
      <c r="AZ65" s="76"/>
      <c r="BA65" s="76"/>
      <c r="BB65" s="76"/>
      <c r="BC65" s="76"/>
      <c r="BD65" s="25"/>
      <c r="BE65" s="25"/>
      <c r="BF65" s="25"/>
      <c r="BG65" s="25"/>
      <c r="BH65" s="2386" t="s">
        <v>468</v>
      </c>
      <c r="BI65" s="2386"/>
      <c r="BJ65" s="2386"/>
      <c r="BK65" s="2386"/>
      <c r="BL65" s="2386"/>
      <c r="BM65" s="2386"/>
      <c r="BN65" s="2386"/>
      <c r="BO65" s="2411" t="str">
        <f>①伊勢崎市における事業所基本情報!$CG$18&amp;""</f>
        <v/>
      </c>
      <c r="BP65" s="2392"/>
      <c r="BQ65" s="2392" t="str">
        <f>①伊勢崎市における事業所基本情報!$CH$18&amp;""</f>
        <v/>
      </c>
      <c r="BR65" s="2392"/>
      <c r="BS65" s="2392" t="str">
        <f>①伊勢崎市における事業所基本情報!$CI$18&amp;""</f>
        <v/>
      </c>
      <c r="BT65" s="2392"/>
      <c r="BU65" s="2392" t="str">
        <f>①伊勢崎市における事業所基本情報!$CJ$18&amp;""</f>
        <v/>
      </c>
      <c r="BV65" s="2392"/>
      <c r="BW65" s="2392" t="str">
        <f>①伊勢崎市における事業所基本情報!$CK$18&amp;""</f>
        <v/>
      </c>
      <c r="BX65" s="2392"/>
      <c r="BY65" s="2392" t="str">
        <f>①伊勢崎市における事業所基本情報!$CL$18&amp;""</f>
        <v/>
      </c>
      <c r="BZ65" s="2392"/>
      <c r="CA65" s="2392" t="str">
        <f>①伊勢崎市における事業所基本情報!$CM$18&amp;""</f>
        <v/>
      </c>
      <c r="CB65" s="2392"/>
      <c r="CC65" s="2392" t="str">
        <f>①伊勢崎市における事業所基本情報!$CN$18&amp;""</f>
        <v/>
      </c>
      <c r="CD65" s="2394"/>
      <c r="CE65" s="86"/>
      <c r="CF65" s="86"/>
      <c r="CG65" s="84"/>
      <c r="CL65" s="85"/>
      <c r="CM65" s="85"/>
      <c r="CN65" s="85"/>
      <c r="CO65" s="85"/>
      <c r="CP65" s="85"/>
      <c r="CQ65" s="85"/>
      <c r="CR65" s="85"/>
      <c r="CS65" s="85"/>
      <c r="CT65" s="85"/>
    </row>
    <row r="66" spans="1:100" ht="12" customHeight="1" x14ac:dyDescent="0.2">
      <c r="A66" s="132" t="str">
        <f>+IF('⑧一覧からの作成用データ（異動届）'!$AC$32="印刷ＯＫ→",1,"")</f>
        <v/>
      </c>
      <c r="B66" s="2413"/>
      <c r="C66" s="2413"/>
      <c r="D66" s="2396"/>
      <c r="E66" s="2396"/>
      <c r="F66" s="2413"/>
      <c r="G66" s="2413"/>
      <c r="H66" s="2396"/>
      <c r="I66" s="2396"/>
      <c r="J66" s="486"/>
      <c r="K66" s="47"/>
      <c r="L66" s="76"/>
      <c r="M66" s="76"/>
      <c r="N66" s="76"/>
      <c r="O66" s="76"/>
      <c r="P66" s="76"/>
      <c r="Q66" s="76"/>
      <c r="R66" s="76"/>
      <c r="S66" s="76"/>
      <c r="T66" s="76"/>
      <c r="U66" s="76"/>
      <c r="V66" s="76"/>
      <c r="W66" s="76"/>
      <c r="X66" s="76"/>
      <c r="Y66" s="48"/>
      <c r="Z66" s="2404"/>
      <c r="AA66" s="2405"/>
      <c r="AB66" s="1640"/>
      <c r="AC66" s="1590"/>
      <c r="AD66" s="1590"/>
      <c r="AE66" s="1590"/>
      <c r="AF66" s="1590"/>
      <c r="AG66" s="1641"/>
      <c r="AH66" s="1568" t="str">
        <f>①伊勢崎市における事業所基本情報!$I$27&amp;""</f>
        <v/>
      </c>
      <c r="AI66" s="1569"/>
      <c r="AJ66" s="1569"/>
      <c r="AK66" s="1569"/>
      <c r="AL66" s="1569"/>
      <c r="AM66" s="1569"/>
      <c r="AN66" s="1569"/>
      <c r="AO66" s="1569"/>
      <c r="AP66" s="1569"/>
      <c r="AQ66" s="1569"/>
      <c r="AR66" s="1569"/>
      <c r="AS66" s="1569"/>
      <c r="AT66" s="1569"/>
      <c r="AU66" s="1569"/>
      <c r="AV66" s="1569"/>
      <c r="AW66" s="1569"/>
      <c r="AX66" s="1569"/>
      <c r="AY66" s="1569"/>
      <c r="AZ66" s="1569"/>
      <c r="BA66" s="1569"/>
      <c r="BB66" s="1569"/>
      <c r="BC66" s="1569"/>
      <c r="BD66" s="1569"/>
      <c r="BE66" s="1569"/>
      <c r="BF66" s="1569"/>
      <c r="BG66" s="1569"/>
      <c r="BH66" s="2386"/>
      <c r="BI66" s="2386"/>
      <c r="BJ66" s="2386"/>
      <c r="BK66" s="2386"/>
      <c r="BL66" s="2386"/>
      <c r="BM66" s="2386"/>
      <c r="BN66" s="2386"/>
      <c r="BO66" s="2412"/>
      <c r="BP66" s="2393"/>
      <c r="BQ66" s="2393"/>
      <c r="BR66" s="2393"/>
      <c r="BS66" s="2393"/>
      <c r="BT66" s="2393"/>
      <c r="BU66" s="2393"/>
      <c r="BV66" s="2393"/>
      <c r="BW66" s="2393"/>
      <c r="BX66" s="2393"/>
      <c r="BY66" s="2393"/>
      <c r="BZ66" s="2393"/>
      <c r="CA66" s="2393"/>
      <c r="CB66" s="2393"/>
      <c r="CC66" s="2393"/>
      <c r="CD66" s="2395"/>
      <c r="CE66" s="86"/>
      <c r="CF66" s="86"/>
      <c r="CG66" s="77"/>
      <c r="CL66" s="85"/>
      <c r="CM66" s="85"/>
      <c r="CN66" s="85"/>
      <c r="CO66" s="85"/>
      <c r="CP66" s="85"/>
      <c r="CQ66" s="85"/>
      <c r="CR66" s="85"/>
      <c r="CS66" s="85"/>
      <c r="CT66" s="85"/>
    </row>
    <row r="67" spans="1:100" ht="12" customHeight="1" x14ac:dyDescent="0.2">
      <c r="A67" s="132" t="str">
        <f>+IF('⑧一覧からの作成用データ（異動届）'!$AC$32="印刷ＯＫ→",1,"")</f>
        <v/>
      </c>
      <c r="B67" s="2413"/>
      <c r="C67" s="2413"/>
      <c r="D67" s="2396"/>
      <c r="E67" s="2396"/>
      <c r="F67" s="2413"/>
      <c r="G67" s="2413"/>
      <c r="H67" s="2396"/>
      <c r="I67" s="2396"/>
      <c r="J67" s="486"/>
      <c r="K67" s="2165" t="s">
        <v>447</v>
      </c>
      <c r="L67" s="1564"/>
      <c r="M67" s="1564"/>
      <c r="N67" s="1564"/>
      <c r="O67" s="1564"/>
      <c r="P67" s="2378" t="s">
        <v>19</v>
      </c>
      <c r="Q67" s="2378"/>
      <c r="R67" s="2378"/>
      <c r="S67" s="2378"/>
      <c r="T67" s="2378"/>
      <c r="U67" s="2378"/>
      <c r="V67" s="2378"/>
      <c r="W67" s="2378"/>
      <c r="X67" s="2378"/>
      <c r="Y67" s="2379"/>
      <c r="Z67" s="2404"/>
      <c r="AA67" s="2405"/>
      <c r="AB67" s="1640"/>
      <c r="AC67" s="1590"/>
      <c r="AD67" s="1590"/>
      <c r="AE67" s="1590"/>
      <c r="AF67" s="1590"/>
      <c r="AG67" s="1641"/>
      <c r="AH67" s="1568"/>
      <c r="AI67" s="1569"/>
      <c r="AJ67" s="1569"/>
      <c r="AK67" s="1569"/>
      <c r="AL67" s="1569"/>
      <c r="AM67" s="1569"/>
      <c r="AN67" s="1569"/>
      <c r="AO67" s="1569"/>
      <c r="AP67" s="1569"/>
      <c r="AQ67" s="1569"/>
      <c r="AR67" s="1569"/>
      <c r="AS67" s="1569"/>
      <c r="AT67" s="1569"/>
      <c r="AU67" s="1569"/>
      <c r="AV67" s="1569"/>
      <c r="AW67" s="1569"/>
      <c r="AX67" s="1569"/>
      <c r="AY67" s="1569"/>
      <c r="AZ67" s="1569"/>
      <c r="BA67" s="1569"/>
      <c r="BB67" s="1569"/>
      <c r="BC67" s="1569"/>
      <c r="BD67" s="1569"/>
      <c r="BE67" s="1569"/>
      <c r="BF67" s="1569"/>
      <c r="BG67" s="1569"/>
      <c r="BH67" s="1561" t="s">
        <v>469</v>
      </c>
      <c r="BI67" s="1561"/>
      <c r="BJ67" s="1561"/>
      <c r="BK67" s="1561"/>
      <c r="BL67" s="1561"/>
      <c r="BM67" s="1561"/>
      <c r="BN67" s="1561"/>
      <c r="BO67" s="2380" t="s">
        <v>470</v>
      </c>
      <c r="BP67" s="2381"/>
      <c r="BQ67" s="2381"/>
      <c r="BR67" s="2381"/>
      <c r="BS67" s="2381"/>
      <c r="BT67" s="2381"/>
      <c r="BU67" s="2381"/>
      <c r="BV67" s="2381"/>
      <c r="BW67" s="2381"/>
      <c r="BX67" s="2381"/>
      <c r="BY67" s="2381"/>
      <c r="BZ67" s="2381"/>
      <c r="CA67" s="2381"/>
      <c r="CB67" s="2381"/>
      <c r="CC67" s="2381"/>
      <c r="CD67" s="2382"/>
      <c r="CE67" s="78"/>
      <c r="CF67" s="78"/>
      <c r="CG67" s="77"/>
      <c r="CL67" s="85"/>
      <c r="CM67" s="85"/>
      <c r="CN67" s="85"/>
      <c r="CO67" s="85"/>
      <c r="CP67" s="85"/>
      <c r="CQ67" s="85"/>
      <c r="CR67" s="85"/>
      <c r="CS67" s="85"/>
      <c r="CT67" s="85"/>
    </row>
    <row r="68" spans="1:100" ht="12" customHeight="1" x14ac:dyDescent="0.2">
      <c r="A68" s="132" t="str">
        <f>+IF('⑧一覧からの作成用データ（異動届）'!$AC$32="印刷ＯＫ→",1,"")</f>
        <v/>
      </c>
      <c r="B68" s="2413"/>
      <c r="C68" s="2413"/>
      <c r="D68" s="2396"/>
      <c r="E68" s="2396"/>
      <c r="F68" s="2413"/>
      <c r="G68" s="2413"/>
      <c r="H68" s="2396"/>
      <c r="I68" s="2396"/>
      <c r="J68" s="486"/>
      <c r="K68" s="2165"/>
      <c r="L68" s="1564"/>
      <c r="M68" s="1564"/>
      <c r="N68" s="1564"/>
      <c r="O68" s="1564"/>
      <c r="P68" s="2378"/>
      <c r="Q68" s="2378"/>
      <c r="R68" s="2378"/>
      <c r="S68" s="2378"/>
      <c r="T68" s="2378"/>
      <c r="U68" s="2378"/>
      <c r="V68" s="2378"/>
      <c r="W68" s="2378"/>
      <c r="X68" s="2378"/>
      <c r="Y68" s="2379"/>
      <c r="Z68" s="2404"/>
      <c r="AA68" s="2405"/>
      <c r="AB68" s="1637"/>
      <c r="AC68" s="1638"/>
      <c r="AD68" s="1638"/>
      <c r="AE68" s="1638"/>
      <c r="AF68" s="1638"/>
      <c r="AG68" s="1642"/>
      <c r="AH68" s="1570"/>
      <c r="AI68" s="1571"/>
      <c r="AJ68" s="1571"/>
      <c r="AK68" s="1571"/>
      <c r="AL68" s="1571"/>
      <c r="AM68" s="1571"/>
      <c r="AN68" s="1571"/>
      <c r="AO68" s="1571"/>
      <c r="AP68" s="1571"/>
      <c r="AQ68" s="1571"/>
      <c r="AR68" s="1571"/>
      <c r="AS68" s="1571"/>
      <c r="AT68" s="1571"/>
      <c r="AU68" s="1571"/>
      <c r="AV68" s="1571"/>
      <c r="AW68" s="1571"/>
      <c r="AX68" s="1571"/>
      <c r="AY68" s="1571"/>
      <c r="AZ68" s="1571"/>
      <c r="BA68" s="1571"/>
      <c r="BB68" s="1571"/>
      <c r="BC68" s="1571"/>
      <c r="BD68" s="1571"/>
      <c r="BE68" s="1571"/>
      <c r="BF68" s="1571"/>
      <c r="BG68" s="1571"/>
      <c r="BH68" s="1561"/>
      <c r="BI68" s="1561"/>
      <c r="BJ68" s="1561"/>
      <c r="BK68" s="1561"/>
      <c r="BL68" s="1561"/>
      <c r="BM68" s="1561"/>
      <c r="BN68" s="1561"/>
      <c r="BO68" s="2383"/>
      <c r="BP68" s="2384"/>
      <c r="BQ68" s="2384"/>
      <c r="BR68" s="2384"/>
      <c r="BS68" s="2384"/>
      <c r="BT68" s="2384"/>
      <c r="BU68" s="2384"/>
      <c r="BV68" s="2384"/>
      <c r="BW68" s="2384"/>
      <c r="BX68" s="2384"/>
      <c r="BY68" s="2384"/>
      <c r="BZ68" s="2384"/>
      <c r="CA68" s="2384"/>
      <c r="CB68" s="2384"/>
      <c r="CC68" s="2384"/>
      <c r="CD68" s="2385"/>
      <c r="CE68" s="78"/>
      <c r="CF68" s="78"/>
      <c r="CG68" s="77"/>
      <c r="CL68" s="85"/>
      <c r="CM68" s="85"/>
      <c r="CN68" s="85"/>
      <c r="CO68" s="85"/>
      <c r="CP68" s="85"/>
      <c r="CQ68" s="85"/>
      <c r="CR68" s="85"/>
      <c r="CS68" s="85"/>
      <c r="CT68" s="85"/>
    </row>
    <row r="69" spans="1:100" ht="13.5" customHeight="1" x14ac:dyDescent="0.2">
      <c r="A69" s="132" t="str">
        <f>+IF('⑧一覧からの作成用データ（異動届）'!$AC$32="印刷ＯＫ→",1,"")</f>
        <v/>
      </c>
      <c r="B69" s="2413"/>
      <c r="C69" s="2413"/>
      <c r="D69" s="2396"/>
      <c r="E69" s="2396"/>
      <c r="F69" s="2413"/>
      <c r="G69" s="2413"/>
      <c r="H69" s="2396"/>
      <c r="I69" s="2396"/>
      <c r="J69" s="486"/>
      <c r="K69" s="47"/>
      <c r="L69" s="76"/>
      <c r="M69" s="76"/>
      <c r="N69" s="76"/>
      <c r="O69" s="76"/>
      <c r="P69" s="76"/>
      <c r="Q69" s="76"/>
      <c r="R69" s="76"/>
      <c r="S69" s="76"/>
      <c r="T69" s="76"/>
      <c r="U69" s="76"/>
      <c r="V69" s="76"/>
      <c r="W69" s="76"/>
      <c r="X69" s="76"/>
      <c r="Y69" s="48"/>
      <c r="Z69" s="2404"/>
      <c r="AA69" s="2405"/>
      <c r="AB69" s="1634" t="s">
        <v>471</v>
      </c>
      <c r="AC69" s="1634"/>
      <c r="AD69" s="1634"/>
      <c r="AE69" s="1634"/>
      <c r="AF69" s="1634"/>
      <c r="AG69" s="1634"/>
      <c r="AH69" s="1610" t="str">
        <f>①伊勢崎市における事業所基本情報!$I$20&amp;""</f>
        <v/>
      </c>
      <c r="AI69" s="1611"/>
      <c r="AJ69" s="1611"/>
      <c r="AK69" s="1611"/>
      <c r="AL69" s="1611"/>
      <c r="AM69" s="1611"/>
      <c r="AN69" s="1611"/>
      <c r="AO69" s="1611"/>
      <c r="AP69" s="1611"/>
      <c r="AQ69" s="1611"/>
      <c r="AR69" s="1611"/>
      <c r="AS69" s="1611"/>
      <c r="AT69" s="1611"/>
      <c r="AU69" s="1611"/>
      <c r="AV69" s="1611"/>
      <c r="AW69" s="1611"/>
      <c r="AX69" s="1611"/>
      <c r="AY69" s="1611"/>
      <c r="AZ69" s="1611"/>
      <c r="BA69" s="1611"/>
      <c r="BB69" s="1611"/>
      <c r="BC69" s="1611"/>
      <c r="BD69" s="1611"/>
      <c r="BE69" s="1611"/>
      <c r="BF69" s="1611"/>
      <c r="BG69" s="1612"/>
      <c r="BH69" s="2386" t="s">
        <v>472</v>
      </c>
      <c r="BI69" s="2386"/>
      <c r="BJ69" s="2386"/>
      <c r="BK69" s="2386"/>
      <c r="BL69" s="1550" t="s">
        <v>33</v>
      </c>
      <c r="BM69" s="1550"/>
      <c r="BN69" s="1550"/>
      <c r="BO69" s="2388" t="str">
        <f>①伊勢崎市における事業所基本情報!$I$35&amp;""</f>
        <v/>
      </c>
      <c r="BP69" s="1614"/>
      <c r="BQ69" s="1614"/>
      <c r="BR69" s="1614"/>
      <c r="BS69" s="1614"/>
      <c r="BT69" s="1614"/>
      <c r="BU69" s="1614"/>
      <c r="BV69" s="1614"/>
      <c r="BW69" s="1614"/>
      <c r="BX69" s="1614"/>
      <c r="BY69" s="1614"/>
      <c r="BZ69" s="1614"/>
      <c r="CA69" s="1614"/>
      <c r="CB69" s="1614"/>
      <c r="CC69" s="1614"/>
      <c r="CD69" s="2389"/>
      <c r="CE69" s="78"/>
      <c r="CF69" s="78"/>
      <c r="CG69" s="77"/>
      <c r="CL69" s="85"/>
    </row>
    <row r="70" spans="1:100" ht="12" customHeight="1" x14ac:dyDescent="0.2">
      <c r="A70" s="132" t="str">
        <f>+IF('⑧一覧からの作成用データ（異動届）'!$AC$32="印刷ＯＫ→",1,"")</f>
        <v/>
      </c>
      <c r="B70" s="2413"/>
      <c r="C70" s="2413"/>
      <c r="D70" s="2396"/>
      <c r="E70" s="2396"/>
      <c r="F70" s="2413"/>
      <c r="G70" s="2413"/>
      <c r="H70" s="2396"/>
      <c r="I70" s="2396"/>
      <c r="J70" s="486"/>
      <c r="K70" s="2533">
        <f ca="1">IF('⑧一覧からの作成用データ（異動届）'!$B$31="","",'⑧一覧からの作成用データ（異動届）'!$B$31)</f>
        <v>45617</v>
      </c>
      <c r="L70" s="2534"/>
      <c r="M70" s="2534"/>
      <c r="N70" s="2534"/>
      <c r="O70" s="2534"/>
      <c r="P70" s="2534"/>
      <c r="Q70" s="2534"/>
      <c r="R70" s="2534"/>
      <c r="S70" s="2534"/>
      <c r="T70" s="2534"/>
      <c r="U70" s="2534"/>
      <c r="V70" s="2534"/>
      <c r="W70" s="2534"/>
      <c r="X70" s="2534"/>
      <c r="Y70" s="2535"/>
      <c r="Z70" s="2404"/>
      <c r="AA70" s="2405"/>
      <c r="AB70" s="2441" t="s">
        <v>473</v>
      </c>
      <c r="AC70" s="2441"/>
      <c r="AD70" s="2441"/>
      <c r="AE70" s="2441"/>
      <c r="AF70" s="2441"/>
      <c r="AG70" s="2441"/>
      <c r="AH70" s="2442" t="str">
        <f>①伊勢崎市における事業所基本情報!$I$22&amp;""</f>
        <v/>
      </c>
      <c r="AI70" s="2442"/>
      <c r="AJ70" s="2442"/>
      <c r="AK70" s="2442"/>
      <c r="AL70" s="2442"/>
      <c r="AM70" s="2442"/>
      <c r="AN70" s="2442"/>
      <c r="AO70" s="2442"/>
      <c r="AP70" s="2442"/>
      <c r="AQ70" s="2442"/>
      <c r="AR70" s="2442"/>
      <c r="AS70" s="2442"/>
      <c r="AT70" s="2442"/>
      <c r="AU70" s="2442"/>
      <c r="AV70" s="2442"/>
      <c r="AW70" s="2442"/>
      <c r="AX70" s="2442"/>
      <c r="AY70" s="2442"/>
      <c r="AZ70" s="2442"/>
      <c r="BA70" s="2442"/>
      <c r="BB70" s="2442"/>
      <c r="BC70" s="2442"/>
      <c r="BD70" s="2442"/>
      <c r="BE70" s="2442"/>
      <c r="BF70" s="2442"/>
      <c r="BG70" s="2442"/>
      <c r="BH70" s="2386"/>
      <c r="BI70" s="2386"/>
      <c r="BJ70" s="2386"/>
      <c r="BK70" s="2386"/>
      <c r="BL70" s="1550"/>
      <c r="BM70" s="1550"/>
      <c r="BN70" s="1550"/>
      <c r="BO70" s="2390"/>
      <c r="BP70" s="1616"/>
      <c r="BQ70" s="1616"/>
      <c r="BR70" s="1616"/>
      <c r="BS70" s="1616"/>
      <c r="BT70" s="1616"/>
      <c r="BU70" s="1616"/>
      <c r="BV70" s="1616"/>
      <c r="BW70" s="1616"/>
      <c r="BX70" s="1616"/>
      <c r="BY70" s="1616"/>
      <c r="BZ70" s="1616"/>
      <c r="CA70" s="1616"/>
      <c r="CB70" s="1616"/>
      <c r="CC70" s="1616"/>
      <c r="CD70" s="2391"/>
      <c r="CE70" s="78"/>
      <c r="CF70" s="78"/>
      <c r="CG70" s="77"/>
      <c r="CL70" s="85"/>
    </row>
    <row r="71" spans="1:100" ht="12" customHeight="1" x14ac:dyDescent="0.2">
      <c r="A71" s="132" t="str">
        <f>+IF('⑧一覧からの作成用データ（異動届）'!$AC$32="印刷ＯＫ→",1,"")</f>
        <v/>
      </c>
      <c r="B71" s="2413"/>
      <c r="C71" s="2413"/>
      <c r="D71" s="2396"/>
      <c r="E71" s="2396"/>
      <c r="F71" s="2413"/>
      <c r="G71" s="2413"/>
      <c r="H71" s="2396"/>
      <c r="I71" s="2396"/>
      <c r="J71" s="486"/>
      <c r="K71" s="2533"/>
      <c r="L71" s="2534"/>
      <c r="M71" s="2534"/>
      <c r="N71" s="2534"/>
      <c r="O71" s="2534"/>
      <c r="P71" s="2534"/>
      <c r="Q71" s="2534"/>
      <c r="R71" s="2534"/>
      <c r="S71" s="2534"/>
      <c r="T71" s="2534"/>
      <c r="U71" s="2534"/>
      <c r="V71" s="2534"/>
      <c r="W71" s="2534"/>
      <c r="X71" s="2534"/>
      <c r="Y71" s="2535"/>
      <c r="Z71" s="2404"/>
      <c r="AA71" s="2405"/>
      <c r="AB71" s="1550"/>
      <c r="AC71" s="1550"/>
      <c r="AD71" s="1550"/>
      <c r="AE71" s="1550"/>
      <c r="AF71" s="1550"/>
      <c r="AG71" s="1550"/>
      <c r="AH71" s="2443"/>
      <c r="AI71" s="2443"/>
      <c r="AJ71" s="2443"/>
      <c r="AK71" s="2443"/>
      <c r="AL71" s="2443"/>
      <c r="AM71" s="2443"/>
      <c r="AN71" s="2443"/>
      <c r="AO71" s="2443"/>
      <c r="AP71" s="2443"/>
      <c r="AQ71" s="2443"/>
      <c r="AR71" s="2443"/>
      <c r="AS71" s="2443"/>
      <c r="AT71" s="2443"/>
      <c r="AU71" s="2443"/>
      <c r="AV71" s="2443"/>
      <c r="AW71" s="2443"/>
      <c r="AX71" s="2443"/>
      <c r="AY71" s="2443"/>
      <c r="AZ71" s="2443"/>
      <c r="BA71" s="2443"/>
      <c r="BB71" s="2443"/>
      <c r="BC71" s="2443"/>
      <c r="BD71" s="2443"/>
      <c r="BE71" s="2443"/>
      <c r="BF71" s="2443"/>
      <c r="BG71" s="2443"/>
      <c r="BH71" s="2386"/>
      <c r="BI71" s="2386"/>
      <c r="BJ71" s="2386"/>
      <c r="BK71" s="2386"/>
      <c r="BL71" s="1550" t="s">
        <v>3</v>
      </c>
      <c r="BM71" s="1550"/>
      <c r="BN71" s="1550"/>
      <c r="BO71" s="1708" t="str">
        <f>①伊勢崎市における事業所基本情報!$I$37&amp;""</f>
        <v/>
      </c>
      <c r="BP71" s="1709"/>
      <c r="BQ71" s="1709"/>
      <c r="BR71" s="1709"/>
      <c r="BS71" s="1709"/>
      <c r="BT71" s="1709"/>
      <c r="BU71" s="1709"/>
      <c r="BV71" s="1709"/>
      <c r="BW71" s="1709"/>
      <c r="BX71" s="1709"/>
      <c r="BY71" s="1709"/>
      <c r="BZ71" s="1709"/>
      <c r="CA71" s="1709"/>
      <c r="CB71" s="1709"/>
      <c r="CC71" s="1709"/>
      <c r="CD71" s="2444"/>
      <c r="CE71" s="78"/>
      <c r="CF71" s="78"/>
      <c r="CG71" s="77"/>
      <c r="CL71" s="85"/>
      <c r="CM71" s="85"/>
    </row>
    <row r="72" spans="1:100" ht="12" customHeight="1" x14ac:dyDescent="0.2">
      <c r="A72" s="132" t="str">
        <f>+IF('⑧一覧からの作成用データ（異動届）'!$AC$32="印刷ＯＫ→",1,"")</f>
        <v/>
      </c>
      <c r="B72" s="2413"/>
      <c r="C72" s="2413"/>
      <c r="D72" s="2396"/>
      <c r="E72" s="2396"/>
      <c r="F72" s="2413"/>
      <c r="G72" s="2413"/>
      <c r="H72" s="2396"/>
      <c r="I72" s="2396"/>
      <c r="J72" s="486"/>
      <c r="K72" s="2533"/>
      <c r="L72" s="2534"/>
      <c r="M72" s="2534"/>
      <c r="N72" s="2534"/>
      <c r="O72" s="2534"/>
      <c r="P72" s="2534"/>
      <c r="Q72" s="2534"/>
      <c r="R72" s="2534"/>
      <c r="S72" s="2534"/>
      <c r="T72" s="2534"/>
      <c r="U72" s="2534"/>
      <c r="V72" s="2534"/>
      <c r="W72" s="2534"/>
      <c r="X72" s="2534"/>
      <c r="Y72" s="2535"/>
      <c r="Z72" s="2404"/>
      <c r="AA72" s="2405"/>
      <c r="AB72" s="1550"/>
      <c r="AC72" s="1550"/>
      <c r="AD72" s="1550"/>
      <c r="AE72" s="1550"/>
      <c r="AF72" s="1550"/>
      <c r="AG72" s="1550"/>
      <c r="AH72" s="2443"/>
      <c r="AI72" s="2443"/>
      <c r="AJ72" s="2443"/>
      <c r="AK72" s="2443"/>
      <c r="AL72" s="2443"/>
      <c r="AM72" s="2443"/>
      <c r="AN72" s="2443"/>
      <c r="AO72" s="2443"/>
      <c r="AP72" s="2443"/>
      <c r="AQ72" s="2443"/>
      <c r="AR72" s="2443"/>
      <c r="AS72" s="2443"/>
      <c r="AT72" s="2443"/>
      <c r="AU72" s="2443"/>
      <c r="AV72" s="2443"/>
      <c r="AW72" s="2443"/>
      <c r="AX72" s="2443"/>
      <c r="AY72" s="2443"/>
      <c r="AZ72" s="2443"/>
      <c r="BA72" s="2443"/>
      <c r="BB72" s="2443"/>
      <c r="BC72" s="2443"/>
      <c r="BD72" s="2443"/>
      <c r="BE72" s="2443"/>
      <c r="BF72" s="2443"/>
      <c r="BG72" s="2443"/>
      <c r="BH72" s="2386"/>
      <c r="BI72" s="2386"/>
      <c r="BJ72" s="2386"/>
      <c r="BK72" s="2386"/>
      <c r="BL72" s="1550"/>
      <c r="BM72" s="1550"/>
      <c r="BN72" s="1550"/>
      <c r="BO72" s="1711"/>
      <c r="BP72" s="1712"/>
      <c r="BQ72" s="1712"/>
      <c r="BR72" s="1712"/>
      <c r="BS72" s="1712"/>
      <c r="BT72" s="1712"/>
      <c r="BU72" s="1712"/>
      <c r="BV72" s="1712"/>
      <c r="BW72" s="1712"/>
      <c r="BX72" s="1712"/>
      <c r="BY72" s="1712"/>
      <c r="BZ72" s="1712"/>
      <c r="CA72" s="1712"/>
      <c r="CB72" s="1712"/>
      <c r="CC72" s="1712"/>
      <c r="CD72" s="2445"/>
      <c r="CE72" s="78"/>
      <c r="CF72" s="78"/>
      <c r="CG72" s="77"/>
      <c r="CL72" s="85"/>
      <c r="CM72" s="85"/>
    </row>
    <row r="73" spans="1:100" ht="12" customHeight="1" x14ac:dyDescent="0.2">
      <c r="A73" s="132" t="str">
        <f>+IF('⑧一覧からの作成用データ（異動届）'!$AC$32="印刷ＯＫ→",1,"")</f>
        <v/>
      </c>
      <c r="B73" s="2413"/>
      <c r="C73" s="2413"/>
      <c r="D73" s="2396"/>
      <c r="E73" s="2396"/>
      <c r="F73" s="2413"/>
      <c r="G73" s="2413"/>
      <c r="H73" s="2396"/>
      <c r="I73" s="2396"/>
      <c r="J73" s="486"/>
      <c r="K73" s="47"/>
      <c r="L73" s="76"/>
      <c r="M73" s="76"/>
      <c r="N73" s="76"/>
      <c r="O73" s="76"/>
      <c r="P73" s="76"/>
      <c r="Q73" s="76"/>
      <c r="R73" s="76"/>
      <c r="S73" s="76"/>
      <c r="T73" s="76"/>
      <c r="U73" s="76"/>
      <c r="V73" s="76"/>
      <c r="W73" s="76"/>
      <c r="X73" s="76"/>
      <c r="Y73" s="48"/>
      <c r="Z73" s="2404"/>
      <c r="AA73" s="2405"/>
      <c r="AB73" s="1550" t="s">
        <v>474</v>
      </c>
      <c r="AC73" s="1550"/>
      <c r="AD73" s="1550"/>
      <c r="AE73" s="1550"/>
      <c r="AF73" s="1550"/>
      <c r="AG73" s="1550"/>
      <c r="AH73" s="1543" t="str">
        <f>①伊勢崎市における事業所基本情報!$CG$35&amp;""</f>
        <v/>
      </c>
      <c r="AI73" s="1544"/>
      <c r="AJ73" s="1543" t="str">
        <f>①伊勢崎市における事業所基本情報!$CH$35&amp;""</f>
        <v/>
      </c>
      <c r="AK73" s="1544"/>
      <c r="AL73" s="1543" t="str">
        <f>①伊勢崎市における事業所基本情報!$CI$35&amp;""</f>
        <v/>
      </c>
      <c r="AM73" s="1544"/>
      <c r="AN73" s="1543" t="str">
        <f>①伊勢崎市における事業所基本情報!$CJ$35&amp;""</f>
        <v/>
      </c>
      <c r="AO73" s="1544"/>
      <c r="AP73" s="1543" t="str">
        <f>①伊勢崎市における事業所基本情報!$CK$35&amp;""</f>
        <v/>
      </c>
      <c r="AQ73" s="1544"/>
      <c r="AR73" s="1543" t="str">
        <f>①伊勢崎市における事業所基本情報!$CL$35&amp;""</f>
        <v/>
      </c>
      <c r="AS73" s="1544"/>
      <c r="AT73" s="1543" t="str">
        <f>①伊勢崎市における事業所基本情報!$CM$35&amp;""</f>
        <v/>
      </c>
      <c r="AU73" s="1544"/>
      <c r="AV73" s="1543" t="str">
        <f>①伊勢崎市における事業所基本情報!$CN$35&amp;""</f>
        <v/>
      </c>
      <c r="AW73" s="1544"/>
      <c r="AX73" s="1543" t="str">
        <f>①伊勢崎市における事業所基本情報!$CO$35&amp;""</f>
        <v/>
      </c>
      <c r="AY73" s="1544"/>
      <c r="AZ73" s="1543" t="str">
        <f>①伊勢崎市における事業所基本情報!$CP$35&amp;""</f>
        <v/>
      </c>
      <c r="BA73" s="1544"/>
      <c r="BB73" s="1543" t="str">
        <f>①伊勢崎市における事業所基本情報!$CQ$35&amp;""</f>
        <v/>
      </c>
      <c r="BC73" s="1544"/>
      <c r="BD73" s="1543" t="str">
        <f>①伊勢崎市における事業所基本情報!$CR$35&amp;""</f>
        <v/>
      </c>
      <c r="BE73" s="1544"/>
      <c r="BF73" s="1736" t="str">
        <f>①伊勢崎市における事業所基本情報!$CS$35&amp;""</f>
        <v/>
      </c>
      <c r="BG73" s="1737"/>
      <c r="BH73" s="2386"/>
      <c r="BI73" s="2386"/>
      <c r="BJ73" s="2386"/>
      <c r="BK73" s="2386"/>
      <c r="BL73" s="1550" t="s">
        <v>4</v>
      </c>
      <c r="BM73" s="1550"/>
      <c r="BN73" s="1550"/>
      <c r="BO73" s="1714" t="str">
        <f>①伊勢崎市における事業所基本情報!$I$39&amp;""</f>
        <v/>
      </c>
      <c r="BP73" s="1715"/>
      <c r="BQ73" s="1715"/>
      <c r="BR73" s="1715"/>
      <c r="BS73" s="1715"/>
      <c r="BT73" s="1715"/>
      <c r="BU73" s="1715"/>
      <c r="BV73" s="1715"/>
      <c r="BW73" s="1715"/>
      <c r="BX73" s="1715"/>
      <c r="BY73" s="1715"/>
      <c r="BZ73" s="1715"/>
      <c r="CA73" s="1715"/>
      <c r="CB73" s="1715"/>
      <c r="CC73" s="1715"/>
      <c r="CD73" s="2340"/>
      <c r="CE73" s="78"/>
      <c r="CF73" s="78"/>
      <c r="CL73" s="85"/>
      <c r="CM73" s="85"/>
      <c r="CN73" s="85"/>
      <c r="CO73" s="85"/>
      <c r="CP73" s="85"/>
      <c r="CQ73" s="85"/>
      <c r="CR73" s="85"/>
      <c r="CS73" s="85"/>
      <c r="CT73" s="85"/>
    </row>
    <row r="74" spans="1:100" ht="12" customHeight="1" thickBot="1" x14ac:dyDescent="0.25">
      <c r="A74" s="132" t="str">
        <f>+IF('⑧一覧からの作成用データ（異動届）'!$AC$32="印刷ＯＫ→",1,"")</f>
        <v/>
      </c>
      <c r="B74" s="2413"/>
      <c r="C74" s="2413"/>
      <c r="D74" s="2396"/>
      <c r="E74" s="2396"/>
      <c r="F74" s="2413"/>
      <c r="G74" s="2413"/>
      <c r="H74" s="2396"/>
      <c r="I74" s="2396"/>
      <c r="J74" s="486"/>
      <c r="K74" s="49"/>
      <c r="L74" s="19"/>
      <c r="M74" s="19"/>
      <c r="N74" s="19"/>
      <c r="O74" s="19"/>
      <c r="P74" s="19"/>
      <c r="Q74" s="19"/>
      <c r="R74" s="19"/>
      <c r="S74" s="19"/>
      <c r="T74" s="19"/>
      <c r="U74" s="19"/>
      <c r="V74" s="19"/>
      <c r="W74" s="19"/>
      <c r="X74" s="19"/>
      <c r="Y74" s="50"/>
      <c r="Z74" s="2406"/>
      <c r="AA74" s="2407"/>
      <c r="AB74" s="1550"/>
      <c r="AC74" s="1550"/>
      <c r="AD74" s="1550"/>
      <c r="AE74" s="1550"/>
      <c r="AF74" s="1550"/>
      <c r="AG74" s="1550"/>
      <c r="AH74" s="1620"/>
      <c r="AI74" s="1621"/>
      <c r="AJ74" s="1620"/>
      <c r="AK74" s="1621"/>
      <c r="AL74" s="1620"/>
      <c r="AM74" s="1621"/>
      <c r="AN74" s="1545"/>
      <c r="AO74" s="1546"/>
      <c r="AP74" s="1545"/>
      <c r="AQ74" s="1546"/>
      <c r="AR74" s="1545"/>
      <c r="AS74" s="1546"/>
      <c r="AT74" s="1545"/>
      <c r="AU74" s="1546"/>
      <c r="AV74" s="1545"/>
      <c r="AW74" s="1546"/>
      <c r="AX74" s="1545"/>
      <c r="AY74" s="1546"/>
      <c r="AZ74" s="1545"/>
      <c r="BA74" s="1546"/>
      <c r="BB74" s="1545"/>
      <c r="BC74" s="1546"/>
      <c r="BD74" s="1545"/>
      <c r="BE74" s="1546"/>
      <c r="BF74" s="1738"/>
      <c r="BG74" s="1543"/>
      <c r="BH74" s="2387"/>
      <c r="BI74" s="2387"/>
      <c r="BJ74" s="2387"/>
      <c r="BK74" s="2387"/>
      <c r="BL74" s="1634"/>
      <c r="BM74" s="1634"/>
      <c r="BN74" s="1634"/>
      <c r="BO74" s="2341"/>
      <c r="BP74" s="2342"/>
      <c r="BQ74" s="2342"/>
      <c r="BR74" s="2342"/>
      <c r="BS74" s="2342"/>
      <c r="BT74" s="2342"/>
      <c r="BU74" s="2342"/>
      <c r="BV74" s="2342"/>
      <c r="BW74" s="2342"/>
      <c r="BX74" s="2342"/>
      <c r="BY74" s="2342"/>
      <c r="BZ74" s="2342"/>
      <c r="CA74" s="2342"/>
      <c r="CB74" s="2342"/>
      <c r="CC74" s="2342"/>
      <c r="CD74" s="2343"/>
      <c r="CE74" s="78"/>
      <c r="CF74" s="78"/>
      <c r="CG74" s="77"/>
      <c r="CH74" s="77"/>
      <c r="CN74" s="85"/>
      <c r="CO74" s="85"/>
      <c r="CP74" s="85"/>
      <c r="CQ74" s="85"/>
      <c r="CR74" s="85"/>
      <c r="CS74" s="85"/>
      <c r="CT74" s="85"/>
      <c r="CU74" s="85"/>
      <c r="CV74" s="85"/>
    </row>
    <row r="75" spans="1:100" ht="13.5" customHeight="1" x14ac:dyDescent="0.2">
      <c r="A75" s="132" t="str">
        <f>+IF('⑧一覧からの作成用データ（異動届）'!$AC$32="印刷ＯＫ→",1,"")</f>
        <v/>
      </c>
      <c r="B75" s="2413"/>
      <c r="C75" s="2413"/>
      <c r="D75" s="2396"/>
      <c r="E75" s="2396"/>
      <c r="F75" s="2413"/>
      <c r="G75" s="2413"/>
      <c r="H75" s="2396"/>
      <c r="I75" s="2396"/>
      <c r="J75" s="486"/>
      <c r="K75" s="2344" t="s">
        <v>22</v>
      </c>
      <c r="L75" s="2344"/>
      <c r="M75" s="697" t="s">
        <v>475</v>
      </c>
      <c r="N75" s="2051"/>
      <c r="O75" s="2051"/>
      <c r="P75" s="2051"/>
      <c r="Q75" s="2051"/>
      <c r="R75" s="2053"/>
      <c r="S75" s="2514" t="str">
        <f>'⑧一覧からの作成用データ（異動届）'!$D$32&amp;""</f>
        <v/>
      </c>
      <c r="T75" s="2515"/>
      <c r="U75" s="2515"/>
      <c r="V75" s="2515"/>
      <c r="W75" s="2515"/>
      <c r="X75" s="2515"/>
      <c r="Y75" s="2515"/>
      <c r="Z75" s="2515"/>
      <c r="AA75" s="2515"/>
      <c r="AB75" s="2515"/>
      <c r="AC75" s="2515"/>
      <c r="AD75" s="2515"/>
      <c r="AE75" s="2515"/>
      <c r="AF75" s="2515"/>
      <c r="AG75" s="2515"/>
      <c r="AH75" s="2515"/>
      <c r="AI75" s="2515"/>
      <c r="AJ75" s="2515"/>
      <c r="AK75" s="2515"/>
      <c r="AL75" s="2515"/>
      <c r="AM75" s="2515"/>
      <c r="AN75" s="2617" t="s">
        <v>71</v>
      </c>
      <c r="AO75" s="2609"/>
      <c r="AP75" s="2609"/>
      <c r="AQ75" s="2609"/>
      <c r="AR75" s="2618"/>
      <c r="AS75" s="2609" t="s">
        <v>77</v>
      </c>
      <c r="AT75" s="2609"/>
      <c r="AU75" s="2609"/>
      <c r="AV75" s="2609"/>
      <c r="AW75" s="2618"/>
      <c r="AX75" s="2608" t="s">
        <v>251</v>
      </c>
      <c r="AY75" s="2609"/>
      <c r="AZ75" s="2609"/>
      <c r="BA75" s="2609"/>
      <c r="BB75" s="2610"/>
      <c r="BC75" s="2169" t="s">
        <v>72</v>
      </c>
      <c r="BD75" s="2169"/>
      <c r="BE75" s="2170"/>
      <c r="BF75" s="2030" t="s">
        <v>75</v>
      </c>
      <c r="BG75" s="2031"/>
      <c r="BH75" s="2031"/>
      <c r="BI75" s="2031"/>
      <c r="BJ75" s="2031"/>
      <c r="BK75" s="2031"/>
      <c r="BL75" s="2031"/>
      <c r="BM75" s="2031"/>
      <c r="BN75" s="2031"/>
      <c r="BO75" s="2031"/>
      <c r="BP75" s="2032"/>
      <c r="BQ75" s="2329" t="s">
        <v>76</v>
      </c>
      <c r="BR75" s="2330"/>
      <c r="BS75" s="2330"/>
      <c r="BT75" s="2330"/>
      <c r="BU75" s="2330"/>
      <c r="BV75" s="2330"/>
      <c r="BW75" s="2330"/>
      <c r="BX75" s="2330"/>
      <c r="BY75" s="2330"/>
      <c r="BZ75" s="2330"/>
      <c r="CA75" s="2330"/>
      <c r="CB75" s="2330"/>
      <c r="CC75" s="2330"/>
      <c r="CD75" s="2331"/>
      <c r="CE75" s="76"/>
      <c r="CF75" s="76"/>
      <c r="CG75" s="77"/>
      <c r="CH75" s="77"/>
      <c r="CN75" s="85"/>
      <c r="CO75" s="85"/>
      <c r="CP75" s="85"/>
      <c r="CQ75" s="85"/>
      <c r="CR75" s="85"/>
      <c r="CS75" s="85"/>
      <c r="CT75" s="85"/>
      <c r="CU75" s="85"/>
      <c r="CV75" s="85"/>
    </row>
    <row r="76" spans="1:100" ht="13.5" customHeight="1" x14ac:dyDescent="0.2">
      <c r="A76" s="132" t="str">
        <f>+IF('⑧一覧からの作成用データ（異動届）'!$AC$32="印刷ＯＫ→",1,"")</f>
        <v/>
      </c>
      <c r="B76" s="2413"/>
      <c r="C76" s="2413"/>
      <c r="D76" s="2396"/>
      <c r="E76" s="2396"/>
      <c r="F76" s="2413"/>
      <c r="G76" s="2413"/>
      <c r="H76" s="2396"/>
      <c r="I76" s="2396"/>
      <c r="J76" s="486"/>
      <c r="K76" s="2344"/>
      <c r="L76" s="2344"/>
      <c r="M76" s="2333" t="s">
        <v>3</v>
      </c>
      <c r="N76" s="2334"/>
      <c r="O76" s="2334"/>
      <c r="P76" s="2334"/>
      <c r="Q76" s="2334"/>
      <c r="R76" s="2335"/>
      <c r="S76" s="2505" t="str">
        <f>'⑧一覧からの作成用データ（異動届）'!$C$32&amp;""</f>
        <v/>
      </c>
      <c r="T76" s="1636"/>
      <c r="U76" s="1636"/>
      <c r="V76" s="1636"/>
      <c r="W76" s="1636"/>
      <c r="X76" s="1636"/>
      <c r="Y76" s="1636"/>
      <c r="Z76" s="1636"/>
      <c r="AA76" s="1636"/>
      <c r="AB76" s="1636"/>
      <c r="AC76" s="1636"/>
      <c r="AD76" s="1636"/>
      <c r="AE76" s="1636"/>
      <c r="AF76" s="1636"/>
      <c r="AG76" s="1636"/>
      <c r="AH76" s="1636"/>
      <c r="AI76" s="1636"/>
      <c r="AJ76" s="1636"/>
      <c r="AK76" s="1636"/>
      <c r="AL76" s="1636"/>
      <c r="AM76" s="1636"/>
      <c r="AN76" s="2619"/>
      <c r="AO76" s="2612"/>
      <c r="AP76" s="2612"/>
      <c r="AQ76" s="2612"/>
      <c r="AR76" s="2620"/>
      <c r="AS76" s="2612"/>
      <c r="AT76" s="2612"/>
      <c r="AU76" s="2612"/>
      <c r="AV76" s="2612"/>
      <c r="AW76" s="2620"/>
      <c r="AX76" s="2611"/>
      <c r="AY76" s="2612"/>
      <c r="AZ76" s="2612"/>
      <c r="BA76" s="2612"/>
      <c r="BB76" s="2613"/>
      <c r="BC76" s="2172"/>
      <c r="BD76" s="2172"/>
      <c r="BE76" s="2173"/>
      <c r="BF76" s="2033"/>
      <c r="BG76" s="2034"/>
      <c r="BH76" s="2034"/>
      <c r="BI76" s="2034"/>
      <c r="BJ76" s="2034"/>
      <c r="BK76" s="2034"/>
      <c r="BL76" s="2034"/>
      <c r="BM76" s="2034"/>
      <c r="BN76" s="2034"/>
      <c r="BO76" s="2034"/>
      <c r="BP76" s="2035"/>
      <c r="BQ76" s="2332"/>
      <c r="BR76" s="1590"/>
      <c r="BS76" s="1590"/>
      <c r="BT76" s="1590"/>
      <c r="BU76" s="1590"/>
      <c r="BV76" s="1590"/>
      <c r="BW76" s="1590"/>
      <c r="BX76" s="1590"/>
      <c r="BY76" s="1590"/>
      <c r="BZ76" s="1590"/>
      <c r="CA76" s="1590"/>
      <c r="CB76" s="1590"/>
      <c r="CC76" s="1590"/>
      <c r="CD76" s="1690"/>
      <c r="CE76" s="76"/>
      <c r="CF76" s="76"/>
      <c r="CG76" s="77"/>
      <c r="CH76" s="77"/>
      <c r="CN76" s="85"/>
      <c r="CO76" s="85"/>
      <c r="CP76" s="85"/>
      <c r="CQ76" s="85"/>
      <c r="CR76" s="85"/>
      <c r="CS76" s="85"/>
      <c r="CT76" s="85"/>
      <c r="CU76" s="85"/>
      <c r="CV76" s="85"/>
    </row>
    <row r="77" spans="1:100" ht="13.5" customHeight="1" x14ac:dyDescent="0.2">
      <c r="A77" s="132" t="str">
        <f>+IF('⑧一覧からの作成用データ（異動届）'!$AC$32="印刷ＯＫ→",1,"")</f>
        <v/>
      </c>
      <c r="B77" s="2413"/>
      <c r="C77" s="2413"/>
      <c r="D77" s="2396"/>
      <c r="E77" s="2396"/>
      <c r="F77" s="2413"/>
      <c r="G77" s="2413"/>
      <c r="H77" s="2396"/>
      <c r="I77" s="2396"/>
      <c r="J77" s="486"/>
      <c r="K77" s="2344"/>
      <c r="L77" s="2344"/>
      <c r="M77" s="1559"/>
      <c r="N77" s="2052"/>
      <c r="O77" s="2052"/>
      <c r="P77" s="2052"/>
      <c r="Q77" s="2052"/>
      <c r="R77" s="2054"/>
      <c r="S77" s="2507"/>
      <c r="T77" s="2508"/>
      <c r="U77" s="2508"/>
      <c r="V77" s="2508"/>
      <c r="W77" s="2508"/>
      <c r="X77" s="2508"/>
      <c r="Y77" s="2508"/>
      <c r="Z77" s="2508"/>
      <c r="AA77" s="2508"/>
      <c r="AB77" s="2508"/>
      <c r="AC77" s="2508"/>
      <c r="AD77" s="2508"/>
      <c r="AE77" s="2508"/>
      <c r="AF77" s="2508"/>
      <c r="AG77" s="2508"/>
      <c r="AH77" s="2508"/>
      <c r="AI77" s="2508"/>
      <c r="AJ77" s="2508"/>
      <c r="AK77" s="2508"/>
      <c r="AL77" s="2508"/>
      <c r="AM77" s="2508"/>
      <c r="AN77" s="2619"/>
      <c r="AO77" s="2612"/>
      <c r="AP77" s="2612"/>
      <c r="AQ77" s="2612"/>
      <c r="AR77" s="2620"/>
      <c r="AS77" s="2612"/>
      <c r="AT77" s="2612"/>
      <c r="AU77" s="2612"/>
      <c r="AV77" s="2612"/>
      <c r="AW77" s="2620"/>
      <c r="AX77" s="2611"/>
      <c r="AY77" s="2612"/>
      <c r="AZ77" s="2612"/>
      <c r="BA77" s="2612"/>
      <c r="BB77" s="2613"/>
      <c r="BC77" s="2172"/>
      <c r="BD77" s="2172"/>
      <c r="BE77" s="2173"/>
      <c r="BF77" s="2033"/>
      <c r="BG77" s="2034"/>
      <c r="BH77" s="2034"/>
      <c r="BI77" s="2034"/>
      <c r="BJ77" s="2034"/>
      <c r="BK77" s="2034"/>
      <c r="BL77" s="2034"/>
      <c r="BM77" s="2034"/>
      <c r="BN77" s="2034"/>
      <c r="BO77" s="2034"/>
      <c r="BP77" s="2035"/>
      <c r="BQ77" s="2332"/>
      <c r="BR77" s="1590"/>
      <c r="BS77" s="1590"/>
      <c r="BT77" s="1590"/>
      <c r="BU77" s="1590"/>
      <c r="BV77" s="1590"/>
      <c r="BW77" s="1590"/>
      <c r="BX77" s="1590"/>
      <c r="BY77" s="1590"/>
      <c r="BZ77" s="1590"/>
      <c r="CA77" s="1590"/>
      <c r="CB77" s="1590"/>
      <c r="CC77" s="1590"/>
      <c r="CD77" s="1690"/>
      <c r="CE77" s="76"/>
      <c r="CF77" s="76"/>
      <c r="CG77" s="77"/>
      <c r="CH77" s="77"/>
      <c r="CN77" s="85"/>
      <c r="CO77" s="85"/>
      <c r="CP77" s="85"/>
      <c r="CQ77" s="85"/>
      <c r="CR77" s="85"/>
      <c r="CS77" s="85"/>
      <c r="CT77" s="85"/>
      <c r="CU77" s="85"/>
      <c r="CV77" s="85"/>
    </row>
    <row r="78" spans="1:100" ht="13.5" customHeight="1" x14ac:dyDescent="0.2">
      <c r="A78" s="132" t="str">
        <f>+IF('⑧一覧からの作成用データ（異動届）'!$AC$32="印刷ＯＫ→",1,"")</f>
        <v/>
      </c>
      <c r="B78" s="2413"/>
      <c r="C78" s="2413"/>
      <c r="D78" s="2396"/>
      <c r="E78" s="2396"/>
      <c r="F78" s="2413"/>
      <c r="G78" s="2413"/>
      <c r="H78" s="2396"/>
      <c r="I78" s="2396"/>
      <c r="J78" s="486"/>
      <c r="K78" s="2344"/>
      <c r="L78" s="2344"/>
      <c r="M78" s="697" t="s">
        <v>16</v>
      </c>
      <c r="N78" s="2051"/>
      <c r="O78" s="2051"/>
      <c r="P78" s="2051"/>
      <c r="Q78" s="2051"/>
      <c r="R78" s="2053"/>
      <c r="S78" s="2510" t="str">
        <f>IF('⑧一覧からの作成用データ（異動届）'!$E$32="","",'⑧一覧からの作成用データ（異動届）'!$E$32)</f>
        <v/>
      </c>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619"/>
      <c r="AO78" s="2612"/>
      <c r="AP78" s="2612"/>
      <c r="AQ78" s="2612"/>
      <c r="AR78" s="2620"/>
      <c r="AS78" s="2612"/>
      <c r="AT78" s="2612"/>
      <c r="AU78" s="2612"/>
      <c r="AV78" s="2612"/>
      <c r="AW78" s="2620"/>
      <c r="AX78" s="2611"/>
      <c r="AY78" s="2612"/>
      <c r="AZ78" s="2612"/>
      <c r="BA78" s="2612"/>
      <c r="BB78" s="2613"/>
      <c r="BC78" s="2172"/>
      <c r="BD78" s="2172"/>
      <c r="BE78" s="2173"/>
      <c r="BF78" s="2033" t="str">
        <f>IFERROR(IF(BF80="3","310",IF(BF80="1",300,IF(BF80="2",203,IF(BF80="4",301,IF(BF80="5",301,IF(BF80=6,401,)))))),"")&amp;""</f>
        <v/>
      </c>
      <c r="BG78" s="2034"/>
      <c r="BH78" s="2034"/>
      <c r="BI78" s="2034"/>
      <c r="BJ78" s="2034"/>
      <c r="BK78" s="2034"/>
      <c r="BL78" s="2034"/>
      <c r="BM78" s="2034"/>
      <c r="BN78" s="2034"/>
      <c r="BO78" s="2034"/>
      <c r="BP78" s="2035"/>
      <c r="BQ78" s="2332"/>
      <c r="BR78" s="1590"/>
      <c r="BS78" s="1590"/>
      <c r="BT78" s="1590"/>
      <c r="BU78" s="1590"/>
      <c r="BV78" s="1590"/>
      <c r="BW78" s="1590"/>
      <c r="BX78" s="1590"/>
      <c r="BY78" s="1590"/>
      <c r="BZ78" s="1590"/>
      <c r="CA78" s="1590"/>
      <c r="CB78" s="1590"/>
      <c r="CC78" s="1590"/>
      <c r="CD78" s="1690"/>
      <c r="CE78" s="76"/>
      <c r="CF78" s="76"/>
      <c r="CG78" s="77"/>
      <c r="CH78" s="77"/>
      <c r="CN78" s="85"/>
      <c r="CO78" s="85"/>
      <c r="CP78" s="85"/>
      <c r="CQ78" s="85"/>
      <c r="CR78" s="85"/>
      <c r="CS78" s="85"/>
      <c r="CT78" s="85"/>
      <c r="CU78" s="85"/>
      <c r="CV78" s="85"/>
    </row>
    <row r="79" spans="1:100" ht="13.5" customHeight="1" thickBot="1" x14ac:dyDescent="0.25">
      <c r="A79" s="132" t="str">
        <f>+IF('⑧一覧からの作成用データ（異動届）'!$AC$32="印刷ＯＫ→",1,"")</f>
        <v/>
      </c>
      <c r="B79" s="2413"/>
      <c r="C79" s="2413"/>
      <c r="D79" s="2396"/>
      <c r="E79" s="2396"/>
      <c r="F79" s="2413"/>
      <c r="G79" s="2413"/>
      <c r="H79" s="2396"/>
      <c r="I79" s="2396"/>
      <c r="J79" s="486"/>
      <c r="K79" s="2344"/>
      <c r="L79" s="2344"/>
      <c r="M79" s="1559"/>
      <c r="N79" s="2052"/>
      <c r="O79" s="2052"/>
      <c r="P79" s="2052"/>
      <c r="Q79" s="2052"/>
      <c r="R79" s="2054"/>
      <c r="S79" s="2512"/>
      <c r="T79" s="2513"/>
      <c r="U79" s="2513"/>
      <c r="V79" s="2513"/>
      <c r="W79" s="2513"/>
      <c r="X79" s="2513"/>
      <c r="Y79" s="2513"/>
      <c r="Z79" s="2513"/>
      <c r="AA79" s="2513"/>
      <c r="AB79" s="2513"/>
      <c r="AC79" s="2513"/>
      <c r="AD79" s="2513"/>
      <c r="AE79" s="2513"/>
      <c r="AF79" s="2513"/>
      <c r="AG79" s="2513"/>
      <c r="AH79" s="2513"/>
      <c r="AI79" s="2513"/>
      <c r="AJ79" s="2513"/>
      <c r="AK79" s="2513"/>
      <c r="AL79" s="2513"/>
      <c r="AM79" s="2513"/>
      <c r="AN79" s="2621"/>
      <c r="AO79" s="2615"/>
      <c r="AP79" s="2615"/>
      <c r="AQ79" s="2615"/>
      <c r="AR79" s="2622"/>
      <c r="AS79" s="2615"/>
      <c r="AT79" s="2615"/>
      <c r="AU79" s="2615"/>
      <c r="AV79" s="2615"/>
      <c r="AW79" s="2622"/>
      <c r="AX79" s="2614"/>
      <c r="AY79" s="2615"/>
      <c r="AZ79" s="2615"/>
      <c r="BA79" s="2615"/>
      <c r="BB79" s="2616"/>
      <c r="BC79" s="2175"/>
      <c r="BD79" s="2175"/>
      <c r="BE79" s="2176"/>
      <c r="BF79" s="2033"/>
      <c r="BG79" s="2034"/>
      <c r="BH79" s="2034"/>
      <c r="BI79" s="2034"/>
      <c r="BJ79" s="2034"/>
      <c r="BK79" s="2034"/>
      <c r="BL79" s="2034"/>
      <c r="BM79" s="2034"/>
      <c r="BN79" s="2034"/>
      <c r="BO79" s="2034"/>
      <c r="BP79" s="2035"/>
      <c r="BQ79" s="2332"/>
      <c r="BR79" s="1590"/>
      <c r="BS79" s="1590"/>
      <c r="BT79" s="1590"/>
      <c r="BU79" s="1590"/>
      <c r="BV79" s="1590"/>
      <c r="BW79" s="1590"/>
      <c r="BX79" s="1590"/>
      <c r="BY79" s="1590"/>
      <c r="BZ79" s="1590"/>
      <c r="CA79" s="1590"/>
      <c r="CB79" s="1590"/>
      <c r="CC79" s="1590"/>
      <c r="CD79" s="1690"/>
      <c r="CE79" s="76"/>
      <c r="CF79" s="76"/>
      <c r="CG79" s="77"/>
      <c r="CH79" s="77"/>
      <c r="CN79" s="85"/>
      <c r="CO79" s="85"/>
      <c r="CP79" s="85"/>
      <c r="CQ79" s="85"/>
      <c r="CR79" s="85"/>
      <c r="CS79" s="85"/>
      <c r="CT79" s="85"/>
      <c r="CU79" s="85"/>
      <c r="CV79" s="85"/>
    </row>
    <row r="80" spans="1:100" ht="13.5" customHeight="1" x14ac:dyDescent="0.2">
      <c r="A80" s="132" t="str">
        <f>+IF('⑧一覧からの作成用データ（異動届）'!$AC$32="印刷ＯＫ→",1,"")</f>
        <v/>
      </c>
      <c r="B80" s="2413"/>
      <c r="C80" s="2413"/>
      <c r="D80" s="2396"/>
      <c r="E80" s="2396"/>
      <c r="F80" s="2413"/>
      <c r="G80" s="2413"/>
      <c r="H80" s="2396"/>
      <c r="I80" s="2396"/>
      <c r="J80" s="486"/>
      <c r="K80" s="2344"/>
      <c r="L80" s="2344"/>
      <c r="M80" s="697" t="s">
        <v>34</v>
      </c>
      <c r="N80" s="2051"/>
      <c r="O80" s="2051"/>
      <c r="P80" s="2051"/>
      <c r="Q80" s="2051"/>
      <c r="R80" s="2053"/>
      <c r="S80" s="2567" t="s">
        <v>476</v>
      </c>
      <c r="T80" s="2568"/>
      <c r="U80" s="2568"/>
      <c r="V80" s="2568"/>
      <c r="W80" s="2568"/>
      <c r="X80" s="2568"/>
      <c r="Y80" s="2568"/>
      <c r="Z80" s="2568"/>
      <c r="AA80" s="2568"/>
      <c r="AB80" s="2568"/>
      <c r="AC80" s="2568"/>
      <c r="AD80" s="2568"/>
      <c r="AE80" s="2568"/>
      <c r="AF80" s="2568"/>
      <c r="AG80" s="2568"/>
      <c r="AH80" s="2568"/>
      <c r="AI80" s="2568"/>
      <c r="AJ80" s="2568"/>
      <c r="AK80" s="2568"/>
      <c r="AL80" s="2568"/>
      <c r="AM80" s="2568"/>
      <c r="AN80" s="2483" t="str">
        <f>TEXT('⑧一覧からの作成用データ（異動届）'!$M$32,"#,##0")&amp;""</f>
        <v>0</v>
      </c>
      <c r="AO80" s="2484"/>
      <c r="AP80" s="2484"/>
      <c r="AQ80" s="2484"/>
      <c r="AR80" s="2485"/>
      <c r="AS80" s="2492" t="str">
        <f>'⑧一覧からの作成用データ（異動届）'!$N$32&amp;""</f>
        <v/>
      </c>
      <c r="AT80" s="2493"/>
      <c r="AU80" s="2493"/>
      <c r="AV80" s="2471" t="s">
        <v>84</v>
      </c>
      <c r="AW80" s="2498"/>
      <c r="AX80" s="2501" t="str">
        <f>'⑧一覧からの作成用データ（異動届）'!$U$32&amp;""</f>
        <v>6</v>
      </c>
      <c r="AY80" s="2493"/>
      <c r="AZ80" s="2493"/>
      <c r="BA80" s="2471" t="s">
        <v>84</v>
      </c>
      <c r="BB80" s="2472"/>
      <c r="BC80" s="2477" t="str">
        <f>'⑧一覧からの作成用データ（異動届）'!$R$32&amp;"年"</f>
        <v>年</v>
      </c>
      <c r="BD80" s="2477"/>
      <c r="BE80" s="2478"/>
      <c r="BF80" s="2259" t="str">
        <f>'⑧一覧からの作成用データ（異動届）'!$J$32&amp;""</f>
        <v/>
      </c>
      <c r="BG80" s="2259"/>
      <c r="BH80" s="2260"/>
      <c r="BI80" s="2265" t="s">
        <v>583</v>
      </c>
      <c r="BJ80" s="2265"/>
      <c r="BK80" s="2265"/>
      <c r="BL80" s="2265"/>
      <c r="BM80" s="2265"/>
      <c r="BN80" s="2265"/>
      <c r="BO80" s="2265"/>
      <c r="BP80" s="2639"/>
      <c r="BQ80" s="2642" t="str">
        <f>'⑧一覧からの作成用データ（異動届）'!$K$32&amp;""</f>
        <v/>
      </c>
      <c r="BR80" s="2623"/>
      <c r="BS80" s="2624"/>
      <c r="BT80" s="2601" t="s">
        <v>78</v>
      </c>
      <c r="BU80" s="2602"/>
      <c r="BV80" s="2602"/>
      <c r="BW80" s="2602"/>
      <c r="BX80" s="2602"/>
      <c r="BY80" s="2602"/>
      <c r="BZ80" s="2602"/>
      <c r="CA80" s="2602"/>
      <c r="CB80" s="2602"/>
      <c r="CC80" s="2602"/>
      <c r="CD80" s="2603"/>
      <c r="CE80" s="76"/>
      <c r="CF80" s="76"/>
      <c r="CG80" s="77"/>
      <c r="CH80" s="77"/>
      <c r="CN80" s="85"/>
      <c r="CO80" s="85"/>
      <c r="CP80" s="85"/>
      <c r="CQ80" s="85"/>
      <c r="CR80" s="85"/>
      <c r="CS80" s="85"/>
      <c r="CT80" s="85"/>
      <c r="CU80" s="85"/>
      <c r="CV80" s="85"/>
    </row>
    <row r="81" spans="1:100" ht="13.5" customHeight="1" x14ac:dyDescent="0.2">
      <c r="A81" s="132" t="str">
        <f>+IF('⑧一覧からの作成用データ（異動届）'!$AC$32="印刷ＯＫ→",1,"")</f>
        <v/>
      </c>
      <c r="B81" s="2413"/>
      <c r="C81" s="2413"/>
      <c r="D81" s="2396"/>
      <c r="E81" s="2396"/>
      <c r="F81" s="2413"/>
      <c r="G81" s="2413"/>
      <c r="H81" s="2396"/>
      <c r="I81" s="2396"/>
      <c r="J81" s="486"/>
      <c r="K81" s="2344"/>
      <c r="L81" s="2344"/>
      <c r="M81" s="1559"/>
      <c r="N81" s="2052"/>
      <c r="O81" s="2052"/>
      <c r="P81" s="2052"/>
      <c r="Q81" s="2052"/>
      <c r="R81" s="2054"/>
      <c r="S81" s="2569"/>
      <c r="T81" s="2570"/>
      <c r="U81" s="2570"/>
      <c r="V81" s="2570"/>
      <c r="W81" s="2570"/>
      <c r="X81" s="2570"/>
      <c r="Y81" s="2570"/>
      <c r="Z81" s="2570"/>
      <c r="AA81" s="2570"/>
      <c r="AB81" s="2570"/>
      <c r="AC81" s="2570"/>
      <c r="AD81" s="2570"/>
      <c r="AE81" s="2570"/>
      <c r="AF81" s="2570"/>
      <c r="AG81" s="2570"/>
      <c r="AH81" s="2570"/>
      <c r="AI81" s="2570"/>
      <c r="AJ81" s="2570"/>
      <c r="AK81" s="2570"/>
      <c r="AL81" s="2570"/>
      <c r="AM81" s="2570"/>
      <c r="AN81" s="2486"/>
      <c r="AO81" s="2487"/>
      <c r="AP81" s="2487"/>
      <c r="AQ81" s="2487"/>
      <c r="AR81" s="2488"/>
      <c r="AS81" s="2494"/>
      <c r="AT81" s="2495"/>
      <c r="AU81" s="2495"/>
      <c r="AV81" s="2473"/>
      <c r="AW81" s="2499"/>
      <c r="AX81" s="2495"/>
      <c r="AY81" s="2495"/>
      <c r="AZ81" s="2495"/>
      <c r="BA81" s="2473"/>
      <c r="BB81" s="2474"/>
      <c r="BC81" s="2479"/>
      <c r="BD81" s="2479"/>
      <c r="BE81" s="2480"/>
      <c r="BF81" s="2261"/>
      <c r="BG81" s="2261"/>
      <c r="BH81" s="2262"/>
      <c r="BI81" s="2640"/>
      <c r="BJ81" s="2640"/>
      <c r="BK81" s="2640"/>
      <c r="BL81" s="2640"/>
      <c r="BM81" s="2640"/>
      <c r="BN81" s="2640"/>
      <c r="BO81" s="2640"/>
      <c r="BP81" s="2641"/>
      <c r="BQ81" s="2643"/>
      <c r="BR81" s="2625"/>
      <c r="BS81" s="2626"/>
      <c r="BT81" s="2604"/>
      <c r="BU81" s="2604"/>
      <c r="BV81" s="2604"/>
      <c r="BW81" s="2604"/>
      <c r="BX81" s="2604"/>
      <c r="BY81" s="2604"/>
      <c r="BZ81" s="2604"/>
      <c r="CA81" s="2604"/>
      <c r="CB81" s="2604"/>
      <c r="CC81" s="2604"/>
      <c r="CD81" s="2605"/>
      <c r="CE81" s="76"/>
      <c r="CF81" s="76"/>
      <c r="CG81" s="77"/>
      <c r="CH81" s="77"/>
      <c r="CO81" s="85"/>
      <c r="CP81" s="85"/>
      <c r="CQ81" s="85"/>
      <c r="CR81" s="85"/>
      <c r="CS81" s="85"/>
      <c r="CT81" s="85"/>
      <c r="CU81" s="85"/>
      <c r="CV81" s="85"/>
    </row>
    <row r="82" spans="1:100" ht="12.75" customHeight="1" thickBot="1" x14ac:dyDescent="0.25">
      <c r="A82" s="132" t="str">
        <f>+IF('⑧一覧からの作成用データ（異動届）'!$AC$32="印刷ＯＫ→",1,"")</f>
        <v/>
      </c>
      <c r="B82" s="2413"/>
      <c r="C82" s="2413"/>
      <c r="D82" s="2396"/>
      <c r="E82" s="2396"/>
      <c r="F82" s="2413"/>
      <c r="G82" s="2413"/>
      <c r="H82" s="2396"/>
      <c r="I82" s="2396"/>
      <c r="J82" s="486"/>
      <c r="K82" s="2344"/>
      <c r="L82" s="2344"/>
      <c r="M82" s="2303" t="s">
        <v>477</v>
      </c>
      <c r="N82" s="2304"/>
      <c r="O82" s="2304"/>
      <c r="P82" s="2304"/>
      <c r="Q82" s="2304"/>
      <c r="R82" s="2305"/>
      <c r="S82" s="2502" t="str">
        <f>'⑧一覧からの作成用データ（異動届）'!$F$32&amp;""</f>
        <v/>
      </c>
      <c r="T82" s="2503"/>
      <c r="U82" s="2503"/>
      <c r="V82" s="2503"/>
      <c r="W82" s="2503"/>
      <c r="X82" s="2503"/>
      <c r="Y82" s="2503"/>
      <c r="Z82" s="2503"/>
      <c r="AA82" s="2503"/>
      <c r="AB82" s="2503"/>
      <c r="AC82" s="2503"/>
      <c r="AD82" s="2503"/>
      <c r="AE82" s="2503"/>
      <c r="AF82" s="2503"/>
      <c r="AG82" s="2503"/>
      <c r="AH82" s="2503"/>
      <c r="AI82" s="2503"/>
      <c r="AJ82" s="2503"/>
      <c r="AK82" s="2503"/>
      <c r="AL82" s="2503"/>
      <c r="AM82" s="2504"/>
      <c r="AN82" s="2486"/>
      <c r="AO82" s="2487"/>
      <c r="AP82" s="2487"/>
      <c r="AQ82" s="2487"/>
      <c r="AR82" s="2488"/>
      <c r="AS82" s="2496"/>
      <c r="AT82" s="2497"/>
      <c r="AU82" s="2497"/>
      <c r="AV82" s="2475"/>
      <c r="AW82" s="2500"/>
      <c r="AX82" s="2497"/>
      <c r="AY82" s="2497"/>
      <c r="AZ82" s="2497"/>
      <c r="BA82" s="2475"/>
      <c r="BB82" s="2476"/>
      <c r="BC82" s="2481"/>
      <c r="BD82" s="2481"/>
      <c r="BE82" s="2482"/>
      <c r="BF82" s="2263"/>
      <c r="BG82" s="2263"/>
      <c r="BH82" s="2264"/>
      <c r="BI82" s="2640"/>
      <c r="BJ82" s="2640"/>
      <c r="BK82" s="2640"/>
      <c r="BL82" s="2640"/>
      <c r="BM82" s="2640"/>
      <c r="BN82" s="2640"/>
      <c r="BO82" s="2640"/>
      <c r="BP82" s="2641"/>
      <c r="BQ82" s="2644"/>
      <c r="BR82" s="2627"/>
      <c r="BS82" s="2628"/>
      <c r="BT82" s="2604"/>
      <c r="BU82" s="2604"/>
      <c r="BV82" s="2604"/>
      <c r="BW82" s="2604"/>
      <c r="BX82" s="2604"/>
      <c r="BY82" s="2604"/>
      <c r="BZ82" s="2604"/>
      <c r="CA82" s="2604"/>
      <c r="CB82" s="2604"/>
      <c r="CC82" s="2604"/>
      <c r="CD82" s="2605"/>
      <c r="CE82" s="76"/>
      <c r="CF82" s="76"/>
      <c r="CG82" s="77"/>
      <c r="CH82" s="77"/>
      <c r="CO82" s="85"/>
      <c r="CP82" s="85"/>
      <c r="CQ82" s="85"/>
      <c r="CR82" s="85"/>
      <c r="CS82" s="85"/>
      <c r="CT82" s="85"/>
      <c r="CU82" s="85"/>
      <c r="CV82" s="85"/>
    </row>
    <row r="83" spans="1:100" ht="12.75" customHeight="1" x14ac:dyDescent="0.2">
      <c r="A83" s="132" t="str">
        <f>+IF('⑧一覧からの作成用データ（異動届）'!$AC$32="印刷ＯＫ→",1,"")</f>
        <v/>
      </c>
      <c r="B83" s="2413"/>
      <c r="C83" s="2413"/>
      <c r="D83" s="2396"/>
      <c r="E83" s="2396"/>
      <c r="F83" s="2413"/>
      <c r="G83" s="2413"/>
      <c r="H83" s="2396"/>
      <c r="I83" s="2396"/>
      <c r="J83" s="486"/>
      <c r="K83" s="2344"/>
      <c r="L83" s="2344"/>
      <c r="M83" s="2306"/>
      <c r="N83" s="2307"/>
      <c r="O83" s="2307"/>
      <c r="P83" s="2307"/>
      <c r="Q83" s="2307"/>
      <c r="R83" s="2308"/>
      <c r="S83" s="2505"/>
      <c r="T83" s="1636"/>
      <c r="U83" s="1636"/>
      <c r="V83" s="1636"/>
      <c r="W83" s="1636"/>
      <c r="X83" s="1636"/>
      <c r="Y83" s="1636"/>
      <c r="Z83" s="1636"/>
      <c r="AA83" s="1636"/>
      <c r="AB83" s="1636"/>
      <c r="AC83" s="1636"/>
      <c r="AD83" s="1636"/>
      <c r="AE83" s="1636"/>
      <c r="AF83" s="1636"/>
      <c r="AG83" s="1636"/>
      <c r="AH83" s="1636"/>
      <c r="AI83" s="1636"/>
      <c r="AJ83" s="1636"/>
      <c r="AK83" s="1636"/>
      <c r="AL83" s="1636"/>
      <c r="AM83" s="2506"/>
      <c r="AN83" s="2486"/>
      <c r="AO83" s="2487"/>
      <c r="AP83" s="2487"/>
      <c r="AQ83" s="2487"/>
      <c r="AR83" s="2488"/>
      <c r="AS83" s="2492" t="str">
        <f>'⑧一覧からの作成用データ（異動届）'!$O$32&amp;""</f>
        <v/>
      </c>
      <c r="AT83" s="2493"/>
      <c r="AU83" s="2493"/>
      <c r="AV83" s="2471" t="s">
        <v>81</v>
      </c>
      <c r="AW83" s="2498"/>
      <c r="AX83" s="2493" t="str">
        <f>'⑧一覧からの作成用データ（異動届）'!V32&amp;""</f>
        <v>5</v>
      </c>
      <c r="AY83" s="2493"/>
      <c r="AZ83" s="2493"/>
      <c r="BA83" s="2471" t="s">
        <v>81</v>
      </c>
      <c r="BB83" s="2472"/>
      <c r="BC83" s="2516" t="str">
        <f>'⑧一覧からの作成用データ（異動届）'!$S$32&amp;"月"</f>
        <v>月</v>
      </c>
      <c r="BD83" s="2517"/>
      <c r="BE83" s="2518"/>
      <c r="BF83" s="2360" t="s">
        <v>108</v>
      </c>
      <c r="BG83" s="2361"/>
      <c r="BH83" s="2361"/>
      <c r="BI83" s="2640"/>
      <c r="BJ83" s="2640"/>
      <c r="BK83" s="2640"/>
      <c r="BL83" s="2640"/>
      <c r="BM83" s="2640"/>
      <c r="BN83" s="2640"/>
      <c r="BO83" s="2640"/>
      <c r="BP83" s="2641"/>
      <c r="BQ83" s="2364" t="s">
        <v>457</v>
      </c>
      <c r="BR83" s="2365"/>
      <c r="BS83" s="2365"/>
      <c r="BT83" s="2604"/>
      <c r="BU83" s="2604"/>
      <c r="BV83" s="2604"/>
      <c r="BW83" s="2604"/>
      <c r="BX83" s="2604"/>
      <c r="BY83" s="2604"/>
      <c r="BZ83" s="2604"/>
      <c r="CA83" s="2604"/>
      <c r="CB83" s="2604"/>
      <c r="CC83" s="2604"/>
      <c r="CD83" s="2605"/>
      <c r="CE83" s="76"/>
      <c r="CF83" s="76"/>
      <c r="CG83" s="77"/>
      <c r="CH83" s="77"/>
      <c r="CO83" s="85"/>
      <c r="CP83" s="85"/>
      <c r="CQ83" s="85"/>
      <c r="CR83" s="85"/>
      <c r="CS83" s="85"/>
      <c r="CT83" s="85"/>
      <c r="CU83" s="85"/>
      <c r="CV83" s="85"/>
    </row>
    <row r="84" spans="1:100" ht="12.75" customHeight="1" x14ac:dyDescent="0.2">
      <c r="A84" s="132" t="str">
        <f>+IF('⑧一覧からの作成用データ（異動届）'!$AC$32="印刷ＯＫ→",1,"")</f>
        <v/>
      </c>
      <c r="B84" s="2413"/>
      <c r="C84" s="2413"/>
      <c r="D84" s="2396"/>
      <c r="E84" s="2396"/>
      <c r="F84" s="2413"/>
      <c r="G84" s="2413"/>
      <c r="H84" s="2396"/>
      <c r="I84" s="2396"/>
      <c r="J84" s="486"/>
      <c r="K84" s="2344"/>
      <c r="L84" s="2344"/>
      <c r="M84" s="2309"/>
      <c r="N84" s="2310"/>
      <c r="O84" s="2310"/>
      <c r="P84" s="2310"/>
      <c r="Q84" s="2310"/>
      <c r="R84" s="2311"/>
      <c r="S84" s="2507"/>
      <c r="T84" s="2508"/>
      <c r="U84" s="2508"/>
      <c r="V84" s="2508"/>
      <c r="W84" s="2508"/>
      <c r="X84" s="2508"/>
      <c r="Y84" s="2508"/>
      <c r="Z84" s="2508"/>
      <c r="AA84" s="2508"/>
      <c r="AB84" s="2508"/>
      <c r="AC84" s="2508"/>
      <c r="AD84" s="2508"/>
      <c r="AE84" s="2508"/>
      <c r="AF84" s="2508"/>
      <c r="AG84" s="2508"/>
      <c r="AH84" s="2508"/>
      <c r="AI84" s="2508"/>
      <c r="AJ84" s="2508"/>
      <c r="AK84" s="2508"/>
      <c r="AL84" s="2508"/>
      <c r="AM84" s="2509"/>
      <c r="AN84" s="2486"/>
      <c r="AO84" s="2487"/>
      <c r="AP84" s="2487"/>
      <c r="AQ84" s="2487"/>
      <c r="AR84" s="2488"/>
      <c r="AS84" s="2494"/>
      <c r="AT84" s="2495"/>
      <c r="AU84" s="2495"/>
      <c r="AV84" s="2473"/>
      <c r="AW84" s="2499"/>
      <c r="AX84" s="2495"/>
      <c r="AY84" s="2495"/>
      <c r="AZ84" s="2495"/>
      <c r="BA84" s="2473"/>
      <c r="BB84" s="2474"/>
      <c r="BC84" s="2519"/>
      <c r="BD84" s="2520"/>
      <c r="BE84" s="2521"/>
      <c r="BF84" s="2362"/>
      <c r="BG84" s="2363"/>
      <c r="BH84" s="2363"/>
      <c r="BI84" s="2640"/>
      <c r="BJ84" s="2640"/>
      <c r="BK84" s="2640"/>
      <c r="BL84" s="2640"/>
      <c r="BM84" s="2640"/>
      <c r="BN84" s="2640"/>
      <c r="BO84" s="2640"/>
      <c r="BP84" s="2641"/>
      <c r="BQ84" s="2366"/>
      <c r="BR84" s="2367"/>
      <c r="BS84" s="2367"/>
      <c r="BT84" s="2604"/>
      <c r="BU84" s="2604"/>
      <c r="BV84" s="2604"/>
      <c r="BW84" s="2604"/>
      <c r="BX84" s="2604"/>
      <c r="BY84" s="2604"/>
      <c r="BZ84" s="2604"/>
      <c r="CA84" s="2604"/>
      <c r="CB84" s="2604"/>
      <c r="CC84" s="2604"/>
      <c r="CD84" s="2605"/>
      <c r="CE84" s="76"/>
      <c r="CF84" s="76"/>
      <c r="CG84" s="77"/>
      <c r="CH84" s="77"/>
      <c r="CN84" s="85"/>
      <c r="CO84" s="85"/>
      <c r="CP84" s="85"/>
      <c r="CQ84" s="85"/>
      <c r="CR84" s="85"/>
      <c r="CS84" s="85"/>
      <c r="CT84" s="87"/>
      <c r="CU84" s="85"/>
      <c r="CV84" s="85"/>
    </row>
    <row r="85" spans="1:100" ht="12.75" customHeight="1" x14ac:dyDescent="0.2">
      <c r="A85" s="132" t="str">
        <f>+IF('⑧一覧からの作成用データ（異動届）'!$AC$32="印刷ＯＫ→",1,"")</f>
        <v/>
      </c>
      <c r="B85" s="2413"/>
      <c r="C85" s="2413"/>
      <c r="D85" s="2396"/>
      <c r="E85" s="2396"/>
      <c r="F85" s="2413"/>
      <c r="G85" s="2413"/>
      <c r="H85" s="2396"/>
      <c r="I85" s="2396"/>
      <c r="J85" s="486"/>
      <c r="K85" s="2344"/>
      <c r="L85" s="2344"/>
      <c r="M85" s="697" t="s">
        <v>5</v>
      </c>
      <c r="N85" s="2051"/>
      <c r="O85" s="2051"/>
      <c r="P85" s="2051"/>
      <c r="Q85" s="2051"/>
      <c r="R85" s="2053"/>
      <c r="S85" s="2525" t="str">
        <f>'⑧一覧からの作成用データ（異動届）'!$G$32&amp;""</f>
        <v/>
      </c>
      <c r="T85" s="2526"/>
      <c r="U85" s="2526"/>
      <c r="V85" s="2526"/>
      <c r="W85" s="2526"/>
      <c r="X85" s="2526"/>
      <c r="Y85" s="2526"/>
      <c r="Z85" s="2526"/>
      <c r="AA85" s="2526"/>
      <c r="AB85" s="2526"/>
      <c r="AC85" s="2526"/>
      <c r="AD85" s="2526"/>
      <c r="AE85" s="2526"/>
      <c r="AF85" s="2526"/>
      <c r="AG85" s="2526"/>
      <c r="AH85" s="2526"/>
      <c r="AI85" s="2526"/>
      <c r="AJ85" s="2526"/>
      <c r="AK85" s="2526"/>
      <c r="AL85" s="2526"/>
      <c r="AM85" s="2526"/>
      <c r="AN85" s="2486"/>
      <c r="AO85" s="2487"/>
      <c r="AP85" s="2487"/>
      <c r="AQ85" s="2487"/>
      <c r="AR85" s="2488"/>
      <c r="AS85" s="2496"/>
      <c r="AT85" s="2497"/>
      <c r="AU85" s="2497"/>
      <c r="AV85" s="2475"/>
      <c r="AW85" s="2500"/>
      <c r="AX85" s="2497"/>
      <c r="AY85" s="2497"/>
      <c r="AZ85" s="2497"/>
      <c r="BA85" s="2475"/>
      <c r="BB85" s="2476"/>
      <c r="BC85" s="2522"/>
      <c r="BD85" s="2523"/>
      <c r="BE85" s="2524"/>
      <c r="BF85" s="2362"/>
      <c r="BG85" s="2363"/>
      <c r="BH85" s="2363"/>
      <c r="BI85" s="2640"/>
      <c r="BJ85" s="2640"/>
      <c r="BK85" s="2640"/>
      <c r="BL85" s="2640"/>
      <c r="BM85" s="2640"/>
      <c r="BN85" s="2640"/>
      <c r="BO85" s="2640"/>
      <c r="BP85" s="2641"/>
      <c r="BQ85" s="2366"/>
      <c r="BR85" s="2367"/>
      <c r="BS85" s="2367"/>
      <c r="BT85" s="2604"/>
      <c r="BU85" s="2604"/>
      <c r="BV85" s="2604"/>
      <c r="BW85" s="2604"/>
      <c r="BX85" s="2604"/>
      <c r="BY85" s="2604"/>
      <c r="BZ85" s="2604"/>
      <c r="CA85" s="2604"/>
      <c r="CB85" s="2604"/>
      <c r="CC85" s="2604"/>
      <c r="CD85" s="2605"/>
      <c r="CE85" s="76"/>
      <c r="CF85" s="76"/>
      <c r="CG85" s="77"/>
      <c r="CH85" s="77"/>
      <c r="CN85" s="85"/>
      <c r="CO85" s="85"/>
      <c r="CP85" s="85"/>
      <c r="CQ85" s="85"/>
      <c r="CR85" s="85"/>
      <c r="CS85" s="85"/>
      <c r="CT85" s="85"/>
      <c r="CU85" s="85"/>
      <c r="CV85" s="85"/>
    </row>
    <row r="86" spans="1:100" ht="12.75" customHeight="1" x14ac:dyDescent="0.2">
      <c r="A86" s="132" t="str">
        <f>+IF('⑧一覧からの作成用データ（異動届）'!$AC$32="印刷ＯＫ→",1,"")</f>
        <v/>
      </c>
      <c r="B86" s="2413"/>
      <c r="C86" s="2413"/>
      <c r="D86" s="2396"/>
      <c r="E86" s="2396"/>
      <c r="F86" s="2413"/>
      <c r="G86" s="2413"/>
      <c r="H86" s="2396"/>
      <c r="I86" s="2396"/>
      <c r="J86" s="486"/>
      <c r="K86" s="2344"/>
      <c r="L86" s="2344"/>
      <c r="M86" s="2165"/>
      <c r="N86" s="1564"/>
      <c r="O86" s="1564"/>
      <c r="P86" s="1564"/>
      <c r="Q86" s="1564"/>
      <c r="R86" s="1565"/>
      <c r="S86" s="2527"/>
      <c r="T86" s="2528"/>
      <c r="U86" s="2528"/>
      <c r="V86" s="2528"/>
      <c r="W86" s="2528"/>
      <c r="X86" s="2528"/>
      <c r="Y86" s="2528"/>
      <c r="Z86" s="2528"/>
      <c r="AA86" s="2528"/>
      <c r="AB86" s="2528"/>
      <c r="AC86" s="2528"/>
      <c r="AD86" s="2528"/>
      <c r="AE86" s="2528"/>
      <c r="AF86" s="2528"/>
      <c r="AG86" s="2528"/>
      <c r="AH86" s="2528"/>
      <c r="AI86" s="2528"/>
      <c r="AJ86" s="2528"/>
      <c r="AK86" s="2528"/>
      <c r="AL86" s="2528"/>
      <c r="AM86" s="2528"/>
      <c r="AN86" s="2486"/>
      <c r="AO86" s="2487"/>
      <c r="AP86" s="2487"/>
      <c r="AQ86" s="2487"/>
      <c r="AR86" s="2488"/>
      <c r="AS86" s="2531" t="str">
        <f>TEXT('⑧一覧からの作成用データ（異動届）'!$P$32,"#,##0")&amp;""</f>
        <v>0</v>
      </c>
      <c r="AT86" s="2531"/>
      <c r="AU86" s="2531"/>
      <c r="AV86" s="2531"/>
      <c r="AW86" s="2531"/>
      <c r="AX86" s="2456" t="str">
        <f>TEXT('⑧一覧からの作成用データ（異動届）'!$W$32,"#,##0")&amp;""</f>
        <v>左記（ア）（イ）を入力してください</v>
      </c>
      <c r="AY86" s="2456"/>
      <c r="AZ86" s="2456"/>
      <c r="BA86" s="2456"/>
      <c r="BB86" s="2457"/>
      <c r="BC86" s="2462" t="str">
        <f>'⑧一覧からの作成用データ（異動届）'!$T$32&amp;"日"</f>
        <v>日</v>
      </c>
      <c r="BD86" s="2463"/>
      <c r="BE86" s="2464"/>
      <c r="BF86" s="2362"/>
      <c r="BG86" s="2363"/>
      <c r="BH86" s="2363"/>
      <c r="BI86" s="2640"/>
      <c r="BJ86" s="2640"/>
      <c r="BK86" s="2640"/>
      <c r="BL86" s="2640"/>
      <c r="BM86" s="2640"/>
      <c r="BN86" s="2640"/>
      <c r="BO86" s="2640"/>
      <c r="BP86" s="2641"/>
      <c r="BQ86" s="2366"/>
      <c r="BR86" s="2367"/>
      <c r="BS86" s="2367"/>
      <c r="BT86" s="2604"/>
      <c r="BU86" s="2604"/>
      <c r="BV86" s="2604"/>
      <c r="BW86" s="2604"/>
      <c r="BX86" s="2604"/>
      <c r="BY86" s="2604"/>
      <c r="BZ86" s="2604"/>
      <c r="CA86" s="2604"/>
      <c r="CB86" s="2604"/>
      <c r="CC86" s="2604"/>
      <c r="CD86" s="2605"/>
      <c r="CE86" s="76"/>
      <c r="CF86" s="76"/>
      <c r="CG86" s="77"/>
      <c r="CH86" s="77"/>
      <c r="CN86" s="85"/>
      <c r="CO86" s="85"/>
      <c r="CP86" s="85"/>
      <c r="CQ86" s="85"/>
      <c r="CR86" s="85"/>
      <c r="CS86" s="85"/>
      <c r="CT86" s="85"/>
      <c r="CU86" s="85"/>
      <c r="CV86" s="85"/>
    </row>
    <row r="87" spans="1:100" ht="12.75" customHeight="1" x14ac:dyDescent="0.2">
      <c r="A87" s="132" t="str">
        <f>+IF('⑧一覧からの作成用データ（異動届）'!$AC$32="印刷ＯＫ→",1,"")</f>
        <v/>
      </c>
      <c r="B87" s="2413"/>
      <c r="C87" s="2413"/>
      <c r="D87" s="2396"/>
      <c r="E87" s="2396"/>
      <c r="F87" s="2413"/>
      <c r="G87" s="2413"/>
      <c r="H87" s="2396"/>
      <c r="I87" s="2396"/>
      <c r="J87" s="486"/>
      <c r="K87" s="2344"/>
      <c r="L87" s="2344"/>
      <c r="M87" s="2165"/>
      <c r="N87" s="1564"/>
      <c r="O87" s="1564"/>
      <c r="P87" s="1564"/>
      <c r="Q87" s="1564"/>
      <c r="R87" s="1565"/>
      <c r="S87" s="2527"/>
      <c r="T87" s="2528"/>
      <c r="U87" s="2528"/>
      <c r="V87" s="2528"/>
      <c r="W87" s="2528"/>
      <c r="X87" s="2528"/>
      <c r="Y87" s="2528"/>
      <c r="Z87" s="2528"/>
      <c r="AA87" s="2528"/>
      <c r="AB87" s="2528"/>
      <c r="AC87" s="2528"/>
      <c r="AD87" s="2528"/>
      <c r="AE87" s="2528"/>
      <c r="AF87" s="2528"/>
      <c r="AG87" s="2528"/>
      <c r="AH87" s="2528"/>
      <c r="AI87" s="2528"/>
      <c r="AJ87" s="2528"/>
      <c r="AK87" s="2528"/>
      <c r="AL87" s="2528"/>
      <c r="AM87" s="2528"/>
      <c r="AN87" s="2486"/>
      <c r="AO87" s="2487"/>
      <c r="AP87" s="2487"/>
      <c r="AQ87" s="2487"/>
      <c r="AR87" s="2488"/>
      <c r="AS87" s="2531"/>
      <c r="AT87" s="2531"/>
      <c r="AU87" s="2531"/>
      <c r="AV87" s="2531"/>
      <c r="AW87" s="2531"/>
      <c r="AX87" s="2458"/>
      <c r="AY87" s="2458"/>
      <c r="AZ87" s="2458"/>
      <c r="BA87" s="2458"/>
      <c r="BB87" s="2459"/>
      <c r="BC87" s="2465"/>
      <c r="BD87" s="2466"/>
      <c r="BE87" s="2467"/>
      <c r="BF87" s="2278" t="s">
        <v>458</v>
      </c>
      <c r="BG87" s="2280" t="s">
        <v>107</v>
      </c>
      <c r="BH87" s="2280"/>
      <c r="BI87" s="2280"/>
      <c r="BJ87" s="2280"/>
      <c r="BK87" s="2280"/>
      <c r="BL87" s="2280"/>
      <c r="BM87" s="2280"/>
      <c r="BN87" s="2280"/>
      <c r="BO87" s="610"/>
      <c r="BP87" s="2281" t="s">
        <v>459</v>
      </c>
      <c r="BQ87" s="2366"/>
      <c r="BR87" s="2367"/>
      <c r="BS87" s="2367"/>
      <c r="BT87" s="2604"/>
      <c r="BU87" s="2604"/>
      <c r="BV87" s="2604"/>
      <c r="BW87" s="2604"/>
      <c r="BX87" s="2604"/>
      <c r="BY87" s="2604"/>
      <c r="BZ87" s="2604"/>
      <c r="CA87" s="2604"/>
      <c r="CB87" s="2604"/>
      <c r="CC87" s="2604"/>
      <c r="CD87" s="2605"/>
      <c r="CE87" s="76"/>
      <c r="CF87" s="76"/>
      <c r="CG87" s="88"/>
      <c r="CH87" s="88"/>
      <c r="CN87" s="85"/>
      <c r="CO87" s="85"/>
      <c r="CP87" s="85"/>
      <c r="CQ87" s="85"/>
      <c r="CR87" s="85"/>
      <c r="CS87" s="85"/>
      <c r="CT87" s="85"/>
      <c r="CU87" s="85"/>
      <c r="CV87" s="85"/>
    </row>
    <row r="88" spans="1:100" ht="12.75" customHeight="1" thickBot="1" x14ac:dyDescent="0.25">
      <c r="A88" s="132" t="str">
        <f>+IF('⑧一覧からの作成用データ（異動届）'!$AC$32="印刷ＯＫ→",1,"")</f>
        <v/>
      </c>
      <c r="B88" s="2413"/>
      <c r="C88" s="2413"/>
      <c r="D88" s="2396"/>
      <c r="E88" s="2396"/>
      <c r="F88" s="2413"/>
      <c r="G88" s="2413"/>
      <c r="H88" s="2396"/>
      <c r="I88" s="2396"/>
      <c r="J88" s="486"/>
      <c r="K88" s="2344"/>
      <c r="L88" s="2344"/>
      <c r="M88" s="1559"/>
      <c r="N88" s="2052"/>
      <c r="O88" s="2052"/>
      <c r="P88" s="2052"/>
      <c r="Q88" s="2052"/>
      <c r="R88" s="2054"/>
      <c r="S88" s="2529"/>
      <c r="T88" s="2530"/>
      <c r="U88" s="2530"/>
      <c r="V88" s="2530"/>
      <c r="W88" s="2530"/>
      <c r="X88" s="2530"/>
      <c r="Y88" s="2530"/>
      <c r="Z88" s="2530"/>
      <c r="AA88" s="2530"/>
      <c r="AB88" s="2530"/>
      <c r="AC88" s="2530"/>
      <c r="AD88" s="2530"/>
      <c r="AE88" s="2530"/>
      <c r="AF88" s="2530"/>
      <c r="AG88" s="2530"/>
      <c r="AH88" s="2530"/>
      <c r="AI88" s="2530"/>
      <c r="AJ88" s="2530"/>
      <c r="AK88" s="2530"/>
      <c r="AL88" s="2530"/>
      <c r="AM88" s="2530"/>
      <c r="AN88" s="2489"/>
      <c r="AO88" s="2490"/>
      <c r="AP88" s="2490"/>
      <c r="AQ88" s="2490"/>
      <c r="AR88" s="2491"/>
      <c r="AS88" s="2532"/>
      <c r="AT88" s="2532"/>
      <c r="AU88" s="2532"/>
      <c r="AV88" s="2532"/>
      <c r="AW88" s="2532"/>
      <c r="AX88" s="2460"/>
      <c r="AY88" s="2460"/>
      <c r="AZ88" s="2460"/>
      <c r="BA88" s="2460"/>
      <c r="BB88" s="2461"/>
      <c r="BC88" s="2468"/>
      <c r="BD88" s="2469"/>
      <c r="BE88" s="2470"/>
      <c r="BF88" s="2279"/>
      <c r="BG88" s="2283"/>
      <c r="BH88" s="2283"/>
      <c r="BI88" s="2283"/>
      <c r="BJ88" s="2283"/>
      <c r="BK88" s="2283"/>
      <c r="BL88" s="2283"/>
      <c r="BM88" s="2283"/>
      <c r="BN88" s="2283"/>
      <c r="BO88" s="611"/>
      <c r="BP88" s="2282"/>
      <c r="BQ88" s="2368"/>
      <c r="BR88" s="2369"/>
      <c r="BS88" s="2369"/>
      <c r="BT88" s="2606"/>
      <c r="BU88" s="2606"/>
      <c r="BV88" s="2606"/>
      <c r="BW88" s="2606"/>
      <c r="BX88" s="2606"/>
      <c r="BY88" s="2606"/>
      <c r="BZ88" s="2606"/>
      <c r="CA88" s="2606"/>
      <c r="CB88" s="2606"/>
      <c r="CC88" s="2606"/>
      <c r="CD88" s="2607"/>
      <c r="CE88" s="89"/>
      <c r="CF88" s="89"/>
      <c r="CG88" s="88"/>
      <c r="CH88" s="88"/>
      <c r="CN88" s="85"/>
      <c r="CO88" s="85"/>
      <c r="CP88" s="85"/>
      <c r="CQ88" s="85"/>
      <c r="CR88" s="85"/>
      <c r="CS88" s="85"/>
      <c r="CT88" s="85"/>
      <c r="CU88" s="85"/>
      <c r="CV88" s="85"/>
    </row>
    <row r="89" spans="1:100" ht="6.75" customHeight="1" x14ac:dyDescent="0.2">
      <c r="A89" s="132" t="str">
        <f>+IF('⑧一覧からの作成用データ（異動届）'!$AC$32="印刷ＯＫ→",1,"")</f>
        <v/>
      </c>
      <c r="B89" s="2413"/>
      <c r="C89" s="2413"/>
      <c r="D89" s="2396"/>
      <c r="E89" s="2396"/>
      <c r="F89" s="2413"/>
      <c r="G89" s="2413"/>
      <c r="H89" s="2396"/>
      <c r="I89" s="2396"/>
      <c r="J89" s="486"/>
      <c r="K89" s="2211" t="s">
        <v>308</v>
      </c>
      <c r="L89" s="2211"/>
      <c r="M89" s="2211"/>
      <c r="N89" s="2211"/>
      <c r="O89" s="2211"/>
      <c r="P89" s="2211"/>
      <c r="Q89" s="2211"/>
      <c r="R89" s="2211"/>
      <c r="S89" s="2211"/>
      <c r="T89" s="2211"/>
      <c r="U89" s="2211"/>
      <c r="V89" s="2211"/>
      <c r="W89" s="2211"/>
      <c r="X89" s="2211"/>
      <c r="Y89" s="2211"/>
      <c r="Z89" s="2211"/>
      <c r="AA89" s="2211"/>
      <c r="AB89" s="2211"/>
      <c r="AC89" s="2211"/>
      <c r="AD89" s="2211"/>
      <c r="AE89" s="2211"/>
      <c r="AF89" s="2211"/>
      <c r="AG89" s="2211"/>
      <c r="AH89" s="2211"/>
      <c r="AI89" s="2211"/>
      <c r="AJ89" s="2211"/>
      <c r="AK89" s="2211"/>
      <c r="AL89" s="2211"/>
      <c r="AM89" s="2211"/>
      <c r="AN89" s="2212"/>
      <c r="AO89" s="2212"/>
      <c r="AP89" s="2212"/>
      <c r="AQ89" s="2212"/>
      <c r="AR89" s="2212"/>
      <c r="AS89" s="2212"/>
      <c r="AT89" s="2212"/>
      <c r="AU89" s="2212"/>
      <c r="AV89" s="2212"/>
      <c r="AW89" s="2212"/>
      <c r="AX89" s="2212"/>
      <c r="AY89" s="2212"/>
      <c r="AZ89" s="2212"/>
      <c r="BA89" s="2212"/>
      <c r="BB89" s="2212"/>
      <c r="BC89" s="2212"/>
      <c r="BD89" s="2212"/>
      <c r="BE89" s="2212"/>
      <c r="BF89" s="2211"/>
      <c r="BG89" s="76"/>
      <c r="BH89" s="76"/>
      <c r="BI89" s="76"/>
      <c r="BJ89" s="76"/>
      <c r="BK89" s="76"/>
      <c r="BL89" s="76"/>
      <c r="BM89" s="76"/>
      <c r="BN89" s="76"/>
      <c r="BO89" s="76"/>
      <c r="BP89" s="76"/>
      <c r="BQ89" s="76"/>
      <c r="BR89" s="76"/>
      <c r="BS89" s="76"/>
      <c r="BT89" s="76"/>
      <c r="BU89" s="76"/>
      <c r="BV89" s="76"/>
      <c r="BW89" s="76"/>
      <c r="BX89" s="76"/>
      <c r="BY89" s="76"/>
      <c r="BZ89" s="76"/>
      <c r="CA89" s="76"/>
      <c r="CB89" s="89"/>
      <c r="CC89" s="89"/>
      <c r="CD89" s="89"/>
      <c r="CE89" s="89"/>
      <c r="CF89" s="89"/>
      <c r="CG89" s="88"/>
      <c r="CH89" s="88"/>
      <c r="CN89" s="85"/>
      <c r="CO89" s="85"/>
      <c r="CP89" s="85"/>
      <c r="CQ89" s="85"/>
      <c r="CR89" s="85"/>
      <c r="CS89" s="85"/>
      <c r="CT89" s="85"/>
      <c r="CU89" s="85"/>
      <c r="CV89" s="85"/>
    </row>
    <row r="90" spans="1:100" ht="16.5" customHeight="1" thickBot="1" x14ac:dyDescent="0.25">
      <c r="A90" s="132" t="str">
        <f>+IF('⑧一覧からの作成用データ（異動届）'!$AC$32="印刷ＯＫ→",1,"")</f>
        <v/>
      </c>
      <c r="B90" s="2413"/>
      <c r="C90" s="2413"/>
      <c r="D90" s="2396"/>
      <c r="E90" s="2396"/>
      <c r="F90" s="2413"/>
      <c r="G90" s="2413"/>
      <c r="H90" s="2396"/>
      <c r="I90" s="2396"/>
      <c r="J90" s="486"/>
      <c r="K90" s="2212"/>
      <c r="L90" s="2212"/>
      <c r="M90" s="2212"/>
      <c r="N90" s="2212"/>
      <c r="O90" s="2212"/>
      <c r="P90" s="2212"/>
      <c r="Q90" s="2212"/>
      <c r="R90" s="2212"/>
      <c r="S90" s="2212"/>
      <c r="T90" s="2212"/>
      <c r="U90" s="2212"/>
      <c r="V90" s="2212"/>
      <c r="W90" s="2212"/>
      <c r="X90" s="2212"/>
      <c r="Y90" s="2212"/>
      <c r="Z90" s="2212"/>
      <c r="AA90" s="2212"/>
      <c r="AB90" s="2212"/>
      <c r="AC90" s="2212"/>
      <c r="AD90" s="2212"/>
      <c r="AE90" s="2212"/>
      <c r="AF90" s="2212"/>
      <c r="AG90" s="2212"/>
      <c r="AH90" s="2212"/>
      <c r="AI90" s="2212"/>
      <c r="AJ90" s="2212"/>
      <c r="AK90" s="2212"/>
      <c r="AL90" s="2212"/>
      <c r="AM90" s="2212"/>
      <c r="AN90" s="2212"/>
      <c r="AO90" s="2212"/>
      <c r="AP90" s="2212"/>
      <c r="AQ90" s="2212"/>
      <c r="AR90" s="2212"/>
      <c r="AS90" s="2212"/>
      <c r="AT90" s="2212"/>
      <c r="AU90" s="2212"/>
      <c r="AV90" s="2212"/>
      <c r="AW90" s="2212"/>
      <c r="AX90" s="2212"/>
      <c r="AY90" s="2212"/>
      <c r="AZ90" s="2212"/>
      <c r="BA90" s="2212"/>
      <c r="BB90" s="2212"/>
      <c r="BC90" s="2212"/>
      <c r="BD90" s="2212"/>
      <c r="BE90" s="2212"/>
      <c r="BF90" s="2212"/>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77"/>
      <c r="CH90" s="77"/>
      <c r="CN90" s="85"/>
      <c r="CO90" s="85"/>
      <c r="CP90" s="85"/>
      <c r="CQ90" s="85"/>
      <c r="CR90" s="85"/>
      <c r="CS90" s="85"/>
      <c r="CT90" s="85"/>
      <c r="CU90" s="85"/>
      <c r="CV90" s="85"/>
    </row>
    <row r="91" spans="1:100" ht="16.5" customHeight="1" x14ac:dyDescent="0.2">
      <c r="A91" s="132" t="str">
        <f>+IF('⑧一覧からの作成用データ（異動届）'!$AC$32="印刷ＯＫ→",1,"")</f>
        <v/>
      </c>
      <c r="B91" s="2413"/>
      <c r="C91" s="2413"/>
      <c r="D91" s="2396"/>
      <c r="E91" s="2396"/>
      <c r="F91" s="2413"/>
      <c r="G91" s="2413"/>
      <c r="H91" s="2396"/>
      <c r="I91" s="2396"/>
      <c r="J91" s="486"/>
      <c r="K91" s="2213" t="s">
        <v>35</v>
      </c>
      <c r="L91" s="2213"/>
      <c r="M91" s="2213"/>
      <c r="N91" s="1692" t="s">
        <v>460</v>
      </c>
      <c r="O91" s="1693"/>
      <c r="P91" s="1693"/>
      <c r="Q91" s="1693"/>
      <c r="R91" s="1693"/>
      <c r="S91" s="1693"/>
      <c r="T91" s="1693"/>
      <c r="U91" s="2214"/>
      <c r="V91" s="2215"/>
      <c r="W91" s="2215"/>
      <c r="X91" s="2215"/>
      <c r="Y91" s="2215"/>
      <c r="Z91" s="2215"/>
      <c r="AA91" s="2215"/>
      <c r="AB91" s="2215"/>
      <c r="AC91" s="2215"/>
      <c r="AD91" s="2215"/>
      <c r="AE91" s="2215"/>
      <c r="AF91" s="2215"/>
      <c r="AG91" s="2215"/>
      <c r="AH91" s="2216"/>
      <c r="AI91" s="2220" t="s">
        <v>229</v>
      </c>
      <c r="AJ91" s="2221"/>
      <c r="AK91" s="2222"/>
      <c r="AL91" s="2226" t="s">
        <v>39</v>
      </c>
      <c r="AM91" s="2227"/>
      <c r="AN91" s="2227"/>
      <c r="AO91" s="2227"/>
      <c r="AP91" s="2227"/>
      <c r="AQ91" s="2227"/>
      <c r="AR91" s="2227"/>
      <c r="AS91" s="2228"/>
      <c r="AT91" s="2077"/>
      <c r="AU91" s="2077"/>
      <c r="AV91" s="2077"/>
      <c r="AW91" s="2077"/>
      <c r="AX91" s="2077"/>
      <c r="AY91" s="2077"/>
      <c r="AZ91" s="2077"/>
      <c r="BA91" s="2077"/>
      <c r="BB91" s="2077"/>
      <c r="BC91" s="2077"/>
      <c r="BD91" s="2077"/>
      <c r="BE91" s="2177"/>
      <c r="BF91" s="2178"/>
      <c r="BG91" s="2199" t="s">
        <v>40</v>
      </c>
      <c r="BH91" s="2200"/>
      <c r="BI91" s="2200"/>
      <c r="BJ91" s="2200"/>
      <c r="BK91" s="2200"/>
      <c r="BL91" s="2200"/>
      <c r="BM91" s="2200"/>
      <c r="BN91" s="2200"/>
      <c r="BO91" s="2200"/>
      <c r="BP91" s="2200"/>
      <c r="BQ91" s="2200"/>
      <c r="BR91" s="2555" t="str">
        <f>IF('⑧一覧からの作成用データ（異動届）'!$Y$32="","",TEXT('⑧一覧からの作成用データ（異動届）'!$Y$32,"#,##0")&amp;"")</f>
        <v/>
      </c>
      <c r="BS91" s="2556"/>
      <c r="BT91" s="2556"/>
      <c r="BU91" s="2556"/>
      <c r="BV91" s="2556"/>
      <c r="BW91" s="2556"/>
      <c r="BX91" s="2556"/>
      <c r="BY91" s="2556"/>
      <c r="BZ91" s="2557"/>
      <c r="CA91" s="2208" t="s">
        <v>7</v>
      </c>
      <c r="CB91" s="2208"/>
      <c r="CC91" s="2208"/>
      <c r="CD91" s="2209"/>
      <c r="CE91" s="23"/>
      <c r="CF91" s="76"/>
      <c r="CG91" s="77"/>
      <c r="CH91" s="77"/>
      <c r="CN91" s="85"/>
      <c r="CO91" s="85"/>
      <c r="CP91" s="85"/>
      <c r="CQ91" s="85"/>
      <c r="CR91" s="85"/>
      <c r="CS91" s="85"/>
      <c r="CT91" s="85"/>
      <c r="CU91" s="85"/>
      <c r="CV91" s="85"/>
    </row>
    <row r="92" spans="1:100" ht="16.5" customHeight="1" thickBot="1" x14ac:dyDescent="0.25">
      <c r="A92" s="132" t="str">
        <f>+IF('⑧一覧からの作成用データ（異動届）'!$AC$32="印刷ＯＫ→",1,"")</f>
        <v/>
      </c>
      <c r="B92" s="2413"/>
      <c r="C92" s="2413"/>
      <c r="D92" s="2396"/>
      <c r="E92" s="2396"/>
      <c r="F92" s="2413"/>
      <c r="G92" s="2413"/>
      <c r="H92" s="2396"/>
      <c r="I92" s="2396"/>
      <c r="J92" s="486"/>
      <c r="K92" s="2213"/>
      <c r="L92" s="2213"/>
      <c r="M92" s="2213"/>
      <c r="N92" s="1698"/>
      <c r="O92" s="1699"/>
      <c r="P92" s="1699"/>
      <c r="Q92" s="1699"/>
      <c r="R92" s="1699"/>
      <c r="S92" s="1699"/>
      <c r="T92" s="1699"/>
      <c r="U92" s="2217"/>
      <c r="V92" s="2218"/>
      <c r="W92" s="2218"/>
      <c r="X92" s="2218"/>
      <c r="Y92" s="2218"/>
      <c r="Z92" s="2218"/>
      <c r="AA92" s="2218"/>
      <c r="AB92" s="2218"/>
      <c r="AC92" s="2218"/>
      <c r="AD92" s="2218"/>
      <c r="AE92" s="2218"/>
      <c r="AF92" s="2218"/>
      <c r="AG92" s="2218"/>
      <c r="AH92" s="2219"/>
      <c r="AI92" s="2223"/>
      <c r="AJ92" s="2224"/>
      <c r="AK92" s="2225"/>
      <c r="AL92" s="2229"/>
      <c r="AM92" s="2230"/>
      <c r="AN92" s="2230"/>
      <c r="AO92" s="2230"/>
      <c r="AP92" s="2230"/>
      <c r="AQ92" s="2230"/>
      <c r="AR92" s="2230"/>
      <c r="AS92" s="2231"/>
      <c r="AT92" s="2077"/>
      <c r="AU92" s="2077"/>
      <c r="AV92" s="2077"/>
      <c r="AW92" s="2077"/>
      <c r="AX92" s="2077"/>
      <c r="AY92" s="2077"/>
      <c r="AZ92" s="2077"/>
      <c r="BA92" s="2077"/>
      <c r="BB92" s="2077"/>
      <c r="BC92" s="2077"/>
      <c r="BD92" s="2077"/>
      <c r="BE92" s="2198"/>
      <c r="BF92" s="2196"/>
      <c r="BG92" s="2201"/>
      <c r="BH92" s="1530"/>
      <c r="BI92" s="1530"/>
      <c r="BJ92" s="1530"/>
      <c r="BK92" s="1530"/>
      <c r="BL92" s="1530"/>
      <c r="BM92" s="1530"/>
      <c r="BN92" s="1530"/>
      <c r="BO92" s="1530"/>
      <c r="BP92" s="1530"/>
      <c r="BQ92" s="1530"/>
      <c r="BR92" s="2558"/>
      <c r="BS92" s="2559"/>
      <c r="BT92" s="2559"/>
      <c r="BU92" s="2559"/>
      <c r="BV92" s="2559"/>
      <c r="BW92" s="2559"/>
      <c r="BX92" s="2559"/>
      <c r="BY92" s="2559"/>
      <c r="BZ92" s="2560"/>
      <c r="CA92" s="1632"/>
      <c r="CB92" s="1632"/>
      <c r="CC92" s="1632"/>
      <c r="CD92" s="2210"/>
      <c r="CE92" s="76"/>
      <c r="CF92" s="76"/>
      <c r="CG92" s="77"/>
      <c r="CH92" s="77"/>
      <c r="CN92" s="85"/>
      <c r="CO92" s="85"/>
      <c r="CP92" s="85"/>
      <c r="CQ92" s="85"/>
      <c r="CR92" s="85"/>
      <c r="CS92" s="85"/>
      <c r="CT92" s="85"/>
      <c r="CU92" s="85"/>
      <c r="CV92" s="85"/>
    </row>
    <row r="93" spans="1:100" ht="16.5" customHeight="1" x14ac:dyDescent="0.2">
      <c r="A93" s="132" t="str">
        <f>+IF('⑧一覧からの作成用データ（異動届）'!$AC$32="印刷ＯＫ→",1,"")</f>
        <v/>
      </c>
      <c r="B93" s="2413"/>
      <c r="C93" s="2413"/>
      <c r="D93" s="2396"/>
      <c r="E93" s="2396"/>
      <c r="F93" s="2413"/>
      <c r="G93" s="2413"/>
      <c r="H93" s="2396"/>
      <c r="I93" s="2396"/>
      <c r="J93" s="486"/>
      <c r="K93" s="2213"/>
      <c r="L93" s="2213"/>
      <c r="M93" s="2213"/>
      <c r="N93" s="2168" t="s">
        <v>21</v>
      </c>
      <c r="O93" s="2169"/>
      <c r="P93" s="2169"/>
      <c r="Q93" s="2169"/>
      <c r="R93" s="2169"/>
      <c r="S93" s="2169"/>
      <c r="T93" s="2170"/>
      <c r="U93" s="2177" t="s">
        <v>461</v>
      </c>
      <c r="V93" s="2178"/>
      <c r="W93" s="2179"/>
      <c r="X93" s="2179"/>
      <c r="Y93" s="2179"/>
      <c r="Z93" s="2179"/>
      <c r="AA93" s="2179"/>
      <c r="AB93" s="2179"/>
      <c r="AC93" s="2179"/>
      <c r="AD93" s="2179"/>
      <c r="AE93" s="63"/>
      <c r="AF93" s="63"/>
      <c r="AG93" s="63"/>
      <c r="AH93" s="63"/>
      <c r="AI93" s="63"/>
      <c r="AJ93" s="63"/>
      <c r="AK93" s="63"/>
      <c r="AL93" s="63"/>
      <c r="AM93" s="63"/>
      <c r="AN93" s="63"/>
      <c r="AO93" s="64"/>
      <c r="AP93" s="2180" t="s">
        <v>38</v>
      </c>
      <c r="AQ93" s="2181"/>
      <c r="AR93" s="2073" t="s">
        <v>33</v>
      </c>
      <c r="AS93" s="2074"/>
      <c r="AT93" s="2077"/>
      <c r="AU93" s="2077"/>
      <c r="AV93" s="2077"/>
      <c r="AW93" s="2077"/>
      <c r="AX93" s="2077"/>
      <c r="AY93" s="2077"/>
      <c r="AZ93" s="2077"/>
      <c r="BA93" s="2077"/>
      <c r="BB93" s="2077"/>
      <c r="BC93" s="2077"/>
      <c r="BD93" s="2077"/>
      <c r="BE93" s="2077"/>
      <c r="BF93" s="2078"/>
      <c r="BG93" s="57"/>
      <c r="BH93" s="76"/>
      <c r="BI93" s="76"/>
      <c r="BJ93" s="2561" t="str">
        <f>'⑧一覧からの作成用データ（異動届）'!$X$32&amp;""</f>
        <v/>
      </c>
      <c r="BK93" s="2562"/>
      <c r="BL93" s="2562"/>
      <c r="BM93" s="2562"/>
      <c r="BN93" s="2562"/>
      <c r="BO93" s="2563"/>
      <c r="BP93" s="1720" t="s">
        <v>311</v>
      </c>
      <c r="BQ93" s="2063"/>
      <c r="BR93" s="2063"/>
      <c r="BS93" s="2063"/>
      <c r="BT93" s="2063"/>
      <c r="BU93" s="2063"/>
      <c r="BV93" s="2063"/>
      <c r="BW93" s="2063"/>
      <c r="BX93" s="2063"/>
      <c r="BY93" s="2063"/>
      <c r="BZ93" s="2063"/>
      <c r="CA93" s="2063"/>
      <c r="CB93" s="2063"/>
      <c r="CC93" s="2063"/>
      <c r="CD93" s="2064"/>
      <c r="CE93" s="76"/>
      <c r="CF93" s="76"/>
      <c r="CG93" s="77"/>
      <c r="CH93" s="77"/>
      <c r="CN93" s="85"/>
      <c r="CO93" s="85"/>
      <c r="CP93" s="85"/>
      <c r="CQ93" s="85"/>
      <c r="CR93" s="85"/>
      <c r="CS93" s="85"/>
    </row>
    <row r="94" spans="1:100" ht="16.5" customHeight="1" thickBot="1" x14ac:dyDescent="0.25">
      <c r="A94" s="132" t="str">
        <f>+IF('⑧一覧からの作成用データ（異動届）'!$AC$32="印刷ＯＫ→",1,"")</f>
        <v/>
      </c>
      <c r="B94" s="2413"/>
      <c r="C94" s="2413"/>
      <c r="D94" s="2396"/>
      <c r="E94" s="2396"/>
      <c r="F94" s="2413"/>
      <c r="G94" s="2413"/>
      <c r="H94" s="2396"/>
      <c r="I94" s="2396"/>
      <c r="J94" s="486"/>
      <c r="K94" s="2213"/>
      <c r="L94" s="2213"/>
      <c r="M94" s="2213"/>
      <c r="N94" s="2171"/>
      <c r="O94" s="2172"/>
      <c r="P94" s="2172"/>
      <c r="Q94" s="2172"/>
      <c r="R94" s="2172"/>
      <c r="S94" s="2172"/>
      <c r="T94" s="2173"/>
      <c r="U94" s="2067"/>
      <c r="V94" s="2068"/>
      <c r="W94" s="2068"/>
      <c r="X94" s="2068"/>
      <c r="Y94" s="2068"/>
      <c r="Z94" s="2068"/>
      <c r="AA94" s="2068"/>
      <c r="AB94" s="2068"/>
      <c r="AC94" s="2068"/>
      <c r="AD94" s="2068"/>
      <c r="AE94" s="2068"/>
      <c r="AF94" s="2068"/>
      <c r="AG94" s="2068"/>
      <c r="AH94" s="2068"/>
      <c r="AI94" s="2068"/>
      <c r="AJ94" s="2068"/>
      <c r="AK94" s="2068"/>
      <c r="AL94" s="2068"/>
      <c r="AM94" s="2068"/>
      <c r="AN94" s="2068"/>
      <c r="AO94" s="2069"/>
      <c r="AP94" s="2182"/>
      <c r="AQ94" s="2183"/>
      <c r="AR94" s="2075"/>
      <c r="AS94" s="2076"/>
      <c r="AT94" s="2077"/>
      <c r="AU94" s="2077"/>
      <c r="AV94" s="2077"/>
      <c r="AW94" s="2077"/>
      <c r="AX94" s="2077"/>
      <c r="AY94" s="2077"/>
      <c r="AZ94" s="2077"/>
      <c r="BA94" s="2077"/>
      <c r="BB94" s="2077"/>
      <c r="BC94" s="2077"/>
      <c r="BD94" s="2077"/>
      <c r="BE94" s="2077"/>
      <c r="BF94" s="2078"/>
      <c r="BG94" s="57"/>
      <c r="BH94" s="76"/>
      <c r="BI94" s="76"/>
      <c r="BJ94" s="2564"/>
      <c r="BK94" s="2565"/>
      <c r="BL94" s="2565"/>
      <c r="BM94" s="2565"/>
      <c r="BN94" s="2565"/>
      <c r="BO94" s="2566"/>
      <c r="BP94" s="2063"/>
      <c r="BQ94" s="2063"/>
      <c r="BR94" s="2063"/>
      <c r="BS94" s="2063"/>
      <c r="BT94" s="2063"/>
      <c r="BU94" s="2063"/>
      <c r="BV94" s="2063"/>
      <c r="BW94" s="2063"/>
      <c r="BX94" s="2063"/>
      <c r="BY94" s="2063"/>
      <c r="BZ94" s="2063"/>
      <c r="CA94" s="2063"/>
      <c r="CB94" s="2063"/>
      <c r="CC94" s="2063"/>
      <c r="CD94" s="2064"/>
      <c r="CE94" s="76"/>
      <c r="CF94" s="76"/>
      <c r="CG94" s="77"/>
      <c r="CH94" s="77"/>
      <c r="CN94" s="85"/>
      <c r="CO94" s="85"/>
      <c r="CP94" s="85"/>
      <c r="CQ94" s="85"/>
      <c r="CR94" s="85"/>
      <c r="CS94" s="85"/>
    </row>
    <row r="95" spans="1:100" ht="16.5" customHeight="1" thickBot="1" x14ac:dyDescent="0.25">
      <c r="A95" s="132" t="str">
        <f>+IF('⑧一覧からの作成用データ（異動届）'!$AC$32="印刷ＯＫ→",1,"")</f>
        <v/>
      </c>
      <c r="B95" s="2413"/>
      <c r="C95" s="2413"/>
      <c r="D95" s="2396"/>
      <c r="E95" s="2396"/>
      <c r="F95" s="2413"/>
      <c r="G95" s="2413"/>
      <c r="H95" s="2396"/>
      <c r="I95" s="2396"/>
      <c r="J95" s="486"/>
      <c r="K95" s="2213"/>
      <c r="L95" s="2213"/>
      <c r="M95" s="2213"/>
      <c r="N95" s="2174"/>
      <c r="O95" s="2175"/>
      <c r="P95" s="2175"/>
      <c r="Q95" s="2175"/>
      <c r="R95" s="2175"/>
      <c r="S95" s="2175"/>
      <c r="T95" s="2176"/>
      <c r="U95" s="2070"/>
      <c r="V95" s="2071"/>
      <c r="W95" s="2071"/>
      <c r="X95" s="2071"/>
      <c r="Y95" s="2071"/>
      <c r="Z95" s="2071"/>
      <c r="AA95" s="2071"/>
      <c r="AB95" s="2071"/>
      <c r="AC95" s="2071"/>
      <c r="AD95" s="2071"/>
      <c r="AE95" s="2071"/>
      <c r="AF95" s="2071"/>
      <c r="AG95" s="2071"/>
      <c r="AH95" s="2071"/>
      <c r="AI95" s="2071"/>
      <c r="AJ95" s="2071"/>
      <c r="AK95" s="2071"/>
      <c r="AL95" s="2071"/>
      <c r="AM95" s="2071"/>
      <c r="AN95" s="2071"/>
      <c r="AO95" s="2072"/>
      <c r="AP95" s="2182"/>
      <c r="AQ95" s="2183"/>
      <c r="AR95" s="2073" t="s">
        <v>3</v>
      </c>
      <c r="AS95" s="2074"/>
      <c r="AT95" s="2077"/>
      <c r="AU95" s="2077"/>
      <c r="AV95" s="2077"/>
      <c r="AW95" s="2077"/>
      <c r="AX95" s="2077"/>
      <c r="AY95" s="2077"/>
      <c r="AZ95" s="2077"/>
      <c r="BA95" s="2077"/>
      <c r="BB95" s="2077"/>
      <c r="BC95" s="2077"/>
      <c r="BD95" s="2077"/>
      <c r="BE95" s="2077"/>
      <c r="BF95" s="2078"/>
      <c r="BG95" s="58"/>
      <c r="BH95" s="59"/>
      <c r="BI95" s="59"/>
      <c r="BJ95" s="59"/>
      <c r="BK95" s="59"/>
      <c r="BL95" s="59"/>
      <c r="BM95" s="59"/>
      <c r="BN95" s="59"/>
      <c r="BO95" s="59"/>
      <c r="BP95" s="2065"/>
      <c r="BQ95" s="2065"/>
      <c r="BR95" s="2065"/>
      <c r="BS95" s="2065"/>
      <c r="BT95" s="2065"/>
      <c r="BU95" s="2065"/>
      <c r="BV95" s="2065"/>
      <c r="BW95" s="2065"/>
      <c r="BX95" s="2065"/>
      <c r="BY95" s="2065"/>
      <c r="BZ95" s="2065"/>
      <c r="CA95" s="2065"/>
      <c r="CB95" s="2065"/>
      <c r="CC95" s="2065"/>
      <c r="CD95" s="2066"/>
      <c r="CE95" s="76"/>
      <c r="CF95" s="76"/>
      <c r="CG95" s="77"/>
      <c r="CH95" s="77"/>
      <c r="CN95" s="85"/>
      <c r="CO95" s="85"/>
      <c r="CP95" s="85"/>
      <c r="CQ95" s="85"/>
      <c r="CR95" s="85"/>
      <c r="CS95" s="85"/>
      <c r="CT95" s="85"/>
      <c r="CU95" s="85"/>
      <c r="CV95" s="85"/>
    </row>
    <row r="96" spans="1:100" ht="16.5" customHeight="1" thickBot="1" x14ac:dyDescent="0.25">
      <c r="A96" s="132" t="str">
        <f>+IF('⑧一覧からの作成用データ（異動届）'!$AC$32="印刷ＯＫ→",1,"")</f>
        <v/>
      </c>
      <c r="B96" s="2413"/>
      <c r="C96" s="2413"/>
      <c r="D96" s="2396"/>
      <c r="E96" s="2396"/>
      <c r="F96" s="2413"/>
      <c r="G96" s="2413"/>
      <c r="H96" s="2396"/>
      <c r="I96" s="2396"/>
      <c r="J96" s="486"/>
      <c r="K96" s="2213"/>
      <c r="L96" s="2213"/>
      <c r="M96" s="2213"/>
      <c r="N96" s="1529" t="s">
        <v>36</v>
      </c>
      <c r="O96" s="2079"/>
      <c r="P96" s="2079"/>
      <c r="Q96" s="2079"/>
      <c r="R96" s="2079"/>
      <c r="S96" s="2079"/>
      <c r="T96" s="2080"/>
      <c r="U96" s="2081"/>
      <c r="V96" s="2082"/>
      <c r="W96" s="2082"/>
      <c r="X96" s="2082"/>
      <c r="Y96" s="2082"/>
      <c r="Z96" s="2082"/>
      <c r="AA96" s="2082"/>
      <c r="AB96" s="2082"/>
      <c r="AC96" s="2082"/>
      <c r="AD96" s="2082"/>
      <c r="AE96" s="2082"/>
      <c r="AF96" s="2082"/>
      <c r="AG96" s="2082"/>
      <c r="AH96" s="2082"/>
      <c r="AI96" s="2082"/>
      <c r="AJ96" s="2082"/>
      <c r="AK96" s="2082"/>
      <c r="AL96" s="2082"/>
      <c r="AM96" s="2082"/>
      <c r="AN96" s="2082"/>
      <c r="AO96" s="2083"/>
      <c r="AP96" s="2182"/>
      <c r="AQ96" s="2183"/>
      <c r="AR96" s="2075"/>
      <c r="AS96" s="2076"/>
      <c r="AT96" s="2077"/>
      <c r="AU96" s="2077"/>
      <c r="AV96" s="2077"/>
      <c r="AW96" s="2077"/>
      <c r="AX96" s="2077"/>
      <c r="AY96" s="2077"/>
      <c r="AZ96" s="2077"/>
      <c r="BA96" s="2077"/>
      <c r="BB96" s="2077"/>
      <c r="BC96" s="2077"/>
      <c r="BD96" s="2077"/>
      <c r="BE96" s="2077"/>
      <c r="BF96" s="2078"/>
      <c r="BG96" s="2165" t="s">
        <v>34</v>
      </c>
      <c r="BH96" s="1564"/>
      <c r="BI96" s="1564"/>
      <c r="BJ96" s="1564"/>
      <c r="BK96" s="1564"/>
      <c r="BL96" s="1564"/>
      <c r="BM96" s="1564"/>
      <c r="BN96" s="1564"/>
      <c r="BO96" s="1565"/>
      <c r="BP96" s="2166"/>
      <c r="BQ96" s="714"/>
      <c r="BR96" s="714"/>
      <c r="BS96" s="714"/>
      <c r="BT96" s="714"/>
      <c r="BU96" s="714"/>
      <c r="BV96" s="714"/>
      <c r="BW96" s="714"/>
      <c r="BX96" s="714"/>
      <c r="BY96" s="714"/>
      <c r="BZ96" s="714"/>
      <c r="CA96" s="714"/>
      <c r="CB96" s="714"/>
      <c r="CC96" s="714"/>
      <c r="CD96" s="2167"/>
      <c r="CE96" s="76"/>
      <c r="CF96" s="76"/>
      <c r="CG96" s="77"/>
      <c r="CH96" s="77"/>
      <c r="CN96" s="85"/>
      <c r="CO96" s="85"/>
      <c r="CP96" s="85"/>
      <c r="CQ96" s="85"/>
      <c r="CR96" s="85"/>
      <c r="CS96" s="85"/>
      <c r="CT96" s="85"/>
      <c r="CU96" s="85"/>
      <c r="CV96" s="85"/>
    </row>
    <row r="97" spans="1:100" ht="16.5" customHeight="1" x14ac:dyDescent="0.2">
      <c r="A97" s="132" t="str">
        <f>+IF('⑧一覧からの作成用データ（異動届）'!$AC$32="印刷ＯＫ→",1,"")</f>
        <v/>
      </c>
      <c r="B97" s="2413"/>
      <c r="C97" s="2413"/>
      <c r="D97" s="2396"/>
      <c r="E97" s="2396"/>
      <c r="F97" s="2413"/>
      <c r="G97" s="2413"/>
      <c r="H97" s="2396"/>
      <c r="I97" s="2396"/>
      <c r="J97" s="486"/>
      <c r="K97" s="2213"/>
      <c r="L97" s="2213"/>
      <c r="M97" s="2213"/>
      <c r="N97" s="2186" t="s">
        <v>37</v>
      </c>
      <c r="O97" s="2187"/>
      <c r="P97" s="2187"/>
      <c r="Q97" s="2187"/>
      <c r="R97" s="2187"/>
      <c r="S97" s="2187"/>
      <c r="T97" s="2188"/>
      <c r="U97" s="2192"/>
      <c r="V97" s="2193"/>
      <c r="W97" s="2193"/>
      <c r="X97" s="2193"/>
      <c r="Y97" s="2193"/>
      <c r="Z97" s="2193"/>
      <c r="AA97" s="2193"/>
      <c r="AB97" s="2193"/>
      <c r="AC97" s="2193"/>
      <c r="AD97" s="2193"/>
      <c r="AE97" s="2193"/>
      <c r="AF97" s="2193"/>
      <c r="AG97" s="2193"/>
      <c r="AH97" s="2193"/>
      <c r="AI97" s="2193"/>
      <c r="AJ97" s="2193"/>
      <c r="AK97" s="2193"/>
      <c r="AL97" s="2193"/>
      <c r="AM97" s="2193"/>
      <c r="AN97" s="2193"/>
      <c r="AO97" s="2194"/>
      <c r="AP97" s="2182"/>
      <c r="AQ97" s="2183"/>
      <c r="AR97" s="2073" t="s">
        <v>4</v>
      </c>
      <c r="AS97" s="2074"/>
      <c r="AT97" s="2178"/>
      <c r="AU97" s="2195"/>
      <c r="AV97" s="2195"/>
      <c r="AW97" s="2195"/>
      <c r="AX97" s="2195"/>
      <c r="AY97" s="2195"/>
      <c r="AZ97" s="2195"/>
      <c r="BA97" s="2195"/>
      <c r="BB97" s="2195"/>
      <c r="BC97" s="2195"/>
      <c r="BD97" s="2195"/>
      <c r="BE97" s="2195"/>
      <c r="BF97" s="2195"/>
      <c r="BG97" s="1640" t="s">
        <v>309</v>
      </c>
      <c r="BH97" s="1590"/>
      <c r="BI97" s="1590"/>
      <c r="BJ97" s="1590"/>
      <c r="BK97" s="1590"/>
      <c r="BL97" s="1590"/>
      <c r="BM97" s="1590"/>
      <c r="BN97" s="1590"/>
      <c r="BO97" s="2039"/>
      <c r="BP97" s="2041"/>
      <c r="BQ97" s="2042"/>
      <c r="BR97" s="2042"/>
      <c r="BS97" s="2043"/>
      <c r="BT97" s="2047" t="s">
        <v>41</v>
      </c>
      <c r="BU97" s="2048"/>
      <c r="BV97" s="2048"/>
      <c r="BW97" s="2051" t="s">
        <v>42</v>
      </c>
      <c r="BX97" s="2051"/>
      <c r="BY97" s="2051"/>
      <c r="BZ97" s="2051"/>
      <c r="CA97" s="2051" t="s">
        <v>43</v>
      </c>
      <c r="CB97" s="2051"/>
      <c r="CC97" s="2051"/>
      <c r="CD97" s="2053"/>
      <c r="CE97" s="76"/>
      <c r="CF97" s="76"/>
      <c r="CG97" s="77"/>
      <c r="CH97" s="77"/>
      <c r="CN97" s="85"/>
      <c r="CO97" s="85"/>
      <c r="CP97" s="85"/>
      <c r="CQ97" s="85"/>
      <c r="CR97" s="85"/>
      <c r="CS97" s="85"/>
      <c r="CT97" s="85"/>
      <c r="CU97" s="85"/>
      <c r="CV97" s="85"/>
    </row>
    <row r="98" spans="1:100" ht="12" customHeight="1" thickBot="1" x14ac:dyDescent="0.25">
      <c r="A98" s="132" t="str">
        <f>+IF('⑧一覧からの作成用データ（異動届）'!$AC$32="印刷ＯＫ→",1,"")</f>
        <v/>
      </c>
      <c r="B98" s="2413"/>
      <c r="C98" s="2413"/>
      <c r="D98" s="2396"/>
      <c r="E98" s="2396"/>
      <c r="F98" s="2413"/>
      <c r="G98" s="2413"/>
      <c r="H98" s="2396"/>
      <c r="I98" s="2396"/>
      <c r="J98" s="486"/>
      <c r="K98" s="2213"/>
      <c r="L98" s="2213"/>
      <c r="M98" s="2213"/>
      <c r="N98" s="2189"/>
      <c r="O98" s="2190"/>
      <c r="P98" s="2190"/>
      <c r="Q98" s="2190"/>
      <c r="R98" s="2190"/>
      <c r="S98" s="2190"/>
      <c r="T98" s="2191"/>
      <c r="U98" s="2070"/>
      <c r="V98" s="2071"/>
      <c r="W98" s="2071"/>
      <c r="X98" s="2071"/>
      <c r="Y98" s="2071"/>
      <c r="Z98" s="2071"/>
      <c r="AA98" s="2071"/>
      <c r="AB98" s="2071"/>
      <c r="AC98" s="2071"/>
      <c r="AD98" s="2071"/>
      <c r="AE98" s="2071"/>
      <c r="AF98" s="2071"/>
      <c r="AG98" s="2071"/>
      <c r="AH98" s="2071"/>
      <c r="AI98" s="2071"/>
      <c r="AJ98" s="2071"/>
      <c r="AK98" s="2071"/>
      <c r="AL98" s="2071"/>
      <c r="AM98" s="2071"/>
      <c r="AN98" s="2071"/>
      <c r="AO98" s="2072"/>
      <c r="AP98" s="2184"/>
      <c r="AQ98" s="2185"/>
      <c r="AR98" s="2075"/>
      <c r="AS98" s="2076"/>
      <c r="AT98" s="2196"/>
      <c r="AU98" s="2197"/>
      <c r="AV98" s="2197"/>
      <c r="AW98" s="2197"/>
      <c r="AX98" s="2197"/>
      <c r="AY98" s="2197"/>
      <c r="AZ98" s="2197"/>
      <c r="BA98" s="2197"/>
      <c r="BB98" s="2197"/>
      <c r="BC98" s="2197"/>
      <c r="BD98" s="2197"/>
      <c r="BE98" s="2197"/>
      <c r="BF98" s="2197"/>
      <c r="BG98" s="1637"/>
      <c r="BH98" s="1638"/>
      <c r="BI98" s="1638"/>
      <c r="BJ98" s="1638"/>
      <c r="BK98" s="1638"/>
      <c r="BL98" s="1638"/>
      <c r="BM98" s="1638"/>
      <c r="BN98" s="1638"/>
      <c r="BO98" s="2040"/>
      <c r="BP98" s="2044"/>
      <c r="BQ98" s="2045"/>
      <c r="BR98" s="2045"/>
      <c r="BS98" s="2046"/>
      <c r="BT98" s="2049"/>
      <c r="BU98" s="2050"/>
      <c r="BV98" s="2050"/>
      <c r="BW98" s="2052"/>
      <c r="BX98" s="2052"/>
      <c r="BY98" s="2052"/>
      <c r="BZ98" s="2052"/>
      <c r="CA98" s="2052"/>
      <c r="CB98" s="2052"/>
      <c r="CC98" s="2052"/>
      <c r="CD98" s="2054"/>
      <c r="CE98" s="76"/>
      <c r="CF98" s="76"/>
      <c r="CG98" s="77"/>
      <c r="CH98" s="77"/>
      <c r="CN98" s="85"/>
      <c r="CO98" s="85"/>
      <c r="CP98" s="85"/>
      <c r="CQ98" s="85"/>
      <c r="CR98" s="85"/>
      <c r="CS98" s="85"/>
      <c r="CT98" s="85"/>
      <c r="CU98" s="85"/>
      <c r="CV98" s="85"/>
    </row>
    <row r="99" spans="1:100" ht="6.75" customHeight="1" x14ac:dyDescent="0.2">
      <c r="A99" s="132" t="str">
        <f>+IF('⑧一覧からの作成用データ（異動届）'!$AC$32="印刷ＯＫ→",1,"")</f>
        <v/>
      </c>
      <c r="B99" s="2413"/>
      <c r="C99" s="2413"/>
      <c r="D99" s="2396"/>
      <c r="E99" s="2396"/>
      <c r="F99" s="2413"/>
      <c r="G99" s="2413"/>
      <c r="H99" s="2396"/>
      <c r="I99" s="2396"/>
      <c r="J99" s="486"/>
      <c r="K99" s="2055" t="s">
        <v>79</v>
      </c>
      <c r="L99" s="2055"/>
      <c r="M99" s="2055"/>
      <c r="N99" s="2055"/>
      <c r="O99" s="2055"/>
      <c r="P99" s="2055"/>
      <c r="Q99" s="2055"/>
      <c r="R99" s="2055"/>
      <c r="S99" s="2055"/>
      <c r="T99" s="2055"/>
      <c r="U99" s="2055"/>
      <c r="V99" s="2055"/>
      <c r="W99" s="2055"/>
      <c r="X99" s="2055"/>
      <c r="Y99" s="2055"/>
      <c r="Z99" s="2055"/>
      <c r="AA99" s="2055"/>
      <c r="AB99" s="2055"/>
      <c r="AC99" s="2055"/>
      <c r="AD99" s="2055"/>
      <c r="AE99" s="2055"/>
      <c r="AF99" s="2055"/>
      <c r="AG99" s="2055"/>
      <c r="AH99" s="2055"/>
      <c r="AI99" s="2055"/>
      <c r="AJ99" s="2055"/>
      <c r="AK99" s="2055"/>
      <c r="AL99" s="2055"/>
      <c r="AM99" s="2055"/>
      <c r="AN99" s="2055"/>
      <c r="AO99" s="2055"/>
      <c r="AP99" s="2055"/>
      <c r="AQ99" s="2055"/>
      <c r="AR99" s="2055"/>
      <c r="AS99" s="2055"/>
      <c r="AT99" s="2055"/>
      <c r="AU99" s="2055"/>
      <c r="AV99" s="2055"/>
      <c r="AW99" s="2055"/>
      <c r="AX99" s="2055"/>
      <c r="AY99" s="2055"/>
      <c r="AZ99" s="2055"/>
      <c r="BA99" s="2055"/>
      <c r="BB99" s="2055"/>
      <c r="BC99" s="2055"/>
      <c r="BD99" s="2055"/>
      <c r="BE99" s="2055"/>
      <c r="BF99" s="2055"/>
      <c r="BG99" s="60"/>
      <c r="BH99" s="60"/>
      <c r="BI99" s="60"/>
      <c r="BJ99" s="60"/>
      <c r="BK99" s="61"/>
      <c r="BL99" s="76"/>
      <c r="BM99" s="76"/>
      <c r="BN99" s="76"/>
      <c r="BO99" s="76"/>
      <c r="BP99" s="76"/>
      <c r="BQ99" s="76"/>
      <c r="BR99" s="76"/>
      <c r="BS99" s="76"/>
      <c r="BT99" s="76"/>
      <c r="BU99" s="76"/>
      <c r="BV99" s="76"/>
      <c r="BW99" s="76"/>
      <c r="BX99" s="76"/>
      <c r="BY99" s="76"/>
      <c r="BZ99" s="76"/>
      <c r="CA99" s="76"/>
      <c r="CB99" s="76"/>
      <c r="CC99" s="76"/>
      <c r="CD99" s="76"/>
      <c r="CE99" s="76"/>
      <c r="CF99" s="76"/>
      <c r="CG99" s="77"/>
      <c r="CH99" s="77"/>
      <c r="CN99" s="85"/>
      <c r="CO99" s="85"/>
      <c r="CP99" s="85"/>
      <c r="CQ99" s="85"/>
      <c r="CR99" s="85"/>
      <c r="CS99" s="85"/>
      <c r="CT99" s="85"/>
      <c r="CU99" s="85"/>
      <c r="CV99" s="85"/>
    </row>
    <row r="100" spans="1:100" ht="13.5" customHeight="1" thickBot="1" x14ac:dyDescent="0.25">
      <c r="A100" s="132" t="str">
        <f>+IF('⑧一覧からの作成用データ（異動届）'!$AC$32="印刷ＯＫ→",1,"")</f>
        <v/>
      </c>
      <c r="B100" s="2413"/>
      <c r="C100" s="2413"/>
      <c r="D100" s="2396"/>
      <c r="E100" s="2396"/>
      <c r="F100" s="2413"/>
      <c r="G100" s="2413"/>
      <c r="H100" s="2396"/>
      <c r="I100" s="2396"/>
      <c r="J100" s="486"/>
      <c r="K100" s="2056"/>
      <c r="L100" s="2056"/>
      <c r="M100" s="2056"/>
      <c r="N100" s="2056"/>
      <c r="O100" s="2056"/>
      <c r="P100" s="2056"/>
      <c r="Q100" s="2056"/>
      <c r="R100" s="2056"/>
      <c r="S100" s="2056"/>
      <c r="T100" s="2056"/>
      <c r="U100" s="2056"/>
      <c r="V100" s="2056"/>
      <c r="W100" s="2056"/>
      <c r="X100" s="2056"/>
      <c r="Y100" s="2056"/>
      <c r="Z100" s="2056"/>
      <c r="AA100" s="2056"/>
      <c r="AB100" s="2056"/>
      <c r="AC100" s="2056"/>
      <c r="AD100" s="2056"/>
      <c r="AE100" s="2056"/>
      <c r="AF100" s="2056"/>
      <c r="AG100" s="2056"/>
      <c r="AH100" s="2056"/>
      <c r="AI100" s="2056"/>
      <c r="AJ100" s="2056"/>
      <c r="AK100" s="2056"/>
      <c r="AL100" s="2056"/>
      <c r="AM100" s="2056"/>
      <c r="AN100" s="2056"/>
      <c r="AO100" s="2056"/>
      <c r="AP100" s="2056"/>
      <c r="AQ100" s="2056"/>
      <c r="AR100" s="2056"/>
      <c r="AS100" s="2056"/>
      <c r="AT100" s="2056"/>
      <c r="AU100" s="2056"/>
      <c r="AV100" s="2056"/>
      <c r="AW100" s="2056"/>
      <c r="AX100" s="2056"/>
      <c r="AY100" s="2056"/>
      <c r="AZ100" s="2056"/>
      <c r="BA100" s="2056"/>
      <c r="BB100" s="2056"/>
      <c r="BC100" s="2056"/>
      <c r="BD100" s="2056"/>
      <c r="BE100" s="2056"/>
      <c r="BF100" s="2056"/>
      <c r="BG100" s="60"/>
      <c r="BH100" s="60"/>
      <c r="BI100" s="60"/>
      <c r="BJ100" s="60"/>
      <c r="BK100" s="62"/>
      <c r="BL100" s="62"/>
      <c r="BM100" s="62"/>
      <c r="BN100" s="62"/>
      <c r="BO100" s="62"/>
      <c r="BP100" s="62"/>
      <c r="BQ100" s="62"/>
      <c r="BR100" s="62"/>
      <c r="BS100" s="62"/>
      <c r="BT100" s="62"/>
      <c r="BU100" s="62"/>
      <c r="BV100" s="62"/>
      <c r="BW100" s="62"/>
      <c r="BX100" s="62"/>
      <c r="BY100" s="62"/>
      <c r="BZ100" s="62"/>
      <c r="CA100" s="62"/>
      <c r="CB100" s="62"/>
      <c r="CC100" s="62"/>
      <c r="CD100" s="62"/>
      <c r="CE100" s="76"/>
      <c r="CF100" s="76"/>
      <c r="CG100" s="91"/>
      <c r="CH100" s="77"/>
      <c r="CN100" s="85"/>
      <c r="CO100" s="85"/>
      <c r="CP100" s="85"/>
      <c r="CQ100" s="85"/>
      <c r="CR100" s="85"/>
      <c r="CS100" s="85"/>
      <c r="CT100" s="85"/>
      <c r="CU100" s="85"/>
    </row>
    <row r="101" spans="1:100" ht="11.25" customHeight="1" thickBot="1" x14ac:dyDescent="0.25">
      <c r="A101" s="132" t="str">
        <f>+IF('⑧一覧からの作成用データ（異動届）'!$AC$32="印刷ＯＫ→",1,"")</f>
        <v/>
      </c>
      <c r="B101" s="2413"/>
      <c r="C101" s="2413"/>
      <c r="D101" s="2396"/>
      <c r="E101" s="2396"/>
      <c r="F101" s="2413"/>
      <c r="G101" s="2413"/>
      <c r="H101" s="2396"/>
      <c r="I101" s="2396"/>
      <c r="J101" s="486"/>
      <c r="K101" s="2152" t="s">
        <v>44</v>
      </c>
      <c r="L101" s="2153"/>
      <c r="M101" s="2153"/>
      <c r="N101" s="2153"/>
      <c r="O101" s="2154"/>
      <c r="P101" s="2158" t="s">
        <v>46</v>
      </c>
      <c r="Q101" s="2159"/>
      <c r="R101" s="2159"/>
      <c r="S101" s="2159"/>
      <c r="T101" s="2159"/>
      <c r="U101" s="2159"/>
      <c r="V101" s="2159"/>
      <c r="W101" s="2159"/>
      <c r="X101" s="2540" t="str">
        <f>'⑧一覧からの作成用データ（異動届）'!$R$32&amp;""</f>
        <v/>
      </c>
      <c r="Y101" s="2540"/>
      <c r="Z101" s="2540"/>
      <c r="AA101" s="2119" t="s">
        <v>48</v>
      </c>
      <c r="AB101" s="2119"/>
      <c r="AC101" s="2119"/>
      <c r="AD101" s="2119"/>
      <c r="AE101" s="2119"/>
      <c r="AF101" s="2119"/>
      <c r="AG101" s="2119"/>
      <c r="AH101" s="2119"/>
      <c r="AI101" s="2119"/>
      <c r="AJ101" s="2119"/>
      <c r="AK101" s="2119"/>
      <c r="AL101" s="2119"/>
      <c r="AM101" s="2119"/>
      <c r="AN101" s="2119"/>
      <c r="AO101" s="2119"/>
      <c r="AP101" s="2119"/>
      <c r="AQ101" s="2119"/>
      <c r="AR101" s="2119"/>
      <c r="AS101" s="2120"/>
      <c r="AT101" s="2160" t="s">
        <v>50</v>
      </c>
      <c r="AU101" s="2160"/>
      <c r="AV101" s="2160"/>
      <c r="AW101" s="2160"/>
      <c r="AX101" s="2160"/>
      <c r="AY101" s="2160"/>
      <c r="AZ101" s="2635" t="s">
        <v>53</v>
      </c>
      <c r="BA101" s="2636"/>
      <c r="BB101" s="2636"/>
      <c r="BC101" s="2636"/>
      <c r="BD101" s="2636"/>
      <c r="BE101" s="2636"/>
      <c r="BF101" s="2636"/>
      <c r="BG101" s="2636"/>
      <c r="BH101" s="2636"/>
      <c r="BI101" s="2636"/>
      <c r="BJ101" s="2636"/>
      <c r="BK101" s="2632" t="s">
        <v>54</v>
      </c>
      <c r="BL101" s="2633"/>
      <c r="BM101" s="2633"/>
      <c r="BN101" s="2633"/>
      <c r="BO101" s="2633"/>
      <c r="BP101" s="2633"/>
      <c r="BQ101" s="2633"/>
      <c r="BR101" s="2633"/>
      <c r="BS101" s="2633"/>
      <c r="BT101" s="2633"/>
      <c r="BU101" s="2633"/>
      <c r="BV101" s="2633"/>
      <c r="BW101" s="2633"/>
      <c r="BX101" s="2633"/>
      <c r="BY101" s="2633"/>
      <c r="BZ101" s="2633"/>
      <c r="CA101" s="2633"/>
      <c r="CB101" s="2633"/>
      <c r="CC101" s="2633"/>
      <c r="CD101" s="2634"/>
      <c r="CE101" s="90"/>
      <c r="CF101" s="90"/>
      <c r="CG101" s="91"/>
      <c r="CH101" s="77"/>
      <c r="CN101" s="85"/>
      <c r="CO101" s="85"/>
      <c r="CP101" s="85"/>
      <c r="CQ101" s="85"/>
      <c r="CR101" s="85"/>
      <c r="CS101" s="85"/>
      <c r="CT101" s="85"/>
      <c r="CU101" s="85"/>
    </row>
    <row r="102" spans="1:100" ht="11.25" customHeight="1" x14ac:dyDescent="0.2">
      <c r="A102" s="132" t="str">
        <f>+IF('⑧一覧からの作成用データ（異動届）'!$AC$32="印刷ＯＫ→",1,"")</f>
        <v/>
      </c>
      <c r="B102" s="2413"/>
      <c r="C102" s="2413"/>
      <c r="D102" s="2396"/>
      <c r="E102" s="2396"/>
      <c r="F102" s="2413"/>
      <c r="G102" s="2413"/>
      <c r="H102" s="2396"/>
      <c r="I102" s="2396"/>
      <c r="J102" s="486"/>
      <c r="K102" s="2155"/>
      <c r="L102" s="2156"/>
      <c r="M102" s="2156"/>
      <c r="N102" s="2156"/>
      <c r="O102" s="2157"/>
      <c r="P102" s="2145"/>
      <c r="Q102" s="2146"/>
      <c r="R102" s="2146"/>
      <c r="S102" s="2146"/>
      <c r="T102" s="2146"/>
      <c r="U102" s="2146"/>
      <c r="V102" s="2146"/>
      <c r="W102" s="2146"/>
      <c r="X102" s="2541"/>
      <c r="Y102" s="2541"/>
      <c r="Z102" s="2541"/>
      <c r="AA102" s="2084"/>
      <c r="AB102" s="2084"/>
      <c r="AC102" s="2084"/>
      <c r="AD102" s="2084"/>
      <c r="AE102" s="2084"/>
      <c r="AF102" s="2084"/>
      <c r="AG102" s="2084"/>
      <c r="AH102" s="2084"/>
      <c r="AI102" s="2084"/>
      <c r="AJ102" s="2084"/>
      <c r="AK102" s="2084"/>
      <c r="AL102" s="2084"/>
      <c r="AM102" s="2084"/>
      <c r="AN102" s="2084"/>
      <c r="AO102" s="2084"/>
      <c r="AP102" s="2084"/>
      <c r="AQ102" s="2084"/>
      <c r="AR102" s="2084"/>
      <c r="AS102" s="2086"/>
      <c r="AT102" s="2160"/>
      <c r="AU102" s="2160"/>
      <c r="AV102" s="2160"/>
      <c r="AW102" s="2160"/>
      <c r="AX102" s="2160"/>
      <c r="AY102" s="2160"/>
      <c r="AZ102" s="2637"/>
      <c r="BA102" s="2638"/>
      <c r="BB102" s="2638"/>
      <c r="BC102" s="2638"/>
      <c r="BD102" s="2638"/>
      <c r="BE102" s="2638"/>
      <c r="BF102" s="2638"/>
      <c r="BG102" s="2638"/>
      <c r="BH102" s="2638"/>
      <c r="BI102" s="2638"/>
      <c r="BJ102" s="2638"/>
      <c r="BK102" s="51"/>
      <c r="BL102" s="2542" t="str">
        <f>IF('⑧一覧からの作成用データ（異動届）'!$Z$32="","",'⑧一覧からの作成用データ（異動届）'!$Z$32)</f>
        <v/>
      </c>
      <c r="BM102" s="2543"/>
      <c r="BN102" s="2543"/>
      <c r="BO102" s="2543"/>
      <c r="BP102" s="2544"/>
      <c r="BQ102" s="2132" t="s">
        <v>312</v>
      </c>
      <c r="BR102" s="2133"/>
      <c r="BS102" s="2133"/>
      <c r="BT102" s="2133"/>
      <c r="BU102" s="2133"/>
      <c r="BV102" s="2133"/>
      <c r="BW102" s="2133"/>
      <c r="BX102" s="2133"/>
      <c r="BY102" s="2133"/>
      <c r="BZ102" s="2133"/>
      <c r="CA102" s="2133"/>
      <c r="CB102" s="2133"/>
      <c r="CC102" s="2133"/>
      <c r="CD102" s="2134"/>
      <c r="CE102" s="90"/>
      <c r="CF102" s="90"/>
      <c r="CG102" s="91"/>
      <c r="CH102" s="77"/>
    </row>
    <row r="103" spans="1:100" ht="11.25" customHeight="1" x14ac:dyDescent="0.2">
      <c r="A103" s="132" t="str">
        <f>+IF('⑧一覧からの作成用データ（異動届）'!$AC$32="印刷ＯＫ→",1,"")</f>
        <v/>
      </c>
      <c r="B103" s="2413"/>
      <c r="C103" s="2413"/>
      <c r="D103" s="2396"/>
      <c r="E103" s="2396"/>
      <c r="F103" s="2413"/>
      <c r="G103" s="2413"/>
      <c r="H103" s="2396"/>
      <c r="I103" s="2396"/>
      <c r="J103" s="486"/>
      <c r="K103" s="2139" t="s">
        <v>45</v>
      </c>
      <c r="L103" s="2140"/>
      <c r="M103" s="2140"/>
      <c r="N103" s="2140"/>
      <c r="O103" s="2141"/>
      <c r="P103" s="2145" t="s">
        <v>47</v>
      </c>
      <c r="Q103" s="2146"/>
      <c r="R103" s="2146"/>
      <c r="S103" s="2146"/>
      <c r="T103" s="2146"/>
      <c r="U103" s="2146"/>
      <c r="V103" s="2146"/>
      <c r="W103" s="2146"/>
      <c r="X103" s="2085"/>
      <c r="Y103" s="2085"/>
      <c r="Z103" s="2085"/>
      <c r="AA103" s="2084" t="s">
        <v>49</v>
      </c>
      <c r="AB103" s="2084"/>
      <c r="AC103" s="2084"/>
      <c r="AD103" s="2084"/>
      <c r="AE103" s="2084"/>
      <c r="AF103" s="2084"/>
      <c r="AG103" s="2084"/>
      <c r="AH103" s="2084"/>
      <c r="AI103" s="2084"/>
      <c r="AJ103" s="2084"/>
      <c r="AK103" s="2084"/>
      <c r="AL103" s="2084"/>
      <c r="AM103" s="2084"/>
      <c r="AN103" s="2084"/>
      <c r="AO103" s="2084"/>
      <c r="AP103" s="2084"/>
      <c r="AQ103" s="2084"/>
      <c r="AR103" s="2084"/>
      <c r="AS103" s="2086"/>
      <c r="AT103" s="2551" t="s">
        <v>478</v>
      </c>
      <c r="AU103" s="2552"/>
      <c r="AV103" s="2105" t="s">
        <v>51</v>
      </c>
      <c r="AW103" s="2105" t="s">
        <v>479</v>
      </c>
      <c r="AX103" s="2105"/>
      <c r="AY103" s="2099" t="s">
        <v>52</v>
      </c>
      <c r="AZ103" s="2536" t="str">
        <f>'⑧一覧からの作成用データ（異動届）'!$AB$32&amp;""</f>
        <v/>
      </c>
      <c r="BA103" s="2537"/>
      <c r="BB103" s="2537"/>
      <c r="BC103" s="2537"/>
      <c r="BD103" s="2537"/>
      <c r="BE103" s="2537"/>
      <c r="BF103" s="2537"/>
      <c r="BG103" s="2537"/>
      <c r="BH103" s="2537"/>
      <c r="BI103" s="2105" t="s">
        <v>6</v>
      </c>
      <c r="BJ103" s="2105"/>
      <c r="BK103" s="51"/>
      <c r="BL103" s="2545"/>
      <c r="BM103" s="2546"/>
      <c r="BN103" s="2546"/>
      <c r="BO103" s="2546"/>
      <c r="BP103" s="2547"/>
      <c r="BQ103" s="2135"/>
      <c r="BR103" s="2133"/>
      <c r="BS103" s="2133"/>
      <c r="BT103" s="2133"/>
      <c r="BU103" s="2133"/>
      <c r="BV103" s="2133"/>
      <c r="BW103" s="2133"/>
      <c r="BX103" s="2133"/>
      <c r="BY103" s="2133"/>
      <c r="BZ103" s="2133"/>
      <c r="CA103" s="2133"/>
      <c r="CB103" s="2133"/>
      <c r="CC103" s="2133"/>
      <c r="CD103" s="2134"/>
      <c r="CE103" s="90"/>
      <c r="CF103" s="90"/>
      <c r="CG103" s="91"/>
      <c r="CH103" s="77"/>
    </row>
    <row r="104" spans="1:100" ht="11.25" customHeight="1" thickBot="1" x14ac:dyDescent="0.25">
      <c r="A104" s="132" t="str">
        <f>+IF('⑧一覧からの作成用データ（異動届）'!$AC$32="印刷ＯＫ→",1,"")</f>
        <v/>
      </c>
      <c r="B104" s="2413"/>
      <c r="C104" s="2413"/>
      <c r="D104" s="2396"/>
      <c r="E104" s="2396"/>
      <c r="F104" s="2413"/>
      <c r="G104" s="2413"/>
      <c r="H104" s="2396"/>
      <c r="I104" s="2396"/>
      <c r="J104" s="486"/>
      <c r="K104" s="2142"/>
      <c r="L104" s="2143"/>
      <c r="M104" s="2143"/>
      <c r="N104" s="2143"/>
      <c r="O104" s="2144"/>
      <c r="P104" s="2147"/>
      <c r="Q104" s="2148"/>
      <c r="R104" s="2148"/>
      <c r="S104" s="2148"/>
      <c r="T104" s="2148"/>
      <c r="U104" s="2148"/>
      <c r="V104" s="2148"/>
      <c r="W104" s="2148"/>
      <c r="X104" s="2149"/>
      <c r="Y104" s="2149"/>
      <c r="Z104" s="2149"/>
      <c r="AA104" s="2094"/>
      <c r="AB104" s="2094"/>
      <c r="AC104" s="2094"/>
      <c r="AD104" s="2094"/>
      <c r="AE104" s="2094"/>
      <c r="AF104" s="2094"/>
      <c r="AG104" s="2094"/>
      <c r="AH104" s="2094"/>
      <c r="AI104" s="2094"/>
      <c r="AJ104" s="2094"/>
      <c r="AK104" s="2094"/>
      <c r="AL104" s="2094"/>
      <c r="AM104" s="2094"/>
      <c r="AN104" s="2094"/>
      <c r="AO104" s="2094"/>
      <c r="AP104" s="2094"/>
      <c r="AQ104" s="2094"/>
      <c r="AR104" s="2094"/>
      <c r="AS104" s="2095"/>
      <c r="AT104" s="2553"/>
      <c r="AU104" s="2554"/>
      <c r="AV104" s="2106"/>
      <c r="AW104" s="2106"/>
      <c r="AX104" s="2106"/>
      <c r="AY104" s="2100"/>
      <c r="AZ104" s="2538"/>
      <c r="BA104" s="2539"/>
      <c r="BB104" s="2539"/>
      <c r="BC104" s="2539"/>
      <c r="BD104" s="2539"/>
      <c r="BE104" s="2539"/>
      <c r="BF104" s="2539"/>
      <c r="BG104" s="2539"/>
      <c r="BH104" s="2539"/>
      <c r="BI104" s="2106"/>
      <c r="BJ104" s="2106"/>
      <c r="BK104" s="52"/>
      <c r="BL104" s="2548"/>
      <c r="BM104" s="2549"/>
      <c r="BN104" s="2549"/>
      <c r="BO104" s="2549"/>
      <c r="BP104" s="2550"/>
      <c r="BQ104" s="2136"/>
      <c r="BR104" s="2137"/>
      <c r="BS104" s="2137"/>
      <c r="BT104" s="2137"/>
      <c r="BU104" s="2137"/>
      <c r="BV104" s="2137"/>
      <c r="BW104" s="2137"/>
      <c r="BX104" s="2137"/>
      <c r="BY104" s="2137"/>
      <c r="BZ104" s="2137"/>
      <c r="CA104" s="2137"/>
      <c r="CB104" s="2137"/>
      <c r="CC104" s="2137"/>
      <c r="CD104" s="2138"/>
      <c r="CE104" s="90"/>
      <c r="CF104" s="90"/>
      <c r="CG104" s="91"/>
      <c r="CH104" s="77"/>
    </row>
    <row r="105" spans="1:100" ht="6.75" customHeight="1" x14ac:dyDescent="0.2">
      <c r="A105" s="132" t="str">
        <f>+IF('⑧一覧からの作成用データ（異動届）'!$AC$32="印刷ＯＫ→",1,"")</f>
        <v/>
      </c>
      <c r="B105" s="2413"/>
      <c r="C105" s="2413"/>
      <c r="D105" s="2396"/>
      <c r="E105" s="2396"/>
      <c r="F105" s="2413"/>
      <c r="G105" s="2413"/>
      <c r="H105" s="2396"/>
      <c r="I105" s="2396"/>
      <c r="J105" s="486"/>
      <c r="K105" s="2107" t="s">
        <v>80</v>
      </c>
      <c r="L105" s="2107"/>
      <c r="M105" s="2107"/>
      <c r="N105" s="2107"/>
      <c r="O105" s="2107"/>
      <c r="P105" s="2107"/>
      <c r="Q105" s="2107"/>
      <c r="R105" s="2107"/>
      <c r="S105" s="2107"/>
      <c r="T105" s="2107"/>
      <c r="U105" s="2107"/>
      <c r="V105" s="2107"/>
      <c r="W105" s="2107"/>
      <c r="X105" s="2107"/>
      <c r="Y105" s="2107"/>
      <c r="Z105" s="2107"/>
      <c r="AA105" s="2107"/>
      <c r="AB105" s="2107"/>
      <c r="AC105" s="2107"/>
      <c r="AD105" s="2107"/>
      <c r="AE105" s="2107"/>
      <c r="AF105" s="2107"/>
      <c r="AG105" s="2107"/>
      <c r="AH105" s="2107"/>
      <c r="AI105" s="2107"/>
      <c r="AJ105" s="2107"/>
      <c r="AK105" s="2107"/>
      <c r="AL105" s="2107"/>
      <c r="AM105" s="2107"/>
      <c r="AN105" s="2107"/>
      <c r="AO105" s="2107"/>
      <c r="AP105" s="2107"/>
      <c r="AQ105" s="2107"/>
      <c r="AR105" s="2107"/>
      <c r="AS105" s="2107"/>
      <c r="AT105" s="2107"/>
      <c r="AU105" s="2107"/>
      <c r="AV105" s="2107"/>
      <c r="AW105" s="2107"/>
      <c r="AX105" s="2107"/>
      <c r="AY105" s="2107"/>
      <c r="AZ105" s="2107"/>
      <c r="BA105" s="2107"/>
      <c r="BB105" s="2107"/>
      <c r="BC105" s="2107"/>
      <c r="BD105" s="2107"/>
      <c r="BE105" s="2107"/>
      <c r="BF105" s="2107"/>
      <c r="BG105" s="53"/>
      <c r="BH105" s="53"/>
      <c r="BI105" s="53"/>
      <c r="BJ105" s="53"/>
      <c r="BK105" s="54"/>
      <c r="BL105" s="54"/>
      <c r="BM105" s="54"/>
      <c r="BN105" s="54"/>
      <c r="BO105" s="54"/>
      <c r="BP105" s="54"/>
      <c r="BQ105" s="54"/>
      <c r="BR105" s="54"/>
      <c r="BS105" s="54"/>
      <c r="BT105" s="54"/>
      <c r="BU105" s="54"/>
      <c r="BV105" s="54"/>
      <c r="BW105" s="54"/>
      <c r="BX105" s="54"/>
      <c r="BY105" s="54"/>
      <c r="BZ105" s="54"/>
      <c r="CA105" s="54"/>
      <c r="CB105" s="55"/>
      <c r="CC105" s="55"/>
      <c r="CD105" s="55"/>
      <c r="CE105" s="90"/>
      <c r="CF105" s="90"/>
      <c r="CG105" s="91"/>
      <c r="CH105" s="77"/>
    </row>
    <row r="106" spans="1:100" ht="13.5" customHeight="1" x14ac:dyDescent="0.2">
      <c r="A106" s="132" t="str">
        <f>+IF('⑧一覧からの作成用データ（異動届）'!$AC$32="印刷ＯＫ→",1,"")</f>
        <v/>
      </c>
      <c r="B106" s="2413"/>
      <c r="C106" s="2413"/>
      <c r="D106" s="2396"/>
      <c r="E106" s="2396"/>
      <c r="F106" s="2413"/>
      <c r="G106" s="2413"/>
      <c r="H106" s="2396"/>
      <c r="I106" s="2396"/>
      <c r="J106" s="486"/>
      <c r="K106" s="2108"/>
      <c r="L106" s="2108"/>
      <c r="M106" s="2108"/>
      <c r="N106" s="2108"/>
      <c r="O106" s="2108"/>
      <c r="P106" s="2108"/>
      <c r="Q106" s="2108"/>
      <c r="R106" s="2108"/>
      <c r="S106" s="2108"/>
      <c r="T106" s="2108"/>
      <c r="U106" s="2108"/>
      <c r="V106" s="2108"/>
      <c r="W106" s="2108"/>
      <c r="X106" s="2108"/>
      <c r="Y106" s="2108"/>
      <c r="Z106" s="2108"/>
      <c r="AA106" s="2108"/>
      <c r="AB106" s="2108"/>
      <c r="AC106" s="2108"/>
      <c r="AD106" s="2108"/>
      <c r="AE106" s="2108"/>
      <c r="AF106" s="2108"/>
      <c r="AG106" s="2108"/>
      <c r="AH106" s="2108"/>
      <c r="AI106" s="2108"/>
      <c r="AJ106" s="2108"/>
      <c r="AK106" s="2108"/>
      <c r="AL106" s="2108"/>
      <c r="AM106" s="2108"/>
      <c r="AN106" s="2108"/>
      <c r="AO106" s="2108"/>
      <c r="AP106" s="2108"/>
      <c r="AQ106" s="2108"/>
      <c r="AR106" s="2108"/>
      <c r="AS106" s="2108"/>
      <c r="AT106" s="2108"/>
      <c r="AU106" s="2108"/>
      <c r="AV106" s="2108"/>
      <c r="AW106" s="2108"/>
      <c r="AX106" s="2108"/>
      <c r="AY106" s="2108"/>
      <c r="AZ106" s="2108"/>
      <c r="BA106" s="2108"/>
      <c r="BB106" s="2108"/>
      <c r="BC106" s="2108"/>
      <c r="BD106" s="2108"/>
      <c r="BE106" s="2108"/>
      <c r="BF106" s="2108"/>
      <c r="BG106" s="53"/>
      <c r="BH106" s="53"/>
      <c r="BI106" s="53"/>
      <c r="BJ106" s="53"/>
      <c r="BK106" s="55"/>
      <c r="BL106" s="55"/>
      <c r="BM106" s="55"/>
      <c r="BN106" s="55"/>
      <c r="BO106" s="55"/>
      <c r="BP106" s="55"/>
      <c r="BQ106" s="55"/>
      <c r="BR106" s="55"/>
      <c r="BS106" s="55"/>
      <c r="BT106" s="55"/>
      <c r="BU106" s="55"/>
      <c r="BV106" s="55"/>
      <c r="BW106" s="55"/>
      <c r="BX106" s="55"/>
      <c r="BY106" s="55"/>
      <c r="BZ106" s="55"/>
      <c r="CA106" s="55"/>
      <c r="CB106" s="55"/>
      <c r="CC106" s="55"/>
      <c r="CD106" s="55"/>
      <c r="CE106" s="90"/>
      <c r="CF106" s="90"/>
      <c r="CG106" s="91"/>
      <c r="CH106" s="77"/>
      <c r="CN106" s="85"/>
      <c r="CO106" s="85"/>
      <c r="CP106" s="85"/>
      <c r="CQ106" s="85"/>
      <c r="CR106" s="85"/>
      <c r="CS106" s="85"/>
      <c r="CT106" s="85"/>
    </row>
    <row r="107" spans="1:100" ht="11.25" customHeight="1" x14ac:dyDescent="0.2">
      <c r="A107" s="132" t="str">
        <f>+IF('⑧一覧からの作成用データ（異動届）'!$AC$32="印刷ＯＫ→",1,"")</f>
        <v/>
      </c>
      <c r="B107" s="2413"/>
      <c r="C107" s="2413"/>
      <c r="D107" s="2396"/>
      <c r="E107" s="2396"/>
      <c r="F107" s="2413"/>
      <c r="G107" s="2413"/>
      <c r="H107" s="2396"/>
      <c r="I107" s="2396"/>
      <c r="J107" s="486"/>
      <c r="K107" s="2109" t="s">
        <v>44</v>
      </c>
      <c r="L107" s="2110"/>
      <c r="M107" s="2110"/>
      <c r="N107" s="2110"/>
      <c r="O107" s="2111"/>
      <c r="P107" s="2115" t="s">
        <v>57</v>
      </c>
      <c r="Q107" s="2115"/>
      <c r="R107" s="2115"/>
      <c r="S107" s="2115"/>
      <c r="T107" s="2115"/>
      <c r="U107" s="2115"/>
      <c r="V107" s="2540" t="str">
        <f>'⑧一覧からの作成用データ（異動届）'!$R$32&amp;""</f>
        <v/>
      </c>
      <c r="W107" s="2540"/>
      <c r="X107" s="2540"/>
      <c r="Y107" s="2119" t="s">
        <v>58</v>
      </c>
      <c r="Z107" s="2119"/>
      <c r="AA107" s="2119"/>
      <c r="AB107" s="2119"/>
      <c r="AC107" s="2119"/>
      <c r="AD107" s="2119"/>
      <c r="AE107" s="2119"/>
      <c r="AF107" s="2119"/>
      <c r="AG107" s="2119"/>
      <c r="AH107" s="2119"/>
      <c r="AI107" s="2119"/>
      <c r="AJ107" s="2119"/>
      <c r="AK107" s="2119"/>
      <c r="AL107" s="2119"/>
      <c r="AM107" s="2119"/>
      <c r="AN107" s="2119"/>
      <c r="AO107" s="2119"/>
      <c r="AP107" s="2119"/>
      <c r="AQ107" s="2119"/>
      <c r="AR107" s="2119"/>
      <c r="AS107" s="2119"/>
      <c r="AT107" s="2119"/>
      <c r="AU107" s="2119"/>
      <c r="AV107" s="2119"/>
      <c r="AW107" s="2119"/>
      <c r="AX107" s="2119"/>
      <c r="AY107" s="2119"/>
      <c r="AZ107" s="2119"/>
      <c r="BA107" s="2119"/>
      <c r="BB107" s="2119"/>
      <c r="BC107" s="2119"/>
      <c r="BD107" s="2120"/>
      <c r="BE107" s="56"/>
      <c r="BF107" s="56"/>
      <c r="BG107" s="2121" t="s">
        <v>463</v>
      </c>
      <c r="BH107" s="2121"/>
      <c r="BI107" s="2122"/>
      <c r="BJ107" s="2122"/>
      <c r="BK107" s="2122"/>
      <c r="BL107" s="2122"/>
      <c r="BM107" s="2122"/>
      <c r="BN107" s="2122"/>
      <c r="BO107" s="2122"/>
      <c r="BP107" s="2122"/>
      <c r="BQ107" s="2122"/>
      <c r="BR107" s="2122"/>
      <c r="BS107" s="2122"/>
      <c r="BT107" s="2122"/>
      <c r="BU107" s="2122"/>
      <c r="BV107" s="2122"/>
      <c r="BW107" s="2122"/>
      <c r="BX107" s="2122"/>
      <c r="BY107" s="2122"/>
      <c r="BZ107" s="2122"/>
      <c r="CA107" s="2122"/>
      <c r="CB107" s="2122"/>
      <c r="CC107" s="2122"/>
      <c r="CD107" s="2122"/>
      <c r="CE107" s="90"/>
      <c r="CF107" s="90"/>
      <c r="CG107" s="91"/>
      <c r="CH107" s="77"/>
      <c r="CN107" s="85"/>
      <c r="CO107" s="85"/>
      <c r="CP107" s="85"/>
      <c r="CQ107" s="85"/>
      <c r="CR107" s="85"/>
      <c r="CS107" s="85"/>
      <c r="CT107" s="85"/>
    </row>
    <row r="108" spans="1:100" ht="11.25" customHeight="1" x14ac:dyDescent="0.2">
      <c r="A108" s="132" t="str">
        <f>+IF('⑧一覧からの作成用データ（異動届）'!$AC$32="印刷ＯＫ→",1,"")</f>
        <v/>
      </c>
      <c r="B108" s="2413"/>
      <c r="C108" s="2413"/>
      <c r="D108" s="2396"/>
      <c r="E108" s="2396"/>
      <c r="F108" s="2413"/>
      <c r="G108" s="2413"/>
      <c r="H108" s="2396"/>
      <c r="I108" s="2396"/>
      <c r="J108" s="486"/>
      <c r="K108" s="2112"/>
      <c r="L108" s="2113"/>
      <c r="M108" s="2113"/>
      <c r="N108" s="2113"/>
      <c r="O108" s="2114"/>
      <c r="P108" s="2116"/>
      <c r="Q108" s="2116"/>
      <c r="R108" s="2116"/>
      <c r="S108" s="2116"/>
      <c r="T108" s="2116"/>
      <c r="U108" s="2116"/>
      <c r="V108" s="2541"/>
      <c r="W108" s="2541"/>
      <c r="X108" s="2541"/>
      <c r="Y108" s="2084"/>
      <c r="Z108" s="2084"/>
      <c r="AA108" s="2084"/>
      <c r="AB108" s="2084"/>
      <c r="AC108" s="2084"/>
      <c r="AD108" s="2084"/>
      <c r="AE108" s="2084"/>
      <c r="AF108" s="2084"/>
      <c r="AG108" s="2084"/>
      <c r="AH108" s="2084"/>
      <c r="AI108" s="2084"/>
      <c r="AJ108" s="2084"/>
      <c r="AK108" s="2084"/>
      <c r="AL108" s="2084"/>
      <c r="AM108" s="2084"/>
      <c r="AN108" s="2084"/>
      <c r="AO108" s="2084"/>
      <c r="AP108" s="2084"/>
      <c r="AQ108" s="2084"/>
      <c r="AR108" s="2084"/>
      <c r="AS108" s="2084"/>
      <c r="AT108" s="2084"/>
      <c r="AU108" s="2084"/>
      <c r="AV108" s="2084"/>
      <c r="AW108" s="2084"/>
      <c r="AX108" s="2084"/>
      <c r="AY108" s="2084"/>
      <c r="AZ108" s="2084"/>
      <c r="BA108" s="2084"/>
      <c r="BB108" s="2084"/>
      <c r="BC108" s="2084"/>
      <c r="BD108" s="2086"/>
      <c r="BE108" s="56"/>
      <c r="BF108" s="56"/>
      <c r="BG108" s="2121"/>
      <c r="BH108" s="2121"/>
      <c r="BI108" s="2122"/>
      <c r="BJ108" s="2122"/>
      <c r="BK108" s="2122"/>
      <c r="BL108" s="2122"/>
      <c r="BM108" s="2122"/>
      <c r="BN108" s="2122"/>
      <c r="BO108" s="2122"/>
      <c r="BP108" s="2122"/>
      <c r="BQ108" s="2122"/>
      <c r="BR108" s="2122"/>
      <c r="BS108" s="2122"/>
      <c r="BT108" s="2122"/>
      <c r="BU108" s="2122"/>
      <c r="BV108" s="2122"/>
      <c r="BW108" s="2122"/>
      <c r="BX108" s="2122"/>
      <c r="BY108" s="2122"/>
      <c r="BZ108" s="2122"/>
      <c r="CA108" s="2122"/>
      <c r="CB108" s="2122"/>
      <c r="CC108" s="2122"/>
      <c r="CD108" s="2122"/>
      <c r="CE108" s="90"/>
      <c r="CF108" s="90"/>
      <c r="CG108" s="91"/>
      <c r="CH108" s="77"/>
      <c r="CN108" s="85"/>
      <c r="CO108" s="85"/>
      <c r="CP108" s="85"/>
      <c r="CQ108" s="85"/>
      <c r="CR108" s="85"/>
      <c r="CS108" s="85"/>
      <c r="CT108" s="85"/>
    </row>
    <row r="109" spans="1:100" ht="11.25" customHeight="1" x14ac:dyDescent="0.2">
      <c r="A109" s="132" t="str">
        <f>+IF('⑧一覧からの作成用データ（異動届）'!$AC$32="印刷ＯＫ→",1,"")</f>
        <v/>
      </c>
      <c r="B109" s="2413"/>
      <c r="C109" s="2413"/>
      <c r="D109" s="2396"/>
      <c r="E109" s="2396"/>
      <c r="F109" s="2413"/>
      <c r="G109" s="2413"/>
      <c r="H109" s="2396"/>
      <c r="I109" s="2396"/>
      <c r="J109" s="486"/>
      <c r="K109" s="2112"/>
      <c r="L109" s="2113"/>
      <c r="M109" s="2113"/>
      <c r="N109" s="2113"/>
      <c r="O109" s="2114"/>
      <c r="P109" s="2084" t="s">
        <v>56</v>
      </c>
      <c r="Q109" s="2084"/>
      <c r="R109" s="2084"/>
      <c r="S109" s="2084"/>
      <c r="T109" s="2085"/>
      <c r="U109" s="2085"/>
      <c r="V109" s="2085"/>
      <c r="W109" s="2084" t="s">
        <v>59</v>
      </c>
      <c r="X109" s="2084"/>
      <c r="Y109" s="2084"/>
      <c r="Z109" s="2084"/>
      <c r="AA109" s="2084"/>
      <c r="AB109" s="2084"/>
      <c r="AC109" s="2084"/>
      <c r="AD109" s="2084"/>
      <c r="AE109" s="2084"/>
      <c r="AF109" s="2084"/>
      <c r="AG109" s="2084"/>
      <c r="AH109" s="2084"/>
      <c r="AI109" s="2084"/>
      <c r="AJ109" s="2084"/>
      <c r="AK109" s="2084"/>
      <c r="AL109" s="2084"/>
      <c r="AM109" s="2084"/>
      <c r="AN109" s="2084"/>
      <c r="AO109" s="2084"/>
      <c r="AP109" s="2084"/>
      <c r="AQ109" s="2084"/>
      <c r="AR109" s="2084"/>
      <c r="AS109" s="2084"/>
      <c r="AT109" s="2084"/>
      <c r="AU109" s="2084"/>
      <c r="AV109" s="2084"/>
      <c r="AW109" s="2084"/>
      <c r="AX109" s="2084"/>
      <c r="AY109" s="2084"/>
      <c r="AZ109" s="2084"/>
      <c r="BA109" s="2084"/>
      <c r="BB109" s="2084"/>
      <c r="BC109" s="2084"/>
      <c r="BD109" s="2086"/>
      <c r="BE109" s="56"/>
      <c r="BF109" s="56"/>
      <c r="BG109" s="2121"/>
      <c r="BH109" s="2121"/>
      <c r="BI109" s="2122"/>
      <c r="BJ109" s="2122"/>
      <c r="BK109" s="2122"/>
      <c r="BL109" s="2122"/>
      <c r="BM109" s="2122"/>
      <c r="BN109" s="2122"/>
      <c r="BO109" s="2122"/>
      <c r="BP109" s="2122"/>
      <c r="BQ109" s="2122"/>
      <c r="BR109" s="2122"/>
      <c r="BS109" s="2122"/>
      <c r="BT109" s="2122"/>
      <c r="BU109" s="2122"/>
      <c r="BV109" s="2122"/>
      <c r="BW109" s="2122"/>
      <c r="BX109" s="2122"/>
      <c r="BY109" s="2122"/>
      <c r="BZ109" s="2122"/>
      <c r="CA109" s="2122"/>
      <c r="CB109" s="2122"/>
      <c r="CC109" s="2122"/>
      <c r="CD109" s="2122"/>
      <c r="CE109" s="90"/>
      <c r="CF109" s="90"/>
      <c r="CG109" s="91"/>
      <c r="CH109" s="77"/>
      <c r="CN109" s="85"/>
      <c r="CO109" s="85"/>
      <c r="CP109" s="85"/>
      <c r="CQ109" s="85"/>
      <c r="CR109" s="85"/>
      <c r="CS109" s="85"/>
      <c r="CT109" s="85"/>
    </row>
    <row r="110" spans="1:100" ht="11.25" customHeight="1" x14ac:dyDescent="0.2">
      <c r="A110" s="132" t="str">
        <f>+IF('⑧一覧からの作成用データ（異動届）'!$AC$32="印刷ＯＫ→",1,"")</f>
        <v/>
      </c>
      <c r="B110" s="2413"/>
      <c r="C110" s="2413"/>
      <c r="D110" s="2396"/>
      <c r="E110" s="2396"/>
      <c r="F110" s="2413"/>
      <c r="G110" s="2413"/>
      <c r="H110" s="2396"/>
      <c r="I110" s="2396"/>
      <c r="J110" s="486"/>
      <c r="K110" s="2087" t="s">
        <v>45</v>
      </c>
      <c r="L110" s="2088"/>
      <c r="M110" s="2088"/>
      <c r="N110" s="2088"/>
      <c r="O110" s="2089"/>
      <c r="P110" s="2084"/>
      <c r="Q110" s="2084"/>
      <c r="R110" s="2084"/>
      <c r="S110" s="2084"/>
      <c r="T110" s="2085"/>
      <c r="U110" s="2085"/>
      <c r="V110" s="2085"/>
      <c r="W110" s="2084"/>
      <c r="X110" s="2084"/>
      <c r="Y110" s="2084"/>
      <c r="Z110" s="2084"/>
      <c r="AA110" s="2084"/>
      <c r="AB110" s="2084"/>
      <c r="AC110" s="2084"/>
      <c r="AD110" s="2084"/>
      <c r="AE110" s="2084"/>
      <c r="AF110" s="2084"/>
      <c r="AG110" s="2084"/>
      <c r="AH110" s="2084"/>
      <c r="AI110" s="2084"/>
      <c r="AJ110" s="2084"/>
      <c r="AK110" s="2084"/>
      <c r="AL110" s="2084"/>
      <c r="AM110" s="2084"/>
      <c r="AN110" s="2084"/>
      <c r="AO110" s="2084"/>
      <c r="AP110" s="2084"/>
      <c r="AQ110" s="2084"/>
      <c r="AR110" s="2084"/>
      <c r="AS110" s="2084"/>
      <c r="AT110" s="2084"/>
      <c r="AU110" s="2084"/>
      <c r="AV110" s="2084"/>
      <c r="AW110" s="2084"/>
      <c r="AX110" s="2084"/>
      <c r="AY110" s="2084"/>
      <c r="AZ110" s="2084"/>
      <c r="BA110" s="2084"/>
      <c r="BB110" s="2084"/>
      <c r="BC110" s="2084"/>
      <c r="BD110" s="2086"/>
      <c r="BE110" s="56"/>
      <c r="BF110" s="56"/>
      <c r="BG110" s="2121"/>
      <c r="BH110" s="2121"/>
      <c r="BI110" s="2122"/>
      <c r="BJ110" s="2122"/>
      <c r="BK110" s="2122"/>
      <c r="BL110" s="2122"/>
      <c r="BM110" s="2122"/>
      <c r="BN110" s="2122"/>
      <c r="BO110" s="2122"/>
      <c r="BP110" s="2122"/>
      <c r="BQ110" s="2122"/>
      <c r="BR110" s="2122"/>
      <c r="BS110" s="2122"/>
      <c r="BT110" s="2122"/>
      <c r="BU110" s="2122"/>
      <c r="BV110" s="2122"/>
      <c r="BW110" s="2122"/>
      <c r="BX110" s="2122"/>
      <c r="BY110" s="2122"/>
      <c r="BZ110" s="2122"/>
      <c r="CA110" s="2122"/>
      <c r="CB110" s="2122"/>
      <c r="CC110" s="2122"/>
      <c r="CD110" s="2122"/>
      <c r="CE110" s="35"/>
      <c r="CF110" s="90"/>
      <c r="CG110" s="91"/>
      <c r="CH110" s="77"/>
      <c r="CN110" s="85"/>
      <c r="CO110" s="85"/>
      <c r="CP110" s="85"/>
      <c r="CQ110" s="85"/>
      <c r="CR110" s="85"/>
      <c r="CS110" s="85"/>
      <c r="CT110" s="85"/>
    </row>
    <row r="111" spans="1:100" ht="11.25" customHeight="1" x14ac:dyDescent="0.2">
      <c r="A111" s="132" t="str">
        <f>+IF('⑧一覧からの作成用データ（異動届）'!$AC$32="印刷ＯＫ→",1,"")</f>
        <v/>
      </c>
      <c r="B111" s="2413"/>
      <c r="C111" s="2413"/>
      <c r="D111" s="2396"/>
      <c r="E111" s="2396"/>
      <c r="F111" s="2413"/>
      <c r="G111" s="2413"/>
      <c r="H111" s="2396"/>
      <c r="I111" s="2396"/>
      <c r="J111" s="486"/>
      <c r="K111" s="2090"/>
      <c r="L111" s="2091"/>
      <c r="M111" s="2091"/>
      <c r="N111" s="2091"/>
      <c r="O111" s="2092"/>
      <c r="P111" s="2093"/>
      <c r="Q111" s="2094"/>
      <c r="R111" s="2094"/>
      <c r="S111" s="2094"/>
      <c r="T111" s="2094"/>
      <c r="U111" s="2094"/>
      <c r="V111" s="2094"/>
      <c r="W111" s="2094"/>
      <c r="X111" s="2094"/>
      <c r="Y111" s="2094"/>
      <c r="Z111" s="2094"/>
      <c r="AA111" s="2094"/>
      <c r="AB111" s="2094"/>
      <c r="AC111" s="2094"/>
      <c r="AD111" s="2094"/>
      <c r="AE111" s="2094"/>
      <c r="AF111" s="2094"/>
      <c r="AG111" s="2094"/>
      <c r="AH111" s="2094"/>
      <c r="AI111" s="2094"/>
      <c r="AJ111" s="2094"/>
      <c r="AK111" s="2094"/>
      <c r="AL111" s="2094"/>
      <c r="AM111" s="2094"/>
      <c r="AN111" s="2094"/>
      <c r="AO111" s="2094"/>
      <c r="AP111" s="2094"/>
      <c r="AQ111" s="2094"/>
      <c r="AR111" s="2094"/>
      <c r="AS111" s="2094"/>
      <c r="AT111" s="2094"/>
      <c r="AU111" s="2094"/>
      <c r="AV111" s="2094"/>
      <c r="AW111" s="2094"/>
      <c r="AX111" s="2094"/>
      <c r="AY111" s="2094"/>
      <c r="AZ111" s="2094"/>
      <c r="BA111" s="2094"/>
      <c r="BB111" s="2094"/>
      <c r="BC111" s="2094"/>
      <c r="BD111" s="2095"/>
      <c r="BE111" s="56"/>
      <c r="BF111" s="56"/>
      <c r="BG111" s="2121"/>
      <c r="BH111" s="2121"/>
      <c r="BI111" s="2122"/>
      <c r="BJ111" s="2122"/>
      <c r="BK111" s="2122"/>
      <c r="BL111" s="2122"/>
      <c r="BM111" s="2122"/>
      <c r="BN111" s="2122"/>
      <c r="BO111" s="2122"/>
      <c r="BP111" s="2122"/>
      <c r="BQ111" s="2122"/>
      <c r="BR111" s="2122"/>
      <c r="BS111" s="2122"/>
      <c r="BT111" s="2122"/>
      <c r="BU111" s="2122"/>
      <c r="BV111" s="2122"/>
      <c r="BW111" s="2122"/>
      <c r="BX111" s="2122"/>
      <c r="BY111" s="2122"/>
      <c r="BZ111" s="2122"/>
      <c r="CA111" s="2122"/>
      <c r="CB111" s="2122"/>
      <c r="CC111" s="2122"/>
      <c r="CD111" s="2122"/>
      <c r="CE111" s="90"/>
      <c r="CF111" s="90"/>
      <c r="CG111" s="77"/>
      <c r="CH111" s="77"/>
      <c r="CN111" s="85"/>
      <c r="CO111" s="85"/>
      <c r="CP111" s="85"/>
      <c r="CQ111" s="85"/>
      <c r="CR111" s="85"/>
      <c r="CS111" s="85"/>
      <c r="CT111" s="85"/>
      <c r="CU111" s="85"/>
      <c r="CV111" s="85"/>
    </row>
    <row r="112" spans="1:100" ht="11.25" customHeight="1" x14ac:dyDescent="0.2">
      <c r="A112" s="132" t="str">
        <f>+IF('⑧一覧からの作成用データ（異動届）'!$AC$32="印刷ＯＫ→",1,"")</f>
        <v/>
      </c>
      <c r="B112" s="2413"/>
      <c r="C112" s="2413"/>
      <c r="D112" s="2396"/>
      <c r="E112" s="2396"/>
      <c r="F112" s="2413"/>
      <c r="G112" s="2413"/>
      <c r="H112" s="2396"/>
      <c r="I112" s="2396"/>
      <c r="J112" s="486"/>
      <c r="K112" s="1691" t="s">
        <v>69</v>
      </c>
      <c r="L112" s="1691"/>
      <c r="M112" s="1691"/>
      <c r="N112" s="1691"/>
      <c r="O112" s="1691"/>
      <c r="P112" s="2097" t="s">
        <v>70</v>
      </c>
      <c r="Q112" s="2097"/>
      <c r="R112" s="2097"/>
      <c r="S112" s="2097"/>
      <c r="T112" s="2097"/>
      <c r="U112" s="2097"/>
      <c r="V112" s="2097"/>
      <c r="W112" s="2097"/>
      <c r="X112" s="2097"/>
      <c r="Y112" s="2097"/>
      <c r="Z112" s="2097"/>
      <c r="AA112" s="2097"/>
      <c r="AB112" s="2097"/>
      <c r="AC112" s="2097"/>
      <c r="AD112" s="2097"/>
      <c r="AE112" s="2097"/>
      <c r="AF112" s="2097"/>
      <c r="AG112" s="2097"/>
      <c r="AH112" s="2097"/>
      <c r="AI112" s="2097"/>
      <c r="AJ112" s="2097"/>
      <c r="AK112" s="2097"/>
      <c r="AL112" s="2097"/>
      <c r="AM112" s="2097"/>
      <c r="AN112" s="2097"/>
      <c r="AO112" s="2097"/>
      <c r="AP112" s="2097"/>
      <c r="AQ112" s="2097"/>
      <c r="AR112" s="2097"/>
      <c r="AS112" s="2097"/>
      <c r="AT112" s="2097"/>
      <c r="AU112" s="2097"/>
      <c r="AV112" s="2097"/>
      <c r="AW112" s="2097"/>
      <c r="AX112" s="2097"/>
      <c r="AY112" s="2097"/>
      <c r="AZ112" s="2097"/>
      <c r="BA112" s="2097"/>
      <c r="BB112" s="2097"/>
      <c r="BC112" s="2097"/>
      <c r="BD112" s="2097"/>
      <c r="BE112" s="65"/>
      <c r="BF112" s="65"/>
      <c r="BG112" s="2121"/>
      <c r="BH112" s="2121"/>
      <c r="BI112" s="2122"/>
      <c r="BJ112" s="2122"/>
      <c r="BK112" s="2122"/>
      <c r="BL112" s="2122"/>
      <c r="BM112" s="2122"/>
      <c r="BN112" s="2122"/>
      <c r="BO112" s="2122"/>
      <c r="BP112" s="2122"/>
      <c r="BQ112" s="2122"/>
      <c r="BR112" s="2122"/>
      <c r="BS112" s="2122"/>
      <c r="BT112" s="2122"/>
      <c r="BU112" s="2122"/>
      <c r="BV112" s="2122"/>
      <c r="BW112" s="2122"/>
      <c r="BX112" s="2122"/>
      <c r="BY112" s="2122"/>
      <c r="BZ112" s="2122"/>
      <c r="CA112" s="2122"/>
      <c r="CB112" s="2122"/>
      <c r="CC112" s="2122"/>
      <c r="CD112" s="2122"/>
      <c r="CE112" s="76"/>
      <c r="CF112" s="76"/>
      <c r="CG112" s="77"/>
      <c r="CH112" s="77"/>
      <c r="CN112" s="85"/>
      <c r="CO112" s="85"/>
      <c r="CP112" s="85"/>
      <c r="CQ112" s="85"/>
      <c r="CR112" s="85"/>
      <c r="CS112" s="85"/>
      <c r="CT112" s="85"/>
      <c r="CU112" s="85"/>
      <c r="CV112" s="85"/>
    </row>
    <row r="113" spans="1:100" ht="13.5" customHeight="1" x14ac:dyDescent="0.2">
      <c r="A113" s="132" t="str">
        <f>+IF('⑧一覧からの作成用データ（異動届）'!$AC$32="印刷ＯＫ→",1,"")</f>
        <v/>
      </c>
      <c r="B113" s="2413"/>
      <c r="C113" s="2413"/>
      <c r="D113" s="2396"/>
      <c r="E113" s="2396"/>
      <c r="F113" s="2413"/>
      <c r="G113" s="2413"/>
      <c r="H113" s="2396"/>
      <c r="I113" s="2396"/>
      <c r="J113" s="486"/>
      <c r="K113" s="2096"/>
      <c r="L113" s="2096"/>
      <c r="M113" s="2096"/>
      <c r="N113" s="2096"/>
      <c r="O113" s="2096"/>
      <c r="P113" s="2098"/>
      <c r="Q113" s="2098"/>
      <c r="R113" s="2098"/>
      <c r="S113" s="2098"/>
      <c r="T113" s="2098"/>
      <c r="U113" s="2098"/>
      <c r="V113" s="2098"/>
      <c r="W113" s="2098"/>
      <c r="X113" s="2098"/>
      <c r="Y113" s="2098"/>
      <c r="Z113" s="2098"/>
      <c r="AA113" s="2098"/>
      <c r="AB113" s="2098"/>
      <c r="AC113" s="2098"/>
      <c r="AD113" s="2098"/>
      <c r="AE113" s="2098"/>
      <c r="AF113" s="2098"/>
      <c r="AG113" s="2098"/>
      <c r="AH113" s="2098"/>
      <c r="AI113" s="2098"/>
      <c r="AJ113" s="2098"/>
      <c r="AK113" s="2098"/>
      <c r="AL113" s="2098"/>
      <c r="AM113" s="2098"/>
      <c r="AN113" s="2098"/>
      <c r="AO113" s="2098"/>
      <c r="AP113" s="2098"/>
      <c r="AQ113" s="2098"/>
      <c r="AR113" s="2098"/>
      <c r="AS113" s="2098"/>
      <c r="AT113" s="2098"/>
      <c r="AU113" s="2098"/>
      <c r="AV113" s="2098"/>
      <c r="AW113" s="2098"/>
      <c r="AX113" s="2098"/>
      <c r="AY113" s="2098"/>
      <c r="AZ113" s="2098"/>
      <c r="BA113" s="2098"/>
      <c r="BB113" s="2098"/>
      <c r="BC113" s="2098"/>
      <c r="BD113" s="2098"/>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76"/>
      <c r="CC113" s="76"/>
      <c r="CD113" s="76"/>
      <c r="CE113" s="76"/>
      <c r="CF113" s="76"/>
      <c r="CG113" s="77"/>
      <c r="CH113" s="77"/>
      <c r="CN113" s="85"/>
      <c r="CO113" s="85"/>
      <c r="CP113" s="85"/>
      <c r="CQ113" s="85"/>
      <c r="CR113" s="85"/>
      <c r="CS113" s="85"/>
      <c r="CT113" s="85"/>
      <c r="CU113" s="85"/>
      <c r="CV113" s="85"/>
    </row>
    <row r="114" spans="1:100" ht="13.5" customHeight="1" x14ac:dyDescent="0.2">
      <c r="A114" s="132" t="str">
        <f>+IF('⑧一覧からの作成用データ（異動届）'!$AC$32="印刷ＯＫ→",1,"")</f>
        <v/>
      </c>
      <c r="B114" s="2413"/>
      <c r="C114" s="2413"/>
      <c r="D114" s="2396"/>
      <c r="E114" s="2396"/>
      <c r="F114" s="2413"/>
      <c r="G114" s="2413"/>
      <c r="H114" s="2396"/>
      <c r="I114" s="2396"/>
      <c r="J114" s="486"/>
      <c r="K114" s="66"/>
      <c r="L114" s="66"/>
      <c r="M114" s="66"/>
      <c r="N114" s="66"/>
      <c r="O114" s="66"/>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76"/>
      <c r="CC114" s="76"/>
      <c r="CD114" s="76"/>
      <c r="CE114" s="76"/>
      <c r="CF114" s="76"/>
      <c r="CG114" s="77"/>
      <c r="CH114" s="77"/>
      <c r="CN114" s="85"/>
      <c r="CO114" s="85"/>
      <c r="CP114" s="85"/>
      <c r="CQ114" s="85"/>
      <c r="CR114" s="85"/>
      <c r="CS114" s="85"/>
      <c r="CT114" s="85"/>
      <c r="CU114" s="85"/>
      <c r="CV114" s="85"/>
    </row>
    <row r="115" spans="1:100" ht="6" customHeight="1" x14ac:dyDescent="0.2">
      <c r="A115" s="132" t="str">
        <f>+IF('⑧一覧からの作成用データ（異動届）'!$AC$33="印刷ＯＫ→",1,"")</f>
        <v/>
      </c>
      <c r="B115" s="82"/>
      <c r="C115" s="2414" t="s">
        <v>113</v>
      </c>
      <c r="D115" s="2414"/>
      <c r="E115" s="2414"/>
      <c r="F115" s="2414"/>
      <c r="G115" s="2414"/>
      <c r="H115" s="2414"/>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row>
    <row r="116" spans="1:100" ht="12.75" customHeight="1" x14ac:dyDescent="0.2">
      <c r="A116" s="132" t="str">
        <f>+IF('⑧一覧からの作成用データ（異動届）'!$AC$33="印刷ＯＫ→",1,"")</f>
        <v/>
      </c>
      <c r="B116" s="82"/>
      <c r="C116" s="2414"/>
      <c r="D116" s="2414"/>
      <c r="E116" s="2414"/>
      <c r="F116" s="2414"/>
      <c r="G116" s="2414"/>
      <c r="H116" s="2414"/>
      <c r="I116" s="82"/>
      <c r="J116" s="82"/>
      <c r="K116" s="2415" t="s">
        <v>480</v>
      </c>
      <c r="L116" s="2415"/>
      <c r="M116" s="2415"/>
      <c r="N116" s="2415"/>
      <c r="O116" s="2415"/>
      <c r="P116" s="2415"/>
      <c r="Q116" s="2415"/>
      <c r="R116" s="2415"/>
      <c r="S116" s="2415"/>
      <c r="T116" s="2415"/>
      <c r="U116" s="2415"/>
      <c r="V116" s="2415"/>
      <c r="W116" s="2415"/>
      <c r="X116" s="2415"/>
      <c r="Y116" s="2415"/>
      <c r="Z116" s="2415"/>
      <c r="AA116" s="2415"/>
      <c r="AB116" s="2417" t="s">
        <v>481</v>
      </c>
      <c r="AC116" s="2417"/>
      <c r="AD116" s="2417"/>
      <c r="AE116" s="2417"/>
      <c r="AF116" s="2417"/>
      <c r="AG116" s="2417"/>
      <c r="AH116" s="2417"/>
      <c r="AI116" s="2417"/>
      <c r="AJ116" s="2417"/>
      <c r="AK116" s="2417"/>
      <c r="AL116" s="2417"/>
      <c r="AM116" s="2417"/>
      <c r="AN116" s="2417"/>
      <c r="AO116" s="2417"/>
      <c r="AP116" s="2417"/>
      <c r="AQ116" s="2417"/>
      <c r="AR116" s="2417"/>
      <c r="AS116" s="2417"/>
      <c r="AT116" s="2417"/>
      <c r="AU116" s="2417"/>
      <c r="AV116" s="2417"/>
      <c r="AW116" s="2417"/>
      <c r="AX116" s="2419" t="s">
        <v>26</v>
      </c>
      <c r="AY116" s="2420"/>
      <c r="AZ116" s="2420"/>
      <c r="BA116" s="2421"/>
      <c r="BB116" s="2447"/>
      <c r="BC116" s="2448"/>
      <c r="BD116" s="2448"/>
      <c r="BE116" s="2448"/>
      <c r="BF116" s="2448"/>
      <c r="BG116" s="2448"/>
      <c r="BH116" s="2448"/>
      <c r="BI116" s="2448"/>
      <c r="BJ116" s="2448"/>
      <c r="BK116" s="2448"/>
      <c r="BL116" s="2448"/>
      <c r="BM116" s="2448"/>
      <c r="BN116" s="2448"/>
      <c r="BO116" s="2448"/>
      <c r="BP116" s="2448"/>
      <c r="BQ116" s="2448"/>
      <c r="BR116" s="2448"/>
      <c r="BS116" s="2448"/>
      <c r="BT116" s="2449"/>
      <c r="BU116" s="697" t="s">
        <v>28</v>
      </c>
      <c r="BV116" s="2051"/>
      <c r="BW116" s="2051"/>
      <c r="BX116" s="2051"/>
      <c r="BY116" s="2051"/>
      <c r="BZ116" s="2051"/>
      <c r="CA116" s="2051"/>
      <c r="CB116" s="2051"/>
      <c r="CC116" s="2051"/>
      <c r="CD116" s="2053"/>
      <c r="CE116" s="82"/>
      <c r="CF116" s="82"/>
    </row>
    <row r="117" spans="1:100" ht="12.75" customHeight="1" x14ac:dyDescent="0.2">
      <c r="A117" s="132" t="str">
        <f>+IF('⑧一覧からの作成用データ（異動届）'!$AC$33="印刷ＯＫ→",1,"")</f>
        <v/>
      </c>
      <c r="B117" s="82"/>
      <c r="C117" s="2414"/>
      <c r="D117" s="2414"/>
      <c r="E117" s="2414"/>
      <c r="F117" s="2414"/>
      <c r="G117" s="2414"/>
      <c r="H117" s="2414"/>
      <c r="I117" s="82"/>
      <c r="J117" s="82"/>
      <c r="K117" s="2415"/>
      <c r="L117" s="2415"/>
      <c r="M117" s="2415"/>
      <c r="N117" s="2415"/>
      <c r="O117" s="2415"/>
      <c r="P117" s="2415"/>
      <c r="Q117" s="2415"/>
      <c r="R117" s="2415"/>
      <c r="S117" s="2415"/>
      <c r="T117" s="2415"/>
      <c r="U117" s="2415"/>
      <c r="V117" s="2415"/>
      <c r="W117" s="2415"/>
      <c r="X117" s="2415"/>
      <c r="Y117" s="2415"/>
      <c r="Z117" s="2415"/>
      <c r="AA117" s="2415"/>
      <c r="AB117" s="2417"/>
      <c r="AC117" s="2417"/>
      <c r="AD117" s="2417"/>
      <c r="AE117" s="2417"/>
      <c r="AF117" s="2417"/>
      <c r="AG117" s="2417"/>
      <c r="AH117" s="2417"/>
      <c r="AI117" s="2417"/>
      <c r="AJ117" s="2417"/>
      <c r="AK117" s="2417"/>
      <c r="AL117" s="2417"/>
      <c r="AM117" s="2417"/>
      <c r="AN117" s="2417"/>
      <c r="AO117" s="2417"/>
      <c r="AP117" s="2417"/>
      <c r="AQ117" s="2417"/>
      <c r="AR117" s="2417"/>
      <c r="AS117" s="2417"/>
      <c r="AT117" s="2417"/>
      <c r="AU117" s="2417"/>
      <c r="AV117" s="2417"/>
      <c r="AW117" s="2417"/>
      <c r="AX117" s="2422"/>
      <c r="AY117" s="2423"/>
      <c r="AZ117" s="2423"/>
      <c r="BA117" s="2424"/>
      <c r="BB117" s="2450"/>
      <c r="BC117" s="2451"/>
      <c r="BD117" s="2451"/>
      <c r="BE117" s="2451"/>
      <c r="BF117" s="2451"/>
      <c r="BG117" s="2451"/>
      <c r="BH117" s="2451"/>
      <c r="BI117" s="2451"/>
      <c r="BJ117" s="2451"/>
      <c r="BK117" s="2451"/>
      <c r="BL117" s="2451"/>
      <c r="BM117" s="2451"/>
      <c r="BN117" s="2451"/>
      <c r="BO117" s="2451"/>
      <c r="BP117" s="2451"/>
      <c r="BQ117" s="2451"/>
      <c r="BR117" s="2451"/>
      <c r="BS117" s="2451"/>
      <c r="BT117" s="2452"/>
      <c r="BU117" s="1559"/>
      <c r="BV117" s="2052"/>
      <c r="BW117" s="2052"/>
      <c r="BX117" s="2052"/>
      <c r="BY117" s="2052"/>
      <c r="BZ117" s="2052"/>
      <c r="CA117" s="2052"/>
      <c r="CB117" s="2052"/>
      <c r="CC117" s="2052"/>
      <c r="CD117" s="2054"/>
      <c r="CE117" s="83"/>
      <c r="CF117" s="83"/>
    </row>
    <row r="118" spans="1:100" ht="12.75" customHeight="1" x14ac:dyDescent="0.2">
      <c r="A118" s="132" t="str">
        <f>+IF('⑧一覧からの作成用データ（異動届）'!$AC$33="印刷ＯＫ→",1,"")</f>
        <v/>
      </c>
      <c r="B118" s="82"/>
      <c r="C118" s="82"/>
      <c r="D118" s="82"/>
      <c r="E118" s="82"/>
      <c r="F118" s="82"/>
      <c r="G118" s="82"/>
      <c r="H118" s="82"/>
      <c r="I118" s="82"/>
      <c r="J118" s="82"/>
      <c r="K118" s="2415"/>
      <c r="L118" s="2415"/>
      <c r="M118" s="2415"/>
      <c r="N118" s="2415"/>
      <c r="O118" s="2415"/>
      <c r="P118" s="2415"/>
      <c r="Q118" s="2415"/>
      <c r="R118" s="2415"/>
      <c r="S118" s="2415"/>
      <c r="T118" s="2415"/>
      <c r="U118" s="2415"/>
      <c r="V118" s="2415"/>
      <c r="W118" s="2415"/>
      <c r="X118" s="2415"/>
      <c r="Y118" s="2415"/>
      <c r="Z118" s="2415"/>
      <c r="AA118" s="2415"/>
      <c r="AB118" s="2417"/>
      <c r="AC118" s="2417"/>
      <c r="AD118" s="2417"/>
      <c r="AE118" s="2417"/>
      <c r="AF118" s="2417"/>
      <c r="AG118" s="2417"/>
      <c r="AH118" s="2417"/>
      <c r="AI118" s="2417"/>
      <c r="AJ118" s="2417"/>
      <c r="AK118" s="2417"/>
      <c r="AL118" s="2417"/>
      <c r="AM118" s="2417"/>
      <c r="AN118" s="2417"/>
      <c r="AO118" s="2417"/>
      <c r="AP118" s="2417"/>
      <c r="AQ118" s="2417"/>
      <c r="AR118" s="2417"/>
      <c r="AS118" s="2417"/>
      <c r="AT118" s="2417"/>
      <c r="AU118" s="2417"/>
      <c r="AV118" s="2417"/>
      <c r="AW118" s="2417"/>
      <c r="AX118" s="2422"/>
      <c r="AY118" s="2423"/>
      <c r="AZ118" s="2423"/>
      <c r="BA118" s="2424"/>
      <c r="BB118" s="2450"/>
      <c r="BC118" s="2451"/>
      <c r="BD118" s="2451"/>
      <c r="BE118" s="2451"/>
      <c r="BF118" s="2451"/>
      <c r="BG118" s="2451"/>
      <c r="BH118" s="2451"/>
      <c r="BI118" s="2451"/>
      <c r="BJ118" s="2451"/>
      <c r="BK118" s="2451"/>
      <c r="BL118" s="2451"/>
      <c r="BM118" s="2451"/>
      <c r="BN118" s="2451"/>
      <c r="BO118" s="2451"/>
      <c r="BP118" s="2451"/>
      <c r="BQ118" s="2451"/>
      <c r="BR118" s="2451"/>
      <c r="BS118" s="2451"/>
      <c r="BT118" s="2452"/>
      <c r="BU118" s="2437" t="s">
        <v>27</v>
      </c>
      <c r="BV118" s="2397" t="s">
        <v>29</v>
      </c>
      <c r="BW118" s="2397"/>
      <c r="BX118" s="2397"/>
      <c r="BY118" s="2397"/>
      <c r="BZ118" s="2398"/>
      <c r="CA118" s="1683" t="s">
        <v>30</v>
      </c>
      <c r="CB118" s="2397"/>
      <c r="CC118" s="2397"/>
      <c r="CD118" s="2398"/>
      <c r="CE118" s="76"/>
      <c r="CF118" s="76"/>
    </row>
    <row r="119" spans="1:100" ht="12.75" customHeight="1" x14ac:dyDescent="0.2">
      <c r="A119" s="132" t="str">
        <f>+IF('⑧一覧からの作成用データ（異動届）'!$AC$33="印刷ＯＫ→",1,"")</f>
        <v/>
      </c>
      <c r="B119" s="82"/>
      <c r="C119" s="82">
        <v>3</v>
      </c>
      <c r="D119" s="82"/>
      <c r="E119" s="82"/>
      <c r="F119" s="82"/>
      <c r="G119" s="82"/>
      <c r="H119" s="82">
        <v>2</v>
      </c>
      <c r="I119" s="82">
        <v>1</v>
      </c>
      <c r="J119" s="82"/>
      <c r="K119" s="2415"/>
      <c r="L119" s="2415"/>
      <c r="M119" s="2415"/>
      <c r="N119" s="2415"/>
      <c r="O119" s="2415"/>
      <c r="P119" s="2415"/>
      <c r="Q119" s="2415"/>
      <c r="R119" s="2415"/>
      <c r="S119" s="2415"/>
      <c r="T119" s="2415"/>
      <c r="U119" s="2415"/>
      <c r="V119" s="2415"/>
      <c r="W119" s="2415"/>
      <c r="X119" s="2415"/>
      <c r="Y119" s="2415"/>
      <c r="Z119" s="2415"/>
      <c r="AA119" s="2415"/>
      <c r="AB119" s="2417"/>
      <c r="AC119" s="2417"/>
      <c r="AD119" s="2417"/>
      <c r="AE119" s="2417"/>
      <c r="AF119" s="2417"/>
      <c r="AG119" s="2417"/>
      <c r="AH119" s="2417"/>
      <c r="AI119" s="2417"/>
      <c r="AJ119" s="2417"/>
      <c r="AK119" s="2417"/>
      <c r="AL119" s="2417"/>
      <c r="AM119" s="2417"/>
      <c r="AN119" s="2417"/>
      <c r="AO119" s="2417"/>
      <c r="AP119" s="2417"/>
      <c r="AQ119" s="2417"/>
      <c r="AR119" s="2417"/>
      <c r="AS119" s="2417"/>
      <c r="AT119" s="2417"/>
      <c r="AU119" s="2417"/>
      <c r="AV119" s="2417"/>
      <c r="AW119" s="2417"/>
      <c r="AX119" s="2422"/>
      <c r="AY119" s="2423"/>
      <c r="AZ119" s="2423"/>
      <c r="BA119" s="2424"/>
      <c r="BB119" s="2450"/>
      <c r="BC119" s="2451"/>
      <c r="BD119" s="2451"/>
      <c r="BE119" s="2451"/>
      <c r="BF119" s="2451"/>
      <c r="BG119" s="2451"/>
      <c r="BH119" s="2451"/>
      <c r="BI119" s="2451"/>
      <c r="BJ119" s="2451"/>
      <c r="BK119" s="2451"/>
      <c r="BL119" s="2451"/>
      <c r="BM119" s="2451"/>
      <c r="BN119" s="2451"/>
      <c r="BO119" s="2451"/>
      <c r="BP119" s="2451"/>
      <c r="BQ119" s="2451"/>
      <c r="BR119" s="2451"/>
      <c r="BS119" s="2451"/>
      <c r="BT119" s="2452"/>
      <c r="BU119" s="2437"/>
      <c r="BV119" s="2399"/>
      <c r="BW119" s="2399"/>
      <c r="BX119" s="2399"/>
      <c r="BY119" s="2399"/>
      <c r="BZ119" s="2400"/>
      <c r="CA119" s="2401"/>
      <c r="CB119" s="2399"/>
      <c r="CC119" s="2399"/>
      <c r="CD119" s="2400"/>
      <c r="CE119" s="76"/>
      <c r="CF119" s="76"/>
    </row>
    <row r="120" spans="1:100" ht="12.75" customHeight="1" x14ac:dyDescent="0.2">
      <c r="A120" s="132" t="str">
        <f>+IF('⑧一覧からの作成用データ（異動届）'!$AC$33="印刷ＯＫ→",1,"")</f>
        <v/>
      </c>
      <c r="B120" s="2413" t="s">
        <v>67</v>
      </c>
      <c r="C120" s="2413" t="s">
        <v>66</v>
      </c>
      <c r="D120" s="2396" t="s">
        <v>65</v>
      </c>
      <c r="E120" s="2396" t="s">
        <v>64</v>
      </c>
      <c r="F120" s="2413" t="s">
        <v>63</v>
      </c>
      <c r="G120" s="2413" t="s">
        <v>62</v>
      </c>
      <c r="H120" s="2396" t="s">
        <v>61</v>
      </c>
      <c r="I120" s="2396" t="s">
        <v>60</v>
      </c>
      <c r="J120" s="486"/>
      <c r="K120" s="2415"/>
      <c r="L120" s="2415"/>
      <c r="M120" s="2415"/>
      <c r="N120" s="2415"/>
      <c r="O120" s="2415"/>
      <c r="P120" s="2415"/>
      <c r="Q120" s="2415"/>
      <c r="R120" s="2415"/>
      <c r="S120" s="2415"/>
      <c r="T120" s="2415"/>
      <c r="U120" s="2415"/>
      <c r="V120" s="2415"/>
      <c r="W120" s="2415"/>
      <c r="X120" s="2415"/>
      <c r="Y120" s="2415"/>
      <c r="Z120" s="2415"/>
      <c r="AA120" s="2415"/>
      <c r="AB120" s="2417"/>
      <c r="AC120" s="2417"/>
      <c r="AD120" s="2417"/>
      <c r="AE120" s="2417"/>
      <c r="AF120" s="2417"/>
      <c r="AG120" s="2417"/>
      <c r="AH120" s="2417"/>
      <c r="AI120" s="2417"/>
      <c r="AJ120" s="2417"/>
      <c r="AK120" s="2417"/>
      <c r="AL120" s="2417"/>
      <c r="AM120" s="2417"/>
      <c r="AN120" s="2417"/>
      <c r="AO120" s="2417"/>
      <c r="AP120" s="2417"/>
      <c r="AQ120" s="2417"/>
      <c r="AR120" s="2417"/>
      <c r="AS120" s="2417"/>
      <c r="AT120" s="2417"/>
      <c r="AU120" s="2417"/>
      <c r="AV120" s="2417"/>
      <c r="AW120" s="2417"/>
      <c r="AX120" s="2422"/>
      <c r="AY120" s="2423"/>
      <c r="AZ120" s="2423"/>
      <c r="BA120" s="2424"/>
      <c r="BB120" s="2450"/>
      <c r="BC120" s="2451"/>
      <c r="BD120" s="2451"/>
      <c r="BE120" s="2451"/>
      <c r="BF120" s="2451"/>
      <c r="BG120" s="2451"/>
      <c r="BH120" s="2451"/>
      <c r="BI120" s="2451"/>
      <c r="BJ120" s="2451"/>
      <c r="BK120" s="2451"/>
      <c r="BL120" s="2451"/>
      <c r="BM120" s="2451"/>
      <c r="BN120" s="2451"/>
      <c r="BO120" s="2451"/>
      <c r="BP120" s="2451"/>
      <c r="BQ120" s="2451"/>
      <c r="BR120" s="2451"/>
      <c r="BS120" s="2451"/>
      <c r="BT120" s="2452"/>
      <c r="BU120" s="2437"/>
      <c r="BV120" s="2397" t="s">
        <v>32</v>
      </c>
      <c r="BW120" s="2397"/>
      <c r="BX120" s="2397"/>
      <c r="BY120" s="2397"/>
      <c r="BZ120" s="2398"/>
      <c r="CA120" s="1683" t="s">
        <v>31</v>
      </c>
      <c r="CB120" s="2397"/>
      <c r="CC120" s="2397"/>
      <c r="CD120" s="2398"/>
      <c r="CE120" s="76"/>
      <c r="CF120" s="76"/>
    </row>
    <row r="121" spans="1:100" ht="13.5" customHeight="1" x14ac:dyDescent="0.2">
      <c r="A121" s="132" t="str">
        <f>+IF('⑧一覧からの作成用データ（異動届）'!$AC$33="印刷ＯＫ→",1,"")</f>
        <v/>
      </c>
      <c r="B121" s="2413"/>
      <c r="C121" s="2413"/>
      <c r="D121" s="2396"/>
      <c r="E121" s="2396"/>
      <c r="F121" s="2413"/>
      <c r="G121" s="2413"/>
      <c r="H121" s="2396"/>
      <c r="I121" s="2396"/>
      <c r="J121" s="486"/>
      <c r="K121" s="2416"/>
      <c r="L121" s="2416"/>
      <c r="M121" s="2416"/>
      <c r="N121" s="2416"/>
      <c r="O121" s="2416"/>
      <c r="P121" s="2416"/>
      <c r="Q121" s="2416"/>
      <c r="R121" s="2416"/>
      <c r="S121" s="2416"/>
      <c r="T121" s="2416"/>
      <c r="U121" s="2416"/>
      <c r="V121" s="2416"/>
      <c r="W121" s="2416"/>
      <c r="X121" s="2416"/>
      <c r="Y121" s="2416"/>
      <c r="Z121" s="2416"/>
      <c r="AA121" s="2416"/>
      <c r="AB121" s="2418"/>
      <c r="AC121" s="2418"/>
      <c r="AD121" s="2418"/>
      <c r="AE121" s="2418"/>
      <c r="AF121" s="2418"/>
      <c r="AG121" s="2418"/>
      <c r="AH121" s="2418"/>
      <c r="AI121" s="2418"/>
      <c r="AJ121" s="2418"/>
      <c r="AK121" s="2418"/>
      <c r="AL121" s="2418"/>
      <c r="AM121" s="2418"/>
      <c r="AN121" s="2418"/>
      <c r="AO121" s="2418"/>
      <c r="AP121" s="2418"/>
      <c r="AQ121" s="2418"/>
      <c r="AR121" s="2418"/>
      <c r="AS121" s="2418"/>
      <c r="AT121" s="2418"/>
      <c r="AU121" s="2418"/>
      <c r="AV121" s="2418"/>
      <c r="AW121" s="2418"/>
      <c r="AX121" s="2425"/>
      <c r="AY121" s="2426"/>
      <c r="AZ121" s="2426"/>
      <c r="BA121" s="2427"/>
      <c r="BB121" s="2453"/>
      <c r="BC121" s="2454"/>
      <c r="BD121" s="2454"/>
      <c r="BE121" s="2454"/>
      <c r="BF121" s="2454"/>
      <c r="BG121" s="2454"/>
      <c r="BH121" s="2454"/>
      <c r="BI121" s="2454"/>
      <c r="BJ121" s="2454"/>
      <c r="BK121" s="2454"/>
      <c r="BL121" s="2454"/>
      <c r="BM121" s="2454"/>
      <c r="BN121" s="2454"/>
      <c r="BO121" s="2454"/>
      <c r="BP121" s="2454"/>
      <c r="BQ121" s="2454"/>
      <c r="BR121" s="2454"/>
      <c r="BS121" s="2454"/>
      <c r="BT121" s="2455"/>
      <c r="BU121" s="2437"/>
      <c r="BV121" s="2399"/>
      <c r="BW121" s="2399"/>
      <c r="BX121" s="2399"/>
      <c r="BY121" s="2399"/>
      <c r="BZ121" s="2400"/>
      <c r="CA121" s="2401"/>
      <c r="CB121" s="2399"/>
      <c r="CC121" s="2399"/>
      <c r="CD121" s="2400"/>
      <c r="CE121" s="76"/>
      <c r="CF121" s="76"/>
      <c r="CG121" s="84"/>
      <c r="CL121" s="85"/>
      <c r="CM121" s="85"/>
      <c r="CN121" s="85"/>
      <c r="CO121" s="85"/>
      <c r="CP121" s="85"/>
      <c r="CQ121" s="85"/>
      <c r="CR121" s="85"/>
      <c r="CS121" s="85"/>
      <c r="CT121" s="85"/>
    </row>
    <row r="122" spans="1:100" ht="13.5" customHeight="1" x14ac:dyDescent="0.2">
      <c r="A122" s="132" t="str">
        <f>+IF('⑧一覧からの作成用データ（異動届）'!$AC$33="印刷ＯＫ→",1,"")</f>
        <v/>
      </c>
      <c r="B122" s="2413"/>
      <c r="C122" s="2413"/>
      <c r="D122" s="2396"/>
      <c r="E122" s="2396"/>
      <c r="F122" s="2413"/>
      <c r="G122" s="2413"/>
      <c r="H122" s="2396"/>
      <c r="I122" s="2396"/>
      <c r="J122" s="486"/>
      <c r="K122" s="45"/>
      <c r="L122" s="25"/>
      <c r="M122" s="25"/>
      <c r="N122" s="25"/>
      <c r="O122" s="25"/>
      <c r="P122" s="25"/>
      <c r="Q122" s="25"/>
      <c r="R122" s="25"/>
      <c r="S122" s="25"/>
      <c r="T122" s="25"/>
      <c r="U122" s="25"/>
      <c r="V122" s="25"/>
      <c r="W122" s="25"/>
      <c r="X122" s="25"/>
      <c r="Y122" s="46"/>
      <c r="Z122" s="2402" t="s">
        <v>466</v>
      </c>
      <c r="AA122" s="2403"/>
      <c r="AB122" s="2408" t="s">
        <v>21</v>
      </c>
      <c r="AC122" s="2409"/>
      <c r="AD122" s="2409"/>
      <c r="AE122" s="2409"/>
      <c r="AF122" s="2409"/>
      <c r="AG122" s="2410"/>
      <c r="AH122" s="1682" t="s">
        <v>482</v>
      </c>
      <c r="AI122" s="1683"/>
      <c r="AJ122" s="2097" t="str">
        <f>①伊勢崎市における事業所基本情報!$K$26&amp;"-"&amp;①伊勢崎市における事業所基本情報!Q26&amp;""</f>
        <v>-</v>
      </c>
      <c r="AK122" s="2097"/>
      <c r="AL122" s="2097"/>
      <c r="AM122" s="2097"/>
      <c r="AN122" s="2097"/>
      <c r="AO122" s="2097"/>
      <c r="AP122" s="2097"/>
      <c r="AQ122" s="2097"/>
      <c r="AR122" s="25"/>
      <c r="AS122" s="25"/>
      <c r="AT122" s="25"/>
      <c r="AU122" s="25"/>
      <c r="AV122" s="25"/>
      <c r="AW122" s="25"/>
      <c r="AX122" s="25"/>
      <c r="AY122" s="76"/>
      <c r="AZ122" s="76"/>
      <c r="BA122" s="76"/>
      <c r="BB122" s="76"/>
      <c r="BC122" s="76"/>
      <c r="BD122" s="25"/>
      <c r="BE122" s="25"/>
      <c r="BF122" s="25"/>
      <c r="BG122" s="25"/>
      <c r="BH122" s="2386" t="s">
        <v>460</v>
      </c>
      <c r="BI122" s="2386"/>
      <c r="BJ122" s="2386"/>
      <c r="BK122" s="2386"/>
      <c r="BL122" s="2386"/>
      <c r="BM122" s="2386"/>
      <c r="BN122" s="2386"/>
      <c r="BO122" s="2411" t="str">
        <f>①伊勢崎市における事業所基本情報!$CG$18&amp;""</f>
        <v/>
      </c>
      <c r="BP122" s="2392"/>
      <c r="BQ122" s="2392" t="str">
        <f>①伊勢崎市における事業所基本情報!$CH$18&amp;""</f>
        <v/>
      </c>
      <c r="BR122" s="2392"/>
      <c r="BS122" s="2392" t="str">
        <f>①伊勢崎市における事業所基本情報!$CI$18&amp;""</f>
        <v/>
      </c>
      <c r="BT122" s="2392"/>
      <c r="BU122" s="2392" t="str">
        <f>①伊勢崎市における事業所基本情報!$CJ$18&amp;""</f>
        <v/>
      </c>
      <c r="BV122" s="2392"/>
      <c r="BW122" s="2392" t="str">
        <f>①伊勢崎市における事業所基本情報!$CK$18&amp;""</f>
        <v/>
      </c>
      <c r="BX122" s="2392"/>
      <c r="BY122" s="2392" t="str">
        <f>①伊勢崎市における事業所基本情報!$CL$18&amp;""</f>
        <v/>
      </c>
      <c r="BZ122" s="2392"/>
      <c r="CA122" s="2392" t="str">
        <f>①伊勢崎市における事業所基本情報!$CM$18&amp;""</f>
        <v/>
      </c>
      <c r="CB122" s="2392"/>
      <c r="CC122" s="2392" t="str">
        <f>①伊勢崎市における事業所基本情報!$CN$18&amp;""</f>
        <v/>
      </c>
      <c r="CD122" s="2394"/>
      <c r="CE122" s="86"/>
      <c r="CF122" s="86"/>
      <c r="CG122" s="84"/>
      <c r="CL122" s="85"/>
      <c r="CM122" s="85"/>
      <c r="CN122" s="85"/>
      <c r="CO122" s="85"/>
      <c r="CP122" s="85"/>
      <c r="CQ122" s="85"/>
      <c r="CR122" s="85"/>
      <c r="CS122" s="85"/>
      <c r="CT122" s="85"/>
    </row>
    <row r="123" spans="1:100" ht="12" customHeight="1" x14ac:dyDescent="0.2">
      <c r="A123" s="132" t="str">
        <f>+IF('⑧一覧からの作成用データ（異動届）'!$AC$33="印刷ＯＫ→",1,"")</f>
        <v/>
      </c>
      <c r="B123" s="2413"/>
      <c r="C123" s="2413"/>
      <c r="D123" s="2396"/>
      <c r="E123" s="2396"/>
      <c r="F123" s="2413"/>
      <c r="G123" s="2413"/>
      <c r="H123" s="2396"/>
      <c r="I123" s="2396"/>
      <c r="J123" s="486"/>
      <c r="K123" s="47"/>
      <c r="L123" s="76"/>
      <c r="M123" s="76"/>
      <c r="N123" s="76"/>
      <c r="O123" s="76"/>
      <c r="P123" s="76"/>
      <c r="Q123" s="76"/>
      <c r="R123" s="76"/>
      <c r="S123" s="76"/>
      <c r="T123" s="76"/>
      <c r="U123" s="76"/>
      <c r="V123" s="76"/>
      <c r="W123" s="76"/>
      <c r="X123" s="76"/>
      <c r="Y123" s="48"/>
      <c r="Z123" s="2404"/>
      <c r="AA123" s="2405"/>
      <c r="AB123" s="1640"/>
      <c r="AC123" s="1590"/>
      <c r="AD123" s="1590"/>
      <c r="AE123" s="1590"/>
      <c r="AF123" s="1590"/>
      <c r="AG123" s="1641"/>
      <c r="AH123" s="1568" t="str">
        <f>①伊勢崎市における事業所基本情報!$I$27&amp;""</f>
        <v/>
      </c>
      <c r="AI123" s="1569"/>
      <c r="AJ123" s="1569"/>
      <c r="AK123" s="1569"/>
      <c r="AL123" s="1569"/>
      <c r="AM123" s="1569"/>
      <c r="AN123" s="1569"/>
      <c r="AO123" s="1569"/>
      <c r="AP123" s="1569"/>
      <c r="AQ123" s="1569"/>
      <c r="AR123" s="1569"/>
      <c r="AS123" s="1569"/>
      <c r="AT123" s="1569"/>
      <c r="AU123" s="1569"/>
      <c r="AV123" s="1569"/>
      <c r="AW123" s="1569"/>
      <c r="AX123" s="1569"/>
      <c r="AY123" s="1569"/>
      <c r="AZ123" s="1569"/>
      <c r="BA123" s="1569"/>
      <c r="BB123" s="1569"/>
      <c r="BC123" s="1569"/>
      <c r="BD123" s="1569"/>
      <c r="BE123" s="1569"/>
      <c r="BF123" s="1569"/>
      <c r="BG123" s="1569"/>
      <c r="BH123" s="2386"/>
      <c r="BI123" s="2386"/>
      <c r="BJ123" s="2386"/>
      <c r="BK123" s="2386"/>
      <c r="BL123" s="2386"/>
      <c r="BM123" s="2386"/>
      <c r="BN123" s="2386"/>
      <c r="BO123" s="2412"/>
      <c r="BP123" s="2393"/>
      <c r="BQ123" s="2393"/>
      <c r="BR123" s="2393"/>
      <c r="BS123" s="2393"/>
      <c r="BT123" s="2393"/>
      <c r="BU123" s="2393"/>
      <c r="BV123" s="2393"/>
      <c r="BW123" s="2393"/>
      <c r="BX123" s="2393"/>
      <c r="BY123" s="2393"/>
      <c r="BZ123" s="2393"/>
      <c r="CA123" s="2393"/>
      <c r="CB123" s="2393"/>
      <c r="CC123" s="2393"/>
      <c r="CD123" s="2395"/>
      <c r="CE123" s="86"/>
      <c r="CF123" s="86"/>
      <c r="CG123" s="77"/>
      <c r="CL123" s="85"/>
      <c r="CM123" s="85"/>
      <c r="CN123" s="85"/>
      <c r="CO123" s="85"/>
      <c r="CP123" s="85"/>
      <c r="CQ123" s="85"/>
      <c r="CR123" s="85"/>
      <c r="CS123" s="85"/>
      <c r="CT123" s="85"/>
    </row>
    <row r="124" spans="1:100" ht="12" customHeight="1" x14ac:dyDescent="0.2">
      <c r="A124" s="132" t="str">
        <f>+IF('⑧一覧からの作成用データ（異動届）'!$AC$33="印刷ＯＫ→",1,"")</f>
        <v/>
      </c>
      <c r="B124" s="2413"/>
      <c r="C124" s="2413"/>
      <c r="D124" s="2396"/>
      <c r="E124" s="2396"/>
      <c r="F124" s="2413"/>
      <c r="G124" s="2413"/>
      <c r="H124" s="2396"/>
      <c r="I124" s="2396"/>
      <c r="J124" s="486"/>
      <c r="K124" s="2165" t="s">
        <v>483</v>
      </c>
      <c r="L124" s="1564"/>
      <c r="M124" s="1564"/>
      <c r="N124" s="1564"/>
      <c r="O124" s="1564"/>
      <c r="P124" s="2378" t="s">
        <v>19</v>
      </c>
      <c r="Q124" s="2378"/>
      <c r="R124" s="2378"/>
      <c r="S124" s="2378"/>
      <c r="T124" s="2378"/>
      <c r="U124" s="2378"/>
      <c r="V124" s="2378"/>
      <c r="W124" s="2378"/>
      <c r="X124" s="2378"/>
      <c r="Y124" s="2379"/>
      <c r="Z124" s="2404"/>
      <c r="AA124" s="2405"/>
      <c r="AB124" s="1640"/>
      <c r="AC124" s="1590"/>
      <c r="AD124" s="1590"/>
      <c r="AE124" s="1590"/>
      <c r="AF124" s="1590"/>
      <c r="AG124" s="1641"/>
      <c r="AH124" s="1568"/>
      <c r="AI124" s="1569"/>
      <c r="AJ124" s="1569"/>
      <c r="AK124" s="1569"/>
      <c r="AL124" s="1569"/>
      <c r="AM124" s="1569"/>
      <c r="AN124" s="1569"/>
      <c r="AO124" s="1569"/>
      <c r="AP124" s="1569"/>
      <c r="AQ124" s="1569"/>
      <c r="AR124" s="1569"/>
      <c r="AS124" s="1569"/>
      <c r="AT124" s="1569"/>
      <c r="AU124" s="1569"/>
      <c r="AV124" s="1569"/>
      <c r="AW124" s="1569"/>
      <c r="AX124" s="1569"/>
      <c r="AY124" s="1569"/>
      <c r="AZ124" s="1569"/>
      <c r="BA124" s="1569"/>
      <c r="BB124" s="1569"/>
      <c r="BC124" s="1569"/>
      <c r="BD124" s="1569"/>
      <c r="BE124" s="1569"/>
      <c r="BF124" s="1569"/>
      <c r="BG124" s="1569"/>
      <c r="BH124" s="1561" t="s">
        <v>11</v>
      </c>
      <c r="BI124" s="1561"/>
      <c r="BJ124" s="1561"/>
      <c r="BK124" s="1561"/>
      <c r="BL124" s="1561"/>
      <c r="BM124" s="1561"/>
      <c r="BN124" s="1561"/>
      <c r="BO124" s="2380" t="s">
        <v>55</v>
      </c>
      <c r="BP124" s="2381"/>
      <c r="BQ124" s="2381"/>
      <c r="BR124" s="2381"/>
      <c r="BS124" s="2381"/>
      <c r="BT124" s="2381"/>
      <c r="BU124" s="2381"/>
      <c r="BV124" s="2381"/>
      <c r="BW124" s="2381"/>
      <c r="BX124" s="2381"/>
      <c r="BY124" s="2381"/>
      <c r="BZ124" s="2381"/>
      <c r="CA124" s="2381"/>
      <c r="CB124" s="2381"/>
      <c r="CC124" s="2381"/>
      <c r="CD124" s="2382"/>
      <c r="CE124" s="78"/>
      <c r="CF124" s="78"/>
      <c r="CG124" s="77"/>
      <c r="CL124" s="85"/>
      <c r="CM124" s="85"/>
      <c r="CN124" s="85"/>
      <c r="CO124" s="85"/>
      <c r="CP124" s="85"/>
      <c r="CQ124" s="85"/>
      <c r="CR124" s="85"/>
      <c r="CS124" s="85"/>
      <c r="CT124" s="85"/>
    </row>
    <row r="125" spans="1:100" ht="12" customHeight="1" x14ac:dyDescent="0.2">
      <c r="A125" s="132" t="str">
        <f>+IF('⑧一覧からの作成用データ（異動届）'!$AC$33="印刷ＯＫ→",1,"")</f>
        <v/>
      </c>
      <c r="B125" s="2413"/>
      <c r="C125" s="2413"/>
      <c r="D125" s="2396"/>
      <c r="E125" s="2396"/>
      <c r="F125" s="2413"/>
      <c r="G125" s="2413"/>
      <c r="H125" s="2396"/>
      <c r="I125" s="2396"/>
      <c r="J125" s="486"/>
      <c r="K125" s="2165"/>
      <c r="L125" s="1564"/>
      <c r="M125" s="1564"/>
      <c r="N125" s="1564"/>
      <c r="O125" s="1564"/>
      <c r="P125" s="2378"/>
      <c r="Q125" s="2378"/>
      <c r="R125" s="2378"/>
      <c r="S125" s="2378"/>
      <c r="T125" s="2378"/>
      <c r="U125" s="2378"/>
      <c r="V125" s="2378"/>
      <c r="W125" s="2378"/>
      <c r="X125" s="2378"/>
      <c r="Y125" s="2379"/>
      <c r="Z125" s="2404"/>
      <c r="AA125" s="2405"/>
      <c r="AB125" s="1637"/>
      <c r="AC125" s="1638"/>
      <c r="AD125" s="1638"/>
      <c r="AE125" s="1638"/>
      <c r="AF125" s="1638"/>
      <c r="AG125" s="1642"/>
      <c r="AH125" s="1570"/>
      <c r="AI125" s="1571"/>
      <c r="AJ125" s="1571"/>
      <c r="AK125" s="1571"/>
      <c r="AL125" s="1571"/>
      <c r="AM125" s="1571"/>
      <c r="AN125" s="1571"/>
      <c r="AO125" s="1571"/>
      <c r="AP125" s="1571"/>
      <c r="AQ125" s="1571"/>
      <c r="AR125" s="1571"/>
      <c r="AS125" s="1571"/>
      <c r="AT125" s="1571"/>
      <c r="AU125" s="1571"/>
      <c r="AV125" s="1571"/>
      <c r="AW125" s="1571"/>
      <c r="AX125" s="1571"/>
      <c r="AY125" s="1571"/>
      <c r="AZ125" s="1571"/>
      <c r="BA125" s="1571"/>
      <c r="BB125" s="1571"/>
      <c r="BC125" s="1571"/>
      <c r="BD125" s="1571"/>
      <c r="BE125" s="1571"/>
      <c r="BF125" s="1571"/>
      <c r="BG125" s="1571"/>
      <c r="BH125" s="1561"/>
      <c r="BI125" s="1561"/>
      <c r="BJ125" s="1561"/>
      <c r="BK125" s="1561"/>
      <c r="BL125" s="1561"/>
      <c r="BM125" s="1561"/>
      <c r="BN125" s="1561"/>
      <c r="BO125" s="2383"/>
      <c r="BP125" s="2384"/>
      <c r="BQ125" s="2384"/>
      <c r="BR125" s="2384"/>
      <c r="BS125" s="2384"/>
      <c r="BT125" s="2384"/>
      <c r="BU125" s="2384"/>
      <c r="BV125" s="2384"/>
      <c r="BW125" s="2384"/>
      <c r="BX125" s="2384"/>
      <c r="BY125" s="2384"/>
      <c r="BZ125" s="2384"/>
      <c r="CA125" s="2384"/>
      <c r="CB125" s="2384"/>
      <c r="CC125" s="2384"/>
      <c r="CD125" s="2385"/>
      <c r="CE125" s="78"/>
      <c r="CF125" s="78"/>
      <c r="CG125" s="77"/>
      <c r="CL125" s="85"/>
      <c r="CM125" s="85"/>
      <c r="CN125" s="85"/>
      <c r="CO125" s="85"/>
      <c r="CP125" s="85"/>
      <c r="CQ125" s="85"/>
      <c r="CR125" s="85"/>
      <c r="CS125" s="85"/>
      <c r="CT125" s="85"/>
    </row>
    <row r="126" spans="1:100" ht="13.5" customHeight="1" x14ac:dyDescent="0.2">
      <c r="A126" s="132" t="str">
        <f>+IF('⑧一覧からの作成用データ（異動届）'!$AC$33="印刷ＯＫ→",1,"")</f>
        <v/>
      </c>
      <c r="B126" s="2413"/>
      <c r="C126" s="2413"/>
      <c r="D126" s="2396"/>
      <c r="E126" s="2396"/>
      <c r="F126" s="2413"/>
      <c r="G126" s="2413"/>
      <c r="H126" s="2396"/>
      <c r="I126" s="2396"/>
      <c r="J126" s="486"/>
      <c r="K126" s="47"/>
      <c r="L126" s="76"/>
      <c r="M126" s="76"/>
      <c r="N126" s="76"/>
      <c r="O126" s="76"/>
      <c r="P126" s="76"/>
      <c r="Q126" s="76"/>
      <c r="R126" s="76"/>
      <c r="S126" s="76"/>
      <c r="T126" s="76"/>
      <c r="U126" s="76"/>
      <c r="V126" s="76"/>
      <c r="W126" s="76"/>
      <c r="X126" s="76"/>
      <c r="Y126" s="48"/>
      <c r="Z126" s="2404"/>
      <c r="AA126" s="2405"/>
      <c r="AB126" s="1634" t="s">
        <v>20</v>
      </c>
      <c r="AC126" s="1634"/>
      <c r="AD126" s="1634"/>
      <c r="AE126" s="1634"/>
      <c r="AF126" s="1634"/>
      <c r="AG126" s="1634"/>
      <c r="AH126" s="1610" t="str">
        <f>①伊勢崎市における事業所基本情報!$I$20&amp;""</f>
        <v/>
      </c>
      <c r="AI126" s="1611"/>
      <c r="AJ126" s="1611"/>
      <c r="AK126" s="1611"/>
      <c r="AL126" s="1611"/>
      <c r="AM126" s="1611"/>
      <c r="AN126" s="1611"/>
      <c r="AO126" s="1611"/>
      <c r="AP126" s="1611"/>
      <c r="AQ126" s="1611"/>
      <c r="AR126" s="1611"/>
      <c r="AS126" s="1611"/>
      <c r="AT126" s="1611"/>
      <c r="AU126" s="1611"/>
      <c r="AV126" s="1611"/>
      <c r="AW126" s="1611"/>
      <c r="AX126" s="1611"/>
      <c r="AY126" s="1611"/>
      <c r="AZ126" s="1611"/>
      <c r="BA126" s="1611"/>
      <c r="BB126" s="1611"/>
      <c r="BC126" s="1611"/>
      <c r="BD126" s="1611"/>
      <c r="BE126" s="1611"/>
      <c r="BF126" s="1611"/>
      <c r="BG126" s="1612"/>
      <c r="BH126" s="2386" t="s">
        <v>12</v>
      </c>
      <c r="BI126" s="2386"/>
      <c r="BJ126" s="2386"/>
      <c r="BK126" s="2386"/>
      <c r="BL126" s="1550" t="s">
        <v>33</v>
      </c>
      <c r="BM126" s="1550"/>
      <c r="BN126" s="1550"/>
      <c r="BO126" s="2388" t="str">
        <f>①伊勢崎市における事業所基本情報!$I$35&amp;""</f>
        <v/>
      </c>
      <c r="BP126" s="1614"/>
      <c r="BQ126" s="1614"/>
      <c r="BR126" s="1614"/>
      <c r="BS126" s="1614"/>
      <c r="BT126" s="1614"/>
      <c r="BU126" s="1614"/>
      <c r="BV126" s="1614"/>
      <c r="BW126" s="1614"/>
      <c r="BX126" s="1614"/>
      <c r="BY126" s="1614"/>
      <c r="BZ126" s="1614"/>
      <c r="CA126" s="1614"/>
      <c r="CB126" s="1614"/>
      <c r="CC126" s="1614"/>
      <c r="CD126" s="2389"/>
      <c r="CE126" s="78"/>
      <c r="CF126" s="78"/>
      <c r="CG126" s="77"/>
      <c r="CL126" s="85"/>
    </row>
    <row r="127" spans="1:100" ht="12" customHeight="1" x14ac:dyDescent="0.2">
      <c r="A127" s="132" t="str">
        <f>+IF('⑧一覧からの作成用データ（異動届）'!$AC$33="印刷ＯＫ→",1,"")</f>
        <v/>
      </c>
      <c r="B127" s="2413"/>
      <c r="C127" s="2413"/>
      <c r="D127" s="2396"/>
      <c r="E127" s="2396"/>
      <c r="F127" s="2413"/>
      <c r="G127" s="2413"/>
      <c r="H127" s="2396"/>
      <c r="I127" s="2396"/>
      <c r="J127" s="486"/>
      <c r="K127" s="2533">
        <f ca="1">IF('⑧一覧からの作成用データ（異動届）'!$B$31="","",'⑧一覧からの作成用データ（異動届）'!$B$31)</f>
        <v>45617</v>
      </c>
      <c r="L127" s="2534"/>
      <c r="M127" s="2534"/>
      <c r="N127" s="2534"/>
      <c r="O127" s="2534"/>
      <c r="P127" s="2534"/>
      <c r="Q127" s="2534"/>
      <c r="R127" s="2534"/>
      <c r="S127" s="2534"/>
      <c r="T127" s="2534"/>
      <c r="U127" s="2534"/>
      <c r="V127" s="2534"/>
      <c r="W127" s="2534"/>
      <c r="X127" s="2534"/>
      <c r="Y127" s="2535"/>
      <c r="Z127" s="2404"/>
      <c r="AA127" s="2405"/>
      <c r="AB127" s="2441" t="s">
        <v>484</v>
      </c>
      <c r="AC127" s="2441"/>
      <c r="AD127" s="2441"/>
      <c r="AE127" s="2441"/>
      <c r="AF127" s="2441"/>
      <c r="AG127" s="2441"/>
      <c r="AH127" s="2442" t="str">
        <f>①伊勢崎市における事業所基本情報!$I$22&amp;""</f>
        <v/>
      </c>
      <c r="AI127" s="2442"/>
      <c r="AJ127" s="2442"/>
      <c r="AK127" s="2442"/>
      <c r="AL127" s="2442"/>
      <c r="AM127" s="2442"/>
      <c r="AN127" s="2442"/>
      <c r="AO127" s="2442"/>
      <c r="AP127" s="2442"/>
      <c r="AQ127" s="2442"/>
      <c r="AR127" s="2442"/>
      <c r="AS127" s="2442"/>
      <c r="AT127" s="2442"/>
      <c r="AU127" s="2442"/>
      <c r="AV127" s="2442"/>
      <c r="AW127" s="2442"/>
      <c r="AX127" s="2442"/>
      <c r="AY127" s="2442"/>
      <c r="AZ127" s="2442"/>
      <c r="BA127" s="2442"/>
      <c r="BB127" s="2442"/>
      <c r="BC127" s="2442"/>
      <c r="BD127" s="2442"/>
      <c r="BE127" s="2442"/>
      <c r="BF127" s="2442"/>
      <c r="BG127" s="2442"/>
      <c r="BH127" s="2386"/>
      <c r="BI127" s="2386"/>
      <c r="BJ127" s="2386"/>
      <c r="BK127" s="2386"/>
      <c r="BL127" s="1550"/>
      <c r="BM127" s="1550"/>
      <c r="BN127" s="1550"/>
      <c r="BO127" s="2390"/>
      <c r="BP127" s="1616"/>
      <c r="BQ127" s="1616"/>
      <c r="BR127" s="1616"/>
      <c r="BS127" s="1616"/>
      <c r="BT127" s="1616"/>
      <c r="BU127" s="1616"/>
      <c r="BV127" s="1616"/>
      <c r="BW127" s="1616"/>
      <c r="BX127" s="1616"/>
      <c r="BY127" s="1616"/>
      <c r="BZ127" s="1616"/>
      <c r="CA127" s="1616"/>
      <c r="CB127" s="1616"/>
      <c r="CC127" s="1616"/>
      <c r="CD127" s="2391"/>
      <c r="CE127" s="78"/>
      <c r="CF127" s="78"/>
      <c r="CG127" s="77"/>
      <c r="CL127" s="85"/>
    </row>
    <row r="128" spans="1:100" ht="12" customHeight="1" x14ac:dyDescent="0.2">
      <c r="A128" s="132" t="str">
        <f>+IF('⑧一覧からの作成用データ（異動届）'!$AC$33="印刷ＯＫ→",1,"")</f>
        <v/>
      </c>
      <c r="B128" s="2413"/>
      <c r="C128" s="2413"/>
      <c r="D128" s="2396"/>
      <c r="E128" s="2396"/>
      <c r="F128" s="2413"/>
      <c r="G128" s="2413"/>
      <c r="H128" s="2396"/>
      <c r="I128" s="2396"/>
      <c r="J128" s="486"/>
      <c r="K128" s="2533"/>
      <c r="L128" s="2534"/>
      <c r="M128" s="2534"/>
      <c r="N128" s="2534"/>
      <c r="O128" s="2534"/>
      <c r="P128" s="2534"/>
      <c r="Q128" s="2534"/>
      <c r="R128" s="2534"/>
      <c r="S128" s="2534"/>
      <c r="T128" s="2534"/>
      <c r="U128" s="2534"/>
      <c r="V128" s="2534"/>
      <c r="W128" s="2534"/>
      <c r="X128" s="2534"/>
      <c r="Y128" s="2535"/>
      <c r="Z128" s="2404"/>
      <c r="AA128" s="2405"/>
      <c r="AB128" s="1550"/>
      <c r="AC128" s="1550"/>
      <c r="AD128" s="1550"/>
      <c r="AE128" s="1550"/>
      <c r="AF128" s="1550"/>
      <c r="AG128" s="1550"/>
      <c r="AH128" s="2443"/>
      <c r="AI128" s="2443"/>
      <c r="AJ128" s="2443"/>
      <c r="AK128" s="2443"/>
      <c r="AL128" s="2443"/>
      <c r="AM128" s="2443"/>
      <c r="AN128" s="2443"/>
      <c r="AO128" s="2443"/>
      <c r="AP128" s="2443"/>
      <c r="AQ128" s="2443"/>
      <c r="AR128" s="2443"/>
      <c r="AS128" s="2443"/>
      <c r="AT128" s="2443"/>
      <c r="AU128" s="2443"/>
      <c r="AV128" s="2443"/>
      <c r="AW128" s="2443"/>
      <c r="AX128" s="2443"/>
      <c r="AY128" s="2443"/>
      <c r="AZ128" s="2443"/>
      <c r="BA128" s="2443"/>
      <c r="BB128" s="2443"/>
      <c r="BC128" s="2443"/>
      <c r="BD128" s="2443"/>
      <c r="BE128" s="2443"/>
      <c r="BF128" s="2443"/>
      <c r="BG128" s="2443"/>
      <c r="BH128" s="2386"/>
      <c r="BI128" s="2386"/>
      <c r="BJ128" s="2386"/>
      <c r="BK128" s="2386"/>
      <c r="BL128" s="1550" t="s">
        <v>3</v>
      </c>
      <c r="BM128" s="1550"/>
      <c r="BN128" s="1550"/>
      <c r="BO128" s="1708" t="str">
        <f>①伊勢崎市における事業所基本情報!$I$37&amp;""</f>
        <v/>
      </c>
      <c r="BP128" s="1709"/>
      <c r="BQ128" s="1709"/>
      <c r="BR128" s="1709"/>
      <c r="BS128" s="1709"/>
      <c r="BT128" s="1709"/>
      <c r="BU128" s="1709"/>
      <c r="BV128" s="1709"/>
      <c r="BW128" s="1709"/>
      <c r="BX128" s="1709"/>
      <c r="BY128" s="1709"/>
      <c r="BZ128" s="1709"/>
      <c r="CA128" s="1709"/>
      <c r="CB128" s="1709"/>
      <c r="CC128" s="1709"/>
      <c r="CD128" s="2444"/>
      <c r="CE128" s="78"/>
      <c r="CF128" s="78"/>
      <c r="CG128" s="77"/>
      <c r="CL128" s="85"/>
      <c r="CM128" s="85"/>
    </row>
    <row r="129" spans="1:100" ht="12" customHeight="1" x14ac:dyDescent="0.2">
      <c r="A129" s="132" t="str">
        <f>+IF('⑧一覧からの作成用データ（異動届）'!$AC$33="印刷ＯＫ→",1,"")</f>
        <v/>
      </c>
      <c r="B129" s="2413"/>
      <c r="C129" s="2413"/>
      <c r="D129" s="2396"/>
      <c r="E129" s="2396"/>
      <c r="F129" s="2413"/>
      <c r="G129" s="2413"/>
      <c r="H129" s="2396"/>
      <c r="I129" s="2396"/>
      <c r="J129" s="486"/>
      <c r="K129" s="2533"/>
      <c r="L129" s="2534"/>
      <c r="M129" s="2534"/>
      <c r="N129" s="2534"/>
      <c r="O129" s="2534"/>
      <c r="P129" s="2534"/>
      <c r="Q129" s="2534"/>
      <c r="R129" s="2534"/>
      <c r="S129" s="2534"/>
      <c r="T129" s="2534"/>
      <c r="U129" s="2534"/>
      <c r="V129" s="2534"/>
      <c r="W129" s="2534"/>
      <c r="X129" s="2534"/>
      <c r="Y129" s="2535"/>
      <c r="Z129" s="2404"/>
      <c r="AA129" s="2405"/>
      <c r="AB129" s="1550"/>
      <c r="AC129" s="1550"/>
      <c r="AD129" s="1550"/>
      <c r="AE129" s="1550"/>
      <c r="AF129" s="1550"/>
      <c r="AG129" s="1550"/>
      <c r="AH129" s="2443"/>
      <c r="AI129" s="2443"/>
      <c r="AJ129" s="2443"/>
      <c r="AK129" s="2443"/>
      <c r="AL129" s="2443"/>
      <c r="AM129" s="2443"/>
      <c r="AN129" s="2443"/>
      <c r="AO129" s="2443"/>
      <c r="AP129" s="2443"/>
      <c r="AQ129" s="2443"/>
      <c r="AR129" s="2443"/>
      <c r="AS129" s="2443"/>
      <c r="AT129" s="2443"/>
      <c r="AU129" s="2443"/>
      <c r="AV129" s="2443"/>
      <c r="AW129" s="2443"/>
      <c r="AX129" s="2443"/>
      <c r="AY129" s="2443"/>
      <c r="AZ129" s="2443"/>
      <c r="BA129" s="2443"/>
      <c r="BB129" s="2443"/>
      <c r="BC129" s="2443"/>
      <c r="BD129" s="2443"/>
      <c r="BE129" s="2443"/>
      <c r="BF129" s="2443"/>
      <c r="BG129" s="2443"/>
      <c r="BH129" s="2386"/>
      <c r="BI129" s="2386"/>
      <c r="BJ129" s="2386"/>
      <c r="BK129" s="2386"/>
      <c r="BL129" s="1550"/>
      <c r="BM129" s="1550"/>
      <c r="BN129" s="1550"/>
      <c r="BO129" s="1711"/>
      <c r="BP129" s="1712"/>
      <c r="BQ129" s="1712"/>
      <c r="BR129" s="1712"/>
      <c r="BS129" s="1712"/>
      <c r="BT129" s="1712"/>
      <c r="BU129" s="1712"/>
      <c r="BV129" s="1712"/>
      <c r="BW129" s="1712"/>
      <c r="BX129" s="1712"/>
      <c r="BY129" s="1712"/>
      <c r="BZ129" s="1712"/>
      <c r="CA129" s="1712"/>
      <c r="CB129" s="1712"/>
      <c r="CC129" s="1712"/>
      <c r="CD129" s="2445"/>
      <c r="CE129" s="78"/>
      <c r="CF129" s="78"/>
      <c r="CG129" s="77"/>
      <c r="CL129" s="85"/>
      <c r="CM129" s="85"/>
    </row>
    <row r="130" spans="1:100" ht="12" customHeight="1" x14ac:dyDescent="0.2">
      <c r="A130" s="132" t="str">
        <f>+IF('⑧一覧からの作成用データ（異動届）'!$AC$33="印刷ＯＫ→",1,"")</f>
        <v/>
      </c>
      <c r="B130" s="2413"/>
      <c r="C130" s="2413"/>
      <c r="D130" s="2396"/>
      <c r="E130" s="2396"/>
      <c r="F130" s="2413"/>
      <c r="G130" s="2413"/>
      <c r="H130" s="2396"/>
      <c r="I130" s="2396"/>
      <c r="J130" s="486"/>
      <c r="K130" s="47"/>
      <c r="L130" s="76"/>
      <c r="M130" s="76"/>
      <c r="N130" s="76"/>
      <c r="O130" s="76"/>
      <c r="P130" s="76"/>
      <c r="Q130" s="76"/>
      <c r="R130" s="76"/>
      <c r="S130" s="76"/>
      <c r="T130" s="76"/>
      <c r="U130" s="76"/>
      <c r="V130" s="76"/>
      <c r="W130" s="76"/>
      <c r="X130" s="76"/>
      <c r="Y130" s="48"/>
      <c r="Z130" s="2404"/>
      <c r="AA130" s="2405"/>
      <c r="AB130" s="1550" t="s">
        <v>474</v>
      </c>
      <c r="AC130" s="1550"/>
      <c r="AD130" s="1550"/>
      <c r="AE130" s="1550"/>
      <c r="AF130" s="1550"/>
      <c r="AG130" s="1550"/>
      <c r="AH130" s="1543" t="str">
        <f>①伊勢崎市における事業所基本情報!$CG$35&amp;""</f>
        <v/>
      </c>
      <c r="AI130" s="1544"/>
      <c r="AJ130" s="1543" t="str">
        <f>①伊勢崎市における事業所基本情報!$CH$35&amp;""</f>
        <v/>
      </c>
      <c r="AK130" s="1544"/>
      <c r="AL130" s="1543" t="str">
        <f>①伊勢崎市における事業所基本情報!$CI$35&amp;""</f>
        <v/>
      </c>
      <c r="AM130" s="1544"/>
      <c r="AN130" s="1543" t="str">
        <f>①伊勢崎市における事業所基本情報!$CJ$35&amp;""</f>
        <v/>
      </c>
      <c r="AO130" s="1544"/>
      <c r="AP130" s="1543" t="str">
        <f>①伊勢崎市における事業所基本情報!$CK$35&amp;""</f>
        <v/>
      </c>
      <c r="AQ130" s="1544"/>
      <c r="AR130" s="1543" t="str">
        <f>①伊勢崎市における事業所基本情報!$CL$35&amp;""</f>
        <v/>
      </c>
      <c r="AS130" s="1544"/>
      <c r="AT130" s="1543" t="str">
        <f>①伊勢崎市における事業所基本情報!$CM$35&amp;""</f>
        <v/>
      </c>
      <c r="AU130" s="1544"/>
      <c r="AV130" s="1543" t="str">
        <f>①伊勢崎市における事業所基本情報!$CN$35&amp;""</f>
        <v/>
      </c>
      <c r="AW130" s="1544"/>
      <c r="AX130" s="1543" t="str">
        <f>①伊勢崎市における事業所基本情報!$CO$35&amp;""</f>
        <v/>
      </c>
      <c r="AY130" s="1544"/>
      <c r="AZ130" s="1543" t="str">
        <f>①伊勢崎市における事業所基本情報!$CP$35&amp;""</f>
        <v/>
      </c>
      <c r="BA130" s="1544"/>
      <c r="BB130" s="1543" t="str">
        <f>①伊勢崎市における事業所基本情報!$CQ$35&amp;""</f>
        <v/>
      </c>
      <c r="BC130" s="1544"/>
      <c r="BD130" s="1543" t="str">
        <f>①伊勢崎市における事業所基本情報!$CR$35&amp;""</f>
        <v/>
      </c>
      <c r="BE130" s="1544"/>
      <c r="BF130" s="1736" t="str">
        <f>①伊勢崎市における事業所基本情報!$CS$35&amp;""</f>
        <v/>
      </c>
      <c r="BG130" s="1737"/>
      <c r="BH130" s="2386"/>
      <c r="BI130" s="2386"/>
      <c r="BJ130" s="2386"/>
      <c r="BK130" s="2386"/>
      <c r="BL130" s="1550" t="s">
        <v>4</v>
      </c>
      <c r="BM130" s="1550"/>
      <c r="BN130" s="1550"/>
      <c r="BO130" s="1714" t="str">
        <f>①伊勢崎市における事業所基本情報!$I$39&amp;""</f>
        <v/>
      </c>
      <c r="BP130" s="1715"/>
      <c r="BQ130" s="1715"/>
      <c r="BR130" s="1715"/>
      <c r="BS130" s="1715"/>
      <c r="BT130" s="1715"/>
      <c r="BU130" s="1715"/>
      <c r="BV130" s="1715"/>
      <c r="BW130" s="1715"/>
      <c r="BX130" s="1715"/>
      <c r="BY130" s="1715"/>
      <c r="BZ130" s="1715"/>
      <c r="CA130" s="1715"/>
      <c r="CB130" s="1715"/>
      <c r="CC130" s="1715"/>
      <c r="CD130" s="2340"/>
      <c r="CE130" s="78"/>
      <c r="CF130" s="78"/>
      <c r="CL130" s="85"/>
      <c r="CM130" s="85"/>
      <c r="CN130" s="85"/>
      <c r="CO130" s="85"/>
      <c r="CP130" s="85"/>
      <c r="CQ130" s="85"/>
      <c r="CR130" s="85"/>
      <c r="CS130" s="85"/>
      <c r="CT130" s="85"/>
    </row>
    <row r="131" spans="1:100" ht="12" customHeight="1" thickBot="1" x14ac:dyDescent="0.25">
      <c r="A131" s="132" t="str">
        <f>+IF('⑧一覧からの作成用データ（異動届）'!$AC$33="印刷ＯＫ→",1,"")</f>
        <v/>
      </c>
      <c r="B131" s="2413"/>
      <c r="C131" s="2413"/>
      <c r="D131" s="2396"/>
      <c r="E131" s="2396"/>
      <c r="F131" s="2413"/>
      <c r="G131" s="2413"/>
      <c r="H131" s="2396"/>
      <c r="I131" s="2396"/>
      <c r="J131" s="486"/>
      <c r="K131" s="49"/>
      <c r="L131" s="19"/>
      <c r="M131" s="19"/>
      <c r="N131" s="19"/>
      <c r="O131" s="19"/>
      <c r="P131" s="19"/>
      <c r="Q131" s="19"/>
      <c r="R131" s="19"/>
      <c r="S131" s="19"/>
      <c r="T131" s="19"/>
      <c r="U131" s="19"/>
      <c r="V131" s="19"/>
      <c r="W131" s="19"/>
      <c r="X131" s="19"/>
      <c r="Y131" s="50"/>
      <c r="Z131" s="2406"/>
      <c r="AA131" s="2407"/>
      <c r="AB131" s="1550"/>
      <c r="AC131" s="1550"/>
      <c r="AD131" s="1550"/>
      <c r="AE131" s="1550"/>
      <c r="AF131" s="1550"/>
      <c r="AG131" s="1550"/>
      <c r="AH131" s="1620"/>
      <c r="AI131" s="1621"/>
      <c r="AJ131" s="1620"/>
      <c r="AK131" s="1621"/>
      <c r="AL131" s="1620"/>
      <c r="AM131" s="1621"/>
      <c r="AN131" s="1545"/>
      <c r="AO131" s="1546"/>
      <c r="AP131" s="1545"/>
      <c r="AQ131" s="1546"/>
      <c r="AR131" s="1545"/>
      <c r="AS131" s="1546"/>
      <c r="AT131" s="1545"/>
      <c r="AU131" s="1546"/>
      <c r="AV131" s="1545"/>
      <c r="AW131" s="1546"/>
      <c r="AX131" s="1545"/>
      <c r="AY131" s="1546"/>
      <c r="AZ131" s="1545"/>
      <c r="BA131" s="1546"/>
      <c r="BB131" s="1545"/>
      <c r="BC131" s="1546"/>
      <c r="BD131" s="1545"/>
      <c r="BE131" s="1546"/>
      <c r="BF131" s="1738"/>
      <c r="BG131" s="1543"/>
      <c r="BH131" s="2387"/>
      <c r="BI131" s="2387"/>
      <c r="BJ131" s="2387"/>
      <c r="BK131" s="2387"/>
      <c r="BL131" s="1634"/>
      <c r="BM131" s="1634"/>
      <c r="BN131" s="1634"/>
      <c r="BO131" s="2341"/>
      <c r="BP131" s="2342"/>
      <c r="BQ131" s="2342"/>
      <c r="BR131" s="2342"/>
      <c r="BS131" s="2342"/>
      <c r="BT131" s="2342"/>
      <c r="BU131" s="2342"/>
      <c r="BV131" s="2342"/>
      <c r="BW131" s="2342"/>
      <c r="BX131" s="2342"/>
      <c r="BY131" s="2342"/>
      <c r="BZ131" s="2342"/>
      <c r="CA131" s="2342"/>
      <c r="CB131" s="2342"/>
      <c r="CC131" s="2342"/>
      <c r="CD131" s="2343"/>
      <c r="CE131" s="78"/>
      <c r="CF131" s="78"/>
      <c r="CG131" s="77"/>
      <c r="CH131" s="77"/>
      <c r="CN131" s="85"/>
      <c r="CO131" s="85"/>
      <c r="CP131" s="85"/>
      <c r="CQ131" s="85"/>
      <c r="CR131" s="85"/>
      <c r="CS131" s="85"/>
      <c r="CT131" s="85"/>
      <c r="CU131" s="85"/>
      <c r="CV131" s="85"/>
    </row>
    <row r="132" spans="1:100" ht="13.5" customHeight="1" x14ac:dyDescent="0.2">
      <c r="A132" s="132" t="str">
        <f>+IF('⑧一覧からの作成用データ（異動届）'!$AC$33="印刷ＯＫ→",1,"")</f>
        <v/>
      </c>
      <c r="B132" s="2413"/>
      <c r="C132" s="2413"/>
      <c r="D132" s="2396"/>
      <c r="E132" s="2396"/>
      <c r="F132" s="2413"/>
      <c r="G132" s="2413"/>
      <c r="H132" s="2396"/>
      <c r="I132" s="2396"/>
      <c r="J132" s="486"/>
      <c r="K132" s="2344" t="s">
        <v>22</v>
      </c>
      <c r="L132" s="2344"/>
      <c r="M132" s="697" t="s">
        <v>485</v>
      </c>
      <c r="N132" s="2051"/>
      <c r="O132" s="2051"/>
      <c r="P132" s="2051"/>
      <c r="Q132" s="2051"/>
      <c r="R132" s="2053"/>
      <c r="S132" s="2514" t="str">
        <f>'⑧一覧からの作成用データ（異動届）'!$D$33&amp;""</f>
        <v/>
      </c>
      <c r="T132" s="2515"/>
      <c r="U132" s="2515"/>
      <c r="V132" s="2515"/>
      <c r="W132" s="2515"/>
      <c r="X132" s="2515"/>
      <c r="Y132" s="2515"/>
      <c r="Z132" s="2515"/>
      <c r="AA132" s="2515"/>
      <c r="AB132" s="2515"/>
      <c r="AC132" s="2515"/>
      <c r="AD132" s="2515"/>
      <c r="AE132" s="2515"/>
      <c r="AF132" s="2515"/>
      <c r="AG132" s="2515"/>
      <c r="AH132" s="2515"/>
      <c r="AI132" s="2515"/>
      <c r="AJ132" s="2515"/>
      <c r="AK132" s="2515"/>
      <c r="AL132" s="2515"/>
      <c r="AM132" s="2515"/>
      <c r="AN132" s="2345" t="s">
        <v>71</v>
      </c>
      <c r="AO132" s="2316"/>
      <c r="AP132" s="2316"/>
      <c r="AQ132" s="2316"/>
      <c r="AR132" s="2346"/>
      <c r="AS132" s="2316" t="s">
        <v>77</v>
      </c>
      <c r="AT132" s="2316"/>
      <c r="AU132" s="2316"/>
      <c r="AV132" s="2316"/>
      <c r="AW132" s="2346"/>
      <c r="AX132" s="2315" t="s">
        <v>251</v>
      </c>
      <c r="AY132" s="2316"/>
      <c r="AZ132" s="2316"/>
      <c r="BA132" s="2316"/>
      <c r="BB132" s="2317"/>
      <c r="BC132" s="2323" t="s">
        <v>72</v>
      </c>
      <c r="BD132" s="2323"/>
      <c r="BE132" s="2324"/>
      <c r="BF132" s="2030" t="s">
        <v>75</v>
      </c>
      <c r="BG132" s="2031"/>
      <c r="BH132" s="2031"/>
      <c r="BI132" s="2031"/>
      <c r="BJ132" s="2031"/>
      <c r="BK132" s="2031"/>
      <c r="BL132" s="2031"/>
      <c r="BM132" s="2031"/>
      <c r="BN132" s="2031"/>
      <c r="BO132" s="2031"/>
      <c r="BP132" s="2032"/>
      <c r="BQ132" s="2329" t="s">
        <v>76</v>
      </c>
      <c r="BR132" s="2330"/>
      <c r="BS132" s="2330"/>
      <c r="BT132" s="2330"/>
      <c r="BU132" s="2330"/>
      <c r="BV132" s="2330"/>
      <c r="BW132" s="2330"/>
      <c r="BX132" s="2330"/>
      <c r="BY132" s="2330"/>
      <c r="BZ132" s="2330"/>
      <c r="CA132" s="2330"/>
      <c r="CB132" s="2330"/>
      <c r="CC132" s="2330"/>
      <c r="CD132" s="2331"/>
      <c r="CE132" s="76"/>
      <c r="CF132" s="76"/>
      <c r="CG132" s="77"/>
      <c r="CH132" s="77"/>
      <c r="CN132" s="85"/>
      <c r="CO132" s="85"/>
      <c r="CP132" s="85"/>
      <c r="CQ132" s="85"/>
      <c r="CR132" s="85"/>
      <c r="CS132" s="85"/>
      <c r="CT132" s="85"/>
      <c r="CU132" s="85"/>
      <c r="CV132" s="85"/>
    </row>
    <row r="133" spans="1:100" ht="13.5" customHeight="1" x14ac:dyDescent="0.2">
      <c r="A133" s="132" t="str">
        <f>+IF('⑧一覧からの作成用データ（異動届）'!$AC$33="印刷ＯＫ→",1,"")</f>
        <v/>
      </c>
      <c r="B133" s="2413"/>
      <c r="C133" s="2413"/>
      <c r="D133" s="2396"/>
      <c r="E133" s="2396"/>
      <c r="F133" s="2413"/>
      <c r="G133" s="2413"/>
      <c r="H133" s="2396"/>
      <c r="I133" s="2396"/>
      <c r="J133" s="486"/>
      <c r="K133" s="2344"/>
      <c r="L133" s="2344"/>
      <c r="M133" s="2333" t="s">
        <v>3</v>
      </c>
      <c r="N133" s="2334"/>
      <c r="O133" s="2334"/>
      <c r="P133" s="2334"/>
      <c r="Q133" s="2334"/>
      <c r="R133" s="2335"/>
      <c r="S133" s="2505" t="str">
        <f>'⑧一覧からの作成用データ（異動届）'!$C$33&amp;""</f>
        <v/>
      </c>
      <c r="T133" s="1636"/>
      <c r="U133" s="1636"/>
      <c r="V133" s="1636"/>
      <c r="W133" s="1636"/>
      <c r="X133" s="1636"/>
      <c r="Y133" s="1636"/>
      <c r="Z133" s="1636"/>
      <c r="AA133" s="1636"/>
      <c r="AB133" s="1636"/>
      <c r="AC133" s="1636"/>
      <c r="AD133" s="1636"/>
      <c r="AE133" s="1636"/>
      <c r="AF133" s="1636"/>
      <c r="AG133" s="1636"/>
      <c r="AH133" s="1636"/>
      <c r="AI133" s="1636"/>
      <c r="AJ133" s="1636"/>
      <c r="AK133" s="1636"/>
      <c r="AL133" s="1636"/>
      <c r="AM133" s="1636"/>
      <c r="AN133" s="2347"/>
      <c r="AO133" s="1613"/>
      <c r="AP133" s="1613"/>
      <c r="AQ133" s="1613"/>
      <c r="AR133" s="2348"/>
      <c r="AS133" s="1613"/>
      <c r="AT133" s="1613"/>
      <c r="AU133" s="1613"/>
      <c r="AV133" s="1613"/>
      <c r="AW133" s="2348"/>
      <c r="AX133" s="2318"/>
      <c r="AY133" s="1613"/>
      <c r="AZ133" s="1613"/>
      <c r="BA133" s="1613"/>
      <c r="BB133" s="2319"/>
      <c r="BC133" s="2325"/>
      <c r="BD133" s="2325"/>
      <c r="BE133" s="2326"/>
      <c r="BF133" s="2033"/>
      <c r="BG133" s="2034"/>
      <c r="BH133" s="2034"/>
      <c r="BI133" s="2034"/>
      <c r="BJ133" s="2034"/>
      <c r="BK133" s="2034"/>
      <c r="BL133" s="2034"/>
      <c r="BM133" s="2034"/>
      <c r="BN133" s="2034"/>
      <c r="BO133" s="2034"/>
      <c r="BP133" s="2035"/>
      <c r="BQ133" s="2332"/>
      <c r="BR133" s="1590"/>
      <c r="BS133" s="1590"/>
      <c r="BT133" s="1590"/>
      <c r="BU133" s="1590"/>
      <c r="BV133" s="1590"/>
      <c r="BW133" s="1590"/>
      <c r="BX133" s="1590"/>
      <c r="BY133" s="1590"/>
      <c r="BZ133" s="1590"/>
      <c r="CA133" s="1590"/>
      <c r="CB133" s="1590"/>
      <c r="CC133" s="1590"/>
      <c r="CD133" s="1690"/>
      <c r="CE133" s="76"/>
      <c r="CF133" s="76"/>
      <c r="CG133" s="77"/>
      <c r="CH133" s="77"/>
      <c r="CN133" s="85"/>
      <c r="CO133" s="85"/>
      <c r="CP133" s="85"/>
      <c r="CQ133" s="85"/>
      <c r="CR133" s="85"/>
      <c r="CS133" s="85"/>
      <c r="CT133" s="85"/>
      <c r="CU133" s="85"/>
      <c r="CV133" s="85"/>
    </row>
    <row r="134" spans="1:100" ht="13.5" customHeight="1" x14ac:dyDescent="0.2">
      <c r="A134" s="132" t="str">
        <f>+IF('⑧一覧からの作成用データ（異動届）'!$AC$33="印刷ＯＫ→",1,"")</f>
        <v/>
      </c>
      <c r="B134" s="2413"/>
      <c r="C134" s="2413"/>
      <c r="D134" s="2396"/>
      <c r="E134" s="2396"/>
      <c r="F134" s="2413"/>
      <c r="G134" s="2413"/>
      <c r="H134" s="2396"/>
      <c r="I134" s="2396"/>
      <c r="J134" s="486"/>
      <c r="K134" s="2344"/>
      <c r="L134" s="2344"/>
      <c r="M134" s="1559"/>
      <c r="N134" s="2052"/>
      <c r="O134" s="2052"/>
      <c r="P134" s="2052"/>
      <c r="Q134" s="2052"/>
      <c r="R134" s="2054"/>
      <c r="S134" s="2507"/>
      <c r="T134" s="2508"/>
      <c r="U134" s="2508"/>
      <c r="V134" s="2508"/>
      <c r="W134" s="2508"/>
      <c r="X134" s="2508"/>
      <c r="Y134" s="2508"/>
      <c r="Z134" s="2508"/>
      <c r="AA134" s="2508"/>
      <c r="AB134" s="2508"/>
      <c r="AC134" s="2508"/>
      <c r="AD134" s="2508"/>
      <c r="AE134" s="2508"/>
      <c r="AF134" s="2508"/>
      <c r="AG134" s="2508"/>
      <c r="AH134" s="2508"/>
      <c r="AI134" s="2508"/>
      <c r="AJ134" s="2508"/>
      <c r="AK134" s="2508"/>
      <c r="AL134" s="2508"/>
      <c r="AM134" s="2508"/>
      <c r="AN134" s="2347"/>
      <c r="AO134" s="1613"/>
      <c r="AP134" s="1613"/>
      <c r="AQ134" s="1613"/>
      <c r="AR134" s="2348"/>
      <c r="AS134" s="1613"/>
      <c r="AT134" s="1613"/>
      <c r="AU134" s="1613"/>
      <c r="AV134" s="1613"/>
      <c r="AW134" s="2348"/>
      <c r="AX134" s="2318"/>
      <c r="AY134" s="1613"/>
      <c r="AZ134" s="1613"/>
      <c r="BA134" s="1613"/>
      <c r="BB134" s="2319"/>
      <c r="BC134" s="2325"/>
      <c r="BD134" s="2325"/>
      <c r="BE134" s="2326"/>
      <c r="BF134" s="2033"/>
      <c r="BG134" s="2034"/>
      <c r="BH134" s="2034"/>
      <c r="BI134" s="2034"/>
      <c r="BJ134" s="2034"/>
      <c r="BK134" s="2034"/>
      <c r="BL134" s="2034"/>
      <c r="BM134" s="2034"/>
      <c r="BN134" s="2034"/>
      <c r="BO134" s="2034"/>
      <c r="BP134" s="2035"/>
      <c r="BQ134" s="2332"/>
      <c r="BR134" s="1590"/>
      <c r="BS134" s="1590"/>
      <c r="BT134" s="1590"/>
      <c r="BU134" s="1590"/>
      <c r="BV134" s="1590"/>
      <c r="BW134" s="1590"/>
      <c r="BX134" s="1590"/>
      <c r="BY134" s="1590"/>
      <c r="BZ134" s="1590"/>
      <c r="CA134" s="1590"/>
      <c r="CB134" s="1590"/>
      <c r="CC134" s="1590"/>
      <c r="CD134" s="1690"/>
      <c r="CE134" s="76"/>
      <c r="CF134" s="76"/>
      <c r="CG134" s="77"/>
      <c r="CH134" s="77"/>
      <c r="CN134" s="85"/>
      <c r="CO134" s="85"/>
      <c r="CP134" s="85"/>
      <c r="CQ134" s="85"/>
      <c r="CR134" s="85"/>
      <c r="CS134" s="85"/>
      <c r="CT134" s="85"/>
      <c r="CU134" s="85"/>
      <c r="CV134" s="85"/>
    </row>
    <row r="135" spans="1:100" ht="13.5" customHeight="1" x14ac:dyDescent="0.2">
      <c r="A135" s="132" t="str">
        <f>+IF('⑧一覧からの作成用データ（異動届）'!$AC$33="印刷ＯＫ→",1,"")</f>
        <v/>
      </c>
      <c r="B135" s="2413"/>
      <c r="C135" s="2413"/>
      <c r="D135" s="2396"/>
      <c r="E135" s="2396"/>
      <c r="F135" s="2413"/>
      <c r="G135" s="2413"/>
      <c r="H135" s="2396"/>
      <c r="I135" s="2396"/>
      <c r="J135" s="486"/>
      <c r="K135" s="2344"/>
      <c r="L135" s="2344"/>
      <c r="M135" s="697" t="s">
        <v>16</v>
      </c>
      <c r="N135" s="2051"/>
      <c r="O135" s="2051"/>
      <c r="P135" s="2051"/>
      <c r="Q135" s="2051"/>
      <c r="R135" s="2053"/>
      <c r="S135" s="2510" t="str">
        <f>IF('⑧一覧からの作成用データ（異動届）'!$E$33="","",'⑧一覧からの作成用データ（異動届）'!$E$33)</f>
        <v/>
      </c>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347"/>
      <c r="AO135" s="1613"/>
      <c r="AP135" s="1613"/>
      <c r="AQ135" s="1613"/>
      <c r="AR135" s="2348"/>
      <c r="AS135" s="1613"/>
      <c r="AT135" s="1613"/>
      <c r="AU135" s="1613"/>
      <c r="AV135" s="1613"/>
      <c r="AW135" s="2348"/>
      <c r="AX135" s="2318"/>
      <c r="AY135" s="1613"/>
      <c r="AZ135" s="1613"/>
      <c r="BA135" s="1613"/>
      <c r="BB135" s="2319"/>
      <c r="BC135" s="2325"/>
      <c r="BD135" s="2325"/>
      <c r="BE135" s="2326"/>
      <c r="BF135" s="2033" t="str">
        <f>IFERROR(IF(BF137="3","310",IF(BF137="1",300,IF(BF137="2",203,IF(BF137="4",301,IF(BF137="5",301,IF(BF137=6,401,)))))),"")&amp;""</f>
        <v/>
      </c>
      <c r="BG135" s="2034"/>
      <c r="BH135" s="2034"/>
      <c r="BI135" s="2034"/>
      <c r="BJ135" s="2034"/>
      <c r="BK135" s="2034"/>
      <c r="BL135" s="2034"/>
      <c r="BM135" s="2034"/>
      <c r="BN135" s="2034"/>
      <c r="BO135" s="2034"/>
      <c r="BP135" s="2035"/>
      <c r="BQ135" s="2332"/>
      <c r="BR135" s="1590"/>
      <c r="BS135" s="1590"/>
      <c r="BT135" s="1590"/>
      <c r="BU135" s="1590"/>
      <c r="BV135" s="1590"/>
      <c r="BW135" s="1590"/>
      <c r="BX135" s="1590"/>
      <c r="BY135" s="1590"/>
      <c r="BZ135" s="1590"/>
      <c r="CA135" s="1590"/>
      <c r="CB135" s="1590"/>
      <c r="CC135" s="1590"/>
      <c r="CD135" s="1690"/>
      <c r="CE135" s="76"/>
      <c r="CF135" s="76"/>
      <c r="CG135" s="77"/>
      <c r="CH135" s="77"/>
      <c r="CN135" s="85"/>
      <c r="CO135" s="85"/>
      <c r="CP135" s="85"/>
      <c r="CQ135" s="85"/>
      <c r="CR135" s="85"/>
      <c r="CS135" s="85"/>
      <c r="CT135" s="85"/>
      <c r="CU135" s="85"/>
      <c r="CV135" s="85"/>
    </row>
    <row r="136" spans="1:100" ht="13.5" customHeight="1" thickBot="1" x14ac:dyDescent="0.25">
      <c r="A136" s="132" t="str">
        <f>+IF('⑧一覧からの作成用データ（異動届）'!$AC$33="印刷ＯＫ→",1,"")</f>
        <v/>
      </c>
      <c r="B136" s="2413"/>
      <c r="C136" s="2413"/>
      <c r="D136" s="2396"/>
      <c r="E136" s="2396"/>
      <c r="F136" s="2413"/>
      <c r="G136" s="2413"/>
      <c r="H136" s="2396"/>
      <c r="I136" s="2396"/>
      <c r="J136" s="486"/>
      <c r="K136" s="2344"/>
      <c r="L136" s="2344"/>
      <c r="M136" s="1559"/>
      <c r="N136" s="2052"/>
      <c r="O136" s="2052"/>
      <c r="P136" s="2052"/>
      <c r="Q136" s="2052"/>
      <c r="R136" s="2054"/>
      <c r="S136" s="2512"/>
      <c r="T136" s="2513"/>
      <c r="U136" s="2513"/>
      <c r="V136" s="2513"/>
      <c r="W136" s="2513"/>
      <c r="X136" s="2513"/>
      <c r="Y136" s="2513"/>
      <c r="Z136" s="2513"/>
      <c r="AA136" s="2513"/>
      <c r="AB136" s="2513"/>
      <c r="AC136" s="2513"/>
      <c r="AD136" s="2513"/>
      <c r="AE136" s="2513"/>
      <c r="AF136" s="2513"/>
      <c r="AG136" s="2513"/>
      <c r="AH136" s="2513"/>
      <c r="AI136" s="2513"/>
      <c r="AJ136" s="2513"/>
      <c r="AK136" s="2513"/>
      <c r="AL136" s="2513"/>
      <c r="AM136" s="2513"/>
      <c r="AN136" s="2349"/>
      <c r="AO136" s="2321"/>
      <c r="AP136" s="2321"/>
      <c r="AQ136" s="2321"/>
      <c r="AR136" s="2350"/>
      <c r="AS136" s="2321"/>
      <c r="AT136" s="2321"/>
      <c r="AU136" s="2321"/>
      <c r="AV136" s="2321"/>
      <c r="AW136" s="2350"/>
      <c r="AX136" s="2320"/>
      <c r="AY136" s="2321"/>
      <c r="AZ136" s="2321"/>
      <c r="BA136" s="2321"/>
      <c r="BB136" s="2322"/>
      <c r="BC136" s="2327"/>
      <c r="BD136" s="2327"/>
      <c r="BE136" s="2328"/>
      <c r="BF136" s="2033"/>
      <c r="BG136" s="2034"/>
      <c r="BH136" s="2034"/>
      <c r="BI136" s="2034"/>
      <c r="BJ136" s="2034"/>
      <c r="BK136" s="2034"/>
      <c r="BL136" s="2034"/>
      <c r="BM136" s="2034"/>
      <c r="BN136" s="2034"/>
      <c r="BO136" s="2034"/>
      <c r="BP136" s="2035"/>
      <c r="BQ136" s="2332"/>
      <c r="BR136" s="1590"/>
      <c r="BS136" s="1590"/>
      <c r="BT136" s="1590"/>
      <c r="BU136" s="1590"/>
      <c r="BV136" s="1590"/>
      <c r="BW136" s="1590"/>
      <c r="BX136" s="1590"/>
      <c r="BY136" s="1590"/>
      <c r="BZ136" s="1590"/>
      <c r="CA136" s="1590"/>
      <c r="CB136" s="1590"/>
      <c r="CC136" s="1590"/>
      <c r="CD136" s="1690"/>
      <c r="CE136" s="76"/>
      <c r="CF136" s="76"/>
      <c r="CG136" s="77"/>
      <c r="CH136" s="77"/>
      <c r="CN136" s="85"/>
      <c r="CO136" s="85"/>
      <c r="CP136" s="85"/>
      <c r="CQ136" s="85"/>
      <c r="CR136" s="85"/>
      <c r="CS136" s="85"/>
      <c r="CT136" s="85"/>
      <c r="CU136" s="85"/>
      <c r="CV136" s="85"/>
    </row>
    <row r="137" spans="1:100" ht="13.5" customHeight="1" x14ac:dyDescent="0.2">
      <c r="A137" s="132" t="str">
        <f>+IF('⑧一覧からの作成用データ（異動届）'!$AC$33="印刷ＯＫ→",1,"")</f>
        <v/>
      </c>
      <c r="B137" s="2413"/>
      <c r="C137" s="2413"/>
      <c r="D137" s="2396"/>
      <c r="E137" s="2396"/>
      <c r="F137" s="2413"/>
      <c r="G137" s="2413"/>
      <c r="H137" s="2396"/>
      <c r="I137" s="2396"/>
      <c r="J137" s="486"/>
      <c r="K137" s="2344"/>
      <c r="L137" s="2344"/>
      <c r="M137" s="697" t="s">
        <v>34</v>
      </c>
      <c r="N137" s="2051"/>
      <c r="O137" s="2051"/>
      <c r="P137" s="2051"/>
      <c r="Q137" s="2051"/>
      <c r="R137" s="2053"/>
      <c r="S137" s="2284" t="s">
        <v>476</v>
      </c>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2483" t="str">
        <f>TEXT('⑧一覧からの作成用データ（異動届）'!$M$33,"#,##0")&amp;""</f>
        <v>0</v>
      </c>
      <c r="AO137" s="2484"/>
      <c r="AP137" s="2484"/>
      <c r="AQ137" s="2484"/>
      <c r="AR137" s="2485"/>
      <c r="AS137" s="2492" t="str">
        <f>'⑧一覧からの作成用データ（異動届）'!$N$33&amp;""</f>
        <v/>
      </c>
      <c r="AT137" s="2493"/>
      <c r="AU137" s="2493"/>
      <c r="AV137" s="2247" t="s">
        <v>84</v>
      </c>
      <c r="AW137" s="2299"/>
      <c r="AX137" s="2501" t="str">
        <f>'⑧一覧からの作成用データ（異動届）'!$U$33&amp;""</f>
        <v>6</v>
      </c>
      <c r="AY137" s="2493"/>
      <c r="AZ137" s="2493"/>
      <c r="BA137" s="2247" t="s">
        <v>84</v>
      </c>
      <c r="BB137" s="2248"/>
      <c r="BC137" s="2477" t="str">
        <f>'⑧一覧からの作成用データ（異動届）'!$R$33&amp;"年"</f>
        <v>年</v>
      </c>
      <c r="BD137" s="2477"/>
      <c r="BE137" s="2478"/>
      <c r="BF137" s="2623" t="str">
        <f>'⑧一覧からの作成用データ（異動届）'!$J$33&amp;""</f>
        <v/>
      </c>
      <c r="BG137" s="2623"/>
      <c r="BH137" s="2624"/>
      <c r="BI137" s="2265" t="s">
        <v>583</v>
      </c>
      <c r="BJ137" s="2266"/>
      <c r="BK137" s="2266"/>
      <c r="BL137" s="2266"/>
      <c r="BM137" s="2266"/>
      <c r="BN137" s="2266"/>
      <c r="BO137" s="2266"/>
      <c r="BP137" s="2266"/>
      <c r="BQ137" s="2629" t="str">
        <f>'⑧一覧からの作成用データ（異動届）'!$K$33&amp;""</f>
        <v/>
      </c>
      <c r="BR137" s="2623"/>
      <c r="BS137" s="2624"/>
      <c r="BT137" s="2271" t="s">
        <v>78</v>
      </c>
      <c r="BU137" s="2272"/>
      <c r="BV137" s="2272"/>
      <c r="BW137" s="2272"/>
      <c r="BX137" s="2272"/>
      <c r="BY137" s="2272"/>
      <c r="BZ137" s="2272"/>
      <c r="CA137" s="2272"/>
      <c r="CB137" s="2272"/>
      <c r="CC137" s="2272"/>
      <c r="CD137" s="2273"/>
      <c r="CE137" s="76"/>
      <c r="CF137" s="76"/>
      <c r="CG137" s="77"/>
      <c r="CH137" s="77"/>
      <c r="CN137" s="85"/>
      <c r="CO137" s="85"/>
      <c r="CP137" s="85"/>
      <c r="CQ137" s="85"/>
      <c r="CR137" s="85"/>
      <c r="CS137" s="85"/>
      <c r="CT137" s="85"/>
      <c r="CU137" s="85"/>
      <c r="CV137" s="85"/>
    </row>
    <row r="138" spans="1:100" ht="13.5" customHeight="1" x14ac:dyDescent="0.2">
      <c r="A138" s="132" t="str">
        <f>+IF('⑧一覧からの作成用データ（異動届）'!$AC$33="印刷ＯＫ→",1,"")</f>
        <v/>
      </c>
      <c r="B138" s="2413"/>
      <c r="C138" s="2413"/>
      <c r="D138" s="2396"/>
      <c r="E138" s="2396"/>
      <c r="F138" s="2413"/>
      <c r="G138" s="2413"/>
      <c r="H138" s="2396"/>
      <c r="I138" s="2396"/>
      <c r="J138" s="486"/>
      <c r="K138" s="2344"/>
      <c r="L138" s="2344"/>
      <c r="M138" s="1559"/>
      <c r="N138" s="2052"/>
      <c r="O138" s="2052"/>
      <c r="P138" s="2052"/>
      <c r="Q138" s="2052"/>
      <c r="R138" s="2054"/>
      <c r="S138" s="2285"/>
      <c r="T138" s="734"/>
      <c r="U138" s="734"/>
      <c r="V138" s="734"/>
      <c r="W138" s="734"/>
      <c r="X138" s="734"/>
      <c r="Y138" s="734"/>
      <c r="Z138" s="734"/>
      <c r="AA138" s="734"/>
      <c r="AB138" s="734"/>
      <c r="AC138" s="734"/>
      <c r="AD138" s="734"/>
      <c r="AE138" s="734"/>
      <c r="AF138" s="734"/>
      <c r="AG138" s="734"/>
      <c r="AH138" s="734"/>
      <c r="AI138" s="734"/>
      <c r="AJ138" s="734"/>
      <c r="AK138" s="734"/>
      <c r="AL138" s="734"/>
      <c r="AM138" s="734"/>
      <c r="AN138" s="2486"/>
      <c r="AO138" s="2487"/>
      <c r="AP138" s="2487"/>
      <c r="AQ138" s="2487"/>
      <c r="AR138" s="2488"/>
      <c r="AS138" s="2494"/>
      <c r="AT138" s="2495"/>
      <c r="AU138" s="2495"/>
      <c r="AV138" s="2249"/>
      <c r="AW138" s="2300"/>
      <c r="AX138" s="2495"/>
      <c r="AY138" s="2495"/>
      <c r="AZ138" s="2495"/>
      <c r="BA138" s="2249"/>
      <c r="BB138" s="2250"/>
      <c r="BC138" s="2479"/>
      <c r="BD138" s="2479"/>
      <c r="BE138" s="2480"/>
      <c r="BF138" s="2625"/>
      <c r="BG138" s="2625"/>
      <c r="BH138" s="2626"/>
      <c r="BI138" s="2267"/>
      <c r="BJ138" s="2267"/>
      <c r="BK138" s="2267"/>
      <c r="BL138" s="2267"/>
      <c r="BM138" s="2267"/>
      <c r="BN138" s="2267"/>
      <c r="BO138" s="2267"/>
      <c r="BP138" s="2267"/>
      <c r="BQ138" s="2630"/>
      <c r="BR138" s="2625"/>
      <c r="BS138" s="2626"/>
      <c r="BT138" s="2274"/>
      <c r="BU138" s="2274"/>
      <c r="BV138" s="2274"/>
      <c r="BW138" s="2274"/>
      <c r="BX138" s="2274"/>
      <c r="BY138" s="2274"/>
      <c r="BZ138" s="2274"/>
      <c r="CA138" s="2274"/>
      <c r="CB138" s="2274"/>
      <c r="CC138" s="2274"/>
      <c r="CD138" s="2275"/>
      <c r="CE138" s="76"/>
      <c r="CF138" s="76"/>
      <c r="CG138" s="77"/>
      <c r="CH138" s="77"/>
      <c r="CO138" s="85"/>
      <c r="CP138" s="85"/>
      <c r="CQ138" s="85"/>
      <c r="CR138" s="85"/>
      <c r="CS138" s="85"/>
      <c r="CT138" s="85"/>
      <c r="CU138" s="85"/>
      <c r="CV138" s="85"/>
    </row>
    <row r="139" spans="1:100" ht="12.75" customHeight="1" thickBot="1" x14ac:dyDescent="0.25">
      <c r="A139" s="132" t="str">
        <f>+IF('⑧一覧からの作成用データ（異動届）'!$AC$33="印刷ＯＫ→",1,"")</f>
        <v/>
      </c>
      <c r="B139" s="2413"/>
      <c r="C139" s="2413"/>
      <c r="D139" s="2396"/>
      <c r="E139" s="2396"/>
      <c r="F139" s="2413"/>
      <c r="G139" s="2413"/>
      <c r="H139" s="2396"/>
      <c r="I139" s="2396"/>
      <c r="J139" s="486"/>
      <c r="K139" s="2344"/>
      <c r="L139" s="2344"/>
      <c r="M139" s="2303" t="s">
        <v>486</v>
      </c>
      <c r="N139" s="2304"/>
      <c r="O139" s="2304"/>
      <c r="P139" s="2304"/>
      <c r="Q139" s="2304"/>
      <c r="R139" s="2305"/>
      <c r="S139" s="2502" t="str">
        <f>'⑧一覧からの作成用データ（異動届）'!$F$33&amp;""</f>
        <v/>
      </c>
      <c r="T139" s="2503"/>
      <c r="U139" s="2503"/>
      <c r="V139" s="2503"/>
      <c r="W139" s="2503"/>
      <c r="X139" s="2503"/>
      <c r="Y139" s="2503"/>
      <c r="Z139" s="2503"/>
      <c r="AA139" s="2503"/>
      <c r="AB139" s="2503"/>
      <c r="AC139" s="2503"/>
      <c r="AD139" s="2503"/>
      <c r="AE139" s="2503"/>
      <c r="AF139" s="2503"/>
      <c r="AG139" s="2503"/>
      <c r="AH139" s="2503"/>
      <c r="AI139" s="2503"/>
      <c r="AJ139" s="2503"/>
      <c r="AK139" s="2503"/>
      <c r="AL139" s="2503"/>
      <c r="AM139" s="2504"/>
      <c r="AN139" s="2486"/>
      <c r="AO139" s="2487"/>
      <c r="AP139" s="2487"/>
      <c r="AQ139" s="2487"/>
      <c r="AR139" s="2488"/>
      <c r="AS139" s="2496"/>
      <c r="AT139" s="2497"/>
      <c r="AU139" s="2497"/>
      <c r="AV139" s="2251"/>
      <c r="AW139" s="2301"/>
      <c r="AX139" s="2497"/>
      <c r="AY139" s="2497"/>
      <c r="AZ139" s="2497"/>
      <c r="BA139" s="2251"/>
      <c r="BB139" s="2252"/>
      <c r="BC139" s="2481"/>
      <c r="BD139" s="2481"/>
      <c r="BE139" s="2482"/>
      <c r="BF139" s="2627"/>
      <c r="BG139" s="2627"/>
      <c r="BH139" s="2628"/>
      <c r="BI139" s="2267"/>
      <c r="BJ139" s="2267"/>
      <c r="BK139" s="2267"/>
      <c r="BL139" s="2267"/>
      <c r="BM139" s="2267"/>
      <c r="BN139" s="2267"/>
      <c r="BO139" s="2267"/>
      <c r="BP139" s="2267"/>
      <c r="BQ139" s="2631"/>
      <c r="BR139" s="2627"/>
      <c r="BS139" s="2628"/>
      <c r="BT139" s="2274"/>
      <c r="BU139" s="2274"/>
      <c r="BV139" s="2274"/>
      <c r="BW139" s="2274"/>
      <c r="BX139" s="2274"/>
      <c r="BY139" s="2274"/>
      <c r="BZ139" s="2274"/>
      <c r="CA139" s="2274"/>
      <c r="CB139" s="2274"/>
      <c r="CC139" s="2274"/>
      <c r="CD139" s="2275"/>
      <c r="CE139" s="76"/>
      <c r="CF139" s="76"/>
      <c r="CG139" s="77"/>
      <c r="CH139" s="77"/>
      <c r="CO139" s="85"/>
      <c r="CP139" s="85"/>
      <c r="CQ139" s="85"/>
      <c r="CR139" s="85"/>
      <c r="CS139" s="85"/>
      <c r="CT139" s="85"/>
      <c r="CU139" s="85"/>
      <c r="CV139" s="85"/>
    </row>
    <row r="140" spans="1:100" ht="12.75" customHeight="1" x14ac:dyDescent="0.2">
      <c r="A140" s="132" t="str">
        <f>+IF('⑧一覧からの作成用データ（異動届）'!$AC$33="印刷ＯＫ→",1,"")</f>
        <v/>
      </c>
      <c r="B140" s="2413"/>
      <c r="C140" s="2413"/>
      <c r="D140" s="2396"/>
      <c r="E140" s="2396"/>
      <c r="F140" s="2413"/>
      <c r="G140" s="2413"/>
      <c r="H140" s="2396"/>
      <c r="I140" s="2396"/>
      <c r="J140" s="486"/>
      <c r="K140" s="2344"/>
      <c r="L140" s="2344"/>
      <c r="M140" s="2306"/>
      <c r="N140" s="2307"/>
      <c r="O140" s="2307"/>
      <c r="P140" s="2307"/>
      <c r="Q140" s="2307"/>
      <c r="R140" s="2308"/>
      <c r="S140" s="2505"/>
      <c r="T140" s="1636"/>
      <c r="U140" s="1636"/>
      <c r="V140" s="1636"/>
      <c r="W140" s="1636"/>
      <c r="X140" s="1636"/>
      <c r="Y140" s="1636"/>
      <c r="Z140" s="1636"/>
      <c r="AA140" s="1636"/>
      <c r="AB140" s="1636"/>
      <c r="AC140" s="1636"/>
      <c r="AD140" s="1636"/>
      <c r="AE140" s="1636"/>
      <c r="AF140" s="1636"/>
      <c r="AG140" s="1636"/>
      <c r="AH140" s="1636"/>
      <c r="AI140" s="1636"/>
      <c r="AJ140" s="1636"/>
      <c r="AK140" s="1636"/>
      <c r="AL140" s="1636"/>
      <c r="AM140" s="2506"/>
      <c r="AN140" s="2486"/>
      <c r="AO140" s="2487"/>
      <c r="AP140" s="2487"/>
      <c r="AQ140" s="2487"/>
      <c r="AR140" s="2488"/>
      <c r="AS140" s="2492" t="str">
        <f>'⑧一覧からの作成用データ（異動届）'!$O$33&amp;""</f>
        <v/>
      </c>
      <c r="AT140" s="2493"/>
      <c r="AU140" s="2493"/>
      <c r="AV140" s="2247" t="s">
        <v>81</v>
      </c>
      <c r="AW140" s="2299"/>
      <c r="AX140" s="2493" t="str">
        <f>'⑧一覧からの作成用データ（異動届）'!V33&amp;""</f>
        <v>5</v>
      </c>
      <c r="AY140" s="2493"/>
      <c r="AZ140" s="2493"/>
      <c r="BA140" s="2247" t="s">
        <v>81</v>
      </c>
      <c r="BB140" s="2248"/>
      <c r="BC140" s="2516" t="str">
        <f>'⑧一覧からの作成用データ（異動届）'!$S$33&amp;"月"</f>
        <v>月</v>
      </c>
      <c r="BD140" s="2517"/>
      <c r="BE140" s="2518"/>
      <c r="BF140" s="2360" t="s">
        <v>108</v>
      </c>
      <c r="BG140" s="2361"/>
      <c r="BH140" s="2361"/>
      <c r="BI140" s="2267"/>
      <c r="BJ140" s="2267"/>
      <c r="BK140" s="2267"/>
      <c r="BL140" s="2267"/>
      <c r="BM140" s="2267"/>
      <c r="BN140" s="2267"/>
      <c r="BO140" s="2267"/>
      <c r="BP140" s="2267"/>
      <c r="BQ140" s="2364" t="s">
        <v>487</v>
      </c>
      <c r="BR140" s="2365"/>
      <c r="BS140" s="2365"/>
      <c r="BT140" s="2274"/>
      <c r="BU140" s="2274"/>
      <c r="BV140" s="2274"/>
      <c r="BW140" s="2274"/>
      <c r="BX140" s="2274"/>
      <c r="BY140" s="2274"/>
      <c r="BZ140" s="2274"/>
      <c r="CA140" s="2274"/>
      <c r="CB140" s="2274"/>
      <c r="CC140" s="2274"/>
      <c r="CD140" s="2275"/>
      <c r="CE140" s="76"/>
      <c r="CF140" s="76"/>
      <c r="CG140" s="77"/>
      <c r="CH140" s="77"/>
      <c r="CO140" s="85"/>
      <c r="CP140" s="85"/>
      <c r="CQ140" s="85"/>
      <c r="CR140" s="85"/>
      <c r="CS140" s="85"/>
      <c r="CT140" s="85"/>
      <c r="CU140" s="85"/>
      <c r="CV140" s="85"/>
    </row>
    <row r="141" spans="1:100" ht="12.75" customHeight="1" x14ac:dyDescent="0.2">
      <c r="A141" s="132" t="str">
        <f>+IF('⑧一覧からの作成用データ（異動届）'!$AC$33="印刷ＯＫ→",1,"")</f>
        <v/>
      </c>
      <c r="B141" s="2413"/>
      <c r="C141" s="2413"/>
      <c r="D141" s="2396"/>
      <c r="E141" s="2396"/>
      <c r="F141" s="2413"/>
      <c r="G141" s="2413"/>
      <c r="H141" s="2396"/>
      <c r="I141" s="2396"/>
      <c r="J141" s="486"/>
      <c r="K141" s="2344"/>
      <c r="L141" s="2344"/>
      <c r="M141" s="2309"/>
      <c r="N141" s="2310"/>
      <c r="O141" s="2310"/>
      <c r="P141" s="2310"/>
      <c r="Q141" s="2310"/>
      <c r="R141" s="2311"/>
      <c r="S141" s="2507"/>
      <c r="T141" s="2508"/>
      <c r="U141" s="2508"/>
      <c r="V141" s="2508"/>
      <c r="W141" s="2508"/>
      <c r="X141" s="2508"/>
      <c r="Y141" s="2508"/>
      <c r="Z141" s="2508"/>
      <c r="AA141" s="2508"/>
      <c r="AB141" s="2508"/>
      <c r="AC141" s="2508"/>
      <c r="AD141" s="2508"/>
      <c r="AE141" s="2508"/>
      <c r="AF141" s="2508"/>
      <c r="AG141" s="2508"/>
      <c r="AH141" s="2508"/>
      <c r="AI141" s="2508"/>
      <c r="AJ141" s="2508"/>
      <c r="AK141" s="2508"/>
      <c r="AL141" s="2508"/>
      <c r="AM141" s="2509"/>
      <c r="AN141" s="2486"/>
      <c r="AO141" s="2487"/>
      <c r="AP141" s="2487"/>
      <c r="AQ141" s="2487"/>
      <c r="AR141" s="2488"/>
      <c r="AS141" s="2494"/>
      <c r="AT141" s="2495"/>
      <c r="AU141" s="2495"/>
      <c r="AV141" s="2249"/>
      <c r="AW141" s="2300"/>
      <c r="AX141" s="2495"/>
      <c r="AY141" s="2495"/>
      <c r="AZ141" s="2495"/>
      <c r="BA141" s="2249"/>
      <c r="BB141" s="2250"/>
      <c r="BC141" s="2519"/>
      <c r="BD141" s="2520"/>
      <c r="BE141" s="2521"/>
      <c r="BF141" s="2362"/>
      <c r="BG141" s="2363"/>
      <c r="BH141" s="2363"/>
      <c r="BI141" s="2267"/>
      <c r="BJ141" s="2267"/>
      <c r="BK141" s="2267"/>
      <c r="BL141" s="2267"/>
      <c r="BM141" s="2267"/>
      <c r="BN141" s="2267"/>
      <c r="BO141" s="2267"/>
      <c r="BP141" s="2267"/>
      <c r="BQ141" s="2366"/>
      <c r="BR141" s="2367"/>
      <c r="BS141" s="2367"/>
      <c r="BT141" s="2274"/>
      <c r="BU141" s="2274"/>
      <c r="BV141" s="2274"/>
      <c r="BW141" s="2274"/>
      <c r="BX141" s="2274"/>
      <c r="BY141" s="2274"/>
      <c r="BZ141" s="2274"/>
      <c r="CA141" s="2274"/>
      <c r="CB141" s="2274"/>
      <c r="CC141" s="2274"/>
      <c r="CD141" s="2275"/>
      <c r="CE141" s="76"/>
      <c r="CF141" s="76"/>
      <c r="CG141" s="77"/>
      <c r="CH141" s="77"/>
      <c r="CN141" s="85"/>
      <c r="CO141" s="85"/>
      <c r="CP141" s="85"/>
      <c r="CQ141" s="85"/>
      <c r="CR141" s="85"/>
      <c r="CS141" s="85"/>
      <c r="CT141" s="87"/>
      <c r="CU141" s="85"/>
      <c r="CV141" s="85"/>
    </row>
    <row r="142" spans="1:100" ht="12.75" customHeight="1" x14ac:dyDescent="0.2">
      <c r="A142" s="132" t="str">
        <f>+IF('⑧一覧からの作成用データ（異動届）'!$AC$33="印刷ＯＫ→",1,"")</f>
        <v/>
      </c>
      <c r="B142" s="2413"/>
      <c r="C142" s="2413"/>
      <c r="D142" s="2396"/>
      <c r="E142" s="2396"/>
      <c r="F142" s="2413"/>
      <c r="G142" s="2413"/>
      <c r="H142" s="2396"/>
      <c r="I142" s="2396"/>
      <c r="J142" s="486"/>
      <c r="K142" s="2344"/>
      <c r="L142" s="2344"/>
      <c r="M142" s="697" t="s">
        <v>5</v>
      </c>
      <c r="N142" s="2051"/>
      <c r="O142" s="2051"/>
      <c r="P142" s="2051"/>
      <c r="Q142" s="2051"/>
      <c r="R142" s="2053"/>
      <c r="S142" s="2525" t="str">
        <f>'⑧一覧からの作成用データ（異動届）'!$G$33&amp;""</f>
        <v/>
      </c>
      <c r="T142" s="2526"/>
      <c r="U142" s="2526"/>
      <c r="V142" s="2526"/>
      <c r="W142" s="2526"/>
      <c r="X142" s="2526"/>
      <c r="Y142" s="2526"/>
      <c r="Z142" s="2526"/>
      <c r="AA142" s="2526"/>
      <c r="AB142" s="2526"/>
      <c r="AC142" s="2526"/>
      <c r="AD142" s="2526"/>
      <c r="AE142" s="2526"/>
      <c r="AF142" s="2526"/>
      <c r="AG142" s="2526"/>
      <c r="AH142" s="2526"/>
      <c r="AI142" s="2526"/>
      <c r="AJ142" s="2526"/>
      <c r="AK142" s="2526"/>
      <c r="AL142" s="2526"/>
      <c r="AM142" s="2526"/>
      <c r="AN142" s="2486"/>
      <c r="AO142" s="2487"/>
      <c r="AP142" s="2487"/>
      <c r="AQ142" s="2487"/>
      <c r="AR142" s="2488"/>
      <c r="AS142" s="2496"/>
      <c r="AT142" s="2497"/>
      <c r="AU142" s="2497"/>
      <c r="AV142" s="2251"/>
      <c r="AW142" s="2301"/>
      <c r="AX142" s="2497"/>
      <c r="AY142" s="2497"/>
      <c r="AZ142" s="2497"/>
      <c r="BA142" s="2251"/>
      <c r="BB142" s="2252"/>
      <c r="BC142" s="2522"/>
      <c r="BD142" s="2523"/>
      <c r="BE142" s="2524"/>
      <c r="BF142" s="2362"/>
      <c r="BG142" s="2363"/>
      <c r="BH142" s="2363"/>
      <c r="BI142" s="2267"/>
      <c r="BJ142" s="2267"/>
      <c r="BK142" s="2267"/>
      <c r="BL142" s="2267"/>
      <c r="BM142" s="2267"/>
      <c r="BN142" s="2267"/>
      <c r="BO142" s="2267"/>
      <c r="BP142" s="2267"/>
      <c r="BQ142" s="2366"/>
      <c r="BR142" s="2367"/>
      <c r="BS142" s="2367"/>
      <c r="BT142" s="2274"/>
      <c r="BU142" s="2274"/>
      <c r="BV142" s="2274"/>
      <c r="BW142" s="2274"/>
      <c r="BX142" s="2274"/>
      <c r="BY142" s="2274"/>
      <c r="BZ142" s="2274"/>
      <c r="CA142" s="2274"/>
      <c r="CB142" s="2274"/>
      <c r="CC142" s="2274"/>
      <c r="CD142" s="2275"/>
      <c r="CE142" s="76"/>
      <c r="CF142" s="76"/>
      <c r="CG142" s="77"/>
      <c r="CH142" s="77"/>
      <c r="CN142" s="85"/>
      <c r="CO142" s="85"/>
      <c r="CP142" s="85"/>
      <c r="CQ142" s="85"/>
      <c r="CR142" s="85"/>
      <c r="CS142" s="85"/>
      <c r="CT142" s="85"/>
      <c r="CU142" s="85"/>
      <c r="CV142" s="85"/>
    </row>
    <row r="143" spans="1:100" ht="12.75" customHeight="1" x14ac:dyDescent="0.2">
      <c r="A143" s="132" t="str">
        <f>+IF('⑧一覧からの作成用データ（異動届）'!$AC$33="印刷ＯＫ→",1,"")</f>
        <v/>
      </c>
      <c r="B143" s="2413"/>
      <c r="C143" s="2413"/>
      <c r="D143" s="2396"/>
      <c r="E143" s="2396"/>
      <c r="F143" s="2413"/>
      <c r="G143" s="2413"/>
      <c r="H143" s="2396"/>
      <c r="I143" s="2396"/>
      <c r="J143" s="486"/>
      <c r="K143" s="2344"/>
      <c r="L143" s="2344"/>
      <c r="M143" s="2165"/>
      <c r="N143" s="1564"/>
      <c r="O143" s="1564"/>
      <c r="P143" s="1564"/>
      <c r="Q143" s="1564"/>
      <c r="R143" s="1565"/>
      <c r="S143" s="2527"/>
      <c r="T143" s="2528"/>
      <c r="U143" s="2528"/>
      <c r="V143" s="2528"/>
      <c r="W143" s="2528"/>
      <c r="X143" s="2528"/>
      <c r="Y143" s="2528"/>
      <c r="Z143" s="2528"/>
      <c r="AA143" s="2528"/>
      <c r="AB143" s="2528"/>
      <c r="AC143" s="2528"/>
      <c r="AD143" s="2528"/>
      <c r="AE143" s="2528"/>
      <c r="AF143" s="2528"/>
      <c r="AG143" s="2528"/>
      <c r="AH143" s="2528"/>
      <c r="AI143" s="2528"/>
      <c r="AJ143" s="2528"/>
      <c r="AK143" s="2528"/>
      <c r="AL143" s="2528"/>
      <c r="AM143" s="2528"/>
      <c r="AN143" s="2486"/>
      <c r="AO143" s="2487"/>
      <c r="AP143" s="2487"/>
      <c r="AQ143" s="2487"/>
      <c r="AR143" s="2488"/>
      <c r="AS143" s="2531" t="str">
        <f>TEXT('⑧一覧からの作成用データ（異動届）'!$P$33,"#,##0")&amp;""</f>
        <v>0</v>
      </c>
      <c r="AT143" s="2531"/>
      <c r="AU143" s="2531"/>
      <c r="AV143" s="2531"/>
      <c r="AW143" s="2531"/>
      <c r="AX143" s="2456" t="str">
        <f>TEXT('⑧一覧からの作成用データ（異動届）'!$W$33,"#,##0")&amp;""</f>
        <v>左記（ア）（イ）を入力してください</v>
      </c>
      <c r="AY143" s="2456"/>
      <c r="AZ143" s="2456"/>
      <c r="BA143" s="2456"/>
      <c r="BB143" s="2457"/>
      <c r="BC143" s="2462" t="str">
        <f>'⑧一覧からの作成用データ（異動届）'!$T$33&amp;"日"</f>
        <v>日</v>
      </c>
      <c r="BD143" s="2463"/>
      <c r="BE143" s="2464"/>
      <c r="BF143" s="2362"/>
      <c r="BG143" s="2363"/>
      <c r="BH143" s="2363"/>
      <c r="BI143" s="2267"/>
      <c r="BJ143" s="2267"/>
      <c r="BK143" s="2267"/>
      <c r="BL143" s="2267"/>
      <c r="BM143" s="2267"/>
      <c r="BN143" s="2267"/>
      <c r="BO143" s="2267"/>
      <c r="BP143" s="2267"/>
      <c r="BQ143" s="2366"/>
      <c r="BR143" s="2367"/>
      <c r="BS143" s="2367"/>
      <c r="BT143" s="2274"/>
      <c r="BU143" s="2274"/>
      <c r="BV143" s="2274"/>
      <c r="BW143" s="2274"/>
      <c r="BX143" s="2274"/>
      <c r="BY143" s="2274"/>
      <c r="BZ143" s="2274"/>
      <c r="CA143" s="2274"/>
      <c r="CB143" s="2274"/>
      <c r="CC143" s="2274"/>
      <c r="CD143" s="2275"/>
      <c r="CE143" s="76"/>
      <c r="CF143" s="76"/>
      <c r="CG143" s="77"/>
      <c r="CH143" s="77"/>
      <c r="CN143" s="85"/>
      <c r="CO143" s="85"/>
      <c r="CP143" s="85"/>
      <c r="CQ143" s="85"/>
      <c r="CR143" s="85"/>
      <c r="CS143" s="85"/>
      <c r="CT143" s="85"/>
      <c r="CU143" s="85"/>
      <c r="CV143" s="85"/>
    </row>
    <row r="144" spans="1:100" ht="12.75" customHeight="1" x14ac:dyDescent="0.2">
      <c r="A144" s="132" t="str">
        <f>+IF('⑧一覧からの作成用データ（異動届）'!$AC$33="印刷ＯＫ→",1,"")</f>
        <v/>
      </c>
      <c r="B144" s="2413"/>
      <c r="C144" s="2413"/>
      <c r="D144" s="2396"/>
      <c r="E144" s="2396"/>
      <c r="F144" s="2413"/>
      <c r="G144" s="2413"/>
      <c r="H144" s="2396"/>
      <c r="I144" s="2396"/>
      <c r="J144" s="486"/>
      <c r="K144" s="2344"/>
      <c r="L144" s="2344"/>
      <c r="M144" s="2165"/>
      <c r="N144" s="1564"/>
      <c r="O144" s="1564"/>
      <c r="P144" s="1564"/>
      <c r="Q144" s="1564"/>
      <c r="R144" s="1565"/>
      <c r="S144" s="2527"/>
      <c r="T144" s="2528"/>
      <c r="U144" s="2528"/>
      <c r="V144" s="2528"/>
      <c r="W144" s="2528"/>
      <c r="X144" s="2528"/>
      <c r="Y144" s="2528"/>
      <c r="Z144" s="2528"/>
      <c r="AA144" s="2528"/>
      <c r="AB144" s="2528"/>
      <c r="AC144" s="2528"/>
      <c r="AD144" s="2528"/>
      <c r="AE144" s="2528"/>
      <c r="AF144" s="2528"/>
      <c r="AG144" s="2528"/>
      <c r="AH144" s="2528"/>
      <c r="AI144" s="2528"/>
      <c r="AJ144" s="2528"/>
      <c r="AK144" s="2528"/>
      <c r="AL144" s="2528"/>
      <c r="AM144" s="2528"/>
      <c r="AN144" s="2486"/>
      <c r="AO144" s="2487"/>
      <c r="AP144" s="2487"/>
      <c r="AQ144" s="2487"/>
      <c r="AR144" s="2488"/>
      <c r="AS144" s="2531"/>
      <c r="AT144" s="2531"/>
      <c r="AU144" s="2531"/>
      <c r="AV144" s="2531"/>
      <c r="AW144" s="2531"/>
      <c r="AX144" s="2458"/>
      <c r="AY144" s="2458"/>
      <c r="AZ144" s="2458"/>
      <c r="BA144" s="2458"/>
      <c r="BB144" s="2459"/>
      <c r="BC144" s="2465"/>
      <c r="BD144" s="2466"/>
      <c r="BE144" s="2467"/>
      <c r="BF144" s="2278" t="s">
        <v>458</v>
      </c>
      <c r="BG144" s="2280" t="s">
        <v>107</v>
      </c>
      <c r="BH144" s="2280"/>
      <c r="BI144" s="2280"/>
      <c r="BJ144" s="2280"/>
      <c r="BK144" s="2280"/>
      <c r="BL144" s="2280"/>
      <c r="BM144" s="2280"/>
      <c r="BN144" s="2280"/>
      <c r="BO144" s="610"/>
      <c r="BP144" s="2281" t="s">
        <v>459</v>
      </c>
      <c r="BQ144" s="2366"/>
      <c r="BR144" s="2367"/>
      <c r="BS144" s="2367"/>
      <c r="BT144" s="2274"/>
      <c r="BU144" s="2274"/>
      <c r="BV144" s="2274"/>
      <c r="BW144" s="2274"/>
      <c r="BX144" s="2274"/>
      <c r="BY144" s="2274"/>
      <c r="BZ144" s="2274"/>
      <c r="CA144" s="2274"/>
      <c r="CB144" s="2274"/>
      <c r="CC144" s="2274"/>
      <c r="CD144" s="2275"/>
      <c r="CE144" s="76"/>
      <c r="CF144" s="76"/>
      <c r="CG144" s="88"/>
      <c r="CH144" s="88"/>
      <c r="CN144" s="85"/>
      <c r="CO144" s="85"/>
      <c r="CP144" s="85"/>
      <c r="CQ144" s="85"/>
      <c r="CR144" s="85"/>
      <c r="CS144" s="85"/>
      <c r="CT144" s="85"/>
      <c r="CU144" s="85"/>
      <c r="CV144" s="85"/>
    </row>
    <row r="145" spans="1:100" ht="12.75" customHeight="1" thickBot="1" x14ac:dyDescent="0.25">
      <c r="A145" s="132" t="str">
        <f>+IF('⑧一覧からの作成用データ（異動届）'!$AC$33="印刷ＯＫ→",1,"")</f>
        <v/>
      </c>
      <c r="B145" s="2413"/>
      <c r="C145" s="2413"/>
      <c r="D145" s="2396"/>
      <c r="E145" s="2396"/>
      <c r="F145" s="2413"/>
      <c r="G145" s="2413"/>
      <c r="H145" s="2396"/>
      <c r="I145" s="2396"/>
      <c r="J145" s="486"/>
      <c r="K145" s="2344"/>
      <c r="L145" s="2344"/>
      <c r="M145" s="1559"/>
      <c r="N145" s="2052"/>
      <c r="O145" s="2052"/>
      <c r="P145" s="2052"/>
      <c r="Q145" s="2052"/>
      <c r="R145" s="2054"/>
      <c r="S145" s="2529"/>
      <c r="T145" s="2530"/>
      <c r="U145" s="2530"/>
      <c r="V145" s="2530"/>
      <c r="W145" s="2530"/>
      <c r="X145" s="2530"/>
      <c r="Y145" s="2530"/>
      <c r="Z145" s="2530"/>
      <c r="AA145" s="2530"/>
      <c r="AB145" s="2530"/>
      <c r="AC145" s="2530"/>
      <c r="AD145" s="2530"/>
      <c r="AE145" s="2530"/>
      <c r="AF145" s="2530"/>
      <c r="AG145" s="2530"/>
      <c r="AH145" s="2530"/>
      <c r="AI145" s="2530"/>
      <c r="AJ145" s="2530"/>
      <c r="AK145" s="2530"/>
      <c r="AL145" s="2530"/>
      <c r="AM145" s="2530"/>
      <c r="AN145" s="2489"/>
      <c r="AO145" s="2490"/>
      <c r="AP145" s="2490"/>
      <c r="AQ145" s="2490"/>
      <c r="AR145" s="2491"/>
      <c r="AS145" s="2532"/>
      <c r="AT145" s="2532"/>
      <c r="AU145" s="2532"/>
      <c r="AV145" s="2532"/>
      <c r="AW145" s="2532"/>
      <c r="AX145" s="2460"/>
      <c r="AY145" s="2460"/>
      <c r="AZ145" s="2460"/>
      <c r="BA145" s="2460"/>
      <c r="BB145" s="2461"/>
      <c r="BC145" s="2468"/>
      <c r="BD145" s="2469"/>
      <c r="BE145" s="2470"/>
      <c r="BF145" s="2279"/>
      <c r="BG145" s="2283"/>
      <c r="BH145" s="2283"/>
      <c r="BI145" s="2283"/>
      <c r="BJ145" s="2283"/>
      <c r="BK145" s="2283"/>
      <c r="BL145" s="2283"/>
      <c r="BM145" s="2283"/>
      <c r="BN145" s="2283"/>
      <c r="BO145" s="611"/>
      <c r="BP145" s="2282"/>
      <c r="BQ145" s="2368"/>
      <c r="BR145" s="2369"/>
      <c r="BS145" s="2369"/>
      <c r="BT145" s="2276"/>
      <c r="BU145" s="2276"/>
      <c r="BV145" s="2276"/>
      <c r="BW145" s="2276"/>
      <c r="BX145" s="2276"/>
      <c r="BY145" s="2276"/>
      <c r="BZ145" s="2276"/>
      <c r="CA145" s="2276"/>
      <c r="CB145" s="2276"/>
      <c r="CC145" s="2276"/>
      <c r="CD145" s="2277"/>
      <c r="CE145" s="89"/>
      <c r="CF145" s="89"/>
      <c r="CG145" s="88"/>
      <c r="CH145" s="88"/>
      <c r="CN145" s="85"/>
      <c r="CO145" s="85"/>
      <c r="CP145" s="85"/>
      <c r="CQ145" s="85"/>
      <c r="CR145" s="85"/>
      <c r="CS145" s="85"/>
      <c r="CT145" s="85"/>
      <c r="CU145" s="85"/>
      <c r="CV145" s="85"/>
    </row>
    <row r="146" spans="1:100" ht="6.75" customHeight="1" x14ac:dyDescent="0.2">
      <c r="A146" s="132" t="str">
        <f>+IF('⑧一覧からの作成用データ（異動届）'!$AC$33="印刷ＯＫ→",1,"")</f>
        <v/>
      </c>
      <c r="B146" s="2413"/>
      <c r="C146" s="2413"/>
      <c r="D146" s="2396"/>
      <c r="E146" s="2396"/>
      <c r="F146" s="2413"/>
      <c r="G146" s="2413"/>
      <c r="H146" s="2396"/>
      <c r="I146" s="2396"/>
      <c r="J146" s="486"/>
      <c r="K146" s="2211" t="s">
        <v>308</v>
      </c>
      <c r="L146" s="2211"/>
      <c r="M146" s="2211"/>
      <c r="N146" s="2211"/>
      <c r="O146" s="2211"/>
      <c r="P146" s="2211"/>
      <c r="Q146" s="2211"/>
      <c r="R146" s="2211"/>
      <c r="S146" s="2211"/>
      <c r="T146" s="2211"/>
      <c r="U146" s="2211"/>
      <c r="V146" s="2211"/>
      <c r="W146" s="2211"/>
      <c r="X146" s="2211"/>
      <c r="Y146" s="2211"/>
      <c r="Z146" s="2211"/>
      <c r="AA146" s="2211"/>
      <c r="AB146" s="2211"/>
      <c r="AC146" s="2211"/>
      <c r="AD146" s="2211"/>
      <c r="AE146" s="2211"/>
      <c r="AF146" s="2211"/>
      <c r="AG146" s="2211"/>
      <c r="AH146" s="2211"/>
      <c r="AI146" s="2211"/>
      <c r="AJ146" s="2211"/>
      <c r="AK146" s="2211"/>
      <c r="AL146" s="2211"/>
      <c r="AM146" s="2211"/>
      <c r="AN146" s="2212"/>
      <c r="AO146" s="2212"/>
      <c r="AP146" s="2212"/>
      <c r="AQ146" s="2212"/>
      <c r="AR146" s="2212"/>
      <c r="AS146" s="2212"/>
      <c r="AT146" s="2212"/>
      <c r="AU146" s="2212"/>
      <c r="AV146" s="2212"/>
      <c r="AW146" s="2212"/>
      <c r="AX146" s="2212"/>
      <c r="AY146" s="2212"/>
      <c r="AZ146" s="2212"/>
      <c r="BA146" s="2212"/>
      <c r="BB146" s="2212"/>
      <c r="BC146" s="2212"/>
      <c r="BD146" s="2212"/>
      <c r="BE146" s="2212"/>
      <c r="BF146" s="2211"/>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89"/>
      <c r="CC146" s="89"/>
      <c r="CD146" s="89"/>
      <c r="CE146" s="89"/>
      <c r="CF146" s="89"/>
      <c r="CG146" s="88"/>
      <c r="CH146" s="88"/>
      <c r="CN146" s="85"/>
      <c r="CO146" s="85"/>
      <c r="CP146" s="85"/>
      <c r="CQ146" s="85"/>
      <c r="CR146" s="85"/>
      <c r="CS146" s="85"/>
      <c r="CT146" s="85"/>
      <c r="CU146" s="85"/>
      <c r="CV146" s="85"/>
    </row>
    <row r="147" spans="1:100" ht="16.5" customHeight="1" thickBot="1" x14ac:dyDescent="0.25">
      <c r="A147" s="132" t="str">
        <f>+IF('⑧一覧からの作成用データ（異動届）'!$AC$33="印刷ＯＫ→",1,"")</f>
        <v/>
      </c>
      <c r="B147" s="2413"/>
      <c r="C147" s="2413"/>
      <c r="D147" s="2396"/>
      <c r="E147" s="2396"/>
      <c r="F147" s="2413"/>
      <c r="G147" s="2413"/>
      <c r="H147" s="2396"/>
      <c r="I147" s="2396"/>
      <c r="J147" s="486"/>
      <c r="K147" s="2212"/>
      <c r="L147" s="2212"/>
      <c r="M147" s="2212"/>
      <c r="N147" s="2212"/>
      <c r="O147" s="2212"/>
      <c r="P147" s="2212"/>
      <c r="Q147" s="2212"/>
      <c r="R147" s="2212"/>
      <c r="S147" s="2212"/>
      <c r="T147" s="2212"/>
      <c r="U147" s="2212"/>
      <c r="V147" s="2212"/>
      <c r="W147" s="2212"/>
      <c r="X147" s="2212"/>
      <c r="Y147" s="2212"/>
      <c r="Z147" s="2212"/>
      <c r="AA147" s="2212"/>
      <c r="AB147" s="2212"/>
      <c r="AC147" s="2212"/>
      <c r="AD147" s="2212"/>
      <c r="AE147" s="2212"/>
      <c r="AF147" s="2212"/>
      <c r="AG147" s="2212"/>
      <c r="AH147" s="2212"/>
      <c r="AI147" s="2212"/>
      <c r="AJ147" s="2212"/>
      <c r="AK147" s="2212"/>
      <c r="AL147" s="2212"/>
      <c r="AM147" s="2212"/>
      <c r="AN147" s="2212"/>
      <c r="AO147" s="2212"/>
      <c r="AP147" s="2212"/>
      <c r="AQ147" s="2212"/>
      <c r="AR147" s="2212"/>
      <c r="AS147" s="2212"/>
      <c r="AT147" s="2212"/>
      <c r="AU147" s="2212"/>
      <c r="AV147" s="2212"/>
      <c r="AW147" s="2212"/>
      <c r="AX147" s="2212"/>
      <c r="AY147" s="2212"/>
      <c r="AZ147" s="2212"/>
      <c r="BA147" s="2212"/>
      <c r="BB147" s="2212"/>
      <c r="BC147" s="2212"/>
      <c r="BD147" s="2212"/>
      <c r="BE147" s="2212"/>
      <c r="BF147" s="2212"/>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77"/>
      <c r="CH147" s="77"/>
      <c r="CN147" s="85"/>
      <c r="CO147" s="85"/>
      <c r="CP147" s="85"/>
      <c r="CQ147" s="85"/>
      <c r="CR147" s="85"/>
      <c r="CS147" s="85"/>
      <c r="CT147" s="85"/>
      <c r="CU147" s="85"/>
      <c r="CV147" s="85"/>
    </row>
    <row r="148" spans="1:100" ht="16.5" customHeight="1" x14ac:dyDescent="0.2">
      <c r="A148" s="132" t="str">
        <f>+IF('⑧一覧からの作成用データ（異動届）'!$AC$33="印刷ＯＫ→",1,"")</f>
        <v/>
      </c>
      <c r="B148" s="2413"/>
      <c r="C148" s="2413"/>
      <c r="D148" s="2396"/>
      <c r="E148" s="2396"/>
      <c r="F148" s="2413"/>
      <c r="G148" s="2413"/>
      <c r="H148" s="2396"/>
      <c r="I148" s="2396"/>
      <c r="J148" s="486"/>
      <c r="K148" s="2213" t="s">
        <v>35</v>
      </c>
      <c r="L148" s="2213"/>
      <c r="M148" s="2213"/>
      <c r="N148" s="1692" t="s">
        <v>460</v>
      </c>
      <c r="O148" s="1693"/>
      <c r="P148" s="1693"/>
      <c r="Q148" s="1693"/>
      <c r="R148" s="1693"/>
      <c r="S148" s="1693"/>
      <c r="T148" s="1693"/>
      <c r="U148" s="2214"/>
      <c r="V148" s="2215"/>
      <c r="W148" s="2215"/>
      <c r="X148" s="2215"/>
      <c r="Y148" s="2215"/>
      <c r="Z148" s="2215"/>
      <c r="AA148" s="2215"/>
      <c r="AB148" s="2215"/>
      <c r="AC148" s="2215"/>
      <c r="AD148" s="2215"/>
      <c r="AE148" s="2215"/>
      <c r="AF148" s="2215"/>
      <c r="AG148" s="2215"/>
      <c r="AH148" s="2216"/>
      <c r="AI148" s="2220" t="s">
        <v>229</v>
      </c>
      <c r="AJ148" s="2221"/>
      <c r="AK148" s="2222"/>
      <c r="AL148" s="2226" t="s">
        <v>39</v>
      </c>
      <c r="AM148" s="2227"/>
      <c r="AN148" s="2227"/>
      <c r="AO148" s="2227"/>
      <c r="AP148" s="2227"/>
      <c r="AQ148" s="2227"/>
      <c r="AR148" s="2227"/>
      <c r="AS148" s="2228"/>
      <c r="AT148" s="2077"/>
      <c r="AU148" s="2077"/>
      <c r="AV148" s="2077"/>
      <c r="AW148" s="2077"/>
      <c r="AX148" s="2077"/>
      <c r="AY148" s="2077"/>
      <c r="AZ148" s="2077"/>
      <c r="BA148" s="2077"/>
      <c r="BB148" s="2077"/>
      <c r="BC148" s="2077"/>
      <c r="BD148" s="2077"/>
      <c r="BE148" s="2177"/>
      <c r="BF148" s="2178"/>
      <c r="BG148" s="2199" t="s">
        <v>40</v>
      </c>
      <c r="BH148" s="2200"/>
      <c r="BI148" s="2200"/>
      <c r="BJ148" s="2200"/>
      <c r="BK148" s="2200"/>
      <c r="BL148" s="2200"/>
      <c r="BM148" s="2200"/>
      <c r="BN148" s="2200"/>
      <c r="BO148" s="2200"/>
      <c r="BP148" s="2200"/>
      <c r="BQ148" s="2200"/>
      <c r="BR148" s="2555" t="str">
        <f>IF('⑧一覧からの作成用データ（異動届）'!$Y$33="","",TEXT('⑧一覧からの作成用データ（異動届）'!$Y$33,"#,##0")&amp;"")</f>
        <v/>
      </c>
      <c r="BS148" s="2556"/>
      <c r="BT148" s="2556"/>
      <c r="BU148" s="2556"/>
      <c r="BV148" s="2556"/>
      <c r="BW148" s="2556"/>
      <c r="BX148" s="2556"/>
      <c r="BY148" s="2556"/>
      <c r="BZ148" s="2557"/>
      <c r="CA148" s="2208" t="s">
        <v>7</v>
      </c>
      <c r="CB148" s="2208"/>
      <c r="CC148" s="2208"/>
      <c r="CD148" s="2209"/>
      <c r="CE148" s="23"/>
      <c r="CF148" s="76"/>
      <c r="CG148" s="77"/>
      <c r="CH148" s="77"/>
      <c r="CN148" s="85"/>
      <c r="CO148" s="85"/>
      <c r="CP148" s="85"/>
      <c r="CQ148" s="85"/>
      <c r="CR148" s="85"/>
      <c r="CS148" s="85"/>
      <c r="CT148" s="85"/>
      <c r="CU148" s="85"/>
      <c r="CV148" s="85"/>
    </row>
    <row r="149" spans="1:100" ht="16.5" customHeight="1" thickBot="1" x14ac:dyDescent="0.25">
      <c r="A149" s="132" t="str">
        <f>+IF('⑧一覧からの作成用データ（異動届）'!$AC$33="印刷ＯＫ→",1,"")</f>
        <v/>
      </c>
      <c r="B149" s="2413"/>
      <c r="C149" s="2413"/>
      <c r="D149" s="2396"/>
      <c r="E149" s="2396"/>
      <c r="F149" s="2413"/>
      <c r="G149" s="2413"/>
      <c r="H149" s="2396"/>
      <c r="I149" s="2396"/>
      <c r="J149" s="486"/>
      <c r="K149" s="2213"/>
      <c r="L149" s="2213"/>
      <c r="M149" s="2213"/>
      <c r="N149" s="1698"/>
      <c r="O149" s="1699"/>
      <c r="P149" s="1699"/>
      <c r="Q149" s="1699"/>
      <c r="R149" s="1699"/>
      <c r="S149" s="1699"/>
      <c r="T149" s="1699"/>
      <c r="U149" s="2217"/>
      <c r="V149" s="2218"/>
      <c r="W149" s="2218"/>
      <c r="X149" s="2218"/>
      <c r="Y149" s="2218"/>
      <c r="Z149" s="2218"/>
      <c r="AA149" s="2218"/>
      <c r="AB149" s="2218"/>
      <c r="AC149" s="2218"/>
      <c r="AD149" s="2218"/>
      <c r="AE149" s="2218"/>
      <c r="AF149" s="2218"/>
      <c r="AG149" s="2218"/>
      <c r="AH149" s="2219"/>
      <c r="AI149" s="2223"/>
      <c r="AJ149" s="2224"/>
      <c r="AK149" s="2225"/>
      <c r="AL149" s="2229"/>
      <c r="AM149" s="2230"/>
      <c r="AN149" s="2230"/>
      <c r="AO149" s="2230"/>
      <c r="AP149" s="2230"/>
      <c r="AQ149" s="2230"/>
      <c r="AR149" s="2230"/>
      <c r="AS149" s="2231"/>
      <c r="AT149" s="2077"/>
      <c r="AU149" s="2077"/>
      <c r="AV149" s="2077"/>
      <c r="AW149" s="2077"/>
      <c r="AX149" s="2077"/>
      <c r="AY149" s="2077"/>
      <c r="AZ149" s="2077"/>
      <c r="BA149" s="2077"/>
      <c r="BB149" s="2077"/>
      <c r="BC149" s="2077"/>
      <c r="BD149" s="2077"/>
      <c r="BE149" s="2198"/>
      <c r="BF149" s="2196"/>
      <c r="BG149" s="2201"/>
      <c r="BH149" s="1530"/>
      <c r="BI149" s="1530"/>
      <c r="BJ149" s="1530"/>
      <c r="BK149" s="1530"/>
      <c r="BL149" s="1530"/>
      <c r="BM149" s="1530"/>
      <c r="BN149" s="1530"/>
      <c r="BO149" s="1530"/>
      <c r="BP149" s="1530"/>
      <c r="BQ149" s="1530"/>
      <c r="BR149" s="2558"/>
      <c r="BS149" s="2559"/>
      <c r="BT149" s="2559"/>
      <c r="BU149" s="2559"/>
      <c r="BV149" s="2559"/>
      <c r="BW149" s="2559"/>
      <c r="BX149" s="2559"/>
      <c r="BY149" s="2559"/>
      <c r="BZ149" s="2560"/>
      <c r="CA149" s="1632"/>
      <c r="CB149" s="1632"/>
      <c r="CC149" s="1632"/>
      <c r="CD149" s="2210"/>
      <c r="CE149" s="76"/>
      <c r="CF149" s="76"/>
      <c r="CG149" s="77"/>
      <c r="CH149" s="77"/>
      <c r="CN149" s="85"/>
      <c r="CO149" s="85"/>
      <c r="CP149" s="85"/>
      <c r="CQ149" s="85"/>
      <c r="CR149" s="85"/>
      <c r="CS149" s="85"/>
      <c r="CT149" s="85"/>
      <c r="CU149" s="85"/>
      <c r="CV149" s="85"/>
    </row>
    <row r="150" spans="1:100" ht="16.5" customHeight="1" x14ac:dyDescent="0.2">
      <c r="A150" s="132" t="str">
        <f>+IF('⑧一覧からの作成用データ（異動届）'!$AC$33="印刷ＯＫ→",1,"")</f>
        <v/>
      </c>
      <c r="B150" s="2413"/>
      <c r="C150" s="2413"/>
      <c r="D150" s="2396"/>
      <c r="E150" s="2396"/>
      <c r="F150" s="2413"/>
      <c r="G150" s="2413"/>
      <c r="H150" s="2396"/>
      <c r="I150" s="2396"/>
      <c r="J150" s="486"/>
      <c r="K150" s="2213"/>
      <c r="L150" s="2213"/>
      <c r="M150" s="2213"/>
      <c r="N150" s="2168" t="s">
        <v>21</v>
      </c>
      <c r="O150" s="2169"/>
      <c r="P150" s="2169"/>
      <c r="Q150" s="2169"/>
      <c r="R150" s="2169"/>
      <c r="S150" s="2169"/>
      <c r="T150" s="2170"/>
      <c r="U150" s="2177" t="s">
        <v>461</v>
      </c>
      <c r="V150" s="2178"/>
      <c r="W150" s="2179"/>
      <c r="X150" s="2179"/>
      <c r="Y150" s="2179"/>
      <c r="Z150" s="2179"/>
      <c r="AA150" s="2179"/>
      <c r="AB150" s="2179"/>
      <c r="AC150" s="2179"/>
      <c r="AD150" s="2179"/>
      <c r="AE150" s="63"/>
      <c r="AF150" s="63"/>
      <c r="AG150" s="63"/>
      <c r="AH150" s="63"/>
      <c r="AI150" s="63"/>
      <c r="AJ150" s="63"/>
      <c r="AK150" s="63"/>
      <c r="AL150" s="63"/>
      <c r="AM150" s="63"/>
      <c r="AN150" s="63"/>
      <c r="AO150" s="64"/>
      <c r="AP150" s="2180" t="s">
        <v>38</v>
      </c>
      <c r="AQ150" s="2181"/>
      <c r="AR150" s="2073" t="s">
        <v>33</v>
      </c>
      <c r="AS150" s="2074"/>
      <c r="AT150" s="2077"/>
      <c r="AU150" s="2077"/>
      <c r="AV150" s="2077"/>
      <c r="AW150" s="2077"/>
      <c r="AX150" s="2077"/>
      <c r="AY150" s="2077"/>
      <c r="AZ150" s="2077"/>
      <c r="BA150" s="2077"/>
      <c r="BB150" s="2077"/>
      <c r="BC150" s="2077"/>
      <c r="BD150" s="2077"/>
      <c r="BE150" s="2077"/>
      <c r="BF150" s="2078"/>
      <c r="BG150" s="57"/>
      <c r="BH150" s="76"/>
      <c r="BI150" s="76"/>
      <c r="BJ150" s="2561" t="str">
        <f>'⑧一覧からの作成用データ（異動届）'!$X$33&amp;""</f>
        <v/>
      </c>
      <c r="BK150" s="2562"/>
      <c r="BL150" s="2562"/>
      <c r="BM150" s="2562"/>
      <c r="BN150" s="2562"/>
      <c r="BO150" s="2563"/>
      <c r="BP150" s="1720" t="s">
        <v>311</v>
      </c>
      <c r="BQ150" s="2063"/>
      <c r="BR150" s="2063"/>
      <c r="BS150" s="2063"/>
      <c r="BT150" s="2063"/>
      <c r="BU150" s="2063"/>
      <c r="BV150" s="2063"/>
      <c r="BW150" s="2063"/>
      <c r="BX150" s="2063"/>
      <c r="BY150" s="2063"/>
      <c r="BZ150" s="2063"/>
      <c r="CA150" s="2063"/>
      <c r="CB150" s="2063"/>
      <c r="CC150" s="2063"/>
      <c r="CD150" s="2064"/>
      <c r="CE150" s="76"/>
      <c r="CF150" s="76"/>
      <c r="CG150" s="77"/>
      <c r="CH150" s="77"/>
      <c r="CN150" s="85"/>
      <c r="CO150" s="85"/>
      <c r="CP150" s="85"/>
      <c r="CQ150" s="85"/>
      <c r="CR150" s="85"/>
      <c r="CS150" s="85"/>
    </row>
    <row r="151" spans="1:100" ht="16.5" customHeight="1" thickBot="1" x14ac:dyDescent="0.25">
      <c r="A151" s="132" t="str">
        <f>+IF('⑧一覧からの作成用データ（異動届）'!$AC$33="印刷ＯＫ→",1,"")</f>
        <v/>
      </c>
      <c r="B151" s="2413"/>
      <c r="C151" s="2413"/>
      <c r="D151" s="2396"/>
      <c r="E151" s="2396"/>
      <c r="F151" s="2413"/>
      <c r="G151" s="2413"/>
      <c r="H151" s="2396"/>
      <c r="I151" s="2396"/>
      <c r="J151" s="486"/>
      <c r="K151" s="2213"/>
      <c r="L151" s="2213"/>
      <c r="M151" s="2213"/>
      <c r="N151" s="2171"/>
      <c r="O151" s="2172"/>
      <c r="P151" s="2172"/>
      <c r="Q151" s="2172"/>
      <c r="R151" s="2172"/>
      <c r="S151" s="2172"/>
      <c r="T151" s="2173"/>
      <c r="U151" s="2067"/>
      <c r="V151" s="2068"/>
      <c r="W151" s="2068"/>
      <c r="X151" s="2068"/>
      <c r="Y151" s="2068"/>
      <c r="Z151" s="2068"/>
      <c r="AA151" s="2068"/>
      <c r="AB151" s="2068"/>
      <c r="AC151" s="2068"/>
      <c r="AD151" s="2068"/>
      <c r="AE151" s="2068"/>
      <c r="AF151" s="2068"/>
      <c r="AG151" s="2068"/>
      <c r="AH151" s="2068"/>
      <c r="AI151" s="2068"/>
      <c r="AJ151" s="2068"/>
      <c r="AK151" s="2068"/>
      <c r="AL151" s="2068"/>
      <c r="AM151" s="2068"/>
      <c r="AN151" s="2068"/>
      <c r="AO151" s="2069"/>
      <c r="AP151" s="2182"/>
      <c r="AQ151" s="2183"/>
      <c r="AR151" s="2075"/>
      <c r="AS151" s="2076"/>
      <c r="AT151" s="2077"/>
      <c r="AU151" s="2077"/>
      <c r="AV151" s="2077"/>
      <c r="AW151" s="2077"/>
      <c r="AX151" s="2077"/>
      <c r="AY151" s="2077"/>
      <c r="AZ151" s="2077"/>
      <c r="BA151" s="2077"/>
      <c r="BB151" s="2077"/>
      <c r="BC151" s="2077"/>
      <c r="BD151" s="2077"/>
      <c r="BE151" s="2077"/>
      <c r="BF151" s="2078"/>
      <c r="BG151" s="57"/>
      <c r="BH151" s="76"/>
      <c r="BI151" s="76"/>
      <c r="BJ151" s="2564"/>
      <c r="BK151" s="2565"/>
      <c r="BL151" s="2565"/>
      <c r="BM151" s="2565"/>
      <c r="BN151" s="2565"/>
      <c r="BO151" s="2566"/>
      <c r="BP151" s="2063"/>
      <c r="BQ151" s="2063"/>
      <c r="BR151" s="2063"/>
      <c r="BS151" s="2063"/>
      <c r="BT151" s="2063"/>
      <c r="BU151" s="2063"/>
      <c r="BV151" s="2063"/>
      <c r="BW151" s="2063"/>
      <c r="BX151" s="2063"/>
      <c r="BY151" s="2063"/>
      <c r="BZ151" s="2063"/>
      <c r="CA151" s="2063"/>
      <c r="CB151" s="2063"/>
      <c r="CC151" s="2063"/>
      <c r="CD151" s="2064"/>
      <c r="CE151" s="76"/>
      <c r="CF151" s="76"/>
      <c r="CG151" s="77"/>
      <c r="CH151" s="77"/>
      <c r="CN151" s="85"/>
      <c r="CO151" s="85"/>
      <c r="CP151" s="85"/>
      <c r="CQ151" s="85"/>
      <c r="CR151" s="85"/>
      <c r="CS151" s="85"/>
    </row>
    <row r="152" spans="1:100" ht="16.5" customHeight="1" thickBot="1" x14ac:dyDescent="0.25">
      <c r="A152" s="132" t="str">
        <f>+IF('⑧一覧からの作成用データ（異動届）'!$AC$33="印刷ＯＫ→",1,"")</f>
        <v/>
      </c>
      <c r="B152" s="2413"/>
      <c r="C152" s="2413"/>
      <c r="D152" s="2396"/>
      <c r="E152" s="2396"/>
      <c r="F152" s="2413"/>
      <c r="G152" s="2413"/>
      <c r="H152" s="2396"/>
      <c r="I152" s="2396"/>
      <c r="J152" s="486"/>
      <c r="K152" s="2213"/>
      <c r="L152" s="2213"/>
      <c r="M152" s="2213"/>
      <c r="N152" s="2174"/>
      <c r="O152" s="2175"/>
      <c r="P152" s="2175"/>
      <c r="Q152" s="2175"/>
      <c r="R152" s="2175"/>
      <c r="S152" s="2175"/>
      <c r="T152" s="2176"/>
      <c r="U152" s="2070"/>
      <c r="V152" s="2071"/>
      <c r="W152" s="2071"/>
      <c r="X152" s="2071"/>
      <c r="Y152" s="2071"/>
      <c r="Z152" s="2071"/>
      <c r="AA152" s="2071"/>
      <c r="AB152" s="2071"/>
      <c r="AC152" s="2071"/>
      <c r="AD152" s="2071"/>
      <c r="AE152" s="2071"/>
      <c r="AF152" s="2071"/>
      <c r="AG152" s="2071"/>
      <c r="AH152" s="2071"/>
      <c r="AI152" s="2071"/>
      <c r="AJ152" s="2071"/>
      <c r="AK152" s="2071"/>
      <c r="AL152" s="2071"/>
      <c r="AM152" s="2071"/>
      <c r="AN152" s="2071"/>
      <c r="AO152" s="2072"/>
      <c r="AP152" s="2182"/>
      <c r="AQ152" s="2183"/>
      <c r="AR152" s="2073" t="s">
        <v>3</v>
      </c>
      <c r="AS152" s="2074"/>
      <c r="AT152" s="2077"/>
      <c r="AU152" s="2077"/>
      <c r="AV152" s="2077"/>
      <c r="AW152" s="2077"/>
      <c r="AX152" s="2077"/>
      <c r="AY152" s="2077"/>
      <c r="AZ152" s="2077"/>
      <c r="BA152" s="2077"/>
      <c r="BB152" s="2077"/>
      <c r="BC152" s="2077"/>
      <c r="BD152" s="2077"/>
      <c r="BE152" s="2077"/>
      <c r="BF152" s="2078"/>
      <c r="BG152" s="58"/>
      <c r="BH152" s="59"/>
      <c r="BI152" s="59"/>
      <c r="BJ152" s="59"/>
      <c r="BK152" s="59"/>
      <c r="BL152" s="59"/>
      <c r="BM152" s="59"/>
      <c r="BN152" s="59"/>
      <c r="BO152" s="59"/>
      <c r="BP152" s="2065"/>
      <c r="BQ152" s="2065"/>
      <c r="BR152" s="2065"/>
      <c r="BS152" s="2065"/>
      <c r="BT152" s="2065"/>
      <c r="BU152" s="2065"/>
      <c r="BV152" s="2065"/>
      <c r="BW152" s="2065"/>
      <c r="BX152" s="2065"/>
      <c r="BY152" s="2065"/>
      <c r="BZ152" s="2065"/>
      <c r="CA152" s="2065"/>
      <c r="CB152" s="2065"/>
      <c r="CC152" s="2065"/>
      <c r="CD152" s="2066"/>
      <c r="CE152" s="76"/>
      <c r="CF152" s="76"/>
      <c r="CG152" s="77"/>
      <c r="CH152" s="77"/>
      <c r="CN152" s="85"/>
      <c r="CO152" s="85"/>
      <c r="CP152" s="85"/>
      <c r="CQ152" s="85"/>
      <c r="CR152" s="85"/>
      <c r="CS152" s="85"/>
      <c r="CT152" s="85"/>
      <c r="CU152" s="85"/>
      <c r="CV152" s="85"/>
    </row>
    <row r="153" spans="1:100" ht="16.5" customHeight="1" thickBot="1" x14ac:dyDescent="0.25">
      <c r="A153" s="132" t="str">
        <f>+IF('⑧一覧からの作成用データ（異動届）'!$AC$33="印刷ＯＫ→",1,"")</f>
        <v/>
      </c>
      <c r="B153" s="2413"/>
      <c r="C153" s="2413"/>
      <c r="D153" s="2396"/>
      <c r="E153" s="2396"/>
      <c r="F153" s="2413"/>
      <c r="G153" s="2413"/>
      <c r="H153" s="2396"/>
      <c r="I153" s="2396"/>
      <c r="J153" s="486"/>
      <c r="K153" s="2213"/>
      <c r="L153" s="2213"/>
      <c r="M153" s="2213"/>
      <c r="N153" s="1529" t="s">
        <v>36</v>
      </c>
      <c r="O153" s="2079"/>
      <c r="P153" s="2079"/>
      <c r="Q153" s="2079"/>
      <c r="R153" s="2079"/>
      <c r="S153" s="2079"/>
      <c r="T153" s="2080"/>
      <c r="U153" s="2081"/>
      <c r="V153" s="2082"/>
      <c r="W153" s="2082"/>
      <c r="X153" s="2082"/>
      <c r="Y153" s="2082"/>
      <c r="Z153" s="2082"/>
      <c r="AA153" s="2082"/>
      <c r="AB153" s="2082"/>
      <c r="AC153" s="2082"/>
      <c r="AD153" s="2082"/>
      <c r="AE153" s="2082"/>
      <c r="AF153" s="2082"/>
      <c r="AG153" s="2082"/>
      <c r="AH153" s="2082"/>
      <c r="AI153" s="2082"/>
      <c r="AJ153" s="2082"/>
      <c r="AK153" s="2082"/>
      <c r="AL153" s="2082"/>
      <c r="AM153" s="2082"/>
      <c r="AN153" s="2082"/>
      <c r="AO153" s="2083"/>
      <c r="AP153" s="2182"/>
      <c r="AQ153" s="2183"/>
      <c r="AR153" s="2075"/>
      <c r="AS153" s="2076"/>
      <c r="AT153" s="2077"/>
      <c r="AU153" s="2077"/>
      <c r="AV153" s="2077"/>
      <c r="AW153" s="2077"/>
      <c r="AX153" s="2077"/>
      <c r="AY153" s="2077"/>
      <c r="AZ153" s="2077"/>
      <c r="BA153" s="2077"/>
      <c r="BB153" s="2077"/>
      <c r="BC153" s="2077"/>
      <c r="BD153" s="2077"/>
      <c r="BE153" s="2077"/>
      <c r="BF153" s="2078"/>
      <c r="BG153" s="2165" t="s">
        <v>34</v>
      </c>
      <c r="BH153" s="1564"/>
      <c r="BI153" s="1564"/>
      <c r="BJ153" s="1564"/>
      <c r="BK153" s="1564"/>
      <c r="BL153" s="1564"/>
      <c r="BM153" s="1564"/>
      <c r="BN153" s="1564"/>
      <c r="BO153" s="1565"/>
      <c r="BP153" s="2166"/>
      <c r="BQ153" s="714"/>
      <c r="BR153" s="714"/>
      <c r="BS153" s="714"/>
      <c r="BT153" s="714"/>
      <c r="BU153" s="714"/>
      <c r="BV153" s="714"/>
      <c r="BW153" s="714"/>
      <c r="BX153" s="714"/>
      <c r="BY153" s="714"/>
      <c r="BZ153" s="714"/>
      <c r="CA153" s="714"/>
      <c r="CB153" s="714"/>
      <c r="CC153" s="714"/>
      <c r="CD153" s="2167"/>
      <c r="CE153" s="76"/>
      <c r="CF153" s="76"/>
      <c r="CG153" s="77"/>
      <c r="CH153" s="77"/>
      <c r="CN153" s="85"/>
      <c r="CO153" s="85"/>
      <c r="CP153" s="85"/>
      <c r="CQ153" s="85"/>
      <c r="CR153" s="85"/>
      <c r="CS153" s="85"/>
      <c r="CT153" s="85"/>
      <c r="CU153" s="85"/>
      <c r="CV153" s="85"/>
    </row>
    <row r="154" spans="1:100" ht="16.5" customHeight="1" x14ac:dyDescent="0.2">
      <c r="A154" s="132" t="str">
        <f>+IF('⑧一覧からの作成用データ（異動届）'!$AC$33="印刷ＯＫ→",1,"")</f>
        <v/>
      </c>
      <c r="B154" s="2413"/>
      <c r="C154" s="2413"/>
      <c r="D154" s="2396"/>
      <c r="E154" s="2396"/>
      <c r="F154" s="2413"/>
      <c r="G154" s="2413"/>
      <c r="H154" s="2396"/>
      <c r="I154" s="2396"/>
      <c r="J154" s="486"/>
      <c r="K154" s="2213"/>
      <c r="L154" s="2213"/>
      <c r="M154" s="2213"/>
      <c r="N154" s="2186" t="s">
        <v>37</v>
      </c>
      <c r="O154" s="2187"/>
      <c r="P154" s="2187"/>
      <c r="Q154" s="2187"/>
      <c r="R154" s="2187"/>
      <c r="S154" s="2187"/>
      <c r="T154" s="2188"/>
      <c r="U154" s="2192"/>
      <c r="V154" s="2193"/>
      <c r="W154" s="2193"/>
      <c r="X154" s="2193"/>
      <c r="Y154" s="2193"/>
      <c r="Z154" s="2193"/>
      <c r="AA154" s="2193"/>
      <c r="AB154" s="2193"/>
      <c r="AC154" s="2193"/>
      <c r="AD154" s="2193"/>
      <c r="AE154" s="2193"/>
      <c r="AF154" s="2193"/>
      <c r="AG154" s="2193"/>
      <c r="AH154" s="2193"/>
      <c r="AI154" s="2193"/>
      <c r="AJ154" s="2193"/>
      <c r="AK154" s="2193"/>
      <c r="AL154" s="2193"/>
      <c r="AM154" s="2193"/>
      <c r="AN154" s="2193"/>
      <c r="AO154" s="2194"/>
      <c r="AP154" s="2182"/>
      <c r="AQ154" s="2183"/>
      <c r="AR154" s="2073" t="s">
        <v>4</v>
      </c>
      <c r="AS154" s="2074"/>
      <c r="AT154" s="2178"/>
      <c r="AU154" s="2195"/>
      <c r="AV154" s="2195"/>
      <c r="AW154" s="2195"/>
      <c r="AX154" s="2195"/>
      <c r="AY154" s="2195"/>
      <c r="AZ154" s="2195"/>
      <c r="BA154" s="2195"/>
      <c r="BB154" s="2195"/>
      <c r="BC154" s="2195"/>
      <c r="BD154" s="2195"/>
      <c r="BE154" s="2195"/>
      <c r="BF154" s="2195"/>
      <c r="BG154" s="1640" t="s">
        <v>309</v>
      </c>
      <c r="BH154" s="1590"/>
      <c r="BI154" s="1590"/>
      <c r="BJ154" s="1590"/>
      <c r="BK154" s="1590"/>
      <c r="BL154" s="1590"/>
      <c r="BM154" s="1590"/>
      <c r="BN154" s="1590"/>
      <c r="BO154" s="2039"/>
      <c r="BP154" s="2041"/>
      <c r="BQ154" s="2042"/>
      <c r="BR154" s="2042"/>
      <c r="BS154" s="2043"/>
      <c r="BT154" s="2047" t="s">
        <v>41</v>
      </c>
      <c r="BU154" s="2048"/>
      <c r="BV154" s="2048"/>
      <c r="BW154" s="2051" t="s">
        <v>42</v>
      </c>
      <c r="BX154" s="2051"/>
      <c r="BY154" s="2051"/>
      <c r="BZ154" s="2051"/>
      <c r="CA154" s="2051" t="s">
        <v>43</v>
      </c>
      <c r="CB154" s="2051"/>
      <c r="CC154" s="2051"/>
      <c r="CD154" s="2053"/>
      <c r="CE154" s="76"/>
      <c r="CF154" s="76"/>
      <c r="CG154" s="77"/>
      <c r="CH154" s="77"/>
      <c r="CN154" s="85"/>
      <c r="CO154" s="85"/>
      <c r="CP154" s="85"/>
      <c r="CQ154" s="85"/>
      <c r="CR154" s="85"/>
      <c r="CS154" s="85"/>
      <c r="CT154" s="85"/>
      <c r="CU154" s="85"/>
      <c r="CV154" s="85"/>
    </row>
    <row r="155" spans="1:100" ht="12" customHeight="1" thickBot="1" x14ac:dyDescent="0.25">
      <c r="A155" s="132" t="str">
        <f>+IF('⑧一覧からの作成用データ（異動届）'!$AC$33="印刷ＯＫ→",1,"")</f>
        <v/>
      </c>
      <c r="B155" s="2413"/>
      <c r="C155" s="2413"/>
      <c r="D155" s="2396"/>
      <c r="E155" s="2396"/>
      <c r="F155" s="2413"/>
      <c r="G155" s="2413"/>
      <c r="H155" s="2396"/>
      <c r="I155" s="2396"/>
      <c r="J155" s="486"/>
      <c r="K155" s="2213"/>
      <c r="L155" s="2213"/>
      <c r="M155" s="2213"/>
      <c r="N155" s="2189"/>
      <c r="O155" s="2190"/>
      <c r="P155" s="2190"/>
      <c r="Q155" s="2190"/>
      <c r="R155" s="2190"/>
      <c r="S155" s="2190"/>
      <c r="T155" s="2191"/>
      <c r="U155" s="2070"/>
      <c r="V155" s="2071"/>
      <c r="W155" s="2071"/>
      <c r="X155" s="2071"/>
      <c r="Y155" s="2071"/>
      <c r="Z155" s="2071"/>
      <c r="AA155" s="2071"/>
      <c r="AB155" s="2071"/>
      <c r="AC155" s="2071"/>
      <c r="AD155" s="2071"/>
      <c r="AE155" s="2071"/>
      <c r="AF155" s="2071"/>
      <c r="AG155" s="2071"/>
      <c r="AH155" s="2071"/>
      <c r="AI155" s="2071"/>
      <c r="AJ155" s="2071"/>
      <c r="AK155" s="2071"/>
      <c r="AL155" s="2071"/>
      <c r="AM155" s="2071"/>
      <c r="AN155" s="2071"/>
      <c r="AO155" s="2072"/>
      <c r="AP155" s="2184"/>
      <c r="AQ155" s="2185"/>
      <c r="AR155" s="2075"/>
      <c r="AS155" s="2076"/>
      <c r="AT155" s="2196"/>
      <c r="AU155" s="2197"/>
      <c r="AV155" s="2197"/>
      <c r="AW155" s="2197"/>
      <c r="AX155" s="2197"/>
      <c r="AY155" s="2197"/>
      <c r="AZ155" s="2197"/>
      <c r="BA155" s="2197"/>
      <c r="BB155" s="2197"/>
      <c r="BC155" s="2197"/>
      <c r="BD155" s="2197"/>
      <c r="BE155" s="2197"/>
      <c r="BF155" s="2197"/>
      <c r="BG155" s="1637"/>
      <c r="BH155" s="1638"/>
      <c r="BI155" s="1638"/>
      <c r="BJ155" s="1638"/>
      <c r="BK155" s="1638"/>
      <c r="BL155" s="1638"/>
      <c r="BM155" s="1638"/>
      <c r="BN155" s="1638"/>
      <c r="BO155" s="2040"/>
      <c r="BP155" s="2044"/>
      <c r="BQ155" s="2045"/>
      <c r="BR155" s="2045"/>
      <c r="BS155" s="2046"/>
      <c r="BT155" s="2049"/>
      <c r="BU155" s="2050"/>
      <c r="BV155" s="2050"/>
      <c r="BW155" s="2052"/>
      <c r="BX155" s="2052"/>
      <c r="BY155" s="2052"/>
      <c r="BZ155" s="2052"/>
      <c r="CA155" s="2052"/>
      <c r="CB155" s="2052"/>
      <c r="CC155" s="2052"/>
      <c r="CD155" s="2054"/>
      <c r="CE155" s="76"/>
      <c r="CF155" s="76"/>
      <c r="CG155" s="77"/>
      <c r="CH155" s="77"/>
      <c r="CN155" s="85"/>
      <c r="CO155" s="85"/>
      <c r="CP155" s="85"/>
      <c r="CQ155" s="85"/>
      <c r="CR155" s="85"/>
      <c r="CS155" s="85"/>
      <c r="CT155" s="85"/>
      <c r="CU155" s="85"/>
      <c r="CV155" s="85"/>
    </row>
    <row r="156" spans="1:100" ht="6.75" customHeight="1" x14ac:dyDescent="0.2">
      <c r="A156" s="132" t="str">
        <f>+IF('⑧一覧からの作成用データ（異動届）'!$AC$33="印刷ＯＫ→",1,"")</f>
        <v/>
      </c>
      <c r="B156" s="2413"/>
      <c r="C156" s="2413"/>
      <c r="D156" s="2396"/>
      <c r="E156" s="2396"/>
      <c r="F156" s="2413"/>
      <c r="G156" s="2413"/>
      <c r="H156" s="2396"/>
      <c r="I156" s="2396"/>
      <c r="J156" s="486"/>
      <c r="K156" s="2055" t="s">
        <v>79</v>
      </c>
      <c r="L156" s="2055"/>
      <c r="M156" s="2055"/>
      <c r="N156" s="2055"/>
      <c r="O156" s="2055"/>
      <c r="P156" s="2055"/>
      <c r="Q156" s="2055"/>
      <c r="R156" s="2055"/>
      <c r="S156" s="2055"/>
      <c r="T156" s="2055"/>
      <c r="U156" s="2055"/>
      <c r="V156" s="2055"/>
      <c r="W156" s="2055"/>
      <c r="X156" s="2055"/>
      <c r="Y156" s="2055"/>
      <c r="Z156" s="2055"/>
      <c r="AA156" s="2055"/>
      <c r="AB156" s="2055"/>
      <c r="AC156" s="2055"/>
      <c r="AD156" s="2055"/>
      <c r="AE156" s="2055"/>
      <c r="AF156" s="2055"/>
      <c r="AG156" s="2055"/>
      <c r="AH156" s="2055"/>
      <c r="AI156" s="2055"/>
      <c r="AJ156" s="2055"/>
      <c r="AK156" s="2055"/>
      <c r="AL156" s="2055"/>
      <c r="AM156" s="2055"/>
      <c r="AN156" s="2055"/>
      <c r="AO156" s="2055"/>
      <c r="AP156" s="2055"/>
      <c r="AQ156" s="2055"/>
      <c r="AR156" s="2055"/>
      <c r="AS156" s="2055"/>
      <c r="AT156" s="2055"/>
      <c r="AU156" s="2055"/>
      <c r="AV156" s="2055"/>
      <c r="AW156" s="2055"/>
      <c r="AX156" s="2055"/>
      <c r="AY156" s="2055"/>
      <c r="AZ156" s="2055"/>
      <c r="BA156" s="2055"/>
      <c r="BB156" s="2055"/>
      <c r="BC156" s="2055"/>
      <c r="BD156" s="2055"/>
      <c r="BE156" s="2055"/>
      <c r="BF156" s="2055"/>
      <c r="BG156" s="60"/>
      <c r="BH156" s="60"/>
      <c r="BI156" s="60"/>
      <c r="BJ156" s="60"/>
      <c r="BK156" s="61"/>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7"/>
      <c r="CH156" s="77"/>
      <c r="CN156" s="85"/>
      <c r="CO156" s="85"/>
      <c r="CP156" s="85"/>
      <c r="CQ156" s="85"/>
      <c r="CR156" s="85"/>
      <c r="CS156" s="85"/>
      <c r="CT156" s="85"/>
      <c r="CU156" s="85"/>
      <c r="CV156" s="85"/>
    </row>
    <row r="157" spans="1:100" ht="13.5" customHeight="1" thickBot="1" x14ac:dyDescent="0.25">
      <c r="A157" s="132" t="str">
        <f>+IF('⑧一覧からの作成用データ（異動届）'!$AC$33="印刷ＯＫ→",1,"")</f>
        <v/>
      </c>
      <c r="B157" s="2413"/>
      <c r="C157" s="2413"/>
      <c r="D157" s="2396"/>
      <c r="E157" s="2396"/>
      <c r="F157" s="2413"/>
      <c r="G157" s="2413"/>
      <c r="H157" s="2396"/>
      <c r="I157" s="2396"/>
      <c r="J157" s="486"/>
      <c r="K157" s="2056"/>
      <c r="L157" s="2056"/>
      <c r="M157" s="2056"/>
      <c r="N157" s="2056"/>
      <c r="O157" s="2056"/>
      <c r="P157" s="2056"/>
      <c r="Q157" s="2056"/>
      <c r="R157" s="2056"/>
      <c r="S157" s="2056"/>
      <c r="T157" s="2056"/>
      <c r="U157" s="2056"/>
      <c r="V157" s="2056"/>
      <c r="W157" s="2056"/>
      <c r="X157" s="2056"/>
      <c r="Y157" s="2056"/>
      <c r="Z157" s="2056"/>
      <c r="AA157" s="2056"/>
      <c r="AB157" s="2056"/>
      <c r="AC157" s="2056"/>
      <c r="AD157" s="2056"/>
      <c r="AE157" s="2056"/>
      <c r="AF157" s="2056"/>
      <c r="AG157" s="2056"/>
      <c r="AH157" s="2056"/>
      <c r="AI157" s="2056"/>
      <c r="AJ157" s="2056"/>
      <c r="AK157" s="2056"/>
      <c r="AL157" s="2056"/>
      <c r="AM157" s="2056"/>
      <c r="AN157" s="2056"/>
      <c r="AO157" s="2056"/>
      <c r="AP157" s="2056"/>
      <c r="AQ157" s="2056"/>
      <c r="AR157" s="2056"/>
      <c r="AS157" s="2056"/>
      <c r="AT157" s="2056"/>
      <c r="AU157" s="2056"/>
      <c r="AV157" s="2056"/>
      <c r="AW157" s="2056"/>
      <c r="AX157" s="2056"/>
      <c r="AY157" s="2056"/>
      <c r="AZ157" s="2056"/>
      <c r="BA157" s="2056"/>
      <c r="BB157" s="2056"/>
      <c r="BC157" s="2056"/>
      <c r="BD157" s="2056"/>
      <c r="BE157" s="2056"/>
      <c r="BF157" s="2056"/>
      <c r="BG157" s="60"/>
      <c r="BH157" s="60"/>
      <c r="BI157" s="60"/>
      <c r="BJ157" s="60"/>
      <c r="BK157" s="62"/>
      <c r="BL157" s="62"/>
      <c r="BM157" s="62"/>
      <c r="BN157" s="62"/>
      <c r="BO157" s="62"/>
      <c r="BP157" s="62"/>
      <c r="BQ157" s="62"/>
      <c r="BR157" s="62"/>
      <c r="BS157" s="62"/>
      <c r="BT157" s="62"/>
      <c r="BU157" s="62"/>
      <c r="BV157" s="62"/>
      <c r="BW157" s="62"/>
      <c r="BX157" s="62"/>
      <c r="BY157" s="62"/>
      <c r="BZ157" s="62"/>
      <c r="CA157" s="62"/>
      <c r="CB157" s="62"/>
      <c r="CC157" s="62"/>
      <c r="CD157" s="62"/>
      <c r="CE157" s="76"/>
      <c r="CF157" s="76"/>
      <c r="CG157" s="91"/>
      <c r="CH157" s="77"/>
      <c r="CN157" s="85"/>
      <c r="CO157" s="85"/>
      <c r="CP157" s="85"/>
      <c r="CQ157" s="85"/>
      <c r="CR157" s="85"/>
      <c r="CS157" s="85"/>
      <c r="CT157" s="85"/>
      <c r="CU157" s="85"/>
    </row>
    <row r="158" spans="1:100" ht="11.25" customHeight="1" thickBot="1" x14ac:dyDescent="0.25">
      <c r="A158" s="132" t="str">
        <f>+IF('⑧一覧からの作成用データ（異動届）'!$AC$33="印刷ＯＫ→",1,"")</f>
        <v/>
      </c>
      <c r="B158" s="2413"/>
      <c r="C158" s="2413"/>
      <c r="D158" s="2396"/>
      <c r="E158" s="2396"/>
      <c r="F158" s="2413"/>
      <c r="G158" s="2413"/>
      <c r="H158" s="2396"/>
      <c r="I158" s="2396"/>
      <c r="J158" s="486"/>
      <c r="K158" s="2152" t="s">
        <v>44</v>
      </c>
      <c r="L158" s="2153"/>
      <c r="M158" s="2153"/>
      <c r="N158" s="2153"/>
      <c r="O158" s="2154"/>
      <c r="P158" s="2158" t="s">
        <v>46</v>
      </c>
      <c r="Q158" s="2159"/>
      <c r="R158" s="2159"/>
      <c r="S158" s="2159"/>
      <c r="T158" s="2159"/>
      <c r="U158" s="2159"/>
      <c r="V158" s="2159"/>
      <c r="W158" s="2159"/>
      <c r="X158" s="2540" t="str">
        <f>'⑧一覧からの作成用データ（異動届）'!$R$33&amp;""</f>
        <v/>
      </c>
      <c r="Y158" s="2540"/>
      <c r="Z158" s="2540"/>
      <c r="AA158" s="2119" t="s">
        <v>48</v>
      </c>
      <c r="AB158" s="2119"/>
      <c r="AC158" s="2119"/>
      <c r="AD158" s="2119"/>
      <c r="AE158" s="2119"/>
      <c r="AF158" s="2119"/>
      <c r="AG158" s="2119"/>
      <c r="AH158" s="2119"/>
      <c r="AI158" s="2119"/>
      <c r="AJ158" s="2119"/>
      <c r="AK158" s="2119"/>
      <c r="AL158" s="2119"/>
      <c r="AM158" s="2119"/>
      <c r="AN158" s="2119"/>
      <c r="AO158" s="2119"/>
      <c r="AP158" s="2119"/>
      <c r="AQ158" s="2119"/>
      <c r="AR158" s="2119"/>
      <c r="AS158" s="2120"/>
      <c r="AT158" s="2160" t="s">
        <v>50</v>
      </c>
      <c r="AU158" s="2160"/>
      <c r="AV158" s="2160"/>
      <c r="AW158" s="2160"/>
      <c r="AX158" s="2160"/>
      <c r="AY158" s="2160"/>
      <c r="AZ158" s="2161" t="s">
        <v>53</v>
      </c>
      <c r="BA158" s="2162"/>
      <c r="BB158" s="2162"/>
      <c r="BC158" s="2162"/>
      <c r="BD158" s="2162"/>
      <c r="BE158" s="2162"/>
      <c r="BF158" s="2162"/>
      <c r="BG158" s="2162"/>
      <c r="BH158" s="2162"/>
      <c r="BI158" s="2162"/>
      <c r="BJ158" s="2162"/>
      <c r="BK158" s="2036" t="s">
        <v>54</v>
      </c>
      <c r="BL158" s="2037"/>
      <c r="BM158" s="2037"/>
      <c r="BN158" s="2037"/>
      <c r="BO158" s="2037"/>
      <c r="BP158" s="2037"/>
      <c r="BQ158" s="2037"/>
      <c r="BR158" s="2037"/>
      <c r="BS158" s="2037"/>
      <c r="BT158" s="2037"/>
      <c r="BU158" s="2037"/>
      <c r="BV158" s="2037"/>
      <c r="BW158" s="2037"/>
      <c r="BX158" s="2037"/>
      <c r="BY158" s="2037"/>
      <c r="BZ158" s="2037"/>
      <c r="CA158" s="2037"/>
      <c r="CB158" s="2037"/>
      <c r="CC158" s="2037"/>
      <c r="CD158" s="2038"/>
      <c r="CE158" s="90"/>
      <c r="CF158" s="90"/>
      <c r="CG158" s="91"/>
      <c r="CH158" s="77"/>
      <c r="CN158" s="85"/>
      <c r="CO158" s="85"/>
      <c r="CP158" s="85"/>
      <c r="CQ158" s="85"/>
      <c r="CR158" s="85"/>
      <c r="CS158" s="85"/>
      <c r="CT158" s="85"/>
      <c r="CU158" s="85"/>
    </row>
    <row r="159" spans="1:100" ht="11.25" customHeight="1" x14ac:dyDescent="0.2">
      <c r="A159" s="132" t="str">
        <f>+IF('⑧一覧からの作成用データ（異動届）'!$AC$33="印刷ＯＫ→",1,"")</f>
        <v/>
      </c>
      <c r="B159" s="2413"/>
      <c r="C159" s="2413"/>
      <c r="D159" s="2396"/>
      <c r="E159" s="2396"/>
      <c r="F159" s="2413"/>
      <c r="G159" s="2413"/>
      <c r="H159" s="2396"/>
      <c r="I159" s="2396"/>
      <c r="J159" s="486"/>
      <c r="K159" s="2155"/>
      <c r="L159" s="2156"/>
      <c r="M159" s="2156"/>
      <c r="N159" s="2156"/>
      <c r="O159" s="2157"/>
      <c r="P159" s="2145"/>
      <c r="Q159" s="2146"/>
      <c r="R159" s="2146"/>
      <c r="S159" s="2146"/>
      <c r="T159" s="2146"/>
      <c r="U159" s="2146"/>
      <c r="V159" s="2146"/>
      <c r="W159" s="2146"/>
      <c r="X159" s="2541"/>
      <c r="Y159" s="2541"/>
      <c r="Z159" s="2541"/>
      <c r="AA159" s="2084"/>
      <c r="AB159" s="2084"/>
      <c r="AC159" s="2084"/>
      <c r="AD159" s="2084"/>
      <c r="AE159" s="2084"/>
      <c r="AF159" s="2084"/>
      <c r="AG159" s="2084"/>
      <c r="AH159" s="2084"/>
      <c r="AI159" s="2084"/>
      <c r="AJ159" s="2084"/>
      <c r="AK159" s="2084"/>
      <c r="AL159" s="2084"/>
      <c r="AM159" s="2084"/>
      <c r="AN159" s="2084"/>
      <c r="AO159" s="2084"/>
      <c r="AP159" s="2084"/>
      <c r="AQ159" s="2084"/>
      <c r="AR159" s="2084"/>
      <c r="AS159" s="2086"/>
      <c r="AT159" s="2160"/>
      <c r="AU159" s="2160"/>
      <c r="AV159" s="2160"/>
      <c r="AW159" s="2160"/>
      <c r="AX159" s="2160"/>
      <c r="AY159" s="2160"/>
      <c r="AZ159" s="2163"/>
      <c r="BA159" s="2164"/>
      <c r="BB159" s="2164"/>
      <c r="BC159" s="2164"/>
      <c r="BD159" s="2164"/>
      <c r="BE159" s="2164"/>
      <c r="BF159" s="2164"/>
      <c r="BG159" s="2164"/>
      <c r="BH159" s="2164"/>
      <c r="BI159" s="2164"/>
      <c r="BJ159" s="2164"/>
      <c r="BK159" s="51"/>
      <c r="BL159" s="2542" t="str">
        <f>IF('⑧一覧からの作成用データ（異動届）'!$Z$33="","",'⑧一覧からの作成用データ（異動届）'!$Z$33)</f>
        <v/>
      </c>
      <c r="BM159" s="2543"/>
      <c r="BN159" s="2543"/>
      <c r="BO159" s="2543"/>
      <c r="BP159" s="2544"/>
      <c r="BQ159" s="2132" t="s">
        <v>312</v>
      </c>
      <c r="BR159" s="2133"/>
      <c r="BS159" s="2133"/>
      <c r="BT159" s="2133"/>
      <c r="BU159" s="2133"/>
      <c r="BV159" s="2133"/>
      <c r="BW159" s="2133"/>
      <c r="BX159" s="2133"/>
      <c r="BY159" s="2133"/>
      <c r="BZ159" s="2133"/>
      <c r="CA159" s="2133"/>
      <c r="CB159" s="2133"/>
      <c r="CC159" s="2133"/>
      <c r="CD159" s="2134"/>
      <c r="CE159" s="90"/>
      <c r="CF159" s="90"/>
      <c r="CG159" s="91"/>
      <c r="CH159" s="77"/>
    </row>
    <row r="160" spans="1:100" ht="11.25" customHeight="1" x14ac:dyDescent="0.2">
      <c r="A160" s="132" t="str">
        <f>+IF('⑧一覧からの作成用データ（異動届）'!$AC$33="印刷ＯＫ→",1,"")</f>
        <v/>
      </c>
      <c r="B160" s="2413"/>
      <c r="C160" s="2413"/>
      <c r="D160" s="2396"/>
      <c r="E160" s="2396"/>
      <c r="F160" s="2413"/>
      <c r="G160" s="2413"/>
      <c r="H160" s="2396"/>
      <c r="I160" s="2396"/>
      <c r="J160" s="486"/>
      <c r="K160" s="2139" t="s">
        <v>45</v>
      </c>
      <c r="L160" s="2140"/>
      <c r="M160" s="2140"/>
      <c r="N160" s="2140"/>
      <c r="O160" s="2141"/>
      <c r="P160" s="2145" t="s">
        <v>47</v>
      </c>
      <c r="Q160" s="2146"/>
      <c r="R160" s="2146"/>
      <c r="S160" s="2146"/>
      <c r="T160" s="2146"/>
      <c r="U160" s="2146"/>
      <c r="V160" s="2146"/>
      <c r="W160" s="2146"/>
      <c r="X160" s="2085"/>
      <c r="Y160" s="2085"/>
      <c r="Z160" s="2085"/>
      <c r="AA160" s="2084" t="s">
        <v>49</v>
      </c>
      <c r="AB160" s="2084"/>
      <c r="AC160" s="2084"/>
      <c r="AD160" s="2084"/>
      <c r="AE160" s="2084"/>
      <c r="AF160" s="2084"/>
      <c r="AG160" s="2084"/>
      <c r="AH160" s="2084"/>
      <c r="AI160" s="2084"/>
      <c r="AJ160" s="2084"/>
      <c r="AK160" s="2084"/>
      <c r="AL160" s="2084"/>
      <c r="AM160" s="2084"/>
      <c r="AN160" s="2084"/>
      <c r="AO160" s="2084"/>
      <c r="AP160" s="2084"/>
      <c r="AQ160" s="2084"/>
      <c r="AR160" s="2084"/>
      <c r="AS160" s="2086"/>
      <c r="AT160" s="2551" t="s">
        <v>478</v>
      </c>
      <c r="AU160" s="2552"/>
      <c r="AV160" s="2105" t="s">
        <v>51</v>
      </c>
      <c r="AW160" s="2105" t="s">
        <v>479</v>
      </c>
      <c r="AX160" s="2105"/>
      <c r="AY160" s="2099" t="s">
        <v>52</v>
      </c>
      <c r="AZ160" s="2536" t="str">
        <f>'⑧一覧からの作成用データ（異動届）'!$AB$33&amp;""</f>
        <v/>
      </c>
      <c r="BA160" s="2537"/>
      <c r="BB160" s="2537"/>
      <c r="BC160" s="2537"/>
      <c r="BD160" s="2537"/>
      <c r="BE160" s="2537"/>
      <c r="BF160" s="2537"/>
      <c r="BG160" s="2537"/>
      <c r="BH160" s="2537"/>
      <c r="BI160" s="2105" t="s">
        <v>6</v>
      </c>
      <c r="BJ160" s="2105"/>
      <c r="BK160" s="51"/>
      <c r="BL160" s="2545"/>
      <c r="BM160" s="2546"/>
      <c r="BN160" s="2546"/>
      <c r="BO160" s="2546"/>
      <c r="BP160" s="2547"/>
      <c r="BQ160" s="2135"/>
      <c r="BR160" s="2133"/>
      <c r="BS160" s="2133"/>
      <c r="BT160" s="2133"/>
      <c r="BU160" s="2133"/>
      <c r="BV160" s="2133"/>
      <c r="BW160" s="2133"/>
      <c r="BX160" s="2133"/>
      <c r="BY160" s="2133"/>
      <c r="BZ160" s="2133"/>
      <c r="CA160" s="2133"/>
      <c r="CB160" s="2133"/>
      <c r="CC160" s="2133"/>
      <c r="CD160" s="2134"/>
      <c r="CE160" s="90"/>
      <c r="CF160" s="90"/>
      <c r="CG160" s="91"/>
      <c r="CH160" s="77"/>
    </row>
    <row r="161" spans="1:100" ht="11.25" customHeight="1" thickBot="1" x14ac:dyDescent="0.25">
      <c r="A161" s="132" t="str">
        <f>+IF('⑧一覧からの作成用データ（異動届）'!$AC$33="印刷ＯＫ→",1,"")</f>
        <v/>
      </c>
      <c r="B161" s="2413"/>
      <c r="C161" s="2413"/>
      <c r="D161" s="2396"/>
      <c r="E161" s="2396"/>
      <c r="F161" s="2413"/>
      <c r="G161" s="2413"/>
      <c r="H161" s="2396"/>
      <c r="I161" s="2396"/>
      <c r="J161" s="486"/>
      <c r="K161" s="2142"/>
      <c r="L161" s="2143"/>
      <c r="M161" s="2143"/>
      <c r="N161" s="2143"/>
      <c r="O161" s="2144"/>
      <c r="P161" s="2147"/>
      <c r="Q161" s="2148"/>
      <c r="R161" s="2148"/>
      <c r="S161" s="2148"/>
      <c r="T161" s="2148"/>
      <c r="U161" s="2148"/>
      <c r="V161" s="2148"/>
      <c r="W161" s="2148"/>
      <c r="X161" s="2149"/>
      <c r="Y161" s="2149"/>
      <c r="Z161" s="2149"/>
      <c r="AA161" s="2094"/>
      <c r="AB161" s="2094"/>
      <c r="AC161" s="2094"/>
      <c r="AD161" s="2094"/>
      <c r="AE161" s="2094"/>
      <c r="AF161" s="2094"/>
      <c r="AG161" s="2094"/>
      <c r="AH161" s="2094"/>
      <c r="AI161" s="2094"/>
      <c r="AJ161" s="2094"/>
      <c r="AK161" s="2094"/>
      <c r="AL161" s="2094"/>
      <c r="AM161" s="2094"/>
      <c r="AN161" s="2094"/>
      <c r="AO161" s="2094"/>
      <c r="AP161" s="2094"/>
      <c r="AQ161" s="2094"/>
      <c r="AR161" s="2094"/>
      <c r="AS161" s="2095"/>
      <c r="AT161" s="2553"/>
      <c r="AU161" s="2554"/>
      <c r="AV161" s="2106"/>
      <c r="AW161" s="2106"/>
      <c r="AX161" s="2106"/>
      <c r="AY161" s="2100"/>
      <c r="AZ161" s="2538"/>
      <c r="BA161" s="2539"/>
      <c r="BB161" s="2539"/>
      <c r="BC161" s="2539"/>
      <c r="BD161" s="2539"/>
      <c r="BE161" s="2539"/>
      <c r="BF161" s="2539"/>
      <c r="BG161" s="2539"/>
      <c r="BH161" s="2539"/>
      <c r="BI161" s="2106"/>
      <c r="BJ161" s="2106"/>
      <c r="BK161" s="52"/>
      <c r="BL161" s="2548"/>
      <c r="BM161" s="2549"/>
      <c r="BN161" s="2549"/>
      <c r="BO161" s="2549"/>
      <c r="BP161" s="2550"/>
      <c r="BQ161" s="2136"/>
      <c r="BR161" s="2137"/>
      <c r="BS161" s="2137"/>
      <c r="BT161" s="2137"/>
      <c r="BU161" s="2137"/>
      <c r="BV161" s="2137"/>
      <c r="BW161" s="2137"/>
      <c r="BX161" s="2137"/>
      <c r="BY161" s="2137"/>
      <c r="BZ161" s="2137"/>
      <c r="CA161" s="2137"/>
      <c r="CB161" s="2137"/>
      <c r="CC161" s="2137"/>
      <c r="CD161" s="2138"/>
      <c r="CE161" s="90"/>
      <c r="CF161" s="90"/>
      <c r="CG161" s="91"/>
      <c r="CH161" s="77"/>
    </row>
    <row r="162" spans="1:100" ht="6.75" customHeight="1" x14ac:dyDescent="0.2">
      <c r="A162" s="132" t="str">
        <f>+IF('⑧一覧からの作成用データ（異動届）'!$AC$33="印刷ＯＫ→",1,"")</f>
        <v/>
      </c>
      <c r="B162" s="2413"/>
      <c r="C162" s="2413"/>
      <c r="D162" s="2396"/>
      <c r="E162" s="2396"/>
      <c r="F162" s="2413"/>
      <c r="G162" s="2413"/>
      <c r="H162" s="2396"/>
      <c r="I162" s="2396"/>
      <c r="J162" s="486"/>
      <c r="K162" s="2107" t="s">
        <v>80</v>
      </c>
      <c r="L162" s="2107"/>
      <c r="M162" s="2107"/>
      <c r="N162" s="2107"/>
      <c r="O162" s="2107"/>
      <c r="P162" s="2107"/>
      <c r="Q162" s="2107"/>
      <c r="R162" s="2107"/>
      <c r="S162" s="2107"/>
      <c r="T162" s="2107"/>
      <c r="U162" s="2107"/>
      <c r="V162" s="2107"/>
      <c r="W162" s="2107"/>
      <c r="X162" s="2107"/>
      <c r="Y162" s="2107"/>
      <c r="Z162" s="2107"/>
      <c r="AA162" s="2107"/>
      <c r="AB162" s="2107"/>
      <c r="AC162" s="2107"/>
      <c r="AD162" s="2107"/>
      <c r="AE162" s="2107"/>
      <c r="AF162" s="2107"/>
      <c r="AG162" s="2107"/>
      <c r="AH162" s="2107"/>
      <c r="AI162" s="2107"/>
      <c r="AJ162" s="2107"/>
      <c r="AK162" s="2107"/>
      <c r="AL162" s="2107"/>
      <c r="AM162" s="2107"/>
      <c r="AN162" s="2107"/>
      <c r="AO162" s="2107"/>
      <c r="AP162" s="2107"/>
      <c r="AQ162" s="2107"/>
      <c r="AR162" s="2107"/>
      <c r="AS162" s="2107"/>
      <c r="AT162" s="2107"/>
      <c r="AU162" s="2107"/>
      <c r="AV162" s="2107"/>
      <c r="AW162" s="2107"/>
      <c r="AX162" s="2107"/>
      <c r="AY162" s="2107"/>
      <c r="AZ162" s="2107"/>
      <c r="BA162" s="2107"/>
      <c r="BB162" s="2107"/>
      <c r="BC162" s="2107"/>
      <c r="BD162" s="2107"/>
      <c r="BE162" s="2107"/>
      <c r="BF162" s="2107"/>
      <c r="BG162" s="53"/>
      <c r="BH162" s="53"/>
      <c r="BI162" s="53"/>
      <c r="BJ162" s="53"/>
      <c r="BK162" s="54"/>
      <c r="BL162" s="54"/>
      <c r="BM162" s="54"/>
      <c r="BN162" s="54"/>
      <c r="BO162" s="54"/>
      <c r="BP162" s="54"/>
      <c r="BQ162" s="54"/>
      <c r="BR162" s="54"/>
      <c r="BS162" s="54"/>
      <c r="BT162" s="54"/>
      <c r="BU162" s="54"/>
      <c r="BV162" s="54"/>
      <c r="BW162" s="54"/>
      <c r="BX162" s="54"/>
      <c r="BY162" s="54"/>
      <c r="BZ162" s="54"/>
      <c r="CA162" s="54"/>
      <c r="CB162" s="55"/>
      <c r="CC162" s="55"/>
      <c r="CD162" s="55"/>
      <c r="CE162" s="90"/>
      <c r="CF162" s="90"/>
      <c r="CG162" s="91"/>
      <c r="CH162" s="77"/>
    </row>
    <row r="163" spans="1:100" ht="13.5" customHeight="1" x14ac:dyDescent="0.2">
      <c r="A163" s="132" t="str">
        <f>+IF('⑧一覧からの作成用データ（異動届）'!$AC$33="印刷ＯＫ→",1,"")</f>
        <v/>
      </c>
      <c r="B163" s="2413"/>
      <c r="C163" s="2413"/>
      <c r="D163" s="2396"/>
      <c r="E163" s="2396"/>
      <c r="F163" s="2413"/>
      <c r="G163" s="2413"/>
      <c r="H163" s="2396"/>
      <c r="I163" s="2396"/>
      <c r="J163" s="486"/>
      <c r="K163" s="2108"/>
      <c r="L163" s="2108"/>
      <c r="M163" s="2108"/>
      <c r="N163" s="2108"/>
      <c r="O163" s="2108"/>
      <c r="P163" s="2108"/>
      <c r="Q163" s="2108"/>
      <c r="R163" s="2108"/>
      <c r="S163" s="2108"/>
      <c r="T163" s="2108"/>
      <c r="U163" s="2108"/>
      <c r="V163" s="2108"/>
      <c r="W163" s="2108"/>
      <c r="X163" s="2108"/>
      <c r="Y163" s="2108"/>
      <c r="Z163" s="2108"/>
      <c r="AA163" s="2108"/>
      <c r="AB163" s="2108"/>
      <c r="AC163" s="2108"/>
      <c r="AD163" s="2108"/>
      <c r="AE163" s="2108"/>
      <c r="AF163" s="2108"/>
      <c r="AG163" s="2108"/>
      <c r="AH163" s="2108"/>
      <c r="AI163" s="2108"/>
      <c r="AJ163" s="2108"/>
      <c r="AK163" s="2108"/>
      <c r="AL163" s="2108"/>
      <c r="AM163" s="2108"/>
      <c r="AN163" s="2108"/>
      <c r="AO163" s="2108"/>
      <c r="AP163" s="2108"/>
      <c r="AQ163" s="2108"/>
      <c r="AR163" s="2108"/>
      <c r="AS163" s="2108"/>
      <c r="AT163" s="2108"/>
      <c r="AU163" s="2108"/>
      <c r="AV163" s="2108"/>
      <c r="AW163" s="2108"/>
      <c r="AX163" s="2108"/>
      <c r="AY163" s="2108"/>
      <c r="AZ163" s="2108"/>
      <c r="BA163" s="2108"/>
      <c r="BB163" s="2108"/>
      <c r="BC163" s="2108"/>
      <c r="BD163" s="2108"/>
      <c r="BE163" s="2108"/>
      <c r="BF163" s="2108"/>
      <c r="BG163" s="53"/>
      <c r="BH163" s="53"/>
      <c r="BI163" s="53"/>
      <c r="BJ163" s="53"/>
      <c r="BK163" s="55"/>
      <c r="BL163" s="55"/>
      <c r="BM163" s="55"/>
      <c r="BN163" s="55"/>
      <c r="BO163" s="55"/>
      <c r="BP163" s="55"/>
      <c r="BQ163" s="55"/>
      <c r="BR163" s="55"/>
      <c r="BS163" s="55"/>
      <c r="BT163" s="55"/>
      <c r="BU163" s="55"/>
      <c r="BV163" s="55"/>
      <c r="BW163" s="55"/>
      <c r="BX163" s="55"/>
      <c r="BY163" s="55"/>
      <c r="BZ163" s="55"/>
      <c r="CA163" s="55"/>
      <c r="CB163" s="55"/>
      <c r="CC163" s="55"/>
      <c r="CD163" s="55"/>
      <c r="CE163" s="90"/>
      <c r="CF163" s="90"/>
      <c r="CG163" s="91"/>
      <c r="CH163" s="77"/>
      <c r="CN163" s="85"/>
      <c r="CO163" s="85"/>
      <c r="CP163" s="85"/>
      <c r="CQ163" s="85"/>
      <c r="CR163" s="85"/>
      <c r="CS163" s="85"/>
      <c r="CT163" s="85"/>
    </row>
    <row r="164" spans="1:100" ht="11.25" customHeight="1" x14ac:dyDescent="0.2">
      <c r="A164" s="132" t="str">
        <f>+IF('⑧一覧からの作成用データ（異動届）'!$AC$33="印刷ＯＫ→",1,"")</f>
        <v/>
      </c>
      <c r="B164" s="2413"/>
      <c r="C164" s="2413"/>
      <c r="D164" s="2396"/>
      <c r="E164" s="2396"/>
      <c r="F164" s="2413"/>
      <c r="G164" s="2413"/>
      <c r="H164" s="2396"/>
      <c r="I164" s="2396"/>
      <c r="J164" s="486"/>
      <c r="K164" s="2109" t="s">
        <v>44</v>
      </c>
      <c r="L164" s="2110"/>
      <c r="M164" s="2110"/>
      <c r="N164" s="2110"/>
      <c r="O164" s="2111"/>
      <c r="P164" s="2115" t="s">
        <v>57</v>
      </c>
      <c r="Q164" s="2115"/>
      <c r="R164" s="2115"/>
      <c r="S164" s="2115"/>
      <c r="T164" s="2115"/>
      <c r="U164" s="2115"/>
      <c r="V164" s="2540" t="str">
        <f>'⑧一覧からの作成用データ（異動届）'!$R$33&amp;""</f>
        <v/>
      </c>
      <c r="W164" s="2540"/>
      <c r="X164" s="2540"/>
      <c r="Y164" s="2119" t="s">
        <v>58</v>
      </c>
      <c r="Z164" s="2119"/>
      <c r="AA164" s="2119"/>
      <c r="AB164" s="2119"/>
      <c r="AC164" s="2119"/>
      <c r="AD164" s="2119"/>
      <c r="AE164" s="2119"/>
      <c r="AF164" s="2119"/>
      <c r="AG164" s="2119"/>
      <c r="AH164" s="2119"/>
      <c r="AI164" s="2119"/>
      <c r="AJ164" s="2119"/>
      <c r="AK164" s="2119"/>
      <c r="AL164" s="2119"/>
      <c r="AM164" s="2119"/>
      <c r="AN164" s="2119"/>
      <c r="AO164" s="2119"/>
      <c r="AP164" s="2119"/>
      <c r="AQ164" s="2119"/>
      <c r="AR164" s="2119"/>
      <c r="AS164" s="2119"/>
      <c r="AT164" s="2119"/>
      <c r="AU164" s="2119"/>
      <c r="AV164" s="2119"/>
      <c r="AW164" s="2119"/>
      <c r="AX164" s="2119"/>
      <c r="AY164" s="2119"/>
      <c r="AZ164" s="2119"/>
      <c r="BA164" s="2119"/>
      <c r="BB164" s="2119"/>
      <c r="BC164" s="2119"/>
      <c r="BD164" s="2120"/>
      <c r="BE164" s="56"/>
      <c r="BF164" s="56"/>
      <c r="BG164" s="2121" t="s">
        <v>488</v>
      </c>
      <c r="BH164" s="2121"/>
      <c r="BI164" s="2122"/>
      <c r="BJ164" s="2122"/>
      <c r="BK164" s="2122"/>
      <c r="BL164" s="2122"/>
      <c r="BM164" s="2122"/>
      <c r="BN164" s="2122"/>
      <c r="BO164" s="2122"/>
      <c r="BP164" s="2122"/>
      <c r="BQ164" s="2122"/>
      <c r="BR164" s="2122"/>
      <c r="BS164" s="2122"/>
      <c r="BT164" s="2122"/>
      <c r="BU164" s="2122"/>
      <c r="BV164" s="2122"/>
      <c r="BW164" s="2122"/>
      <c r="BX164" s="2122"/>
      <c r="BY164" s="2122"/>
      <c r="BZ164" s="2122"/>
      <c r="CA164" s="2122"/>
      <c r="CB164" s="2122"/>
      <c r="CC164" s="2122"/>
      <c r="CD164" s="2122"/>
      <c r="CE164" s="90"/>
      <c r="CF164" s="90"/>
      <c r="CG164" s="91"/>
      <c r="CH164" s="77"/>
      <c r="CN164" s="85"/>
      <c r="CO164" s="85"/>
      <c r="CP164" s="85"/>
      <c r="CQ164" s="85"/>
      <c r="CR164" s="85"/>
      <c r="CS164" s="85"/>
      <c r="CT164" s="85"/>
    </row>
    <row r="165" spans="1:100" ht="11.25" customHeight="1" x14ac:dyDescent="0.2">
      <c r="A165" s="132" t="str">
        <f>+IF('⑧一覧からの作成用データ（異動届）'!$AC$33="印刷ＯＫ→",1,"")</f>
        <v/>
      </c>
      <c r="B165" s="2413"/>
      <c r="C165" s="2413"/>
      <c r="D165" s="2396"/>
      <c r="E165" s="2396"/>
      <c r="F165" s="2413"/>
      <c r="G165" s="2413"/>
      <c r="H165" s="2396"/>
      <c r="I165" s="2396"/>
      <c r="J165" s="486"/>
      <c r="K165" s="2112"/>
      <c r="L165" s="2113"/>
      <c r="M165" s="2113"/>
      <c r="N165" s="2113"/>
      <c r="O165" s="2114"/>
      <c r="P165" s="2116"/>
      <c r="Q165" s="2116"/>
      <c r="R165" s="2116"/>
      <c r="S165" s="2116"/>
      <c r="T165" s="2116"/>
      <c r="U165" s="2116"/>
      <c r="V165" s="2541"/>
      <c r="W165" s="2541"/>
      <c r="X165" s="2541"/>
      <c r="Y165" s="2084"/>
      <c r="Z165" s="2084"/>
      <c r="AA165" s="2084"/>
      <c r="AB165" s="2084"/>
      <c r="AC165" s="2084"/>
      <c r="AD165" s="2084"/>
      <c r="AE165" s="2084"/>
      <c r="AF165" s="2084"/>
      <c r="AG165" s="2084"/>
      <c r="AH165" s="2084"/>
      <c r="AI165" s="2084"/>
      <c r="AJ165" s="2084"/>
      <c r="AK165" s="2084"/>
      <c r="AL165" s="2084"/>
      <c r="AM165" s="2084"/>
      <c r="AN165" s="2084"/>
      <c r="AO165" s="2084"/>
      <c r="AP165" s="2084"/>
      <c r="AQ165" s="2084"/>
      <c r="AR165" s="2084"/>
      <c r="AS165" s="2084"/>
      <c r="AT165" s="2084"/>
      <c r="AU165" s="2084"/>
      <c r="AV165" s="2084"/>
      <c r="AW165" s="2084"/>
      <c r="AX165" s="2084"/>
      <c r="AY165" s="2084"/>
      <c r="AZ165" s="2084"/>
      <c r="BA165" s="2084"/>
      <c r="BB165" s="2084"/>
      <c r="BC165" s="2084"/>
      <c r="BD165" s="2086"/>
      <c r="BE165" s="56"/>
      <c r="BF165" s="56"/>
      <c r="BG165" s="2121"/>
      <c r="BH165" s="2121"/>
      <c r="BI165" s="2122"/>
      <c r="BJ165" s="2122"/>
      <c r="BK165" s="2122"/>
      <c r="BL165" s="2122"/>
      <c r="BM165" s="2122"/>
      <c r="BN165" s="2122"/>
      <c r="BO165" s="2122"/>
      <c r="BP165" s="2122"/>
      <c r="BQ165" s="2122"/>
      <c r="BR165" s="2122"/>
      <c r="BS165" s="2122"/>
      <c r="BT165" s="2122"/>
      <c r="BU165" s="2122"/>
      <c r="BV165" s="2122"/>
      <c r="BW165" s="2122"/>
      <c r="BX165" s="2122"/>
      <c r="BY165" s="2122"/>
      <c r="BZ165" s="2122"/>
      <c r="CA165" s="2122"/>
      <c r="CB165" s="2122"/>
      <c r="CC165" s="2122"/>
      <c r="CD165" s="2122"/>
      <c r="CE165" s="90"/>
      <c r="CF165" s="90"/>
      <c r="CG165" s="91"/>
      <c r="CH165" s="77"/>
      <c r="CN165" s="85"/>
      <c r="CO165" s="85"/>
      <c r="CP165" s="85"/>
      <c r="CQ165" s="85"/>
      <c r="CR165" s="85"/>
      <c r="CS165" s="85"/>
      <c r="CT165" s="85"/>
    </row>
    <row r="166" spans="1:100" ht="11.25" customHeight="1" x14ac:dyDescent="0.2">
      <c r="A166" s="132" t="str">
        <f>+IF('⑧一覧からの作成用データ（異動届）'!$AC$33="印刷ＯＫ→",1,"")</f>
        <v/>
      </c>
      <c r="B166" s="2413"/>
      <c r="C166" s="2413"/>
      <c r="D166" s="2396"/>
      <c r="E166" s="2396"/>
      <c r="F166" s="2413"/>
      <c r="G166" s="2413"/>
      <c r="H166" s="2396"/>
      <c r="I166" s="2396"/>
      <c r="J166" s="486"/>
      <c r="K166" s="2112"/>
      <c r="L166" s="2113"/>
      <c r="M166" s="2113"/>
      <c r="N166" s="2113"/>
      <c r="O166" s="2114"/>
      <c r="P166" s="2084" t="s">
        <v>56</v>
      </c>
      <c r="Q166" s="2084"/>
      <c r="R166" s="2084"/>
      <c r="S166" s="2084"/>
      <c r="T166" s="2085"/>
      <c r="U166" s="2085"/>
      <c r="V166" s="2085"/>
      <c r="W166" s="2084" t="s">
        <v>59</v>
      </c>
      <c r="X166" s="2084"/>
      <c r="Y166" s="2084"/>
      <c r="Z166" s="2084"/>
      <c r="AA166" s="2084"/>
      <c r="AB166" s="2084"/>
      <c r="AC166" s="2084"/>
      <c r="AD166" s="2084"/>
      <c r="AE166" s="2084"/>
      <c r="AF166" s="2084"/>
      <c r="AG166" s="2084"/>
      <c r="AH166" s="2084"/>
      <c r="AI166" s="2084"/>
      <c r="AJ166" s="2084"/>
      <c r="AK166" s="2084"/>
      <c r="AL166" s="2084"/>
      <c r="AM166" s="2084"/>
      <c r="AN166" s="2084"/>
      <c r="AO166" s="2084"/>
      <c r="AP166" s="2084"/>
      <c r="AQ166" s="2084"/>
      <c r="AR166" s="2084"/>
      <c r="AS166" s="2084"/>
      <c r="AT166" s="2084"/>
      <c r="AU166" s="2084"/>
      <c r="AV166" s="2084"/>
      <c r="AW166" s="2084"/>
      <c r="AX166" s="2084"/>
      <c r="AY166" s="2084"/>
      <c r="AZ166" s="2084"/>
      <c r="BA166" s="2084"/>
      <c r="BB166" s="2084"/>
      <c r="BC166" s="2084"/>
      <c r="BD166" s="2086"/>
      <c r="BE166" s="56"/>
      <c r="BF166" s="56"/>
      <c r="BG166" s="2121"/>
      <c r="BH166" s="2121"/>
      <c r="BI166" s="2122"/>
      <c r="BJ166" s="2122"/>
      <c r="BK166" s="2122"/>
      <c r="BL166" s="2122"/>
      <c r="BM166" s="2122"/>
      <c r="BN166" s="2122"/>
      <c r="BO166" s="2122"/>
      <c r="BP166" s="2122"/>
      <c r="BQ166" s="2122"/>
      <c r="BR166" s="2122"/>
      <c r="BS166" s="2122"/>
      <c r="BT166" s="2122"/>
      <c r="BU166" s="2122"/>
      <c r="BV166" s="2122"/>
      <c r="BW166" s="2122"/>
      <c r="BX166" s="2122"/>
      <c r="BY166" s="2122"/>
      <c r="BZ166" s="2122"/>
      <c r="CA166" s="2122"/>
      <c r="CB166" s="2122"/>
      <c r="CC166" s="2122"/>
      <c r="CD166" s="2122"/>
      <c r="CE166" s="90"/>
      <c r="CF166" s="90"/>
      <c r="CG166" s="91"/>
      <c r="CH166" s="77"/>
      <c r="CN166" s="85"/>
      <c r="CO166" s="85"/>
      <c r="CP166" s="85"/>
      <c r="CQ166" s="85"/>
      <c r="CR166" s="85"/>
      <c r="CS166" s="85"/>
      <c r="CT166" s="85"/>
    </row>
    <row r="167" spans="1:100" ht="11.25" customHeight="1" x14ac:dyDescent="0.2">
      <c r="A167" s="132" t="str">
        <f>+IF('⑧一覧からの作成用データ（異動届）'!$AC$33="印刷ＯＫ→",1,"")</f>
        <v/>
      </c>
      <c r="B167" s="2413"/>
      <c r="C167" s="2413"/>
      <c r="D167" s="2396"/>
      <c r="E167" s="2396"/>
      <c r="F167" s="2413"/>
      <c r="G167" s="2413"/>
      <c r="H167" s="2396"/>
      <c r="I167" s="2396"/>
      <c r="J167" s="486"/>
      <c r="K167" s="2087" t="s">
        <v>45</v>
      </c>
      <c r="L167" s="2088"/>
      <c r="M167" s="2088"/>
      <c r="N167" s="2088"/>
      <c r="O167" s="2089"/>
      <c r="P167" s="2084"/>
      <c r="Q167" s="2084"/>
      <c r="R167" s="2084"/>
      <c r="S167" s="2084"/>
      <c r="T167" s="2085"/>
      <c r="U167" s="2085"/>
      <c r="V167" s="2085"/>
      <c r="W167" s="2084"/>
      <c r="X167" s="2084"/>
      <c r="Y167" s="2084"/>
      <c r="Z167" s="2084"/>
      <c r="AA167" s="2084"/>
      <c r="AB167" s="2084"/>
      <c r="AC167" s="2084"/>
      <c r="AD167" s="2084"/>
      <c r="AE167" s="2084"/>
      <c r="AF167" s="2084"/>
      <c r="AG167" s="2084"/>
      <c r="AH167" s="2084"/>
      <c r="AI167" s="2084"/>
      <c r="AJ167" s="2084"/>
      <c r="AK167" s="2084"/>
      <c r="AL167" s="2084"/>
      <c r="AM167" s="2084"/>
      <c r="AN167" s="2084"/>
      <c r="AO167" s="2084"/>
      <c r="AP167" s="2084"/>
      <c r="AQ167" s="2084"/>
      <c r="AR167" s="2084"/>
      <c r="AS167" s="2084"/>
      <c r="AT167" s="2084"/>
      <c r="AU167" s="2084"/>
      <c r="AV167" s="2084"/>
      <c r="AW167" s="2084"/>
      <c r="AX167" s="2084"/>
      <c r="AY167" s="2084"/>
      <c r="AZ167" s="2084"/>
      <c r="BA167" s="2084"/>
      <c r="BB167" s="2084"/>
      <c r="BC167" s="2084"/>
      <c r="BD167" s="2086"/>
      <c r="BE167" s="56"/>
      <c r="BF167" s="56"/>
      <c r="BG167" s="2121"/>
      <c r="BH167" s="2121"/>
      <c r="BI167" s="2122"/>
      <c r="BJ167" s="2122"/>
      <c r="BK167" s="2122"/>
      <c r="BL167" s="2122"/>
      <c r="BM167" s="2122"/>
      <c r="BN167" s="2122"/>
      <c r="BO167" s="2122"/>
      <c r="BP167" s="2122"/>
      <c r="BQ167" s="2122"/>
      <c r="BR167" s="2122"/>
      <c r="BS167" s="2122"/>
      <c r="BT167" s="2122"/>
      <c r="BU167" s="2122"/>
      <c r="BV167" s="2122"/>
      <c r="BW167" s="2122"/>
      <c r="BX167" s="2122"/>
      <c r="BY167" s="2122"/>
      <c r="BZ167" s="2122"/>
      <c r="CA167" s="2122"/>
      <c r="CB167" s="2122"/>
      <c r="CC167" s="2122"/>
      <c r="CD167" s="2122"/>
      <c r="CE167" s="35"/>
      <c r="CF167" s="90"/>
      <c r="CG167" s="91"/>
      <c r="CH167" s="77"/>
      <c r="CN167" s="85"/>
      <c r="CO167" s="85"/>
      <c r="CP167" s="85"/>
      <c r="CQ167" s="85"/>
      <c r="CR167" s="85"/>
      <c r="CS167" s="85"/>
      <c r="CT167" s="85"/>
    </row>
    <row r="168" spans="1:100" ht="11.25" customHeight="1" x14ac:dyDescent="0.2">
      <c r="A168" s="132" t="str">
        <f>+IF('⑧一覧からの作成用データ（異動届）'!$AC$33="印刷ＯＫ→",1,"")</f>
        <v/>
      </c>
      <c r="B168" s="2413"/>
      <c r="C168" s="2413"/>
      <c r="D168" s="2396"/>
      <c r="E168" s="2396"/>
      <c r="F168" s="2413"/>
      <c r="G168" s="2413"/>
      <c r="H168" s="2396"/>
      <c r="I168" s="2396"/>
      <c r="J168" s="486"/>
      <c r="K168" s="2090"/>
      <c r="L168" s="2091"/>
      <c r="M168" s="2091"/>
      <c r="N168" s="2091"/>
      <c r="O168" s="2092"/>
      <c r="P168" s="2093"/>
      <c r="Q168" s="2094"/>
      <c r="R168" s="2094"/>
      <c r="S168" s="2094"/>
      <c r="T168" s="2094"/>
      <c r="U168" s="2094"/>
      <c r="V168" s="2094"/>
      <c r="W168" s="2094"/>
      <c r="X168" s="2094"/>
      <c r="Y168" s="2094"/>
      <c r="Z168" s="2094"/>
      <c r="AA168" s="2094"/>
      <c r="AB168" s="2094"/>
      <c r="AC168" s="2094"/>
      <c r="AD168" s="2094"/>
      <c r="AE168" s="2094"/>
      <c r="AF168" s="2094"/>
      <c r="AG168" s="2094"/>
      <c r="AH168" s="2094"/>
      <c r="AI168" s="2094"/>
      <c r="AJ168" s="2094"/>
      <c r="AK168" s="2094"/>
      <c r="AL168" s="2094"/>
      <c r="AM168" s="2094"/>
      <c r="AN168" s="2094"/>
      <c r="AO168" s="2094"/>
      <c r="AP168" s="2094"/>
      <c r="AQ168" s="2094"/>
      <c r="AR168" s="2094"/>
      <c r="AS168" s="2094"/>
      <c r="AT168" s="2094"/>
      <c r="AU168" s="2094"/>
      <c r="AV168" s="2094"/>
      <c r="AW168" s="2094"/>
      <c r="AX168" s="2094"/>
      <c r="AY168" s="2094"/>
      <c r="AZ168" s="2094"/>
      <c r="BA168" s="2094"/>
      <c r="BB168" s="2094"/>
      <c r="BC168" s="2094"/>
      <c r="BD168" s="2095"/>
      <c r="BE168" s="56"/>
      <c r="BF168" s="56"/>
      <c r="BG168" s="2121"/>
      <c r="BH168" s="2121"/>
      <c r="BI168" s="2122"/>
      <c r="BJ168" s="2122"/>
      <c r="BK168" s="2122"/>
      <c r="BL168" s="2122"/>
      <c r="BM168" s="2122"/>
      <c r="BN168" s="2122"/>
      <c r="BO168" s="2122"/>
      <c r="BP168" s="2122"/>
      <c r="BQ168" s="2122"/>
      <c r="BR168" s="2122"/>
      <c r="BS168" s="2122"/>
      <c r="BT168" s="2122"/>
      <c r="BU168" s="2122"/>
      <c r="BV168" s="2122"/>
      <c r="BW168" s="2122"/>
      <c r="BX168" s="2122"/>
      <c r="BY168" s="2122"/>
      <c r="BZ168" s="2122"/>
      <c r="CA168" s="2122"/>
      <c r="CB168" s="2122"/>
      <c r="CC168" s="2122"/>
      <c r="CD168" s="2122"/>
      <c r="CE168" s="90"/>
      <c r="CF168" s="90"/>
      <c r="CG168" s="77"/>
      <c r="CH168" s="77"/>
      <c r="CN168" s="85"/>
      <c r="CO168" s="85"/>
      <c r="CP168" s="85"/>
      <c r="CQ168" s="85"/>
      <c r="CR168" s="85"/>
      <c r="CS168" s="85"/>
      <c r="CT168" s="85"/>
      <c r="CU168" s="85"/>
      <c r="CV168" s="85"/>
    </row>
    <row r="169" spans="1:100" ht="11.25" customHeight="1" x14ac:dyDescent="0.2">
      <c r="A169" s="132" t="str">
        <f>+IF('⑧一覧からの作成用データ（異動届）'!$AC$33="印刷ＯＫ→",1,"")</f>
        <v/>
      </c>
      <c r="B169" s="2413"/>
      <c r="C169" s="2413"/>
      <c r="D169" s="2396"/>
      <c r="E169" s="2396"/>
      <c r="F169" s="2413"/>
      <c r="G169" s="2413"/>
      <c r="H169" s="2396"/>
      <c r="I169" s="2396"/>
      <c r="J169" s="486"/>
      <c r="K169" s="1691" t="s">
        <v>69</v>
      </c>
      <c r="L169" s="1691"/>
      <c r="M169" s="1691"/>
      <c r="N169" s="1691"/>
      <c r="O169" s="1691"/>
      <c r="P169" s="2097" t="s">
        <v>70</v>
      </c>
      <c r="Q169" s="2097"/>
      <c r="R169" s="2097"/>
      <c r="S169" s="2097"/>
      <c r="T169" s="2097"/>
      <c r="U169" s="2097"/>
      <c r="V169" s="2097"/>
      <c r="W169" s="2097"/>
      <c r="X169" s="2097"/>
      <c r="Y169" s="2097"/>
      <c r="Z169" s="2097"/>
      <c r="AA169" s="2097"/>
      <c r="AB169" s="2097"/>
      <c r="AC169" s="2097"/>
      <c r="AD169" s="2097"/>
      <c r="AE169" s="2097"/>
      <c r="AF169" s="2097"/>
      <c r="AG169" s="2097"/>
      <c r="AH169" s="2097"/>
      <c r="AI169" s="2097"/>
      <c r="AJ169" s="2097"/>
      <c r="AK169" s="2097"/>
      <c r="AL169" s="2097"/>
      <c r="AM169" s="2097"/>
      <c r="AN169" s="2097"/>
      <c r="AO169" s="2097"/>
      <c r="AP169" s="2097"/>
      <c r="AQ169" s="2097"/>
      <c r="AR169" s="2097"/>
      <c r="AS169" s="2097"/>
      <c r="AT169" s="2097"/>
      <c r="AU169" s="2097"/>
      <c r="AV169" s="2097"/>
      <c r="AW169" s="2097"/>
      <c r="AX169" s="2097"/>
      <c r="AY169" s="2097"/>
      <c r="AZ169" s="2097"/>
      <c r="BA169" s="2097"/>
      <c r="BB169" s="2097"/>
      <c r="BC169" s="2097"/>
      <c r="BD169" s="2097"/>
      <c r="BE169" s="65"/>
      <c r="BF169" s="65"/>
      <c r="BG169" s="2121"/>
      <c r="BH169" s="2121"/>
      <c r="BI169" s="2122"/>
      <c r="BJ169" s="2122"/>
      <c r="BK169" s="2122"/>
      <c r="BL169" s="2122"/>
      <c r="BM169" s="2122"/>
      <c r="BN169" s="2122"/>
      <c r="BO169" s="2122"/>
      <c r="BP169" s="2122"/>
      <c r="BQ169" s="2122"/>
      <c r="BR169" s="2122"/>
      <c r="BS169" s="2122"/>
      <c r="BT169" s="2122"/>
      <c r="BU169" s="2122"/>
      <c r="BV169" s="2122"/>
      <c r="BW169" s="2122"/>
      <c r="BX169" s="2122"/>
      <c r="BY169" s="2122"/>
      <c r="BZ169" s="2122"/>
      <c r="CA169" s="2122"/>
      <c r="CB169" s="2122"/>
      <c r="CC169" s="2122"/>
      <c r="CD169" s="2122"/>
      <c r="CE169" s="76"/>
      <c r="CF169" s="76"/>
      <c r="CG169" s="77"/>
      <c r="CH169" s="77"/>
      <c r="CN169" s="85"/>
      <c r="CO169" s="85"/>
      <c r="CP169" s="85"/>
      <c r="CQ169" s="85"/>
      <c r="CR169" s="85"/>
      <c r="CS169" s="85"/>
      <c r="CT169" s="85"/>
      <c r="CU169" s="85"/>
      <c r="CV169" s="85"/>
    </row>
    <row r="170" spans="1:100" ht="13.5" customHeight="1" x14ac:dyDescent="0.2">
      <c r="A170" s="132" t="str">
        <f>+IF('⑧一覧からの作成用データ（異動届）'!$AC$33="印刷ＯＫ→",1,"")</f>
        <v/>
      </c>
      <c r="B170" s="2413"/>
      <c r="C170" s="2413"/>
      <c r="D170" s="2396"/>
      <c r="E170" s="2396"/>
      <c r="F170" s="2413"/>
      <c r="G170" s="2413"/>
      <c r="H170" s="2396"/>
      <c r="I170" s="2396"/>
      <c r="J170" s="486"/>
      <c r="K170" s="2096"/>
      <c r="L170" s="2096"/>
      <c r="M170" s="2096"/>
      <c r="N170" s="2096"/>
      <c r="O170" s="2096"/>
      <c r="P170" s="2098"/>
      <c r="Q170" s="2098"/>
      <c r="R170" s="2098"/>
      <c r="S170" s="2098"/>
      <c r="T170" s="2098"/>
      <c r="U170" s="2098"/>
      <c r="V170" s="2098"/>
      <c r="W170" s="2098"/>
      <c r="X170" s="2098"/>
      <c r="Y170" s="2098"/>
      <c r="Z170" s="2098"/>
      <c r="AA170" s="2098"/>
      <c r="AB170" s="2098"/>
      <c r="AC170" s="2098"/>
      <c r="AD170" s="2098"/>
      <c r="AE170" s="2098"/>
      <c r="AF170" s="2098"/>
      <c r="AG170" s="2098"/>
      <c r="AH170" s="2098"/>
      <c r="AI170" s="2098"/>
      <c r="AJ170" s="2098"/>
      <c r="AK170" s="2098"/>
      <c r="AL170" s="2098"/>
      <c r="AM170" s="2098"/>
      <c r="AN170" s="2098"/>
      <c r="AO170" s="2098"/>
      <c r="AP170" s="2098"/>
      <c r="AQ170" s="2098"/>
      <c r="AR170" s="2098"/>
      <c r="AS170" s="2098"/>
      <c r="AT170" s="2098"/>
      <c r="AU170" s="2098"/>
      <c r="AV170" s="2098"/>
      <c r="AW170" s="2098"/>
      <c r="AX170" s="2098"/>
      <c r="AY170" s="2098"/>
      <c r="AZ170" s="2098"/>
      <c r="BA170" s="2098"/>
      <c r="BB170" s="2098"/>
      <c r="BC170" s="2098"/>
      <c r="BD170" s="2098"/>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76"/>
      <c r="CC170" s="76"/>
      <c r="CD170" s="76"/>
      <c r="CE170" s="76"/>
      <c r="CF170" s="76"/>
      <c r="CG170" s="77"/>
      <c r="CH170" s="77"/>
      <c r="CN170" s="85"/>
      <c r="CO170" s="85"/>
      <c r="CP170" s="85"/>
      <c r="CQ170" s="85"/>
      <c r="CR170" s="85"/>
      <c r="CS170" s="85"/>
      <c r="CT170" s="85"/>
      <c r="CU170" s="85"/>
      <c r="CV170" s="85"/>
    </row>
    <row r="171" spans="1:100" ht="13.5" customHeight="1" x14ac:dyDescent="0.2">
      <c r="A171" s="132" t="str">
        <f>+IF('⑧一覧からの作成用データ（異動届）'!$AC$33="印刷ＯＫ→",1,"")</f>
        <v/>
      </c>
      <c r="B171" s="2413"/>
      <c r="C171" s="2413"/>
      <c r="D171" s="2396"/>
      <c r="E171" s="2396"/>
      <c r="F171" s="2413"/>
      <c r="G171" s="2413"/>
      <c r="H171" s="2396"/>
      <c r="I171" s="2396"/>
      <c r="J171" s="486"/>
      <c r="K171" s="66"/>
      <c r="L171" s="66"/>
      <c r="M171" s="66"/>
      <c r="N171" s="66"/>
      <c r="O171" s="66"/>
      <c r="P171" s="485"/>
      <c r="Q171" s="485"/>
      <c r="R171" s="485"/>
      <c r="S171" s="485"/>
      <c r="T171" s="485"/>
      <c r="U171" s="485"/>
      <c r="V171" s="485"/>
      <c r="W171" s="485"/>
      <c r="X171" s="485"/>
      <c r="Y171" s="485"/>
      <c r="Z171" s="485"/>
      <c r="AA171" s="485"/>
      <c r="AB171" s="485"/>
      <c r="AC171" s="485"/>
      <c r="AD171" s="485"/>
      <c r="AE171" s="485"/>
      <c r="AF171" s="485"/>
      <c r="AG171" s="485"/>
      <c r="AH171" s="485"/>
      <c r="AI171" s="485"/>
      <c r="AJ171" s="485"/>
      <c r="AK171" s="485"/>
      <c r="AL171" s="485"/>
      <c r="AM171" s="485"/>
      <c r="AN171" s="485"/>
      <c r="AO171" s="485"/>
      <c r="AP171" s="485"/>
      <c r="AQ171" s="48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76"/>
      <c r="CC171" s="76"/>
      <c r="CD171" s="76"/>
      <c r="CE171" s="76"/>
      <c r="CF171" s="76"/>
      <c r="CG171" s="77"/>
      <c r="CH171" s="77"/>
      <c r="CN171" s="85"/>
      <c r="CO171" s="85"/>
      <c r="CP171" s="85"/>
      <c r="CQ171" s="85"/>
      <c r="CR171" s="85"/>
      <c r="CS171" s="85"/>
      <c r="CT171" s="85"/>
      <c r="CU171" s="85"/>
      <c r="CV171" s="85"/>
    </row>
    <row r="172" spans="1:100" ht="6" customHeight="1" x14ac:dyDescent="0.2">
      <c r="A172" s="132" t="str">
        <f>+IF('⑧一覧からの作成用データ（異動届）'!$AC$34="印刷ＯＫ→",1,"")</f>
        <v/>
      </c>
      <c r="B172" s="82"/>
      <c r="C172" s="2414" t="s">
        <v>113</v>
      </c>
      <c r="D172" s="2414"/>
      <c r="E172" s="2414"/>
      <c r="F172" s="2414"/>
      <c r="G172" s="2414"/>
      <c r="H172" s="2414"/>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row>
    <row r="173" spans="1:100" ht="12.75" customHeight="1" x14ac:dyDescent="0.2">
      <c r="A173" s="132" t="str">
        <f>+IF('⑧一覧からの作成用データ（異動届）'!$AC$34="印刷ＯＫ→",1,"")</f>
        <v/>
      </c>
      <c r="B173" s="82"/>
      <c r="C173" s="2414"/>
      <c r="D173" s="2414"/>
      <c r="E173" s="2414"/>
      <c r="F173" s="2414"/>
      <c r="G173" s="2414"/>
      <c r="H173" s="2414"/>
      <c r="I173" s="82"/>
      <c r="J173" s="82"/>
      <c r="K173" s="2415" t="s">
        <v>489</v>
      </c>
      <c r="L173" s="2415"/>
      <c r="M173" s="2415"/>
      <c r="N173" s="2415"/>
      <c r="O173" s="2415"/>
      <c r="P173" s="2415"/>
      <c r="Q173" s="2415"/>
      <c r="R173" s="2415"/>
      <c r="S173" s="2415"/>
      <c r="T173" s="2415"/>
      <c r="U173" s="2415"/>
      <c r="V173" s="2415"/>
      <c r="W173" s="2415"/>
      <c r="X173" s="2415"/>
      <c r="Y173" s="2415"/>
      <c r="Z173" s="2415"/>
      <c r="AA173" s="2415"/>
      <c r="AB173" s="2417" t="s">
        <v>490</v>
      </c>
      <c r="AC173" s="2417"/>
      <c r="AD173" s="2417"/>
      <c r="AE173" s="2417"/>
      <c r="AF173" s="2417"/>
      <c r="AG173" s="2417"/>
      <c r="AH173" s="2417"/>
      <c r="AI173" s="2417"/>
      <c r="AJ173" s="2417"/>
      <c r="AK173" s="2417"/>
      <c r="AL173" s="2417"/>
      <c r="AM173" s="2417"/>
      <c r="AN173" s="2417"/>
      <c r="AO173" s="2417"/>
      <c r="AP173" s="2417"/>
      <c r="AQ173" s="2417"/>
      <c r="AR173" s="2417"/>
      <c r="AS173" s="2417"/>
      <c r="AT173" s="2417"/>
      <c r="AU173" s="2417"/>
      <c r="AV173" s="2417"/>
      <c r="AW173" s="2417"/>
      <c r="AX173" s="2419" t="s">
        <v>26</v>
      </c>
      <c r="AY173" s="2420"/>
      <c r="AZ173" s="2420"/>
      <c r="BA173" s="2421"/>
      <c r="BB173" s="2447"/>
      <c r="BC173" s="2448"/>
      <c r="BD173" s="2448"/>
      <c r="BE173" s="2448"/>
      <c r="BF173" s="2448"/>
      <c r="BG173" s="2448"/>
      <c r="BH173" s="2448"/>
      <c r="BI173" s="2448"/>
      <c r="BJ173" s="2448"/>
      <c r="BK173" s="2448"/>
      <c r="BL173" s="2448"/>
      <c r="BM173" s="2448"/>
      <c r="BN173" s="2448"/>
      <c r="BO173" s="2448"/>
      <c r="BP173" s="2448"/>
      <c r="BQ173" s="2448"/>
      <c r="BR173" s="2448"/>
      <c r="BS173" s="2448"/>
      <c r="BT173" s="2449"/>
      <c r="BU173" s="697" t="s">
        <v>28</v>
      </c>
      <c r="BV173" s="2051"/>
      <c r="BW173" s="2051"/>
      <c r="BX173" s="2051"/>
      <c r="BY173" s="2051"/>
      <c r="BZ173" s="2051"/>
      <c r="CA173" s="2051"/>
      <c r="CB173" s="2051"/>
      <c r="CC173" s="2051"/>
      <c r="CD173" s="2053"/>
      <c r="CE173" s="82"/>
      <c r="CF173" s="82"/>
    </row>
    <row r="174" spans="1:100" ht="12.75" customHeight="1" x14ac:dyDescent="0.2">
      <c r="A174" s="132" t="str">
        <f>+IF('⑧一覧からの作成用データ（異動届）'!$AC$34="印刷ＯＫ→",1,"")</f>
        <v/>
      </c>
      <c r="B174" s="82"/>
      <c r="C174" s="2414"/>
      <c r="D174" s="2414"/>
      <c r="E174" s="2414"/>
      <c r="F174" s="2414"/>
      <c r="G174" s="2414"/>
      <c r="H174" s="2414"/>
      <c r="I174" s="82"/>
      <c r="J174" s="82"/>
      <c r="K174" s="2415"/>
      <c r="L174" s="2415"/>
      <c r="M174" s="2415"/>
      <c r="N174" s="2415"/>
      <c r="O174" s="2415"/>
      <c r="P174" s="2415"/>
      <c r="Q174" s="2415"/>
      <c r="R174" s="2415"/>
      <c r="S174" s="2415"/>
      <c r="T174" s="2415"/>
      <c r="U174" s="2415"/>
      <c r="V174" s="2415"/>
      <c r="W174" s="2415"/>
      <c r="X174" s="2415"/>
      <c r="Y174" s="2415"/>
      <c r="Z174" s="2415"/>
      <c r="AA174" s="2415"/>
      <c r="AB174" s="2417"/>
      <c r="AC174" s="2417"/>
      <c r="AD174" s="2417"/>
      <c r="AE174" s="2417"/>
      <c r="AF174" s="2417"/>
      <c r="AG174" s="2417"/>
      <c r="AH174" s="2417"/>
      <c r="AI174" s="2417"/>
      <c r="AJ174" s="2417"/>
      <c r="AK174" s="2417"/>
      <c r="AL174" s="2417"/>
      <c r="AM174" s="2417"/>
      <c r="AN174" s="2417"/>
      <c r="AO174" s="2417"/>
      <c r="AP174" s="2417"/>
      <c r="AQ174" s="2417"/>
      <c r="AR174" s="2417"/>
      <c r="AS174" s="2417"/>
      <c r="AT174" s="2417"/>
      <c r="AU174" s="2417"/>
      <c r="AV174" s="2417"/>
      <c r="AW174" s="2417"/>
      <c r="AX174" s="2422"/>
      <c r="AY174" s="2423"/>
      <c r="AZ174" s="2423"/>
      <c r="BA174" s="2424"/>
      <c r="BB174" s="2450"/>
      <c r="BC174" s="2451"/>
      <c r="BD174" s="2451"/>
      <c r="BE174" s="2451"/>
      <c r="BF174" s="2451"/>
      <c r="BG174" s="2451"/>
      <c r="BH174" s="2451"/>
      <c r="BI174" s="2451"/>
      <c r="BJ174" s="2451"/>
      <c r="BK174" s="2451"/>
      <c r="BL174" s="2451"/>
      <c r="BM174" s="2451"/>
      <c r="BN174" s="2451"/>
      <c r="BO174" s="2451"/>
      <c r="BP174" s="2451"/>
      <c r="BQ174" s="2451"/>
      <c r="BR174" s="2451"/>
      <c r="BS174" s="2451"/>
      <c r="BT174" s="2452"/>
      <c r="BU174" s="1559"/>
      <c r="BV174" s="2052"/>
      <c r="BW174" s="2052"/>
      <c r="BX174" s="2052"/>
      <c r="BY174" s="2052"/>
      <c r="BZ174" s="2052"/>
      <c r="CA174" s="2052"/>
      <c r="CB174" s="2052"/>
      <c r="CC174" s="2052"/>
      <c r="CD174" s="2054"/>
      <c r="CE174" s="83"/>
      <c r="CF174" s="83"/>
    </row>
    <row r="175" spans="1:100" ht="12.75" customHeight="1" x14ac:dyDescent="0.2">
      <c r="A175" s="132" t="str">
        <f>+IF('⑧一覧からの作成用データ（異動届）'!$AC$34="印刷ＯＫ→",1,"")</f>
        <v/>
      </c>
      <c r="B175" s="82"/>
      <c r="C175" s="82"/>
      <c r="D175" s="82"/>
      <c r="E175" s="82"/>
      <c r="F175" s="82"/>
      <c r="G175" s="82"/>
      <c r="H175" s="82"/>
      <c r="I175" s="82"/>
      <c r="J175" s="82"/>
      <c r="K175" s="2415"/>
      <c r="L175" s="2415"/>
      <c r="M175" s="2415"/>
      <c r="N175" s="2415"/>
      <c r="O175" s="2415"/>
      <c r="P175" s="2415"/>
      <c r="Q175" s="2415"/>
      <c r="R175" s="2415"/>
      <c r="S175" s="2415"/>
      <c r="T175" s="2415"/>
      <c r="U175" s="2415"/>
      <c r="V175" s="2415"/>
      <c r="W175" s="2415"/>
      <c r="X175" s="2415"/>
      <c r="Y175" s="2415"/>
      <c r="Z175" s="2415"/>
      <c r="AA175" s="2415"/>
      <c r="AB175" s="2417"/>
      <c r="AC175" s="2417"/>
      <c r="AD175" s="2417"/>
      <c r="AE175" s="2417"/>
      <c r="AF175" s="2417"/>
      <c r="AG175" s="2417"/>
      <c r="AH175" s="2417"/>
      <c r="AI175" s="2417"/>
      <c r="AJ175" s="2417"/>
      <c r="AK175" s="2417"/>
      <c r="AL175" s="2417"/>
      <c r="AM175" s="2417"/>
      <c r="AN175" s="2417"/>
      <c r="AO175" s="2417"/>
      <c r="AP175" s="2417"/>
      <c r="AQ175" s="2417"/>
      <c r="AR175" s="2417"/>
      <c r="AS175" s="2417"/>
      <c r="AT175" s="2417"/>
      <c r="AU175" s="2417"/>
      <c r="AV175" s="2417"/>
      <c r="AW175" s="2417"/>
      <c r="AX175" s="2422"/>
      <c r="AY175" s="2423"/>
      <c r="AZ175" s="2423"/>
      <c r="BA175" s="2424"/>
      <c r="BB175" s="2450"/>
      <c r="BC175" s="2451"/>
      <c r="BD175" s="2451"/>
      <c r="BE175" s="2451"/>
      <c r="BF175" s="2451"/>
      <c r="BG175" s="2451"/>
      <c r="BH175" s="2451"/>
      <c r="BI175" s="2451"/>
      <c r="BJ175" s="2451"/>
      <c r="BK175" s="2451"/>
      <c r="BL175" s="2451"/>
      <c r="BM175" s="2451"/>
      <c r="BN175" s="2451"/>
      <c r="BO175" s="2451"/>
      <c r="BP175" s="2451"/>
      <c r="BQ175" s="2451"/>
      <c r="BR175" s="2451"/>
      <c r="BS175" s="2451"/>
      <c r="BT175" s="2452"/>
      <c r="BU175" s="2437" t="s">
        <v>27</v>
      </c>
      <c r="BV175" s="2397" t="s">
        <v>29</v>
      </c>
      <c r="BW175" s="2397"/>
      <c r="BX175" s="2397"/>
      <c r="BY175" s="2397"/>
      <c r="BZ175" s="2398"/>
      <c r="CA175" s="1683" t="s">
        <v>30</v>
      </c>
      <c r="CB175" s="2397"/>
      <c r="CC175" s="2397"/>
      <c r="CD175" s="2398"/>
      <c r="CE175" s="76"/>
      <c r="CF175" s="76"/>
    </row>
    <row r="176" spans="1:100" ht="12.75" customHeight="1" x14ac:dyDescent="0.2">
      <c r="A176" s="132" t="str">
        <f>+IF('⑧一覧からの作成用データ（異動届）'!$AC$34="印刷ＯＫ→",1,"")</f>
        <v/>
      </c>
      <c r="B176" s="82"/>
      <c r="C176" s="82">
        <v>3</v>
      </c>
      <c r="D176" s="82"/>
      <c r="E176" s="82"/>
      <c r="F176" s="82"/>
      <c r="G176" s="82"/>
      <c r="H176" s="82">
        <v>2</v>
      </c>
      <c r="I176" s="82">
        <v>1</v>
      </c>
      <c r="J176" s="82"/>
      <c r="K176" s="2415"/>
      <c r="L176" s="2415"/>
      <c r="M176" s="2415"/>
      <c r="N176" s="2415"/>
      <c r="O176" s="2415"/>
      <c r="P176" s="2415"/>
      <c r="Q176" s="2415"/>
      <c r="R176" s="2415"/>
      <c r="S176" s="2415"/>
      <c r="T176" s="2415"/>
      <c r="U176" s="2415"/>
      <c r="V176" s="2415"/>
      <c r="W176" s="2415"/>
      <c r="X176" s="2415"/>
      <c r="Y176" s="2415"/>
      <c r="Z176" s="2415"/>
      <c r="AA176" s="2415"/>
      <c r="AB176" s="2417"/>
      <c r="AC176" s="2417"/>
      <c r="AD176" s="2417"/>
      <c r="AE176" s="2417"/>
      <c r="AF176" s="2417"/>
      <c r="AG176" s="2417"/>
      <c r="AH176" s="2417"/>
      <c r="AI176" s="2417"/>
      <c r="AJ176" s="2417"/>
      <c r="AK176" s="2417"/>
      <c r="AL176" s="2417"/>
      <c r="AM176" s="2417"/>
      <c r="AN176" s="2417"/>
      <c r="AO176" s="2417"/>
      <c r="AP176" s="2417"/>
      <c r="AQ176" s="2417"/>
      <c r="AR176" s="2417"/>
      <c r="AS176" s="2417"/>
      <c r="AT176" s="2417"/>
      <c r="AU176" s="2417"/>
      <c r="AV176" s="2417"/>
      <c r="AW176" s="2417"/>
      <c r="AX176" s="2422"/>
      <c r="AY176" s="2423"/>
      <c r="AZ176" s="2423"/>
      <c r="BA176" s="2424"/>
      <c r="BB176" s="2450"/>
      <c r="BC176" s="2451"/>
      <c r="BD176" s="2451"/>
      <c r="BE176" s="2451"/>
      <c r="BF176" s="2451"/>
      <c r="BG176" s="2451"/>
      <c r="BH176" s="2451"/>
      <c r="BI176" s="2451"/>
      <c r="BJ176" s="2451"/>
      <c r="BK176" s="2451"/>
      <c r="BL176" s="2451"/>
      <c r="BM176" s="2451"/>
      <c r="BN176" s="2451"/>
      <c r="BO176" s="2451"/>
      <c r="BP176" s="2451"/>
      <c r="BQ176" s="2451"/>
      <c r="BR176" s="2451"/>
      <c r="BS176" s="2451"/>
      <c r="BT176" s="2452"/>
      <c r="BU176" s="2437"/>
      <c r="BV176" s="2399"/>
      <c r="BW176" s="2399"/>
      <c r="BX176" s="2399"/>
      <c r="BY176" s="2399"/>
      <c r="BZ176" s="2400"/>
      <c r="CA176" s="2401"/>
      <c r="CB176" s="2399"/>
      <c r="CC176" s="2399"/>
      <c r="CD176" s="2400"/>
      <c r="CE176" s="76"/>
      <c r="CF176" s="76"/>
    </row>
    <row r="177" spans="1:100" ht="12.75" customHeight="1" x14ac:dyDescent="0.2">
      <c r="A177" s="132" t="str">
        <f>+IF('⑧一覧からの作成用データ（異動届）'!$AC$34="印刷ＯＫ→",1,"")</f>
        <v/>
      </c>
      <c r="B177" s="2413" t="s">
        <v>67</v>
      </c>
      <c r="C177" s="2413" t="s">
        <v>66</v>
      </c>
      <c r="D177" s="2396" t="s">
        <v>65</v>
      </c>
      <c r="E177" s="2396" t="s">
        <v>64</v>
      </c>
      <c r="F177" s="2413" t="s">
        <v>63</v>
      </c>
      <c r="G177" s="2413" t="s">
        <v>62</v>
      </c>
      <c r="H177" s="2396" t="s">
        <v>61</v>
      </c>
      <c r="I177" s="2396" t="s">
        <v>60</v>
      </c>
      <c r="J177" s="486"/>
      <c r="K177" s="2415"/>
      <c r="L177" s="2415"/>
      <c r="M177" s="2415"/>
      <c r="N177" s="2415"/>
      <c r="O177" s="2415"/>
      <c r="P177" s="2415"/>
      <c r="Q177" s="2415"/>
      <c r="R177" s="2415"/>
      <c r="S177" s="2415"/>
      <c r="T177" s="2415"/>
      <c r="U177" s="2415"/>
      <c r="V177" s="2415"/>
      <c r="W177" s="2415"/>
      <c r="X177" s="2415"/>
      <c r="Y177" s="2415"/>
      <c r="Z177" s="2415"/>
      <c r="AA177" s="2415"/>
      <c r="AB177" s="2417"/>
      <c r="AC177" s="2417"/>
      <c r="AD177" s="2417"/>
      <c r="AE177" s="2417"/>
      <c r="AF177" s="2417"/>
      <c r="AG177" s="2417"/>
      <c r="AH177" s="2417"/>
      <c r="AI177" s="2417"/>
      <c r="AJ177" s="2417"/>
      <c r="AK177" s="2417"/>
      <c r="AL177" s="2417"/>
      <c r="AM177" s="2417"/>
      <c r="AN177" s="2417"/>
      <c r="AO177" s="2417"/>
      <c r="AP177" s="2417"/>
      <c r="AQ177" s="2417"/>
      <c r="AR177" s="2417"/>
      <c r="AS177" s="2417"/>
      <c r="AT177" s="2417"/>
      <c r="AU177" s="2417"/>
      <c r="AV177" s="2417"/>
      <c r="AW177" s="2417"/>
      <c r="AX177" s="2422"/>
      <c r="AY177" s="2423"/>
      <c r="AZ177" s="2423"/>
      <c r="BA177" s="2424"/>
      <c r="BB177" s="2450"/>
      <c r="BC177" s="2451"/>
      <c r="BD177" s="2451"/>
      <c r="BE177" s="2451"/>
      <c r="BF177" s="2451"/>
      <c r="BG177" s="2451"/>
      <c r="BH177" s="2451"/>
      <c r="BI177" s="2451"/>
      <c r="BJ177" s="2451"/>
      <c r="BK177" s="2451"/>
      <c r="BL177" s="2451"/>
      <c r="BM177" s="2451"/>
      <c r="BN177" s="2451"/>
      <c r="BO177" s="2451"/>
      <c r="BP177" s="2451"/>
      <c r="BQ177" s="2451"/>
      <c r="BR177" s="2451"/>
      <c r="BS177" s="2451"/>
      <c r="BT177" s="2452"/>
      <c r="BU177" s="2437"/>
      <c r="BV177" s="2397" t="s">
        <v>32</v>
      </c>
      <c r="BW177" s="2397"/>
      <c r="BX177" s="2397"/>
      <c r="BY177" s="2397"/>
      <c r="BZ177" s="2398"/>
      <c r="CA177" s="1683" t="s">
        <v>31</v>
      </c>
      <c r="CB177" s="2397"/>
      <c r="CC177" s="2397"/>
      <c r="CD177" s="2398"/>
      <c r="CE177" s="76"/>
      <c r="CF177" s="76"/>
    </row>
    <row r="178" spans="1:100" ht="13.5" customHeight="1" x14ac:dyDescent="0.2">
      <c r="A178" s="132" t="str">
        <f>+IF('⑧一覧からの作成用データ（異動届）'!$AC$34="印刷ＯＫ→",1,"")</f>
        <v/>
      </c>
      <c r="B178" s="2413"/>
      <c r="C178" s="2413"/>
      <c r="D178" s="2396"/>
      <c r="E178" s="2396"/>
      <c r="F178" s="2413"/>
      <c r="G178" s="2413"/>
      <c r="H178" s="2396"/>
      <c r="I178" s="2396"/>
      <c r="J178" s="486"/>
      <c r="K178" s="2416"/>
      <c r="L178" s="2416"/>
      <c r="M178" s="2416"/>
      <c r="N178" s="2416"/>
      <c r="O178" s="2416"/>
      <c r="P178" s="2416"/>
      <c r="Q178" s="2416"/>
      <c r="R178" s="2416"/>
      <c r="S178" s="2416"/>
      <c r="T178" s="2416"/>
      <c r="U178" s="2416"/>
      <c r="V178" s="2416"/>
      <c r="W178" s="2416"/>
      <c r="X178" s="2416"/>
      <c r="Y178" s="2416"/>
      <c r="Z178" s="2416"/>
      <c r="AA178" s="2416"/>
      <c r="AB178" s="2418"/>
      <c r="AC178" s="2418"/>
      <c r="AD178" s="2418"/>
      <c r="AE178" s="2418"/>
      <c r="AF178" s="2418"/>
      <c r="AG178" s="2418"/>
      <c r="AH178" s="2418"/>
      <c r="AI178" s="2418"/>
      <c r="AJ178" s="2418"/>
      <c r="AK178" s="2418"/>
      <c r="AL178" s="2418"/>
      <c r="AM178" s="2418"/>
      <c r="AN178" s="2418"/>
      <c r="AO178" s="2418"/>
      <c r="AP178" s="2418"/>
      <c r="AQ178" s="2418"/>
      <c r="AR178" s="2418"/>
      <c r="AS178" s="2418"/>
      <c r="AT178" s="2418"/>
      <c r="AU178" s="2418"/>
      <c r="AV178" s="2418"/>
      <c r="AW178" s="2418"/>
      <c r="AX178" s="2425"/>
      <c r="AY178" s="2426"/>
      <c r="AZ178" s="2426"/>
      <c r="BA178" s="2427"/>
      <c r="BB178" s="2453"/>
      <c r="BC178" s="2454"/>
      <c r="BD178" s="2454"/>
      <c r="BE178" s="2454"/>
      <c r="BF178" s="2454"/>
      <c r="BG178" s="2454"/>
      <c r="BH178" s="2454"/>
      <c r="BI178" s="2454"/>
      <c r="BJ178" s="2454"/>
      <c r="BK178" s="2454"/>
      <c r="BL178" s="2454"/>
      <c r="BM178" s="2454"/>
      <c r="BN178" s="2454"/>
      <c r="BO178" s="2454"/>
      <c r="BP178" s="2454"/>
      <c r="BQ178" s="2454"/>
      <c r="BR178" s="2454"/>
      <c r="BS178" s="2454"/>
      <c r="BT178" s="2455"/>
      <c r="BU178" s="2437"/>
      <c r="BV178" s="2399"/>
      <c r="BW178" s="2399"/>
      <c r="BX178" s="2399"/>
      <c r="BY178" s="2399"/>
      <c r="BZ178" s="2400"/>
      <c r="CA178" s="2401"/>
      <c r="CB178" s="2399"/>
      <c r="CC178" s="2399"/>
      <c r="CD178" s="2400"/>
      <c r="CE178" s="76"/>
      <c r="CF178" s="76"/>
      <c r="CG178" s="84"/>
      <c r="CL178" s="85"/>
      <c r="CM178" s="85"/>
      <c r="CN178" s="85"/>
      <c r="CO178" s="85"/>
      <c r="CP178" s="85"/>
      <c r="CQ178" s="85"/>
      <c r="CR178" s="85"/>
      <c r="CS178" s="85"/>
      <c r="CT178" s="85"/>
    </row>
    <row r="179" spans="1:100" ht="13.5" customHeight="1" x14ac:dyDescent="0.2">
      <c r="A179" s="132" t="str">
        <f>+IF('⑧一覧からの作成用データ（異動届）'!$AC$34="印刷ＯＫ→",1,"")</f>
        <v/>
      </c>
      <c r="B179" s="2413"/>
      <c r="C179" s="2413"/>
      <c r="D179" s="2396"/>
      <c r="E179" s="2396"/>
      <c r="F179" s="2413"/>
      <c r="G179" s="2413"/>
      <c r="H179" s="2396"/>
      <c r="I179" s="2396"/>
      <c r="J179" s="486"/>
      <c r="K179" s="45"/>
      <c r="L179" s="25"/>
      <c r="M179" s="25"/>
      <c r="N179" s="25"/>
      <c r="O179" s="25"/>
      <c r="P179" s="25"/>
      <c r="Q179" s="25"/>
      <c r="R179" s="25"/>
      <c r="S179" s="25"/>
      <c r="T179" s="25"/>
      <c r="U179" s="25"/>
      <c r="V179" s="25"/>
      <c r="W179" s="25"/>
      <c r="X179" s="25"/>
      <c r="Y179" s="46"/>
      <c r="Z179" s="2402" t="s">
        <v>491</v>
      </c>
      <c r="AA179" s="2403"/>
      <c r="AB179" s="2408" t="s">
        <v>21</v>
      </c>
      <c r="AC179" s="2409"/>
      <c r="AD179" s="2409"/>
      <c r="AE179" s="2409"/>
      <c r="AF179" s="2409"/>
      <c r="AG179" s="2410"/>
      <c r="AH179" s="1682" t="s">
        <v>467</v>
      </c>
      <c r="AI179" s="1683"/>
      <c r="AJ179" s="2097" t="str">
        <f>①伊勢崎市における事業所基本情報!$K$26&amp;"-"&amp;①伊勢崎市における事業所基本情報!Q26&amp;""</f>
        <v>-</v>
      </c>
      <c r="AK179" s="2097"/>
      <c r="AL179" s="2097"/>
      <c r="AM179" s="2097"/>
      <c r="AN179" s="2097"/>
      <c r="AO179" s="2097"/>
      <c r="AP179" s="2097"/>
      <c r="AQ179" s="2097"/>
      <c r="AR179" s="25"/>
      <c r="AS179" s="25"/>
      <c r="AT179" s="25"/>
      <c r="AU179" s="25"/>
      <c r="AV179" s="25"/>
      <c r="AW179" s="25"/>
      <c r="AX179" s="25"/>
      <c r="AY179" s="76"/>
      <c r="AZ179" s="76"/>
      <c r="BA179" s="76"/>
      <c r="BB179" s="76"/>
      <c r="BC179" s="76"/>
      <c r="BD179" s="25"/>
      <c r="BE179" s="25"/>
      <c r="BF179" s="25"/>
      <c r="BG179" s="25"/>
      <c r="BH179" s="2386" t="s">
        <v>492</v>
      </c>
      <c r="BI179" s="2386"/>
      <c r="BJ179" s="2386"/>
      <c r="BK179" s="2386"/>
      <c r="BL179" s="2386"/>
      <c r="BM179" s="2386"/>
      <c r="BN179" s="2386"/>
      <c r="BO179" s="2411" t="str">
        <f>①伊勢崎市における事業所基本情報!$CG$18&amp;""</f>
        <v/>
      </c>
      <c r="BP179" s="2392"/>
      <c r="BQ179" s="2392" t="str">
        <f>①伊勢崎市における事業所基本情報!$CH$18&amp;""</f>
        <v/>
      </c>
      <c r="BR179" s="2392"/>
      <c r="BS179" s="2392" t="str">
        <f>①伊勢崎市における事業所基本情報!$CI$18&amp;""</f>
        <v/>
      </c>
      <c r="BT179" s="2392"/>
      <c r="BU179" s="2392" t="str">
        <f>①伊勢崎市における事業所基本情報!$CJ$18&amp;""</f>
        <v/>
      </c>
      <c r="BV179" s="2392"/>
      <c r="BW179" s="2392" t="str">
        <f>①伊勢崎市における事業所基本情報!$CK$18&amp;""</f>
        <v/>
      </c>
      <c r="BX179" s="2392"/>
      <c r="BY179" s="2392" t="str">
        <f>①伊勢崎市における事業所基本情報!$CL$18&amp;""</f>
        <v/>
      </c>
      <c r="BZ179" s="2392"/>
      <c r="CA179" s="2392" t="str">
        <f>①伊勢崎市における事業所基本情報!$CM$18&amp;""</f>
        <v/>
      </c>
      <c r="CB179" s="2392"/>
      <c r="CC179" s="2392" t="str">
        <f>①伊勢崎市における事業所基本情報!$CN$18&amp;""</f>
        <v/>
      </c>
      <c r="CD179" s="2394"/>
      <c r="CE179" s="86"/>
      <c r="CF179" s="86"/>
      <c r="CG179" s="84"/>
      <c r="CL179" s="85"/>
      <c r="CM179" s="85"/>
      <c r="CN179" s="85"/>
      <c r="CO179" s="85"/>
      <c r="CP179" s="85"/>
      <c r="CQ179" s="85"/>
      <c r="CR179" s="85"/>
      <c r="CS179" s="85"/>
      <c r="CT179" s="85"/>
    </row>
    <row r="180" spans="1:100" ht="12" customHeight="1" x14ac:dyDescent="0.2">
      <c r="A180" s="132" t="str">
        <f>+IF('⑧一覧からの作成用データ（異動届）'!$AC$34="印刷ＯＫ→",1,"")</f>
        <v/>
      </c>
      <c r="B180" s="2413"/>
      <c r="C180" s="2413"/>
      <c r="D180" s="2396"/>
      <c r="E180" s="2396"/>
      <c r="F180" s="2413"/>
      <c r="G180" s="2413"/>
      <c r="H180" s="2396"/>
      <c r="I180" s="2396"/>
      <c r="J180" s="486"/>
      <c r="K180" s="47"/>
      <c r="L180" s="76"/>
      <c r="M180" s="76"/>
      <c r="N180" s="76"/>
      <c r="O180" s="76"/>
      <c r="P180" s="76"/>
      <c r="Q180" s="76"/>
      <c r="R180" s="76"/>
      <c r="S180" s="76"/>
      <c r="T180" s="76"/>
      <c r="U180" s="76"/>
      <c r="V180" s="76"/>
      <c r="W180" s="76"/>
      <c r="X180" s="76"/>
      <c r="Y180" s="48"/>
      <c r="Z180" s="2404"/>
      <c r="AA180" s="2405"/>
      <c r="AB180" s="1640"/>
      <c r="AC180" s="1590"/>
      <c r="AD180" s="1590"/>
      <c r="AE180" s="1590"/>
      <c r="AF180" s="1590"/>
      <c r="AG180" s="1641"/>
      <c r="AH180" s="1568" t="str">
        <f>①伊勢崎市における事業所基本情報!$I$27&amp;""</f>
        <v/>
      </c>
      <c r="AI180" s="1569"/>
      <c r="AJ180" s="1569"/>
      <c r="AK180" s="1569"/>
      <c r="AL180" s="1569"/>
      <c r="AM180" s="1569"/>
      <c r="AN180" s="1569"/>
      <c r="AO180" s="1569"/>
      <c r="AP180" s="1569"/>
      <c r="AQ180" s="1569"/>
      <c r="AR180" s="1569"/>
      <c r="AS180" s="1569"/>
      <c r="AT180" s="1569"/>
      <c r="AU180" s="1569"/>
      <c r="AV180" s="1569"/>
      <c r="AW180" s="1569"/>
      <c r="AX180" s="1569"/>
      <c r="AY180" s="1569"/>
      <c r="AZ180" s="1569"/>
      <c r="BA180" s="1569"/>
      <c r="BB180" s="1569"/>
      <c r="BC180" s="1569"/>
      <c r="BD180" s="1569"/>
      <c r="BE180" s="1569"/>
      <c r="BF180" s="1569"/>
      <c r="BG180" s="1569"/>
      <c r="BH180" s="2386"/>
      <c r="BI180" s="2386"/>
      <c r="BJ180" s="2386"/>
      <c r="BK180" s="2386"/>
      <c r="BL180" s="2386"/>
      <c r="BM180" s="2386"/>
      <c r="BN180" s="2386"/>
      <c r="BO180" s="2412"/>
      <c r="BP180" s="2393"/>
      <c r="BQ180" s="2393"/>
      <c r="BR180" s="2393"/>
      <c r="BS180" s="2393"/>
      <c r="BT180" s="2393"/>
      <c r="BU180" s="2393"/>
      <c r="BV180" s="2393"/>
      <c r="BW180" s="2393"/>
      <c r="BX180" s="2393"/>
      <c r="BY180" s="2393"/>
      <c r="BZ180" s="2393"/>
      <c r="CA180" s="2393"/>
      <c r="CB180" s="2393"/>
      <c r="CC180" s="2393"/>
      <c r="CD180" s="2395"/>
      <c r="CE180" s="86"/>
      <c r="CF180" s="86"/>
      <c r="CG180" s="77"/>
      <c r="CL180" s="85"/>
      <c r="CM180" s="85"/>
      <c r="CN180" s="85"/>
      <c r="CO180" s="85"/>
      <c r="CP180" s="85"/>
      <c r="CQ180" s="85"/>
      <c r="CR180" s="85"/>
      <c r="CS180" s="85"/>
      <c r="CT180" s="85"/>
    </row>
    <row r="181" spans="1:100" ht="12" customHeight="1" x14ac:dyDescent="0.2">
      <c r="A181" s="132" t="str">
        <f>+IF('⑧一覧からの作成用データ（異動届）'!$AC$34="印刷ＯＫ→",1,"")</f>
        <v/>
      </c>
      <c r="B181" s="2413"/>
      <c r="C181" s="2413"/>
      <c r="D181" s="2396"/>
      <c r="E181" s="2396"/>
      <c r="F181" s="2413"/>
      <c r="G181" s="2413"/>
      <c r="H181" s="2396"/>
      <c r="I181" s="2396"/>
      <c r="J181" s="486"/>
      <c r="K181" s="2165" t="s">
        <v>447</v>
      </c>
      <c r="L181" s="1564"/>
      <c r="M181" s="1564"/>
      <c r="N181" s="1564"/>
      <c r="O181" s="1564"/>
      <c r="P181" s="2378" t="s">
        <v>19</v>
      </c>
      <c r="Q181" s="2378"/>
      <c r="R181" s="2378"/>
      <c r="S181" s="2378"/>
      <c r="T181" s="2378"/>
      <c r="U181" s="2378"/>
      <c r="V181" s="2378"/>
      <c r="W181" s="2378"/>
      <c r="X181" s="2378"/>
      <c r="Y181" s="2379"/>
      <c r="Z181" s="2404"/>
      <c r="AA181" s="2405"/>
      <c r="AB181" s="1640"/>
      <c r="AC181" s="1590"/>
      <c r="AD181" s="1590"/>
      <c r="AE181" s="1590"/>
      <c r="AF181" s="1590"/>
      <c r="AG181" s="1641"/>
      <c r="AH181" s="1568"/>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69"/>
      <c r="BE181" s="1569"/>
      <c r="BF181" s="1569"/>
      <c r="BG181" s="1569"/>
      <c r="BH181" s="1561" t="s">
        <v>493</v>
      </c>
      <c r="BI181" s="1561"/>
      <c r="BJ181" s="1561"/>
      <c r="BK181" s="1561"/>
      <c r="BL181" s="1561"/>
      <c r="BM181" s="1561"/>
      <c r="BN181" s="1561"/>
      <c r="BO181" s="2380" t="s">
        <v>463</v>
      </c>
      <c r="BP181" s="2381"/>
      <c r="BQ181" s="2381"/>
      <c r="BR181" s="2381"/>
      <c r="BS181" s="2381"/>
      <c r="BT181" s="2381"/>
      <c r="BU181" s="2381"/>
      <c r="BV181" s="2381"/>
      <c r="BW181" s="2381"/>
      <c r="BX181" s="2381"/>
      <c r="BY181" s="2381"/>
      <c r="BZ181" s="2381"/>
      <c r="CA181" s="2381"/>
      <c r="CB181" s="2381"/>
      <c r="CC181" s="2381"/>
      <c r="CD181" s="2382"/>
      <c r="CE181" s="78"/>
      <c r="CF181" s="78"/>
      <c r="CG181" s="77"/>
      <c r="CL181" s="85"/>
      <c r="CM181" s="85"/>
      <c r="CN181" s="85"/>
      <c r="CO181" s="85"/>
      <c r="CP181" s="85"/>
      <c r="CQ181" s="85"/>
      <c r="CR181" s="85"/>
      <c r="CS181" s="85"/>
      <c r="CT181" s="85"/>
    </row>
    <row r="182" spans="1:100" ht="12" customHeight="1" x14ac:dyDescent="0.2">
      <c r="A182" s="132" t="str">
        <f>+IF('⑧一覧からの作成用データ（異動届）'!$AC$34="印刷ＯＫ→",1,"")</f>
        <v/>
      </c>
      <c r="B182" s="2413"/>
      <c r="C182" s="2413"/>
      <c r="D182" s="2396"/>
      <c r="E182" s="2396"/>
      <c r="F182" s="2413"/>
      <c r="G182" s="2413"/>
      <c r="H182" s="2396"/>
      <c r="I182" s="2396"/>
      <c r="J182" s="486"/>
      <c r="K182" s="2165"/>
      <c r="L182" s="1564"/>
      <c r="M182" s="1564"/>
      <c r="N182" s="1564"/>
      <c r="O182" s="1564"/>
      <c r="P182" s="2378"/>
      <c r="Q182" s="2378"/>
      <c r="R182" s="2378"/>
      <c r="S182" s="2378"/>
      <c r="T182" s="2378"/>
      <c r="U182" s="2378"/>
      <c r="V182" s="2378"/>
      <c r="W182" s="2378"/>
      <c r="X182" s="2378"/>
      <c r="Y182" s="2379"/>
      <c r="Z182" s="2404"/>
      <c r="AA182" s="2405"/>
      <c r="AB182" s="1637"/>
      <c r="AC182" s="1638"/>
      <c r="AD182" s="1638"/>
      <c r="AE182" s="1638"/>
      <c r="AF182" s="1638"/>
      <c r="AG182" s="1642"/>
      <c r="AH182" s="1570"/>
      <c r="AI182" s="1571"/>
      <c r="AJ182" s="1571"/>
      <c r="AK182" s="1571"/>
      <c r="AL182" s="1571"/>
      <c r="AM182" s="1571"/>
      <c r="AN182" s="1571"/>
      <c r="AO182" s="1571"/>
      <c r="AP182" s="1571"/>
      <c r="AQ182" s="1571"/>
      <c r="AR182" s="1571"/>
      <c r="AS182" s="1571"/>
      <c r="AT182" s="1571"/>
      <c r="AU182" s="1571"/>
      <c r="AV182" s="1571"/>
      <c r="AW182" s="1571"/>
      <c r="AX182" s="1571"/>
      <c r="AY182" s="1571"/>
      <c r="AZ182" s="1571"/>
      <c r="BA182" s="1571"/>
      <c r="BB182" s="1571"/>
      <c r="BC182" s="1571"/>
      <c r="BD182" s="1571"/>
      <c r="BE182" s="1571"/>
      <c r="BF182" s="1571"/>
      <c r="BG182" s="1571"/>
      <c r="BH182" s="1561"/>
      <c r="BI182" s="1561"/>
      <c r="BJ182" s="1561"/>
      <c r="BK182" s="1561"/>
      <c r="BL182" s="1561"/>
      <c r="BM182" s="1561"/>
      <c r="BN182" s="1561"/>
      <c r="BO182" s="2383"/>
      <c r="BP182" s="2384"/>
      <c r="BQ182" s="2384"/>
      <c r="BR182" s="2384"/>
      <c r="BS182" s="2384"/>
      <c r="BT182" s="2384"/>
      <c r="BU182" s="2384"/>
      <c r="BV182" s="2384"/>
      <c r="BW182" s="2384"/>
      <c r="BX182" s="2384"/>
      <c r="BY182" s="2384"/>
      <c r="BZ182" s="2384"/>
      <c r="CA182" s="2384"/>
      <c r="CB182" s="2384"/>
      <c r="CC182" s="2384"/>
      <c r="CD182" s="2385"/>
      <c r="CE182" s="78"/>
      <c r="CF182" s="78"/>
      <c r="CG182" s="77"/>
      <c r="CL182" s="85"/>
      <c r="CM182" s="85"/>
      <c r="CN182" s="85"/>
      <c r="CO182" s="85"/>
      <c r="CP182" s="85"/>
      <c r="CQ182" s="85"/>
      <c r="CR182" s="85"/>
      <c r="CS182" s="85"/>
      <c r="CT182" s="85"/>
    </row>
    <row r="183" spans="1:100" ht="13.5" customHeight="1" x14ac:dyDescent="0.2">
      <c r="A183" s="132" t="str">
        <f>+IF('⑧一覧からの作成用データ（異動届）'!$AC$34="印刷ＯＫ→",1,"")</f>
        <v/>
      </c>
      <c r="B183" s="2413"/>
      <c r="C183" s="2413"/>
      <c r="D183" s="2396"/>
      <c r="E183" s="2396"/>
      <c r="F183" s="2413"/>
      <c r="G183" s="2413"/>
      <c r="H183" s="2396"/>
      <c r="I183" s="2396"/>
      <c r="J183" s="486"/>
      <c r="K183" s="47"/>
      <c r="L183" s="76"/>
      <c r="M183" s="76"/>
      <c r="N183" s="76"/>
      <c r="O183" s="76"/>
      <c r="P183" s="76"/>
      <c r="Q183" s="76"/>
      <c r="R183" s="76"/>
      <c r="S183" s="76"/>
      <c r="T183" s="76"/>
      <c r="U183" s="76"/>
      <c r="V183" s="76"/>
      <c r="W183" s="76"/>
      <c r="X183" s="76"/>
      <c r="Y183" s="48"/>
      <c r="Z183" s="2404"/>
      <c r="AA183" s="2405"/>
      <c r="AB183" s="1634" t="s">
        <v>494</v>
      </c>
      <c r="AC183" s="1634"/>
      <c r="AD183" s="1634"/>
      <c r="AE183" s="1634"/>
      <c r="AF183" s="1634"/>
      <c r="AG183" s="1634"/>
      <c r="AH183" s="1610" t="str">
        <f>①伊勢崎市における事業所基本情報!$I$20&amp;""</f>
        <v/>
      </c>
      <c r="AI183" s="1611"/>
      <c r="AJ183" s="1611"/>
      <c r="AK183" s="1611"/>
      <c r="AL183" s="1611"/>
      <c r="AM183" s="1611"/>
      <c r="AN183" s="1611"/>
      <c r="AO183" s="1611"/>
      <c r="AP183" s="1611"/>
      <c r="AQ183" s="1611"/>
      <c r="AR183" s="1611"/>
      <c r="AS183" s="1611"/>
      <c r="AT183" s="1611"/>
      <c r="AU183" s="1611"/>
      <c r="AV183" s="1611"/>
      <c r="AW183" s="1611"/>
      <c r="AX183" s="1611"/>
      <c r="AY183" s="1611"/>
      <c r="AZ183" s="1611"/>
      <c r="BA183" s="1611"/>
      <c r="BB183" s="1611"/>
      <c r="BC183" s="1611"/>
      <c r="BD183" s="1611"/>
      <c r="BE183" s="1611"/>
      <c r="BF183" s="1611"/>
      <c r="BG183" s="1612"/>
      <c r="BH183" s="2386" t="s">
        <v>495</v>
      </c>
      <c r="BI183" s="2386"/>
      <c r="BJ183" s="2386"/>
      <c r="BK183" s="2386"/>
      <c r="BL183" s="1550" t="s">
        <v>33</v>
      </c>
      <c r="BM183" s="1550"/>
      <c r="BN183" s="1550"/>
      <c r="BO183" s="2388" t="str">
        <f>①伊勢崎市における事業所基本情報!$I$35&amp;""</f>
        <v/>
      </c>
      <c r="BP183" s="1614"/>
      <c r="BQ183" s="1614"/>
      <c r="BR183" s="1614"/>
      <c r="BS183" s="1614"/>
      <c r="BT183" s="1614"/>
      <c r="BU183" s="1614"/>
      <c r="BV183" s="1614"/>
      <c r="BW183" s="1614"/>
      <c r="BX183" s="1614"/>
      <c r="BY183" s="1614"/>
      <c r="BZ183" s="1614"/>
      <c r="CA183" s="1614"/>
      <c r="CB183" s="1614"/>
      <c r="CC183" s="1614"/>
      <c r="CD183" s="2389"/>
      <c r="CE183" s="78"/>
      <c r="CF183" s="78"/>
      <c r="CG183" s="77"/>
      <c r="CL183" s="85"/>
    </row>
    <row r="184" spans="1:100" ht="12" customHeight="1" x14ac:dyDescent="0.2">
      <c r="A184" s="132" t="str">
        <f>+IF('⑧一覧からの作成用データ（異動届）'!$AC$34="印刷ＯＫ→",1,"")</f>
        <v/>
      </c>
      <c r="B184" s="2413"/>
      <c r="C184" s="2413"/>
      <c r="D184" s="2396"/>
      <c r="E184" s="2396"/>
      <c r="F184" s="2413"/>
      <c r="G184" s="2413"/>
      <c r="H184" s="2396"/>
      <c r="I184" s="2396"/>
      <c r="J184" s="486"/>
      <c r="K184" s="2533">
        <f ca="1">IF('⑧一覧からの作成用データ（異動届）'!$B$31="","",'⑧一覧からの作成用データ（異動届）'!$B$31)</f>
        <v>45617</v>
      </c>
      <c r="L184" s="2534"/>
      <c r="M184" s="2534"/>
      <c r="N184" s="2534"/>
      <c r="O184" s="2534"/>
      <c r="P184" s="2534"/>
      <c r="Q184" s="2534"/>
      <c r="R184" s="2534"/>
      <c r="S184" s="2534"/>
      <c r="T184" s="2534"/>
      <c r="U184" s="2534"/>
      <c r="V184" s="2534"/>
      <c r="W184" s="2534"/>
      <c r="X184" s="2534"/>
      <c r="Y184" s="2535"/>
      <c r="Z184" s="2404"/>
      <c r="AA184" s="2405"/>
      <c r="AB184" s="2441" t="s">
        <v>484</v>
      </c>
      <c r="AC184" s="2441"/>
      <c r="AD184" s="2441"/>
      <c r="AE184" s="2441"/>
      <c r="AF184" s="2441"/>
      <c r="AG184" s="2441"/>
      <c r="AH184" s="2442" t="str">
        <f>①伊勢崎市における事業所基本情報!$I$22&amp;""</f>
        <v/>
      </c>
      <c r="AI184" s="2442"/>
      <c r="AJ184" s="2442"/>
      <c r="AK184" s="2442"/>
      <c r="AL184" s="2442"/>
      <c r="AM184" s="2442"/>
      <c r="AN184" s="2442"/>
      <c r="AO184" s="2442"/>
      <c r="AP184" s="2442"/>
      <c r="AQ184" s="2442"/>
      <c r="AR184" s="2442"/>
      <c r="AS184" s="2442"/>
      <c r="AT184" s="2442"/>
      <c r="AU184" s="2442"/>
      <c r="AV184" s="2442"/>
      <c r="AW184" s="2442"/>
      <c r="AX184" s="2442"/>
      <c r="AY184" s="2442"/>
      <c r="AZ184" s="2442"/>
      <c r="BA184" s="2442"/>
      <c r="BB184" s="2442"/>
      <c r="BC184" s="2442"/>
      <c r="BD184" s="2442"/>
      <c r="BE184" s="2442"/>
      <c r="BF184" s="2442"/>
      <c r="BG184" s="2442"/>
      <c r="BH184" s="2386"/>
      <c r="BI184" s="2386"/>
      <c r="BJ184" s="2386"/>
      <c r="BK184" s="2386"/>
      <c r="BL184" s="1550"/>
      <c r="BM184" s="1550"/>
      <c r="BN184" s="1550"/>
      <c r="BO184" s="2390"/>
      <c r="BP184" s="1616"/>
      <c r="BQ184" s="1616"/>
      <c r="BR184" s="1616"/>
      <c r="BS184" s="1616"/>
      <c r="BT184" s="1616"/>
      <c r="BU184" s="1616"/>
      <c r="BV184" s="1616"/>
      <c r="BW184" s="1616"/>
      <c r="BX184" s="1616"/>
      <c r="BY184" s="1616"/>
      <c r="BZ184" s="1616"/>
      <c r="CA184" s="1616"/>
      <c r="CB184" s="1616"/>
      <c r="CC184" s="1616"/>
      <c r="CD184" s="2391"/>
      <c r="CE184" s="78"/>
      <c r="CF184" s="78"/>
      <c r="CG184" s="77"/>
      <c r="CL184" s="85"/>
    </row>
    <row r="185" spans="1:100" ht="12" customHeight="1" x14ac:dyDescent="0.2">
      <c r="A185" s="132" t="str">
        <f>+IF('⑧一覧からの作成用データ（異動届）'!$AC$34="印刷ＯＫ→",1,"")</f>
        <v/>
      </c>
      <c r="B185" s="2413"/>
      <c r="C185" s="2413"/>
      <c r="D185" s="2396"/>
      <c r="E185" s="2396"/>
      <c r="F185" s="2413"/>
      <c r="G185" s="2413"/>
      <c r="H185" s="2396"/>
      <c r="I185" s="2396"/>
      <c r="J185" s="486"/>
      <c r="K185" s="2533"/>
      <c r="L185" s="2534"/>
      <c r="M185" s="2534"/>
      <c r="N185" s="2534"/>
      <c r="O185" s="2534"/>
      <c r="P185" s="2534"/>
      <c r="Q185" s="2534"/>
      <c r="R185" s="2534"/>
      <c r="S185" s="2534"/>
      <c r="T185" s="2534"/>
      <c r="U185" s="2534"/>
      <c r="V185" s="2534"/>
      <c r="W185" s="2534"/>
      <c r="X185" s="2534"/>
      <c r="Y185" s="2535"/>
      <c r="Z185" s="2404"/>
      <c r="AA185" s="2405"/>
      <c r="AB185" s="1550"/>
      <c r="AC185" s="1550"/>
      <c r="AD185" s="1550"/>
      <c r="AE185" s="1550"/>
      <c r="AF185" s="1550"/>
      <c r="AG185" s="1550"/>
      <c r="AH185" s="2443"/>
      <c r="AI185" s="2443"/>
      <c r="AJ185" s="2443"/>
      <c r="AK185" s="2443"/>
      <c r="AL185" s="2443"/>
      <c r="AM185" s="2443"/>
      <c r="AN185" s="2443"/>
      <c r="AO185" s="2443"/>
      <c r="AP185" s="2443"/>
      <c r="AQ185" s="2443"/>
      <c r="AR185" s="2443"/>
      <c r="AS185" s="2443"/>
      <c r="AT185" s="2443"/>
      <c r="AU185" s="2443"/>
      <c r="AV185" s="2443"/>
      <c r="AW185" s="2443"/>
      <c r="AX185" s="2443"/>
      <c r="AY185" s="2443"/>
      <c r="AZ185" s="2443"/>
      <c r="BA185" s="2443"/>
      <c r="BB185" s="2443"/>
      <c r="BC185" s="2443"/>
      <c r="BD185" s="2443"/>
      <c r="BE185" s="2443"/>
      <c r="BF185" s="2443"/>
      <c r="BG185" s="2443"/>
      <c r="BH185" s="2386"/>
      <c r="BI185" s="2386"/>
      <c r="BJ185" s="2386"/>
      <c r="BK185" s="2386"/>
      <c r="BL185" s="1550" t="s">
        <v>3</v>
      </c>
      <c r="BM185" s="1550"/>
      <c r="BN185" s="1550"/>
      <c r="BO185" s="1708" t="str">
        <f>①伊勢崎市における事業所基本情報!$I$37&amp;""</f>
        <v/>
      </c>
      <c r="BP185" s="1709"/>
      <c r="BQ185" s="1709"/>
      <c r="BR185" s="1709"/>
      <c r="BS185" s="1709"/>
      <c r="BT185" s="1709"/>
      <c r="BU185" s="1709"/>
      <c r="BV185" s="1709"/>
      <c r="BW185" s="1709"/>
      <c r="BX185" s="1709"/>
      <c r="BY185" s="1709"/>
      <c r="BZ185" s="1709"/>
      <c r="CA185" s="1709"/>
      <c r="CB185" s="1709"/>
      <c r="CC185" s="1709"/>
      <c r="CD185" s="2444"/>
      <c r="CE185" s="78"/>
      <c r="CF185" s="78"/>
      <c r="CG185" s="77"/>
      <c r="CL185" s="85"/>
      <c r="CM185" s="85"/>
    </row>
    <row r="186" spans="1:100" ht="12" customHeight="1" x14ac:dyDescent="0.2">
      <c r="A186" s="132" t="str">
        <f>+IF('⑧一覧からの作成用データ（異動届）'!$AC$34="印刷ＯＫ→",1,"")</f>
        <v/>
      </c>
      <c r="B186" s="2413"/>
      <c r="C186" s="2413"/>
      <c r="D186" s="2396"/>
      <c r="E186" s="2396"/>
      <c r="F186" s="2413"/>
      <c r="G186" s="2413"/>
      <c r="H186" s="2396"/>
      <c r="I186" s="2396"/>
      <c r="J186" s="486"/>
      <c r="K186" s="2533"/>
      <c r="L186" s="2534"/>
      <c r="M186" s="2534"/>
      <c r="N186" s="2534"/>
      <c r="O186" s="2534"/>
      <c r="P186" s="2534"/>
      <c r="Q186" s="2534"/>
      <c r="R186" s="2534"/>
      <c r="S186" s="2534"/>
      <c r="T186" s="2534"/>
      <c r="U186" s="2534"/>
      <c r="V186" s="2534"/>
      <c r="W186" s="2534"/>
      <c r="X186" s="2534"/>
      <c r="Y186" s="2535"/>
      <c r="Z186" s="2404"/>
      <c r="AA186" s="2405"/>
      <c r="AB186" s="1550"/>
      <c r="AC186" s="1550"/>
      <c r="AD186" s="1550"/>
      <c r="AE186" s="1550"/>
      <c r="AF186" s="1550"/>
      <c r="AG186" s="1550"/>
      <c r="AH186" s="2443"/>
      <c r="AI186" s="2443"/>
      <c r="AJ186" s="2443"/>
      <c r="AK186" s="2443"/>
      <c r="AL186" s="2443"/>
      <c r="AM186" s="2443"/>
      <c r="AN186" s="2443"/>
      <c r="AO186" s="2443"/>
      <c r="AP186" s="2443"/>
      <c r="AQ186" s="2443"/>
      <c r="AR186" s="2443"/>
      <c r="AS186" s="2443"/>
      <c r="AT186" s="2443"/>
      <c r="AU186" s="2443"/>
      <c r="AV186" s="2443"/>
      <c r="AW186" s="2443"/>
      <c r="AX186" s="2443"/>
      <c r="AY186" s="2443"/>
      <c r="AZ186" s="2443"/>
      <c r="BA186" s="2443"/>
      <c r="BB186" s="2443"/>
      <c r="BC186" s="2443"/>
      <c r="BD186" s="2443"/>
      <c r="BE186" s="2443"/>
      <c r="BF186" s="2443"/>
      <c r="BG186" s="2443"/>
      <c r="BH186" s="2386"/>
      <c r="BI186" s="2386"/>
      <c r="BJ186" s="2386"/>
      <c r="BK186" s="2386"/>
      <c r="BL186" s="1550"/>
      <c r="BM186" s="1550"/>
      <c r="BN186" s="1550"/>
      <c r="BO186" s="1711"/>
      <c r="BP186" s="1712"/>
      <c r="BQ186" s="1712"/>
      <c r="BR186" s="1712"/>
      <c r="BS186" s="1712"/>
      <c r="BT186" s="1712"/>
      <c r="BU186" s="1712"/>
      <c r="BV186" s="1712"/>
      <c r="BW186" s="1712"/>
      <c r="BX186" s="1712"/>
      <c r="BY186" s="1712"/>
      <c r="BZ186" s="1712"/>
      <c r="CA186" s="1712"/>
      <c r="CB186" s="1712"/>
      <c r="CC186" s="1712"/>
      <c r="CD186" s="2445"/>
      <c r="CE186" s="78"/>
      <c r="CF186" s="78"/>
      <c r="CG186" s="77"/>
      <c r="CL186" s="85"/>
      <c r="CM186" s="85"/>
    </row>
    <row r="187" spans="1:100" ht="12" customHeight="1" x14ac:dyDescent="0.2">
      <c r="A187" s="132" t="str">
        <f>+IF('⑧一覧からの作成用データ（異動届）'!$AC$34="印刷ＯＫ→",1,"")</f>
        <v/>
      </c>
      <c r="B187" s="2413"/>
      <c r="C187" s="2413"/>
      <c r="D187" s="2396"/>
      <c r="E187" s="2396"/>
      <c r="F187" s="2413"/>
      <c r="G187" s="2413"/>
      <c r="H187" s="2396"/>
      <c r="I187" s="2396"/>
      <c r="J187" s="486"/>
      <c r="K187" s="47"/>
      <c r="L187" s="76"/>
      <c r="M187" s="76"/>
      <c r="N187" s="76"/>
      <c r="O187" s="76"/>
      <c r="P187" s="76"/>
      <c r="Q187" s="76"/>
      <c r="R187" s="76"/>
      <c r="S187" s="76"/>
      <c r="T187" s="76"/>
      <c r="U187" s="76"/>
      <c r="V187" s="76"/>
      <c r="W187" s="76"/>
      <c r="X187" s="76"/>
      <c r="Y187" s="48"/>
      <c r="Z187" s="2404"/>
      <c r="AA187" s="2405"/>
      <c r="AB187" s="1550" t="s">
        <v>496</v>
      </c>
      <c r="AC187" s="1550"/>
      <c r="AD187" s="1550"/>
      <c r="AE187" s="1550"/>
      <c r="AF187" s="1550"/>
      <c r="AG187" s="1550"/>
      <c r="AH187" s="1543" t="str">
        <f>①伊勢崎市における事業所基本情報!$CG$35&amp;""</f>
        <v/>
      </c>
      <c r="AI187" s="1544"/>
      <c r="AJ187" s="1543" t="str">
        <f>①伊勢崎市における事業所基本情報!$CH$35&amp;""</f>
        <v/>
      </c>
      <c r="AK187" s="1544"/>
      <c r="AL187" s="1543" t="str">
        <f>①伊勢崎市における事業所基本情報!$CI$35&amp;""</f>
        <v/>
      </c>
      <c r="AM187" s="1544"/>
      <c r="AN187" s="1543" t="str">
        <f>①伊勢崎市における事業所基本情報!$CJ$35&amp;""</f>
        <v/>
      </c>
      <c r="AO187" s="1544"/>
      <c r="AP187" s="1543" t="str">
        <f>①伊勢崎市における事業所基本情報!$CK$35&amp;""</f>
        <v/>
      </c>
      <c r="AQ187" s="1544"/>
      <c r="AR187" s="1543" t="str">
        <f>①伊勢崎市における事業所基本情報!$CL$35&amp;""</f>
        <v/>
      </c>
      <c r="AS187" s="1544"/>
      <c r="AT187" s="1543" t="str">
        <f>①伊勢崎市における事業所基本情報!$CM$35&amp;""</f>
        <v/>
      </c>
      <c r="AU187" s="1544"/>
      <c r="AV187" s="1543" t="str">
        <f>①伊勢崎市における事業所基本情報!$CN$35&amp;""</f>
        <v/>
      </c>
      <c r="AW187" s="1544"/>
      <c r="AX187" s="1543" t="str">
        <f>①伊勢崎市における事業所基本情報!$CO$35&amp;""</f>
        <v/>
      </c>
      <c r="AY187" s="1544"/>
      <c r="AZ187" s="1543" t="str">
        <f>①伊勢崎市における事業所基本情報!$CP$35&amp;""</f>
        <v/>
      </c>
      <c r="BA187" s="1544"/>
      <c r="BB187" s="1543" t="str">
        <f>①伊勢崎市における事業所基本情報!$CQ$35&amp;""</f>
        <v/>
      </c>
      <c r="BC187" s="1544"/>
      <c r="BD187" s="1543" t="str">
        <f>①伊勢崎市における事業所基本情報!$CR$35&amp;""</f>
        <v/>
      </c>
      <c r="BE187" s="1544"/>
      <c r="BF187" s="1736" t="str">
        <f>①伊勢崎市における事業所基本情報!$CS$35&amp;""</f>
        <v/>
      </c>
      <c r="BG187" s="1737"/>
      <c r="BH187" s="2386"/>
      <c r="BI187" s="2386"/>
      <c r="BJ187" s="2386"/>
      <c r="BK187" s="2386"/>
      <c r="BL187" s="1550" t="s">
        <v>4</v>
      </c>
      <c r="BM187" s="1550"/>
      <c r="BN187" s="1550"/>
      <c r="BO187" s="1714" t="str">
        <f>①伊勢崎市における事業所基本情報!$I$39&amp;""</f>
        <v/>
      </c>
      <c r="BP187" s="1715"/>
      <c r="BQ187" s="1715"/>
      <c r="BR187" s="1715"/>
      <c r="BS187" s="1715"/>
      <c r="BT187" s="1715"/>
      <c r="BU187" s="1715"/>
      <c r="BV187" s="1715"/>
      <c r="BW187" s="1715"/>
      <c r="BX187" s="1715"/>
      <c r="BY187" s="1715"/>
      <c r="BZ187" s="1715"/>
      <c r="CA187" s="1715"/>
      <c r="CB187" s="1715"/>
      <c r="CC187" s="1715"/>
      <c r="CD187" s="2340"/>
      <c r="CE187" s="78"/>
      <c r="CF187" s="78"/>
      <c r="CL187" s="85"/>
      <c r="CM187" s="85"/>
      <c r="CN187" s="85"/>
      <c r="CO187" s="85"/>
      <c r="CP187" s="85"/>
      <c r="CQ187" s="85"/>
      <c r="CR187" s="85"/>
      <c r="CS187" s="85"/>
      <c r="CT187" s="85"/>
    </row>
    <row r="188" spans="1:100" ht="12" customHeight="1" thickBot="1" x14ac:dyDescent="0.25">
      <c r="A188" s="132" t="str">
        <f>+IF('⑧一覧からの作成用データ（異動届）'!$AC$34="印刷ＯＫ→",1,"")</f>
        <v/>
      </c>
      <c r="B188" s="2413"/>
      <c r="C188" s="2413"/>
      <c r="D188" s="2396"/>
      <c r="E188" s="2396"/>
      <c r="F188" s="2413"/>
      <c r="G188" s="2413"/>
      <c r="H188" s="2396"/>
      <c r="I188" s="2396"/>
      <c r="J188" s="486"/>
      <c r="K188" s="49"/>
      <c r="L188" s="19"/>
      <c r="M188" s="19"/>
      <c r="N188" s="19"/>
      <c r="O188" s="19"/>
      <c r="P188" s="19"/>
      <c r="Q188" s="19"/>
      <c r="R188" s="19"/>
      <c r="S188" s="19"/>
      <c r="T188" s="19"/>
      <c r="U188" s="19"/>
      <c r="V188" s="19"/>
      <c r="W188" s="19"/>
      <c r="X188" s="19"/>
      <c r="Y188" s="50"/>
      <c r="Z188" s="2406"/>
      <c r="AA188" s="2407"/>
      <c r="AB188" s="1550"/>
      <c r="AC188" s="1550"/>
      <c r="AD188" s="1550"/>
      <c r="AE188" s="1550"/>
      <c r="AF188" s="1550"/>
      <c r="AG188" s="1550"/>
      <c r="AH188" s="1620"/>
      <c r="AI188" s="1621"/>
      <c r="AJ188" s="1620"/>
      <c r="AK188" s="1621"/>
      <c r="AL188" s="1620"/>
      <c r="AM188" s="1621"/>
      <c r="AN188" s="1545"/>
      <c r="AO188" s="1546"/>
      <c r="AP188" s="1545"/>
      <c r="AQ188" s="1546"/>
      <c r="AR188" s="1545"/>
      <c r="AS188" s="1546"/>
      <c r="AT188" s="1545"/>
      <c r="AU188" s="1546"/>
      <c r="AV188" s="1545"/>
      <c r="AW188" s="1546"/>
      <c r="AX188" s="1545"/>
      <c r="AY188" s="1546"/>
      <c r="AZ188" s="1545"/>
      <c r="BA188" s="1546"/>
      <c r="BB188" s="1545"/>
      <c r="BC188" s="1546"/>
      <c r="BD188" s="1545"/>
      <c r="BE188" s="1546"/>
      <c r="BF188" s="1738"/>
      <c r="BG188" s="1543"/>
      <c r="BH188" s="2387"/>
      <c r="BI188" s="2387"/>
      <c r="BJ188" s="2387"/>
      <c r="BK188" s="2387"/>
      <c r="BL188" s="1634"/>
      <c r="BM188" s="1634"/>
      <c r="BN188" s="1634"/>
      <c r="BO188" s="2341"/>
      <c r="BP188" s="2342"/>
      <c r="BQ188" s="2342"/>
      <c r="BR188" s="2342"/>
      <c r="BS188" s="2342"/>
      <c r="BT188" s="2342"/>
      <c r="BU188" s="2342"/>
      <c r="BV188" s="2342"/>
      <c r="BW188" s="2342"/>
      <c r="BX188" s="2342"/>
      <c r="BY188" s="2342"/>
      <c r="BZ188" s="2342"/>
      <c r="CA188" s="2342"/>
      <c r="CB188" s="2342"/>
      <c r="CC188" s="2342"/>
      <c r="CD188" s="2343"/>
      <c r="CE188" s="78"/>
      <c r="CF188" s="78"/>
      <c r="CG188" s="77"/>
      <c r="CH188" s="77"/>
      <c r="CN188" s="85"/>
      <c r="CO188" s="85"/>
      <c r="CP188" s="85"/>
      <c r="CQ188" s="85"/>
      <c r="CR188" s="85"/>
      <c r="CS188" s="85"/>
      <c r="CT188" s="85"/>
      <c r="CU188" s="85"/>
      <c r="CV188" s="85"/>
    </row>
    <row r="189" spans="1:100" ht="13.5" customHeight="1" x14ac:dyDescent="0.2">
      <c r="A189" s="132" t="str">
        <f>+IF('⑧一覧からの作成用データ（異動届）'!$AC$34="印刷ＯＫ→",1,"")</f>
        <v/>
      </c>
      <c r="B189" s="2413"/>
      <c r="C189" s="2413"/>
      <c r="D189" s="2396"/>
      <c r="E189" s="2396"/>
      <c r="F189" s="2413"/>
      <c r="G189" s="2413"/>
      <c r="H189" s="2396"/>
      <c r="I189" s="2396"/>
      <c r="J189" s="486"/>
      <c r="K189" s="2344" t="s">
        <v>22</v>
      </c>
      <c r="L189" s="2344"/>
      <c r="M189" s="697" t="s">
        <v>485</v>
      </c>
      <c r="N189" s="2051"/>
      <c r="O189" s="2051"/>
      <c r="P189" s="2051"/>
      <c r="Q189" s="2051"/>
      <c r="R189" s="2053"/>
      <c r="S189" s="2514" t="str">
        <f>'⑧一覧からの作成用データ（異動届）'!$D$34&amp;""</f>
        <v/>
      </c>
      <c r="T189" s="2515"/>
      <c r="U189" s="2515"/>
      <c r="V189" s="2515"/>
      <c r="W189" s="2515"/>
      <c r="X189" s="2515"/>
      <c r="Y189" s="2515"/>
      <c r="Z189" s="2515"/>
      <c r="AA189" s="2515"/>
      <c r="AB189" s="2515"/>
      <c r="AC189" s="2515"/>
      <c r="AD189" s="2515"/>
      <c r="AE189" s="2515"/>
      <c r="AF189" s="2515"/>
      <c r="AG189" s="2515"/>
      <c r="AH189" s="2515"/>
      <c r="AI189" s="2515"/>
      <c r="AJ189" s="2515"/>
      <c r="AK189" s="2515"/>
      <c r="AL189" s="2515"/>
      <c r="AM189" s="2515"/>
      <c r="AN189" s="2345" t="s">
        <v>71</v>
      </c>
      <c r="AO189" s="2316"/>
      <c r="AP189" s="2316"/>
      <c r="AQ189" s="2316"/>
      <c r="AR189" s="2346"/>
      <c r="AS189" s="2316" t="s">
        <v>77</v>
      </c>
      <c r="AT189" s="2316"/>
      <c r="AU189" s="2316"/>
      <c r="AV189" s="2316"/>
      <c r="AW189" s="2346"/>
      <c r="AX189" s="2315" t="s">
        <v>251</v>
      </c>
      <c r="AY189" s="2316"/>
      <c r="AZ189" s="2316"/>
      <c r="BA189" s="2316"/>
      <c r="BB189" s="2317"/>
      <c r="BC189" s="2323" t="s">
        <v>72</v>
      </c>
      <c r="BD189" s="2323"/>
      <c r="BE189" s="2324"/>
      <c r="BF189" s="2030" t="s">
        <v>75</v>
      </c>
      <c r="BG189" s="2031"/>
      <c r="BH189" s="2031"/>
      <c r="BI189" s="2031"/>
      <c r="BJ189" s="2031"/>
      <c r="BK189" s="2031"/>
      <c r="BL189" s="2031"/>
      <c r="BM189" s="2031"/>
      <c r="BN189" s="2031"/>
      <c r="BO189" s="2031"/>
      <c r="BP189" s="2032"/>
      <c r="BQ189" s="2329" t="s">
        <v>76</v>
      </c>
      <c r="BR189" s="2330"/>
      <c r="BS189" s="2330"/>
      <c r="BT189" s="2330"/>
      <c r="BU189" s="2330"/>
      <c r="BV189" s="2330"/>
      <c r="BW189" s="2330"/>
      <c r="BX189" s="2330"/>
      <c r="BY189" s="2330"/>
      <c r="BZ189" s="2330"/>
      <c r="CA189" s="2330"/>
      <c r="CB189" s="2330"/>
      <c r="CC189" s="2330"/>
      <c r="CD189" s="2331"/>
      <c r="CE189" s="76"/>
      <c r="CF189" s="76"/>
      <c r="CG189" s="77"/>
      <c r="CH189" s="77"/>
      <c r="CN189" s="85"/>
      <c r="CO189" s="85"/>
      <c r="CP189" s="85"/>
      <c r="CQ189" s="85"/>
      <c r="CR189" s="85"/>
      <c r="CS189" s="85"/>
      <c r="CT189" s="85"/>
      <c r="CU189" s="85"/>
      <c r="CV189" s="85"/>
    </row>
    <row r="190" spans="1:100" ht="13.5" customHeight="1" x14ac:dyDescent="0.2">
      <c r="A190" s="132" t="str">
        <f>+IF('⑧一覧からの作成用データ（異動届）'!$AC$34="印刷ＯＫ→",1,"")</f>
        <v/>
      </c>
      <c r="B190" s="2413"/>
      <c r="C190" s="2413"/>
      <c r="D190" s="2396"/>
      <c r="E190" s="2396"/>
      <c r="F190" s="2413"/>
      <c r="G190" s="2413"/>
      <c r="H190" s="2396"/>
      <c r="I190" s="2396"/>
      <c r="J190" s="486"/>
      <c r="K190" s="2344"/>
      <c r="L190" s="2344"/>
      <c r="M190" s="2333" t="s">
        <v>3</v>
      </c>
      <c r="N190" s="2334"/>
      <c r="O190" s="2334"/>
      <c r="P190" s="2334"/>
      <c r="Q190" s="2334"/>
      <c r="R190" s="2335"/>
      <c r="S190" s="2505" t="str">
        <f>'⑧一覧からの作成用データ（異動届）'!$C$34&amp;""</f>
        <v/>
      </c>
      <c r="T190" s="1636"/>
      <c r="U190" s="1636"/>
      <c r="V190" s="1636"/>
      <c r="W190" s="1636"/>
      <c r="X190" s="1636"/>
      <c r="Y190" s="1636"/>
      <c r="Z190" s="1636"/>
      <c r="AA190" s="1636"/>
      <c r="AB190" s="1636"/>
      <c r="AC190" s="1636"/>
      <c r="AD190" s="1636"/>
      <c r="AE190" s="1636"/>
      <c r="AF190" s="1636"/>
      <c r="AG190" s="1636"/>
      <c r="AH190" s="1636"/>
      <c r="AI190" s="1636"/>
      <c r="AJ190" s="1636"/>
      <c r="AK190" s="1636"/>
      <c r="AL190" s="1636"/>
      <c r="AM190" s="1636"/>
      <c r="AN190" s="2347"/>
      <c r="AO190" s="1613"/>
      <c r="AP190" s="1613"/>
      <c r="AQ190" s="1613"/>
      <c r="AR190" s="2348"/>
      <c r="AS190" s="1613"/>
      <c r="AT190" s="1613"/>
      <c r="AU190" s="1613"/>
      <c r="AV190" s="1613"/>
      <c r="AW190" s="2348"/>
      <c r="AX190" s="2318"/>
      <c r="AY190" s="1613"/>
      <c r="AZ190" s="1613"/>
      <c r="BA190" s="1613"/>
      <c r="BB190" s="2319"/>
      <c r="BC190" s="2325"/>
      <c r="BD190" s="2325"/>
      <c r="BE190" s="2326"/>
      <c r="BF190" s="2033"/>
      <c r="BG190" s="2034"/>
      <c r="BH190" s="2034"/>
      <c r="BI190" s="2034"/>
      <c r="BJ190" s="2034"/>
      <c r="BK190" s="2034"/>
      <c r="BL190" s="2034"/>
      <c r="BM190" s="2034"/>
      <c r="BN190" s="2034"/>
      <c r="BO190" s="2034"/>
      <c r="BP190" s="2035"/>
      <c r="BQ190" s="2332"/>
      <c r="BR190" s="1590"/>
      <c r="BS190" s="1590"/>
      <c r="BT190" s="1590"/>
      <c r="BU190" s="1590"/>
      <c r="BV190" s="1590"/>
      <c r="BW190" s="1590"/>
      <c r="BX190" s="1590"/>
      <c r="BY190" s="1590"/>
      <c r="BZ190" s="1590"/>
      <c r="CA190" s="1590"/>
      <c r="CB190" s="1590"/>
      <c r="CC190" s="1590"/>
      <c r="CD190" s="1690"/>
      <c r="CE190" s="76"/>
      <c r="CF190" s="76"/>
      <c r="CG190" s="77"/>
      <c r="CH190" s="77"/>
      <c r="CN190" s="85"/>
      <c r="CO190" s="85"/>
      <c r="CP190" s="85"/>
      <c r="CQ190" s="85"/>
      <c r="CR190" s="85"/>
      <c r="CS190" s="85"/>
      <c r="CT190" s="85"/>
      <c r="CU190" s="85"/>
      <c r="CV190" s="85"/>
    </row>
    <row r="191" spans="1:100" ht="13.5" customHeight="1" x14ac:dyDescent="0.2">
      <c r="A191" s="132" t="str">
        <f>+IF('⑧一覧からの作成用データ（異動届）'!$AC$34="印刷ＯＫ→",1,"")</f>
        <v/>
      </c>
      <c r="B191" s="2413"/>
      <c r="C191" s="2413"/>
      <c r="D191" s="2396"/>
      <c r="E191" s="2396"/>
      <c r="F191" s="2413"/>
      <c r="G191" s="2413"/>
      <c r="H191" s="2396"/>
      <c r="I191" s="2396"/>
      <c r="J191" s="486"/>
      <c r="K191" s="2344"/>
      <c r="L191" s="2344"/>
      <c r="M191" s="1559"/>
      <c r="N191" s="2052"/>
      <c r="O191" s="2052"/>
      <c r="P191" s="2052"/>
      <c r="Q191" s="2052"/>
      <c r="R191" s="2054"/>
      <c r="S191" s="2507"/>
      <c r="T191" s="2508"/>
      <c r="U191" s="2508"/>
      <c r="V191" s="2508"/>
      <c r="W191" s="2508"/>
      <c r="X191" s="2508"/>
      <c r="Y191" s="2508"/>
      <c r="Z191" s="2508"/>
      <c r="AA191" s="2508"/>
      <c r="AB191" s="2508"/>
      <c r="AC191" s="2508"/>
      <c r="AD191" s="2508"/>
      <c r="AE191" s="2508"/>
      <c r="AF191" s="2508"/>
      <c r="AG191" s="2508"/>
      <c r="AH191" s="2508"/>
      <c r="AI191" s="2508"/>
      <c r="AJ191" s="2508"/>
      <c r="AK191" s="2508"/>
      <c r="AL191" s="2508"/>
      <c r="AM191" s="2508"/>
      <c r="AN191" s="2347"/>
      <c r="AO191" s="1613"/>
      <c r="AP191" s="1613"/>
      <c r="AQ191" s="1613"/>
      <c r="AR191" s="2348"/>
      <c r="AS191" s="1613"/>
      <c r="AT191" s="1613"/>
      <c r="AU191" s="1613"/>
      <c r="AV191" s="1613"/>
      <c r="AW191" s="2348"/>
      <c r="AX191" s="2318"/>
      <c r="AY191" s="1613"/>
      <c r="AZ191" s="1613"/>
      <c r="BA191" s="1613"/>
      <c r="BB191" s="2319"/>
      <c r="BC191" s="2325"/>
      <c r="BD191" s="2325"/>
      <c r="BE191" s="2326"/>
      <c r="BF191" s="2033"/>
      <c r="BG191" s="2034"/>
      <c r="BH191" s="2034"/>
      <c r="BI191" s="2034"/>
      <c r="BJ191" s="2034"/>
      <c r="BK191" s="2034"/>
      <c r="BL191" s="2034"/>
      <c r="BM191" s="2034"/>
      <c r="BN191" s="2034"/>
      <c r="BO191" s="2034"/>
      <c r="BP191" s="2035"/>
      <c r="BQ191" s="2332"/>
      <c r="BR191" s="1590"/>
      <c r="BS191" s="1590"/>
      <c r="BT191" s="1590"/>
      <c r="BU191" s="1590"/>
      <c r="BV191" s="1590"/>
      <c r="BW191" s="1590"/>
      <c r="BX191" s="1590"/>
      <c r="BY191" s="1590"/>
      <c r="BZ191" s="1590"/>
      <c r="CA191" s="1590"/>
      <c r="CB191" s="1590"/>
      <c r="CC191" s="1590"/>
      <c r="CD191" s="1690"/>
      <c r="CE191" s="76"/>
      <c r="CF191" s="76"/>
      <c r="CG191" s="77"/>
      <c r="CH191" s="77"/>
      <c r="CN191" s="85"/>
      <c r="CO191" s="85"/>
      <c r="CP191" s="85"/>
      <c r="CQ191" s="85"/>
      <c r="CR191" s="85"/>
      <c r="CS191" s="85"/>
      <c r="CT191" s="85"/>
      <c r="CU191" s="85"/>
      <c r="CV191" s="85"/>
    </row>
    <row r="192" spans="1:100" ht="13.5" customHeight="1" x14ac:dyDescent="0.2">
      <c r="A192" s="132" t="str">
        <f>+IF('⑧一覧からの作成用データ（異動届）'!$AC$34="印刷ＯＫ→",1,"")</f>
        <v/>
      </c>
      <c r="B192" s="2413"/>
      <c r="C192" s="2413"/>
      <c r="D192" s="2396"/>
      <c r="E192" s="2396"/>
      <c r="F192" s="2413"/>
      <c r="G192" s="2413"/>
      <c r="H192" s="2396"/>
      <c r="I192" s="2396"/>
      <c r="J192" s="486"/>
      <c r="K192" s="2344"/>
      <c r="L192" s="2344"/>
      <c r="M192" s="697" t="s">
        <v>16</v>
      </c>
      <c r="N192" s="2051"/>
      <c r="O192" s="2051"/>
      <c r="P192" s="2051"/>
      <c r="Q192" s="2051"/>
      <c r="R192" s="2053"/>
      <c r="S192" s="2510" t="str">
        <f>IF('⑧一覧からの作成用データ（異動届）'!$E$34="","",'⑧一覧からの作成用データ（異動届）'!$E$34)</f>
        <v/>
      </c>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347"/>
      <c r="AO192" s="1613"/>
      <c r="AP192" s="1613"/>
      <c r="AQ192" s="1613"/>
      <c r="AR192" s="2348"/>
      <c r="AS192" s="1613"/>
      <c r="AT192" s="1613"/>
      <c r="AU192" s="1613"/>
      <c r="AV192" s="1613"/>
      <c r="AW192" s="2348"/>
      <c r="AX192" s="2318"/>
      <c r="AY192" s="1613"/>
      <c r="AZ192" s="1613"/>
      <c r="BA192" s="1613"/>
      <c r="BB192" s="2319"/>
      <c r="BC192" s="2325"/>
      <c r="BD192" s="2325"/>
      <c r="BE192" s="2326"/>
      <c r="BF192" s="2033" t="str">
        <f>IFERROR(IF(BF194="3","310",IF(BF194="1",300,IF(BF194="2",203,IF(BF194="4",301,IF(BF194="5",301,IF(BF194=6,401,)))))),"")&amp;""</f>
        <v/>
      </c>
      <c r="BG192" s="2034"/>
      <c r="BH192" s="2034"/>
      <c r="BI192" s="2034"/>
      <c r="BJ192" s="2034"/>
      <c r="BK192" s="2034"/>
      <c r="BL192" s="2034"/>
      <c r="BM192" s="2034"/>
      <c r="BN192" s="2034"/>
      <c r="BO192" s="2034"/>
      <c r="BP192" s="2035"/>
      <c r="BQ192" s="2332"/>
      <c r="BR192" s="1590"/>
      <c r="BS192" s="1590"/>
      <c r="BT192" s="1590"/>
      <c r="BU192" s="1590"/>
      <c r="BV192" s="1590"/>
      <c r="BW192" s="1590"/>
      <c r="BX192" s="1590"/>
      <c r="BY192" s="1590"/>
      <c r="BZ192" s="1590"/>
      <c r="CA192" s="1590"/>
      <c r="CB192" s="1590"/>
      <c r="CC192" s="1590"/>
      <c r="CD192" s="1690"/>
      <c r="CE192" s="76"/>
      <c r="CF192" s="76"/>
      <c r="CG192" s="77"/>
      <c r="CH192" s="77"/>
      <c r="CN192" s="85"/>
      <c r="CO192" s="85"/>
      <c r="CP192" s="85"/>
      <c r="CQ192" s="85"/>
      <c r="CR192" s="85"/>
      <c r="CS192" s="85"/>
      <c r="CT192" s="85"/>
      <c r="CU192" s="85"/>
      <c r="CV192" s="85"/>
    </row>
    <row r="193" spans="1:100" ht="13.5" customHeight="1" thickBot="1" x14ac:dyDescent="0.25">
      <c r="A193" s="132" t="str">
        <f>+IF('⑧一覧からの作成用データ（異動届）'!$AC$34="印刷ＯＫ→",1,"")</f>
        <v/>
      </c>
      <c r="B193" s="2413"/>
      <c r="C193" s="2413"/>
      <c r="D193" s="2396"/>
      <c r="E193" s="2396"/>
      <c r="F193" s="2413"/>
      <c r="G193" s="2413"/>
      <c r="H193" s="2396"/>
      <c r="I193" s="2396"/>
      <c r="J193" s="486"/>
      <c r="K193" s="2344"/>
      <c r="L193" s="2344"/>
      <c r="M193" s="1559"/>
      <c r="N193" s="2052"/>
      <c r="O193" s="2052"/>
      <c r="P193" s="2052"/>
      <c r="Q193" s="2052"/>
      <c r="R193" s="2054"/>
      <c r="S193" s="2512"/>
      <c r="T193" s="2513"/>
      <c r="U193" s="2513"/>
      <c r="V193" s="2513"/>
      <c r="W193" s="2513"/>
      <c r="X193" s="2513"/>
      <c r="Y193" s="2513"/>
      <c r="Z193" s="2513"/>
      <c r="AA193" s="2513"/>
      <c r="AB193" s="2513"/>
      <c r="AC193" s="2513"/>
      <c r="AD193" s="2513"/>
      <c r="AE193" s="2513"/>
      <c r="AF193" s="2513"/>
      <c r="AG193" s="2513"/>
      <c r="AH193" s="2513"/>
      <c r="AI193" s="2513"/>
      <c r="AJ193" s="2513"/>
      <c r="AK193" s="2513"/>
      <c r="AL193" s="2513"/>
      <c r="AM193" s="2513"/>
      <c r="AN193" s="2349"/>
      <c r="AO193" s="2321"/>
      <c r="AP193" s="2321"/>
      <c r="AQ193" s="2321"/>
      <c r="AR193" s="2350"/>
      <c r="AS193" s="2321"/>
      <c r="AT193" s="2321"/>
      <c r="AU193" s="2321"/>
      <c r="AV193" s="2321"/>
      <c r="AW193" s="2350"/>
      <c r="AX193" s="2320"/>
      <c r="AY193" s="2321"/>
      <c r="AZ193" s="2321"/>
      <c r="BA193" s="2321"/>
      <c r="BB193" s="2322"/>
      <c r="BC193" s="2327"/>
      <c r="BD193" s="2327"/>
      <c r="BE193" s="2328"/>
      <c r="BF193" s="2033"/>
      <c r="BG193" s="2034"/>
      <c r="BH193" s="2034"/>
      <c r="BI193" s="2034"/>
      <c r="BJ193" s="2034"/>
      <c r="BK193" s="2034"/>
      <c r="BL193" s="2034"/>
      <c r="BM193" s="2034"/>
      <c r="BN193" s="2034"/>
      <c r="BO193" s="2034"/>
      <c r="BP193" s="2035"/>
      <c r="BQ193" s="2332"/>
      <c r="BR193" s="1590"/>
      <c r="BS193" s="1590"/>
      <c r="BT193" s="1590"/>
      <c r="BU193" s="1590"/>
      <c r="BV193" s="1590"/>
      <c r="BW193" s="1590"/>
      <c r="BX193" s="1590"/>
      <c r="BY193" s="1590"/>
      <c r="BZ193" s="1590"/>
      <c r="CA193" s="1590"/>
      <c r="CB193" s="1590"/>
      <c r="CC193" s="1590"/>
      <c r="CD193" s="1690"/>
      <c r="CE193" s="76"/>
      <c r="CF193" s="76"/>
      <c r="CG193" s="77"/>
      <c r="CH193" s="77"/>
      <c r="CN193" s="85"/>
      <c r="CO193" s="85"/>
      <c r="CP193" s="85"/>
      <c r="CQ193" s="85"/>
      <c r="CR193" s="85"/>
      <c r="CS193" s="85"/>
      <c r="CT193" s="85"/>
      <c r="CU193" s="85"/>
      <c r="CV193" s="85"/>
    </row>
    <row r="194" spans="1:100" ht="13.5" customHeight="1" x14ac:dyDescent="0.2">
      <c r="A194" s="132" t="str">
        <f>+IF('⑧一覧からの作成用データ（異動届）'!$AC$34="印刷ＯＫ→",1,"")</f>
        <v/>
      </c>
      <c r="B194" s="2413"/>
      <c r="C194" s="2413"/>
      <c r="D194" s="2396"/>
      <c r="E194" s="2396"/>
      <c r="F194" s="2413"/>
      <c r="G194" s="2413"/>
      <c r="H194" s="2396"/>
      <c r="I194" s="2396"/>
      <c r="J194" s="486"/>
      <c r="K194" s="2344"/>
      <c r="L194" s="2344"/>
      <c r="M194" s="697" t="s">
        <v>34</v>
      </c>
      <c r="N194" s="2051"/>
      <c r="O194" s="2051"/>
      <c r="P194" s="2051"/>
      <c r="Q194" s="2051"/>
      <c r="R194" s="2053"/>
      <c r="S194" s="2284" t="s">
        <v>476</v>
      </c>
      <c r="T194" s="732"/>
      <c r="U194" s="732"/>
      <c r="V194" s="732"/>
      <c r="W194" s="732"/>
      <c r="X194" s="732"/>
      <c r="Y194" s="732"/>
      <c r="Z194" s="732"/>
      <c r="AA194" s="732"/>
      <c r="AB194" s="732"/>
      <c r="AC194" s="732"/>
      <c r="AD194" s="732"/>
      <c r="AE194" s="732"/>
      <c r="AF194" s="732"/>
      <c r="AG194" s="732"/>
      <c r="AH194" s="732"/>
      <c r="AI194" s="732"/>
      <c r="AJ194" s="732"/>
      <c r="AK194" s="732"/>
      <c r="AL194" s="732"/>
      <c r="AM194" s="732"/>
      <c r="AN194" s="2483" t="str">
        <f>TEXT('⑧一覧からの作成用データ（異動届）'!$M$34,"#,##0")&amp;""</f>
        <v>0</v>
      </c>
      <c r="AO194" s="2484"/>
      <c r="AP194" s="2484"/>
      <c r="AQ194" s="2484"/>
      <c r="AR194" s="2485"/>
      <c r="AS194" s="2492" t="str">
        <f>'⑧一覧からの作成用データ（異動届）'!$N$34&amp;""</f>
        <v/>
      </c>
      <c r="AT194" s="2493"/>
      <c r="AU194" s="2493"/>
      <c r="AV194" s="2471" t="s">
        <v>84</v>
      </c>
      <c r="AW194" s="2498"/>
      <c r="AX194" s="2501" t="str">
        <f>'⑧一覧からの作成用データ（異動届）'!$U$34&amp;""</f>
        <v>6</v>
      </c>
      <c r="AY194" s="2493"/>
      <c r="AZ194" s="2493"/>
      <c r="BA194" s="2471" t="s">
        <v>84</v>
      </c>
      <c r="BB194" s="2472"/>
      <c r="BC194" s="2477" t="str">
        <f>'⑧一覧からの作成用データ（異動届）'!$R$34&amp;"年"</f>
        <v>年</v>
      </c>
      <c r="BD194" s="2477"/>
      <c r="BE194" s="2478"/>
      <c r="BF194" s="2259" t="str">
        <f>'⑧一覧からの作成用データ（異動届）'!$J$34&amp;""</f>
        <v/>
      </c>
      <c r="BG194" s="2259"/>
      <c r="BH194" s="2260"/>
      <c r="BI194" s="2265" t="s">
        <v>583</v>
      </c>
      <c r="BJ194" s="2266"/>
      <c r="BK194" s="2266"/>
      <c r="BL194" s="2266"/>
      <c r="BM194" s="2266"/>
      <c r="BN194" s="2266"/>
      <c r="BO194" s="2266"/>
      <c r="BP194" s="2266"/>
      <c r="BQ194" s="2268" t="str">
        <f>'⑧一覧からの作成用データ（異動届）'!$K$34&amp;""</f>
        <v/>
      </c>
      <c r="BR194" s="2259"/>
      <c r="BS194" s="2260"/>
      <c r="BT194" s="2271" t="s">
        <v>78</v>
      </c>
      <c r="BU194" s="2272"/>
      <c r="BV194" s="2272"/>
      <c r="BW194" s="2272"/>
      <c r="BX194" s="2272"/>
      <c r="BY194" s="2272"/>
      <c r="BZ194" s="2272"/>
      <c r="CA194" s="2272"/>
      <c r="CB194" s="2272"/>
      <c r="CC194" s="2272"/>
      <c r="CD194" s="2273"/>
      <c r="CE194" s="76"/>
      <c r="CF194" s="76"/>
      <c r="CG194" s="77"/>
      <c r="CH194" s="77"/>
      <c r="CN194" s="85"/>
      <c r="CO194" s="85"/>
      <c r="CP194" s="85"/>
      <c r="CQ194" s="85"/>
      <c r="CR194" s="85"/>
      <c r="CS194" s="85"/>
      <c r="CT194" s="85"/>
      <c r="CU194" s="85"/>
      <c r="CV194" s="85"/>
    </row>
    <row r="195" spans="1:100" ht="13.5" customHeight="1" x14ac:dyDescent="0.2">
      <c r="A195" s="132" t="str">
        <f>+IF('⑧一覧からの作成用データ（異動届）'!$AC$34="印刷ＯＫ→",1,"")</f>
        <v/>
      </c>
      <c r="B195" s="2413"/>
      <c r="C195" s="2413"/>
      <c r="D195" s="2396"/>
      <c r="E195" s="2396"/>
      <c r="F195" s="2413"/>
      <c r="G195" s="2413"/>
      <c r="H195" s="2396"/>
      <c r="I195" s="2396"/>
      <c r="J195" s="486"/>
      <c r="K195" s="2344"/>
      <c r="L195" s="2344"/>
      <c r="M195" s="1559"/>
      <c r="N195" s="2052"/>
      <c r="O195" s="2052"/>
      <c r="P195" s="2052"/>
      <c r="Q195" s="2052"/>
      <c r="R195" s="2054"/>
      <c r="S195" s="2285"/>
      <c r="T195" s="734"/>
      <c r="U195" s="734"/>
      <c r="V195" s="734"/>
      <c r="W195" s="734"/>
      <c r="X195" s="734"/>
      <c r="Y195" s="734"/>
      <c r="Z195" s="734"/>
      <c r="AA195" s="734"/>
      <c r="AB195" s="734"/>
      <c r="AC195" s="734"/>
      <c r="AD195" s="734"/>
      <c r="AE195" s="734"/>
      <c r="AF195" s="734"/>
      <c r="AG195" s="734"/>
      <c r="AH195" s="734"/>
      <c r="AI195" s="734"/>
      <c r="AJ195" s="734"/>
      <c r="AK195" s="734"/>
      <c r="AL195" s="734"/>
      <c r="AM195" s="734"/>
      <c r="AN195" s="2486"/>
      <c r="AO195" s="2487"/>
      <c r="AP195" s="2487"/>
      <c r="AQ195" s="2487"/>
      <c r="AR195" s="2488"/>
      <c r="AS195" s="2494"/>
      <c r="AT195" s="2495"/>
      <c r="AU195" s="2495"/>
      <c r="AV195" s="2473"/>
      <c r="AW195" s="2499"/>
      <c r="AX195" s="2495"/>
      <c r="AY195" s="2495"/>
      <c r="AZ195" s="2495"/>
      <c r="BA195" s="2473"/>
      <c r="BB195" s="2474"/>
      <c r="BC195" s="2479"/>
      <c r="BD195" s="2479"/>
      <c r="BE195" s="2480"/>
      <c r="BF195" s="2261"/>
      <c r="BG195" s="2261"/>
      <c r="BH195" s="2262"/>
      <c r="BI195" s="2267"/>
      <c r="BJ195" s="2267"/>
      <c r="BK195" s="2267"/>
      <c r="BL195" s="2267"/>
      <c r="BM195" s="2267"/>
      <c r="BN195" s="2267"/>
      <c r="BO195" s="2267"/>
      <c r="BP195" s="2267"/>
      <c r="BQ195" s="2269"/>
      <c r="BR195" s="2261"/>
      <c r="BS195" s="2262"/>
      <c r="BT195" s="2274"/>
      <c r="BU195" s="2274"/>
      <c r="BV195" s="2274"/>
      <c r="BW195" s="2274"/>
      <c r="BX195" s="2274"/>
      <c r="BY195" s="2274"/>
      <c r="BZ195" s="2274"/>
      <c r="CA195" s="2274"/>
      <c r="CB195" s="2274"/>
      <c r="CC195" s="2274"/>
      <c r="CD195" s="2275"/>
      <c r="CE195" s="76"/>
      <c r="CF195" s="76"/>
      <c r="CG195" s="77"/>
      <c r="CH195" s="77"/>
      <c r="CO195" s="85"/>
      <c r="CP195" s="85"/>
      <c r="CQ195" s="85"/>
      <c r="CR195" s="85"/>
      <c r="CS195" s="85"/>
      <c r="CT195" s="85"/>
      <c r="CU195" s="85"/>
      <c r="CV195" s="85"/>
    </row>
    <row r="196" spans="1:100" ht="12.75" customHeight="1" thickBot="1" x14ac:dyDescent="0.25">
      <c r="A196" s="132" t="str">
        <f>+IF('⑧一覧からの作成用データ（異動届）'!$AC$34="印刷ＯＫ→",1,"")</f>
        <v/>
      </c>
      <c r="B196" s="2413"/>
      <c r="C196" s="2413"/>
      <c r="D196" s="2396"/>
      <c r="E196" s="2396"/>
      <c r="F196" s="2413"/>
      <c r="G196" s="2413"/>
      <c r="H196" s="2396"/>
      <c r="I196" s="2396"/>
      <c r="J196" s="486"/>
      <c r="K196" s="2344"/>
      <c r="L196" s="2344"/>
      <c r="M196" s="2303" t="s">
        <v>477</v>
      </c>
      <c r="N196" s="2304"/>
      <c r="O196" s="2304"/>
      <c r="P196" s="2304"/>
      <c r="Q196" s="2304"/>
      <c r="R196" s="2305"/>
      <c r="S196" s="2502" t="str">
        <f>'⑧一覧からの作成用データ（異動届）'!$F$34&amp;""</f>
        <v/>
      </c>
      <c r="T196" s="2503"/>
      <c r="U196" s="2503"/>
      <c r="V196" s="2503"/>
      <c r="W196" s="2503"/>
      <c r="X196" s="2503"/>
      <c r="Y196" s="2503"/>
      <c r="Z196" s="2503"/>
      <c r="AA196" s="2503"/>
      <c r="AB196" s="2503"/>
      <c r="AC196" s="2503"/>
      <c r="AD196" s="2503"/>
      <c r="AE196" s="2503"/>
      <c r="AF196" s="2503"/>
      <c r="AG196" s="2503"/>
      <c r="AH196" s="2503"/>
      <c r="AI196" s="2503"/>
      <c r="AJ196" s="2503"/>
      <c r="AK196" s="2503"/>
      <c r="AL196" s="2503"/>
      <c r="AM196" s="2504"/>
      <c r="AN196" s="2486"/>
      <c r="AO196" s="2487"/>
      <c r="AP196" s="2487"/>
      <c r="AQ196" s="2487"/>
      <c r="AR196" s="2488"/>
      <c r="AS196" s="2496"/>
      <c r="AT196" s="2497"/>
      <c r="AU196" s="2497"/>
      <c r="AV196" s="2475"/>
      <c r="AW196" s="2500"/>
      <c r="AX196" s="2497"/>
      <c r="AY196" s="2497"/>
      <c r="AZ196" s="2497"/>
      <c r="BA196" s="2475"/>
      <c r="BB196" s="2476"/>
      <c r="BC196" s="2481"/>
      <c r="BD196" s="2481"/>
      <c r="BE196" s="2482"/>
      <c r="BF196" s="2263"/>
      <c r="BG196" s="2263"/>
      <c r="BH196" s="2264"/>
      <c r="BI196" s="2267"/>
      <c r="BJ196" s="2267"/>
      <c r="BK196" s="2267"/>
      <c r="BL196" s="2267"/>
      <c r="BM196" s="2267"/>
      <c r="BN196" s="2267"/>
      <c r="BO196" s="2267"/>
      <c r="BP196" s="2267"/>
      <c r="BQ196" s="2270"/>
      <c r="BR196" s="2263"/>
      <c r="BS196" s="2264"/>
      <c r="BT196" s="2274"/>
      <c r="BU196" s="2274"/>
      <c r="BV196" s="2274"/>
      <c r="BW196" s="2274"/>
      <c r="BX196" s="2274"/>
      <c r="BY196" s="2274"/>
      <c r="BZ196" s="2274"/>
      <c r="CA196" s="2274"/>
      <c r="CB196" s="2274"/>
      <c r="CC196" s="2274"/>
      <c r="CD196" s="2275"/>
      <c r="CE196" s="76"/>
      <c r="CF196" s="76"/>
      <c r="CG196" s="77"/>
      <c r="CH196" s="77"/>
      <c r="CO196" s="85"/>
      <c r="CP196" s="85"/>
      <c r="CQ196" s="85"/>
      <c r="CR196" s="85"/>
      <c r="CS196" s="85"/>
      <c r="CT196" s="85"/>
      <c r="CU196" s="85"/>
      <c r="CV196" s="85"/>
    </row>
    <row r="197" spans="1:100" ht="12.75" customHeight="1" x14ac:dyDescent="0.2">
      <c r="A197" s="132" t="str">
        <f>+IF('⑧一覧からの作成用データ（異動届）'!$AC$34="印刷ＯＫ→",1,"")</f>
        <v/>
      </c>
      <c r="B197" s="2413"/>
      <c r="C197" s="2413"/>
      <c r="D197" s="2396"/>
      <c r="E197" s="2396"/>
      <c r="F197" s="2413"/>
      <c r="G197" s="2413"/>
      <c r="H197" s="2396"/>
      <c r="I197" s="2396"/>
      <c r="J197" s="486"/>
      <c r="K197" s="2344"/>
      <c r="L197" s="2344"/>
      <c r="M197" s="2306"/>
      <c r="N197" s="2307"/>
      <c r="O197" s="2307"/>
      <c r="P197" s="2307"/>
      <c r="Q197" s="2307"/>
      <c r="R197" s="2308"/>
      <c r="S197" s="2505"/>
      <c r="T197" s="1636"/>
      <c r="U197" s="1636"/>
      <c r="V197" s="1636"/>
      <c r="W197" s="1636"/>
      <c r="X197" s="1636"/>
      <c r="Y197" s="1636"/>
      <c r="Z197" s="1636"/>
      <c r="AA197" s="1636"/>
      <c r="AB197" s="1636"/>
      <c r="AC197" s="1636"/>
      <c r="AD197" s="1636"/>
      <c r="AE197" s="1636"/>
      <c r="AF197" s="1636"/>
      <c r="AG197" s="1636"/>
      <c r="AH197" s="1636"/>
      <c r="AI197" s="1636"/>
      <c r="AJ197" s="1636"/>
      <c r="AK197" s="1636"/>
      <c r="AL197" s="1636"/>
      <c r="AM197" s="2506"/>
      <c r="AN197" s="2486"/>
      <c r="AO197" s="2487"/>
      <c r="AP197" s="2487"/>
      <c r="AQ197" s="2487"/>
      <c r="AR197" s="2488"/>
      <c r="AS197" s="2492" t="str">
        <f>'⑧一覧からの作成用データ（異動届）'!$O$34&amp;""</f>
        <v/>
      </c>
      <c r="AT197" s="2493"/>
      <c r="AU197" s="2493"/>
      <c r="AV197" s="2471" t="s">
        <v>81</v>
      </c>
      <c r="AW197" s="2498"/>
      <c r="AX197" s="2493" t="str">
        <f>'⑧一覧からの作成用データ（異動届）'!V34&amp;""</f>
        <v>5</v>
      </c>
      <c r="AY197" s="2493"/>
      <c r="AZ197" s="2493"/>
      <c r="BA197" s="2471" t="s">
        <v>81</v>
      </c>
      <c r="BB197" s="2472"/>
      <c r="BC197" s="2516" t="str">
        <f>'⑧一覧からの作成用データ（異動届）'!$S$34&amp;"月"</f>
        <v>月</v>
      </c>
      <c r="BD197" s="2517"/>
      <c r="BE197" s="2518"/>
      <c r="BF197" s="2360" t="s">
        <v>108</v>
      </c>
      <c r="BG197" s="2361"/>
      <c r="BH197" s="2361"/>
      <c r="BI197" s="2267"/>
      <c r="BJ197" s="2267"/>
      <c r="BK197" s="2267"/>
      <c r="BL197" s="2267"/>
      <c r="BM197" s="2267"/>
      <c r="BN197" s="2267"/>
      <c r="BO197" s="2267"/>
      <c r="BP197" s="2267"/>
      <c r="BQ197" s="2364" t="s">
        <v>497</v>
      </c>
      <c r="BR197" s="2365"/>
      <c r="BS197" s="2365"/>
      <c r="BT197" s="2274"/>
      <c r="BU197" s="2274"/>
      <c r="BV197" s="2274"/>
      <c r="BW197" s="2274"/>
      <c r="BX197" s="2274"/>
      <c r="BY197" s="2274"/>
      <c r="BZ197" s="2274"/>
      <c r="CA197" s="2274"/>
      <c r="CB197" s="2274"/>
      <c r="CC197" s="2274"/>
      <c r="CD197" s="2275"/>
      <c r="CE197" s="76"/>
      <c r="CF197" s="76"/>
      <c r="CG197" s="77"/>
      <c r="CH197" s="77"/>
      <c r="CO197" s="85"/>
      <c r="CP197" s="85"/>
      <c r="CQ197" s="85"/>
      <c r="CR197" s="85"/>
      <c r="CS197" s="85"/>
      <c r="CT197" s="85"/>
      <c r="CU197" s="85"/>
      <c r="CV197" s="85"/>
    </row>
    <row r="198" spans="1:100" ht="12.75" customHeight="1" x14ac:dyDescent="0.2">
      <c r="A198" s="132" t="str">
        <f>+IF('⑧一覧からの作成用データ（異動届）'!$AC$34="印刷ＯＫ→",1,"")</f>
        <v/>
      </c>
      <c r="B198" s="2413"/>
      <c r="C198" s="2413"/>
      <c r="D198" s="2396"/>
      <c r="E198" s="2396"/>
      <c r="F198" s="2413"/>
      <c r="G198" s="2413"/>
      <c r="H198" s="2396"/>
      <c r="I198" s="2396"/>
      <c r="J198" s="486"/>
      <c r="K198" s="2344"/>
      <c r="L198" s="2344"/>
      <c r="M198" s="2309"/>
      <c r="N198" s="2310"/>
      <c r="O198" s="2310"/>
      <c r="P198" s="2310"/>
      <c r="Q198" s="2310"/>
      <c r="R198" s="2311"/>
      <c r="S198" s="2507"/>
      <c r="T198" s="2508"/>
      <c r="U198" s="2508"/>
      <c r="V198" s="2508"/>
      <c r="W198" s="2508"/>
      <c r="X198" s="2508"/>
      <c r="Y198" s="2508"/>
      <c r="Z198" s="2508"/>
      <c r="AA198" s="2508"/>
      <c r="AB198" s="2508"/>
      <c r="AC198" s="2508"/>
      <c r="AD198" s="2508"/>
      <c r="AE198" s="2508"/>
      <c r="AF198" s="2508"/>
      <c r="AG198" s="2508"/>
      <c r="AH198" s="2508"/>
      <c r="AI198" s="2508"/>
      <c r="AJ198" s="2508"/>
      <c r="AK198" s="2508"/>
      <c r="AL198" s="2508"/>
      <c r="AM198" s="2509"/>
      <c r="AN198" s="2486"/>
      <c r="AO198" s="2487"/>
      <c r="AP198" s="2487"/>
      <c r="AQ198" s="2487"/>
      <c r="AR198" s="2488"/>
      <c r="AS198" s="2494"/>
      <c r="AT198" s="2495"/>
      <c r="AU198" s="2495"/>
      <c r="AV198" s="2473"/>
      <c r="AW198" s="2499"/>
      <c r="AX198" s="2495"/>
      <c r="AY198" s="2495"/>
      <c r="AZ198" s="2495"/>
      <c r="BA198" s="2473"/>
      <c r="BB198" s="2474"/>
      <c r="BC198" s="2519"/>
      <c r="BD198" s="2520"/>
      <c r="BE198" s="2521"/>
      <c r="BF198" s="2362"/>
      <c r="BG198" s="2363"/>
      <c r="BH198" s="2363"/>
      <c r="BI198" s="2267"/>
      <c r="BJ198" s="2267"/>
      <c r="BK198" s="2267"/>
      <c r="BL198" s="2267"/>
      <c r="BM198" s="2267"/>
      <c r="BN198" s="2267"/>
      <c r="BO198" s="2267"/>
      <c r="BP198" s="2267"/>
      <c r="BQ198" s="2366"/>
      <c r="BR198" s="2367"/>
      <c r="BS198" s="2367"/>
      <c r="BT198" s="2274"/>
      <c r="BU198" s="2274"/>
      <c r="BV198" s="2274"/>
      <c r="BW198" s="2274"/>
      <c r="BX198" s="2274"/>
      <c r="BY198" s="2274"/>
      <c r="BZ198" s="2274"/>
      <c r="CA198" s="2274"/>
      <c r="CB198" s="2274"/>
      <c r="CC198" s="2274"/>
      <c r="CD198" s="2275"/>
      <c r="CE198" s="76"/>
      <c r="CF198" s="76"/>
      <c r="CG198" s="77"/>
      <c r="CH198" s="77"/>
      <c r="CN198" s="85"/>
      <c r="CO198" s="85"/>
      <c r="CP198" s="85"/>
      <c r="CQ198" s="85"/>
      <c r="CR198" s="85"/>
      <c r="CS198" s="85"/>
      <c r="CT198" s="87"/>
      <c r="CU198" s="85"/>
      <c r="CV198" s="85"/>
    </row>
    <row r="199" spans="1:100" ht="12.75" customHeight="1" x14ac:dyDescent="0.2">
      <c r="A199" s="132" t="str">
        <f>+IF('⑧一覧からの作成用データ（異動届）'!$AC$34="印刷ＯＫ→",1,"")</f>
        <v/>
      </c>
      <c r="B199" s="2413"/>
      <c r="C199" s="2413"/>
      <c r="D199" s="2396"/>
      <c r="E199" s="2396"/>
      <c r="F199" s="2413"/>
      <c r="G199" s="2413"/>
      <c r="H199" s="2396"/>
      <c r="I199" s="2396"/>
      <c r="J199" s="486"/>
      <c r="K199" s="2344"/>
      <c r="L199" s="2344"/>
      <c r="M199" s="697" t="s">
        <v>5</v>
      </c>
      <c r="N199" s="2051"/>
      <c r="O199" s="2051"/>
      <c r="P199" s="2051"/>
      <c r="Q199" s="2051"/>
      <c r="R199" s="2053"/>
      <c r="S199" s="2525" t="str">
        <f>'⑧一覧からの作成用データ（異動届）'!$G$34&amp;""</f>
        <v/>
      </c>
      <c r="T199" s="2526"/>
      <c r="U199" s="2526"/>
      <c r="V199" s="2526"/>
      <c r="W199" s="2526"/>
      <c r="X199" s="2526"/>
      <c r="Y199" s="2526"/>
      <c r="Z199" s="2526"/>
      <c r="AA199" s="2526"/>
      <c r="AB199" s="2526"/>
      <c r="AC199" s="2526"/>
      <c r="AD199" s="2526"/>
      <c r="AE199" s="2526"/>
      <c r="AF199" s="2526"/>
      <c r="AG199" s="2526"/>
      <c r="AH199" s="2526"/>
      <c r="AI199" s="2526"/>
      <c r="AJ199" s="2526"/>
      <c r="AK199" s="2526"/>
      <c r="AL199" s="2526"/>
      <c r="AM199" s="2526"/>
      <c r="AN199" s="2486"/>
      <c r="AO199" s="2487"/>
      <c r="AP199" s="2487"/>
      <c r="AQ199" s="2487"/>
      <c r="AR199" s="2488"/>
      <c r="AS199" s="2496"/>
      <c r="AT199" s="2497"/>
      <c r="AU199" s="2497"/>
      <c r="AV199" s="2475"/>
      <c r="AW199" s="2500"/>
      <c r="AX199" s="2497"/>
      <c r="AY199" s="2497"/>
      <c r="AZ199" s="2497"/>
      <c r="BA199" s="2475"/>
      <c r="BB199" s="2476"/>
      <c r="BC199" s="2522"/>
      <c r="BD199" s="2523"/>
      <c r="BE199" s="2524"/>
      <c r="BF199" s="2362"/>
      <c r="BG199" s="2363"/>
      <c r="BH199" s="2363"/>
      <c r="BI199" s="2267"/>
      <c r="BJ199" s="2267"/>
      <c r="BK199" s="2267"/>
      <c r="BL199" s="2267"/>
      <c r="BM199" s="2267"/>
      <c r="BN199" s="2267"/>
      <c r="BO199" s="2267"/>
      <c r="BP199" s="2267"/>
      <c r="BQ199" s="2366"/>
      <c r="BR199" s="2367"/>
      <c r="BS199" s="2367"/>
      <c r="BT199" s="2274"/>
      <c r="BU199" s="2274"/>
      <c r="BV199" s="2274"/>
      <c r="BW199" s="2274"/>
      <c r="BX199" s="2274"/>
      <c r="BY199" s="2274"/>
      <c r="BZ199" s="2274"/>
      <c r="CA199" s="2274"/>
      <c r="CB199" s="2274"/>
      <c r="CC199" s="2274"/>
      <c r="CD199" s="2275"/>
      <c r="CE199" s="76"/>
      <c r="CF199" s="76"/>
      <c r="CG199" s="77"/>
      <c r="CH199" s="77"/>
      <c r="CN199" s="85"/>
      <c r="CO199" s="85"/>
      <c r="CP199" s="85"/>
      <c r="CQ199" s="85"/>
      <c r="CR199" s="85"/>
      <c r="CS199" s="85"/>
      <c r="CT199" s="85"/>
      <c r="CU199" s="85"/>
      <c r="CV199" s="85"/>
    </row>
    <row r="200" spans="1:100" ht="12.75" customHeight="1" x14ac:dyDescent="0.2">
      <c r="A200" s="132" t="str">
        <f>+IF('⑧一覧からの作成用データ（異動届）'!$AC$34="印刷ＯＫ→",1,"")</f>
        <v/>
      </c>
      <c r="B200" s="2413"/>
      <c r="C200" s="2413"/>
      <c r="D200" s="2396"/>
      <c r="E200" s="2396"/>
      <c r="F200" s="2413"/>
      <c r="G200" s="2413"/>
      <c r="H200" s="2396"/>
      <c r="I200" s="2396"/>
      <c r="J200" s="486"/>
      <c r="K200" s="2344"/>
      <c r="L200" s="2344"/>
      <c r="M200" s="2165"/>
      <c r="N200" s="1564"/>
      <c r="O200" s="1564"/>
      <c r="P200" s="1564"/>
      <c r="Q200" s="1564"/>
      <c r="R200" s="1565"/>
      <c r="S200" s="2527"/>
      <c r="T200" s="2528"/>
      <c r="U200" s="2528"/>
      <c r="V200" s="2528"/>
      <c r="W200" s="2528"/>
      <c r="X200" s="2528"/>
      <c r="Y200" s="2528"/>
      <c r="Z200" s="2528"/>
      <c r="AA200" s="2528"/>
      <c r="AB200" s="2528"/>
      <c r="AC200" s="2528"/>
      <c r="AD200" s="2528"/>
      <c r="AE200" s="2528"/>
      <c r="AF200" s="2528"/>
      <c r="AG200" s="2528"/>
      <c r="AH200" s="2528"/>
      <c r="AI200" s="2528"/>
      <c r="AJ200" s="2528"/>
      <c r="AK200" s="2528"/>
      <c r="AL200" s="2528"/>
      <c r="AM200" s="2528"/>
      <c r="AN200" s="2486"/>
      <c r="AO200" s="2487"/>
      <c r="AP200" s="2487"/>
      <c r="AQ200" s="2487"/>
      <c r="AR200" s="2488"/>
      <c r="AS200" s="2531" t="str">
        <f>TEXT('⑧一覧からの作成用データ（異動届）'!$P$34,"#,##0")&amp;""</f>
        <v>0</v>
      </c>
      <c r="AT200" s="2531"/>
      <c r="AU200" s="2531"/>
      <c r="AV200" s="2531"/>
      <c r="AW200" s="2531"/>
      <c r="AX200" s="2456" t="str">
        <f>TEXT('⑧一覧からの作成用データ（異動届）'!$W$34,"#,##0")&amp;""</f>
        <v>左記（ア）（イ）を入力してください</v>
      </c>
      <c r="AY200" s="2456"/>
      <c r="AZ200" s="2456"/>
      <c r="BA200" s="2456"/>
      <c r="BB200" s="2457"/>
      <c r="BC200" s="2462" t="str">
        <f>'⑧一覧からの作成用データ（異動届）'!$T$34&amp;"日"</f>
        <v>日</v>
      </c>
      <c r="BD200" s="2463"/>
      <c r="BE200" s="2464"/>
      <c r="BF200" s="2362"/>
      <c r="BG200" s="2363"/>
      <c r="BH200" s="2363"/>
      <c r="BI200" s="2267"/>
      <c r="BJ200" s="2267"/>
      <c r="BK200" s="2267"/>
      <c r="BL200" s="2267"/>
      <c r="BM200" s="2267"/>
      <c r="BN200" s="2267"/>
      <c r="BO200" s="2267"/>
      <c r="BP200" s="2267"/>
      <c r="BQ200" s="2366"/>
      <c r="BR200" s="2367"/>
      <c r="BS200" s="2367"/>
      <c r="BT200" s="2274"/>
      <c r="BU200" s="2274"/>
      <c r="BV200" s="2274"/>
      <c r="BW200" s="2274"/>
      <c r="BX200" s="2274"/>
      <c r="BY200" s="2274"/>
      <c r="BZ200" s="2274"/>
      <c r="CA200" s="2274"/>
      <c r="CB200" s="2274"/>
      <c r="CC200" s="2274"/>
      <c r="CD200" s="2275"/>
      <c r="CE200" s="76"/>
      <c r="CF200" s="76"/>
      <c r="CG200" s="77"/>
      <c r="CH200" s="77"/>
      <c r="CN200" s="85"/>
      <c r="CO200" s="85"/>
      <c r="CP200" s="85"/>
      <c r="CQ200" s="85"/>
      <c r="CR200" s="85"/>
      <c r="CS200" s="85"/>
      <c r="CT200" s="85"/>
      <c r="CU200" s="85"/>
      <c r="CV200" s="85"/>
    </row>
    <row r="201" spans="1:100" ht="12.75" customHeight="1" x14ac:dyDescent="0.2">
      <c r="A201" s="132" t="str">
        <f>+IF('⑧一覧からの作成用データ（異動届）'!$AC$34="印刷ＯＫ→",1,"")</f>
        <v/>
      </c>
      <c r="B201" s="2413"/>
      <c r="C201" s="2413"/>
      <c r="D201" s="2396"/>
      <c r="E201" s="2396"/>
      <c r="F201" s="2413"/>
      <c r="G201" s="2413"/>
      <c r="H201" s="2396"/>
      <c r="I201" s="2396"/>
      <c r="J201" s="486"/>
      <c r="K201" s="2344"/>
      <c r="L201" s="2344"/>
      <c r="M201" s="2165"/>
      <c r="N201" s="1564"/>
      <c r="O201" s="1564"/>
      <c r="P201" s="1564"/>
      <c r="Q201" s="1564"/>
      <c r="R201" s="1565"/>
      <c r="S201" s="2527"/>
      <c r="T201" s="2528"/>
      <c r="U201" s="2528"/>
      <c r="V201" s="2528"/>
      <c r="W201" s="2528"/>
      <c r="X201" s="2528"/>
      <c r="Y201" s="2528"/>
      <c r="Z201" s="2528"/>
      <c r="AA201" s="2528"/>
      <c r="AB201" s="2528"/>
      <c r="AC201" s="2528"/>
      <c r="AD201" s="2528"/>
      <c r="AE201" s="2528"/>
      <c r="AF201" s="2528"/>
      <c r="AG201" s="2528"/>
      <c r="AH201" s="2528"/>
      <c r="AI201" s="2528"/>
      <c r="AJ201" s="2528"/>
      <c r="AK201" s="2528"/>
      <c r="AL201" s="2528"/>
      <c r="AM201" s="2528"/>
      <c r="AN201" s="2486"/>
      <c r="AO201" s="2487"/>
      <c r="AP201" s="2487"/>
      <c r="AQ201" s="2487"/>
      <c r="AR201" s="2488"/>
      <c r="AS201" s="2531"/>
      <c r="AT201" s="2531"/>
      <c r="AU201" s="2531"/>
      <c r="AV201" s="2531"/>
      <c r="AW201" s="2531"/>
      <c r="AX201" s="2458"/>
      <c r="AY201" s="2458"/>
      <c r="AZ201" s="2458"/>
      <c r="BA201" s="2458"/>
      <c r="BB201" s="2459"/>
      <c r="BC201" s="2465"/>
      <c r="BD201" s="2466"/>
      <c r="BE201" s="2467"/>
      <c r="BF201" s="2278" t="s">
        <v>498</v>
      </c>
      <c r="BG201" s="2280" t="s">
        <v>107</v>
      </c>
      <c r="BH201" s="2280"/>
      <c r="BI201" s="2280"/>
      <c r="BJ201" s="2280"/>
      <c r="BK201" s="2280"/>
      <c r="BL201" s="2280"/>
      <c r="BM201" s="2280"/>
      <c r="BN201" s="2280"/>
      <c r="BO201" s="610"/>
      <c r="BP201" s="2281" t="s">
        <v>459</v>
      </c>
      <c r="BQ201" s="2366"/>
      <c r="BR201" s="2367"/>
      <c r="BS201" s="2367"/>
      <c r="BT201" s="2274"/>
      <c r="BU201" s="2274"/>
      <c r="BV201" s="2274"/>
      <c r="BW201" s="2274"/>
      <c r="BX201" s="2274"/>
      <c r="BY201" s="2274"/>
      <c r="BZ201" s="2274"/>
      <c r="CA201" s="2274"/>
      <c r="CB201" s="2274"/>
      <c r="CC201" s="2274"/>
      <c r="CD201" s="2275"/>
      <c r="CE201" s="76"/>
      <c r="CF201" s="76"/>
      <c r="CG201" s="88"/>
      <c r="CH201" s="88"/>
      <c r="CN201" s="85"/>
      <c r="CO201" s="85"/>
      <c r="CP201" s="85"/>
      <c r="CQ201" s="85"/>
      <c r="CR201" s="85"/>
      <c r="CS201" s="85"/>
      <c r="CT201" s="85"/>
      <c r="CU201" s="85"/>
      <c r="CV201" s="85"/>
    </row>
    <row r="202" spans="1:100" ht="12.75" customHeight="1" thickBot="1" x14ac:dyDescent="0.25">
      <c r="A202" s="132" t="str">
        <f>+IF('⑧一覧からの作成用データ（異動届）'!$AC$34="印刷ＯＫ→",1,"")</f>
        <v/>
      </c>
      <c r="B202" s="2413"/>
      <c r="C202" s="2413"/>
      <c r="D202" s="2396"/>
      <c r="E202" s="2396"/>
      <c r="F202" s="2413"/>
      <c r="G202" s="2413"/>
      <c r="H202" s="2396"/>
      <c r="I202" s="2396"/>
      <c r="J202" s="486"/>
      <c r="K202" s="2344"/>
      <c r="L202" s="2344"/>
      <c r="M202" s="1559"/>
      <c r="N202" s="2052"/>
      <c r="O202" s="2052"/>
      <c r="P202" s="2052"/>
      <c r="Q202" s="2052"/>
      <c r="R202" s="2054"/>
      <c r="S202" s="2529"/>
      <c r="T202" s="2530"/>
      <c r="U202" s="2530"/>
      <c r="V202" s="2530"/>
      <c r="W202" s="2530"/>
      <c r="X202" s="2530"/>
      <c r="Y202" s="2530"/>
      <c r="Z202" s="2530"/>
      <c r="AA202" s="2530"/>
      <c r="AB202" s="2530"/>
      <c r="AC202" s="2530"/>
      <c r="AD202" s="2530"/>
      <c r="AE202" s="2530"/>
      <c r="AF202" s="2530"/>
      <c r="AG202" s="2530"/>
      <c r="AH202" s="2530"/>
      <c r="AI202" s="2530"/>
      <c r="AJ202" s="2530"/>
      <c r="AK202" s="2530"/>
      <c r="AL202" s="2530"/>
      <c r="AM202" s="2530"/>
      <c r="AN202" s="2489"/>
      <c r="AO202" s="2490"/>
      <c r="AP202" s="2490"/>
      <c r="AQ202" s="2490"/>
      <c r="AR202" s="2491"/>
      <c r="AS202" s="2532"/>
      <c r="AT202" s="2532"/>
      <c r="AU202" s="2532"/>
      <c r="AV202" s="2532"/>
      <c r="AW202" s="2532"/>
      <c r="AX202" s="2460"/>
      <c r="AY202" s="2460"/>
      <c r="AZ202" s="2460"/>
      <c r="BA202" s="2460"/>
      <c r="BB202" s="2461"/>
      <c r="BC202" s="2468"/>
      <c r="BD202" s="2469"/>
      <c r="BE202" s="2470"/>
      <c r="BF202" s="2279"/>
      <c r="BG202" s="2283"/>
      <c r="BH202" s="2283"/>
      <c r="BI202" s="2283"/>
      <c r="BJ202" s="2283"/>
      <c r="BK202" s="2283"/>
      <c r="BL202" s="2283"/>
      <c r="BM202" s="2283"/>
      <c r="BN202" s="2283"/>
      <c r="BO202" s="611"/>
      <c r="BP202" s="2282"/>
      <c r="BQ202" s="2368"/>
      <c r="BR202" s="2369"/>
      <c r="BS202" s="2369"/>
      <c r="BT202" s="2276"/>
      <c r="BU202" s="2276"/>
      <c r="BV202" s="2276"/>
      <c r="BW202" s="2276"/>
      <c r="BX202" s="2276"/>
      <c r="BY202" s="2276"/>
      <c r="BZ202" s="2276"/>
      <c r="CA202" s="2276"/>
      <c r="CB202" s="2276"/>
      <c r="CC202" s="2276"/>
      <c r="CD202" s="2277"/>
      <c r="CE202" s="89"/>
      <c r="CF202" s="89"/>
      <c r="CG202" s="88"/>
      <c r="CH202" s="88"/>
      <c r="CN202" s="85"/>
      <c r="CO202" s="85"/>
      <c r="CP202" s="85"/>
      <c r="CQ202" s="85"/>
      <c r="CR202" s="85"/>
      <c r="CS202" s="85"/>
      <c r="CT202" s="85"/>
      <c r="CU202" s="85"/>
      <c r="CV202" s="85"/>
    </row>
    <row r="203" spans="1:100" ht="6.75" customHeight="1" x14ac:dyDescent="0.2">
      <c r="A203" s="132" t="str">
        <f>+IF('⑧一覧からの作成用データ（異動届）'!$AC$34="印刷ＯＫ→",1,"")</f>
        <v/>
      </c>
      <c r="B203" s="2413"/>
      <c r="C203" s="2413"/>
      <c r="D203" s="2396"/>
      <c r="E203" s="2396"/>
      <c r="F203" s="2413"/>
      <c r="G203" s="2413"/>
      <c r="H203" s="2396"/>
      <c r="I203" s="2396"/>
      <c r="J203" s="486"/>
      <c r="K203" s="2211" t="s">
        <v>308</v>
      </c>
      <c r="L203" s="2211"/>
      <c r="M203" s="2211"/>
      <c r="N203" s="2211"/>
      <c r="O203" s="2211"/>
      <c r="P203" s="2211"/>
      <c r="Q203" s="2211"/>
      <c r="R203" s="2211"/>
      <c r="S203" s="2211"/>
      <c r="T203" s="2211"/>
      <c r="U203" s="2211"/>
      <c r="V203" s="2211"/>
      <c r="W203" s="2211"/>
      <c r="X203" s="2211"/>
      <c r="Y203" s="2211"/>
      <c r="Z203" s="2211"/>
      <c r="AA203" s="2211"/>
      <c r="AB203" s="2211"/>
      <c r="AC203" s="2211"/>
      <c r="AD203" s="2211"/>
      <c r="AE203" s="2211"/>
      <c r="AF203" s="2211"/>
      <c r="AG203" s="2211"/>
      <c r="AH203" s="2211"/>
      <c r="AI203" s="2211"/>
      <c r="AJ203" s="2211"/>
      <c r="AK203" s="2211"/>
      <c r="AL203" s="2211"/>
      <c r="AM203" s="2211"/>
      <c r="AN203" s="2212"/>
      <c r="AO203" s="2212"/>
      <c r="AP203" s="2212"/>
      <c r="AQ203" s="2212"/>
      <c r="AR203" s="2212"/>
      <c r="AS203" s="2212"/>
      <c r="AT203" s="2212"/>
      <c r="AU203" s="2212"/>
      <c r="AV203" s="2212"/>
      <c r="AW203" s="2212"/>
      <c r="AX203" s="2212"/>
      <c r="AY203" s="2212"/>
      <c r="AZ203" s="2212"/>
      <c r="BA203" s="2212"/>
      <c r="BB203" s="2212"/>
      <c r="BC203" s="2212"/>
      <c r="BD203" s="2212"/>
      <c r="BE203" s="2212"/>
      <c r="BF203" s="2211"/>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89"/>
      <c r="CC203" s="89"/>
      <c r="CD203" s="89"/>
      <c r="CE203" s="89"/>
      <c r="CF203" s="89"/>
      <c r="CG203" s="88"/>
      <c r="CH203" s="88"/>
      <c r="CN203" s="85"/>
      <c r="CO203" s="85"/>
      <c r="CP203" s="85"/>
      <c r="CQ203" s="85"/>
      <c r="CR203" s="85"/>
      <c r="CS203" s="85"/>
      <c r="CT203" s="85"/>
      <c r="CU203" s="85"/>
      <c r="CV203" s="85"/>
    </row>
    <row r="204" spans="1:100" ht="16.5" customHeight="1" thickBot="1" x14ac:dyDescent="0.25">
      <c r="A204" s="132" t="str">
        <f>+IF('⑧一覧からの作成用データ（異動届）'!$AC$34="印刷ＯＫ→",1,"")</f>
        <v/>
      </c>
      <c r="B204" s="2413"/>
      <c r="C204" s="2413"/>
      <c r="D204" s="2396"/>
      <c r="E204" s="2396"/>
      <c r="F204" s="2413"/>
      <c r="G204" s="2413"/>
      <c r="H204" s="2396"/>
      <c r="I204" s="2396"/>
      <c r="J204" s="486"/>
      <c r="K204" s="2212"/>
      <c r="L204" s="2212"/>
      <c r="M204" s="2212"/>
      <c r="N204" s="2212"/>
      <c r="O204" s="2212"/>
      <c r="P204" s="2212"/>
      <c r="Q204" s="2212"/>
      <c r="R204" s="2212"/>
      <c r="S204" s="2212"/>
      <c r="T204" s="2212"/>
      <c r="U204" s="2212"/>
      <c r="V204" s="2212"/>
      <c r="W204" s="2212"/>
      <c r="X204" s="2212"/>
      <c r="Y204" s="2212"/>
      <c r="Z204" s="2212"/>
      <c r="AA204" s="2212"/>
      <c r="AB204" s="2212"/>
      <c r="AC204" s="2212"/>
      <c r="AD204" s="2212"/>
      <c r="AE204" s="2212"/>
      <c r="AF204" s="2212"/>
      <c r="AG204" s="2212"/>
      <c r="AH204" s="2212"/>
      <c r="AI204" s="2212"/>
      <c r="AJ204" s="2212"/>
      <c r="AK204" s="2212"/>
      <c r="AL204" s="2212"/>
      <c r="AM204" s="2212"/>
      <c r="AN204" s="2212"/>
      <c r="AO204" s="2212"/>
      <c r="AP204" s="2212"/>
      <c r="AQ204" s="2212"/>
      <c r="AR204" s="2212"/>
      <c r="AS204" s="2212"/>
      <c r="AT204" s="2212"/>
      <c r="AU204" s="2212"/>
      <c r="AV204" s="2212"/>
      <c r="AW204" s="2212"/>
      <c r="AX204" s="2212"/>
      <c r="AY204" s="2212"/>
      <c r="AZ204" s="2212"/>
      <c r="BA204" s="2212"/>
      <c r="BB204" s="2212"/>
      <c r="BC204" s="2212"/>
      <c r="BD204" s="2212"/>
      <c r="BE204" s="2212"/>
      <c r="BF204" s="2212"/>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77"/>
      <c r="CH204" s="77"/>
      <c r="CN204" s="85"/>
      <c r="CO204" s="85"/>
      <c r="CP204" s="85"/>
      <c r="CQ204" s="85"/>
      <c r="CR204" s="85"/>
      <c r="CS204" s="85"/>
      <c r="CT204" s="85"/>
      <c r="CU204" s="85"/>
      <c r="CV204" s="85"/>
    </row>
    <row r="205" spans="1:100" ht="16.5" customHeight="1" x14ac:dyDescent="0.2">
      <c r="A205" s="132" t="str">
        <f>+IF('⑧一覧からの作成用データ（異動届）'!$AC$34="印刷ＯＫ→",1,"")</f>
        <v/>
      </c>
      <c r="B205" s="2413"/>
      <c r="C205" s="2413"/>
      <c r="D205" s="2396"/>
      <c r="E205" s="2396"/>
      <c r="F205" s="2413"/>
      <c r="G205" s="2413"/>
      <c r="H205" s="2396"/>
      <c r="I205" s="2396"/>
      <c r="J205" s="486"/>
      <c r="K205" s="2213" t="s">
        <v>35</v>
      </c>
      <c r="L205" s="2213"/>
      <c r="M205" s="2213"/>
      <c r="N205" s="1692" t="s">
        <v>460</v>
      </c>
      <c r="O205" s="1693"/>
      <c r="P205" s="1693"/>
      <c r="Q205" s="1693"/>
      <c r="R205" s="1693"/>
      <c r="S205" s="1693"/>
      <c r="T205" s="1693"/>
      <c r="U205" s="2214"/>
      <c r="V205" s="2215"/>
      <c r="W205" s="2215"/>
      <c r="X205" s="2215"/>
      <c r="Y205" s="2215"/>
      <c r="Z205" s="2215"/>
      <c r="AA205" s="2215"/>
      <c r="AB205" s="2215"/>
      <c r="AC205" s="2215"/>
      <c r="AD205" s="2215"/>
      <c r="AE205" s="2215"/>
      <c r="AF205" s="2215"/>
      <c r="AG205" s="2215"/>
      <c r="AH205" s="2216"/>
      <c r="AI205" s="2220" t="s">
        <v>229</v>
      </c>
      <c r="AJ205" s="2221"/>
      <c r="AK205" s="2222"/>
      <c r="AL205" s="2226" t="s">
        <v>39</v>
      </c>
      <c r="AM205" s="2227"/>
      <c r="AN205" s="2227"/>
      <c r="AO205" s="2227"/>
      <c r="AP205" s="2227"/>
      <c r="AQ205" s="2227"/>
      <c r="AR205" s="2227"/>
      <c r="AS205" s="2228"/>
      <c r="AT205" s="2077"/>
      <c r="AU205" s="2077"/>
      <c r="AV205" s="2077"/>
      <c r="AW205" s="2077"/>
      <c r="AX205" s="2077"/>
      <c r="AY205" s="2077"/>
      <c r="AZ205" s="2077"/>
      <c r="BA205" s="2077"/>
      <c r="BB205" s="2077"/>
      <c r="BC205" s="2077"/>
      <c r="BD205" s="2077"/>
      <c r="BE205" s="2177"/>
      <c r="BF205" s="2178"/>
      <c r="BG205" s="2199" t="s">
        <v>40</v>
      </c>
      <c r="BH205" s="2200"/>
      <c r="BI205" s="2200"/>
      <c r="BJ205" s="2200"/>
      <c r="BK205" s="2200"/>
      <c r="BL205" s="2200"/>
      <c r="BM205" s="2200"/>
      <c r="BN205" s="2200"/>
      <c r="BO205" s="2200"/>
      <c r="BP205" s="2200"/>
      <c r="BQ205" s="2200"/>
      <c r="BR205" s="2555" t="str">
        <f>IF('⑧一覧からの作成用データ（異動届）'!$Y$34="","",TEXT('⑧一覧からの作成用データ（異動届）'!$Y$34,"#,##0")&amp;"")</f>
        <v/>
      </c>
      <c r="BS205" s="2556"/>
      <c r="BT205" s="2556"/>
      <c r="BU205" s="2556"/>
      <c r="BV205" s="2556"/>
      <c r="BW205" s="2556"/>
      <c r="BX205" s="2556"/>
      <c r="BY205" s="2556"/>
      <c r="BZ205" s="2557"/>
      <c r="CA205" s="2208" t="s">
        <v>7</v>
      </c>
      <c r="CB205" s="2208"/>
      <c r="CC205" s="2208"/>
      <c r="CD205" s="2209"/>
      <c r="CE205" s="23"/>
      <c r="CF205" s="76"/>
      <c r="CG205" s="77"/>
      <c r="CH205" s="77"/>
      <c r="CN205" s="85"/>
      <c r="CO205" s="85"/>
      <c r="CP205" s="85"/>
      <c r="CQ205" s="85"/>
      <c r="CR205" s="85"/>
      <c r="CS205" s="85"/>
      <c r="CT205" s="85"/>
      <c r="CU205" s="85"/>
      <c r="CV205" s="85"/>
    </row>
    <row r="206" spans="1:100" ht="16.5" customHeight="1" thickBot="1" x14ac:dyDescent="0.25">
      <c r="A206" s="132" t="str">
        <f>+IF('⑧一覧からの作成用データ（異動届）'!$AC$34="印刷ＯＫ→",1,"")</f>
        <v/>
      </c>
      <c r="B206" s="2413"/>
      <c r="C206" s="2413"/>
      <c r="D206" s="2396"/>
      <c r="E206" s="2396"/>
      <c r="F206" s="2413"/>
      <c r="G206" s="2413"/>
      <c r="H206" s="2396"/>
      <c r="I206" s="2396"/>
      <c r="J206" s="486"/>
      <c r="K206" s="2213"/>
      <c r="L206" s="2213"/>
      <c r="M206" s="2213"/>
      <c r="N206" s="1698"/>
      <c r="O206" s="1699"/>
      <c r="P206" s="1699"/>
      <c r="Q206" s="1699"/>
      <c r="R206" s="1699"/>
      <c r="S206" s="1699"/>
      <c r="T206" s="1699"/>
      <c r="U206" s="2217"/>
      <c r="V206" s="2218"/>
      <c r="W206" s="2218"/>
      <c r="X206" s="2218"/>
      <c r="Y206" s="2218"/>
      <c r="Z206" s="2218"/>
      <c r="AA206" s="2218"/>
      <c r="AB206" s="2218"/>
      <c r="AC206" s="2218"/>
      <c r="AD206" s="2218"/>
      <c r="AE206" s="2218"/>
      <c r="AF206" s="2218"/>
      <c r="AG206" s="2218"/>
      <c r="AH206" s="2219"/>
      <c r="AI206" s="2223"/>
      <c r="AJ206" s="2224"/>
      <c r="AK206" s="2225"/>
      <c r="AL206" s="2229"/>
      <c r="AM206" s="2230"/>
      <c r="AN206" s="2230"/>
      <c r="AO206" s="2230"/>
      <c r="AP206" s="2230"/>
      <c r="AQ206" s="2230"/>
      <c r="AR206" s="2230"/>
      <c r="AS206" s="2231"/>
      <c r="AT206" s="2077"/>
      <c r="AU206" s="2077"/>
      <c r="AV206" s="2077"/>
      <c r="AW206" s="2077"/>
      <c r="AX206" s="2077"/>
      <c r="AY206" s="2077"/>
      <c r="AZ206" s="2077"/>
      <c r="BA206" s="2077"/>
      <c r="BB206" s="2077"/>
      <c r="BC206" s="2077"/>
      <c r="BD206" s="2077"/>
      <c r="BE206" s="2198"/>
      <c r="BF206" s="2196"/>
      <c r="BG206" s="2201"/>
      <c r="BH206" s="1530"/>
      <c r="BI206" s="1530"/>
      <c r="BJ206" s="1530"/>
      <c r="BK206" s="1530"/>
      <c r="BL206" s="1530"/>
      <c r="BM206" s="1530"/>
      <c r="BN206" s="1530"/>
      <c r="BO206" s="1530"/>
      <c r="BP206" s="1530"/>
      <c r="BQ206" s="1530"/>
      <c r="BR206" s="2558"/>
      <c r="BS206" s="2559"/>
      <c r="BT206" s="2559"/>
      <c r="BU206" s="2559"/>
      <c r="BV206" s="2559"/>
      <c r="BW206" s="2559"/>
      <c r="BX206" s="2559"/>
      <c r="BY206" s="2559"/>
      <c r="BZ206" s="2560"/>
      <c r="CA206" s="1632"/>
      <c r="CB206" s="1632"/>
      <c r="CC206" s="1632"/>
      <c r="CD206" s="2210"/>
      <c r="CE206" s="76"/>
      <c r="CF206" s="76"/>
      <c r="CG206" s="77"/>
      <c r="CH206" s="77"/>
      <c r="CN206" s="85"/>
      <c r="CO206" s="85"/>
      <c r="CP206" s="85"/>
      <c r="CQ206" s="85"/>
      <c r="CR206" s="85"/>
      <c r="CS206" s="85"/>
      <c r="CT206" s="85"/>
      <c r="CU206" s="85"/>
      <c r="CV206" s="85"/>
    </row>
    <row r="207" spans="1:100" ht="16.5" customHeight="1" x14ac:dyDescent="0.2">
      <c r="A207" s="132" t="str">
        <f>+IF('⑧一覧からの作成用データ（異動届）'!$AC$34="印刷ＯＫ→",1,"")</f>
        <v/>
      </c>
      <c r="B207" s="2413"/>
      <c r="C207" s="2413"/>
      <c r="D207" s="2396"/>
      <c r="E207" s="2396"/>
      <c r="F207" s="2413"/>
      <c r="G207" s="2413"/>
      <c r="H207" s="2396"/>
      <c r="I207" s="2396"/>
      <c r="J207" s="486"/>
      <c r="K207" s="2213"/>
      <c r="L207" s="2213"/>
      <c r="M207" s="2213"/>
      <c r="N207" s="2168" t="s">
        <v>21</v>
      </c>
      <c r="O207" s="2169"/>
      <c r="P207" s="2169"/>
      <c r="Q207" s="2169"/>
      <c r="R207" s="2169"/>
      <c r="S207" s="2169"/>
      <c r="T207" s="2170"/>
      <c r="U207" s="2177" t="s">
        <v>461</v>
      </c>
      <c r="V207" s="2178"/>
      <c r="W207" s="2179"/>
      <c r="X207" s="2179"/>
      <c r="Y207" s="2179"/>
      <c r="Z207" s="2179"/>
      <c r="AA207" s="2179"/>
      <c r="AB207" s="2179"/>
      <c r="AC207" s="2179"/>
      <c r="AD207" s="2179"/>
      <c r="AE207" s="63"/>
      <c r="AF207" s="63"/>
      <c r="AG207" s="63"/>
      <c r="AH207" s="63"/>
      <c r="AI207" s="63"/>
      <c r="AJ207" s="63"/>
      <c r="AK207" s="63"/>
      <c r="AL207" s="63"/>
      <c r="AM207" s="63"/>
      <c r="AN207" s="63"/>
      <c r="AO207" s="64"/>
      <c r="AP207" s="2180" t="s">
        <v>38</v>
      </c>
      <c r="AQ207" s="2181"/>
      <c r="AR207" s="2073" t="s">
        <v>33</v>
      </c>
      <c r="AS207" s="2074"/>
      <c r="AT207" s="2077"/>
      <c r="AU207" s="2077"/>
      <c r="AV207" s="2077"/>
      <c r="AW207" s="2077"/>
      <c r="AX207" s="2077"/>
      <c r="AY207" s="2077"/>
      <c r="AZ207" s="2077"/>
      <c r="BA207" s="2077"/>
      <c r="BB207" s="2077"/>
      <c r="BC207" s="2077"/>
      <c r="BD207" s="2077"/>
      <c r="BE207" s="2077"/>
      <c r="BF207" s="2078"/>
      <c r="BG207" s="57"/>
      <c r="BH207" s="76"/>
      <c r="BI207" s="76"/>
      <c r="BJ207" s="2561" t="str">
        <f>'⑧一覧からの作成用データ（異動届）'!$X$34&amp;""</f>
        <v/>
      </c>
      <c r="BK207" s="2562"/>
      <c r="BL207" s="2562"/>
      <c r="BM207" s="2562"/>
      <c r="BN207" s="2562"/>
      <c r="BO207" s="2563"/>
      <c r="BP207" s="1720" t="s">
        <v>311</v>
      </c>
      <c r="BQ207" s="2063"/>
      <c r="BR207" s="2063"/>
      <c r="BS207" s="2063"/>
      <c r="BT207" s="2063"/>
      <c r="BU207" s="2063"/>
      <c r="BV207" s="2063"/>
      <c r="BW207" s="2063"/>
      <c r="BX207" s="2063"/>
      <c r="BY207" s="2063"/>
      <c r="BZ207" s="2063"/>
      <c r="CA207" s="2063"/>
      <c r="CB207" s="2063"/>
      <c r="CC207" s="2063"/>
      <c r="CD207" s="2064"/>
      <c r="CE207" s="76"/>
      <c r="CF207" s="76"/>
      <c r="CG207" s="77"/>
      <c r="CH207" s="77"/>
      <c r="CN207" s="85"/>
      <c r="CO207" s="85"/>
      <c r="CP207" s="85"/>
      <c r="CQ207" s="85"/>
      <c r="CR207" s="85"/>
      <c r="CS207" s="85"/>
    </row>
    <row r="208" spans="1:100" ht="16.5" customHeight="1" thickBot="1" x14ac:dyDescent="0.25">
      <c r="A208" s="132" t="str">
        <f>+IF('⑧一覧からの作成用データ（異動届）'!$AC$34="印刷ＯＫ→",1,"")</f>
        <v/>
      </c>
      <c r="B208" s="2413"/>
      <c r="C208" s="2413"/>
      <c r="D208" s="2396"/>
      <c r="E208" s="2396"/>
      <c r="F208" s="2413"/>
      <c r="G208" s="2413"/>
      <c r="H208" s="2396"/>
      <c r="I208" s="2396"/>
      <c r="J208" s="486"/>
      <c r="K208" s="2213"/>
      <c r="L208" s="2213"/>
      <c r="M208" s="2213"/>
      <c r="N208" s="2171"/>
      <c r="O208" s="2172"/>
      <c r="P208" s="2172"/>
      <c r="Q208" s="2172"/>
      <c r="R208" s="2172"/>
      <c r="S208" s="2172"/>
      <c r="T208" s="2173"/>
      <c r="U208" s="2067"/>
      <c r="V208" s="2068"/>
      <c r="W208" s="2068"/>
      <c r="X208" s="2068"/>
      <c r="Y208" s="2068"/>
      <c r="Z208" s="2068"/>
      <c r="AA208" s="2068"/>
      <c r="AB208" s="2068"/>
      <c r="AC208" s="2068"/>
      <c r="AD208" s="2068"/>
      <c r="AE208" s="2068"/>
      <c r="AF208" s="2068"/>
      <c r="AG208" s="2068"/>
      <c r="AH208" s="2068"/>
      <c r="AI208" s="2068"/>
      <c r="AJ208" s="2068"/>
      <c r="AK208" s="2068"/>
      <c r="AL208" s="2068"/>
      <c r="AM208" s="2068"/>
      <c r="AN208" s="2068"/>
      <c r="AO208" s="2069"/>
      <c r="AP208" s="2182"/>
      <c r="AQ208" s="2183"/>
      <c r="AR208" s="2075"/>
      <c r="AS208" s="2076"/>
      <c r="AT208" s="2077"/>
      <c r="AU208" s="2077"/>
      <c r="AV208" s="2077"/>
      <c r="AW208" s="2077"/>
      <c r="AX208" s="2077"/>
      <c r="AY208" s="2077"/>
      <c r="AZ208" s="2077"/>
      <c r="BA208" s="2077"/>
      <c r="BB208" s="2077"/>
      <c r="BC208" s="2077"/>
      <c r="BD208" s="2077"/>
      <c r="BE208" s="2077"/>
      <c r="BF208" s="2078"/>
      <c r="BG208" s="57"/>
      <c r="BH208" s="76"/>
      <c r="BI208" s="76"/>
      <c r="BJ208" s="2564"/>
      <c r="BK208" s="2565"/>
      <c r="BL208" s="2565"/>
      <c r="BM208" s="2565"/>
      <c r="BN208" s="2565"/>
      <c r="BO208" s="2566"/>
      <c r="BP208" s="2063"/>
      <c r="BQ208" s="2063"/>
      <c r="BR208" s="2063"/>
      <c r="BS208" s="2063"/>
      <c r="BT208" s="2063"/>
      <c r="BU208" s="2063"/>
      <c r="BV208" s="2063"/>
      <c r="BW208" s="2063"/>
      <c r="BX208" s="2063"/>
      <c r="BY208" s="2063"/>
      <c r="BZ208" s="2063"/>
      <c r="CA208" s="2063"/>
      <c r="CB208" s="2063"/>
      <c r="CC208" s="2063"/>
      <c r="CD208" s="2064"/>
      <c r="CE208" s="76"/>
      <c r="CF208" s="76"/>
      <c r="CG208" s="77"/>
      <c r="CH208" s="77"/>
      <c r="CN208" s="85"/>
      <c r="CO208" s="85"/>
      <c r="CP208" s="85"/>
      <c r="CQ208" s="85"/>
      <c r="CR208" s="85"/>
      <c r="CS208" s="85"/>
    </row>
    <row r="209" spans="1:100" ht="16.5" customHeight="1" thickBot="1" x14ac:dyDescent="0.25">
      <c r="A209" s="132" t="str">
        <f>+IF('⑧一覧からの作成用データ（異動届）'!$AC$34="印刷ＯＫ→",1,"")</f>
        <v/>
      </c>
      <c r="B209" s="2413"/>
      <c r="C209" s="2413"/>
      <c r="D209" s="2396"/>
      <c r="E209" s="2396"/>
      <c r="F209" s="2413"/>
      <c r="G209" s="2413"/>
      <c r="H209" s="2396"/>
      <c r="I209" s="2396"/>
      <c r="J209" s="486"/>
      <c r="K209" s="2213"/>
      <c r="L209" s="2213"/>
      <c r="M209" s="2213"/>
      <c r="N209" s="2174"/>
      <c r="O209" s="2175"/>
      <c r="P209" s="2175"/>
      <c r="Q209" s="2175"/>
      <c r="R209" s="2175"/>
      <c r="S209" s="2175"/>
      <c r="T209" s="2176"/>
      <c r="U209" s="2070"/>
      <c r="V209" s="2071"/>
      <c r="W209" s="2071"/>
      <c r="X209" s="2071"/>
      <c r="Y209" s="2071"/>
      <c r="Z209" s="2071"/>
      <c r="AA209" s="2071"/>
      <c r="AB209" s="2071"/>
      <c r="AC209" s="2071"/>
      <c r="AD209" s="2071"/>
      <c r="AE209" s="2071"/>
      <c r="AF209" s="2071"/>
      <c r="AG209" s="2071"/>
      <c r="AH209" s="2071"/>
      <c r="AI209" s="2071"/>
      <c r="AJ209" s="2071"/>
      <c r="AK209" s="2071"/>
      <c r="AL209" s="2071"/>
      <c r="AM209" s="2071"/>
      <c r="AN209" s="2071"/>
      <c r="AO209" s="2072"/>
      <c r="AP209" s="2182"/>
      <c r="AQ209" s="2183"/>
      <c r="AR209" s="2073" t="s">
        <v>3</v>
      </c>
      <c r="AS209" s="2074"/>
      <c r="AT209" s="2077"/>
      <c r="AU209" s="2077"/>
      <c r="AV209" s="2077"/>
      <c r="AW209" s="2077"/>
      <c r="AX209" s="2077"/>
      <c r="AY209" s="2077"/>
      <c r="AZ209" s="2077"/>
      <c r="BA209" s="2077"/>
      <c r="BB209" s="2077"/>
      <c r="BC209" s="2077"/>
      <c r="BD209" s="2077"/>
      <c r="BE209" s="2077"/>
      <c r="BF209" s="2078"/>
      <c r="BG209" s="58"/>
      <c r="BH209" s="59"/>
      <c r="BI209" s="59"/>
      <c r="BJ209" s="59"/>
      <c r="BK209" s="59"/>
      <c r="BL209" s="59"/>
      <c r="BM209" s="59"/>
      <c r="BN209" s="59"/>
      <c r="BO209" s="59"/>
      <c r="BP209" s="2065"/>
      <c r="BQ209" s="2065"/>
      <c r="BR209" s="2065"/>
      <c r="BS209" s="2065"/>
      <c r="BT209" s="2065"/>
      <c r="BU209" s="2065"/>
      <c r="BV209" s="2065"/>
      <c r="BW209" s="2065"/>
      <c r="BX209" s="2065"/>
      <c r="BY209" s="2065"/>
      <c r="BZ209" s="2065"/>
      <c r="CA209" s="2065"/>
      <c r="CB209" s="2065"/>
      <c r="CC209" s="2065"/>
      <c r="CD209" s="2066"/>
      <c r="CE209" s="76"/>
      <c r="CF209" s="76"/>
      <c r="CG209" s="77"/>
      <c r="CH209" s="77"/>
      <c r="CN209" s="85"/>
      <c r="CO209" s="85"/>
      <c r="CP209" s="85"/>
      <c r="CQ209" s="85"/>
      <c r="CR209" s="85"/>
      <c r="CS209" s="85"/>
      <c r="CT209" s="85"/>
      <c r="CU209" s="85"/>
      <c r="CV209" s="85"/>
    </row>
    <row r="210" spans="1:100" ht="16.5" customHeight="1" thickBot="1" x14ac:dyDescent="0.25">
      <c r="A210" s="132" t="str">
        <f>+IF('⑧一覧からの作成用データ（異動届）'!$AC$34="印刷ＯＫ→",1,"")</f>
        <v/>
      </c>
      <c r="B210" s="2413"/>
      <c r="C210" s="2413"/>
      <c r="D210" s="2396"/>
      <c r="E210" s="2396"/>
      <c r="F210" s="2413"/>
      <c r="G210" s="2413"/>
      <c r="H210" s="2396"/>
      <c r="I210" s="2396"/>
      <c r="J210" s="486"/>
      <c r="K210" s="2213"/>
      <c r="L210" s="2213"/>
      <c r="M210" s="2213"/>
      <c r="N210" s="1529" t="s">
        <v>36</v>
      </c>
      <c r="O210" s="2079"/>
      <c r="P210" s="2079"/>
      <c r="Q210" s="2079"/>
      <c r="R210" s="2079"/>
      <c r="S210" s="2079"/>
      <c r="T210" s="2080"/>
      <c r="U210" s="2081"/>
      <c r="V210" s="2082"/>
      <c r="W210" s="2082"/>
      <c r="X210" s="2082"/>
      <c r="Y210" s="2082"/>
      <c r="Z210" s="2082"/>
      <c r="AA210" s="2082"/>
      <c r="AB210" s="2082"/>
      <c r="AC210" s="2082"/>
      <c r="AD210" s="2082"/>
      <c r="AE210" s="2082"/>
      <c r="AF210" s="2082"/>
      <c r="AG210" s="2082"/>
      <c r="AH210" s="2082"/>
      <c r="AI210" s="2082"/>
      <c r="AJ210" s="2082"/>
      <c r="AK210" s="2082"/>
      <c r="AL210" s="2082"/>
      <c r="AM210" s="2082"/>
      <c r="AN210" s="2082"/>
      <c r="AO210" s="2083"/>
      <c r="AP210" s="2182"/>
      <c r="AQ210" s="2183"/>
      <c r="AR210" s="2075"/>
      <c r="AS210" s="2076"/>
      <c r="AT210" s="2077"/>
      <c r="AU210" s="2077"/>
      <c r="AV210" s="2077"/>
      <c r="AW210" s="2077"/>
      <c r="AX210" s="2077"/>
      <c r="AY210" s="2077"/>
      <c r="AZ210" s="2077"/>
      <c r="BA210" s="2077"/>
      <c r="BB210" s="2077"/>
      <c r="BC210" s="2077"/>
      <c r="BD210" s="2077"/>
      <c r="BE210" s="2077"/>
      <c r="BF210" s="2078"/>
      <c r="BG210" s="2165" t="s">
        <v>34</v>
      </c>
      <c r="BH210" s="1564"/>
      <c r="BI210" s="1564"/>
      <c r="BJ210" s="1564"/>
      <c r="BK210" s="1564"/>
      <c r="BL210" s="1564"/>
      <c r="BM210" s="1564"/>
      <c r="BN210" s="1564"/>
      <c r="BO210" s="1565"/>
      <c r="BP210" s="2166"/>
      <c r="BQ210" s="714"/>
      <c r="BR210" s="714"/>
      <c r="BS210" s="714"/>
      <c r="BT210" s="714"/>
      <c r="BU210" s="714"/>
      <c r="BV210" s="714"/>
      <c r="BW210" s="714"/>
      <c r="BX210" s="714"/>
      <c r="BY210" s="714"/>
      <c r="BZ210" s="714"/>
      <c r="CA210" s="714"/>
      <c r="CB210" s="714"/>
      <c r="CC210" s="714"/>
      <c r="CD210" s="2167"/>
      <c r="CE210" s="76"/>
      <c r="CF210" s="76"/>
      <c r="CG210" s="77"/>
      <c r="CH210" s="77"/>
      <c r="CN210" s="85"/>
      <c r="CO210" s="85"/>
      <c r="CP210" s="85"/>
      <c r="CQ210" s="85"/>
      <c r="CR210" s="85"/>
      <c r="CS210" s="85"/>
      <c r="CT210" s="85"/>
      <c r="CU210" s="85"/>
      <c r="CV210" s="85"/>
    </row>
    <row r="211" spans="1:100" ht="16.5" customHeight="1" x14ac:dyDescent="0.2">
      <c r="A211" s="132" t="str">
        <f>+IF('⑧一覧からの作成用データ（異動届）'!$AC$34="印刷ＯＫ→",1,"")</f>
        <v/>
      </c>
      <c r="B211" s="2413"/>
      <c r="C211" s="2413"/>
      <c r="D211" s="2396"/>
      <c r="E211" s="2396"/>
      <c r="F211" s="2413"/>
      <c r="G211" s="2413"/>
      <c r="H211" s="2396"/>
      <c r="I211" s="2396"/>
      <c r="J211" s="486"/>
      <c r="K211" s="2213"/>
      <c r="L211" s="2213"/>
      <c r="M211" s="2213"/>
      <c r="N211" s="2186" t="s">
        <v>37</v>
      </c>
      <c r="O211" s="2187"/>
      <c r="P211" s="2187"/>
      <c r="Q211" s="2187"/>
      <c r="R211" s="2187"/>
      <c r="S211" s="2187"/>
      <c r="T211" s="2188"/>
      <c r="U211" s="2192"/>
      <c r="V211" s="2193"/>
      <c r="W211" s="2193"/>
      <c r="X211" s="2193"/>
      <c r="Y211" s="2193"/>
      <c r="Z211" s="2193"/>
      <c r="AA211" s="2193"/>
      <c r="AB211" s="2193"/>
      <c r="AC211" s="2193"/>
      <c r="AD211" s="2193"/>
      <c r="AE211" s="2193"/>
      <c r="AF211" s="2193"/>
      <c r="AG211" s="2193"/>
      <c r="AH211" s="2193"/>
      <c r="AI211" s="2193"/>
      <c r="AJ211" s="2193"/>
      <c r="AK211" s="2193"/>
      <c r="AL211" s="2193"/>
      <c r="AM211" s="2193"/>
      <c r="AN211" s="2193"/>
      <c r="AO211" s="2194"/>
      <c r="AP211" s="2182"/>
      <c r="AQ211" s="2183"/>
      <c r="AR211" s="2073" t="s">
        <v>4</v>
      </c>
      <c r="AS211" s="2074"/>
      <c r="AT211" s="2178"/>
      <c r="AU211" s="2195"/>
      <c r="AV211" s="2195"/>
      <c r="AW211" s="2195"/>
      <c r="AX211" s="2195"/>
      <c r="AY211" s="2195"/>
      <c r="AZ211" s="2195"/>
      <c r="BA211" s="2195"/>
      <c r="BB211" s="2195"/>
      <c r="BC211" s="2195"/>
      <c r="BD211" s="2195"/>
      <c r="BE211" s="2195"/>
      <c r="BF211" s="2195"/>
      <c r="BG211" s="1640" t="s">
        <v>309</v>
      </c>
      <c r="BH211" s="1590"/>
      <c r="BI211" s="1590"/>
      <c r="BJ211" s="1590"/>
      <c r="BK211" s="1590"/>
      <c r="BL211" s="1590"/>
      <c r="BM211" s="1590"/>
      <c r="BN211" s="1590"/>
      <c r="BO211" s="2039"/>
      <c r="BP211" s="2041"/>
      <c r="BQ211" s="2042"/>
      <c r="BR211" s="2042"/>
      <c r="BS211" s="2043"/>
      <c r="BT211" s="2047" t="s">
        <v>41</v>
      </c>
      <c r="BU211" s="2048"/>
      <c r="BV211" s="2048"/>
      <c r="BW211" s="2051" t="s">
        <v>42</v>
      </c>
      <c r="BX211" s="2051"/>
      <c r="BY211" s="2051"/>
      <c r="BZ211" s="2051"/>
      <c r="CA211" s="2051" t="s">
        <v>43</v>
      </c>
      <c r="CB211" s="2051"/>
      <c r="CC211" s="2051"/>
      <c r="CD211" s="2053"/>
      <c r="CE211" s="76"/>
      <c r="CF211" s="76"/>
      <c r="CG211" s="77"/>
      <c r="CH211" s="77"/>
      <c r="CN211" s="85"/>
      <c r="CO211" s="85"/>
      <c r="CP211" s="85"/>
      <c r="CQ211" s="85"/>
      <c r="CR211" s="85"/>
      <c r="CS211" s="85"/>
      <c r="CT211" s="85"/>
      <c r="CU211" s="85"/>
      <c r="CV211" s="85"/>
    </row>
    <row r="212" spans="1:100" ht="12" customHeight="1" thickBot="1" x14ac:dyDescent="0.25">
      <c r="A212" s="132" t="str">
        <f>+IF('⑧一覧からの作成用データ（異動届）'!$AC$34="印刷ＯＫ→",1,"")</f>
        <v/>
      </c>
      <c r="B212" s="2413"/>
      <c r="C212" s="2413"/>
      <c r="D212" s="2396"/>
      <c r="E212" s="2396"/>
      <c r="F212" s="2413"/>
      <c r="G212" s="2413"/>
      <c r="H212" s="2396"/>
      <c r="I212" s="2396"/>
      <c r="J212" s="486"/>
      <c r="K212" s="2213"/>
      <c r="L212" s="2213"/>
      <c r="M212" s="2213"/>
      <c r="N212" s="2189"/>
      <c r="O212" s="2190"/>
      <c r="P212" s="2190"/>
      <c r="Q212" s="2190"/>
      <c r="R212" s="2190"/>
      <c r="S212" s="2190"/>
      <c r="T212" s="2191"/>
      <c r="U212" s="2070"/>
      <c r="V212" s="2071"/>
      <c r="W212" s="2071"/>
      <c r="X212" s="2071"/>
      <c r="Y212" s="2071"/>
      <c r="Z212" s="2071"/>
      <c r="AA212" s="2071"/>
      <c r="AB212" s="2071"/>
      <c r="AC212" s="2071"/>
      <c r="AD212" s="2071"/>
      <c r="AE212" s="2071"/>
      <c r="AF212" s="2071"/>
      <c r="AG212" s="2071"/>
      <c r="AH212" s="2071"/>
      <c r="AI212" s="2071"/>
      <c r="AJ212" s="2071"/>
      <c r="AK212" s="2071"/>
      <c r="AL212" s="2071"/>
      <c r="AM212" s="2071"/>
      <c r="AN212" s="2071"/>
      <c r="AO212" s="2072"/>
      <c r="AP212" s="2184"/>
      <c r="AQ212" s="2185"/>
      <c r="AR212" s="2075"/>
      <c r="AS212" s="2076"/>
      <c r="AT212" s="2196"/>
      <c r="AU212" s="2197"/>
      <c r="AV212" s="2197"/>
      <c r="AW212" s="2197"/>
      <c r="AX212" s="2197"/>
      <c r="AY212" s="2197"/>
      <c r="AZ212" s="2197"/>
      <c r="BA212" s="2197"/>
      <c r="BB212" s="2197"/>
      <c r="BC212" s="2197"/>
      <c r="BD212" s="2197"/>
      <c r="BE212" s="2197"/>
      <c r="BF212" s="2197"/>
      <c r="BG212" s="1637"/>
      <c r="BH212" s="1638"/>
      <c r="BI212" s="1638"/>
      <c r="BJ212" s="1638"/>
      <c r="BK212" s="1638"/>
      <c r="BL212" s="1638"/>
      <c r="BM212" s="1638"/>
      <c r="BN212" s="1638"/>
      <c r="BO212" s="2040"/>
      <c r="BP212" s="2044"/>
      <c r="BQ212" s="2045"/>
      <c r="BR212" s="2045"/>
      <c r="BS212" s="2046"/>
      <c r="BT212" s="2049"/>
      <c r="BU212" s="2050"/>
      <c r="BV212" s="2050"/>
      <c r="BW212" s="2052"/>
      <c r="BX212" s="2052"/>
      <c r="BY212" s="2052"/>
      <c r="BZ212" s="2052"/>
      <c r="CA212" s="2052"/>
      <c r="CB212" s="2052"/>
      <c r="CC212" s="2052"/>
      <c r="CD212" s="2054"/>
      <c r="CE212" s="76"/>
      <c r="CF212" s="76"/>
      <c r="CG212" s="77"/>
      <c r="CH212" s="77"/>
      <c r="CN212" s="85"/>
      <c r="CO212" s="85"/>
      <c r="CP212" s="85"/>
      <c r="CQ212" s="85"/>
      <c r="CR212" s="85"/>
      <c r="CS212" s="85"/>
      <c r="CT212" s="85"/>
      <c r="CU212" s="85"/>
      <c r="CV212" s="85"/>
    </row>
    <row r="213" spans="1:100" ht="6.75" customHeight="1" x14ac:dyDescent="0.2">
      <c r="A213" s="132" t="str">
        <f>+IF('⑧一覧からの作成用データ（異動届）'!$AC$34="印刷ＯＫ→",1,"")</f>
        <v/>
      </c>
      <c r="B213" s="2413"/>
      <c r="C213" s="2413"/>
      <c r="D213" s="2396"/>
      <c r="E213" s="2396"/>
      <c r="F213" s="2413"/>
      <c r="G213" s="2413"/>
      <c r="H213" s="2396"/>
      <c r="I213" s="2396"/>
      <c r="J213" s="486"/>
      <c r="K213" s="2055" t="s">
        <v>79</v>
      </c>
      <c r="L213" s="2055"/>
      <c r="M213" s="2055"/>
      <c r="N213" s="2055"/>
      <c r="O213" s="2055"/>
      <c r="P213" s="2055"/>
      <c r="Q213" s="2055"/>
      <c r="R213" s="2055"/>
      <c r="S213" s="2055"/>
      <c r="T213" s="2055"/>
      <c r="U213" s="2055"/>
      <c r="V213" s="2055"/>
      <c r="W213" s="2055"/>
      <c r="X213" s="2055"/>
      <c r="Y213" s="2055"/>
      <c r="Z213" s="2055"/>
      <c r="AA213" s="2055"/>
      <c r="AB213" s="2055"/>
      <c r="AC213" s="2055"/>
      <c r="AD213" s="2055"/>
      <c r="AE213" s="2055"/>
      <c r="AF213" s="2055"/>
      <c r="AG213" s="2055"/>
      <c r="AH213" s="2055"/>
      <c r="AI213" s="2055"/>
      <c r="AJ213" s="2055"/>
      <c r="AK213" s="2055"/>
      <c r="AL213" s="2055"/>
      <c r="AM213" s="2055"/>
      <c r="AN213" s="2055"/>
      <c r="AO213" s="2055"/>
      <c r="AP213" s="2055"/>
      <c r="AQ213" s="2055"/>
      <c r="AR213" s="2055"/>
      <c r="AS213" s="2055"/>
      <c r="AT213" s="2055"/>
      <c r="AU213" s="2055"/>
      <c r="AV213" s="2055"/>
      <c r="AW213" s="2055"/>
      <c r="AX213" s="2055"/>
      <c r="AY213" s="2055"/>
      <c r="AZ213" s="2055"/>
      <c r="BA213" s="2055"/>
      <c r="BB213" s="2055"/>
      <c r="BC213" s="2055"/>
      <c r="BD213" s="2055"/>
      <c r="BE213" s="2055"/>
      <c r="BF213" s="2055"/>
      <c r="BG213" s="60"/>
      <c r="BH213" s="60"/>
      <c r="BI213" s="60"/>
      <c r="BJ213" s="60"/>
      <c r="BK213" s="61"/>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7"/>
      <c r="CH213" s="77"/>
      <c r="CN213" s="85"/>
      <c r="CO213" s="85"/>
      <c r="CP213" s="85"/>
      <c r="CQ213" s="85"/>
      <c r="CR213" s="85"/>
      <c r="CS213" s="85"/>
      <c r="CT213" s="85"/>
      <c r="CU213" s="85"/>
      <c r="CV213" s="85"/>
    </row>
    <row r="214" spans="1:100" ht="13.5" customHeight="1" thickBot="1" x14ac:dyDescent="0.25">
      <c r="A214" s="132" t="str">
        <f>+IF('⑧一覧からの作成用データ（異動届）'!$AC$34="印刷ＯＫ→",1,"")</f>
        <v/>
      </c>
      <c r="B214" s="2413"/>
      <c r="C214" s="2413"/>
      <c r="D214" s="2396"/>
      <c r="E214" s="2396"/>
      <c r="F214" s="2413"/>
      <c r="G214" s="2413"/>
      <c r="H214" s="2396"/>
      <c r="I214" s="2396"/>
      <c r="J214" s="486"/>
      <c r="K214" s="2056"/>
      <c r="L214" s="2056"/>
      <c r="M214" s="2056"/>
      <c r="N214" s="2056"/>
      <c r="O214" s="2056"/>
      <c r="P214" s="2056"/>
      <c r="Q214" s="2056"/>
      <c r="R214" s="2056"/>
      <c r="S214" s="2056"/>
      <c r="T214" s="2056"/>
      <c r="U214" s="2056"/>
      <c r="V214" s="2056"/>
      <c r="W214" s="2056"/>
      <c r="X214" s="2056"/>
      <c r="Y214" s="2056"/>
      <c r="Z214" s="2056"/>
      <c r="AA214" s="2056"/>
      <c r="AB214" s="2056"/>
      <c r="AC214" s="2056"/>
      <c r="AD214" s="2056"/>
      <c r="AE214" s="2056"/>
      <c r="AF214" s="2056"/>
      <c r="AG214" s="2056"/>
      <c r="AH214" s="2056"/>
      <c r="AI214" s="2056"/>
      <c r="AJ214" s="2056"/>
      <c r="AK214" s="2056"/>
      <c r="AL214" s="2056"/>
      <c r="AM214" s="2056"/>
      <c r="AN214" s="2056"/>
      <c r="AO214" s="2056"/>
      <c r="AP214" s="2056"/>
      <c r="AQ214" s="2056"/>
      <c r="AR214" s="2056"/>
      <c r="AS214" s="2056"/>
      <c r="AT214" s="2056"/>
      <c r="AU214" s="2056"/>
      <c r="AV214" s="2056"/>
      <c r="AW214" s="2056"/>
      <c r="AX214" s="2056"/>
      <c r="AY214" s="2056"/>
      <c r="AZ214" s="2056"/>
      <c r="BA214" s="2056"/>
      <c r="BB214" s="2056"/>
      <c r="BC214" s="2056"/>
      <c r="BD214" s="2056"/>
      <c r="BE214" s="2056"/>
      <c r="BF214" s="2056"/>
      <c r="BG214" s="60"/>
      <c r="BH214" s="60"/>
      <c r="BI214" s="60"/>
      <c r="BJ214" s="60"/>
      <c r="BK214" s="62"/>
      <c r="BL214" s="62"/>
      <c r="BM214" s="62"/>
      <c r="BN214" s="62"/>
      <c r="BO214" s="62"/>
      <c r="BP214" s="62"/>
      <c r="BQ214" s="62"/>
      <c r="BR214" s="62"/>
      <c r="BS214" s="62"/>
      <c r="BT214" s="62"/>
      <c r="BU214" s="62"/>
      <c r="BV214" s="62"/>
      <c r="BW214" s="62"/>
      <c r="BX214" s="62"/>
      <c r="BY214" s="62"/>
      <c r="BZ214" s="62"/>
      <c r="CA214" s="62"/>
      <c r="CB214" s="62"/>
      <c r="CC214" s="62"/>
      <c r="CD214" s="62"/>
      <c r="CE214" s="76"/>
      <c r="CF214" s="76"/>
      <c r="CG214" s="91"/>
      <c r="CH214" s="77"/>
      <c r="CN214" s="85"/>
      <c r="CO214" s="85"/>
      <c r="CP214" s="85"/>
      <c r="CQ214" s="85"/>
      <c r="CR214" s="85"/>
      <c r="CS214" s="85"/>
      <c r="CT214" s="85"/>
      <c r="CU214" s="85"/>
    </row>
    <row r="215" spans="1:100" ht="11.25" customHeight="1" thickBot="1" x14ac:dyDescent="0.25">
      <c r="A215" s="132" t="str">
        <f>+IF('⑧一覧からの作成用データ（異動届）'!$AC$34="印刷ＯＫ→",1,"")</f>
        <v/>
      </c>
      <c r="B215" s="2413"/>
      <c r="C215" s="2413"/>
      <c r="D215" s="2396"/>
      <c r="E215" s="2396"/>
      <c r="F215" s="2413"/>
      <c r="G215" s="2413"/>
      <c r="H215" s="2396"/>
      <c r="I215" s="2396"/>
      <c r="J215" s="486"/>
      <c r="K215" s="2152" t="s">
        <v>44</v>
      </c>
      <c r="L215" s="2153"/>
      <c r="M215" s="2153"/>
      <c r="N215" s="2153"/>
      <c r="O215" s="2154"/>
      <c r="P215" s="2158" t="s">
        <v>46</v>
      </c>
      <c r="Q215" s="2159"/>
      <c r="R215" s="2159"/>
      <c r="S215" s="2159"/>
      <c r="T215" s="2159"/>
      <c r="U215" s="2159"/>
      <c r="V215" s="2159"/>
      <c r="W215" s="2159"/>
      <c r="X215" s="2540" t="str">
        <f>'⑧一覧からの作成用データ（異動届）'!$R$34&amp;""</f>
        <v/>
      </c>
      <c r="Y215" s="2540"/>
      <c r="Z215" s="2540"/>
      <c r="AA215" s="2119" t="s">
        <v>48</v>
      </c>
      <c r="AB215" s="2119"/>
      <c r="AC215" s="2119"/>
      <c r="AD215" s="2119"/>
      <c r="AE215" s="2119"/>
      <c r="AF215" s="2119"/>
      <c r="AG215" s="2119"/>
      <c r="AH215" s="2119"/>
      <c r="AI215" s="2119"/>
      <c r="AJ215" s="2119"/>
      <c r="AK215" s="2119"/>
      <c r="AL215" s="2119"/>
      <c r="AM215" s="2119"/>
      <c r="AN215" s="2119"/>
      <c r="AO215" s="2119"/>
      <c r="AP215" s="2119"/>
      <c r="AQ215" s="2119"/>
      <c r="AR215" s="2119"/>
      <c r="AS215" s="2120"/>
      <c r="AT215" s="2160" t="s">
        <v>50</v>
      </c>
      <c r="AU215" s="2160"/>
      <c r="AV215" s="2160"/>
      <c r="AW215" s="2160"/>
      <c r="AX215" s="2160"/>
      <c r="AY215" s="2160"/>
      <c r="AZ215" s="2161" t="s">
        <v>53</v>
      </c>
      <c r="BA215" s="2162"/>
      <c r="BB215" s="2162"/>
      <c r="BC215" s="2162"/>
      <c r="BD215" s="2162"/>
      <c r="BE215" s="2162"/>
      <c r="BF215" s="2162"/>
      <c r="BG215" s="2162"/>
      <c r="BH215" s="2162"/>
      <c r="BI215" s="2162"/>
      <c r="BJ215" s="2162"/>
      <c r="BK215" s="2036" t="s">
        <v>54</v>
      </c>
      <c r="BL215" s="2037"/>
      <c r="BM215" s="2037"/>
      <c r="BN215" s="2037"/>
      <c r="BO215" s="2037"/>
      <c r="BP215" s="2037"/>
      <c r="BQ215" s="2037"/>
      <c r="BR215" s="2037"/>
      <c r="BS215" s="2037"/>
      <c r="BT215" s="2037"/>
      <c r="BU215" s="2037"/>
      <c r="BV215" s="2037"/>
      <c r="BW215" s="2037"/>
      <c r="BX215" s="2037"/>
      <c r="BY215" s="2037"/>
      <c r="BZ215" s="2037"/>
      <c r="CA215" s="2037"/>
      <c r="CB215" s="2037"/>
      <c r="CC215" s="2037"/>
      <c r="CD215" s="2038"/>
      <c r="CE215" s="90"/>
      <c r="CF215" s="90"/>
      <c r="CG215" s="91"/>
      <c r="CH215" s="77"/>
      <c r="CN215" s="85"/>
      <c r="CO215" s="85"/>
      <c r="CP215" s="85"/>
      <c r="CQ215" s="85"/>
      <c r="CR215" s="85"/>
      <c r="CS215" s="85"/>
      <c r="CT215" s="85"/>
      <c r="CU215" s="85"/>
    </row>
    <row r="216" spans="1:100" ht="11.25" customHeight="1" x14ac:dyDescent="0.2">
      <c r="A216" s="132" t="str">
        <f>+IF('⑧一覧からの作成用データ（異動届）'!$AC$34="印刷ＯＫ→",1,"")</f>
        <v/>
      </c>
      <c r="B216" s="2413"/>
      <c r="C216" s="2413"/>
      <c r="D216" s="2396"/>
      <c r="E216" s="2396"/>
      <c r="F216" s="2413"/>
      <c r="G216" s="2413"/>
      <c r="H216" s="2396"/>
      <c r="I216" s="2396"/>
      <c r="J216" s="486"/>
      <c r="K216" s="2155"/>
      <c r="L216" s="2156"/>
      <c r="M216" s="2156"/>
      <c r="N216" s="2156"/>
      <c r="O216" s="2157"/>
      <c r="P216" s="2145"/>
      <c r="Q216" s="2146"/>
      <c r="R216" s="2146"/>
      <c r="S216" s="2146"/>
      <c r="T216" s="2146"/>
      <c r="U216" s="2146"/>
      <c r="V216" s="2146"/>
      <c r="W216" s="2146"/>
      <c r="X216" s="2541"/>
      <c r="Y216" s="2541"/>
      <c r="Z216" s="2541"/>
      <c r="AA216" s="2084"/>
      <c r="AB216" s="2084"/>
      <c r="AC216" s="2084"/>
      <c r="AD216" s="2084"/>
      <c r="AE216" s="2084"/>
      <c r="AF216" s="2084"/>
      <c r="AG216" s="2084"/>
      <c r="AH216" s="2084"/>
      <c r="AI216" s="2084"/>
      <c r="AJ216" s="2084"/>
      <c r="AK216" s="2084"/>
      <c r="AL216" s="2084"/>
      <c r="AM216" s="2084"/>
      <c r="AN216" s="2084"/>
      <c r="AO216" s="2084"/>
      <c r="AP216" s="2084"/>
      <c r="AQ216" s="2084"/>
      <c r="AR216" s="2084"/>
      <c r="AS216" s="2086"/>
      <c r="AT216" s="2160"/>
      <c r="AU216" s="2160"/>
      <c r="AV216" s="2160"/>
      <c r="AW216" s="2160"/>
      <c r="AX216" s="2160"/>
      <c r="AY216" s="2160"/>
      <c r="AZ216" s="2163"/>
      <c r="BA216" s="2164"/>
      <c r="BB216" s="2164"/>
      <c r="BC216" s="2164"/>
      <c r="BD216" s="2164"/>
      <c r="BE216" s="2164"/>
      <c r="BF216" s="2164"/>
      <c r="BG216" s="2164"/>
      <c r="BH216" s="2164"/>
      <c r="BI216" s="2164"/>
      <c r="BJ216" s="2164"/>
      <c r="BK216" s="51"/>
      <c r="BL216" s="2542" t="str">
        <f>IF('⑧一覧からの作成用データ（異動届）'!$Z$34="","",'⑧一覧からの作成用データ（異動届）'!$Z$34)</f>
        <v/>
      </c>
      <c r="BM216" s="2543"/>
      <c r="BN216" s="2543"/>
      <c r="BO216" s="2543"/>
      <c r="BP216" s="2544"/>
      <c r="BQ216" s="2132" t="s">
        <v>312</v>
      </c>
      <c r="BR216" s="2133"/>
      <c r="BS216" s="2133"/>
      <c r="BT216" s="2133"/>
      <c r="BU216" s="2133"/>
      <c r="BV216" s="2133"/>
      <c r="BW216" s="2133"/>
      <c r="BX216" s="2133"/>
      <c r="BY216" s="2133"/>
      <c r="BZ216" s="2133"/>
      <c r="CA216" s="2133"/>
      <c r="CB216" s="2133"/>
      <c r="CC216" s="2133"/>
      <c r="CD216" s="2134"/>
      <c r="CE216" s="90"/>
      <c r="CF216" s="90"/>
      <c r="CG216" s="91"/>
      <c r="CH216" s="77"/>
    </row>
    <row r="217" spans="1:100" ht="11.25" customHeight="1" x14ac:dyDescent="0.2">
      <c r="A217" s="132" t="str">
        <f>+IF('⑧一覧からの作成用データ（異動届）'!$AC$34="印刷ＯＫ→",1,"")</f>
        <v/>
      </c>
      <c r="B217" s="2413"/>
      <c r="C217" s="2413"/>
      <c r="D217" s="2396"/>
      <c r="E217" s="2396"/>
      <c r="F217" s="2413"/>
      <c r="G217" s="2413"/>
      <c r="H217" s="2396"/>
      <c r="I217" s="2396"/>
      <c r="J217" s="486"/>
      <c r="K217" s="2139" t="s">
        <v>45</v>
      </c>
      <c r="L217" s="2140"/>
      <c r="M217" s="2140"/>
      <c r="N217" s="2140"/>
      <c r="O217" s="2141"/>
      <c r="P217" s="2145" t="s">
        <v>47</v>
      </c>
      <c r="Q217" s="2146"/>
      <c r="R217" s="2146"/>
      <c r="S217" s="2146"/>
      <c r="T217" s="2146"/>
      <c r="U217" s="2146"/>
      <c r="V217" s="2146"/>
      <c r="W217" s="2146"/>
      <c r="X217" s="2085"/>
      <c r="Y217" s="2085"/>
      <c r="Z217" s="2085"/>
      <c r="AA217" s="2084" t="s">
        <v>49</v>
      </c>
      <c r="AB217" s="2084"/>
      <c r="AC217" s="2084"/>
      <c r="AD217" s="2084"/>
      <c r="AE217" s="2084"/>
      <c r="AF217" s="2084"/>
      <c r="AG217" s="2084"/>
      <c r="AH217" s="2084"/>
      <c r="AI217" s="2084"/>
      <c r="AJ217" s="2084"/>
      <c r="AK217" s="2084"/>
      <c r="AL217" s="2084"/>
      <c r="AM217" s="2084"/>
      <c r="AN217" s="2084"/>
      <c r="AO217" s="2084"/>
      <c r="AP217" s="2084"/>
      <c r="AQ217" s="2084"/>
      <c r="AR217" s="2084"/>
      <c r="AS217" s="2086"/>
      <c r="AT217" s="2551" t="s">
        <v>462</v>
      </c>
      <c r="AU217" s="2552"/>
      <c r="AV217" s="2105" t="s">
        <v>51</v>
      </c>
      <c r="AW217" s="2105" t="s">
        <v>479</v>
      </c>
      <c r="AX217" s="2105"/>
      <c r="AY217" s="2099" t="s">
        <v>52</v>
      </c>
      <c r="AZ217" s="2536" t="str">
        <f>'⑧一覧からの作成用データ（異動届）'!$AB$34&amp;""</f>
        <v/>
      </c>
      <c r="BA217" s="2537"/>
      <c r="BB217" s="2537"/>
      <c r="BC217" s="2537"/>
      <c r="BD217" s="2537"/>
      <c r="BE217" s="2537"/>
      <c r="BF217" s="2537"/>
      <c r="BG217" s="2537"/>
      <c r="BH217" s="2537"/>
      <c r="BI217" s="2105" t="s">
        <v>6</v>
      </c>
      <c r="BJ217" s="2105"/>
      <c r="BK217" s="51"/>
      <c r="BL217" s="2545"/>
      <c r="BM217" s="2546"/>
      <c r="BN217" s="2546"/>
      <c r="BO217" s="2546"/>
      <c r="BP217" s="2547"/>
      <c r="BQ217" s="2135"/>
      <c r="BR217" s="2133"/>
      <c r="BS217" s="2133"/>
      <c r="BT217" s="2133"/>
      <c r="BU217" s="2133"/>
      <c r="BV217" s="2133"/>
      <c r="BW217" s="2133"/>
      <c r="BX217" s="2133"/>
      <c r="BY217" s="2133"/>
      <c r="BZ217" s="2133"/>
      <c r="CA217" s="2133"/>
      <c r="CB217" s="2133"/>
      <c r="CC217" s="2133"/>
      <c r="CD217" s="2134"/>
      <c r="CE217" s="90"/>
      <c r="CF217" s="90"/>
      <c r="CG217" s="91"/>
      <c r="CH217" s="77"/>
    </row>
    <row r="218" spans="1:100" ht="11.25" customHeight="1" thickBot="1" x14ac:dyDescent="0.25">
      <c r="A218" s="132" t="str">
        <f>+IF('⑧一覧からの作成用データ（異動届）'!$AC$34="印刷ＯＫ→",1,"")</f>
        <v/>
      </c>
      <c r="B218" s="2413"/>
      <c r="C218" s="2413"/>
      <c r="D218" s="2396"/>
      <c r="E218" s="2396"/>
      <c r="F218" s="2413"/>
      <c r="G218" s="2413"/>
      <c r="H218" s="2396"/>
      <c r="I218" s="2396"/>
      <c r="J218" s="486"/>
      <c r="K218" s="2142"/>
      <c r="L218" s="2143"/>
      <c r="M218" s="2143"/>
      <c r="N218" s="2143"/>
      <c r="O218" s="2144"/>
      <c r="P218" s="2147"/>
      <c r="Q218" s="2148"/>
      <c r="R218" s="2148"/>
      <c r="S218" s="2148"/>
      <c r="T218" s="2148"/>
      <c r="U218" s="2148"/>
      <c r="V218" s="2148"/>
      <c r="W218" s="2148"/>
      <c r="X218" s="2149"/>
      <c r="Y218" s="2149"/>
      <c r="Z218" s="2149"/>
      <c r="AA218" s="2094"/>
      <c r="AB218" s="2094"/>
      <c r="AC218" s="2094"/>
      <c r="AD218" s="2094"/>
      <c r="AE218" s="2094"/>
      <c r="AF218" s="2094"/>
      <c r="AG218" s="2094"/>
      <c r="AH218" s="2094"/>
      <c r="AI218" s="2094"/>
      <c r="AJ218" s="2094"/>
      <c r="AK218" s="2094"/>
      <c r="AL218" s="2094"/>
      <c r="AM218" s="2094"/>
      <c r="AN218" s="2094"/>
      <c r="AO218" s="2094"/>
      <c r="AP218" s="2094"/>
      <c r="AQ218" s="2094"/>
      <c r="AR218" s="2094"/>
      <c r="AS218" s="2095"/>
      <c r="AT218" s="2553"/>
      <c r="AU218" s="2554"/>
      <c r="AV218" s="2106"/>
      <c r="AW218" s="2106"/>
      <c r="AX218" s="2106"/>
      <c r="AY218" s="2100"/>
      <c r="AZ218" s="2538"/>
      <c r="BA218" s="2539"/>
      <c r="BB218" s="2539"/>
      <c r="BC218" s="2539"/>
      <c r="BD218" s="2539"/>
      <c r="BE218" s="2539"/>
      <c r="BF218" s="2539"/>
      <c r="BG218" s="2539"/>
      <c r="BH218" s="2539"/>
      <c r="BI218" s="2106"/>
      <c r="BJ218" s="2106"/>
      <c r="BK218" s="52"/>
      <c r="BL218" s="2548"/>
      <c r="BM218" s="2549"/>
      <c r="BN218" s="2549"/>
      <c r="BO218" s="2549"/>
      <c r="BP218" s="2550"/>
      <c r="BQ218" s="2136"/>
      <c r="BR218" s="2137"/>
      <c r="BS218" s="2137"/>
      <c r="BT218" s="2137"/>
      <c r="BU218" s="2137"/>
      <c r="BV218" s="2137"/>
      <c r="BW218" s="2137"/>
      <c r="BX218" s="2137"/>
      <c r="BY218" s="2137"/>
      <c r="BZ218" s="2137"/>
      <c r="CA218" s="2137"/>
      <c r="CB218" s="2137"/>
      <c r="CC218" s="2137"/>
      <c r="CD218" s="2138"/>
      <c r="CE218" s="90"/>
      <c r="CF218" s="90"/>
      <c r="CG218" s="91"/>
      <c r="CH218" s="77"/>
    </row>
    <row r="219" spans="1:100" ht="6.75" customHeight="1" x14ac:dyDescent="0.2">
      <c r="A219" s="132" t="str">
        <f>+IF('⑧一覧からの作成用データ（異動届）'!$AC$34="印刷ＯＫ→",1,"")</f>
        <v/>
      </c>
      <c r="B219" s="2413"/>
      <c r="C219" s="2413"/>
      <c r="D219" s="2396"/>
      <c r="E219" s="2396"/>
      <c r="F219" s="2413"/>
      <c r="G219" s="2413"/>
      <c r="H219" s="2396"/>
      <c r="I219" s="2396"/>
      <c r="J219" s="486"/>
      <c r="K219" s="2107" t="s">
        <v>80</v>
      </c>
      <c r="L219" s="2107"/>
      <c r="M219" s="2107"/>
      <c r="N219" s="2107"/>
      <c r="O219" s="2107"/>
      <c r="P219" s="2107"/>
      <c r="Q219" s="2107"/>
      <c r="R219" s="2107"/>
      <c r="S219" s="2107"/>
      <c r="T219" s="2107"/>
      <c r="U219" s="2107"/>
      <c r="V219" s="2107"/>
      <c r="W219" s="2107"/>
      <c r="X219" s="2107"/>
      <c r="Y219" s="2107"/>
      <c r="Z219" s="2107"/>
      <c r="AA219" s="2107"/>
      <c r="AB219" s="2107"/>
      <c r="AC219" s="2107"/>
      <c r="AD219" s="2107"/>
      <c r="AE219" s="2107"/>
      <c r="AF219" s="2107"/>
      <c r="AG219" s="2107"/>
      <c r="AH219" s="2107"/>
      <c r="AI219" s="2107"/>
      <c r="AJ219" s="2107"/>
      <c r="AK219" s="2107"/>
      <c r="AL219" s="2107"/>
      <c r="AM219" s="2107"/>
      <c r="AN219" s="2107"/>
      <c r="AO219" s="2107"/>
      <c r="AP219" s="2107"/>
      <c r="AQ219" s="2107"/>
      <c r="AR219" s="2107"/>
      <c r="AS219" s="2107"/>
      <c r="AT219" s="2107"/>
      <c r="AU219" s="2107"/>
      <c r="AV219" s="2107"/>
      <c r="AW219" s="2107"/>
      <c r="AX219" s="2107"/>
      <c r="AY219" s="2107"/>
      <c r="AZ219" s="2107"/>
      <c r="BA219" s="2107"/>
      <c r="BB219" s="2107"/>
      <c r="BC219" s="2107"/>
      <c r="BD219" s="2107"/>
      <c r="BE219" s="2107"/>
      <c r="BF219" s="2107"/>
      <c r="BG219" s="53"/>
      <c r="BH219" s="53"/>
      <c r="BI219" s="53"/>
      <c r="BJ219" s="53"/>
      <c r="BK219" s="54"/>
      <c r="BL219" s="54"/>
      <c r="BM219" s="54"/>
      <c r="BN219" s="54"/>
      <c r="BO219" s="54"/>
      <c r="BP219" s="54"/>
      <c r="BQ219" s="54"/>
      <c r="BR219" s="54"/>
      <c r="BS219" s="54"/>
      <c r="BT219" s="54"/>
      <c r="BU219" s="54"/>
      <c r="BV219" s="54"/>
      <c r="BW219" s="54"/>
      <c r="BX219" s="54"/>
      <c r="BY219" s="54"/>
      <c r="BZ219" s="54"/>
      <c r="CA219" s="54"/>
      <c r="CB219" s="55"/>
      <c r="CC219" s="55"/>
      <c r="CD219" s="55"/>
      <c r="CE219" s="90"/>
      <c r="CF219" s="90"/>
      <c r="CG219" s="91"/>
      <c r="CH219" s="77"/>
    </row>
    <row r="220" spans="1:100" ht="13.5" customHeight="1" x14ac:dyDescent="0.2">
      <c r="A220" s="132" t="str">
        <f>+IF('⑧一覧からの作成用データ（異動届）'!$AC$34="印刷ＯＫ→",1,"")</f>
        <v/>
      </c>
      <c r="B220" s="2413"/>
      <c r="C220" s="2413"/>
      <c r="D220" s="2396"/>
      <c r="E220" s="2396"/>
      <c r="F220" s="2413"/>
      <c r="G220" s="2413"/>
      <c r="H220" s="2396"/>
      <c r="I220" s="2396"/>
      <c r="J220" s="486"/>
      <c r="K220" s="2108"/>
      <c r="L220" s="2108"/>
      <c r="M220" s="2108"/>
      <c r="N220" s="2108"/>
      <c r="O220" s="2108"/>
      <c r="P220" s="2108"/>
      <c r="Q220" s="2108"/>
      <c r="R220" s="2108"/>
      <c r="S220" s="2108"/>
      <c r="T220" s="2108"/>
      <c r="U220" s="2108"/>
      <c r="V220" s="2108"/>
      <c r="W220" s="2108"/>
      <c r="X220" s="2108"/>
      <c r="Y220" s="2108"/>
      <c r="Z220" s="2108"/>
      <c r="AA220" s="2108"/>
      <c r="AB220" s="2108"/>
      <c r="AC220" s="2108"/>
      <c r="AD220" s="2108"/>
      <c r="AE220" s="2108"/>
      <c r="AF220" s="2108"/>
      <c r="AG220" s="2108"/>
      <c r="AH220" s="2108"/>
      <c r="AI220" s="2108"/>
      <c r="AJ220" s="2108"/>
      <c r="AK220" s="2108"/>
      <c r="AL220" s="2108"/>
      <c r="AM220" s="2108"/>
      <c r="AN220" s="2108"/>
      <c r="AO220" s="2108"/>
      <c r="AP220" s="2108"/>
      <c r="AQ220" s="2108"/>
      <c r="AR220" s="2108"/>
      <c r="AS220" s="2108"/>
      <c r="AT220" s="2108"/>
      <c r="AU220" s="2108"/>
      <c r="AV220" s="2108"/>
      <c r="AW220" s="2108"/>
      <c r="AX220" s="2108"/>
      <c r="AY220" s="2108"/>
      <c r="AZ220" s="2108"/>
      <c r="BA220" s="2108"/>
      <c r="BB220" s="2108"/>
      <c r="BC220" s="2108"/>
      <c r="BD220" s="2108"/>
      <c r="BE220" s="2108"/>
      <c r="BF220" s="2108"/>
      <c r="BG220" s="53"/>
      <c r="BH220" s="53"/>
      <c r="BI220" s="53"/>
      <c r="BJ220" s="53"/>
      <c r="BK220" s="55"/>
      <c r="BL220" s="55"/>
      <c r="BM220" s="55"/>
      <c r="BN220" s="55"/>
      <c r="BO220" s="55"/>
      <c r="BP220" s="55"/>
      <c r="BQ220" s="55"/>
      <c r="BR220" s="55"/>
      <c r="BS220" s="55"/>
      <c r="BT220" s="55"/>
      <c r="BU220" s="55"/>
      <c r="BV220" s="55"/>
      <c r="BW220" s="55"/>
      <c r="BX220" s="55"/>
      <c r="BY220" s="55"/>
      <c r="BZ220" s="55"/>
      <c r="CA220" s="55"/>
      <c r="CB220" s="55"/>
      <c r="CC220" s="55"/>
      <c r="CD220" s="55"/>
      <c r="CE220" s="90"/>
      <c r="CF220" s="90"/>
      <c r="CG220" s="91"/>
      <c r="CH220" s="77"/>
      <c r="CN220" s="85"/>
      <c r="CO220" s="85"/>
      <c r="CP220" s="85"/>
      <c r="CQ220" s="85"/>
      <c r="CR220" s="85"/>
      <c r="CS220" s="85"/>
      <c r="CT220" s="85"/>
    </row>
    <row r="221" spans="1:100" ht="11.25" customHeight="1" x14ac:dyDescent="0.2">
      <c r="A221" s="132" t="str">
        <f>+IF('⑧一覧からの作成用データ（異動届）'!$AC$34="印刷ＯＫ→",1,"")</f>
        <v/>
      </c>
      <c r="B221" s="2413"/>
      <c r="C221" s="2413"/>
      <c r="D221" s="2396"/>
      <c r="E221" s="2396"/>
      <c r="F221" s="2413"/>
      <c r="G221" s="2413"/>
      <c r="H221" s="2396"/>
      <c r="I221" s="2396"/>
      <c r="J221" s="486"/>
      <c r="K221" s="2109" t="s">
        <v>44</v>
      </c>
      <c r="L221" s="2110"/>
      <c r="M221" s="2110"/>
      <c r="N221" s="2110"/>
      <c r="O221" s="2111"/>
      <c r="P221" s="2115" t="s">
        <v>57</v>
      </c>
      <c r="Q221" s="2115"/>
      <c r="R221" s="2115"/>
      <c r="S221" s="2115"/>
      <c r="T221" s="2115"/>
      <c r="U221" s="2115"/>
      <c r="V221" s="2540" t="str">
        <f>'⑧一覧からの作成用データ（異動届）'!$R$34&amp;""</f>
        <v/>
      </c>
      <c r="W221" s="2540"/>
      <c r="X221" s="2540"/>
      <c r="Y221" s="2119" t="s">
        <v>58</v>
      </c>
      <c r="Z221" s="2119"/>
      <c r="AA221" s="2119"/>
      <c r="AB221" s="2119"/>
      <c r="AC221" s="2119"/>
      <c r="AD221" s="2119"/>
      <c r="AE221" s="2119"/>
      <c r="AF221" s="2119"/>
      <c r="AG221" s="2119"/>
      <c r="AH221" s="2119"/>
      <c r="AI221" s="2119"/>
      <c r="AJ221" s="2119"/>
      <c r="AK221" s="2119"/>
      <c r="AL221" s="2119"/>
      <c r="AM221" s="2119"/>
      <c r="AN221" s="2119"/>
      <c r="AO221" s="2119"/>
      <c r="AP221" s="2119"/>
      <c r="AQ221" s="2119"/>
      <c r="AR221" s="2119"/>
      <c r="AS221" s="2119"/>
      <c r="AT221" s="2119"/>
      <c r="AU221" s="2119"/>
      <c r="AV221" s="2119"/>
      <c r="AW221" s="2119"/>
      <c r="AX221" s="2119"/>
      <c r="AY221" s="2119"/>
      <c r="AZ221" s="2119"/>
      <c r="BA221" s="2119"/>
      <c r="BB221" s="2119"/>
      <c r="BC221" s="2119"/>
      <c r="BD221" s="2120"/>
      <c r="BE221" s="56"/>
      <c r="BF221" s="56"/>
      <c r="BG221" s="2121" t="s">
        <v>499</v>
      </c>
      <c r="BH221" s="2121"/>
      <c r="BI221" s="2122"/>
      <c r="BJ221" s="2122"/>
      <c r="BK221" s="2122"/>
      <c r="BL221" s="2122"/>
      <c r="BM221" s="2122"/>
      <c r="BN221" s="2122"/>
      <c r="BO221" s="2122"/>
      <c r="BP221" s="2122"/>
      <c r="BQ221" s="2122"/>
      <c r="BR221" s="2122"/>
      <c r="BS221" s="2122"/>
      <c r="BT221" s="2122"/>
      <c r="BU221" s="2122"/>
      <c r="BV221" s="2122"/>
      <c r="BW221" s="2122"/>
      <c r="BX221" s="2122"/>
      <c r="BY221" s="2122"/>
      <c r="BZ221" s="2122"/>
      <c r="CA221" s="2122"/>
      <c r="CB221" s="2122"/>
      <c r="CC221" s="2122"/>
      <c r="CD221" s="2122"/>
      <c r="CE221" s="90"/>
      <c r="CF221" s="90"/>
      <c r="CG221" s="91"/>
      <c r="CH221" s="77"/>
      <c r="CN221" s="85"/>
      <c r="CO221" s="85"/>
      <c r="CP221" s="85"/>
      <c r="CQ221" s="85"/>
      <c r="CR221" s="85"/>
      <c r="CS221" s="85"/>
      <c r="CT221" s="85"/>
    </row>
    <row r="222" spans="1:100" ht="11.25" customHeight="1" x14ac:dyDescent="0.2">
      <c r="A222" s="132" t="str">
        <f>+IF('⑧一覧からの作成用データ（異動届）'!$AC$34="印刷ＯＫ→",1,"")</f>
        <v/>
      </c>
      <c r="B222" s="2413"/>
      <c r="C222" s="2413"/>
      <c r="D222" s="2396"/>
      <c r="E222" s="2396"/>
      <c r="F222" s="2413"/>
      <c r="G222" s="2413"/>
      <c r="H222" s="2396"/>
      <c r="I222" s="2396"/>
      <c r="J222" s="486"/>
      <c r="K222" s="2112"/>
      <c r="L222" s="2113"/>
      <c r="M222" s="2113"/>
      <c r="N222" s="2113"/>
      <c r="O222" s="2114"/>
      <c r="P222" s="2116"/>
      <c r="Q222" s="2116"/>
      <c r="R222" s="2116"/>
      <c r="S222" s="2116"/>
      <c r="T222" s="2116"/>
      <c r="U222" s="2116"/>
      <c r="V222" s="2541"/>
      <c r="W222" s="2541"/>
      <c r="X222" s="2541"/>
      <c r="Y222" s="2084"/>
      <c r="Z222" s="2084"/>
      <c r="AA222" s="2084"/>
      <c r="AB222" s="2084"/>
      <c r="AC222" s="2084"/>
      <c r="AD222" s="2084"/>
      <c r="AE222" s="2084"/>
      <c r="AF222" s="2084"/>
      <c r="AG222" s="2084"/>
      <c r="AH222" s="2084"/>
      <c r="AI222" s="2084"/>
      <c r="AJ222" s="2084"/>
      <c r="AK222" s="2084"/>
      <c r="AL222" s="2084"/>
      <c r="AM222" s="2084"/>
      <c r="AN222" s="2084"/>
      <c r="AO222" s="2084"/>
      <c r="AP222" s="2084"/>
      <c r="AQ222" s="2084"/>
      <c r="AR222" s="2084"/>
      <c r="AS222" s="2084"/>
      <c r="AT222" s="2084"/>
      <c r="AU222" s="2084"/>
      <c r="AV222" s="2084"/>
      <c r="AW222" s="2084"/>
      <c r="AX222" s="2084"/>
      <c r="AY222" s="2084"/>
      <c r="AZ222" s="2084"/>
      <c r="BA222" s="2084"/>
      <c r="BB222" s="2084"/>
      <c r="BC222" s="2084"/>
      <c r="BD222" s="2086"/>
      <c r="BE222" s="56"/>
      <c r="BF222" s="56"/>
      <c r="BG222" s="2121"/>
      <c r="BH222" s="2121"/>
      <c r="BI222" s="2122"/>
      <c r="BJ222" s="2122"/>
      <c r="BK222" s="2122"/>
      <c r="BL222" s="2122"/>
      <c r="BM222" s="2122"/>
      <c r="BN222" s="2122"/>
      <c r="BO222" s="2122"/>
      <c r="BP222" s="2122"/>
      <c r="BQ222" s="2122"/>
      <c r="BR222" s="2122"/>
      <c r="BS222" s="2122"/>
      <c r="BT222" s="2122"/>
      <c r="BU222" s="2122"/>
      <c r="BV222" s="2122"/>
      <c r="BW222" s="2122"/>
      <c r="BX222" s="2122"/>
      <c r="BY222" s="2122"/>
      <c r="BZ222" s="2122"/>
      <c r="CA222" s="2122"/>
      <c r="CB222" s="2122"/>
      <c r="CC222" s="2122"/>
      <c r="CD222" s="2122"/>
      <c r="CE222" s="90"/>
      <c r="CF222" s="90"/>
      <c r="CG222" s="91"/>
      <c r="CH222" s="77"/>
      <c r="CN222" s="85"/>
      <c r="CO222" s="85"/>
      <c r="CP222" s="85"/>
      <c r="CQ222" s="85"/>
      <c r="CR222" s="85"/>
      <c r="CS222" s="85"/>
      <c r="CT222" s="85"/>
    </row>
    <row r="223" spans="1:100" ht="11.25" customHeight="1" x14ac:dyDescent="0.2">
      <c r="A223" s="132" t="str">
        <f>+IF('⑧一覧からの作成用データ（異動届）'!$AC$34="印刷ＯＫ→",1,"")</f>
        <v/>
      </c>
      <c r="B223" s="2413"/>
      <c r="C223" s="2413"/>
      <c r="D223" s="2396"/>
      <c r="E223" s="2396"/>
      <c r="F223" s="2413"/>
      <c r="G223" s="2413"/>
      <c r="H223" s="2396"/>
      <c r="I223" s="2396"/>
      <c r="J223" s="486"/>
      <c r="K223" s="2112"/>
      <c r="L223" s="2113"/>
      <c r="M223" s="2113"/>
      <c r="N223" s="2113"/>
      <c r="O223" s="2114"/>
      <c r="P223" s="2084" t="s">
        <v>56</v>
      </c>
      <c r="Q223" s="2084"/>
      <c r="R223" s="2084"/>
      <c r="S223" s="2084"/>
      <c r="T223" s="2085"/>
      <c r="U223" s="2085"/>
      <c r="V223" s="2085"/>
      <c r="W223" s="2084" t="s">
        <v>59</v>
      </c>
      <c r="X223" s="2084"/>
      <c r="Y223" s="2084"/>
      <c r="Z223" s="2084"/>
      <c r="AA223" s="2084"/>
      <c r="AB223" s="2084"/>
      <c r="AC223" s="2084"/>
      <c r="AD223" s="2084"/>
      <c r="AE223" s="2084"/>
      <c r="AF223" s="2084"/>
      <c r="AG223" s="2084"/>
      <c r="AH223" s="2084"/>
      <c r="AI223" s="2084"/>
      <c r="AJ223" s="2084"/>
      <c r="AK223" s="2084"/>
      <c r="AL223" s="2084"/>
      <c r="AM223" s="2084"/>
      <c r="AN223" s="2084"/>
      <c r="AO223" s="2084"/>
      <c r="AP223" s="2084"/>
      <c r="AQ223" s="2084"/>
      <c r="AR223" s="2084"/>
      <c r="AS223" s="2084"/>
      <c r="AT223" s="2084"/>
      <c r="AU223" s="2084"/>
      <c r="AV223" s="2084"/>
      <c r="AW223" s="2084"/>
      <c r="AX223" s="2084"/>
      <c r="AY223" s="2084"/>
      <c r="AZ223" s="2084"/>
      <c r="BA223" s="2084"/>
      <c r="BB223" s="2084"/>
      <c r="BC223" s="2084"/>
      <c r="BD223" s="2086"/>
      <c r="BE223" s="56"/>
      <c r="BF223" s="56"/>
      <c r="BG223" s="2121"/>
      <c r="BH223" s="2121"/>
      <c r="BI223" s="2122"/>
      <c r="BJ223" s="2122"/>
      <c r="BK223" s="2122"/>
      <c r="BL223" s="2122"/>
      <c r="BM223" s="2122"/>
      <c r="BN223" s="2122"/>
      <c r="BO223" s="2122"/>
      <c r="BP223" s="2122"/>
      <c r="BQ223" s="2122"/>
      <c r="BR223" s="2122"/>
      <c r="BS223" s="2122"/>
      <c r="BT223" s="2122"/>
      <c r="BU223" s="2122"/>
      <c r="BV223" s="2122"/>
      <c r="BW223" s="2122"/>
      <c r="BX223" s="2122"/>
      <c r="BY223" s="2122"/>
      <c r="BZ223" s="2122"/>
      <c r="CA223" s="2122"/>
      <c r="CB223" s="2122"/>
      <c r="CC223" s="2122"/>
      <c r="CD223" s="2122"/>
      <c r="CE223" s="90"/>
      <c r="CF223" s="90"/>
      <c r="CG223" s="91"/>
      <c r="CH223" s="77"/>
      <c r="CN223" s="85"/>
      <c r="CO223" s="85"/>
      <c r="CP223" s="85"/>
      <c r="CQ223" s="85"/>
      <c r="CR223" s="85"/>
      <c r="CS223" s="85"/>
      <c r="CT223" s="85"/>
    </row>
    <row r="224" spans="1:100" ht="11.25" customHeight="1" x14ac:dyDescent="0.2">
      <c r="A224" s="132" t="str">
        <f>+IF('⑧一覧からの作成用データ（異動届）'!$AC$34="印刷ＯＫ→",1,"")</f>
        <v/>
      </c>
      <c r="B224" s="2413"/>
      <c r="C224" s="2413"/>
      <c r="D224" s="2396"/>
      <c r="E224" s="2396"/>
      <c r="F224" s="2413"/>
      <c r="G224" s="2413"/>
      <c r="H224" s="2396"/>
      <c r="I224" s="2396"/>
      <c r="J224" s="486"/>
      <c r="K224" s="2087" t="s">
        <v>45</v>
      </c>
      <c r="L224" s="2088"/>
      <c r="M224" s="2088"/>
      <c r="N224" s="2088"/>
      <c r="O224" s="2089"/>
      <c r="P224" s="2084"/>
      <c r="Q224" s="2084"/>
      <c r="R224" s="2084"/>
      <c r="S224" s="2084"/>
      <c r="T224" s="2085"/>
      <c r="U224" s="2085"/>
      <c r="V224" s="2085"/>
      <c r="W224" s="2084"/>
      <c r="X224" s="2084"/>
      <c r="Y224" s="2084"/>
      <c r="Z224" s="2084"/>
      <c r="AA224" s="2084"/>
      <c r="AB224" s="2084"/>
      <c r="AC224" s="2084"/>
      <c r="AD224" s="2084"/>
      <c r="AE224" s="2084"/>
      <c r="AF224" s="2084"/>
      <c r="AG224" s="2084"/>
      <c r="AH224" s="2084"/>
      <c r="AI224" s="2084"/>
      <c r="AJ224" s="2084"/>
      <c r="AK224" s="2084"/>
      <c r="AL224" s="2084"/>
      <c r="AM224" s="2084"/>
      <c r="AN224" s="2084"/>
      <c r="AO224" s="2084"/>
      <c r="AP224" s="2084"/>
      <c r="AQ224" s="2084"/>
      <c r="AR224" s="2084"/>
      <c r="AS224" s="2084"/>
      <c r="AT224" s="2084"/>
      <c r="AU224" s="2084"/>
      <c r="AV224" s="2084"/>
      <c r="AW224" s="2084"/>
      <c r="AX224" s="2084"/>
      <c r="AY224" s="2084"/>
      <c r="AZ224" s="2084"/>
      <c r="BA224" s="2084"/>
      <c r="BB224" s="2084"/>
      <c r="BC224" s="2084"/>
      <c r="BD224" s="2086"/>
      <c r="BE224" s="56"/>
      <c r="BF224" s="56"/>
      <c r="BG224" s="2121"/>
      <c r="BH224" s="2121"/>
      <c r="BI224" s="2122"/>
      <c r="BJ224" s="2122"/>
      <c r="BK224" s="2122"/>
      <c r="BL224" s="2122"/>
      <c r="BM224" s="2122"/>
      <c r="BN224" s="2122"/>
      <c r="BO224" s="2122"/>
      <c r="BP224" s="2122"/>
      <c r="BQ224" s="2122"/>
      <c r="BR224" s="2122"/>
      <c r="BS224" s="2122"/>
      <c r="BT224" s="2122"/>
      <c r="BU224" s="2122"/>
      <c r="BV224" s="2122"/>
      <c r="BW224" s="2122"/>
      <c r="BX224" s="2122"/>
      <c r="BY224" s="2122"/>
      <c r="BZ224" s="2122"/>
      <c r="CA224" s="2122"/>
      <c r="CB224" s="2122"/>
      <c r="CC224" s="2122"/>
      <c r="CD224" s="2122"/>
      <c r="CE224" s="35"/>
      <c r="CF224" s="90"/>
      <c r="CG224" s="91"/>
      <c r="CH224" s="77"/>
      <c r="CN224" s="85"/>
      <c r="CO224" s="85"/>
      <c r="CP224" s="85"/>
      <c r="CQ224" s="85"/>
      <c r="CR224" s="85"/>
      <c r="CS224" s="85"/>
      <c r="CT224" s="85"/>
    </row>
    <row r="225" spans="1:100" ht="11.25" customHeight="1" x14ac:dyDescent="0.2">
      <c r="A225" s="132" t="str">
        <f>+IF('⑧一覧からの作成用データ（異動届）'!$AC$34="印刷ＯＫ→",1,"")</f>
        <v/>
      </c>
      <c r="B225" s="2413"/>
      <c r="C225" s="2413"/>
      <c r="D225" s="2396"/>
      <c r="E225" s="2396"/>
      <c r="F225" s="2413"/>
      <c r="G225" s="2413"/>
      <c r="H225" s="2396"/>
      <c r="I225" s="2396"/>
      <c r="J225" s="486"/>
      <c r="K225" s="2090"/>
      <c r="L225" s="2091"/>
      <c r="M225" s="2091"/>
      <c r="N225" s="2091"/>
      <c r="O225" s="2092"/>
      <c r="P225" s="2093"/>
      <c r="Q225" s="2094"/>
      <c r="R225" s="2094"/>
      <c r="S225" s="2094"/>
      <c r="T225" s="2094"/>
      <c r="U225" s="2094"/>
      <c r="V225" s="2094"/>
      <c r="W225" s="2094"/>
      <c r="X225" s="2094"/>
      <c r="Y225" s="2094"/>
      <c r="Z225" s="2094"/>
      <c r="AA225" s="2094"/>
      <c r="AB225" s="2094"/>
      <c r="AC225" s="2094"/>
      <c r="AD225" s="2094"/>
      <c r="AE225" s="2094"/>
      <c r="AF225" s="2094"/>
      <c r="AG225" s="2094"/>
      <c r="AH225" s="2094"/>
      <c r="AI225" s="2094"/>
      <c r="AJ225" s="2094"/>
      <c r="AK225" s="2094"/>
      <c r="AL225" s="2094"/>
      <c r="AM225" s="2094"/>
      <c r="AN225" s="2094"/>
      <c r="AO225" s="2094"/>
      <c r="AP225" s="2094"/>
      <c r="AQ225" s="2094"/>
      <c r="AR225" s="2094"/>
      <c r="AS225" s="2094"/>
      <c r="AT225" s="2094"/>
      <c r="AU225" s="2094"/>
      <c r="AV225" s="2094"/>
      <c r="AW225" s="2094"/>
      <c r="AX225" s="2094"/>
      <c r="AY225" s="2094"/>
      <c r="AZ225" s="2094"/>
      <c r="BA225" s="2094"/>
      <c r="BB225" s="2094"/>
      <c r="BC225" s="2094"/>
      <c r="BD225" s="2095"/>
      <c r="BE225" s="56"/>
      <c r="BF225" s="56"/>
      <c r="BG225" s="2121"/>
      <c r="BH225" s="2121"/>
      <c r="BI225" s="2122"/>
      <c r="BJ225" s="2122"/>
      <c r="BK225" s="2122"/>
      <c r="BL225" s="2122"/>
      <c r="BM225" s="2122"/>
      <c r="BN225" s="2122"/>
      <c r="BO225" s="2122"/>
      <c r="BP225" s="2122"/>
      <c r="BQ225" s="2122"/>
      <c r="BR225" s="2122"/>
      <c r="BS225" s="2122"/>
      <c r="BT225" s="2122"/>
      <c r="BU225" s="2122"/>
      <c r="BV225" s="2122"/>
      <c r="BW225" s="2122"/>
      <c r="BX225" s="2122"/>
      <c r="BY225" s="2122"/>
      <c r="BZ225" s="2122"/>
      <c r="CA225" s="2122"/>
      <c r="CB225" s="2122"/>
      <c r="CC225" s="2122"/>
      <c r="CD225" s="2122"/>
      <c r="CE225" s="90"/>
      <c r="CF225" s="90"/>
      <c r="CG225" s="77"/>
      <c r="CH225" s="77"/>
      <c r="CN225" s="85"/>
      <c r="CO225" s="85"/>
      <c r="CP225" s="85"/>
      <c r="CQ225" s="85"/>
      <c r="CR225" s="85"/>
      <c r="CS225" s="85"/>
      <c r="CT225" s="85"/>
      <c r="CU225" s="85"/>
      <c r="CV225" s="85"/>
    </row>
    <row r="226" spans="1:100" ht="11.25" customHeight="1" x14ac:dyDescent="0.2">
      <c r="A226" s="132" t="str">
        <f>+IF('⑧一覧からの作成用データ（異動届）'!$AC$34="印刷ＯＫ→",1,"")</f>
        <v/>
      </c>
      <c r="B226" s="2413"/>
      <c r="C226" s="2413"/>
      <c r="D226" s="2396"/>
      <c r="E226" s="2396"/>
      <c r="F226" s="2413"/>
      <c r="G226" s="2413"/>
      <c r="H226" s="2396"/>
      <c r="I226" s="2396"/>
      <c r="J226" s="486"/>
      <c r="K226" s="1691" t="s">
        <v>69</v>
      </c>
      <c r="L226" s="1691"/>
      <c r="M226" s="1691"/>
      <c r="N226" s="1691"/>
      <c r="O226" s="1691"/>
      <c r="P226" s="2097" t="s">
        <v>70</v>
      </c>
      <c r="Q226" s="2097"/>
      <c r="R226" s="2097"/>
      <c r="S226" s="2097"/>
      <c r="T226" s="2097"/>
      <c r="U226" s="2097"/>
      <c r="V226" s="2097"/>
      <c r="W226" s="2097"/>
      <c r="X226" s="2097"/>
      <c r="Y226" s="2097"/>
      <c r="Z226" s="2097"/>
      <c r="AA226" s="2097"/>
      <c r="AB226" s="2097"/>
      <c r="AC226" s="2097"/>
      <c r="AD226" s="2097"/>
      <c r="AE226" s="2097"/>
      <c r="AF226" s="2097"/>
      <c r="AG226" s="2097"/>
      <c r="AH226" s="2097"/>
      <c r="AI226" s="2097"/>
      <c r="AJ226" s="2097"/>
      <c r="AK226" s="2097"/>
      <c r="AL226" s="2097"/>
      <c r="AM226" s="2097"/>
      <c r="AN226" s="2097"/>
      <c r="AO226" s="2097"/>
      <c r="AP226" s="2097"/>
      <c r="AQ226" s="2097"/>
      <c r="AR226" s="2097"/>
      <c r="AS226" s="2097"/>
      <c r="AT226" s="2097"/>
      <c r="AU226" s="2097"/>
      <c r="AV226" s="2097"/>
      <c r="AW226" s="2097"/>
      <c r="AX226" s="2097"/>
      <c r="AY226" s="2097"/>
      <c r="AZ226" s="2097"/>
      <c r="BA226" s="2097"/>
      <c r="BB226" s="2097"/>
      <c r="BC226" s="2097"/>
      <c r="BD226" s="2097"/>
      <c r="BE226" s="65"/>
      <c r="BF226" s="65"/>
      <c r="BG226" s="2121"/>
      <c r="BH226" s="2121"/>
      <c r="BI226" s="2122"/>
      <c r="BJ226" s="2122"/>
      <c r="BK226" s="2122"/>
      <c r="BL226" s="2122"/>
      <c r="BM226" s="2122"/>
      <c r="BN226" s="2122"/>
      <c r="BO226" s="2122"/>
      <c r="BP226" s="2122"/>
      <c r="BQ226" s="2122"/>
      <c r="BR226" s="2122"/>
      <c r="BS226" s="2122"/>
      <c r="BT226" s="2122"/>
      <c r="BU226" s="2122"/>
      <c r="BV226" s="2122"/>
      <c r="BW226" s="2122"/>
      <c r="BX226" s="2122"/>
      <c r="BY226" s="2122"/>
      <c r="BZ226" s="2122"/>
      <c r="CA226" s="2122"/>
      <c r="CB226" s="2122"/>
      <c r="CC226" s="2122"/>
      <c r="CD226" s="2122"/>
      <c r="CE226" s="76"/>
      <c r="CF226" s="76"/>
      <c r="CG226" s="77"/>
      <c r="CH226" s="77"/>
      <c r="CN226" s="85"/>
      <c r="CO226" s="85"/>
      <c r="CP226" s="85"/>
      <c r="CQ226" s="85"/>
      <c r="CR226" s="85"/>
      <c r="CS226" s="85"/>
      <c r="CT226" s="85"/>
      <c r="CU226" s="85"/>
      <c r="CV226" s="85"/>
    </row>
    <row r="227" spans="1:100" ht="13.5" customHeight="1" x14ac:dyDescent="0.2">
      <c r="A227" s="132" t="str">
        <f>+IF('⑧一覧からの作成用データ（異動届）'!$AC$34="印刷ＯＫ→",1,"")</f>
        <v/>
      </c>
      <c r="B227" s="2413"/>
      <c r="C227" s="2413"/>
      <c r="D227" s="2396"/>
      <c r="E227" s="2396"/>
      <c r="F227" s="2413"/>
      <c r="G227" s="2413"/>
      <c r="H227" s="2396"/>
      <c r="I227" s="2396"/>
      <c r="J227" s="486"/>
      <c r="K227" s="2096"/>
      <c r="L227" s="2096"/>
      <c r="M227" s="2096"/>
      <c r="N227" s="2096"/>
      <c r="O227" s="2096"/>
      <c r="P227" s="2098"/>
      <c r="Q227" s="2098"/>
      <c r="R227" s="2098"/>
      <c r="S227" s="2098"/>
      <c r="T227" s="2098"/>
      <c r="U227" s="2098"/>
      <c r="V227" s="2098"/>
      <c r="W227" s="2098"/>
      <c r="X227" s="2098"/>
      <c r="Y227" s="2098"/>
      <c r="Z227" s="2098"/>
      <c r="AA227" s="2098"/>
      <c r="AB227" s="2098"/>
      <c r="AC227" s="2098"/>
      <c r="AD227" s="2098"/>
      <c r="AE227" s="2098"/>
      <c r="AF227" s="2098"/>
      <c r="AG227" s="2098"/>
      <c r="AH227" s="2098"/>
      <c r="AI227" s="2098"/>
      <c r="AJ227" s="2098"/>
      <c r="AK227" s="2098"/>
      <c r="AL227" s="2098"/>
      <c r="AM227" s="2098"/>
      <c r="AN227" s="2098"/>
      <c r="AO227" s="2098"/>
      <c r="AP227" s="2098"/>
      <c r="AQ227" s="2098"/>
      <c r="AR227" s="2098"/>
      <c r="AS227" s="2098"/>
      <c r="AT227" s="2098"/>
      <c r="AU227" s="2098"/>
      <c r="AV227" s="2098"/>
      <c r="AW227" s="2098"/>
      <c r="AX227" s="2098"/>
      <c r="AY227" s="2098"/>
      <c r="AZ227" s="2098"/>
      <c r="BA227" s="2098"/>
      <c r="BB227" s="2098"/>
      <c r="BC227" s="2098"/>
      <c r="BD227" s="2098"/>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76"/>
      <c r="CC227" s="76"/>
      <c r="CD227" s="76"/>
      <c r="CE227" s="76"/>
      <c r="CF227" s="76"/>
      <c r="CG227" s="77"/>
      <c r="CH227" s="77"/>
      <c r="CN227" s="85"/>
      <c r="CO227" s="85"/>
      <c r="CP227" s="85"/>
      <c r="CQ227" s="85"/>
      <c r="CR227" s="85"/>
      <c r="CS227" s="85"/>
      <c r="CT227" s="85"/>
      <c r="CU227" s="85"/>
      <c r="CV227" s="85"/>
    </row>
    <row r="228" spans="1:100" ht="13.5" customHeight="1" x14ac:dyDescent="0.2">
      <c r="A228" s="132" t="str">
        <f>+IF('⑧一覧からの作成用データ（異動届）'!$AC$34="印刷ＯＫ→",1,"")</f>
        <v/>
      </c>
      <c r="B228" s="2413"/>
      <c r="C228" s="2413"/>
      <c r="D228" s="2396"/>
      <c r="E228" s="2396"/>
      <c r="F228" s="2413"/>
      <c r="G228" s="2413"/>
      <c r="H228" s="2396"/>
      <c r="I228" s="2396"/>
      <c r="J228" s="486"/>
      <c r="K228" s="66"/>
      <c r="L228" s="66"/>
      <c r="M228" s="66"/>
      <c r="N228" s="66"/>
      <c r="O228" s="66"/>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c r="AO228" s="485"/>
      <c r="AP228" s="485"/>
      <c r="AQ228" s="48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76"/>
      <c r="CC228" s="76"/>
      <c r="CD228" s="76"/>
      <c r="CE228" s="76"/>
      <c r="CF228" s="76"/>
      <c r="CG228" s="77"/>
      <c r="CH228" s="77"/>
      <c r="CN228" s="85"/>
      <c r="CO228" s="85"/>
      <c r="CP228" s="85"/>
      <c r="CQ228" s="85"/>
      <c r="CR228" s="85"/>
      <c r="CS228" s="85"/>
      <c r="CT228" s="85"/>
      <c r="CU228" s="85"/>
      <c r="CV228" s="85"/>
    </row>
    <row r="229" spans="1:100" ht="6" customHeight="1" x14ac:dyDescent="0.2">
      <c r="A229" s="132" t="str">
        <f>+IF('⑧一覧からの作成用データ（異動届）'!$AC$35="印刷ＯＫ→",1,"")</f>
        <v/>
      </c>
      <c r="B229" s="82"/>
      <c r="C229" s="2414" t="s">
        <v>113</v>
      </c>
      <c r="D229" s="2414"/>
      <c r="E229" s="2414"/>
      <c r="F229" s="2414"/>
      <c r="G229" s="2414"/>
      <c r="H229" s="2414"/>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row>
    <row r="230" spans="1:100" ht="12.75" customHeight="1" x14ac:dyDescent="0.2">
      <c r="A230" s="132" t="str">
        <f>+IF('⑧一覧からの作成用データ（異動届）'!$AC$35="印刷ＯＫ→",1,"")</f>
        <v/>
      </c>
      <c r="B230" s="82"/>
      <c r="C230" s="2414"/>
      <c r="D230" s="2414"/>
      <c r="E230" s="2414"/>
      <c r="F230" s="2414"/>
      <c r="G230" s="2414"/>
      <c r="H230" s="2414"/>
      <c r="I230" s="82"/>
      <c r="J230" s="82"/>
      <c r="K230" s="2415" t="s">
        <v>500</v>
      </c>
      <c r="L230" s="2415"/>
      <c r="M230" s="2415"/>
      <c r="N230" s="2415"/>
      <c r="O230" s="2415"/>
      <c r="P230" s="2415"/>
      <c r="Q230" s="2415"/>
      <c r="R230" s="2415"/>
      <c r="S230" s="2415"/>
      <c r="T230" s="2415"/>
      <c r="U230" s="2415"/>
      <c r="V230" s="2415"/>
      <c r="W230" s="2415"/>
      <c r="X230" s="2415"/>
      <c r="Y230" s="2415"/>
      <c r="Z230" s="2415"/>
      <c r="AA230" s="2415"/>
      <c r="AB230" s="2417" t="s">
        <v>501</v>
      </c>
      <c r="AC230" s="2417"/>
      <c r="AD230" s="2417"/>
      <c r="AE230" s="2417"/>
      <c r="AF230" s="2417"/>
      <c r="AG230" s="2417"/>
      <c r="AH230" s="2417"/>
      <c r="AI230" s="2417"/>
      <c r="AJ230" s="2417"/>
      <c r="AK230" s="2417"/>
      <c r="AL230" s="2417"/>
      <c r="AM230" s="2417"/>
      <c r="AN230" s="2417"/>
      <c r="AO230" s="2417"/>
      <c r="AP230" s="2417"/>
      <c r="AQ230" s="2417"/>
      <c r="AR230" s="2417"/>
      <c r="AS230" s="2417"/>
      <c r="AT230" s="2417"/>
      <c r="AU230" s="2417"/>
      <c r="AV230" s="2417"/>
      <c r="AW230" s="2417"/>
      <c r="AX230" s="2419" t="s">
        <v>26</v>
      </c>
      <c r="AY230" s="2420"/>
      <c r="AZ230" s="2420"/>
      <c r="BA230" s="2421"/>
      <c r="BB230" s="2447"/>
      <c r="BC230" s="2448"/>
      <c r="BD230" s="2448"/>
      <c r="BE230" s="2448"/>
      <c r="BF230" s="2448"/>
      <c r="BG230" s="2448"/>
      <c r="BH230" s="2448"/>
      <c r="BI230" s="2448"/>
      <c r="BJ230" s="2448"/>
      <c r="BK230" s="2448"/>
      <c r="BL230" s="2448"/>
      <c r="BM230" s="2448"/>
      <c r="BN230" s="2448"/>
      <c r="BO230" s="2448"/>
      <c r="BP230" s="2448"/>
      <c r="BQ230" s="2448"/>
      <c r="BR230" s="2448"/>
      <c r="BS230" s="2448"/>
      <c r="BT230" s="2449"/>
      <c r="BU230" s="697" t="s">
        <v>28</v>
      </c>
      <c r="BV230" s="2051"/>
      <c r="BW230" s="2051"/>
      <c r="BX230" s="2051"/>
      <c r="BY230" s="2051"/>
      <c r="BZ230" s="2051"/>
      <c r="CA230" s="2051"/>
      <c r="CB230" s="2051"/>
      <c r="CC230" s="2051"/>
      <c r="CD230" s="2053"/>
      <c r="CE230" s="82"/>
      <c r="CF230" s="82"/>
    </row>
    <row r="231" spans="1:100" ht="12.75" customHeight="1" x14ac:dyDescent="0.2">
      <c r="A231" s="132" t="str">
        <f>+IF('⑧一覧からの作成用データ（異動届）'!$AC$35="印刷ＯＫ→",1,"")</f>
        <v/>
      </c>
      <c r="B231" s="82"/>
      <c r="C231" s="2414"/>
      <c r="D231" s="2414"/>
      <c r="E231" s="2414"/>
      <c r="F231" s="2414"/>
      <c r="G231" s="2414"/>
      <c r="H231" s="2414"/>
      <c r="I231" s="82"/>
      <c r="J231" s="82"/>
      <c r="K231" s="2415"/>
      <c r="L231" s="2415"/>
      <c r="M231" s="2415"/>
      <c r="N231" s="2415"/>
      <c r="O231" s="2415"/>
      <c r="P231" s="2415"/>
      <c r="Q231" s="2415"/>
      <c r="R231" s="2415"/>
      <c r="S231" s="2415"/>
      <c r="T231" s="2415"/>
      <c r="U231" s="2415"/>
      <c r="V231" s="2415"/>
      <c r="W231" s="2415"/>
      <c r="X231" s="2415"/>
      <c r="Y231" s="2415"/>
      <c r="Z231" s="2415"/>
      <c r="AA231" s="2415"/>
      <c r="AB231" s="2417"/>
      <c r="AC231" s="2417"/>
      <c r="AD231" s="2417"/>
      <c r="AE231" s="2417"/>
      <c r="AF231" s="2417"/>
      <c r="AG231" s="2417"/>
      <c r="AH231" s="2417"/>
      <c r="AI231" s="2417"/>
      <c r="AJ231" s="2417"/>
      <c r="AK231" s="2417"/>
      <c r="AL231" s="2417"/>
      <c r="AM231" s="2417"/>
      <c r="AN231" s="2417"/>
      <c r="AO231" s="2417"/>
      <c r="AP231" s="2417"/>
      <c r="AQ231" s="2417"/>
      <c r="AR231" s="2417"/>
      <c r="AS231" s="2417"/>
      <c r="AT231" s="2417"/>
      <c r="AU231" s="2417"/>
      <c r="AV231" s="2417"/>
      <c r="AW231" s="2417"/>
      <c r="AX231" s="2422"/>
      <c r="AY231" s="2423"/>
      <c r="AZ231" s="2423"/>
      <c r="BA231" s="2424"/>
      <c r="BB231" s="2450"/>
      <c r="BC231" s="2451"/>
      <c r="BD231" s="2451"/>
      <c r="BE231" s="2451"/>
      <c r="BF231" s="2451"/>
      <c r="BG231" s="2451"/>
      <c r="BH231" s="2451"/>
      <c r="BI231" s="2451"/>
      <c r="BJ231" s="2451"/>
      <c r="BK231" s="2451"/>
      <c r="BL231" s="2451"/>
      <c r="BM231" s="2451"/>
      <c r="BN231" s="2451"/>
      <c r="BO231" s="2451"/>
      <c r="BP231" s="2451"/>
      <c r="BQ231" s="2451"/>
      <c r="BR231" s="2451"/>
      <c r="BS231" s="2451"/>
      <c r="BT231" s="2452"/>
      <c r="BU231" s="1559"/>
      <c r="BV231" s="2052"/>
      <c r="BW231" s="2052"/>
      <c r="BX231" s="2052"/>
      <c r="BY231" s="2052"/>
      <c r="BZ231" s="2052"/>
      <c r="CA231" s="2052"/>
      <c r="CB231" s="2052"/>
      <c r="CC231" s="2052"/>
      <c r="CD231" s="2054"/>
      <c r="CE231" s="83"/>
      <c r="CF231" s="83"/>
    </row>
    <row r="232" spans="1:100" ht="12.75" customHeight="1" x14ac:dyDescent="0.2">
      <c r="A232" s="132" t="str">
        <f>+IF('⑧一覧からの作成用データ（異動届）'!$AC$35="印刷ＯＫ→",1,"")</f>
        <v/>
      </c>
      <c r="B232" s="82"/>
      <c r="C232" s="82"/>
      <c r="D232" s="82"/>
      <c r="E232" s="82"/>
      <c r="F232" s="82"/>
      <c r="G232" s="82"/>
      <c r="H232" s="82"/>
      <c r="I232" s="82"/>
      <c r="J232" s="82"/>
      <c r="K232" s="2415"/>
      <c r="L232" s="2415"/>
      <c r="M232" s="2415"/>
      <c r="N232" s="2415"/>
      <c r="O232" s="2415"/>
      <c r="P232" s="2415"/>
      <c r="Q232" s="2415"/>
      <c r="R232" s="2415"/>
      <c r="S232" s="2415"/>
      <c r="T232" s="2415"/>
      <c r="U232" s="2415"/>
      <c r="V232" s="2415"/>
      <c r="W232" s="2415"/>
      <c r="X232" s="2415"/>
      <c r="Y232" s="2415"/>
      <c r="Z232" s="2415"/>
      <c r="AA232" s="2415"/>
      <c r="AB232" s="2417"/>
      <c r="AC232" s="2417"/>
      <c r="AD232" s="2417"/>
      <c r="AE232" s="2417"/>
      <c r="AF232" s="2417"/>
      <c r="AG232" s="2417"/>
      <c r="AH232" s="2417"/>
      <c r="AI232" s="2417"/>
      <c r="AJ232" s="2417"/>
      <c r="AK232" s="2417"/>
      <c r="AL232" s="2417"/>
      <c r="AM232" s="2417"/>
      <c r="AN232" s="2417"/>
      <c r="AO232" s="2417"/>
      <c r="AP232" s="2417"/>
      <c r="AQ232" s="2417"/>
      <c r="AR232" s="2417"/>
      <c r="AS232" s="2417"/>
      <c r="AT232" s="2417"/>
      <c r="AU232" s="2417"/>
      <c r="AV232" s="2417"/>
      <c r="AW232" s="2417"/>
      <c r="AX232" s="2422"/>
      <c r="AY232" s="2423"/>
      <c r="AZ232" s="2423"/>
      <c r="BA232" s="2424"/>
      <c r="BB232" s="2450"/>
      <c r="BC232" s="2451"/>
      <c r="BD232" s="2451"/>
      <c r="BE232" s="2451"/>
      <c r="BF232" s="2451"/>
      <c r="BG232" s="2451"/>
      <c r="BH232" s="2451"/>
      <c r="BI232" s="2451"/>
      <c r="BJ232" s="2451"/>
      <c r="BK232" s="2451"/>
      <c r="BL232" s="2451"/>
      <c r="BM232" s="2451"/>
      <c r="BN232" s="2451"/>
      <c r="BO232" s="2451"/>
      <c r="BP232" s="2451"/>
      <c r="BQ232" s="2451"/>
      <c r="BR232" s="2451"/>
      <c r="BS232" s="2451"/>
      <c r="BT232" s="2452"/>
      <c r="BU232" s="2437" t="s">
        <v>27</v>
      </c>
      <c r="BV232" s="2397" t="s">
        <v>29</v>
      </c>
      <c r="BW232" s="2397"/>
      <c r="BX232" s="2397"/>
      <c r="BY232" s="2397"/>
      <c r="BZ232" s="2398"/>
      <c r="CA232" s="1683" t="s">
        <v>30</v>
      </c>
      <c r="CB232" s="2397"/>
      <c r="CC232" s="2397"/>
      <c r="CD232" s="2398"/>
      <c r="CE232" s="76"/>
      <c r="CF232" s="76"/>
    </row>
    <row r="233" spans="1:100" ht="12.75" customHeight="1" x14ac:dyDescent="0.2">
      <c r="A233" s="132" t="str">
        <f>+IF('⑧一覧からの作成用データ（異動届）'!$AC$35="印刷ＯＫ→",1,"")</f>
        <v/>
      </c>
      <c r="B233" s="82"/>
      <c r="C233" s="82">
        <v>3</v>
      </c>
      <c r="D233" s="82"/>
      <c r="E233" s="82"/>
      <c r="F233" s="82"/>
      <c r="G233" s="82"/>
      <c r="H233" s="82">
        <v>2</v>
      </c>
      <c r="I233" s="82">
        <v>1</v>
      </c>
      <c r="J233" s="82"/>
      <c r="K233" s="2415"/>
      <c r="L233" s="2415"/>
      <c r="M233" s="2415"/>
      <c r="N233" s="2415"/>
      <c r="O233" s="2415"/>
      <c r="P233" s="2415"/>
      <c r="Q233" s="2415"/>
      <c r="R233" s="2415"/>
      <c r="S233" s="2415"/>
      <c r="T233" s="2415"/>
      <c r="U233" s="2415"/>
      <c r="V233" s="2415"/>
      <c r="W233" s="2415"/>
      <c r="X233" s="2415"/>
      <c r="Y233" s="2415"/>
      <c r="Z233" s="2415"/>
      <c r="AA233" s="2415"/>
      <c r="AB233" s="2417"/>
      <c r="AC233" s="2417"/>
      <c r="AD233" s="2417"/>
      <c r="AE233" s="2417"/>
      <c r="AF233" s="2417"/>
      <c r="AG233" s="2417"/>
      <c r="AH233" s="2417"/>
      <c r="AI233" s="2417"/>
      <c r="AJ233" s="2417"/>
      <c r="AK233" s="2417"/>
      <c r="AL233" s="2417"/>
      <c r="AM233" s="2417"/>
      <c r="AN233" s="2417"/>
      <c r="AO233" s="2417"/>
      <c r="AP233" s="2417"/>
      <c r="AQ233" s="2417"/>
      <c r="AR233" s="2417"/>
      <c r="AS233" s="2417"/>
      <c r="AT233" s="2417"/>
      <c r="AU233" s="2417"/>
      <c r="AV233" s="2417"/>
      <c r="AW233" s="2417"/>
      <c r="AX233" s="2422"/>
      <c r="AY233" s="2423"/>
      <c r="AZ233" s="2423"/>
      <c r="BA233" s="2424"/>
      <c r="BB233" s="2450"/>
      <c r="BC233" s="2451"/>
      <c r="BD233" s="2451"/>
      <c r="BE233" s="2451"/>
      <c r="BF233" s="2451"/>
      <c r="BG233" s="2451"/>
      <c r="BH233" s="2451"/>
      <c r="BI233" s="2451"/>
      <c r="BJ233" s="2451"/>
      <c r="BK233" s="2451"/>
      <c r="BL233" s="2451"/>
      <c r="BM233" s="2451"/>
      <c r="BN233" s="2451"/>
      <c r="BO233" s="2451"/>
      <c r="BP233" s="2451"/>
      <c r="BQ233" s="2451"/>
      <c r="BR233" s="2451"/>
      <c r="BS233" s="2451"/>
      <c r="BT233" s="2452"/>
      <c r="BU233" s="2437"/>
      <c r="BV233" s="2399"/>
      <c r="BW233" s="2399"/>
      <c r="BX233" s="2399"/>
      <c r="BY233" s="2399"/>
      <c r="BZ233" s="2400"/>
      <c r="CA233" s="2401"/>
      <c r="CB233" s="2399"/>
      <c r="CC233" s="2399"/>
      <c r="CD233" s="2400"/>
      <c r="CE233" s="76"/>
      <c r="CF233" s="76"/>
    </row>
    <row r="234" spans="1:100" ht="12.75" customHeight="1" x14ac:dyDescent="0.2">
      <c r="A234" s="132" t="str">
        <f>+IF('⑧一覧からの作成用データ（異動届）'!$AC$35="印刷ＯＫ→",1,"")</f>
        <v/>
      </c>
      <c r="B234" s="2413" t="s">
        <v>67</v>
      </c>
      <c r="C234" s="2413" t="s">
        <v>66</v>
      </c>
      <c r="D234" s="2396" t="s">
        <v>65</v>
      </c>
      <c r="E234" s="2396" t="s">
        <v>64</v>
      </c>
      <c r="F234" s="2413" t="s">
        <v>63</v>
      </c>
      <c r="G234" s="2413" t="s">
        <v>62</v>
      </c>
      <c r="H234" s="2396" t="s">
        <v>61</v>
      </c>
      <c r="I234" s="2396" t="s">
        <v>60</v>
      </c>
      <c r="J234" s="486"/>
      <c r="K234" s="2415"/>
      <c r="L234" s="2415"/>
      <c r="M234" s="2415"/>
      <c r="N234" s="2415"/>
      <c r="O234" s="2415"/>
      <c r="P234" s="2415"/>
      <c r="Q234" s="2415"/>
      <c r="R234" s="2415"/>
      <c r="S234" s="2415"/>
      <c r="T234" s="2415"/>
      <c r="U234" s="2415"/>
      <c r="V234" s="2415"/>
      <c r="W234" s="2415"/>
      <c r="X234" s="2415"/>
      <c r="Y234" s="2415"/>
      <c r="Z234" s="2415"/>
      <c r="AA234" s="2415"/>
      <c r="AB234" s="2417"/>
      <c r="AC234" s="2417"/>
      <c r="AD234" s="2417"/>
      <c r="AE234" s="2417"/>
      <c r="AF234" s="2417"/>
      <c r="AG234" s="2417"/>
      <c r="AH234" s="2417"/>
      <c r="AI234" s="2417"/>
      <c r="AJ234" s="2417"/>
      <c r="AK234" s="2417"/>
      <c r="AL234" s="2417"/>
      <c r="AM234" s="2417"/>
      <c r="AN234" s="2417"/>
      <c r="AO234" s="2417"/>
      <c r="AP234" s="2417"/>
      <c r="AQ234" s="2417"/>
      <c r="AR234" s="2417"/>
      <c r="AS234" s="2417"/>
      <c r="AT234" s="2417"/>
      <c r="AU234" s="2417"/>
      <c r="AV234" s="2417"/>
      <c r="AW234" s="2417"/>
      <c r="AX234" s="2422"/>
      <c r="AY234" s="2423"/>
      <c r="AZ234" s="2423"/>
      <c r="BA234" s="2424"/>
      <c r="BB234" s="2450"/>
      <c r="BC234" s="2451"/>
      <c r="BD234" s="2451"/>
      <c r="BE234" s="2451"/>
      <c r="BF234" s="2451"/>
      <c r="BG234" s="2451"/>
      <c r="BH234" s="2451"/>
      <c r="BI234" s="2451"/>
      <c r="BJ234" s="2451"/>
      <c r="BK234" s="2451"/>
      <c r="BL234" s="2451"/>
      <c r="BM234" s="2451"/>
      <c r="BN234" s="2451"/>
      <c r="BO234" s="2451"/>
      <c r="BP234" s="2451"/>
      <c r="BQ234" s="2451"/>
      <c r="BR234" s="2451"/>
      <c r="BS234" s="2451"/>
      <c r="BT234" s="2452"/>
      <c r="BU234" s="2437"/>
      <c r="BV234" s="2397" t="s">
        <v>32</v>
      </c>
      <c r="BW234" s="2397"/>
      <c r="BX234" s="2397"/>
      <c r="BY234" s="2397"/>
      <c r="BZ234" s="2398"/>
      <c r="CA234" s="1683" t="s">
        <v>31</v>
      </c>
      <c r="CB234" s="2397"/>
      <c r="CC234" s="2397"/>
      <c r="CD234" s="2398"/>
      <c r="CE234" s="76"/>
      <c r="CF234" s="76"/>
    </row>
    <row r="235" spans="1:100" ht="13.5" customHeight="1" x14ac:dyDescent="0.2">
      <c r="A235" s="132" t="str">
        <f>+IF('⑧一覧からの作成用データ（異動届）'!$AC$35="印刷ＯＫ→",1,"")</f>
        <v/>
      </c>
      <c r="B235" s="2413"/>
      <c r="C235" s="2413"/>
      <c r="D235" s="2396"/>
      <c r="E235" s="2396"/>
      <c r="F235" s="2413"/>
      <c r="G235" s="2413"/>
      <c r="H235" s="2396"/>
      <c r="I235" s="2396"/>
      <c r="J235" s="486"/>
      <c r="K235" s="2416"/>
      <c r="L235" s="2416"/>
      <c r="M235" s="2416"/>
      <c r="N235" s="2416"/>
      <c r="O235" s="2416"/>
      <c r="P235" s="2416"/>
      <c r="Q235" s="2416"/>
      <c r="R235" s="2416"/>
      <c r="S235" s="2416"/>
      <c r="T235" s="2416"/>
      <c r="U235" s="2416"/>
      <c r="V235" s="2416"/>
      <c r="W235" s="2416"/>
      <c r="X235" s="2416"/>
      <c r="Y235" s="2416"/>
      <c r="Z235" s="2416"/>
      <c r="AA235" s="2416"/>
      <c r="AB235" s="2418"/>
      <c r="AC235" s="2418"/>
      <c r="AD235" s="2418"/>
      <c r="AE235" s="2418"/>
      <c r="AF235" s="2418"/>
      <c r="AG235" s="2418"/>
      <c r="AH235" s="2418"/>
      <c r="AI235" s="2418"/>
      <c r="AJ235" s="2418"/>
      <c r="AK235" s="2418"/>
      <c r="AL235" s="2418"/>
      <c r="AM235" s="2418"/>
      <c r="AN235" s="2418"/>
      <c r="AO235" s="2418"/>
      <c r="AP235" s="2418"/>
      <c r="AQ235" s="2418"/>
      <c r="AR235" s="2418"/>
      <c r="AS235" s="2418"/>
      <c r="AT235" s="2418"/>
      <c r="AU235" s="2418"/>
      <c r="AV235" s="2418"/>
      <c r="AW235" s="2418"/>
      <c r="AX235" s="2425"/>
      <c r="AY235" s="2426"/>
      <c r="AZ235" s="2426"/>
      <c r="BA235" s="2427"/>
      <c r="BB235" s="2453"/>
      <c r="BC235" s="2454"/>
      <c r="BD235" s="2454"/>
      <c r="BE235" s="2454"/>
      <c r="BF235" s="2454"/>
      <c r="BG235" s="2454"/>
      <c r="BH235" s="2454"/>
      <c r="BI235" s="2454"/>
      <c r="BJ235" s="2454"/>
      <c r="BK235" s="2454"/>
      <c r="BL235" s="2454"/>
      <c r="BM235" s="2454"/>
      <c r="BN235" s="2454"/>
      <c r="BO235" s="2454"/>
      <c r="BP235" s="2454"/>
      <c r="BQ235" s="2454"/>
      <c r="BR235" s="2454"/>
      <c r="BS235" s="2454"/>
      <c r="BT235" s="2455"/>
      <c r="BU235" s="2437"/>
      <c r="BV235" s="2399"/>
      <c r="BW235" s="2399"/>
      <c r="BX235" s="2399"/>
      <c r="BY235" s="2399"/>
      <c r="BZ235" s="2400"/>
      <c r="CA235" s="2401"/>
      <c r="CB235" s="2399"/>
      <c r="CC235" s="2399"/>
      <c r="CD235" s="2400"/>
      <c r="CE235" s="76"/>
      <c r="CF235" s="76"/>
      <c r="CG235" s="84"/>
      <c r="CL235" s="85"/>
      <c r="CM235" s="85"/>
      <c r="CN235" s="85"/>
      <c r="CO235" s="85"/>
      <c r="CP235" s="85"/>
      <c r="CQ235" s="85"/>
      <c r="CR235" s="85"/>
      <c r="CS235" s="85"/>
      <c r="CT235" s="85"/>
    </row>
    <row r="236" spans="1:100" ht="13.5" customHeight="1" x14ac:dyDescent="0.2">
      <c r="A236" s="132" t="str">
        <f>+IF('⑧一覧からの作成用データ（異動届）'!$AC$35="印刷ＯＫ→",1,"")</f>
        <v/>
      </c>
      <c r="B236" s="2413"/>
      <c r="C236" s="2413"/>
      <c r="D236" s="2396"/>
      <c r="E236" s="2396"/>
      <c r="F236" s="2413"/>
      <c r="G236" s="2413"/>
      <c r="H236" s="2396"/>
      <c r="I236" s="2396"/>
      <c r="J236" s="486"/>
      <c r="K236" s="45"/>
      <c r="L236" s="25"/>
      <c r="M236" s="25"/>
      <c r="N236" s="25"/>
      <c r="O236" s="25"/>
      <c r="P236" s="25"/>
      <c r="Q236" s="25"/>
      <c r="R236" s="25"/>
      <c r="S236" s="25"/>
      <c r="T236" s="25"/>
      <c r="U236" s="25"/>
      <c r="V236" s="25"/>
      <c r="W236" s="25"/>
      <c r="X236" s="25"/>
      <c r="Y236" s="46"/>
      <c r="Z236" s="2402" t="s">
        <v>466</v>
      </c>
      <c r="AA236" s="2403"/>
      <c r="AB236" s="2408" t="s">
        <v>21</v>
      </c>
      <c r="AC236" s="2409"/>
      <c r="AD236" s="2409"/>
      <c r="AE236" s="2409"/>
      <c r="AF236" s="2409"/>
      <c r="AG236" s="2410"/>
      <c r="AH236" s="1682" t="s">
        <v>461</v>
      </c>
      <c r="AI236" s="1683"/>
      <c r="AJ236" s="2097" t="str">
        <f>①伊勢崎市における事業所基本情報!$K$26&amp;"-"&amp;①伊勢崎市における事業所基本情報!Q26&amp;""</f>
        <v>-</v>
      </c>
      <c r="AK236" s="2097"/>
      <c r="AL236" s="2097"/>
      <c r="AM236" s="2097"/>
      <c r="AN236" s="2097"/>
      <c r="AO236" s="2097"/>
      <c r="AP236" s="2097"/>
      <c r="AQ236" s="2097"/>
      <c r="AR236" s="25"/>
      <c r="AS236" s="25"/>
      <c r="AT236" s="25"/>
      <c r="AU236" s="25"/>
      <c r="AV236" s="25"/>
      <c r="AW236" s="25"/>
      <c r="AX236" s="25"/>
      <c r="AY236" s="76"/>
      <c r="AZ236" s="76"/>
      <c r="BA236" s="76"/>
      <c r="BB236" s="76"/>
      <c r="BC236" s="76"/>
      <c r="BD236" s="25"/>
      <c r="BE236" s="25"/>
      <c r="BF236" s="25"/>
      <c r="BG236" s="25"/>
      <c r="BH236" s="2386" t="s">
        <v>492</v>
      </c>
      <c r="BI236" s="2386"/>
      <c r="BJ236" s="2386"/>
      <c r="BK236" s="2386"/>
      <c r="BL236" s="2386"/>
      <c r="BM236" s="2386"/>
      <c r="BN236" s="2386"/>
      <c r="BO236" s="2411" t="str">
        <f>①伊勢崎市における事業所基本情報!$CG$18&amp;""</f>
        <v/>
      </c>
      <c r="BP236" s="2392"/>
      <c r="BQ236" s="2392" t="str">
        <f>①伊勢崎市における事業所基本情報!$CH$18&amp;""</f>
        <v/>
      </c>
      <c r="BR236" s="2392"/>
      <c r="BS236" s="2392" t="str">
        <f>①伊勢崎市における事業所基本情報!$CI$18&amp;""</f>
        <v/>
      </c>
      <c r="BT236" s="2392"/>
      <c r="BU236" s="2392" t="str">
        <f>①伊勢崎市における事業所基本情報!$CJ$18&amp;""</f>
        <v/>
      </c>
      <c r="BV236" s="2392"/>
      <c r="BW236" s="2392" t="str">
        <f>①伊勢崎市における事業所基本情報!$CK$18&amp;""</f>
        <v/>
      </c>
      <c r="BX236" s="2392"/>
      <c r="BY236" s="2392" t="str">
        <f>①伊勢崎市における事業所基本情報!$CL$18&amp;""</f>
        <v/>
      </c>
      <c r="BZ236" s="2392"/>
      <c r="CA236" s="2392" t="str">
        <f>①伊勢崎市における事業所基本情報!$CM$18&amp;""</f>
        <v/>
      </c>
      <c r="CB236" s="2392"/>
      <c r="CC236" s="2392" t="str">
        <f>①伊勢崎市における事業所基本情報!$CN$18&amp;""</f>
        <v/>
      </c>
      <c r="CD236" s="2394"/>
      <c r="CE236" s="86"/>
      <c r="CF236" s="86"/>
      <c r="CG236" s="84"/>
      <c r="CL236" s="85"/>
      <c r="CM236" s="85"/>
      <c r="CN236" s="85"/>
      <c r="CO236" s="85"/>
      <c r="CP236" s="85"/>
      <c r="CQ236" s="85"/>
      <c r="CR236" s="85"/>
      <c r="CS236" s="85"/>
      <c r="CT236" s="85"/>
    </row>
    <row r="237" spans="1:100" ht="12" customHeight="1" x14ac:dyDescent="0.2">
      <c r="A237" s="132" t="str">
        <f>+IF('⑧一覧からの作成用データ（異動届）'!$AC$35="印刷ＯＫ→",1,"")</f>
        <v/>
      </c>
      <c r="B237" s="2413"/>
      <c r="C237" s="2413"/>
      <c r="D237" s="2396"/>
      <c r="E237" s="2396"/>
      <c r="F237" s="2413"/>
      <c r="G237" s="2413"/>
      <c r="H237" s="2396"/>
      <c r="I237" s="2396"/>
      <c r="J237" s="486"/>
      <c r="K237" s="47"/>
      <c r="L237" s="76"/>
      <c r="M237" s="76"/>
      <c r="N237" s="76"/>
      <c r="O237" s="76"/>
      <c r="P237" s="76"/>
      <c r="Q237" s="76"/>
      <c r="R237" s="76"/>
      <c r="S237" s="76"/>
      <c r="T237" s="76"/>
      <c r="U237" s="76"/>
      <c r="V237" s="76"/>
      <c r="W237" s="76"/>
      <c r="X237" s="76"/>
      <c r="Y237" s="48"/>
      <c r="Z237" s="2404"/>
      <c r="AA237" s="2405"/>
      <c r="AB237" s="1640"/>
      <c r="AC237" s="1590"/>
      <c r="AD237" s="1590"/>
      <c r="AE237" s="1590"/>
      <c r="AF237" s="1590"/>
      <c r="AG237" s="1641"/>
      <c r="AH237" s="1568" t="str">
        <f>①伊勢崎市における事業所基本情報!$I$27&amp;""</f>
        <v/>
      </c>
      <c r="AI237" s="1569"/>
      <c r="AJ237" s="1569"/>
      <c r="AK237" s="1569"/>
      <c r="AL237" s="1569"/>
      <c r="AM237" s="1569"/>
      <c r="AN237" s="1569"/>
      <c r="AO237" s="1569"/>
      <c r="AP237" s="1569"/>
      <c r="AQ237" s="1569"/>
      <c r="AR237" s="1569"/>
      <c r="AS237" s="1569"/>
      <c r="AT237" s="1569"/>
      <c r="AU237" s="1569"/>
      <c r="AV237" s="1569"/>
      <c r="AW237" s="1569"/>
      <c r="AX237" s="1569"/>
      <c r="AY237" s="1569"/>
      <c r="AZ237" s="1569"/>
      <c r="BA237" s="1569"/>
      <c r="BB237" s="1569"/>
      <c r="BC237" s="1569"/>
      <c r="BD237" s="1569"/>
      <c r="BE237" s="1569"/>
      <c r="BF237" s="1569"/>
      <c r="BG237" s="1569"/>
      <c r="BH237" s="2386"/>
      <c r="BI237" s="2386"/>
      <c r="BJ237" s="2386"/>
      <c r="BK237" s="2386"/>
      <c r="BL237" s="2386"/>
      <c r="BM237" s="2386"/>
      <c r="BN237" s="2386"/>
      <c r="BO237" s="2412"/>
      <c r="BP237" s="2393"/>
      <c r="BQ237" s="2393"/>
      <c r="BR237" s="2393"/>
      <c r="BS237" s="2393"/>
      <c r="BT237" s="2393"/>
      <c r="BU237" s="2393"/>
      <c r="BV237" s="2393"/>
      <c r="BW237" s="2393"/>
      <c r="BX237" s="2393"/>
      <c r="BY237" s="2393"/>
      <c r="BZ237" s="2393"/>
      <c r="CA237" s="2393"/>
      <c r="CB237" s="2393"/>
      <c r="CC237" s="2393"/>
      <c r="CD237" s="2395"/>
      <c r="CE237" s="86"/>
      <c r="CF237" s="86"/>
      <c r="CG237" s="77"/>
      <c r="CL237" s="85"/>
      <c r="CM237" s="85"/>
      <c r="CN237" s="85"/>
      <c r="CO237" s="85"/>
      <c r="CP237" s="85"/>
      <c r="CQ237" s="85"/>
      <c r="CR237" s="85"/>
      <c r="CS237" s="85"/>
      <c r="CT237" s="85"/>
    </row>
    <row r="238" spans="1:100" ht="12" customHeight="1" x14ac:dyDescent="0.2">
      <c r="A238" s="132" t="str">
        <f>+IF('⑧一覧からの作成用データ（異動届）'!$AC$35="印刷ＯＫ→",1,"")</f>
        <v/>
      </c>
      <c r="B238" s="2413"/>
      <c r="C238" s="2413"/>
      <c r="D238" s="2396"/>
      <c r="E238" s="2396"/>
      <c r="F238" s="2413"/>
      <c r="G238" s="2413"/>
      <c r="H238" s="2396"/>
      <c r="I238" s="2396"/>
      <c r="J238" s="486"/>
      <c r="K238" s="2165" t="s">
        <v>447</v>
      </c>
      <c r="L238" s="1564"/>
      <c r="M238" s="1564"/>
      <c r="N238" s="1564"/>
      <c r="O238" s="1564"/>
      <c r="P238" s="2378" t="s">
        <v>19</v>
      </c>
      <c r="Q238" s="2378"/>
      <c r="R238" s="2378"/>
      <c r="S238" s="2378"/>
      <c r="T238" s="2378"/>
      <c r="U238" s="2378"/>
      <c r="V238" s="2378"/>
      <c r="W238" s="2378"/>
      <c r="X238" s="2378"/>
      <c r="Y238" s="2379"/>
      <c r="Z238" s="2404"/>
      <c r="AA238" s="2405"/>
      <c r="AB238" s="1640"/>
      <c r="AC238" s="1590"/>
      <c r="AD238" s="1590"/>
      <c r="AE238" s="1590"/>
      <c r="AF238" s="1590"/>
      <c r="AG238" s="1641"/>
      <c r="AH238" s="1568"/>
      <c r="AI238" s="1569"/>
      <c r="AJ238" s="1569"/>
      <c r="AK238" s="1569"/>
      <c r="AL238" s="1569"/>
      <c r="AM238" s="1569"/>
      <c r="AN238" s="1569"/>
      <c r="AO238" s="1569"/>
      <c r="AP238" s="1569"/>
      <c r="AQ238" s="1569"/>
      <c r="AR238" s="1569"/>
      <c r="AS238" s="1569"/>
      <c r="AT238" s="1569"/>
      <c r="AU238" s="1569"/>
      <c r="AV238" s="1569"/>
      <c r="AW238" s="1569"/>
      <c r="AX238" s="1569"/>
      <c r="AY238" s="1569"/>
      <c r="AZ238" s="1569"/>
      <c r="BA238" s="1569"/>
      <c r="BB238" s="1569"/>
      <c r="BC238" s="1569"/>
      <c r="BD238" s="1569"/>
      <c r="BE238" s="1569"/>
      <c r="BF238" s="1569"/>
      <c r="BG238" s="1569"/>
      <c r="BH238" s="1561" t="s">
        <v>502</v>
      </c>
      <c r="BI238" s="1561"/>
      <c r="BJ238" s="1561"/>
      <c r="BK238" s="1561"/>
      <c r="BL238" s="1561"/>
      <c r="BM238" s="1561"/>
      <c r="BN238" s="1561"/>
      <c r="BO238" s="2380" t="s">
        <v>503</v>
      </c>
      <c r="BP238" s="2381"/>
      <c r="BQ238" s="2381"/>
      <c r="BR238" s="2381"/>
      <c r="BS238" s="2381"/>
      <c r="BT238" s="2381"/>
      <c r="BU238" s="2381"/>
      <c r="BV238" s="2381"/>
      <c r="BW238" s="2381"/>
      <c r="BX238" s="2381"/>
      <c r="BY238" s="2381"/>
      <c r="BZ238" s="2381"/>
      <c r="CA238" s="2381"/>
      <c r="CB238" s="2381"/>
      <c r="CC238" s="2381"/>
      <c r="CD238" s="2382"/>
      <c r="CE238" s="78"/>
      <c r="CF238" s="78"/>
      <c r="CG238" s="77"/>
      <c r="CL238" s="85"/>
      <c r="CM238" s="85"/>
      <c r="CN238" s="85"/>
      <c r="CO238" s="85"/>
      <c r="CP238" s="85"/>
      <c r="CQ238" s="85"/>
      <c r="CR238" s="85"/>
      <c r="CS238" s="85"/>
      <c r="CT238" s="85"/>
    </row>
    <row r="239" spans="1:100" ht="12" customHeight="1" x14ac:dyDescent="0.2">
      <c r="A239" s="132" t="str">
        <f>+IF('⑧一覧からの作成用データ（異動届）'!$AC$35="印刷ＯＫ→",1,"")</f>
        <v/>
      </c>
      <c r="B239" s="2413"/>
      <c r="C239" s="2413"/>
      <c r="D239" s="2396"/>
      <c r="E239" s="2396"/>
      <c r="F239" s="2413"/>
      <c r="G239" s="2413"/>
      <c r="H239" s="2396"/>
      <c r="I239" s="2396"/>
      <c r="J239" s="486"/>
      <c r="K239" s="2165"/>
      <c r="L239" s="1564"/>
      <c r="M239" s="1564"/>
      <c r="N239" s="1564"/>
      <c r="O239" s="1564"/>
      <c r="P239" s="2378"/>
      <c r="Q239" s="2378"/>
      <c r="R239" s="2378"/>
      <c r="S239" s="2378"/>
      <c r="T239" s="2378"/>
      <c r="U239" s="2378"/>
      <c r="V239" s="2378"/>
      <c r="W239" s="2378"/>
      <c r="X239" s="2378"/>
      <c r="Y239" s="2379"/>
      <c r="Z239" s="2404"/>
      <c r="AA239" s="2405"/>
      <c r="AB239" s="1637"/>
      <c r="AC239" s="1638"/>
      <c r="AD239" s="1638"/>
      <c r="AE239" s="1638"/>
      <c r="AF239" s="1638"/>
      <c r="AG239" s="1642"/>
      <c r="AH239" s="1570"/>
      <c r="AI239" s="1571"/>
      <c r="AJ239" s="1571"/>
      <c r="AK239" s="1571"/>
      <c r="AL239" s="1571"/>
      <c r="AM239" s="1571"/>
      <c r="AN239" s="1571"/>
      <c r="AO239" s="1571"/>
      <c r="AP239" s="1571"/>
      <c r="AQ239" s="1571"/>
      <c r="AR239" s="1571"/>
      <c r="AS239" s="1571"/>
      <c r="AT239" s="1571"/>
      <c r="AU239" s="1571"/>
      <c r="AV239" s="1571"/>
      <c r="AW239" s="1571"/>
      <c r="AX239" s="1571"/>
      <c r="AY239" s="1571"/>
      <c r="AZ239" s="1571"/>
      <c r="BA239" s="1571"/>
      <c r="BB239" s="1571"/>
      <c r="BC239" s="1571"/>
      <c r="BD239" s="1571"/>
      <c r="BE239" s="1571"/>
      <c r="BF239" s="1571"/>
      <c r="BG239" s="1571"/>
      <c r="BH239" s="1561"/>
      <c r="BI239" s="1561"/>
      <c r="BJ239" s="1561"/>
      <c r="BK239" s="1561"/>
      <c r="BL239" s="1561"/>
      <c r="BM239" s="1561"/>
      <c r="BN239" s="1561"/>
      <c r="BO239" s="2383"/>
      <c r="BP239" s="2384"/>
      <c r="BQ239" s="2384"/>
      <c r="BR239" s="2384"/>
      <c r="BS239" s="2384"/>
      <c r="BT239" s="2384"/>
      <c r="BU239" s="2384"/>
      <c r="BV239" s="2384"/>
      <c r="BW239" s="2384"/>
      <c r="BX239" s="2384"/>
      <c r="BY239" s="2384"/>
      <c r="BZ239" s="2384"/>
      <c r="CA239" s="2384"/>
      <c r="CB239" s="2384"/>
      <c r="CC239" s="2384"/>
      <c r="CD239" s="2385"/>
      <c r="CE239" s="78"/>
      <c r="CF239" s="78"/>
      <c r="CG239" s="77"/>
      <c r="CL239" s="85"/>
      <c r="CM239" s="85"/>
      <c r="CN239" s="85"/>
      <c r="CO239" s="85"/>
      <c r="CP239" s="85"/>
      <c r="CQ239" s="85"/>
      <c r="CR239" s="85"/>
      <c r="CS239" s="85"/>
      <c r="CT239" s="85"/>
    </row>
    <row r="240" spans="1:100" ht="13.5" customHeight="1" x14ac:dyDescent="0.2">
      <c r="A240" s="132" t="str">
        <f>+IF('⑧一覧からの作成用データ（異動届）'!$AC$35="印刷ＯＫ→",1,"")</f>
        <v/>
      </c>
      <c r="B240" s="2413"/>
      <c r="C240" s="2413"/>
      <c r="D240" s="2396"/>
      <c r="E240" s="2396"/>
      <c r="F240" s="2413"/>
      <c r="G240" s="2413"/>
      <c r="H240" s="2396"/>
      <c r="I240" s="2396"/>
      <c r="J240" s="486"/>
      <c r="K240" s="47"/>
      <c r="L240" s="76"/>
      <c r="M240" s="76"/>
      <c r="N240" s="76"/>
      <c r="O240" s="76"/>
      <c r="P240" s="76"/>
      <c r="Q240" s="76"/>
      <c r="R240" s="76"/>
      <c r="S240" s="76"/>
      <c r="T240" s="76"/>
      <c r="U240" s="76"/>
      <c r="V240" s="76"/>
      <c r="W240" s="76"/>
      <c r="X240" s="76"/>
      <c r="Y240" s="48"/>
      <c r="Z240" s="2404"/>
      <c r="AA240" s="2405"/>
      <c r="AB240" s="1634" t="s">
        <v>504</v>
      </c>
      <c r="AC240" s="1634"/>
      <c r="AD240" s="1634"/>
      <c r="AE240" s="1634"/>
      <c r="AF240" s="1634"/>
      <c r="AG240" s="1634"/>
      <c r="AH240" s="1610" t="str">
        <f>①伊勢崎市における事業所基本情報!$I$20&amp;""</f>
        <v/>
      </c>
      <c r="AI240" s="1611"/>
      <c r="AJ240" s="1611"/>
      <c r="AK240" s="1611"/>
      <c r="AL240" s="1611"/>
      <c r="AM240" s="1611"/>
      <c r="AN240" s="1611"/>
      <c r="AO240" s="1611"/>
      <c r="AP240" s="1611"/>
      <c r="AQ240" s="1611"/>
      <c r="AR240" s="1611"/>
      <c r="AS240" s="1611"/>
      <c r="AT240" s="1611"/>
      <c r="AU240" s="1611"/>
      <c r="AV240" s="1611"/>
      <c r="AW240" s="1611"/>
      <c r="AX240" s="1611"/>
      <c r="AY240" s="1611"/>
      <c r="AZ240" s="1611"/>
      <c r="BA240" s="1611"/>
      <c r="BB240" s="1611"/>
      <c r="BC240" s="1611"/>
      <c r="BD240" s="1611"/>
      <c r="BE240" s="1611"/>
      <c r="BF240" s="1611"/>
      <c r="BG240" s="1612"/>
      <c r="BH240" s="2386" t="s">
        <v>495</v>
      </c>
      <c r="BI240" s="2386"/>
      <c r="BJ240" s="2386"/>
      <c r="BK240" s="2386"/>
      <c r="BL240" s="1550" t="s">
        <v>33</v>
      </c>
      <c r="BM240" s="1550"/>
      <c r="BN240" s="1550"/>
      <c r="BO240" s="2388" t="str">
        <f>①伊勢崎市における事業所基本情報!$I$35&amp;""</f>
        <v/>
      </c>
      <c r="BP240" s="1614"/>
      <c r="BQ240" s="1614"/>
      <c r="BR240" s="1614"/>
      <c r="BS240" s="1614"/>
      <c r="BT240" s="1614"/>
      <c r="BU240" s="1614"/>
      <c r="BV240" s="1614"/>
      <c r="BW240" s="1614"/>
      <c r="BX240" s="1614"/>
      <c r="BY240" s="1614"/>
      <c r="BZ240" s="1614"/>
      <c r="CA240" s="1614"/>
      <c r="CB240" s="1614"/>
      <c r="CC240" s="1614"/>
      <c r="CD240" s="2389"/>
      <c r="CE240" s="78"/>
      <c r="CF240" s="78"/>
      <c r="CG240" s="77"/>
      <c r="CL240" s="85"/>
    </row>
    <row r="241" spans="1:100" ht="12" customHeight="1" x14ac:dyDescent="0.2">
      <c r="A241" s="132" t="str">
        <f>+IF('⑧一覧からの作成用データ（異動届）'!$AC$35="印刷ＯＫ→",1,"")</f>
        <v/>
      </c>
      <c r="B241" s="2413"/>
      <c r="C241" s="2413"/>
      <c r="D241" s="2396"/>
      <c r="E241" s="2396"/>
      <c r="F241" s="2413"/>
      <c r="G241" s="2413"/>
      <c r="H241" s="2396"/>
      <c r="I241" s="2396"/>
      <c r="J241" s="486"/>
      <c r="K241" s="2533">
        <f ca="1">IF('⑧一覧からの作成用データ（異動届）'!$B$31="","",'⑧一覧からの作成用データ（異動届）'!$B$31)</f>
        <v>45617</v>
      </c>
      <c r="L241" s="2534"/>
      <c r="M241" s="2534"/>
      <c r="N241" s="2534"/>
      <c r="O241" s="2534"/>
      <c r="P241" s="2534"/>
      <c r="Q241" s="2534"/>
      <c r="R241" s="2534"/>
      <c r="S241" s="2534"/>
      <c r="T241" s="2534"/>
      <c r="U241" s="2534"/>
      <c r="V241" s="2534"/>
      <c r="W241" s="2534"/>
      <c r="X241" s="2534"/>
      <c r="Y241" s="2535"/>
      <c r="Z241" s="2404"/>
      <c r="AA241" s="2405"/>
      <c r="AB241" s="2441" t="s">
        <v>484</v>
      </c>
      <c r="AC241" s="2441"/>
      <c r="AD241" s="2441"/>
      <c r="AE241" s="2441"/>
      <c r="AF241" s="2441"/>
      <c r="AG241" s="2441"/>
      <c r="AH241" s="2442" t="str">
        <f>①伊勢崎市における事業所基本情報!$I$22&amp;""</f>
        <v/>
      </c>
      <c r="AI241" s="2442"/>
      <c r="AJ241" s="2442"/>
      <c r="AK241" s="2442"/>
      <c r="AL241" s="2442"/>
      <c r="AM241" s="2442"/>
      <c r="AN241" s="2442"/>
      <c r="AO241" s="2442"/>
      <c r="AP241" s="2442"/>
      <c r="AQ241" s="2442"/>
      <c r="AR241" s="2442"/>
      <c r="AS241" s="2442"/>
      <c r="AT241" s="2442"/>
      <c r="AU241" s="2442"/>
      <c r="AV241" s="2442"/>
      <c r="AW241" s="2442"/>
      <c r="AX241" s="2442"/>
      <c r="AY241" s="2442"/>
      <c r="AZ241" s="2442"/>
      <c r="BA241" s="2442"/>
      <c r="BB241" s="2442"/>
      <c r="BC241" s="2442"/>
      <c r="BD241" s="2442"/>
      <c r="BE241" s="2442"/>
      <c r="BF241" s="2442"/>
      <c r="BG241" s="2442"/>
      <c r="BH241" s="2386"/>
      <c r="BI241" s="2386"/>
      <c r="BJ241" s="2386"/>
      <c r="BK241" s="2386"/>
      <c r="BL241" s="1550"/>
      <c r="BM241" s="1550"/>
      <c r="BN241" s="1550"/>
      <c r="BO241" s="2390"/>
      <c r="BP241" s="1616"/>
      <c r="BQ241" s="1616"/>
      <c r="BR241" s="1616"/>
      <c r="BS241" s="1616"/>
      <c r="BT241" s="1616"/>
      <c r="BU241" s="1616"/>
      <c r="BV241" s="1616"/>
      <c r="BW241" s="1616"/>
      <c r="BX241" s="1616"/>
      <c r="BY241" s="1616"/>
      <c r="BZ241" s="1616"/>
      <c r="CA241" s="1616"/>
      <c r="CB241" s="1616"/>
      <c r="CC241" s="1616"/>
      <c r="CD241" s="2391"/>
      <c r="CE241" s="78"/>
      <c r="CF241" s="78"/>
      <c r="CG241" s="77"/>
      <c r="CL241" s="85"/>
    </row>
    <row r="242" spans="1:100" ht="12" customHeight="1" x14ac:dyDescent="0.2">
      <c r="A242" s="132" t="str">
        <f>+IF('⑧一覧からの作成用データ（異動届）'!$AC$35="印刷ＯＫ→",1,"")</f>
        <v/>
      </c>
      <c r="B242" s="2413"/>
      <c r="C242" s="2413"/>
      <c r="D242" s="2396"/>
      <c r="E242" s="2396"/>
      <c r="F242" s="2413"/>
      <c r="G242" s="2413"/>
      <c r="H242" s="2396"/>
      <c r="I242" s="2396"/>
      <c r="J242" s="486"/>
      <c r="K242" s="2533"/>
      <c r="L242" s="2534"/>
      <c r="M242" s="2534"/>
      <c r="N242" s="2534"/>
      <c r="O242" s="2534"/>
      <c r="P242" s="2534"/>
      <c r="Q242" s="2534"/>
      <c r="R242" s="2534"/>
      <c r="S242" s="2534"/>
      <c r="T242" s="2534"/>
      <c r="U242" s="2534"/>
      <c r="V242" s="2534"/>
      <c r="W242" s="2534"/>
      <c r="X242" s="2534"/>
      <c r="Y242" s="2535"/>
      <c r="Z242" s="2404"/>
      <c r="AA242" s="2405"/>
      <c r="AB242" s="1550"/>
      <c r="AC242" s="1550"/>
      <c r="AD242" s="1550"/>
      <c r="AE242" s="1550"/>
      <c r="AF242" s="1550"/>
      <c r="AG242" s="1550"/>
      <c r="AH242" s="2443"/>
      <c r="AI242" s="2443"/>
      <c r="AJ242" s="2443"/>
      <c r="AK242" s="2443"/>
      <c r="AL242" s="2443"/>
      <c r="AM242" s="2443"/>
      <c r="AN242" s="2443"/>
      <c r="AO242" s="2443"/>
      <c r="AP242" s="2443"/>
      <c r="AQ242" s="2443"/>
      <c r="AR242" s="2443"/>
      <c r="AS242" s="2443"/>
      <c r="AT242" s="2443"/>
      <c r="AU242" s="2443"/>
      <c r="AV242" s="2443"/>
      <c r="AW242" s="2443"/>
      <c r="AX242" s="2443"/>
      <c r="AY242" s="2443"/>
      <c r="AZ242" s="2443"/>
      <c r="BA242" s="2443"/>
      <c r="BB242" s="2443"/>
      <c r="BC242" s="2443"/>
      <c r="BD242" s="2443"/>
      <c r="BE242" s="2443"/>
      <c r="BF242" s="2443"/>
      <c r="BG242" s="2443"/>
      <c r="BH242" s="2386"/>
      <c r="BI242" s="2386"/>
      <c r="BJ242" s="2386"/>
      <c r="BK242" s="2386"/>
      <c r="BL242" s="1550" t="s">
        <v>3</v>
      </c>
      <c r="BM242" s="1550"/>
      <c r="BN242" s="1550"/>
      <c r="BO242" s="1708" t="str">
        <f>①伊勢崎市における事業所基本情報!$I$37&amp;""</f>
        <v/>
      </c>
      <c r="BP242" s="1709"/>
      <c r="BQ242" s="1709"/>
      <c r="BR242" s="1709"/>
      <c r="BS242" s="1709"/>
      <c r="BT242" s="1709"/>
      <c r="BU242" s="1709"/>
      <c r="BV242" s="1709"/>
      <c r="BW242" s="1709"/>
      <c r="BX242" s="1709"/>
      <c r="BY242" s="1709"/>
      <c r="BZ242" s="1709"/>
      <c r="CA242" s="1709"/>
      <c r="CB242" s="1709"/>
      <c r="CC242" s="1709"/>
      <c r="CD242" s="2444"/>
      <c r="CE242" s="78"/>
      <c r="CF242" s="78"/>
      <c r="CG242" s="77"/>
      <c r="CL242" s="85"/>
      <c r="CM242" s="85"/>
    </row>
    <row r="243" spans="1:100" ht="12" customHeight="1" x14ac:dyDescent="0.2">
      <c r="A243" s="132" t="str">
        <f>+IF('⑧一覧からの作成用データ（異動届）'!$AC$35="印刷ＯＫ→",1,"")</f>
        <v/>
      </c>
      <c r="B243" s="2413"/>
      <c r="C243" s="2413"/>
      <c r="D243" s="2396"/>
      <c r="E243" s="2396"/>
      <c r="F243" s="2413"/>
      <c r="G243" s="2413"/>
      <c r="H243" s="2396"/>
      <c r="I243" s="2396"/>
      <c r="J243" s="486"/>
      <c r="K243" s="2533"/>
      <c r="L243" s="2534"/>
      <c r="M243" s="2534"/>
      <c r="N243" s="2534"/>
      <c r="O243" s="2534"/>
      <c r="P243" s="2534"/>
      <c r="Q243" s="2534"/>
      <c r="R243" s="2534"/>
      <c r="S243" s="2534"/>
      <c r="T243" s="2534"/>
      <c r="U243" s="2534"/>
      <c r="V243" s="2534"/>
      <c r="W243" s="2534"/>
      <c r="X243" s="2534"/>
      <c r="Y243" s="2535"/>
      <c r="Z243" s="2404"/>
      <c r="AA243" s="2405"/>
      <c r="AB243" s="1550"/>
      <c r="AC243" s="1550"/>
      <c r="AD243" s="1550"/>
      <c r="AE243" s="1550"/>
      <c r="AF243" s="1550"/>
      <c r="AG243" s="1550"/>
      <c r="AH243" s="2443"/>
      <c r="AI243" s="2443"/>
      <c r="AJ243" s="2443"/>
      <c r="AK243" s="2443"/>
      <c r="AL243" s="2443"/>
      <c r="AM243" s="2443"/>
      <c r="AN243" s="2443"/>
      <c r="AO243" s="2443"/>
      <c r="AP243" s="2443"/>
      <c r="AQ243" s="2443"/>
      <c r="AR243" s="2443"/>
      <c r="AS243" s="2443"/>
      <c r="AT243" s="2443"/>
      <c r="AU243" s="2443"/>
      <c r="AV243" s="2443"/>
      <c r="AW243" s="2443"/>
      <c r="AX243" s="2443"/>
      <c r="AY243" s="2443"/>
      <c r="AZ243" s="2443"/>
      <c r="BA243" s="2443"/>
      <c r="BB243" s="2443"/>
      <c r="BC243" s="2443"/>
      <c r="BD243" s="2443"/>
      <c r="BE243" s="2443"/>
      <c r="BF243" s="2443"/>
      <c r="BG243" s="2443"/>
      <c r="BH243" s="2386"/>
      <c r="BI243" s="2386"/>
      <c r="BJ243" s="2386"/>
      <c r="BK243" s="2386"/>
      <c r="BL243" s="1550"/>
      <c r="BM243" s="1550"/>
      <c r="BN243" s="1550"/>
      <c r="BO243" s="1711"/>
      <c r="BP243" s="1712"/>
      <c r="BQ243" s="1712"/>
      <c r="BR243" s="1712"/>
      <c r="BS243" s="1712"/>
      <c r="BT243" s="1712"/>
      <c r="BU243" s="1712"/>
      <c r="BV243" s="1712"/>
      <c r="BW243" s="1712"/>
      <c r="BX243" s="1712"/>
      <c r="BY243" s="1712"/>
      <c r="BZ243" s="1712"/>
      <c r="CA243" s="1712"/>
      <c r="CB243" s="1712"/>
      <c r="CC243" s="1712"/>
      <c r="CD243" s="2445"/>
      <c r="CE243" s="78"/>
      <c r="CF243" s="78"/>
      <c r="CG243" s="77"/>
      <c r="CL243" s="85"/>
      <c r="CM243" s="85"/>
    </row>
    <row r="244" spans="1:100" ht="12" customHeight="1" x14ac:dyDescent="0.2">
      <c r="A244" s="132" t="str">
        <f>+IF('⑧一覧からの作成用データ（異動届）'!$AC$35="印刷ＯＫ→",1,"")</f>
        <v/>
      </c>
      <c r="B244" s="2413"/>
      <c r="C244" s="2413"/>
      <c r="D244" s="2396"/>
      <c r="E244" s="2396"/>
      <c r="F244" s="2413"/>
      <c r="G244" s="2413"/>
      <c r="H244" s="2396"/>
      <c r="I244" s="2396"/>
      <c r="J244" s="486"/>
      <c r="K244" s="47"/>
      <c r="L244" s="76"/>
      <c r="M244" s="76"/>
      <c r="N244" s="76"/>
      <c r="O244" s="76"/>
      <c r="P244" s="76"/>
      <c r="Q244" s="76"/>
      <c r="R244" s="76"/>
      <c r="S244" s="76"/>
      <c r="T244" s="76"/>
      <c r="U244" s="76"/>
      <c r="V244" s="76"/>
      <c r="W244" s="76"/>
      <c r="X244" s="76"/>
      <c r="Y244" s="48"/>
      <c r="Z244" s="2404"/>
      <c r="AA244" s="2405"/>
      <c r="AB244" s="1550" t="s">
        <v>474</v>
      </c>
      <c r="AC244" s="1550"/>
      <c r="AD244" s="1550"/>
      <c r="AE244" s="1550"/>
      <c r="AF244" s="1550"/>
      <c r="AG244" s="1550"/>
      <c r="AH244" s="1543" t="str">
        <f>①伊勢崎市における事業所基本情報!$CG$35&amp;""</f>
        <v/>
      </c>
      <c r="AI244" s="1544"/>
      <c r="AJ244" s="1543" t="str">
        <f>①伊勢崎市における事業所基本情報!$CH$35&amp;""</f>
        <v/>
      </c>
      <c r="AK244" s="1544"/>
      <c r="AL244" s="1543" t="str">
        <f>①伊勢崎市における事業所基本情報!$CI$35&amp;""</f>
        <v/>
      </c>
      <c r="AM244" s="1544"/>
      <c r="AN244" s="1543" t="str">
        <f>①伊勢崎市における事業所基本情報!$CJ$35&amp;""</f>
        <v/>
      </c>
      <c r="AO244" s="1544"/>
      <c r="AP244" s="1543" t="str">
        <f>①伊勢崎市における事業所基本情報!$CK$35&amp;""</f>
        <v/>
      </c>
      <c r="AQ244" s="1544"/>
      <c r="AR244" s="1543" t="str">
        <f>①伊勢崎市における事業所基本情報!$CL$35&amp;""</f>
        <v/>
      </c>
      <c r="AS244" s="1544"/>
      <c r="AT244" s="1543" t="str">
        <f>①伊勢崎市における事業所基本情報!$CM$35&amp;""</f>
        <v/>
      </c>
      <c r="AU244" s="1544"/>
      <c r="AV244" s="1543" t="str">
        <f>①伊勢崎市における事業所基本情報!$CN$35&amp;""</f>
        <v/>
      </c>
      <c r="AW244" s="1544"/>
      <c r="AX244" s="1543" t="str">
        <f>①伊勢崎市における事業所基本情報!$CO$35&amp;""</f>
        <v/>
      </c>
      <c r="AY244" s="1544"/>
      <c r="AZ244" s="1543" t="str">
        <f>①伊勢崎市における事業所基本情報!$CP$35&amp;""</f>
        <v/>
      </c>
      <c r="BA244" s="1544"/>
      <c r="BB244" s="1543" t="str">
        <f>①伊勢崎市における事業所基本情報!$CQ$35&amp;""</f>
        <v/>
      </c>
      <c r="BC244" s="1544"/>
      <c r="BD244" s="1543" t="str">
        <f>①伊勢崎市における事業所基本情報!$CR$35&amp;""</f>
        <v/>
      </c>
      <c r="BE244" s="1544"/>
      <c r="BF244" s="1736" t="str">
        <f>①伊勢崎市における事業所基本情報!$CS$35&amp;""</f>
        <v/>
      </c>
      <c r="BG244" s="1737"/>
      <c r="BH244" s="2386"/>
      <c r="BI244" s="2386"/>
      <c r="BJ244" s="2386"/>
      <c r="BK244" s="2386"/>
      <c r="BL244" s="1550" t="s">
        <v>4</v>
      </c>
      <c r="BM244" s="1550"/>
      <c r="BN244" s="1550"/>
      <c r="BO244" s="1714" t="str">
        <f>①伊勢崎市における事業所基本情報!$I$39&amp;""</f>
        <v/>
      </c>
      <c r="BP244" s="1715"/>
      <c r="BQ244" s="1715"/>
      <c r="BR244" s="1715"/>
      <c r="BS244" s="1715"/>
      <c r="BT244" s="1715"/>
      <c r="BU244" s="1715"/>
      <c r="BV244" s="1715"/>
      <c r="BW244" s="1715"/>
      <c r="BX244" s="1715"/>
      <c r="BY244" s="1715"/>
      <c r="BZ244" s="1715"/>
      <c r="CA244" s="1715"/>
      <c r="CB244" s="1715"/>
      <c r="CC244" s="1715"/>
      <c r="CD244" s="2340"/>
      <c r="CE244" s="78"/>
      <c r="CF244" s="78"/>
      <c r="CL244" s="85"/>
      <c r="CM244" s="85"/>
      <c r="CN244" s="85"/>
      <c r="CO244" s="85"/>
      <c r="CP244" s="85"/>
      <c r="CQ244" s="85"/>
      <c r="CR244" s="85"/>
      <c r="CS244" s="85"/>
      <c r="CT244" s="85"/>
    </row>
    <row r="245" spans="1:100" ht="12" customHeight="1" thickBot="1" x14ac:dyDescent="0.25">
      <c r="A245" s="132" t="str">
        <f>+IF('⑧一覧からの作成用データ（異動届）'!$AC$35="印刷ＯＫ→",1,"")</f>
        <v/>
      </c>
      <c r="B245" s="2413"/>
      <c r="C245" s="2413"/>
      <c r="D245" s="2396"/>
      <c r="E245" s="2396"/>
      <c r="F245" s="2413"/>
      <c r="G245" s="2413"/>
      <c r="H245" s="2396"/>
      <c r="I245" s="2396"/>
      <c r="J245" s="486"/>
      <c r="K245" s="49"/>
      <c r="L245" s="19"/>
      <c r="M245" s="19"/>
      <c r="N245" s="19"/>
      <c r="O245" s="19"/>
      <c r="P245" s="19"/>
      <c r="Q245" s="19"/>
      <c r="R245" s="19"/>
      <c r="S245" s="19"/>
      <c r="T245" s="19"/>
      <c r="U245" s="19"/>
      <c r="V245" s="19"/>
      <c r="W245" s="19"/>
      <c r="X245" s="19"/>
      <c r="Y245" s="50"/>
      <c r="Z245" s="2406"/>
      <c r="AA245" s="2407"/>
      <c r="AB245" s="1550"/>
      <c r="AC245" s="1550"/>
      <c r="AD245" s="1550"/>
      <c r="AE245" s="1550"/>
      <c r="AF245" s="1550"/>
      <c r="AG245" s="1550"/>
      <c r="AH245" s="1620"/>
      <c r="AI245" s="1621"/>
      <c r="AJ245" s="1620"/>
      <c r="AK245" s="1621"/>
      <c r="AL245" s="1620"/>
      <c r="AM245" s="1621"/>
      <c r="AN245" s="1545"/>
      <c r="AO245" s="1546"/>
      <c r="AP245" s="1545"/>
      <c r="AQ245" s="1546"/>
      <c r="AR245" s="1545"/>
      <c r="AS245" s="1546"/>
      <c r="AT245" s="1545"/>
      <c r="AU245" s="1546"/>
      <c r="AV245" s="1545"/>
      <c r="AW245" s="1546"/>
      <c r="AX245" s="1545"/>
      <c r="AY245" s="1546"/>
      <c r="AZ245" s="1545"/>
      <c r="BA245" s="1546"/>
      <c r="BB245" s="1545"/>
      <c r="BC245" s="1546"/>
      <c r="BD245" s="1545"/>
      <c r="BE245" s="1546"/>
      <c r="BF245" s="1738"/>
      <c r="BG245" s="1543"/>
      <c r="BH245" s="2387"/>
      <c r="BI245" s="2387"/>
      <c r="BJ245" s="2387"/>
      <c r="BK245" s="2387"/>
      <c r="BL245" s="1634"/>
      <c r="BM245" s="1634"/>
      <c r="BN245" s="1634"/>
      <c r="BO245" s="2341"/>
      <c r="BP245" s="2342"/>
      <c r="BQ245" s="2342"/>
      <c r="BR245" s="2342"/>
      <c r="BS245" s="2342"/>
      <c r="BT245" s="2342"/>
      <c r="BU245" s="2342"/>
      <c r="BV245" s="2342"/>
      <c r="BW245" s="2342"/>
      <c r="BX245" s="2342"/>
      <c r="BY245" s="2342"/>
      <c r="BZ245" s="2342"/>
      <c r="CA245" s="2342"/>
      <c r="CB245" s="2342"/>
      <c r="CC245" s="2342"/>
      <c r="CD245" s="2343"/>
      <c r="CE245" s="78"/>
      <c r="CF245" s="78"/>
      <c r="CG245" s="77"/>
      <c r="CH245" s="77"/>
      <c r="CN245" s="85"/>
      <c r="CO245" s="85"/>
      <c r="CP245" s="85"/>
      <c r="CQ245" s="85"/>
      <c r="CR245" s="85"/>
      <c r="CS245" s="85"/>
      <c r="CT245" s="85"/>
      <c r="CU245" s="85"/>
      <c r="CV245" s="85"/>
    </row>
    <row r="246" spans="1:100" ht="13.5" customHeight="1" x14ac:dyDescent="0.2">
      <c r="A246" s="132" t="str">
        <f>+IF('⑧一覧からの作成用データ（異動届）'!$AC$35="印刷ＯＫ→",1,"")</f>
        <v/>
      </c>
      <c r="B246" s="2413"/>
      <c r="C246" s="2413"/>
      <c r="D246" s="2396"/>
      <c r="E246" s="2396"/>
      <c r="F246" s="2413"/>
      <c r="G246" s="2413"/>
      <c r="H246" s="2396"/>
      <c r="I246" s="2396"/>
      <c r="J246" s="486"/>
      <c r="K246" s="2344" t="s">
        <v>22</v>
      </c>
      <c r="L246" s="2344"/>
      <c r="M246" s="697" t="s">
        <v>485</v>
      </c>
      <c r="N246" s="2051"/>
      <c r="O246" s="2051"/>
      <c r="P246" s="2051"/>
      <c r="Q246" s="2051"/>
      <c r="R246" s="2053"/>
      <c r="S246" s="2514" t="str">
        <f>'⑧一覧からの作成用データ（異動届）'!$D$35&amp;""</f>
        <v/>
      </c>
      <c r="T246" s="2515"/>
      <c r="U246" s="2515"/>
      <c r="V246" s="2515"/>
      <c r="W246" s="2515"/>
      <c r="X246" s="2515"/>
      <c r="Y246" s="2515"/>
      <c r="Z246" s="2515"/>
      <c r="AA246" s="2515"/>
      <c r="AB246" s="2515"/>
      <c r="AC246" s="2515"/>
      <c r="AD246" s="2515"/>
      <c r="AE246" s="2515"/>
      <c r="AF246" s="2515"/>
      <c r="AG246" s="2515"/>
      <c r="AH246" s="2515"/>
      <c r="AI246" s="2515"/>
      <c r="AJ246" s="2515"/>
      <c r="AK246" s="2515"/>
      <c r="AL246" s="2515"/>
      <c r="AM246" s="2515"/>
      <c r="AN246" s="2617" t="s">
        <v>71</v>
      </c>
      <c r="AO246" s="2609"/>
      <c r="AP246" s="2609"/>
      <c r="AQ246" s="2609"/>
      <c r="AR246" s="2618"/>
      <c r="AS246" s="2609" t="s">
        <v>77</v>
      </c>
      <c r="AT246" s="2609"/>
      <c r="AU246" s="2609"/>
      <c r="AV246" s="2609"/>
      <c r="AW246" s="2618"/>
      <c r="AX246" s="2608" t="s">
        <v>251</v>
      </c>
      <c r="AY246" s="2609"/>
      <c r="AZ246" s="2609"/>
      <c r="BA246" s="2609"/>
      <c r="BB246" s="2610"/>
      <c r="BC246" s="2169" t="s">
        <v>72</v>
      </c>
      <c r="BD246" s="2169"/>
      <c r="BE246" s="2170"/>
      <c r="BF246" s="2030" t="s">
        <v>75</v>
      </c>
      <c r="BG246" s="2031"/>
      <c r="BH246" s="2031"/>
      <c r="BI246" s="2031"/>
      <c r="BJ246" s="2031"/>
      <c r="BK246" s="2031"/>
      <c r="BL246" s="2031"/>
      <c r="BM246" s="2031"/>
      <c r="BN246" s="2031"/>
      <c r="BO246" s="2031"/>
      <c r="BP246" s="2032"/>
      <c r="BQ246" s="2329" t="s">
        <v>76</v>
      </c>
      <c r="BR246" s="2330"/>
      <c r="BS246" s="2330"/>
      <c r="BT246" s="2330"/>
      <c r="BU246" s="2330"/>
      <c r="BV246" s="2330"/>
      <c r="BW246" s="2330"/>
      <c r="BX246" s="2330"/>
      <c r="BY246" s="2330"/>
      <c r="BZ246" s="2330"/>
      <c r="CA246" s="2330"/>
      <c r="CB246" s="2330"/>
      <c r="CC246" s="2330"/>
      <c r="CD246" s="2331"/>
      <c r="CE246" s="76"/>
      <c r="CF246" s="76"/>
      <c r="CG246" s="77"/>
      <c r="CH246" s="77"/>
      <c r="CN246" s="85"/>
      <c r="CO246" s="85"/>
      <c r="CP246" s="85"/>
      <c r="CQ246" s="85"/>
      <c r="CR246" s="85"/>
      <c r="CS246" s="85"/>
      <c r="CT246" s="85"/>
      <c r="CU246" s="85"/>
      <c r="CV246" s="85"/>
    </row>
    <row r="247" spans="1:100" ht="13.5" customHeight="1" x14ac:dyDescent="0.2">
      <c r="A247" s="132" t="str">
        <f>+IF('⑧一覧からの作成用データ（異動届）'!$AC$35="印刷ＯＫ→",1,"")</f>
        <v/>
      </c>
      <c r="B247" s="2413"/>
      <c r="C247" s="2413"/>
      <c r="D247" s="2396"/>
      <c r="E247" s="2396"/>
      <c r="F247" s="2413"/>
      <c r="G247" s="2413"/>
      <c r="H247" s="2396"/>
      <c r="I247" s="2396"/>
      <c r="J247" s="486"/>
      <c r="K247" s="2344"/>
      <c r="L247" s="2344"/>
      <c r="M247" s="2333" t="s">
        <v>3</v>
      </c>
      <c r="N247" s="2334"/>
      <c r="O247" s="2334"/>
      <c r="P247" s="2334"/>
      <c r="Q247" s="2334"/>
      <c r="R247" s="2335"/>
      <c r="S247" s="2505" t="str">
        <f>'⑧一覧からの作成用データ（異動届）'!$C$35&amp;""</f>
        <v/>
      </c>
      <c r="T247" s="1636"/>
      <c r="U247" s="1636"/>
      <c r="V247" s="1636"/>
      <c r="W247" s="1636"/>
      <c r="X247" s="1636"/>
      <c r="Y247" s="1636"/>
      <c r="Z247" s="1636"/>
      <c r="AA247" s="1636"/>
      <c r="AB247" s="1636"/>
      <c r="AC247" s="1636"/>
      <c r="AD247" s="1636"/>
      <c r="AE247" s="1636"/>
      <c r="AF247" s="1636"/>
      <c r="AG247" s="1636"/>
      <c r="AH247" s="1636"/>
      <c r="AI247" s="1636"/>
      <c r="AJ247" s="1636"/>
      <c r="AK247" s="1636"/>
      <c r="AL247" s="1636"/>
      <c r="AM247" s="1636"/>
      <c r="AN247" s="2619"/>
      <c r="AO247" s="2612"/>
      <c r="AP247" s="2612"/>
      <c r="AQ247" s="2612"/>
      <c r="AR247" s="2620"/>
      <c r="AS247" s="2612"/>
      <c r="AT247" s="2612"/>
      <c r="AU247" s="2612"/>
      <c r="AV247" s="2612"/>
      <c r="AW247" s="2620"/>
      <c r="AX247" s="2611"/>
      <c r="AY247" s="2612"/>
      <c r="AZ247" s="2612"/>
      <c r="BA247" s="2612"/>
      <c r="BB247" s="2613"/>
      <c r="BC247" s="2172"/>
      <c r="BD247" s="2172"/>
      <c r="BE247" s="2173"/>
      <c r="BF247" s="2033"/>
      <c r="BG247" s="2034"/>
      <c r="BH247" s="2034"/>
      <c r="BI247" s="2034"/>
      <c r="BJ247" s="2034"/>
      <c r="BK247" s="2034"/>
      <c r="BL247" s="2034"/>
      <c r="BM247" s="2034"/>
      <c r="BN247" s="2034"/>
      <c r="BO247" s="2034"/>
      <c r="BP247" s="2035"/>
      <c r="BQ247" s="2332"/>
      <c r="BR247" s="1590"/>
      <c r="BS247" s="1590"/>
      <c r="BT247" s="1590"/>
      <c r="BU247" s="1590"/>
      <c r="BV247" s="1590"/>
      <c r="BW247" s="1590"/>
      <c r="BX247" s="1590"/>
      <c r="BY247" s="1590"/>
      <c r="BZ247" s="1590"/>
      <c r="CA247" s="1590"/>
      <c r="CB247" s="1590"/>
      <c r="CC247" s="1590"/>
      <c r="CD247" s="1690"/>
      <c r="CE247" s="76"/>
      <c r="CF247" s="76"/>
      <c r="CG247" s="77"/>
      <c r="CH247" s="77"/>
      <c r="CN247" s="85"/>
      <c r="CO247" s="85"/>
      <c r="CP247" s="85"/>
      <c r="CQ247" s="85"/>
      <c r="CR247" s="85"/>
      <c r="CS247" s="85"/>
      <c r="CT247" s="85"/>
      <c r="CU247" s="85"/>
      <c r="CV247" s="85"/>
    </row>
    <row r="248" spans="1:100" ht="13.5" customHeight="1" x14ac:dyDescent="0.2">
      <c r="A248" s="132" t="str">
        <f>+IF('⑧一覧からの作成用データ（異動届）'!$AC$35="印刷ＯＫ→",1,"")</f>
        <v/>
      </c>
      <c r="B248" s="2413"/>
      <c r="C248" s="2413"/>
      <c r="D248" s="2396"/>
      <c r="E248" s="2396"/>
      <c r="F248" s="2413"/>
      <c r="G248" s="2413"/>
      <c r="H248" s="2396"/>
      <c r="I248" s="2396"/>
      <c r="J248" s="486"/>
      <c r="K248" s="2344"/>
      <c r="L248" s="2344"/>
      <c r="M248" s="1559"/>
      <c r="N248" s="2052"/>
      <c r="O248" s="2052"/>
      <c r="P248" s="2052"/>
      <c r="Q248" s="2052"/>
      <c r="R248" s="2054"/>
      <c r="S248" s="2507"/>
      <c r="T248" s="2508"/>
      <c r="U248" s="2508"/>
      <c r="V248" s="2508"/>
      <c r="W248" s="2508"/>
      <c r="X248" s="2508"/>
      <c r="Y248" s="2508"/>
      <c r="Z248" s="2508"/>
      <c r="AA248" s="2508"/>
      <c r="AB248" s="2508"/>
      <c r="AC248" s="2508"/>
      <c r="AD248" s="2508"/>
      <c r="AE248" s="2508"/>
      <c r="AF248" s="2508"/>
      <c r="AG248" s="2508"/>
      <c r="AH248" s="2508"/>
      <c r="AI248" s="2508"/>
      <c r="AJ248" s="2508"/>
      <c r="AK248" s="2508"/>
      <c r="AL248" s="2508"/>
      <c r="AM248" s="2508"/>
      <c r="AN248" s="2619"/>
      <c r="AO248" s="2612"/>
      <c r="AP248" s="2612"/>
      <c r="AQ248" s="2612"/>
      <c r="AR248" s="2620"/>
      <c r="AS248" s="2612"/>
      <c r="AT248" s="2612"/>
      <c r="AU248" s="2612"/>
      <c r="AV248" s="2612"/>
      <c r="AW248" s="2620"/>
      <c r="AX248" s="2611"/>
      <c r="AY248" s="2612"/>
      <c r="AZ248" s="2612"/>
      <c r="BA248" s="2612"/>
      <c r="BB248" s="2613"/>
      <c r="BC248" s="2172"/>
      <c r="BD248" s="2172"/>
      <c r="BE248" s="2173"/>
      <c r="BF248" s="2033"/>
      <c r="BG248" s="2034"/>
      <c r="BH248" s="2034"/>
      <c r="BI248" s="2034"/>
      <c r="BJ248" s="2034"/>
      <c r="BK248" s="2034"/>
      <c r="BL248" s="2034"/>
      <c r="BM248" s="2034"/>
      <c r="BN248" s="2034"/>
      <c r="BO248" s="2034"/>
      <c r="BP248" s="2035"/>
      <c r="BQ248" s="2332"/>
      <c r="BR248" s="1590"/>
      <c r="BS248" s="1590"/>
      <c r="BT248" s="1590"/>
      <c r="BU248" s="1590"/>
      <c r="BV248" s="1590"/>
      <c r="BW248" s="1590"/>
      <c r="BX248" s="1590"/>
      <c r="BY248" s="1590"/>
      <c r="BZ248" s="1590"/>
      <c r="CA248" s="1590"/>
      <c r="CB248" s="1590"/>
      <c r="CC248" s="1590"/>
      <c r="CD248" s="1690"/>
      <c r="CE248" s="76"/>
      <c r="CF248" s="76"/>
      <c r="CG248" s="77"/>
      <c r="CH248" s="77"/>
      <c r="CN248" s="85"/>
      <c r="CO248" s="85"/>
      <c r="CP248" s="85"/>
      <c r="CQ248" s="85"/>
      <c r="CR248" s="85"/>
      <c r="CS248" s="85"/>
      <c r="CT248" s="85"/>
      <c r="CU248" s="85"/>
      <c r="CV248" s="85"/>
    </row>
    <row r="249" spans="1:100" ht="13.5" customHeight="1" x14ac:dyDescent="0.2">
      <c r="A249" s="132" t="str">
        <f>+IF('⑧一覧からの作成用データ（異動届）'!$AC$35="印刷ＯＫ→",1,"")</f>
        <v/>
      </c>
      <c r="B249" s="2413"/>
      <c r="C249" s="2413"/>
      <c r="D249" s="2396"/>
      <c r="E249" s="2396"/>
      <c r="F249" s="2413"/>
      <c r="G249" s="2413"/>
      <c r="H249" s="2396"/>
      <c r="I249" s="2396"/>
      <c r="J249" s="486"/>
      <c r="K249" s="2344"/>
      <c r="L249" s="2344"/>
      <c r="M249" s="697" t="s">
        <v>16</v>
      </c>
      <c r="N249" s="2051"/>
      <c r="O249" s="2051"/>
      <c r="P249" s="2051"/>
      <c r="Q249" s="2051"/>
      <c r="R249" s="2053"/>
      <c r="S249" s="2510" t="str">
        <f>IF('⑧一覧からの作成用データ（異動届）'!$E$35="","",'⑧一覧からの作成用データ（異動届）'!$E$35)</f>
        <v/>
      </c>
      <c r="T249" s="2511"/>
      <c r="U249" s="2511"/>
      <c r="V249" s="2511"/>
      <c r="W249" s="2511"/>
      <c r="X249" s="2511"/>
      <c r="Y249" s="2511"/>
      <c r="Z249" s="2511"/>
      <c r="AA249" s="2511"/>
      <c r="AB249" s="2511"/>
      <c r="AC249" s="2511"/>
      <c r="AD249" s="2511"/>
      <c r="AE249" s="2511"/>
      <c r="AF249" s="2511"/>
      <c r="AG249" s="2511"/>
      <c r="AH249" s="2511"/>
      <c r="AI249" s="2511"/>
      <c r="AJ249" s="2511"/>
      <c r="AK249" s="2511"/>
      <c r="AL249" s="2511"/>
      <c r="AM249" s="2511"/>
      <c r="AN249" s="2619"/>
      <c r="AO249" s="2612"/>
      <c r="AP249" s="2612"/>
      <c r="AQ249" s="2612"/>
      <c r="AR249" s="2620"/>
      <c r="AS249" s="2612"/>
      <c r="AT249" s="2612"/>
      <c r="AU249" s="2612"/>
      <c r="AV249" s="2612"/>
      <c r="AW249" s="2620"/>
      <c r="AX249" s="2611"/>
      <c r="AY249" s="2612"/>
      <c r="AZ249" s="2612"/>
      <c r="BA249" s="2612"/>
      <c r="BB249" s="2613"/>
      <c r="BC249" s="2172"/>
      <c r="BD249" s="2172"/>
      <c r="BE249" s="2173"/>
      <c r="BF249" s="2033" t="str">
        <f>IFERROR(IF(BF251="3","310",IF(BF251="1",300,IF(BF251="2",203,IF(BF251="4",301,IF(BF251="5",301,IF(BF251=6,401,)))))),"")&amp;""</f>
        <v/>
      </c>
      <c r="BG249" s="2034"/>
      <c r="BH249" s="2034"/>
      <c r="BI249" s="2034"/>
      <c r="BJ249" s="2034"/>
      <c r="BK249" s="2034"/>
      <c r="BL249" s="2034"/>
      <c r="BM249" s="2034"/>
      <c r="BN249" s="2034"/>
      <c r="BO249" s="2034"/>
      <c r="BP249" s="2035"/>
      <c r="BQ249" s="2332"/>
      <c r="BR249" s="1590"/>
      <c r="BS249" s="1590"/>
      <c r="BT249" s="1590"/>
      <c r="BU249" s="1590"/>
      <c r="BV249" s="1590"/>
      <c r="BW249" s="1590"/>
      <c r="BX249" s="1590"/>
      <c r="BY249" s="1590"/>
      <c r="BZ249" s="1590"/>
      <c r="CA249" s="1590"/>
      <c r="CB249" s="1590"/>
      <c r="CC249" s="1590"/>
      <c r="CD249" s="1690"/>
      <c r="CE249" s="76"/>
      <c r="CF249" s="76"/>
      <c r="CG249" s="77"/>
      <c r="CH249" s="77"/>
      <c r="CN249" s="85"/>
      <c r="CO249" s="85"/>
      <c r="CP249" s="85"/>
      <c r="CQ249" s="85"/>
      <c r="CR249" s="85"/>
      <c r="CS249" s="85"/>
      <c r="CT249" s="85"/>
      <c r="CU249" s="85"/>
      <c r="CV249" s="85"/>
    </row>
    <row r="250" spans="1:100" ht="13.5" customHeight="1" thickBot="1" x14ac:dyDescent="0.25">
      <c r="A250" s="132" t="str">
        <f>+IF('⑧一覧からの作成用データ（異動届）'!$AC$35="印刷ＯＫ→",1,"")</f>
        <v/>
      </c>
      <c r="B250" s="2413"/>
      <c r="C250" s="2413"/>
      <c r="D250" s="2396"/>
      <c r="E250" s="2396"/>
      <c r="F250" s="2413"/>
      <c r="G250" s="2413"/>
      <c r="H250" s="2396"/>
      <c r="I250" s="2396"/>
      <c r="J250" s="486"/>
      <c r="K250" s="2344"/>
      <c r="L250" s="2344"/>
      <c r="M250" s="1559"/>
      <c r="N250" s="2052"/>
      <c r="O250" s="2052"/>
      <c r="P250" s="2052"/>
      <c r="Q250" s="2052"/>
      <c r="R250" s="2054"/>
      <c r="S250" s="2512"/>
      <c r="T250" s="2513"/>
      <c r="U250" s="2513"/>
      <c r="V250" s="2513"/>
      <c r="W250" s="2513"/>
      <c r="X250" s="2513"/>
      <c r="Y250" s="2513"/>
      <c r="Z250" s="2513"/>
      <c r="AA250" s="2513"/>
      <c r="AB250" s="2513"/>
      <c r="AC250" s="2513"/>
      <c r="AD250" s="2513"/>
      <c r="AE250" s="2513"/>
      <c r="AF250" s="2513"/>
      <c r="AG250" s="2513"/>
      <c r="AH250" s="2513"/>
      <c r="AI250" s="2513"/>
      <c r="AJ250" s="2513"/>
      <c r="AK250" s="2513"/>
      <c r="AL250" s="2513"/>
      <c r="AM250" s="2513"/>
      <c r="AN250" s="2621"/>
      <c r="AO250" s="2615"/>
      <c r="AP250" s="2615"/>
      <c r="AQ250" s="2615"/>
      <c r="AR250" s="2622"/>
      <c r="AS250" s="2615"/>
      <c r="AT250" s="2615"/>
      <c r="AU250" s="2615"/>
      <c r="AV250" s="2615"/>
      <c r="AW250" s="2622"/>
      <c r="AX250" s="2614"/>
      <c r="AY250" s="2615"/>
      <c r="AZ250" s="2615"/>
      <c r="BA250" s="2615"/>
      <c r="BB250" s="2616"/>
      <c r="BC250" s="2175"/>
      <c r="BD250" s="2175"/>
      <c r="BE250" s="2176"/>
      <c r="BF250" s="2033"/>
      <c r="BG250" s="2034"/>
      <c r="BH250" s="2034"/>
      <c r="BI250" s="2034"/>
      <c r="BJ250" s="2034"/>
      <c r="BK250" s="2034"/>
      <c r="BL250" s="2034"/>
      <c r="BM250" s="2034"/>
      <c r="BN250" s="2034"/>
      <c r="BO250" s="2034"/>
      <c r="BP250" s="2035"/>
      <c r="BQ250" s="2332"/>
      <c r="BR250" s="1590"/>
      <c r="BS250" s="1590"/>
      <c r="BT250" s="1590"/>
      <c r="BU250" s="1590"/>
      <c r="BV250" s="1590"/>
      <c r="BW250" s="1590"/>
      <c r="BX250" s="1590"/>
      <c r="BY250" s="1590"/>
      <c r="BZ250" s="1590"/>
      <c r="CA250" s="1590"/>
      <c r="CB250" s="1590"/>
      <c r="CC250" s="1590"/>
      <c r="CD250" s="1690"/>
      <c r="CE250" s="76"/>
      <c r="CF250" s="76"/>
      <c r="CG250" s="77"/>
      <c r="CH250" s="77"/>
      <c r="CN250" s="85"/>
      <c r="CO250" s="85"/>
      <c r="CP250" s="85"/>
      <c r="CQ250" s="85"/>
      <c r="CR250" s="85"/>
      <c r="CS250" s="85"/>
      <c r="CT250" s="85"/>
      <c r="CU250" s="85"/>
      <c r="CV250" s="85"/>
    </row>
    <row r="251" spans="1:100" ht="13.5" customHeight="1" x14ac:dyDescent="0.2">
      <c r="A251" s="132" t="str">
        <f>+IF('⑧一覧からの作成用データ（異動届）'!$AC$35="印刷ＯＫ→",1,"")</f>
        <v/>
      </c>
      <c r="B251" s="2413"/>
      <c r="C251" s="2413"/>
      <c r="D251" s="2396"/>
      <c r="E251" s="2396"/>
      <c r="F251" s="2413"/>
      <c r="G251" s="2413"/>
      <c r="H251" s="2396"/>
      <c r="I251" s="2396"/>
      <c r="J251" s="486"/>
      <c r="K251" s="2344"/>
      <c r="L251" s="2344"/>
      <c r="M251" s="697" t="s">
        <v>34</v>
      </c>
      <c r="N251" s="2051"/>
      <c r="O251" s="2051"/>
      <c r="P251" s="2051"/>
      <c r="Q251" s="2051"/>
      <c r="R251" s="2053"/>
      <c r="S251" s="2567" t="s">
        <v>505</v>
      </c>
      <c r="T251" s="2568"/>
      <c r="U251" s="2568"/>
      <c r="V251" s="2568"/>
      <c r="W251" s="2568"/>
      <c r="X251" s="2568"/>
      <c r="Y251" s="2568"/>
      <c r="Z251" s="2568"/>
      <c r="AA251" s="2568"/>
      <c r="AB251" s="2568"/>
      <c r="AC251" s="2568"/>
      <c r="AD251" s="2568"/>
      <c r="AE251" s="2568"/>
      <c r="AF251" s="2568"/>
      <c r="AG251" s="2568"/>
      <c r="AH251" s="2568"/>
      <c r="AI251" s="2568"/>
      <c r="AJ251" s="2568"/>
      <c r="AK251" s="2568"/>
      <c r="AL251" s="2568"/>
      <c r="AM251" s="2568"/>
      <c r="AN251" s="2483" t="str">
        <f>TEXT('⑧一覧からの作成用データ（異動届）'!$M$35,"#,##0")&amp;""</f>
        <v>0</v>
      </c>
      <c r="AO251" s="2484"/>
      <c r="AP251" s="2484"/>
      <c r="AQ251" s="2484"/>
      <c r="AR251" s="2485"/>
      <c r="AS251" s="2492" t="str">
        <f>'⑧一覧からの作成用データ（異動届）'!$N$35&amp;""</f>
        <v/>
      </c>
      <c r="AT251" s="2493"/>
      <c r="AU251" s="2493"/>
      <c r="AV251" s="2471" t="s">
        <v>84</v>
      </c>
      <c r="AW251" s="2498"/>
      <c r="AX251" s="2501" t="str">
        <f>'⑧一覧からの作成用データ（異動届）'!$U$35&amp;""</f>
        <v>6</v>
      </c>
      <c r="AY251" s="2493"/>
      <c r="AZ251" s="2493"/>
      <c r="BA251" s="2471" t="s">
        <v>84</v>
      </c>
      <c r="BB251" s="2472"/>
      <c r="BC251" s="2477" t="str">
        <f>'⑧一覧からの作成用データ（異動届）'!$R$35&amp;"年"</f>
        <v>年</v>
      </c>
      <c r="BD251" s="2477"/>
      <c r="BE251" s="2478"/>
      <c r="BF251" s="2259" t="str">
        <f>'⑧一覧からの作成用データ（異動届）'!$J$35&amp;""</f>
        <v/>
      </c>
      <c r="BG251" s="2259"/>
      <c r="BH251" s="2260"/>
      <c r="BI251" s="2265" t="s">
        <v>583</v>
      </c>
      <c r="BJ251" s="2266"/>
      <c r="BK251" s="2266"/>
      <c r="BL251" s="2266"/>
      <c r="BM251" s="2266"/>
      <c r="BN251" s="2266"/>
      <c r="BO251" s="2266"/>
      <c r="BP251" s="2266"/>
      <c r="BQ251" s="2268" t="str">
        <f>'⑧一覧からの作成用データ（異動届）'!$K$35&amp;""</f>
        <v/>
      </c>
      <c r="BR251" s="2259"/>
      <c r="BS251" s="2260"/>
      <c r="BT251" s="2271" t="s">
        <v>78</v>
      </c>
      <c r="BU251" s="2272"/>
      <c r="BV251" s="2272"/>
      <c r="BW251" s="2272"/>
      <c r="BX251" s="2272"/>
      <c r="BY251" s="2272"/>
      <c r="BZ251" s="2272"/>
      <c r="CA251" s="2272"/>
      <c r="CB251" s="2272"/>
      <c r="CC251" s="2272"/>
      <c r="CD251" s="2273"/>
      <c r="CE251" s="76"/>
      <c r="CF251" s="76"/>
      <c r="CG251" s="77"/>
      <c r="CH251" s="77"/>
      <c r="CN251" s="85"/>
      <c r="CO251" s="85"/>
      <c r="CP251" s="85"/>
      <c r="CQ251" s="85"/>
      <c r="CR251" s="85"/>
      <c r="CS251" s="85"/>
      <c r="CT251" s="85"/>
      <c r="CU251" s="85"/>
      <c r="CV251" s="85"/>
    </row>
    <row r="252" spans="1:100" ht="13.5" customHeight="1" x14ac:dyDescent="0.2">
      <c r="A252" s="132" t="str">
        <f>+IF('⑧一覧からの作成用データ（異動届）'!$AC$35="印刷ＯＫ→",1,"")</f>
        <v/>
      </c>
      <c r="B252" s="2413"/>
      <c r="C252" s="2413"/>
      <c r="D252" s="2396"/>
      <c r="E252" s="2396"/>
      <c r="F252" s="2413"/>
      <c r="G252" s="2413"/>
      <c r="H252" s="2396"/>
      <c r="I252" s="2396"/>
      <c r="J252" s="486"/>
      <c r="K252" s="2344"/>
      <c r="L252" s="2344"/>
      <c r="M252" s="1559"/>
      <c r="N252" s="2052"/>
      <c r="O252" s="2052"/>
      <c r="P252" s="2052"/>
      <c r="Q252" s="2052"/>
      <c r="R252" s="2054"/>
      <c r="S252" s="2569"/>
      <c r="T252" s="2570"/>
      <c r="U252" s="2570"/>
      <c r="V252" s="2570"/>
      <c r="W252" s="2570"/>
      <c r="X252" s="2570"/>
      <c r="Y252" s="2570"/>
      <c r="Z252" s="2570"/>
      <c r="AA252" s="2570"/>
      <c r="AB252" s="2570"/>
      <c r="AC252" s="2570"/>
      <c r="AD252" s="2570"/>
      <c r="AE252" s="2570"/>
      <c r="AF252" s="2570"/>
      <c r="AG252" s="2570"/>
      <c r="AH252" s="2570"/>
      <c r="AI252" s="2570"/>
      <c r="AJ252" s="2570"/>
      <c r="AK252" s="2570"/>
      <c r="AL252" s="2570"/>
      <c r="AM252" s="2570"/>
      <c r="AN252" s="2486"/>
      <c r="AO252" s="2487"/>
      <c r="AP252" s="2487"/>
      <c r="AQ252" s="2487"/>
      <c r="AR252" s="2488"/>
      <c r="AS252" s="2494"/>
      <c r="AT252" s="2495"/>
      <c r="AU252" s="2495"/>
      <c r="AV252" s="2473"/>
      <c r="AW252" s="2499"/>
      <c r="AX252" s="2495"/>
      <c r="AY252" s="2495"/>
      <c r="AZ252" s="2495"/>
      <c r="BA252" s="2473"/>
      <c r="BB252" s="2474"/>
      <c r="BC252" s="2479"/>
      <c r="BD252" s="2479"/>
      <c r="BE252" s="2480"/>
      <c r="BF252" s="2261"/>
      <c r="BG252" s="2261"/>
      <c r="BH252" s="2262"/>
      <c r="BI252" s="2267"/>
      <c r="BJ252" s="2267"/>
      <c r="BK252" s="2267"/>
      <c r="BL252" s="2267"/>
      <c r="BM252" s="2267"/>
      <c r="BN252" s="2267"/>
      <c r="BO252" s="2267"/>
      <c r="BP252" s="2267"/>
      <c r="BQ252" s="2269"/>
      <c r="BR252" s="2261"/>
      <c r="BS252" s="2262"/>
      <c r="BT252" s="2274"/>
      <c r="BU252" s="2274"/>
      <c r="BV252" s="2274"/>
      <c r="BW252" s="2274"/>
      <c r="BX252" s="2274"/>
      <c r="BY252" s="2274"/>
      <c r="BZ252" s="2274"/>
      <c r="CA252" s="2274"/>
      <c r="CB252" s="2274"/>
      <c r="CC252" s="2274"/>
      <c r="CD252" s="2275"/>
      <c r="CE252" s="76"/>
      <c r="CF252" s="76"/>
      <c r="CG252" s="77"/>
      <c r="CH252" s="77"/>
      <c r="CO252" s="85"/>
      <c r="CP252" s="85"/>
      <c r="CQ252" s="85"/>
      <c r="CR252" s="85"/>
      <c r="CS252" s="85"/>
      <c r="CT252" s="85"/>
      <c r="CU252" s="85"/>
      <c r="CV252" s="85"/>
    </row>
    <row r="253" spans="1:100" ht="12.75" customHeight="1" thickBot="1" x14ac:dyDescent="0.25">
      <c r="A253" s="132" t="str">
        <f>+IF('⑧一覧からの作成用データ（異動届）'!$AC$35="印刷ＯＫ→",1,"")</f>
        <v/>
      </c>
      <c r="B253" s="2413"/>
      <c r="C253" s="2413"/>
      <c r="D253" s="2396"/>
      <c r="E253" s="2396"/>
      <c r="F253" s="2413"/>
      <c r="G253" s="2413"/>
      <c r="H253" s="2396"/>
      <c r="I253" s="2396"/>
      <c r="J253" s="486"/>
      <c r="K253" s="2344"/>
      <c r="L253" s="2344"/>
      <c r="M253" s="2303" t="s">
        <v>456</v>
      </c>
      <c r="N253" s="2304"/>
      <c r="O253" s="2304"/>
      <c r="P253" s="2304"/>
      <c r="Q253" s="2304"/>
      <c r="R253" s="2305"/>
      <c r="S253" s="2502" t="str">
        <f>'⑧一覧からの作成用データ（異動届）'!$F$35&amp;""</f>
        <v/>
      </c>
      <c r="T253" s="2503"/>
      <c r="U253" s="2503"/>
      <c r="V253" s="2503"/>
      <c r="W253" s="2503"/>
      <c r="X253" s="2503"/>
      <c r="Y253" s="2503"/>
      <c r="Z253" s="2503"/>
      <c r="AA253" s="2503"/>
      <c r="AB253" s="2503"/>
      <c r="AC253" s="2503"/>
      <c r="AD253" s="2503"/>
      <c r="AE253" s="2503"/>
      <c r="AF253" s="2503"/>
      <c r="AG253" s="2503"/>
      <c r="AH253" s="2503"/>
      <c r="AI253" s="2503"/>
      <c r="AJ253" s="2503"/>
      <c r="AK253" s="2503"/>
      <c r="AL253" s="2503"/>
      <c r="AM253" s="2504"/>
      <c r="AN253" s="2486"/>
      <c r="AO253" s="2487"/>
      <c r="AP253" s="2487"/>
      <c r="AQ253" s="2487"/>
      <c r="AR253" s="2488"/>
      <c r="AS253" s="2496"/>
      <c r="AT253" s="2497"/>
      <c r="AU253" s="2497"/>
      <c r="AV253" s="2475"/>
      <c r="AW253" s="2500"/>
      <c r="AX253" s="2497"/>
      <c r="AY253" s="2497"/>
      <c r="AZ253" s="2497"/>
      <c r="BA253" s="2475"/>
      <c r="BB253" s="2476"/>
      <c r="BC253" s="2481"/>
      <c r="BD253" s="2481"/>
      <c r="BE253" s="2482"/>
      <c r="BF253" s="2263"/>
      <c r="BG253" s="2263"/>
      <c r="BH253" s="2264"/>
      <c r="BI253" s="2267"/>
      <c r="BJ253" s="2267"/>
      <c r="BK253" s="2267"/>
      <c r="BL253" s="2267"/>
      <c r="BM253" s="2267"/>
      <c r="BN253" s="2267"/>
      <c r="BO253" s="2267"/>
      <c r="BP253" s="2267"/>
      <c r="BQ253" s="2270"/>
      <c r="BR253" s="2263"/>
      <c r="BS253" s="2264"/>
      <c r="BT253" s="2274"/>
      <c r="BU253" s="2274"/>
      <c r="BV253" s="2274"/>
      <c r="BW253" s="2274"/>
      <c r="BX253" s="2274"/>
      <c r="BY253" s="2274"/>
      <c r="BZ253" s="2274"/>
      <c r="CA253" s="2274"/>
      <c r="CB253" s="2274"/>
      <c r="CC253" s="2274"/>
      <c r="CD253" s="2275"/>
      <c r="CE253" s="76"/>
      <c r="CF253" s="76"/>
      <c r="CG253" s="77"/>
      <c r="CH253" s="77"/>
      <c r="CO253" s="85"/>
      <c r="CP253" s="85"/>
      <c r="CQ253" s="85"/>
      <c r="CR253" s="85"/>
      <c r="CS253" s="85"/>
      <c r="CT253" s="85"/>
      <c r="CU253" s="85"/>
      <c r="CV253" s="85"/>
    </row>
    <row r="254" spans="1:100" ht="12.75" customHeight="1" x14ac:dyDescent="0.2">
      <c r="A254" s="132" t="str">
        <f>+IF('⑧一覧からの作成用データ（異動届）'!$AC$35="印刷ＯＫ→",1,"")</f>
        <v/>
      </c>
      <c r="B254" s="2413"/>
      <c r="C254" s="2413"/>
      <c r="D254" s="2396"/>
      <c r="E254" s="2396"/>
      <c r="F254" s="2413"/>
      <c r="G254" s="2413"/>
      <c r="H254" s="2396"/>
      <c r="I254" s="2396"/>
      <c r="J254" s="486"/>
      <c r="K254" s="2344"/>
      <c r="L254" s="2344"/>
      <c r="M254" s="2306"/>
      <c r="N254" s="2307"/>
      <c r="O254" s="2307"/>
      <c r="P254" s="2307"/>
      <c r="Q254" s="2307"/>
      <c r="R254" s="2308"/>
      <c r="S254" s="2505"/>
      <c r="T254" s="1636"/>
      <c r="U254" s="1636"/>
      <c r="V254" s="1636"/>
      <c r="W254" s="1636"/>
      <c r="X254" s="1636"/>
      <c r="Y254" s="1636"/>
      <c r="Z254" s="1636"/>
      <c r="AA254" s="1636"/>
      <c r="AB254" s="1636"/>
      <c r="AC254" s="1636"/>
      <c r="AD254" s="1636"/>
      <c r="AE254" s="1636"/>
      <c r="AF254" s="1636"/>
      <c r="AG254" s="1636"/>
      <c r="AH254" s="1636"/>
      <c r="AI254" s="1636"/>
      <c r="AJ254" s="1636"/>
      <c r="AK254" s="1636"/>
      <c r="AL254" s="1636"/>
      <c r="AM254" s="2506"/>
      <c r="AN254" s="2486"/>
      <c r="AO254" s="2487"/>
      <c r="AP254" s="2487"/>
      <c r="AQ254" s="2487"/>
      <c r="AR254" s="2488"/>
      <c r="AS254" s="2492" t="str">
        <f>'⑧一覧からの作成用データ（異動届）'!$O$35&amp;""</f>
        <v/>
      </c>
      <c r="AT254" s="2493"/>
      <c r="AU254" s="2493"/>
      <c r="AV254" s="2471" t="s">
        <v>81</v>
      </c>
      <c r="AW254" s="2498"/>
      <c r="AX254" s="2493" t="str">
        <f>'⑧一覧からの作成用データ（異動届）'!V35&amp;""</f>
        <v>5</v>
      </c>
      <c r="AY254" s="2493"/>
      <c r="AZ254" s="2493"/>
      <c r="BA254" s="2471" t="s">
        <v>81</v>
      </c>
      <c r="BB254" s="2472"/>
      <c r="BC254" s="2516" t="str">
        <f>'⑧一覧からの作成用データ（異動届）'!$S$35&amp;"月"</f>
        <v>月</v>
      </c>
      <c r="BD254" s="2517"/>
      <c r="BE254" s="2518"/>
      <c r="BF254" s="2360" t="s">
        <v>108</v>
      </c>
      <c r="BG254" s="2361"/>
      <c r="BH254" s="2361"/>
      <c r="BI254" s="2267"/>
      <c r="BJ254" s="2267"/>
      <c r="BK254" s="2267"/>
      <c r="BL254" s="2267"/>
      <c r="BM254" s="2267"/>
      <c r="BN254" s="2267"/>
      <c r="BO254" s="2267"/>
      <c r="BP254" s="2267"/>
      <c r="BQ254" s="2364" t="s">
        <v>497</v>
      </c>
      <c r="BR254" s="2365"/>
      <c r="BS254" s="2365"/>
      <c r="BT254" s="2274"/>
      <c r="BU254" s="2274"/>
      <c r="BV254" s="2274"/>
      <c r="BW254" s="2274"/>
      <c r="BX254" s="2274"/>
      <c r="BY254" s="2274"/>
      <c r="BZ254" s="2274"/>
      <c r="CA254" s="2274"/>
      <c r="CB254" s="2274"/>
      <c r="CC254" s="2274"/>
      <c r="CD254" s="2275"/>
      <c r="CE254" s="76"/>
      <c r="CF254" s="76"/>
      <c r="CG254" s="77"/>
      <c r="CH254" s="77"/>
      <c r="CO254" s="85"/>
      <c r="CP254" s="85"/>
      <c r="CQ254" s="85"/>
      <c r="CR254" s="85"/>
      <c r="CS254" s="85"/>
      <c r="CT254" s="85"/>
      <c r="CU254" s="85"/>
      <c r="CV254" s="85"/>
    </row>
    <row r="255" spans="1:100" ht="12.75" customHeight="1" x14ac:dyDescent="0.2">
      <c r="A255" s="132" t="str">
        <f>+IF('⑧一覧からの作成用データ（異動届）'!$AC$35="印刷ＯＫ→",1,"")</f>
        <v/>
      </c>
      <c r="B255" s="2413"/>
      <c r="C255" s="2413"/>
      <c r="D255" s="2396"/>
      <c r="E255" s="2396"/>
      <c r="F255" s="2413"/>
      <c r="G255" s="2413"/>
      <c r="H255" s="2396"/>
      <c r="I255" s="2396"/>
      <c r="J255" s="486"/>
      <c r="K255" s="2344"/>
      <c r="L255" s="2344"/>
      <c r="M255" s="2309"/>
      <c r="N255" s="2310"/>
      <c r="O255" s="2310"/>
      <c r="P255" s="2310"/>
      <c r="Q255" s="2310"/>
      <c r="R255" s="2311"/>
      <c r="S255" s="2507"/>
      <c r="T255" s="2508"/>
      <c r="U255" s="2508"/>
      <c r="V255" s="2508"/>
      <c r="W255" s="2508"/>
      <c r="X255" s="2508"/>
      <c r="Y255" s="2508"/>
      <c r="Z255" s="2508"/>
      <c r="AA255" s="2508"/>
      <c r="AB255" s="2508"/>
      <c r="AC255" s="2508"/>
      <c r="AD255" s="2508"/>
      <c r="AE255" s="2508"/>
      <c r="AF255" s="2508"/>
      <c r="AG255" s="2508"/>
      <c r="AH255" s="2508"/>
      <c r="AI255" s="2508"/>
      <c r="AJ255" s="2508"/>
      <c r="AK255" s="2508"/>
      <c r="AL255" s="2508"/>
      <c r="AM255" s="2509"/>
      <c r="AN255" s="2486"/>
      <c r="AO255" s="2487"/>
      <c r="AP255" s="2487"/>
      <c r="AQ255" s="2487"/>
      <c r="AR255" s="2488"/>
      <c r="AS255" s="2494"/>
      <c r="AT255" s="2495"/>
      <c r="AU255" s="2495"/>
      <c r="AV255" s="2473"/>
      <c r="AW255" s="2499"/>
      <c r="AX255" s="2495"/>
      <c r="AY255" s="2495"/>
      <c r="AZ255" s="2495"/>
      <c r="BA255" s="2473"/>
      <c r="BB255" s="2474"/>
      <c r="BC255" s="2519"/>
      <c r="BD255" s="2520"/>
      <c r="BE255" s="2521"/>
      <c r="BF255" s="2362"/>
      <c r="BG255" s="2363"/>
      <c r="BH255" s="2363"/>
      <c r="BI255" s="2267"/>
      <c r="BJ255" s="2267"/>
      <c r="BK255" s="2267"/>
      <c r="BL255" s="2267"/>
      <c r="BM255" s="2267"/>
      <c r="BN255" s="2267"/>
      <c r="BO255" s="2267"/>
      <c r="BP255" s="2267"/>
      <c r="BQ255" s="2366"/>
      <c r="BR255" s="2367"/>
      <c r="BS255" s="2367"/>
      <c r="BT255" s="2274"/>
      <c r="BU255" s="2274"/>
      <c r="BV255" s="2274"/>
      <c r="BW255" s="2274"/>
      <c r="BX255" s="2274"/>
      <c r="BY255" s="2274"/>
      <c r="BZ255" s="2274"/>
      <c r="CA255" s="2274"/>
      <c r="CB255" s="2274"/>
      <c r="CC255" s="2274"/>
      <c r="CD255" s="2275"/>
      <c r="CE255" s="76"/>
      <c r="CF255" s="76"/>
      <c r="CG255" s="77"/>
      <c r="CH255" s="77"/>
      <c r="CN255" s="85"/>
      <c r="CO255" s="85"/>
      <c r="CP255" s="85"/>
      <c r="CQ255" s="85"/>
      <c r="CR255" s="85"/>
      <c r="CS255" s="85"/>
      <c r="CT255" s="87"/>
      <c r="CU255" s="85"/>
      <c r="CV255" s="85"/>
    </row>
    <row r="256" spans="1:100" ht="12.75" customHeight="1" x14ac:dyDescent="0.2">
      <c r="A256" s="132" t="str">
        <f>+IF('⑧一覧からの作成用データ（異動届）'!$AC$35="印刷ＯＫ→",1,"")</f>
        <v/>
      </c>
      <c r="B256" s="2413"/>
      <c r="C256" s="2413"/>
      <c r="D256" s="2396"/>
      <c r="E256" s="2396"/>
      <c r="F256" s="2413"/>
      <c r="G256" s="2413"/>
      <c r="H256" s="2396"/>
      <c r="I256" s="2396"/>
      <c r="J256" s="486"/>
      <c r="K256" s="2344"/>
      <c r="L256" s="2344"/>
      <c r="M256" s="697" t="s">
        <v>5</v>
      </c>
      <c r="N256" s="2051"/>
      <c r="O256" s="2051"/>
      <c r="P256" s="2051"/>
      <c r="Q256" s="2051"/>
      <c r="R256" s="2053"/>
      <c r="S256" s="2525" t="str">
        <f>'⑧一覧からの作成用データ（異動届）'!$G$35&amp;""</f>
        <v/>
      </c>
      <c r="T256" s="2526"/>
      <c r="U256" s="2526"/>
      <c r="V256" s="2526"/>
      <c r="W256" s="2526"/>
      <c r="X256" s="2526"/>
      <c r="Y256" s="2526"/>
      <c r="Z256" s="2526"/>
      <c r="AA256" s="2526"/>
      <c r="AB256" s="2526"/>
      <c r="AC256" s="2526"/>
      <c r="AD256" s="2526"/>
      <c r="AE256" s="2526"/>
      <c r="AF256" s="2526"/>
      <c r="AG256" s="2526"/>
      <c r="AH256" s="2526"/>
      <c r="AI256" s="2526"/>
      <c r="AJ256" s="2526"/>
      <c r="AK256" s="2526"/>
      <c r="AL256" s="2526"/>
      <c r="AM256" s="2526"/>
      <c r="AN256" s="2486"/>
      <c r="AO256" s="2487"/>
      <c r="AP256" s="2487"/>
      <c r="AQ256" s="2487"/>
      <c r="AR256" s="2488"/>
      <c r="AS256" s="2496"/>
      <c r="AT256" s="2497"/>
      <c r="AU256" s="2497"/>
      <c r="AV256" s="2475"/>
      <c r="AW256" s="2500"/>
      <c r="AX256" s="2497"/>
      <c r="AY256" s="2497"/>
      <c r="AZ256" s="2497"/>
      <c r="BA256" s="2475"/>
      <c r="BB256" s="2476"/>
      <c r="BC256" s="2522"/>
      <c r="BD256" s="2523"/>
      <c r="BE256" s="2524"/>
      <c r="BF256" s="2362"/>
      <c r="BG256" s="2363"/>
      <c r="BH256" s="2363"/>
      <c r="BI256" s="2267"/>
      <c r="BJ256" s="2267"/>
      <c r="BK256" s="2267"/>
      <c r="BL256" s="2267"/>
      <c r="BM256" s="2267"/>
      <c r="BN256" s="2267"/>
      <c r="BO256" s="2267"/>
      <c r="BP256" s="2267"/>
      <c r="BQ256" s="2366"/>
      <c r="BR256" s="2367"/>
      <c r="BS256" s="2367"/>
      <c r="BT256" s="2274"/>
      <c r="BU256" s="2274"/>
      <c r="BV256" s="2274"/>
      <c r="BW256" s="2274"/>
      <c r="BX256" s="2274"/>
      <c r="BY256" s="2274"/>
      <c r="BZ256" s="2274"/>
      <c r="CA256" s="2274"/>
      <c r="CB256" s="2274"/>
      <c r="CC256" s="2274"/>
      <c r="CD256" s="2275"/>
      <c r="CE256" s="76"/>
      <c r="CF256" s="76"/>
      <c r="CG256" s="77"/>
      <c r="CH256" s="77"/>
      <c r="CN256" s="85"/>
      <c r="CO256" s="85"/>
      <c r="CP256" s="85"/>
      <c r="CQ256" s="85"/>
      <c r="CR256" s="85"/>
      <c r="CS256" s="85"/>
      <c r="CT256" s="85"/>
      <c r="CU256" s="85"/>
      <c r="CV256" s="85"/>
    </row>
    <row r="257" spans="1:100" ht="12.75" customHeight="1" x14ac:dyDescent="0.2">
      <c r="A257" s="132" t="str">
        <f>+IF('⑧一覧からの作成用データ（異動届）'!$AC$35="印刷ＯＫ→",1,"")</f>
        <v/>
      </c>
      <c r="B257" s="2413"/>
      <c r="C257" s="2413"/>
      <c r="D257" s="2396"/>
      <c r="E257" s="2396"/>
      <c r="F257" s="2413"/>
      <c r="G257" s="2413"/>
      <c r="H257" s="2396"/>
      <c r="I257" s="2396"/>
      <c r="J257" s="486"/>
      <c r="K257" s="2344"/>
      <c r="L257" s="2344"/>
      <c r="M257" s="2165"/>
      <c r="N257" s="1564"/>
      <c r="O257" s="1564"/>
      <c r="P257" s="1564"/>
      <c r="Q257" s="1564"/>
      <c r="R257" s="1565"/>
      <c r="S257" s="2527"/>
      <c r="T257" s="2528"/>
      <c r="U257" s="2528"/>
      <c r="V257" s="2528"/>
      <c r="W257" s="2528"/>
      <c r="X257" s="2528"/>
      <c r="Y257" s="2528"/>
      <c r="Z257" s="2528"/>
      <c r="AA257" s="2528"/>
      <c r="AB257" s="2528"/>
      <c r="AC257" s="2528"/>
      <c r="AD257" s="2528"/>
      <c r="AE257" s="2528"/>
      <c r="AF257" s="2528"/>
      <c r="AG257" s="2528"/>
      <c r="AH257" s="2528"/>
      <c r="AI257" s="2528"/>
      <c r="AJ257" s="2528"/>
      <c r="AK257" s="2528"/>
      <c r="AL257" s="2528"/>
      <c r="AM257" s="2528"/>
      <c r="AN257" s="2486"/>
      <c r="AO257" s="2487"/>
      <c r="AP257" s="2487"/>
      <c r="AQ257" s="2487"/>
      <c r="AR257" s="2488"/>
      <c r="AS257" s="2531" t="str">
        <f>TEXT('⑧一覧からの作成用データ（異動届）'!$P$35,"#,##0")&amp;""</f>
        <v>0</v>
      </c>
      <c r="AT257" s="2531"/>
      <c r="AU257" s="2531"/>
      <c r="AV257" s="2531"/>
      <c r="AW257" s="2531"/>
      <c r="AX257" s="2456" t="str">
        <f>TEXT('⑧一覧からの作成用データ（異動届）'!$W$35,"#,##0")&amp;""</f>
        <v>左記（ア）（イ）を入力してください</v>
      </c>
      <c r="AY257" s="2456"/>
      <c r="AZ257" s="2456"/>
      <c r="BA257" s="2456"/>
      <c r="BB257" s="2457"/>
      <c r="BC257" s="2462" t="str">
        <f>'⑧一覧からの作成用データ（異動届）'!$T$35&amp;"日"</f>
        <v>日</v>
      </c>
      <c r="BD257" s="2463"/>
      <c r="BE257" s="2464"/>
      <c r="BF257" s="2362"/>
      <c r="BG257" s="2363"/>
      <c r="BH257" s="2363"/>
      <c r="BI257" s="2267"/>
      <c r="BJ257" s="2267"/>
      <c r="BK257" s="2267"/>
      <c r="BL257" s="2267"/>
      <c r="BM257" s="2267"/>
      <c r="BN257" s="2267"/>
      <c r="BO257" s="2267"/>
      <c r="BP257" s="2267"/>
      <c r="BQ257" s="2366"/>
      <c r="BR257" s="2367"/>
      <c r="BS257" s="2367"/>
      <c r="BT257" s="2274"/>
      <c r="BU257" s="2274"/>
      <c r="BV257" s="2274"/>
      <c r="BW257" s="2274"/>
      <c r="BX257" s="2274"/>
      <c r="BY257" s="2274"/>
      <c r="BZ257" s="2274"/>
      <c r="CA257" s="2274"/>
      <c r="CB257" s="2274"/>
      <c r="CC257" s="2274"/>
      <c r="CD257" s="2275"/>
      <c r="CE257" s="76"/>
      <c r="CF257" s="76"/>
      <c r="CG257" s="77"/>
      <c r="CH257" s="77"/>
      <c r="CN257" s="85"/>
      <c r="CO257" s="85"/>
      <c r="CP257" s="85"/>
      <c r="CQ257" s="85"/>
      <c r="CR257" s="85"/>
      <c r="CS257" s="85"/>
      <c r="CT257" s="85"/>
      <c r="CU257" s="85"/>
      <c r="CV257" s="85"/>
    </row>
    <row r="258" spans="1:100" ht="12.75" customHeight="1" x14ac:dyDescent="0.2">
      <c r="A258" s="132" t="str">
        <f>+IF('⑧一覧からの作成用データ（異動届）'!$AC$35="印刷ＯＫ→",1,"")</f>
        <v/>
      </c>
      <c r="B258" s="2413"/>
      <c r="C258" s="2413"/>
      <c r="D258" s="2396"/>
      <c r="E258" s="2396"/>
      <c r="F258" s="2413"/>
      <c r="G258" s="2413"/>
      <c r="H258" s="2396"/>
      <c r="I258" s="2396"/>
      <c r="J258" s="486"/>
      <c r="K258" s="2344"/>
      <c r="L258" s="2344"/>
      <c r="M258" s="2165"/>
      <c r="N258" s="1564"/>
      <c r="O258" s="1564"/>
      <c r="P258" s="1564"/>
      <c r="Q258" s="1564"/>
      <c r="R258" s="1565"/>
      <c r="S258" s="2527"/>
      <c r="T258" s="2528"/>
      <c r="U258" s="2528"/>
      <c r="V258" s="2528"/>
      <c r="W258" s="2528"/>
      <c r="X258" s="2528"/>
      <c r="Y258" s="2528"/>
      <c r="Z258" s="2528"/>
      <c r="AA258" s="2528"/>
      <c r="AB258" s="2528"/>
      <c r="AC258" s="2528"/>
      <c r="AD258" s="2528"/>
      <c r="AE258" s="2528"/>
      <c r="AF258" s="2528"/>
      <c r="AG258" s="2528"/>
      <c r="AH258" s="2528"/>
      <c r="AI258" s="2528"/>
      <c r="AJ258" s="2528"/>
      <c r="AK258" s="2528"/>
      <c r="AL258" s="2528"/>
      <c r="AM258" s="2528"/>
      <c r="AN258" s="2486"/>
      <c r="AO258" s="2487"/>
      <c r="AP258" s="2487"/>
      <c r="AQ258" s="2487"/>
      <c r="AR258" s="2488"/>
      <c r="AS258" s="2531"/>
      <c r="AT258" s="2531"/>
      <c r="AU258" s="2531"/>
      <c r="AV258" s="2531"/>
      <c r="AW258" s="2531"/>
      <c r="AX258" s="2458"/>
      <c r="AY258" s="2458"/>
      <c r="AZ258" s="2458"/>
      <c r="BA258" s="2458"/>
      <c r="BB258" s="2459"/>
      <c r="BC258" s="2465"/>
      <c r="BD258" s="2466"/>
      <c r="BE258" s="2467"/>
      <c r="BF258" s="2278" t="s">
        <v>458</v>
      </c>
      <c r="BG258" s="2280" t="s">
        <v>107</v>
      </c>
      <c r="BH258" s="2280"/>
      <c r="BI258" s="2280"/>
      <c r="BJ258" s="2280"/>
      <c r="BK258" s="2280"/>
      <c r="BL258" s="2280"/>
      <c r="BM258" s="2280"/>
      <c r="BN258" s="2280"/>
      <c r="BO258" s="610"/>
      <c r="BP258" s="2281" t="s">
        <v>459</v>
      </c>
      <c r="BQ258" s="2366"/>
      <c r="BR258" s="2367"/>
      <c r="BS258" s="2367"/>
      <c r="BT258" s="2274"/>
      <c r="BU258" s="2274"/>
      <c r="BV258" s="2274"/>
      <c r="BW258" s="2274"/>
      <c r="BX258" s="2274"/>
      <c r="BY258" s="2274"/>
      <c r="BZ258" s="2274"/>
      <c r="CA258" s="2274"/>
      <c r="CB258" s="2274"/>
      <c r="CC258" s="2274"/>
      <c r="CD258" s="2275"/>
      <c r="CE258" s="76"/>
      <c r="CF258" s="76"/>
      <c r="CG258" s="88"/>
      <c r="CH258" s="88"/>
      <c r="CN258" s="85"/>
      <c r="CO258" s="85"/>
      <c r="CP258" s="85"/>
      <c r="CQ258" s="85"/>
      <c r="CR258" s="85"/>
      <c r="CS258" s="85"/>
      <c r="CT258" s="85"/>
      <c r="CU258" s="85"/>
      <c r="CV258" s="85"/>
    </row>
    <row r="259" spans="1:100" ht="12.75" customHeight="1" thickBot="1" x14ac:dyDescent="0.25">
      <c r="A259" s="132" t="str">
        <f>+IF('⑧一覧からの作成用データ（異動届）'!$AC$35="印刷ＯＫ→",1,"")</f>
        <v/>
      </c>
      <c r="B259" s="2413"/>
      <c r="C259" s="2413"/>
      <c r="D259" s="2396"/>
      <c r="E259" s="2396"/>
      <c r="F259" s="2413"/>
      <c r="G259" s="2413"/>
      <c r="H259" s="2396"/>
      <c r="I259" s="2396"/>
      <c r="J259" s="486"/>
      <c r="K259" s="2344"/>
      <c r="L259" s="2344"/>
      <c r="M259" s="1559"/>
      <c r="N259" s="2052"/>
      <c r="O259" s="2052"/>
      <c r="P259" s="2052"/>
      <c r="Q259" s="2052"/>
      <c r="R259" s="2054"/>
      <c r="S259" s="2529"/>
      <c r="T259" s="2530"/>
      <c r="U259" s="2530"/>
      <c r="V259" s="2530"/>
      <c r="W259" s="2530"/>
      <c r="X259" s="2530"/>
      <c r="Y259" s="2530"/>
      <c r="Z259" s="2530"/>
      <c r="AA259" s="2530"/>
      <c r="AB259" s="2530"/>
      <c r="AC259" s="2530"/>
      <c r="AD259" s="2530"/>
      <c r="AE259" s="2530"/>
      <c r="AF259" s="2530"/>
      <c r="AG259" s="2530"/>
      <c r="AH259" s="2530"/>
      <c r="AI259" s="2530"/>
      <c r="AJ259" s="2530"/>
      <c r="AK259" s="2530"/>
      <c r="AL259" s="2530"/>
      <c r="AM259" s="2530"/>
      <c r="AN259" s="2489"/>
      <c r="AO259" s="2490"/>
      <c r="AP259" s="2490"/>
      <c r="AQ259" s="2490"/>
      <c r="AR259" s="2491"/>
      <c r="AS259" s="2532"/>
      <c r="AT259" s="2532"/>
      <c r="AU259" s="2532"/>
      <c r="AV259" s="2532"/>
      <c r="AW259" s="2532"/>
      <c r="AX259" s="2460"/>
      <c r="AY259" s="2460"/>
      <c r="AZ259" s="2460"/>
      <c r="BA259" s="2460"/>
      <c r="BB259" s="2461"/>
      <c r="BC259" s="2468"/>
      <c r="BD259" s="2469"/>
      <c r="BE259" s="2470"/>
      <c r="BF259" s="2279"/>
      <c r="BG259" s="2283"/>
      <c r="BH259" s="2283"/>
      <c r="BI259" s="2283"/>
      <c r="BJ259" s="2283"/>
      <c r="BK259" s="2283"/>
      <c r="BL259" s="2283"/>
      <c r="BM259" s="2283"/>
      <c r="BN259" s="2283"/>
      <c r="BO259" s="611"/>
      <c r="BP259" s="2282"/>
      <c r="BQ259" s="2368"/>
      <c r="BR259" s="2369"/>
      <c r="BS259" s="2369"/>
      <c r="BT259" s="2276"/>
      <c r="BU259" s="2276"/>
      <c r="BV259" s="2276"/>
      <c r="BW259" s="2276"/>
      <c r="BX259" s="2276"/>
      <c r="BY259" s="2276"/>
      <c r="BZ259" s="2276"/>
      <c r="CA259" s="2276"/>
      <c r="CB259" s="2276"/>
      <c r="CC259" s="2276"/>
      <c r="CD259" s="2277"/>
      <c r="CE259" s="89"/>
      <c r="CF259" s="89"/>
      <c r="CG259" s="88"/>
      <c r="CH259" s="88"/>
      <c r="CN259" s="85"/>
      <c r="CO259" s="85"/>
      <c r="CP259" s="85"/>
      <c r="CQ259" s="85"/>
      <c r="CR259" s="85"/>
      <c r="CS259" s="85"/>
      <c r="CT259" s="85"/>
      <c r="CU259" s="85"/>
      <c r="CV259" s="85"/>
    </row>
    <row r="260" spans="1:100" ht="6.75" customHeight="1" x14ac:dyDescent="0.2">
      <c r="A260" s="132" t="str">
        <f>+IF('⑧一覧からの作成用データ（異動届）'!$AC$35="印刷ＯＫ→",1,"")</f>
        <v/>
      </c>
      <c r="B260" s="2413"/>
      <c r="C260" s="2413"/>
      <c r="D260" s="2396"/>
      <c r="E260" s="2396"/>
      <c r="F260" s="2413"/>
      <c r="G260" s="2413"/>
      <c r="H260" s="2396"/>
      <c r="I260" s="2396"/>
      <c r="J260" s="486"/>
      <c r="K260" s="2211" t="s">
        <v>308</v>
      </c>
      <c r="L260" s="2211"/>
      <c r="M260" s="2211"/>
      <c r="N260" s="2211"/>
      <c r="O260" s="2211"/>
      <c r="P260" s="2211"/>
      <c r="Q260" s="2211"/>
      <c r="R260" s="2211"/>
      <c r="S260" s="2211"/>
      <c r="T260" s="2211"/>
      <c r="U260" s="2211"/>
      <c r="V260" s="2211"/>
      <c r="W260" s="2211"/>
      <c r="X260" s="2211"/>
      <c r="Y260" s="2211"/>
      <c r="Z260" s="2211"/>
      <c r="AA260" s="2211"/>
      <c r="AB260" s="2211"/>
      <c r="AC260" s="2211"/>
      <c r="AD260" s="2211"/>
      <c r="AE260" s="2211"/>
      <c r="AF260" s="2211"/>
      <c r="AG260" s="2211"/>
      <c r="AH260" s="2211"/>
      <c r="AI260" s="2211"/>
      <c r="AJ260" s="2211"/>
      <c r="AK260" s="2211"/>
      <c r="AL260" s="2211"/>
      <c r="AM260" s="2211"/>
      <c r="AN260" s="2212"/>
      <c r="AO260" s="2212"/>
      <c r="AP260" s="2212"/>
      <c r="AQ260" s="2212"/>
      <c r="AR260" s="2212"/>
      <c r="AS260" s="2212"/>
      <c r="AT260" s="2212"/>
      <c r="AU260" s="2212"/>
      <c r="AV260" s="2212"/>
      <c r="AW260" s="2212"/>
      <c r="AX260" s="2212"/>
      <c r="AY260" s="2212"/>
      <c r="AZ260" s="2212"/>
      <c r="BA260" s="2212"/>
      <c r="BB260" s="2212"/>
      <c r="BC260" s="2212"/>
      <c r="BD260" s="2212"/>
      <c r="BE260" s="2212"/>
      <c r="BF260" s="2211"/>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89"/>
      <c r="CC260" s="89"/>
      <c r="CD260" s="89"/>
      <c r="CE260" s="89"/>
      <c r="CF260" s="89"/>
      <c r="CG260" s="88"/>
      <c r="CH260" s="88"/>
      <c r="CN260" s="85"/>
      <c r="CO260" s="85"/>
      <c r="CP260" s="85"/>
      <c r="CQ260" s="85"/>
      <c r="CR260" s="85"/>
      <c r="CS260" s="85"/>
      <c r="CT260" s="85"/>
      <c r="CU260" s="85"/>
      <c r="CV260" s="85"/>
    </row>
    <row r="261" spans="1:100" ht="16.5" customHeight="1" thickBot="1" x14ac:dyDescent="0.25">
      <c r="A261" s="132" t="str">
        <f>+IF('⑧一覧からの作成用データ（異動届）'!$AC$35="印刷ＯＫ→",1,"")</f>
        <v/>
      </c>
      <c r="B261" s="2413"/>
      <c r="C261" s="2413"/>
      <c r="D261" s="2396"/>
      <c r="E261" s="2396"/>
      <c r="F261" s="2413"/>
      <c r="G261" s="2413"/>
      <c r="H261" s="2396"/>
      <c r="I261" s="2396"/>
      <c r="J261" s="486"/>
      <c r="K261" s="2212"/>
      <c r="L261" s="2212"/>
      <c r="M261" s="2212"/>
      <c r="N261" s="2212"/>
      <c r="O261" s="2212"/>
      <c r="P261" s="2212"/>
      <c r="Q261" s="2212"/>
      <c r="R261" s="2212"/>
      <c r="S261" s="2212"/>
      <c r="T261" s="2212"/>
      <c r="U261" s="2212"/>
      <c r="V261" s="2212"/>
      <c r="W261" s="2212"/>
      <c r="X261" s="2212"/>
      <c r="Y261" s="2212"/>
      <c r="Z261" s="2212"/>
      <c r="AA261" s="2212"/>
      <c r="AB261" s="2212"/>
      <c r="AC261" s="2212"/>
      <c r="AD261" s="2212"/>
      <c r="AE261" s="2212"/>
      <c r="AF261" s="2212"/>
      <c r="AG261" s="2212"/>
      <c r="AH261" s="2212"/>
      <c r="AI261" s="2212"/>
      <c r="AJ261" s="2212"/>
      <c r="AK261" s="2212"/>
      <c r="AL261" s="2212"/>
      <c r="AM261" s="2212"/>
      <c r="AN261" s="2212"/>
      <c r="AO261" s="2212"/>
      <c r="AP261" s="2212"/>
      <c r="AQ261" s="2212"/>
      <c r="AR261" s="2212"/>
      <c r="AS261" s="2212"/>
      <c r="AT261" s="2212"/>
      <c r="AU261" s="2212"/>
      <c r="AV261" s="2212"/>
      <c r="AW261" s="2212"/>
      <c r="AX261" s="2212"/>
      <c r="AY261" s="2212"/>
      <c r="AZ261" s="2212"/>
      <c r="BA261" s="2212"/>
      <c r="BB261" s="2212"/>
      <c r="BC261" s="2212"/>
      <c r="BD261" s="2212"/>
      <c r="BE261" s="2212"/>
      <c r="BF261" s="2212"/>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77"/>
      <c r="CH261" s="77"/>
      <c r="CN261" s="85"/>
      <c r="CO261" s="85"/>
      <c r="CP261" s="85"/>
      <c r="CQ261" s="85"/>
      <c r="CR261" s="85"/>
      <c r="CS261" s="85"/>
      <c r="CT261" s="85"/>
      <c r="CU261" s="85"/>
      <c r="CV261" s="85"/>
    </row>
    <row r="262" spans="1:100" ht="16.5" customHeight="1" x14ac:dyDescent="0.2">
      <c r="A262" s="132" t="str">
        <f>+IF('⑧一覧からの作成用データ（異動届）'!$AC$35="印刷ＯＫ→",1,"")</f>
        <v/>
      </c>
      <c r="B262" s="2413"/>
      <c r="C262" s="2413"/>
      <c r="D262" s="2396"/>
      <c r="E262" s="2396"/>
      <c r="F262" s="2413"/>
      <c r="G262" s="2413"/>
      <c r="H262" s="2396"/>
      <c r="I262" s="2396"/>
      <c r="J262" s="486"/>
      <c r="K262" s="2213" t="s">
        <v>35</v>
      </c>
      <c r="L262" s="2213"/>
      <c r="M262" s="2213"/>
      <c r="N262" s="1692" t="s">
        <v>460</v>
      </c>
      <c r="O262" s="1693"/>
      <c r="P262" s="1693"/>
      <c r="Q262" s="1693"/>
      <c r="R262" s="1693"/>
      <c r="S262" s="1693"/>
      <c r="T262" s="1693"/>
      <c r="U262" s="2214"/>
      <c r="V262" s="2215"/>
      <c r="W262" s="2215"/>
      <c r="X262" s="2215"/>
      <c r="Y262" s="2215"/>
      <c r="Z262" s="2215"/>
      <c r="AA262" s="2215"/>
      <c r="AB262" s="2215"/>
      <c r="AC262" s="2215"/>
      <c r="AD262" s="2215"/>
      <c r="AE262" s="2215"/>
      <c r="AF262" s="2215"/>
      <c r="AG262" s="2215"/>
      <c r="AH262" s="2216"/>
      <c r="AI262" s="2220" t="s">
        <v>229</v>
      </c>
      <c r="AJ262" s="2221"/>
      <c r="AK262" s="2222"/>
      <c r="AL262" s="2226" t="s">
        <v>39</v>
      </c>
      <c r="AM262" s="2227"/>
      <c r="AN262" s="2227"/>
      <c r="AO262" s="2227"/>
      <c r="AP262" s="2227"/>
      <c r="AQ262" s="2227"/>
      <c r="AR262" s="2227"/>
      <c r="AS262" s="2228"/>
      <c r="AT262" s="2077"/>
      <c r="AU262" s="2077"/>
      <c r="AV262" s="2077"/>
      <c r="AW262" s="2077"/>
      <c r="AX262" s="2077"/>
      <c r="AY262" s="2077"/>
      <c r="AZ262" s="2077"/>
      <c r="BA262" s="2077"/>
      <c r="BB262" s="2077"/>
      <c r="BC262" s="2077"/>
      <c r="BD262" s="2077"/>
      <c r="BE262" s="2177"/>
      <c r="BF262" s="2178"/>
      <c r="BG262" s="2199" t="s">
        <v>40</v>
      </c>
      <c r="BH262" s="2200"/>
      <c r="BI262" s="2200"/>
      <c r="BJ262" s="2200"/>
      <c r="BK262" s="2200"/>
      <c r="BL262" s="2200"/>
      <c r="BM262" s="2200"/>
      <c r="BN262" s="2200"/>
      <c r="BO262" s="2200"/>
      <c r="BP262" s="2200"/>
      <c r="BQ262" s="2200"/>
      <c r="BR262" s="2555" t="str">
        <f>IF('⑧一覧からの作成用データ（異動届）'!$Y$35="","",TEXT('⑧一覧からの作成用データ（異動届）'!$Y$35,"#,##0")&amp;"")</f>
        <v/>
      </c>
      <c r="BS262" s="2556"/>
      <c r="BT262" s="2556"/>
      <c r="BU262" s="2556"/>
      <c r="BV262" s="2556"/>
      <c r="BW262" s="2556"/>
      <c r="BX262" s="2556"/>
      <c r="BY262" s="2556"/>
      <c r="BZ262" s="2557"/>
      <c r="CA262" s="2208" t="s">
        <v>7</v>
      </c>
      <c r="CB262" s="2208"/>
      <c r="CC262" s="2208"/>
      <c r="CD262" s="2209"/>
      <c r="CE262" s="23"/>
      <c r="CF262" s="76"/>
      <c r="CG262" s="77"/>
      <c r="CH262" s="77"/>
      <c r="CN262" s="85"/>
      <c r="CO262" s="85"/>
      <c r="CP262" s="85"/>
      <c r="CQ262" s="85"/>
      <c r="CR262" s="85"/>
      <c r="CS262" s="85"/>
      <c r="CT262" s="85"/>
      <c r="CU262" s="85"/>
      <c r="CV262" s="85"/>
    </row>
    <row r="263" spans="1:100" ht="16.5" customHeight="1" thickBot="1" x14ac:dyDescent="0.25">
      <c r="A263" s="132" t="str">
        <f>+IF('⑧一覧からの作成用データ（異動届）'!$AC$35="印刷ＯＫ→",1,"")</f>
        <v/>
      </c>
      <c r="B263" s="2413"/>
      <c r="C263" s="2413"/>
      <c r="D263" s="2396"/>
      <c r="E263" s="2396"/>
      <c r="F263" s="2413"/>
      <c r="G263" s="2413"/>
      <c r="H263" s="2396"/>
      <c r="I263" s="2396"/>
      <c r="J263" s="486"/>
      <c r="K263" s="2213"/>
      <c r="L263" s="2213"/>
      <c r="M263" s="2213"/>
      <c r="N263" s="1698"/>
      <c r="O263" s="1699"/>
      <c r="P263" s="1699"/>
      <c r="Q263" s="1699"/>
      <c r="R263" s="1699"/>
      <c r="S263" s="1699"/>
      <c r="T263" s="1699"/>
      <c r="U263" s="2217"/>
      <c r="V263" s="2218"/>
      <c r="W263" s="2218"/>
      <c r="X263" s="2218"/>
      <c r="Y263" s="2218"/>
      <c r="Z263" s="2218"/>
      <c r="AA263" s="2218"/>
      <c r="AB263" s="2218"/>
      <c r="AC263" s="2218"/>
      <c r="AD263" s="2218"/>
      <c r="AE263" s="2218"/>
      <c r="AF263" s="2218"/>
      <c r="AG263" s="2218"/>
      <c r="AH263" s="2219"/>
      <c r="AI263" s="2223"/>
      <c r="AJ263" s="2224"/>
      <c r="AK263" s="2225"/>
      <c r="AL263" s="2229"/>
      <c r="AM263" s="2230"/>
      <c r="AN263" s="2230"/>
      <c r="AO263" s="2230"/>
      <c r="AP263" s="2230"/>
      <c r="AQ263" s="2230"/>
      <c r="AR263" s="2230"/>
      <c r="AS263" s="2231"/>
      <c r="AT263" s="2077"/>
      <c r="AU263" s="2077"/>
      <c r="AV263" s="2077"/>
      <c r="AW263" s="2077"/>
      <c r="AX263" s="2077"/>
      <c r="AY263" s="2077"/>
      <c r="AZ263" s="2077"/>
      <c r="BA263" s="2077"/>
      <c r="BB263" s="2077"/>
      <c r="BC263" s="2077"/>
      <c r="BD263" s="2077"/>
      <c r="BE263" s="2198"/>
      <c r="BF263" s="2196"/>
      <c r="BG263" s="2201"/>
      <c r="BH263" s="1530"/>
      <c r="BI263" s="1530"/>
      <c r="BJ263" s="1530"/>
      <c r="BK263" s="1530"/>
      <c r="BL263" s="1530"/>
      <c r="BM263" s="1530"/>
      <c r="BN263" s="1530"/>
      <c r="BO263" s="1530"/>
      <c r="BP263" s="1530"/>
      <c r="BQ263" s="1530"/>
      <c r="BR263" s="2558"/>
      <c r="BS263" s="2559"/>
      <c r="BT263" s="2559"/>
      <c r="BU263" s="2559"/>
      <c r="BV263" s="2559"/>
      <c r="BW263" s="2559"/>
      <c r="BX263" s="2559"/>
      <c r="BY263" s="2559"/>
      <c r="BZ263" s="2560"/>
      <c r="CA263" s="1632"/>
      <c r="CB263" s="1632"/>
      <c r="CC263" s="1632"/>
      <c r="CD263" s="2210"/>
      <c r="CE263" s="76"/>
      <c r="CF263" s="76"/>
      <c r="CG263" s="77"/>
      <c r="CH263" s="77"/>
      <c r="CN263" s="85"/>
      <c r="CO263" s="85"/>
      <c r="CP263" s="85"/>
      <c r="CQ263" s="85"/>
      <c r="CR263" s="85"/>
      <c r="CS263" s="85"/>
      <c r="CT263" s="85"/>
      <c r="CU263" s="85"/>
      <c r="CV263" s="85"/>
    </row>
    <row r="264" spans="1:100" ht="16.5" customHeight="1" x14ac:dyDescent="0.2">
      <c r="A264" s="132" t="str">
        <f>+IF('⑧一覧からの作成用データ（異動届）'!$AC$35="印刷ＯＫ→",1,"")</f>
        <v/>
      </c>
      <c r="B264" s="2413"/>
      <c r="C264" s="2413"/>
      <c r="D264" s="2396"/>
      <c r="E264" s="2396"/>
      <c r="F264" s="2413"/>
      <c r="G264" s="2413"/>
      <c r="H264" s="2396"/>
      <c r="I264" s="2396"/>
      <c r="J264" s="486"/>
      <c r="K264" s="2213"/>
      <c r="L264" s="2213"/>
      <c r="M264" s="2213"/>
      <c r="N264" s="2168" t="s">
        <v>21</v>
      </c>
      <c r="O264" s="2169"/>
      <c r="P264" s="2169"/>
      <c r="Q264" s="2169"/>
      <c r="R264" s="2169"/>
      <c r="S264" s="2169"/>
      <c r="T264" s="2170"/>
      <c r="U264" s="2177" t="s">
        <v>461</v>
      </c>
      <c r="V264" s="2178"/>
      <c r="W264" s="2179"/>
      <c r="X264" s="2179"/>
      <c r="Y264" s="2179"/>
      <c r="Z264" s="2179"/>
      <c r="AA264" s="2179"/>
      <c r="AB264" s="2179"/>
      <c r="AC264" s="2179"/>
      <c r="AD264" s="2179"/>
      <c r="AE264" s="63"/>
      <c r="AF264" s="63"/>
      <c r="AG264" s="63"/>
      <c r="AH264" s="63"/>
      <c r="AI264" s="63"/>
      <c r="AJ264" s="63"/>
      <c r="AK264" s="63"/>
      <c r="AL264" s="63"/>
      <c r="AM264" s="63"/>
      <c r="AN264" s="63"/>
      <c r="AO264" s="64"/>
      <c r="AP264" s="2180" t="s">
        <v>38</v>
      </c>
      <c r="AQ264" s="2181"/>
      <c r="AR264" s="2073" t="s">
        <v>33</v>
      </c>
      <c r="AS264" s="2074"/>
      <c r="AT264" s="2077"/>
      <c r="AU264" s="2077"/>
      <c r="AV264" s="2077"/>
      <c r="AW264" s="2077"/>
      <c r="AX264" s="2077"/>
      <c r="AY264" s="2077"/>
      <c r="AZ264" s="2077"/>
      <c r="BA264" s="2077"/>
      <c r="BB264" s="2077"/>
      <c r="BC264" s="2077"/>
      <c r="BD264" s="2077"/>
      <c r="BE264" s="2077"/>
      <c r="BF264" s="2078"/>
      <c r="BG264" s="57"/>
      <c r="BH264" s="76"/>
      <c r="BI264" s="76"/>
      <c r="BJ264" s="2561" t="str">
        <f>'⑧一覧からの作成用データ（異動届）'!$X$35&amp;""</f>
        <v/>
      </c>
      <c r="BK264" s="2562"/>
      <c r="BL264" s="2562"/>
      <c r="BM264" s="2562"/>
      <c r="BN264" s="2562"/>
      <c r="BO264" s="2563"/>
      <c r="BP264" s="1720" t="s">
        <v>311</v>
      </c>
      <c r="BQ264" s="2063"/>
      <c r="BR264" s="2063"/>
      <c r="BS264" s="2063"/>
      <c r="BT264" s="2063"/>
      <c r="BU264" s="2063"/>
      <c r="BV264" s="2063"/>
      <c r="BW264" s="2063"/>
      <c r="BX264" s="2063"/>
      <c r="BY264" s="2063"/>
      <c r="BZ264" s="2063"/>
      <c r="CA264" s="2063"/>
      <c r="CB264" s="2063"/>
      <c r="CC264" s="2063"/>
      <c r="CD264" s="2064"/>
      <c r="CE264" s="76"/>
      <c r="CF264" s="76"/>
      <c r="CG264" s="77"/>
      <c r="CH264" s="77"/>
      <c r="CN264" s="85"/>
      <c r="CO264" s="85"/>
      <c r="CP264" s="85"/>
      <c r="CQ264" s="85"/>
      <c r="CR264" s="85"/>
      <c r="CS264" s="85"/>
    </row>
    <row r="265" spans="1:100" ht="16.5" customHeight="1" thickBot="1" x14ac:dyDescent="0.25">
      <c r="A265" s="132" t="str">
        <f>+IF('⑧一覧からの作成用データ（異動届）'!$AC$35="印刷ＯＫ→",1,"")</f>
        <v/>
      </c>
      <c r="B265" s="2413"/>
      <c r="C265" s="2413"/>
      <c r="D265" s="2396"/>
      <c r="E265" s="2396"/>
      <c r="F265" s="2413"/>
      <c r="G265" s="2413"/>
      <c r="H265" s="2396"/>
      <c r="I265" s="2396"/>
      <c r="J265" s="486"/>
      <c r="K265" s="2213"/>
      <c r="L265" s="2213"/>
      <c r="M265" s="2213"/>
      <c r="N265" s="2171"/>
      <c r="O265" s="2172"/>
      <c r="P265" s="2172"/>
      <c r="Q265" s="2172"/>
      <c r="R265" s="2172"/>
      <c r="S265" s="2172"/>
      <c r="T265" s="2173"/>
      <c r="U265" s="2067"/>
      <c r="V265" s="2068"/>
      <c r="W265" s="2068"/>
      <c r="X265" s="2068"/>
      <c r="Y265" s="2068"/>
      <c r="Z265" s="2068"/>
      <c r="AA265" s="2068"/>
      <c r="AB265" s="2068"/>
      <c r="AC265" s="2068"/>
      <c r="AD265" s="2068"/>
      <c r="AE265" s="2068"/>
      <c r="AF265" s="2068"/>
      <c r="AG265" s="2068"/>
      <c r="AH265" s="2068"/>
      <c r="AI265" s="2068"/>
      <c r="AJ265" s="2068"/>
      <c r="AK265" s="2068"/>
      <c r="AL265" s="2068"/>
      <c r="AM265" s="2068"/>
      <c r="AN265" s="2068"/>
      <c r="AO265" s="2069"/>
      <c r="AP265" s="2182"/>
      <c r="AQ265" s="2183"/>
      <c r="AR265" s="2075"/>
      <c r="AS265" s="2076"/>
      <c r="AT265" s="2077"/>
      <c r="AU265" s="2077"/>
      <c r="AV265" s="2077"/>
      <c r="AW265" s="2077"/>
      <c r="AX265" s="2077"/>
      <c r="AY265" s="2077"/>
      <c r="AZ265" s="2077"/>
      <c r="BA265" s="2077"/>
      <c r="BB265" s="2077"/>
      <c r="BC265" s="2077"/>
      <c r="BD265" s="2077"/>
      <c r="BE265" s="2077"/>
      <c r="BF265" s="2078"/>
      <c r="BG265" s="57"/>
      <c r="BH265" s="76"/>
      <c r="BI265" s="76"/>
      <c r="BJ265" s="2564"/>
      <c r="BK265" s="2565"/>
      <c r="BL265" s="2565"/>
      <c r="BM265" s="2565"/>
      <c r="BN265" s="2565"/>
      <c r="BO265" s="2566"/>
      <c r="BP265" s="2063"/>
      <c r="BQ265" s="2063"/>
      <c r="BR265" s="2063"/>
      <c r="BS265" s="2063"/>
      <c r="BT265" s="2063"/>
      <c r="BU265" s="2063"/>
      <c r="BV265" s="2063"/>
      <c r="BW265" s="2063"/>
      <c r="BX265" s="2063"/>
      <c r="BY265" s="2063"/>
      <c r="BZ265" s="2063"/>
      <c r="CA265" s="2063"/>
      <c r="CB265" s="2063"/>
      <c r="CC265" s="2063"/>
      <c r="CD265" s="2064"/>
      <c r="CE265" s="76"/>
      <c r="CF265" s="76"/>
      <c r="CG265" s="77"/>
      <c r="CH265" s="77"/>
      <c r="CN265" s="85"/>
      <c r="CO265" s="85"/>
      <c r="CP265" s="85"/>
      <c r="CQ265" s="85"/>
      <c r="CR265" s="85"/>
      <c r="CS265" s="85"/>
    </row>
    <row r="266" spans="1:100" ht="16.5" customHeight="1" thickBot="1" x14ac:dyDescent="0.25">
      <c r="A266" s="132" t="str">
        <f>+IF('⑧一覧からの作成用データ（異動届）'!$AC$35="印刷ＯＫ→",1,"")</f>
        <v/>
      </c>
      <c r="B266" s="2413"/>
      <c r="C266" s="2413"/>
      <c r="D266" s="2396"/>
      <c r="E266" s="2396"/>
      <c r="F266" s="2413"/>
      <c r="G266" s="2413"/>
      <c r="H266" s="2396"/>
      <c r="I266" s="2396"/>
      <c r="J266" s="486"/>
      <c r="K266" s="2213"/>
      <c r="L266" s="2213"/>
      <c r="M266" s="2213"/>
      <c r="N266" s="2174"/>
      <c r="O266" s="2175"/>
      <c r="P266" s="2175"/>
      <c r="Q266" s="2175"/>
      <c r="R266" s="2175"/>
      <c r="S266" s="2175"/>
      <c r="T266" s="2176"/>
      <c r="U266" s="2070"/>
      <c r="V266" s="2071"/>
      <c r="W266" s="2071"/>
      <c r="X266" s="2071"/>
      <c r="Y266" s="2071"/>
      <c r="Z266" s="2071"/>
      <c r="AA266" s="2071"/>
      <c r="AB266" s="2071"/>
      <c r="AC266" s="2071"/>
      <c r="AD266" s="2071"/>
      <c r="AE266" s="2071"/>
      <c r="AF266" s="2071"/>
      <c r="AG266" s="2071"/>
      <c r="AH266" s="2071"/>
      <c r="AI266" s="2071"/>
      <c r="AJ266" s="2071"/>
      <c r="AK266" s="2071"/>
      <c r="AL266" s="2071"/>
      <c r="AM266" s="2071"/>
      <c r="AN266" s="2071"/>
      <c r="AO266" s="2072"/>
      <c r="AP266" s="2182"/>
      <c r="AQ266" s="2183"/>
      <c r="AR266" s="2073" t="s">
        <v>3</v>
      </c>
      <c r="AS266" s="2074"/>
      <c r="AT266" s="2077"/>
      <c r="AU266" s="2077"/>
      <c r="AV266" s="2077"/>
      <c r="AW266" s="2077"/>
      <c r="AX266" s="2077"/>
      <c r="AY266" s="2077"/>
      <c r="AZ266" s="2077"/>
      <c r="BA266" s="2077"/>
      <c r="BB266" s="2077"/>
      <c r="BC266" s="2077"/>
      <c r="BD266" s="2077"/>
      <c r="BE266" s="2077"/>
      <c r="BF266" s="2078"/>
      <c r="BG266" s="58"/>
      <c r="BH266" s="59"/>
      <c r="BI266" s="59"/>
      <c r="BJ266" s="59"/>
      <c r="BK266" s="59"/>
      <c r="BL266" s="59"/>
      <c r="BM266" s="59"/>
      <c r="BN266" s="59"/>
      <c r="BO266" s="59"/>
      <c r="BP266" s="2065"/>
      <c r="BQ266" s="2065"/>
      <c r="BR266" s="2065"/>
      <c r="BS266" s="2065"/>
      <c r="BT266" s="2065"/>
      <c r="BU266" s="2065"/>
      <c r="BV266" s="2065"/>
      <c r="BW266" s="2065"/>
      <c r="BX266" s="2065"/>
      <c r="BY266" s="2065"/>
      <c r="BZ266" s="2065"/>
      <c r="CA266" s="2065"/>
      <c r="CB266" s="2065"/>
      <c r="CC266" s="2065"/>
      <c r="CD266" s="2066"/>
      <c r="CE266" s="76"/>
      <c r="CF266" s="76"/>
      <c r="CG266" s="77"/>
      <c r="CH266" s="77"/>
      <c r="CN266" s="85"/>
      <c r="CO266" s="85"/>
      <c r="CP266" s="85"/>
      <c r="CQ266" s="85"/>
      <c r="CR266" s="85"/>
      <c r="CS266" s="85"/>
      <c r="CT266" s="85"/>
      <c r="CU266" s="85"/>
      <c r="CV266" s="85"/>
    </row>
    <row r="267" spans="1:100" ht="16.5" customHeight="1" thickBot="1" x14ac:dyDescent="0.25">
      <c r="A267" s="132" t="str">
        <f>+IF('⑧一覧からの作成用データ（異動届）'!$AC$35="印刷ＯＫ→",1,"")</f>
        <v/>
      </c>
      <c r="B267" s="2413"/>
      <c r="C267" s="2413"/>
      <c r="D267" s="2396"/>
      <c r="E267" s="2396"/>
      <c r="F267" s="2413"/>
      <c r="G267" s="2413"/>
      <c r="H267" s="2396"/>
      <c r="I267" s="2396"/>
      <c r="J267" s="486"/>
      <c r="K267" s="2213"/>
      <c r="L267" s="2213"/>
      <c r="M267" s="2213"/>
      <c r="N267" s="1529" t="s">
        <v>36</v>
      </c>
      <c r="O267" s="2079"/>
      <c r="P267" s="2079"/>
      <c r="Q267" s="2079"/>
      <c r="R267" s="2079"/>
      <c r="S267" s="2079"/>
      <c r="T267" s="2080"/>
      <c r="U267" s="2081"/>
      <c r="V267" s="2082"/>
      <c r="W267" s="2082"/>
      <c r="X267" s="2082"/>
      <c r="Y267" s="2082"/>
      <c r="Z267" s="2082"/>
      <c r="AA267" s="2082"/>
      <c r="AB267" s="2082"/>
      <c r="AC267" s="2082"/>
      <c r="AD267" s="2082"/>
      <c r="AE267" s="2082"/>
      <c r="AF267" s="2082"/>
      <c r="AG267" s="2082"/>
      <c r="AH267" s="2082"/>
      <c r="AI267" s="2082"/>
      <c r="AJ267" s="2082"/>
      <c r="AK267" s="2082"/>
      <c r="AL267" s="2082"/>
      <c r="AM267" s="2082"/>
      <c r="AN267" s="2082"/>
      <c r="AO267" s="2083"/>
      <c r="AP267" s="2182"/>
      <c r="AQ267" s="2183"/>
      <c r="AR267" s="2075"/>
      <c r="AS267" s="2076"/>
      <c r="AT267" s="2077"/>
      <c r="AU267" s="2077"/>
      <c r="AV267" s="2077"/>
      <c r="AW267" s="2077"/>
      <c r="AX267" s="2077"/>
      <c r="AY267" s="2077"/>
      <c r="AZ267" s="2077"/>
      <c r="BA267" s="2077"/>
      <c r="BB267" s="2077"/>
      <c r="BC267" s="2077"/>
      <c r="BD267" s="2077"/>
      <c r="BE267" s="2077"/>
      <c r="BF267" s="2078"/>
      <c r="BG267" s="2165" t="s">
        <v>34</v>
      </c>
      <c r="BH267" s="1564"/>
      <c r="BI267" s="1564"/>
      <c r="BJ267" s="1564"/>
      <c r="BK267" s="1564"/>
      <c r="BL267" s="1564"/>
      <c r="BM267" s="1564"/>
      <c r="BN267" s="1564"/>
      <c r="BO267" s="1565"/>
      <c r="BP267" s="2166"/>
      <c r="BQ267" s="714"/>
      <c r="BR267" s="714"/>
      <c r="BS267" s="714"/>
      <c r="BT267" s="714"/>
      <c r="BU267" s="714"/>
      <c r="BV267" s="714"/>
      <c r="BW267" s="714"/>
      <c r="BX267" s="714"/>
      <c r="BY267" s="714"/>
      <c r="BZ267" s="714"/>
      <c r="CA267" s="714"/>
      <c r="CB267" s="714"/>
      <c r="CC267" s="714"/>
      <c r="CD267" s="2167"/>
      <c r="CE267" s="76"/>
      <c r="CF267" s="76"/>
      <c r="CG267" s="77"/>
      <c r="CH267" s="77"/>
      <c r="CN267" s="85"/>
      <c r="CO267" s="85"/>
      <c r="CP267" s="85"/>
      <c r="CQ267" s="85"/>
      <c r="CR267" s="85"/>
      <c r="CS267" s="85"/>
      <c r="CT267" s="85"/>
      <c r="CU267" s="85"/>
      <c r="CV267" s="85"/>
    </row>
    <row r="268" spans="1:100" ht="16.5" customHeight="1" x14ac:dyDescent="0.2">
      <c r="A268" s="132" t="str">
        <f>+IF('⑧一覧からの作成用データ（異動届）'!$AC$35="印刷ＯＫ→",1,"")</f>
        <v/>
      </c>
      <c r="B268" s="2413"/>
      <c r="C268" s="2413"/>
      <c r="D268" s="2396"/>
      <c r="E268" s="2396"/>
      <c r="F268" s="2413"/>
      <c r="G268" s="2413"/>
      <c r="H268" s="2396"/>
      <c r="I268" s="2396"/>
      <c r="J268" s="486"/>
      <c r="K268" s="2213"/>
      <c r="L268" s="2213"/>
      <c r="M268" s="2213"/>
      <c r="N268" s="2186" t="s">
        <v>37</v>
      </c>
      <c r="O268" s="2187"/>
      <c r="P268" s="2187"/>
      <c r="Q268" s="2187"/>
      <c r="R268" s="2187"/>
      <c r="S268" s="2187"/>
      <c r="T268" s="2188"/>
      <c r="U268" s="2192"/>
      <c r="V268" s="2193"/>
      <c r="W268" s="2193"/>
      <c r="X268" s="2193"/>
      <c r="Y268" s="2193"/>
      <c r="Z268" s="2193"/>
      <c r="AA268" s="2193"/>
      <c r="AB268" s="2193"/>
      <c r="AC268" s="2193"/>
      <c r="AD268" s="2193"/>
      <c r="AE268" s="2193"/>
      <c r="AF268" s="2193"/>
      <c r="AG268" s="2193"/>
      <c r="AH268" s="2193"/>
      <c r="AI268" s="2193"/>
      <c r="AJ268" s="2193"/>
      <c r="AK268" s="2193"/>
      <c r="AL268" s="2193"/>
      <c r="AM268" s="2193"/>
      <c r="AN268" s="2193"/>
      <c r="AO268" s="2194"/>
      <c r="AP268" s="2182"/>
      <c r="AQ268" s="2183"/>
      <c r="AR268" s="2073" t="s">
        <v>4</v>
      </c>
      <c r="AS268" s="2074"/>
      <c r="AT268" s="2178"/>
      <c r="AU268" s="2195"/>
      <c r="AV268" s="2195"/>
      <c r="AW268" s="2195"/>
      <c r="AX268" s="2195"/>
      <c r="AY268" s="2195"/>
      <c r="AZ268" s="2195"/>
      <c r="BA268" s="2195"/>
      <c r="BB268" s="2195"/>
      <c r="BC268" s="2195"/>
      <c r="BD268" s="2195"/>
      <c r="BE268" s="2195"/>
      <c r="BF268" s="2195"/>
      <c r="BG268" s="1640" t="s">
        <v>309</v>
      </c>
      <c r="BH268" s="1590"/>
      <c r="BI268" s="1590"/>
      <c r="BJ268" s="1590"/>
      <c r="BK268" s="1590"/>
      <c r="BL268" s="1590"/>
      <c r="BM268" s="1590"/>
      <c r="BN268" s="1590"/>
      <c r="BO268" s="2039"/>
      <c r="BP268" s="2041"/>
      <c r="BQ268" s="2042"/>
      <c r="BR268" s="2042"/>
      <c r="BS268" s="2043"/>
      <c r="BT268" s="2047" t="s">
        <v>41</v>
      </c>
      <c r="BU268" s="2048"/>
      <c r="BV268" s="2048"/>
      <c r="BW268" s="2051" t="s">
        <v>42</v>
      </c>
      <c r="BX268" s="2051"/>
      <c r="BY268" s="2051"/>
      <c r="BZ268" s="2051"/>
      <c r="CA268" s="2051" t="s">
        <v>43</v>
      </c>
      <c r="CB268" s="2051"/>
      <c r="CC268" s="2051"/>
      <c r="CD268" s="2053"/>
      <c r="CE268" s="76"/>
      <c r="CF268" s="76"/>
      <c r="CG268" s="77"/>
      <c r="CH268" s="77"/>
      <c r="CN268" s="85"/>
      <c r="CO268" s="85"/>
      <c r="CP268" s="85"/>
      <c r="CQ268" s="85"/>
      <c r="CR268" s="85"/>
      <c r="CS268" s="85"/>
      <c r="CT268" s="85"/>
      <c r="CU268" s="85"/>
      <c r="CV268" s="85"/>
    </row>
    <row r="269" spans="1:100" ht="12" customHeight="1" thickBot="1" x14ac:dyDescent="0.25">
      <c r="A269" s="132" t="str">
        <f>+IF('⑧一覧からの作成用データ（異動届）'!$AC$35="印刷ＯＫ→",1,"")</f>
        <v/>
      </c>
      <c r="B269" s="2413"/>
      <c r="C269" s="2413"/>
      <c r="D269" s="2396"/>
      <c r="E269" s="2396"/>
      <c r="F269" s="2413"/>
      <c r="G269" s="2413"/>
      <c r="H269" s="2396"/>
      <c r="I269" s="2396"/>
      <c r="J269" s="486"/>
      <c r="K269" s="2213"/>
      <c r="L269" s="2213"/>
      <c r="M269" s="2213"/>
      <c r="N269" s="2189"/>
      <c r="O269" s="2190"/>
      <c r="P269" s="2190"/>
      <c r="Q269" s="2190"/>
      <c r="R269" s="2190"/>
      <c r="S269" s="2190"/>
      <c r="T269" s="2191"/>
      <c r="U269" s="2070"/>
      <c r="V269" s="2071"/>
      <c r="W269" s="2071"/>
      <c r="X269" s="2071"/>
      <c r="Y269" s="2071"/>
      <c r="Z269" s="2071"/>
      <c r="AA269" s="2071"/>
      <c r="AB269" s="2071"/>
      <c r="AC269" s="2071"/>
      <c r="AD269" s="2071"/>
      <c r="AE269" s="2071"/>
      <c r="AF269" s="2071"/>
      <c r="AG269" s="2071"/>
      <c r="AH269" s="2071"/>
      <c r="AI269" s="2071"/>
      <c r="AJ269" s="2071"/>
      <c r="AK269" s="2071"/>
      <c r="AL269" s="2071"/>
      <c r="AM269" s="2071"/>
      <c r="AN269" s="2071"/>
      <c r="AO269" s="2072"/>
      <c r="AP269" s="2184"/>
      <c r="AQ269" s="2185"/>
      <c r="AR269" s="2075"/>
      <c r="AS269" s="2076"/>
      <c r="AT269" s="2196"/>
      <c r="AU269" s="2197"/>
      <c r="AV269" s="2197"/>
      <c r="AW269" s="2197"/>
      <c r="AX269" s="2197"/>
      <c r="AY269" s="2197"/>
      <c r="AZ269" s="2197"/>
      <c r="BA269" s="2197"/>
      <c r="BB269" s="2197"/>
      <c r="BC269" s="2197"/>
      <c r="BD269" s="2197"/>
      <c r="BE269" s="2197"/>
      <c r="BF269" s="2197"/>
      <c r="BG269" s="1637"/>
      <c r="BH269" s="1638"/>
      <c r="BI269" s="1638"/>
      <c r="BJ269" s="1638"/>
      <c r="BK269" s="1638"/>
      <c r="BL269" s="1638"/>
      <c r="BM269" s="1638"/>
      <c r="BN269" s="1638"/>
      <c r="BO269" s="2040"/>
      <c r="BP269" s="2044"/>
      <c r="BQ269" s="2045"/>
      <c r="BR269" s="2045"/>
      <c r="BS269" s="2046"/>
      <c r="BT269" s="2049"/>
      <c r="BU269" s="2050"/>
      <c r="BV269" s="2050"/>
      <c r="BW269" s="2052"/>
      <c r="BX269" s="2052"/>
      <c r="BY269" s="2052"/>
      <c r="BZ269" s="2052"/>
      <c r="CA269" s="2052"/>
      <c r="CB269" s="2052"/>
      <c r="CC269" s="2052"/>
      <c r="CD269" s="2054"/>
      <c r="CE269" s="76"/>
      <c r="CF269" s="76"/>
      <c r="CG269" s="77"/>
      <c r="CH269" s="77"/>
      <c r="CN269" s="85"/>
      <c r="CO269" s="85"/>
      <c r="CP269" s="85"/>
      <c r="CQ269" s="85"/>
      <c r="CR269" s="85"/>
      <c r="CS269" s="85"/>
      <c r="CT269" s="85"/>
      <c r="CU269" s="85"/>
      <c r="CV269" s="85"/>
    </row>
    <row r="270" spans="1:100" ht="6.75" customHeight="1" x14ac:dyDescent="0.2">
      <c r="A270" s="132" t="str">
        <f>+IF('⑧一覧からの作成用データ（異動届）'!$AC$35="印刷ＯＫ→",1,"")</f>
        <v/>
      </c>
      <c r="B270" s="2413"/>
      <c r="C270" s="2413"/>
      <c r="D270" s="2396"/>
      <c r="E270" s="2396"/>
      <c r="F270" s="2413"/>
      <c r="G270" s="2413"/>
      <c r="H270" s="2396"/>
      <c r="I270" s="2396"/>
      <c r="J270" s="486"/>
      <c r="K270" s="2055" t="s">
        <v>79</v>
      </c>
      <c r="L270" s="2055"/>
      <c r="M270" s="2055"/>
      <c r="N270" s="2055"/>
      <c r="O270" s="2055"/>
      <c r="P270" s="2055"/>
      <c r="Q270" s="2055"/>
      <c r="R270" s="2055"/>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c r="AS270" s="2055"/>
      <c r="AT270" s="2055"/>
      <c r="AU270" s="2055"/>
      <c r="AV270" s="2055"/>
      <c r="AW270" s="2055"/>
      <c r="AX270" s="2055"/>
      <c r="AY270" s="2055"/>
      <c r="AZ270" s="2055"/>
      <c r="BA270" s="2055"/>
      <c r="BB270" s="2055"/>
      <c r="BC270" s="2055"/>
      <c r="BD270" s="2055"/>
      <c r="BE270" s="2055"/>
      <c r="BF270" s="2055"/>
      <c r="BG270" s="60"/>
      <c r="BH270" s="60"/>
      <c r="BI270" s="60"/>
      <c r="BJ270" s="60"/>
      <c r="BK270" s="61"/>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7"/>
      <c r="CH270" s="77"/>
      <c r="CN270" s="85"/>
      <c r="CO270" s="85"/>
      <c r="CP270" s="85"/>
      <c r="CQ270" s="85"/>
      <c r="CR270" s="85"/>
      <c r="CS270" s="85"/>
      <c r="CT270" s="85"/>
      <c r="CU270" s="85"/>
      <c r="CV270" s="85"/>
    </row>
    <row r="271" spans="1:100" ht="13.5" customHeight="1" thickBot="1" x14ac:dyDescent="0.25">
      <c r="A271" s="132" t="str">
        <f>+IF('⑧一覧からの作成用データ（異動届）'!$AC$35="印刷ＯＫ→",1,"")</f>
        <v/>
      </c>
      <c r="B271" s="2413"/>
      <c r="C271" s="2413"/>
      <c r="D271" s="2396"/>
      <c r="E271" s="2396"/>
      <c r="F271" s="2413"/>
      <c r="G271" s="2413"/>
      <c r="H271" s="2396"/>
      <c r="I271" s="2396"/>
      <c r="J271" s="486"/>
      <c r="K271" s="2056"/>
      <c r="L271" s="2056"/>
      <c r="M271" s="2056"/>
      <c r="N271" s="2056"/>
      <c r="O271" s="2056"/>
      <c r="P271" s="2056"/>
      <c r="Q271" s="2056"/>
      <c r="R271" s="2056"/>
      <c r="S271" s="2056"/>
      <c r="T271" s="2056"/>
      <c r="U271" s="2056"/>
      <c r="V271" s="2056"/>
      <c r="W271" s="2056"/>
      <c r="X271" s="2056"/>
      <c r="Y271" s="2056"/>
      <c r="Z271" s="2056"/>
      <c r="AA271" s="2056"/>
      <c r="AB271" s="2056"/>
      <c r="AC271" s="2056"/>
      <c r="AD271" s="2056"/>
      <c r="AE271" s="2056"/>
      <c r="AF271" s="2056"/>
      <c r="AG271" s="2056"/>
      <c r="AH271" s="2056"/>
      <c r="AI271" s="2056"/>
      <c r="AJ271" s="2056"/>
      <c r="AK271" s="2056"/>
      <c r="AL271" s="2056"/>
      <c r="AM271" s="2056"/>
      <c r="AN271" s="2056"/>
      <c r="AO271" s="2056"/>
      <c r="AP271" s="2056"/>
      <c r="AQ271" s="2056"/>
      <c r="AR271" s="2056"/>
      <c r="AS271" s="2056"/>
      <c r="AT271" s="2056"/>
      <c r="AU271" s="2056"/>
      <c r="AV271" s="2056"/>
      <c r="AW271" s="2056"/>
      <c r="AX271" s="2056"/>
      <c r="AY271" s="2056"/>
      <c r="AZ271" s="2056"/>
      <c r="BA271" s="2056"/>
      <c r="BB271" s="2056"/>
      <c r="BC271" s="2056"/>
      <c r="BD271" s="2056"/>
      <c r="BE271" s="2056"/>
      <c r="BF271" s="2056"/>
      <c r="BG271" s="60"/>
      <c r="BH271" s="60"/>
      <c r="BI271" s="60"/>
      <c r="BJ271" s="60"/>
      <c r="BK271" s="62"/>
      <c r="BL271" s="62"/>
      <c r="BM271" s="62"/>
      <c r="BN271" s="62"/>
      <c r="BO271" s="62"/>
      <c r="BP271" s="62"/>
      <c r="BQ271" s="62"/>
      <c r="BR271" s="62"/>
      <c r="BS271" s="62"/>
      <c r="BT271" s="62"/>
      <c r="BU271" s="62"/>
      <c r="BV271" s="62"/>
      <c r="BW271" s="62"/>
      <c r="BX271" s="62"/>
      <c r="BY271" s="62"/>
      <c r="BZ271" s="62"/>
      <c r="CA271" s="62"/>
      <c r="CB271" s="62"/>
      <c r="CC271" s="62"/>
      <c r="CD271" s="62"/>
      <c r="CE271" s="76"/>
      <c r="CF271" s="76"/>
      <c r="CG271" s="91"/>
      <c r="CH271" s="77"/>
      <c r="CN271" s="85"/>
      <c r="CO271" s="85"/>
      <c r="CP271" s="85"/>
      <c r="CQ271" s="85"/>
      <c r="CR271" s="85"/>
      <c r="CS271" s="85"/>
      <c r="CT271" s="85"/>
      <c r="CU271" s="85"/>
    </row>
    <row r="272" spans="1:100" ht="11.25" customHeight="1" thickBot="1" x14ac:dyDescent="0.25">
      <c r="A272" s="132" t="str">
        <f>+IF('⑧一覧からの作成用データ（異動届）'!$AC$35="印刷ＯＫ→",1,"")</f>
        <v/>
      </c>
      <c r="B272" s="2413"/>
      <c r="C272" s="2413"/>
      <c r="D272" s="2396"/>
      <c r="E272" s="2396"/>
      <c r="F272" s="2413"/>
      <c r="G272" s="2413"/>
      <c r="H272" s="2396"/>
      <c r="I272" s="2396"/>
      <c r="J272" s="486"/>
      <c r="K272" s="2152" t="s">
        <v>44</v>
      </c>
      <c r="L272" s="2153"/>
      <c r="M272" s="2153"/>
      <c r="N272" s="2153"/>
      <c r="O272" s="2154"/>
      <c r="P272" s="2158" t="s">
        <v>46</v>
      </c>
      <c r="Q272" s="2159"/>
      <c r="R272" s="2159"/>
      <c r="S272" s="2159"/>
      <c r="T272" s="2159"/>
      <c r="U272" s="2159"/>
      <c r="V272" s="2159"/>
      <c r="W272" s="2159"/>
      <c r="X272" s="2540" t="str">
        <f>'⑧一覧からの作成用データ（異動届）'!$R$35&amp;""</f>
        <v/>
      </c>
      <c r="Y272" s="2540"/>
      <c r="Z272" s="2540"/>
      <c r="AA272" s="2595" t="s">
        <v>48</v>
      </c>
      <c r="AB272" s="2595"/>
      <c r="AC272" s="2595"/>
      <c r="AD272" s="2595"/>
      <c r="AE272" s="2595"/>
      <c r="AF272" s="2595"/>
      <c r="AG272" s="2595"/>
      <c r="AH272" s="2595"/>
      <c r="AI272" s="2595"/>
      <c r="AJ272" s="2595"/>
      <c r="AK272" s="2595"/>
      <c r="AL272" s="2595"/>
      <c r="AM272" s="2595"/>
      <c r="AN272" s="2595"/>
      <c r="AO272" s="2595"/>
      <c r="AP272" s="2595"/>
      <c r="AQ272" s="2595"/>
      <c r="AR272" s="2595"/>
      <c r="AS272" s="2596"/>
      <c r="AT272" s="2122" t="s">
        <v>50</v>
      </c>
      <c r="AU272" s="2122"/>
      <c r="AV272" s="2122"/>
      <c r="AW272" s="2122"/>
      <c r="AX272" s="2122"/>
      <c r="AY272" s="2122"/>
      <c r="AZ272" s="2597" t="s">
        <v>53</v>
      </c>
      <c r="BA272" s="2598"/>
      <c r="BB272" s="2598"/>
      <c r="BC272" s="2598"/>
      <c r="BD272" s="2598"/>
      <c r="BE272" s="2598"/>
      <c r="BF272" s="2598"/>
      <c r="BG272" s="2598"/>
      <c r="BH272" s="2598"/>
      <c r="BI272" s="2598"/>
      <c r="BJ272" s="2598"/>
      <c r="BK272" s="2573" t="s">
        <v>54</v>
      </c>
      <c r="BL272" s="2574"/>
      <c r="BM272" s="2574"/>
      <c r="BN272" s="2574"/>
      <c r="BO272" s="2574"/>
      <c r="BP272" s="2574"/>
      <c r="BQ272" s="2574"/>
      <c r="BR272" s="2574"/>
      <c r="BS272" s="2574"/>
      <c r="BT272" s="2574"/>
      <c r="BU272" s="2574"/>
      <c r="BV272" s="2574"/>
      <c r="BW272" s="2574"/>
      <c r="BX272" s="2574"/>
      <c r="BY272" s="2574"/>
      <c r="BZ272" s="2574"/>
      <c r="CA272" s="2574"/>
      <c r="CB272" s="2574"/>
      <c r="CC272" s="2574"/>
      <c r="CD272" s="2575"/>
      <c r="CE272" s="90"/>
      <c r="CF272" s="90"/>
      <c r="CG272" s="91"/>
      <c r="CH272" s="77"/>
      <c r="CN272" s="85"/>
      <c r="CO272" s="85"/>
      <c r="CP272" s="85"/>
      <c r="CQ272" s="85"/>
      <c r="CR272" s="85"/>
      <c r="CS272" s="85"/>
      <c r="CT272" s="85"/>
      <c r="CU272" s="85"/>
    </row>
    <row r="273" spans="1:100" ht="11.25" customHeight="1" x14ac:dyDescent="0.2">
      <c r="A273" s="132" t="str">
        <f>+IF('⑧一覧からの作成用データ（異動届）'!$AC$35="印刷ＯＫ→",1,"")</f>
        <v/>
      </c>
      <c r="B273" s="2413"/>
      <c r="C273" s="2413"/>
      <c r="D273" s="2396"/>
      <c r="E273" s="2396"/>
      <c r="F273" s="2413"/>
      <c r="G273" s="2413"/>
      <c r="H273" s="2396"/>
      <c r="I273" s="2396"/>
      <c r="J273" s="486"/>
      <c r="K273" s="2155"/>
      <c r="L273" s="2156"/>
      <c r="M273" s="2156"/>
      <c r="N273" s="2156"/>
      <c r="O273" s="2157"/>
      <c r="P273" s="2145"/>
      <c r="Q273" s="2146"/>
      <c r="R273" s="2146"/>
      <c r="S273" s="2146"/>
      <c r="T273" s="2146"/>
      <c r="U273" s="2146"/>
      <c r="V273" s="2146"/>
      <c r="W273" s="2146"/>
      <c r="X273" s="2541"/>
      <c r="Y273" s="2541"/>
      <c r="Z273" s="2541"/>
      <c r="AA273" s="2589"/>
      <c r="AB273" s="2589"/>
      <c r="AC273" s="2589"/>
      <c r="AD273" s="2589"/>
      <c r="AE273" s="2589"/>
      <c r="AF273" s="2589"/>
      <c r="AG273" s="2589"/>
      <c r="AH273" s="2589"/>
      <c r="AI273" s="2589"/>
      <c r="AJ273" s="2589"/>
      <c r="AK273" s="2589"/>
      <c r="AL273" s="2589"/>
      <c r="AM273" s="2589"/>
      <c r="AN273" s="2589"/>
      <c r="AO273" s="2589"/>
      <c r="AP273" s="2589"/>
      <c r="AQ273" s="2589"/>
      <c r="AR273" s="2589"/>
      <c r="AS273" s="2590"/>
      <c r="AT273" s="2122"/>
      <c r="AU273" s="2122"/>
      <c r="AV273" s="2122"/>
      <c r="AW273" s="2122"/>
      <c r="AX273" s="2122"/>
      <c r="AY273" s="2122"/>
      <c r="AZ273" s="2599"/>
      <c r="BA273" s="2600"/>
      <c r="BB273" s="2600"/>
      <c r="BC273" s="2600"/>
      <c r="BD273" s="2600"/>
      <c r="BE273" s="2600"/>
      <c r="BF273" s="2600"/>
      <c r="BG273" s="2600"/>
      <c r="BH273" s="2600"/>
      <c r="BI273" s="2600"/>
      <c r="BJ273" s="2600"/>
      <c r="BK273" s="496"/>
      <c r="BL273" s="2542" t="str">
        <f>IF('⑧一覧からの作成用データ（異動届）'!$Z$35="","",'⑧一覧からの作成用データ（異動届）'!$Z$35)</f>
        <v/>
      </c>
      <c r="BM273" s="2543"/>
      <c r="BN273" s="2543"/>
      <c r="BO273" s="2543"/>
      <c r="BP273" s="2544"/>
      <c r="BQ273" s="2576" t="s">
        <v>312</v>
      </c>
      <c r="BR273" s="2577"/>
      <c r="BS273" s="2577"/>
      <c r="BT273" s="2577"/>
      <c r="BU273" s="2577"/>
      <c r="BV273" s="2577"/>
      <c r="BW273" s="2577"/>
      <c r="BX273" s="2577"/>
      <c r="BY273" s="2577"/>
      <c r="BZ273" s="2577"/>
      <c r="CA273" s="2577"/>
      <c r="CB273" s="2577"/>
      <c r="CC273" s="2577"/>
      <c r="CD273" s="2578"/>
      <c r="CE273" s="90"/>
      <c r="CF273" s="90"/>
      <c r="CG273" s="91"/>
      <c r="CH273" s="77"/>
    </row>
    <row r="274" spans="1:100" ht="11.25" customHeight="1" x14ac:dyDescent="0.2">
      <c r="A274" s="132" t="str">
        <f>+IF('⑧一覧からの作成用データ（異動届）'!$AC$35="印刷ＯＫ→",1,"")</f>
        <v/>
      </c>
      <c r="B274" s="2413"/>
      <c r="C274" s="2413"/>
      <c r="D274" s="2396"/>
      <c r="E274" s="2396"/>
      <c r="F274" s="2413"/>
      <c r="G274" s="2413"/>
      <c r="H274" s="2396"/>
      <c r="I274" s="2396"/>
      <c r="J274" s="486"/>
      <c r="K274" s="2139" t="s">
        <v>45</v>
      </c>
      <c r="L274" s="2140"/>
      <c r="M274" s="2140"/>
      <c r="N274" s="2140"/>
      <c r="O274" s="2141"/>
      <c r="P274" s="2145" t="s">
        <v>47</v>
      </c>
      <c r="Q274" s="2146"/>
      <c r="R274" s="2146"/>
      <c r="S274" s="2146"/>
      <c r="T274" s="2146"/>
      <c r="U274" s="2146"/>
      <c r="V274" s="2146"/>
      <c r="W274" s="2146"/>
      <c r="X274" s="2085"/>
      <c r="Y274" s="2085"/>
      <c r="Z274" s="2085"/>
      <c r="AA274" s="2589" t="s">
        <v>49</v>
      </c>
      <c r="AB274" s="2589"/>
      <c r="AC274" s="2589"/>
      <c r="AD274" s="2589"/>
      <c r="AE274" s="2589"/>
      <c r="AF274" s="2589"/>
      <c r="AG274" s="2589"/>
      <c r="AH274" s="2589"/>
      <c r="AI274" s="2589"/>
      <c r="AJ274" s="2589"/>
      <c r="AK274" s="2589"/>
      <c r="AL274" s="2589"/>
      <c r="AM274" s="2589"/>
      <c r="AN274" s="2589"/>
      <c r="AO274" s="2589"/>
      <c r="AP274" s="2589"/>
      <c r="AQ274" s="2589"/>
      <c r="AR274" s="2589"/>
      <c r="AS274" s="2590"/>
      <c r="AT274" s="2551" t="s">
        <v>462</v>
      </c>
      <c r="AU274" s="2552"/>
      <c r="AV274" s="2552" t="s">
        <v>51</v>
      </c>
      <c r="AW274" s="2552" t="s">
        <v>506</v>
      </c>
      <c r="AX274" s="2552"/>
      <c r="AY274" s="2571" t="s">
        <v>52</v>
      </c>
      <c r="AZ274" s="2536" t="str">
        <f>'⑧一覧からの作成用データ（異動届）'!$AB$35&amp;""</f>
        <v/>
      </c>
      <c r="BA274" s="2537"/>
      <c r="BB274" s="2537"/>
      <c r="BC274" s="2537"/>
      <c r="BD274" s="2537"/>
      <c r="BE274" s="2537"/>
      <c r="BF274" s="2537"/>
      <c r="BG274" s="2537"/>
      <c r="BH274" s="2537"/>
      <c r="BI274" s="2552" t="s">
        <v>6</v>
      </c>
      <c r="BJ274" s="2552"/>
      <c r="BK274" s="496"/>
      <c r="BL274" s="2545"/>
      <c r="BM274" s="2546"/>
      <c r="BN274" s="2546"/>
      <c r="BO274" s="2546"/>
      <c r="BP274" s="2547"/>
      <c r="BQ274" s="2579"/>
      <c r="BR274" s="2577"/>
      <c r="BS274" s="2577"/>
      <c r="BT274" s="2577"/>
      <c r="BU274" s="2577"/>
      <c r="BV274" s="2577"/>
      <c r="BW274" s="2577"/>
      <c r="BX274" s="2577"/>
      <c r="BY274" s="2577"/>
      <c r="BZ274" s="2577"/>
      <c r="CA274" s="2577"/>
      <c r="CB274" s="2577"/>
      <c r="CC274" s="2577"/>
      <c r="CD274" s="2578"/>
      <c r="CE274" s="90"/>
      <c r="CF274" s="90"/>
      <c r="CG274" s="91"/>
      <c r="CH274" s="77"/>
    </row>
    <row r="275" spans="1:100" ht="11.25" customHeight="1" thickBot="1" x14ac:dyDescent="0.25">
      <c r="A275" s="132" t="str">
        <f>+IF('⑧一覧からの作成用データ（異動届）'!$AC$35="印刷ＯＫ→",1,"")</f>
        <v/>
      </c>
      <c r="B275" s="2413"/>
      <c r="C275" s="2413"/>
      <c r="D275" s="2396"/>
      <c r="E275" s="2396"/>
      <c r="F275" s="2413"/>
      <c r="G275" s="2413"/>
      <c r="H275" s="2396"/>
      <c r="I275" s="2396"/>
      <c r="J275" s="486"/>
      <c r="K275" s="2142"/>
      <c r="L275" s="2143"/>
      <c r="M275" s="2143"/>
      <c r="N275" s="2143"/>
      <c r="O275" s="2144"/>
      <c r="P275" s="2147"/>
      <c r="Q275" s="2148"/>
      <c r="R275" s="2148"/>
      <c r="S275" s="2148"/>
      <c r="T275" s="2148"/>
      <c r="U275" s="2148"/>
      <c r="V275" s="2148"/>
      <c r="W275" s="2148"/>
      <c r="X275" s="2149"/>
      <c r="Y275" s="2149"/>
      <c r="Z275" s="2149"/>
      <c r="AA275" s="2591"/>
      <c r="AB275" s="2591"/>
      <c r="AC275" s="2591"/>
      <c r="AD275" s="2591"/>
      <c r="AE275" s="2591"/>
      <c r="AF275" s="2591"/>
      <c r="AG275" s="2591"/>
      <c r="AH275" s="2591"/>
      <c r="AI275" s="2591"/>
      <c r="AJ275" s="2591"/>
      <c r="AK275" s="2591"/>
      <c r="AL275" s="2591"/>
      <c r="AM275" s="2591"/>
      <c r="AN275" s="2591"/>
      <c r="AO275" s="2591"/>
      <c r="AP275" s="2591"/>
      <c r="AQ275" s="2591"/>
      <c r="AR275" s="2591"/>
      <c r="AS275" s="2592"/>
      <c r="AT275" s="2553"/>
      <c r="AU275" s="2554"/>
      <c r="AV275" s="2554"/>
      <c r="AW275" s="2554"/>
      <c r="AX275" s="2554"/>
      <c r="AY275" s="2572"/>
      <c r="AZ275" s="2538"/>
      <c r="BA275" s="2539"/>
      <c r="BB275" s="2539"/>
      <c r="BC275" s="2539"/>
      <c r="BD275" s="2539"/>
      <c r="BE275" s="2539"/>
      <c r="BF275" s="2539"/>
      <c r="BG275" s="2539"/>
      <c r="BH275" s="2539"/>
      <c r="BI275" s="2554"/>
      <c r="BJ275" s="2554"/>
      <c r="BK275" s="497"/>
      <c r="BL275" s="2548"/>
      <c r="BM275" s="2549"/>
      <c r="BN275" s="2549"/>
      <c r="BO275" s="2549"/>
      <c r="BP275" s="2550"/>
      <c r="BQ275" s="2580"/>
      <c r="BR275" s="2581"/>
      <c r="BS275" s="2581"/>
      <c r="BT275" s="2581"/>
      <c r="BU275" s="2581"/>
      <c r="BV275" s="2581"/>
      <c r="BW275" s="2581"/>
      <c r="BX275" s="2581"/>
      <c r="BY275" s="2581"/>
      <c r="BZ275" s="2581"/>
      <c r="CA275" s="2581"/>
      <c r="CB275" s="2581"/>
      <c r="CC275" s="2581"/>
      <c r="CD275" s="2582"/>
      <c r="CE275" s="90"/>
      <c r="CF275" s="90"/>
      <c r="CG275" s="91"/>
      <c r="CH275" s="77"/>
    </row>
    <row r="276" spans="1:100" ht="6.75" customHeight="1" x14ac:dyDescent="0.2">
      <c r="A276" s="132" t="str">
        <f>+IF('⑧一覧からの作成用データ（異動届）'!$AC$35="印刷ＯＫ→",1,"")</f>
        <v/>
      </c>
      <c r="B276" s="2413"/>
      <c r="C276" s="2413"/>
      <c r="D276" s="2396"/>
      <c r="E276" s="2396"/>
      <c r="F276" s="2413"/>
      <c r="G276" s="2413"/>
      <c r="H276" s="2396"/>
      <c r="I276" s="2396"/>
      <c r="J276" s="486"/>
      <c r="K276" s="2107" t="s">
        <v>80</v>
      </c>
      <c r="L276" s="2107"/>
      <c r="M276" s="2107"/>
      <c r="N276" s="2107"/>
      <c r="O276" s="2107"/>
      <c r="P276" s="2107"/>
      <c r="Q276" s="2107"/>
      <c r="R276" s="2107"/>
      <c r="S276" s="2107"/>
      <c r="T276" s="2107"/>
      <c r="U276" s="2107"/>
      <c r="V276" s="2107"/>
      <c r="W276" s="2107"/>
      <c r="X276" s="2107"/>
      <c r="Y276" s="2107"/>
      <c r="Z276" s="2107"/>
      <c r="AA276" s="2107"/>
      <c r="AB276" s="2107"/>
      <c r="AC276" s="2107"/>
      <c r="AD276" s="2107"/>
      <c r="AE276" s="2107"/>
      <c r="AF276" s="2107"/>
      <c r="AG276" s="2107"/>
      <c r="AH276" s="2107"/>
      <c r="AI276" s="2107"/>
      <c r="AJ276" s="2107"/>
      <c r="AK276" s="2107"/>
      <c r="AL276" s="2107"/>
      <c r="AM276" s="2107"/>
      <c r="AN276" s="2107"/>
      <c r="AO276" s="2107"/>
      <c r="AP276" s="2107"/>
      <c r="AQ276" s="2107"/>
      <c r="AR276" s="2107"/>
      <c r="AS276" s="2107"/>
      <c r="AT276" s="2107"/>
      <c r="AU276" s="2107"/>
      <c r="AV276" s="2107"/>
      <c r="AW276" s="2107"/>
      <c r="AX276" s="2107"/>
      <c r="AY276" s="2107"/>
      <c r="AZ276" s="2107"/>
      <c r="BA276" s="2107"/>
      <c r="BB276" s="2107"/>
      <c r="BC276" s="2107"/>
      <c r="BD276" s="2107"/>
      <c r="BE276" s="2107"/>
      <c r="BF276" s="2107"/>
      <c r="BG276" s="53"/>
      <c r="BH276" s="53"/>
      <c r="BI276" s="53"/>
      <c r="BJ276" s="53"/>
      <c r="BK276" s="54"/>
      <c r="BL276" s="54"/>
      <c r="BM276" s="54"/>
      <c r="BN276" s="54"/>
      <c r="BO276" s="54"/>
      <c r="BP276" s="54"/>
      <c r="BQ276" s="54"/>
      <c r="BR276" s="54"/>
      <c r="BS276" s="54"/>
      <c r="BT276" s="54"/>
      <c r="BU276" s="54"/>
      <c r="BV276" s="54"/>
      <c r="BW276" s="54"/>
      <c r="BX276" s="54"/>
      <c r="BY276" s="54"/>
      <c r="BZ276" s="54"/>
      <c r="CA276" s="54"/>
      <c r="CB276" s="55"/>
      <c r="CC276" s="55"/>
      <c r="CD276" s="55"/>
      <c r="CE276" s="90"/>
      <c r="CF276" s="90"/>
      <c r="CG276" s="91"/>
      <c r="CH276" s="77"/>
    </row>
    <row r="277" spans="1:100" ht="13.5" customHeight="1" x14ac:dyDescent="0.2">
      <c r="A277" s="132" t="str">
        <f>+IF('⑧一覧からの作成用データ（異動届）'!$AC$35="印刷ＯＫ→",1,"")</f>
        <v/>
      </c>
      <c r="B277" s="2413"/>
      <c r="C277" s="2413"/>
      <c r="D277" s="2396"/>
      <c r="E277" s="2396"/>
      <c r="F277" s="2413"/>
      <c r="G277" s="2413"/>
      <c r="H277" s="2396"/>
      <c r="I277" s="2396"/>
      <c r="J277" s="486"/>
      <c r="K277" s="2108"/>
      <c r="L277" s="2108"/>
      <c r="M277" s="2108"/>
      <c r="N277" s="2108"/>
      <c r="O277" s="2108"/>
      <c r="P277" s="2108"/>
      <c r="Q277" s="2108"/>
      <c r="R277" s="2108"/>
      <c r="S277" s="2108"/>
      <c r="T277" s="2108"/>
      <c r="U277" s="2108"/>
      <c r="V277" s="2108"/>
      <c r="W277" s="2108"/>
      <c r="X277" s="2108"/>
      <c r="Y277" s="2108"/>
      <c r="Z277" s="2108"/>
      <c r="AA277" s="2108"/>
      <c r="AB277" s="2108"/>
      <c r="AC277" s="2108"/>
      <c r="AD277" s="2108"/>
      <c r="AE277" s="2108"/>
      <c r="AF277" s="2108"/>
      <c r="AG277" s="2108"/>
      <c r="AH277" s="2108"/>
      <c r="AI277" s="2108"/>
      <c r="AJ277" s="2108"/>
      <c r="AK277" s="2108"/>
      <c r="AL277" s="2108"/>
      <c r="AM277" s="2108"/>
      <c r="AN277" s="2108"/>
      <c r="AO277" s="2108"/>
      <c r="AP277" s="2108"/>
      <c r="AQ277" s="2108"/>
      <c r="AR277" s="2108"/>
      <c r="AS277" s="2108"/>
      <c r="AT277" s="2108"/>
      <c r="AU277" s="2108"/>
      <c r="AV277" s="2108"/>
      <c r="AW277" s="2108"/>
      <c r="AX277" s="2108"/>
      <c r="AY277" s="2108"/>
      <c r="AZ277" s="2108"/>
      <c r="BA277" s="2108"/>
      <c r="BB277" s="2108"/>
      <c r="BC277" s="2108"/>
      <c r="BD277" s="2108"/>
      <c r="BE277" s="2108"/>
      <c r="BF277" s="2108"/>
      <c r="BG277" s="53"/>
      <c r="BH277" s="53"/>
      <c r="BI277" s="53"/>
      <c r="BJ277" s="53"/>
      <c r="BK277" s="55"/>
      <c r="BL277" s="55"/>
      <c r="BM277" s="55"/>
      <c r="BN277" s="55"/>
      <c r="BO277" s="55"/>
      <c r="BP277" s="55"/>
      <c r="BQ277" s="55"/>
      <c r="BR277" s="55"/>
      <c r="BS277" s="55"/>
      <c r="BT277" s="55"/>
      <c r="BU277" s="55"/>
      <c r="BV277" s="55"/>
      <c r="BW277" s="55"/>
      <c r="BX277" s="55"/>
      <c r="BY277" s="55"/>
      <c r="BZ277" s="55"/>
      <c r="CA277" s="55"/>
      <c r="CB277" s="55"/>
      <c r="CC277" s="55"/>
      <c r="CD277" s="55"/>
      <c r="CE277" s="90"/>
      <c r="CF277" s="90"/>
      <c r="CG277" s="91"/>
      <c r="CH277" s="77"/>
      <c r="CN277" s="85"/>
      <c r="CO277" s="85"/>
      <c r="CP277" s="85"/>
      <c r="CQ277" s="85"/>
      <c r="CR277" s="85"/>
      <c r="CS277" s="85"/>
      <c r="CT277" s="85"/>
    </row>
    <row r="278" spans="1:100" ht="11.25" customHeight="1" x14ac:dyDescent="0.2">
      <c r="A278" s="132" t="str">
        <f>+IF('⑧一覧からの作成用データ（異動届）'!$AC$35="印刷ＯＫ→",1,"")</f>
        <v/>
      </c>
      <c r="B278" s="2413"/>
      <c r="C278" s="2413"/>
      <c r="D278" s="2396"/>
      <c r="E278" s="2396"/>
      <c r="F278" s="2413"/>
      <c r="G278" s="2413"/>
      <c r="H278" s="2396"/>
      <c r="I278" s="2396"/>
      <c r="J278" s="486"/>
      <c r="K278" s="2109" t="s">
        <v>44</v>
      </c>
      <c r="L278" s="2110"/>
      <c r="M278" s="2110"/>
      <c r="N278" s="2110"/>
      <c r="O278" s="2111"/>
      <c r="P278" s="2115" t="s">
        <v>57</v>
      </c>
      <c r="Q278" s="2115"/>
      <c r="R278" s="2115"/>
      <c r="S278" s="2115"/>
      <c r="T278" s="2115"/>
      <c r="U278" s="2115"/>
      <c r="V278" s="2540" t="str">
        <f>'⑧一覧からの作成用データ（異動届）'!$R$35&amp;""</f>
        <v/>
      </c>
      <c r="W278" s="2540"/>
      <c r="X278" s="2540"/>
      <c r="Y278" s="2119" t="s">
        <v>58</v>
      </c>
      <c r="Z278" s="2119"/>
      <c r="AA278" s="2119"/>
      <c r="AB278" s="2119"/>
      <c r="AC278" s="2119"/>
      <c r="AD278" s="2119"/>
      <c r="AE278" s="2119"/>
      <c r="AF278" s="2119"/>
      <c r="AG278" s="2119"/>
      <c r="AH278" s="2119"/>
      <c r="AI278" s="2119"/>
      <c r="AJ278" s="2119"/>
      <c r="AK278" s="2119"/>
      <c r="AL278" s="2119"/>
      <c r="AM278" s="2119"/>
      <c r="AN278" s="2119"/>
      <c r="AO278" s="2119"/>
      <c r="AP278" s="2119"/>
      <c r="AQ278" s="2119"/>
      <c r="AR278" s="2119"/>
      <c r="AS278" s="2119"/>
      <c r="AT278" s="2119"/>
      <c r="AU278" s="2119"/>
      <c r="AV278" s="2119"/>
      <c r="AW278" s="2119"/>
      <c r="AX278" s="2119"/>
      <c r="AY278" s="2119"/>
      <c r="AZ278" s="2119"/>
      <c r="BA278" s="2119"/>
      <c r="BB278" s="2119"/>
      <c r="BC278" s="2119"/>
      <c r="BD278" s="2120"/>
      <c r="BE278" s="56"/>
      <c r="BF278" s="56"/>
      <c r="BG278" s="2121" t="s">
        <v>470</v>
      </c>
      <c r="BH278" s="2121"/>
      <c r="BI278" s="2122"/>
      <c r="BJ278" s="2122"/>
      <c r="BK278" s="2122"/>
      <c r="BL278" s="2122"/>
      <c r="BM278" s="2122"/>
      <c r="BN278" s="2122"/>
      <c r="BO278" s="2122"/>
      <c r="BP278" s="2122"/>
      <c r="BQ278" s="2122"/>
      <c r="BR278" s="2122"/>
      <c r="BS278" s="2122"/>
      <c r="BT278" s="2122"/>
      <c r="BU278" s="2122"/>
      <c r="BV278" s="2122"/>
      <c r="BW278" s="2122"/>
      <c r="BX278" s="2122"/>
      <c r="BY278" s="2122"/>
      <c r="BZ278" s="2122"/>
      <c r="CA278" s="2122"/>
      <c r="CB278" s="2122"/>
      <c r="CC278" s="2122"/>
      <c r="CD278" s="2122"/>
      <c r="CE278" s="90"/>
      <c r="CF278" s="90"/>
      <c r="CG278" s="91"/>
      <c r="CH278" s="77"/>
      <c r="CN278" s="85"/>
      <c r="CO278" s="85"/>
      <c r="CP278" s="85"/>
      <c r="CQ278" s="85"/>
      <c r="CR278" s="85"/>
      <c r="CS278" s="85"/>
      <c r="CT278" s="85"/>
    </row>
    <row r="279" spans="1:100" ht="11.25" customHeight="1" x14ac:dyDescent="0.2">
      <c r="A279" s="132" t="str">
        <f>+IF('⑧一覧からの作成用データ（異動届）'!$AC$35="印刷ＯＫ→",1,"")</f>
        <v/>
      </c>
      <c r="B279" s="2413"/>
      <c r="C279" s="2413"/>
      <c r="D279" s="2396"/>
      <c r="E279" s="2396"/>
      <c r="F279" s="2413"/>
      <c r="G279" s="2413"/>
      <c r="H279" s="2396"/>
      <c r="I279" s="2396"/>
      <c r="J279" s="486"/>
      <c r="K279" s="2112"/>
      <c r="L279" s="2113"/>
      <c r="M279" s="2113"/>
      <c r="N279" s="2113"/>
      <c r="O279" s="2114"/>
      <c r="P279" s="2116"/>
      <c r="Q279" s="2116"/>
      <c r="R279" s="2116"/>
      <c r="S279" s="2116"/>
      <c r="T279" s="2116"/>
      <c r="U279" s="2116"/>
      <c r="V279" s="2541"/>
      <c r="W279" s="2541"/>
      <c r="X279" s="2541"/>
      <c r="Y279" s="2084"/>
      <c r="Z279" s="2084"/>
      <c r="AA279" s="2084"/>
      <c r="AB279" s="2084"/>
      <c r="AC279" s="2084"/>
      <c r="AD279" s="2084"/>
      <c r="AE279" s="2084"/>
      <c r="AF279" s="2084"/>
      <c r="AG279" s="2084"/>
      <c r="AH279" s="2084"/>
      <c r="AI279" s="2084"/>
      <c r="AJ279" s="2084"/>
      <c r="AK279" s="2084"/>
      <c r="AL279" s="2084"/>
      <c r="AM279" s="2084"/>
      <c r="AN279" s="2084"/>
      <c r="AO279" s="2084"/>
      <c r="AP279" s="2084"/>
      <c r="AQ279" s="2084"/>
      <c r="AR279" s="2084"/>
      <c r="AS279" s="2084"/>
      <c r="AT279" s="2084"/>
      <c r="AU279" s="2084"/>
      <c r="AV279" s="2084"/>
      <c r="AW279" s="2084"/>
      <c r="AX279" s="2084"/>
      <c r="AY279" s="2084"/>
      <c r="AZ279" s="2084"/>
      <c r="BA279" s="2084"/>
      <c r="BB279" s="2084"/>
      <c r="BC279" s="2084"/>
      <c r="BD279" s="2086"/>
      <c r="BE279" s="56"/>
      <c r="BF279" s="56"/>
      <c r="BG279" s="2121"/>
      <c r="BH279" s="2121"/>
      <c r="BI279" s="2122"/>
      <c r="BJ279" s="2122"/>
      <c r="BK279" s="2122"/>
      <c r="BL279" s="2122"/>
      <c r="BM279" s="2122"/>
      <c r="BN279" s="2122"/>
      <c r="BO279" s="2122"/>
      <c r="BP279" s="2122"/>
      <c r="BQ279" s="2122"/>
      <c r="BR279" s="2122"/>
      <c r="BS279" s="2122"/>
      <c r="BT279" s="2122"/>
      <c r="BU279" s="2122"/>
      <c r="BV279" s="2122"/>
      <c r="BW279" s="2122"/>
      <c r="BX279" s="2122"/>
      <c r="BY279" s="2122"/>
      <c r="BZ279" s="2122"/>
      <c r="CA279" s="2122"/>
      <c r="CB279" s="2122"/>
      <c r="CC279" s="2122"/>
      <c r="CD279" s="2122"/>
      <c r="CE279" s="90"/>
      <c r="CF279" s="90"/>
      <c r="CG279" s="91"/>
      <c r="CH279" s="77"/>
      <c r="CN279" s="85"/>
      <c r="CO279" s="85"/>
      <c r="CP279" s="85"/>
      <c r="CQ279" s="85"/>
      <c r="CR279" s="85"/>
      <c r="CS279" s="85"/>
      <c r="CT279" s="85"/>
    </row>
    <row r="280" spans="1:100" ht="11.25" customHeight="1" x14ac:dyDescent="0.2">
      <c r="A280" s="132" t="str">
        <f>+IF('⑧一覧からの作成用データ（異動届）'!$AC$35="印刷ＯＫ→",1,"")</f>
        <v/>
      </c>
      <c r="B280" s="2413"/>
      <c r="C280" s="2413"/>
      <c r="D280" s="2396"/>
      <c r="E280" s="2396"/>
      <c r="F280" s="2413"/>
      <c r="G280" s="2413"/>
      <c r="H280" s="2396"/>
      <c r="I280" s="2396"/>
      <c r="J280" s="486"/>
      <c r="K280" s="2112"/>
      <c r="L280" s="2113"/>
      <c r="M280" s="2113"/>
      <c r="N280" s="2113"/>
      <c r="O280" s="2114"/>
      <c r="P280" s="2084" t="s">
        <v>56</v>
      </c>
      <c r="Q280" s="2084"/>
      <c r="R280" s="2084"/>
      <c r="S280" s="2084"/>
      <c r="T280" s="2085"/>
      <c r="U280" s="2085"/>
      <c r="V280" s="2085"/>
      <c r="W280" s="2084" t="s">
        <v>59</v>
      </c>
      <c r="X280" s="2084"/>
      <c r="Y280" s="2084"/>
      <c r="Z280" s="2084"/>
      <c r="AA280" s="2084"/>
      <c r="AB280" s="2084"/>
      <c r="AC280" s="2084"/>
      <c r="AD280" s="2084"/>
      <c r="AE280" s="2084"/>
      <c r="AF280" s="2084"/>
      <c r="AG280" s="2084"/>
      <c r="AH280" s="2084"/>
      <c r="AI280" s="2084"/>
      <c r="AJ280" s="2084"/>
      <c r="AK280" s="2084"/>
      <c r="AL280" s="2084"/>
      <c r="AM280" s="2084"/>
      <c r="AN280" s="2084"/>
      <c r="AO280" s="2084"/>
      <c r="AP280" s="2084"/>
      <c r="AQ280" s="2084"/>
      <c r="AR280" s="2084"/>
      <c r="AS280" s="2084"/>
      <c r="AT280" s="2084"/>
      <c r="AU280" s="2084"/>
      <c r="AV280" s="2084"/>
      <c r="AW280" s="2084"/>
      <c r="AX280" s="2084"/>
      <c r="AY280" s="2084"/>
      <c r="AZ280" s="2084"/>
      <c r="BA280" s="2084"/>
      <c r="BB280" s="2084"/>
      <c r="BC280" s="2084"/>
      <c r="BD280" s="2086"/>
      <c r="BE280" s="56"/>
      <c r="BF280" s="56"/>
      <c r="BG280" s="2121"/>
      <c r="BH280" s="2121"/>
      <c r="BI280" s="2122"/>
      <c r="BJ280" s="2122"/>
      <c r="BK280" s="2122"/>
      <c r="BL280" s="2122"/>
      <c r="BM280" s="2122"/>
      <c r="BN280" s="2122"/>
      <c r="BO280" s="2122"/>
      <c r="BP280" s="2122"/>
      <c r="BQ280" s="2122"/>
      <c r="BR280" s="2122"/>
      <c r="BS280" s="2122"/>
      <c r="BT280" s="2122"/>
      <c r="BU280" s="2122"/>
      <c r="BV280" s="2122"/>
      <c r="BW280" s="2122"/>
      <c r="BX280" s="2122"/>
      <c r="BY280" s="2122"/>
      <c r="BZ280" s="2122"/>
      <c r="CA280" s="2122"/>
      <c r="CB280" s="2122"/>
      <c r="CC280" s="2122"/>
      <c r="CD280" s="2122"/>
      <c r="CE280" s="90"/>
      <c r="CF280" s="90"/>
      <c r="CG280" s="91"/>
      <c r="CH280" s="77"/>
      <c r="CN280" s="85"/>
      <c r="CO280" s="85"/>
      <c r="CP280" s="85"/>
      <c r="CQ280" s="85"/>
      <c r="CR280" s="85"/>
      <c r="CS280" s="85"/>
      <c r="CT280" s="85"/>
    </row>
    <row r="281" spans="1:100" ht="11.25" customHeight="1" x14ac:dyDescent="0.2">
      <c r="A281" s="132" t="str">
        <f>+IF('⑧一覧からの作成用データ（異動届）'!$AC$35="印刷ＯＫ→",1,"")</f>
        <v/>
      </c>
      <c r="B281" s="2413"/>
      <c r="C281" s="2413"/>
      <c r="D281" s="2396"/>
      <c r="E281" s="2396"/>
      <c r="F281" s="2413"/>
      <c r="G281" s="2413"/>
      <c r="H281" s="2396"/>
      <c r="I281" s="2396"/>
      <c r="J281" s="486"/>
      <c r="K281" s="2087" t="s">
        <v>45</v>
      </c>
      <c r="L281" s="2088"/>
      <c r="M281" s="2088"/>
      <c r="N281" s="2088"/>
      <c r="O281" s="2089"/>
      <c r="P281" s="2084"/>
      <c r="Q281" s="2084"/>
      <c r="R281" s="2084"/>
      <c r="S281" s="2084"/>
      <c r="T281" s="2085"/>
      <c r="U281" s="2085"/>
      <c r="V281" s="2085"/>
      <c r="W281" s="2084"/>
      <c r="X281" s="2084"/>
      <c r="Y281" s="2084"/>
      <c r="Z281" s="2084"/>
      <c r="AA281" s="2084"/>
      <c r="AB281" s="2084"/>
      <c r="AC281" s="2084"/>
      <c r="AD281" s="2084"/>
      <c r="AE281" s="2084"/>
      <c r="AF281" s="2084"/>
      <c r="AG281" s="2084"/>
      <c r="AH281" s="2084"/>
      <c r="AI281" s="2084"/>
      <c r="AJ281" s="2084"/>
      <c r="AK281" s="2084"/>
      <c r="AL281" s="2084"/>
      <c r="AM281" s="2084"/>
      <c r="AN281" s="2084"/>
      <c r="AO281" s="2084"/>
      <c r="AP281" s="2084"/>
      <c r="AQ281" s="2084"/>
      <c r="AR281" s="2084"/>
      <c r="AS281" s="2084"/>
      <c r="AT281" s="2084"/>
      <c r="AU281" s="2084"/>
      <c r="AV281" s="2084"/>
      <c r="AW281" s="2084"/>
      <c r="AX281" s="2084"/>
      <c r="AY281" s="2084"/>
      <c r="AZ281" s="2084"/>
      <c r="BA281" s="2084"/>
      <c r="BB281" s="2084"/>
      <c r="BC281" s="2084"/>
      <c r="BD281" s="2086"/>
      <c r="BE281" s="56"/>
      <c r="BF281" s="56"/>
      <c r="BG281" s="2121"/>
      <c r="BH281" s="2121"/>
      <c r="BI281" s="2122"/>
      <c r="BJ281" s="2122"/>
      <c r="BK281" s="2122"/>
      <c r="BL281" s="2122"/>
      <c r="BM281" s="2122"/>
      <c r="BN281" s="2122"/>
      <c r="BO281" s="2122"/>
      <c r="BP281" s="2122"/>
      <c r="BQ281" s="2122"/>
      <c r="BR281" s="2122"/>
      <c r="BS281" s="2122"/>
      <c r="BT281" s="2122"/>
      <c r="BU281" s="2122"/>
      <c r="BV281" s="2122"/>
      <c r="BW281" s="2122"/>
      <c r="BX281" s="2122"/>
      <c r="BY281" s="2122"/>
      <c r="BZ281" s="2122"/>
      <c r="CA281" s="2122"/>
      <c r="CB281" s="2122"/>
      <c r="CC281" s="2122"/>
      <c r="CD281" s="2122"/>
      <c r="CE281" s="35"/>
      <c r="CF281" s="90"/>
      <c r="CG281" s="91"/>
      <c r="CH281" s="77"/>
      <c r="CN281" s="85"/>
      <c r="CO281" s="85"/>
      <c r="CP281" s="85"/>
      <c r="CQ281" s="85"/>
      <c r="CR281" s="85"/>
      <c r="CS281" s="85"/>
      <c r="CT281" s="85"/>
    </row>
    <row r="282" spans="1:100" ht="11.25" customHeight="1" x14ac:dyDescent="0.2">
      <c r="A282" s="132" t="str">
        <f>+IF('⑧一覧からの作成用データ（異動届）'!$AC$35="印刷ＯＫ→",1,"")</f>
        <v/>
      </c>
      <c r="B282" s="2413"/>
      <c r="C282" s="2413"/>
      <c r="D282" s="2396"/>
      <c r="E282" s="2396"/>
      <c r="F282" s="2413"/>
      <c r="G282" s="2413"/>
      <c r="H282" s="2396"/>
      <c r="I282" s="2396"/>
      <c r="J282" s="486"/>
      <c r="K282" s="2090"/>
      <c r="L282" s="2091"/>
      <c r="M282" s="2091"/>
      <c r="N282" s="2091"/>
      <c r="O282" s="2092"/>
      <c r="P282" s="2093"/>
      <c r="Q282" s="2094"/>
      <c r="R282" s="2094"/>
      <c r="S282" s="2094"/>
      <c r="T282" s="2094"/>
      <c r="U282" s="2094"/>
      <c r="V282" s="2094"/>
      <c r="W282" s="2094"/>
      <c r="X282" s="2094"/>
      <c r="Y282" s="2094"/>
      <c r="Z282" s="2094"/>
      <c r="AA282" s="2094"/>
      <c r="AB282" s="2094"/>
      <c r="AC282" s="2094"/>
      <c r="AD282" s="2094"/>
      <c r="AE282" s="2094"/>
      <c r="AF282" s="2094"/>
      <c r="AG282" s="2094"/>
      <c r="AH282" s="2094"/>
      <c r="AI282" s="2094"/>
      <c r="AJ282" s="2094"/>
      <c r="AK282" s="2094"/>
      <c r="AL282" s="2094"/>
      <c r="AM282" s="2094"/>
      <c r="AN282" s="2094"/>
      <c r="AO282" s="2094"/>
      <c r="AP282" s="2094"/>
      <c r="AQ282" s="2094"/>
      <c r="AR282" s="2094"/>
      <c r="AS282" s="2094"/>
      <c r="AT282" s="2094"/>
      <c r="AU282" s="2094"/>
      <c r="AV282" s="2094"/>
      <c r="AW282" s="2094"/>
      <c r="AX282" s="2094"/>
      <c r="AY282" s="2094"/>
      <c r="AZ282" s="2094"/>
      <c r="BA282" s="2094"/>
      <c r="BB282" s="2094"/>
      <c r="BC282" s="2094"/>
      <c r="BD282" s="2095"/>
      <c r="BE282" s="56"/>
      <c r="BF282" s="56"/>
      <c r="BG282" s="2121"/>
      <c r="BH282" s="2121"/>
      <c r="BI282" s="2122"/>
      <c r="BJ282" s="2122"/>
      <c r="BK282" s="2122"/>
      <c r="BL282" s="2122"/>
      <c r="BM282" s="2122"/>
      <c r="BN282" s="2122"/>
      <c r="BO282" s="2122"/>
      <c r="BP282" s="2122"/>
      <c r="BQ282" s="2122"/>
      <c r="BR282" s="2122"/>
      <c r="BS282" s="2122"/>
      <c r="BT282" s="2122"/>
      <c r="BU282" s="2122"/>
      <c r="BV282" s="2122"/>
      <c r="BW282" s="2122"/>
      <c r="BX282" s="2122"/>
      <c r="BY282" s="2122"/>
      <c r="BZ282" s="2122"/>
      <c r="CA282" s="2122"/>
      <c r="CB282" s="2122"/>
      <c r="CC282" s="2122"/>
      <c r="CD282" s="2122"/>
      <c r="CE282" s="90"/>
      <c r="CF282" s="90"/>
      <c r="CG282" s="77"/>
      <c r="CH282" s="77"/>
      <c r="CN282" s="85"/>
      <c r="CO282" s="85"/>
      <c r="CP282" s="85"/>
      <c r="CQ282" s="85"/>
      <c r="CR282" s="85"/>
      <c r="CS282" s="85"/>
      <c r="CT282" s="85"/>
      <c r="CU282" s="85"/>
      <c r="CV282" s="85"/>
    </row>
    <row r="283" spans="1:100" ht="11.25" customHeight="1" x14ac:dyDescent="0.2">
      <c r="A283" s="132" t="str">
        <f>+IF('⑧一覧からの作成用データ（異動届）'!$AC$35="印刷ＯＫ→",1,"")</f>
        <v/>
      </c>
      <c r="B283" s="2413"/>
      <c r="C283" s="2413"/>
      <c r="D283" s="2396"/>
      <c r="E283" s="2396"/>
      <c r="F283" s="2413"/>
      <c r="G283" s="2413"/>
      <c r="H283" s="2396"/>
      <c r="I283" s="2396"/>
      <c r="J283" s="486"/>
      <c r="K283" s="1691" t="s">
        <v>69</v>
      </c>
      <c r="L283" s="1691"/>
      <c r="M283" s="1691"/>
      <c r="N283" s="1691"/>
      <c r="O283" s="1691"/>
      <c r="P283" s="2097" t="s">
        <v>70</v>
      </c>
      <c r="Q283" s="2097"/>
      <c r="R283" s="2097"/>
      <c r="S283" s="2097"/>
      <c r="T283" s="2097"/>
      <c r="U283" s="2097"/>
      <c r="V283" s="2097"/>
      <c r="W283" s="2097"/>
      <c r="X283" s="2097"/>
      <c r="Y283" s="2097"/>
      <c r="Z283" s="2097"/>
      <c r="AA283" s="2097"/>
      <c r="AB283" s="2097"/>
      <c r="AC283" s="2097"/>
      <c r="AD283" s="2097"/>
      <c r="AE283" s="2097"/>
      <c r="AF283" s="2097"/>
      <c r="AG283" s="2097"/>
      <c r="AH283" s="2097"/>
      <c r="AI283" s="2097"/>
      <c r="AJ283" s="2097"/>
      <c r="AK283" s="2097"/>
      <c r="AL283" s="2097"/>
      <c r="AM283" s="2097"/>
      <c r="AN283" s="2097"/>
      <c r="AO283" s="2097"/>
      <c r="AP283" s="2097"/>
      <c r="AQ283" s="2097"/>
      <c r="AR283" s="2097"/>
      <c r="AS283" s="2097"/>
      <c r="AT283" s="2097"/>
      <c r="AU283" s="2097"/>
      <c r="AV283" s="2097"/>
      <c r="AW283" s="2097"/>
      <c r="AX283" s="2097"/>
      <c r="AY283" s="2097"/>
      <c r="AZ283" s="2097"/>
      <c r="BA283" s="2097"/>
      <c r="BB283" s="2097"/>
      <c r="BC283" s="2097"/>
      <c r="BD283" s="2097"/>
      <c r="BE283" s="65"/>
      <c r="BF283" s="65"/>
      <c r="BG283" s="2121"/>
      <c r="BH283" s="2121"/>
      <c r="BI283" s="2122"/>
      <c r="BJ283" s="2122"/>
      <c r="BK283" s="2122"/>
      <c r="BL283" s="2122"/>
      <c r="BM283" s="2122"/>
      <c r="BN283" s="2122"/>
      <c r="BO283" s="2122"/>
      <c r="BP283" s="2122"/>
      <c r="BQ283" s="2122"/>
      <c r="BR283" s="2122"/>
      <c r="BS283" s="2122"/>
      <c r="BT283" s="2122"/>
      <c r="BU283" s="2122"/>
      <c r="BV283" s="2122"/>
      <c r="BW283" s="2122"/>
      <c r="BX283" s="2122"/>
      <c r="BY283" s="2122"/>
      <c r="BZ283" s="2122"/>
      <c r="CA283" s="2122"/>
      <c r="CB283" s="2122"/>
      <c r="CC283" s="2122"/>
      <c r="CD283" s="2122"/>
      <c r="CE283" s="76"/>
      <c r="CF283" s="76"/>
      <c r="CG283" s="77"/>
      <c r="CH283" s="77"/>
      <c r="CN283" s="85"/>
      <c r="CO283" s="85"/>
      <c r="CP283" s="85"/>
      <c r="CQ283" s="85"/>
      <c r="CR283" s="85"/>
      <c r="CS283" s="85"/>
      <c r="CT283" s="85"/>
      <c r="CU283" s="85"/>
      <c r="CV283" s="85"/>
    </row>
    <row r="284" spans="1:100" ht="13.5" customHeight="1" x14ac:dyDescent="0.2">
      <c r="A284" s="132" t="str">
        <f>+IF('⑧一覧からの作成用データ（異動届）'!$AC$35="印刷ＯＫ→",1,"")</f>
        <v/>
      </c>
      <c r="B284" s="2413"/>
      <c r="C284" s="2413"/>
      <c r="D284" s="2396"/>
      <c r="E284" s="2396"/>
      <c r="F284" s="2413"/>
      <c r="G284" s="2413"/>
      <c r="H284" s="2396"/>
      <c r="I284" s="2396"/>
      <c r="J284" s="486"/>
      <c r="K284" s="2096"/>
      <c r="L284" s="2096"/>
      <c r="M284" s="2096"/>
      <c r="N284" s="2096"/>
      <c r="O284" s="2096"/>
      <c r="P284" s="2098"/>
      <c r="Q284" s="2098"/>
      <c r="R284" s="2098"/>
      <c r="S284" s="2098"/>
      <c r="T284" s="2098"/>
      <c r="U284" s="2098"/>
      <c r="V284" s="2098"/>
      <c r="W284" s="2098"/>
      <c r="X284" s="2098"/>
      <c r="Y284" s="2098"/>
      <c r="Z284" s="2098"/>
      <c r="AA284" s="2098"/>
      <c r="AB284" s="2098"/>
      <c r="AC284" s="2098"/>
      <c r="AD284" s="2098"/>
      <c r="AE284" s="2098"/>
      <c r="AF284" s="2098"/>
      <c r="AG284" s="2098"/>
      <c r="AH284" s="2098"/>
      <c r="AI284" s="2098"/>
      <c r="AJ284" s="2098"/>
      <c r="AK284" s="2098"/>
      <c r="AL284" s="2098"/>
      <c r="AM284" s="2098"/>
      <c r="AN284" s="2098"/>
      <c r="AO284" s="2098"/>
      <c r="AP284" s="2098"/>
      <c r="AQ284" s="2098"/>
      <c r="AR284" s="2098"/>
      <c r="AS284" s="2098"/>
      <c r="AT284" s="2098"/>
      <c r="AU284" s="2098"/>
      <c r="AV284" s="2098"/>
      <c r="AW284" s="2098"/>
      <c r="AX284" s="2098"/>
      <c r="AY284" s="2098"/>
      <c r="AZ284" s="2098"/>
      <c r="BA284" s="2098"/>
      <c r="BB284" s="2098"/>
      <c r="BC284" s="2098"/>
      <c r="BD284" s="2098"/>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76"/>
      <c r="CC284" s="76"/>
      <c r="CD284" s="76"/>
      <c r="CE284" s="76"/>
      <c r="CF284" s="76"/>
      <c r="CG284" s="77"/>
      <c r="CH284" s="77"/>
      <c r="CN284" s="85"/>
      <c r="CO284" s="85"/>
      <c r="CP284" s="85"/>
      <c r="CQ284" s="85"/>
      <c r="CR284" s="85"/>
      <c r="CS284" s="85"/>
      <c r="CT284" s="85"/>
      <c r="CU284" s="85"/>
      <c r="CV284" s="85"/>
    </row>
    <row r="285" spans="1:100" ht="13.5" customHeight="1" x14ac:dyDescent="0.2">
      <c r="A285" s="132" t="str">
        <f>+IF('⑧一覧からの作成用データ（異動届）'!$AC$35="印刷ＯＫ→",1,"")</f>
        <v/>
      </c>
      <c r="B285" s="2413"/>
      <c r="C285" s="2413"/>
      <c r="D285" s="2396"/>
      <c r="E285" s="2396"/>
      <c r="F285" s="2413"/>
      <c r="G285" s="2413"/>
      <c r="H285" s="2396"/>
      <c r="I285" s="2396"/>
      <c r="J285" s="486"/>
      <c r="K285" s="66"/>
      <c r="L285" s="66"/>
      <c r="M285" s="66"/>
      <c r="N285" s="66"/>
      <c r="O285" s="66"/>
      <c r="P285" s="485"/>
      <c r="Q285" s="485"/>
      <c r="R285" s="485"/>
      <c r="S285" s="485"/>
      <c r="T285" s="485"/>
      <c r="U285" s="485"/>
      <c r="V285" s="485"/>
      <c r="W285" s="485"/>
      <c r="X285" s="485"/>
      <c r="Y285" s="485"/>
      <c r="Z285" s="485"/>
      <c r="AA285" s="485"/>
      <c r="AB285" s="485"/>
      <c r="AC285" s="485"/>
      <c r="AD285" s="485"/>
      <c r="AE285" s="485"/>
      <c r="AF285" s="485"/>
      <c r="AG285" s="485"/>
      <c r="AH285" s="485"/>
      <c r="AI285" s="485"/>
      <c r="AJ285" s="485"/>
      <c r="AK285" s="485"/>
      <c r="AL285" s="485"/>
      <c r="AM285" s="485"/>
      <c r="AN285" s="485"/>
      <c r="AO285" s="485"/>
      <c r="AP285" s="485"/>
      <c r="AQ285" s="48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76"/>
      <c r="CC285" s="76"/>
      <c r="CD285" s="76"/>
      <c r="CE285" s="76"/>
      <c r="CF285" s="76"/>
      <c r="CG285" s="77"/>
      <c r="CH285" s="77"/>
      <c r="CN285" s="85"/>
      <c r="CO285" s="85"/>
      <c r="CP285" s="85"/>
      <c r="CQ285" s="85"/>
      <c r="CR285" s="85"/>
      <c r="CS285" s="85"/>
      <c r="CT285" s="85"/>
      <c r="CU285" s="85"/>
      <c r="CV285" s="85"/>
    </row>
    <row r="286" spans="1:100" ht="6" customHeight="1" x14ac:dyDescent="0.2">
      <c r="A286" s="132" t="str">
        <f>+IF('⑧一覧からの作成用データ（異動届）'!$AC$36="印刷ＯＫ→",1,"")</f>
        <v/>
      </c>
      <c r="B286" s="82"/>
      <c r="C286" s="2414" t="s">
        <v>113</v>
      </c>
      <c r="D286" s="2414"/>
      <c r="E286" s="2414"/>
      <c r="F286" s="2414"/>
      <c r="G286" s="2414"/>
      <c r="H286" s="2414"/>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row>
    <row r="287" spans="1:100" ht="12.75" customHeight="1" x14ac:dyDescent="0.2">
      <c r="A287" s="132" t="str">
        <f>+IF('⑧一覧からの作成用データ（異動届）'!$AC$36="印刷ＯＫ→",1,"")</f>
        <v/>
      </c>
      <c r="B287" s="82"/>
      <c r="C287" s="2414"/>
      <c r="D287" s="2414"/>
      <c r="E287" s="2414"/>
      <c r="F287" s="2414"/>
      <c r="G287" s="2414"/>
      <c r="H287" s="2414"/>
      <c r="I287" s="82"/>
      <c r="J287" s="82"/>
      <c r="K287" s="2415" t="s">
        <v>480</v>
      </c>
      <c r="L287" s="2415"/>
      <c r="M287" s="2415"/>
      <c r="N287" s="2415"/>
      <c r="O287" s="2415"/>
      <c r="P287" s="2415"/>
      <c r="Q287" s="2415"/>
      <c r="R287" s="2415"/>
      <c r="S287" s="2415"/>
      <c r="T287" s="2415"/>
      <c r="U287" s="2415"/>
      <c r="V287" s="2415"/>
      <c r="W287" s="2415"/>
      <c r="X287" s="2415"/>
      <c r="Y287" s="2415"/>
      <c r="Z287" s="2415"/>
      <c r="AA287" s="2415"/>
      <c r="AB287" s="2417" t="s">
        <v>465</v>
      </c>
      <c r="AC287" s="2417"/>
      <c r="AD287" s="2417"/>
      <c r="AE287" s="2417"/>
      <c r="AF287" s="2417"/>
      <c r="AG287" s="2417"/>
      <c r="AH287" s="2417"/>
      <c r="AI287" s="2417"/>
      <c r="AJ287" s="2417"/>
      <c r="AK287" s="2417"/>
      <c r="AL287" s="2417"/>
      <c r="AM287" s="2417"/>
      <c r="AN287" s="2417"/>
      <c r="AO287" s="2417"/>
      <c r="AP287" s="2417"/>
      <c r="AQ287" s="2417"/>
      <c r="AR287" s="2417"/>
      <c r="AS287" s="2417"/>
      <c r="AT287" s="2417"/>
      <c r="AU287" s="2417"/>
      <c r="AV287" s="2417"/>
      <c r="AW287" s="2417"/>
      <c r="AX287" s="2419" t="s">
        <v>26</v>
      </c>
      <c r="AY287" s="2420"/>
      <c r="AZ287" s="2420"/>
      <c r="BA287" s="2421"/>
      <c r="BB287" s="2447"/>
      <c r="BC287" s="2448"/>
      <c r="BD287" s="2448"/>
      <c r="BE287" s="2448"/>
      <c r="BF287" s="2448"/>
      <c r="BG287" s="2448"/>
      <c r="BH287" s="2448"/>
      <c r="BI287" s="2448"/>
      <c r="BJ287" s="2448"/>
      <c r="BK287" s="2448"/>
      <c r="BL287" s="2448"/>
      <c r="BM287" s="2448"/>
      <c r="BN287" s="2448"/>
      <c r="BO287" s="2448"/>
      <c r="BP287" s="2448"/>
      <c r="BQ287" s="2448"/>
      <c r="BR287" s="2448"/>
      <c r="BS287" s="2448"/>
      <c r="BT287" s="2449"/>
      <c r="BU287" s="697" t="s">
        <v>28</v>
      </c>
      <c r="BV287" s="2051"/>
      <c r="BW287" s="2051"/>
      <c r="BX287" s="2051"/>
      <c r="BY287" s="2051"/>
      <c r="BZ287" s="2051"/>
      <c r="CA287" s="2051"/>
      <c r="CB287" s="2051"/>
      <c r="CC287" s="2051"/>
      <c r="CD287" s="2053"/>
      <c r="CE287" s="82"/>
      <c r="CF287" s="82"/>
    </row>
    <row r="288" spans="1:100" ht="12.75" customHeight="1" x14ac:dyDescent="0.2">
      <c r="A288" s="132" t="str">
        <f>+IF('⑧一覧からの作成用データ（異動届）'!$AC$36="印刷ＯＫ→",1,"")</f>
        <v/>
      </c>
      <c r="B288" s="82"/>
      <c r="C288" s="2414"/>
      <c r="D288" s="2414"/>
      <c r="E288" s="2414"/>
      <c r="F288" s="2414"/>
      <c r="G288" s="2414"/>
      <c r="H288" s="2414"/>
      <c r="I288" s="82"/>
      <c r="J288" s="82"/>
      <c r="K288" s="2415"/>
      <c r="L288" s="2415"/>
      <c r="M288" s="2415"/>
      <c r="N288" s="2415"/>
      <c r="O288" s="2415"/>
      <c r="P288" s="2415"/>
      <c r="Q288" s="2415"/>
      <c r="R288" s="2415"/>
      <c r="S288" s="2415"/>
      <c r="T288" s="2415"/>
      <c r="U288" s="2415"/>
      <c r="V288" s="2415"/>
      <c r="W288" s="2415"/>
      <c r="X288" s="2415"/>
      <c r="Y288" s="2415"/>
      <c r="Z288" s="2415"/>
      <c r="AA288" s="2415"/>
      <c r="AB288" s="2417"/>
      <c r="AC288" s="2417"/>
      <c r="AD288" s="2417"/>
      <c r="AE288" s="2417"/>
      <c r="AF288" s="2417"/>
      <c r="AG288" s="2417"/>
      <c r="AH288" s="2417"/>
      <c r="AI288" s="2417"/>
      <c r="AJ288" s="2417"/>
      <c r="AK288" s="2417"/>
      <c r="AL288" s="2417"/>
      <c r="AM288" s="2417"/>
      <c r="AN288" s="2417"/>
      <c r="AO288" s="2417"/>
      <c r="AP288" s="2417"/>
      <c r="AQ288" s="2417"/>
      <c r="AR288" s="2417"/>
      <c r="AS288" s="2417"/>
      <c r="AT288" s="2417"/>
      <c r="AU288" s="2417"/>
      <c r="AV288" s="2417"/>
      <c r="AW288" s="2417"/>
      <c r="AX288" s="2422"/>
      <c r="AY288" s="2423"/>
      <c r="AZ288" s="2423"/>
      <c r="BA288" s="2424"/>
      <c r="BB288" s="2450"/>
      <c r="BC288" s="2451"/>
      <c r="BD288" s="2451"/>
      <c r="BE288" s="2451"/>
      <c r="BF288" s="2451"/>
      <c r="BG288" s="2451"/>
      <c r="BH288" s="2451"/>
      <c r="BI288" s="2451"/>
      <c r="BJ288" s="2451"/>
      <c r="BK288" s="2451"/>
      <c r="BL288" s="2451"/>
      <c r="BM288" s="2451"/>
      <c r="BN288" s="2451"/>
      <c r="BO288" s="2451"/>
      <c r="BP288" s="2451"/>
      <c r="BQ288" s="2451"/>
      <c r="BR288" s="2451"/>
      <c r="BS288" s="2451"/>
      <c r="BT288" s="2452"/>
      <c r="BU288" s="1559"/>
      <c r="BV288" s="2052"/>
      <c r="BW288" s="2052"/>
      <c r="BX288" s="2052"/>
      <c r="BY288" s="2052"/>
      <c r="BZ288" s="2052"/>
      <c r="CA288" s="2052"/>
      <c r="CB288" s="2052"/>
      <c r="CC288" s="2052"/>
      <c r="CD288" s="2054"/>
      <c r="CE288" s="83"/>
      <c r="CF288" s="83"/>
    </row>
    <row r="289" spans="1:100" ht="12.75" customHeight="1" x14ac:dyDescent="0.2">
      <c r="A289" s="132" t="str">
        <f>+IF('⑧一覧からの作成用データ（異動届）'!$AC$36="印刷ＯＫ→",1,"")</f>
        <v/>
      </c>
      <c r="B289" s="82"/>
      <c r="C289" s="82"/>
      <c r="D289" s="82"/>
      <c r="E289" s="82"/>
      <c r="F289" s="82"/>
      <c r="G289" s="82"/>
      <c r="H289" s="82"/>
      <c r="I289" s="82"/>
      <c r="J289" s="82"/>
      <c r="K289" s="2415"/>
      <c r="L289" s="2415"/>
      <c r="M289" s="2415"/>
      <c r="N289" s="2415"/>
      <c r="O289" s="2415"/>
      <c r="P289" s="2415"/>
      <c r="Q289" s="2415"/>
      <c r="R289" s="2415"/>
      <c r="S289" s="2415"/>
      <c r="T289" s="2415"/>
      <c r="U289" s="2415"/>
      <c r="V289" s="2415"/>
      <c r="W289" s="2415"/>
      <c r="X289" s="2415"/>
      <c r="Y289" s="2415"/>
      <c r="Z289" s="2415"/>
      <c r="AA289" s="2415"/>
      <c r="AB289" s="2417"/>
      <c r="AC289" s="2417"/>
      <c r="AD289" s="2417"/>
      <c r="AE289" s="2417"/>
      <c r="AF289" s="2417"/>
      <c r="AG289" s="2417"/>
      <c r="AH289" s="2417"/>
      <c r="AI289" s="2417"/>
      <c r="AJ289" s="2417"/>
      <c r="AK289" s="2417"/>
      <c r="AL289" s="2417"/>
      <c r="AM289" s="2417"/>
      <c r="AN289" s="2417"/>
      <c r="AO289" s="2417"/>
      <c r="AP289" s="2417"/>
      <c r="AQ289" s="2417"/>
      <c r="AR289" s="2417"/>
      <c r="AS289" s="2417"/>
      <c r="AT289" s="2417"/>
      <c r="AU289" s="2417"/>
      <c r="AV289" s="2417"/>
      <c r="AW289" s="2417"/>
      <c r="AX289" s="2422"/>
      <c r="AY289" s="2423"/>
      <c r="AZ289" s="2423"/>
      <c r="BA289" s="2424"/>
      <c r="BB289" s="2450"/>
      <c r="BC289" s="2451"/>
      <c r="BD289" s="2451"/>
      <c r="BE289" s="2451"/>
      <c r="BF289" s="2451"/>
      <c r="BG289" s="2451"/>
      <c r="BH289" s="2451"/>
      <c r="BI289" s="2451"/>
      <c r="BJ289" s="2451"/>
      <c r="BK289" s="2451"/>
      <c r="BL289" s="2451"/>
      <c r="BM289" s="2451"/>
      <c r="BN289" s="2451"/>
      <c r="BO289" s="2451"/>
      <c r="BP289" s="2451"/>
      <c r="BQ289" s="2451"/>
      <c r="BR289" s="2451"/>
      <c r="BS289" s="2451"/>
      <c r="BT289" s="2452"/>
      <c r="BU289" s="2437" t="s">
        <v>27</v>
      </c>
      <c r="BV289" s="2397" t="s">
        <v>29</v>
      </c>
      <c r="BW289" s="2397"/>
      <c r="BX289" s="2397"/>
      <c r="BY289" s="2397"/>
      <c r="BZ289" s="2398"/>
      <c r="CA289" s="1683" t="s">
        <v>30</v>
      </c>
      <c r="CB289" s="2397"/>
      <c r="CC289" s="2397"/>
      <c r="CD289" s="2398"/>
      <c r="CE289" s="76"/>
      <c r="CF289" s="76"/>
    </row>
    <row r="290" spans="1:100" ht="12.75" customHeight="1" x14ac:dyDescent="0.2">
      <c r="A290" s="132" t="str">
        <f>+IF('⑧一覧からの作成用データ（異動届）'!$AC$36="印刷ＯＫ→",1,"")</f>
        <v/>
      </c>
      <c r="B290" s="82"/>
      <c r="C290" s="82">
        <v>3</v>
      </c>
      <c r="D290" s="82"/>
      <c r="E290" s="82"/>
      <c r="F290" s="82"/>
      <c r="G290" s="82"/>
      <c r="H290" s="82">
        <v>2</v>
      </c>
      <c r="I290" s="82">
        <v>1</v>
      </c>
      <c r="J290" s="82"/>
      <c r="K290" s="2415"/>
      <c r="L290" s="2415"/>
      <c r="M290" s="2415"/>
      <c r="N290" s="2415"/>
      <c r="O290" s="2415"/>
      <c r="P290" s="2415"/>
      <c r="Q290" s="2415"/>
      <c r="R290" s="2415"/>
      <c r="S290" s="2415"/>
      <c r="T290" s="2415"/>
      <c r="U290" s="2415"/>
      <c r="V290" s="2415"/>
      <c r="W290" s="2415"/>
      <c r="X290" s="2415"/>
      <c r="Y290" s="2415"/>
      <c r="Z290" s="2415"/>
      <c r="AA290" s="2415"/>
      <c r="AB290" s="2417"/>
      <c r="AC290" s="2417"/>
      <c r="AD290" s="2417"/>
      <c r="AE290" s="2417"/>
      <c r="AF290" s="2417"/>
      <c r="AG290" s="2417"/>
      <c r="AH290" s="2417"/>
      <c r="AI290" s="2417"/>
      <c r="AJ290" s="2417"/>
      <c r="AK290" s="2417"/>
      <c r="AL290" s="2417"/>
      <c r="AM290" s="2417"/>
      <c r="AN290" s="2417"/>
      <c r="AO290" s="2417"/>
      <c r="AP290" s="2417"/>
      <c r="AQ290" s="2417"/>
      <c r="AR290" s="2417"/>
      <c r="AS290" s="2417"/>
      <c r="AT290" s="2417"/>
      <c r="AU290" s="2417"/>
      <c r="AV290" s="2417"/>
      <c r="AW290" s="2417"/>
      <c r="AX290" s="2422"/>
      <c r="AY290" s="2423"/>
      <c r="AZ290" s="2423"/>
      <c r="BA290" s="2424"/>
      <c r="BB290" s="2450"/>
      <c r="BC290" s="2451"/>
      <c r="BD290" s="2451"/>
      <c r="BE290" s="2451"/>
      <c r="BF290" s="2451"/>
      <c r="BG290" s="2451"/>
      <c r="BH290" s="2451"/>
      <c r="BI290" s="2451"/>
      <c r="BJ290" s="2451"/>
      <c r="BK290" s="2451"/>
      <c r="BL290" s="2451"/>
      <c r="BM290" s="2451"/>
      <c r="BN290" s="2451"/>
      <c r="BO290" s="2451"/>
      <c r="BP290" s="2451"/>
      <c r="BQ290" s="2451"/>
      <c r="BR290" s="2451"/>
      <c r="BS290" s="2451"/>
      <c r="BT290" s="2452"/>
      <c r="BU290" s="2437"/>
      <c r="BV290" s="2399"/>
      <c r="BW290" s="2399"/>
      <c r="BX290" s="2399"/>
      <c r="BY290" s="2399"/>
      <c r="BZ290" s="2400"/>
      <c r="CA290" s="2401"/>
      <c r="CB290" s="2399"/>
      <c r="CC290" s="2399"/>
      <c r="CD290" s="2400"/>
      <c r="CE290" s="76"/>
      <c r="CF290" s="76"/>
    </row>
    <row r="291" spans="1:100" ht="12.75" customHeight="1" x14ac:dyDescent="0.2">
      <c r="A291" s="132" t="str">
        <f>+IF('⑧一覧からの作成用データ（異動届）'!$AC$36="印刷ＯＫ→",1,"")</f>
        <v/>
      </c>
      <c r="B291" s="2413" t="s">
        <v>67</v>
      </c>
      <c r="C291" s="2413" t="s">
        <v>66</v>
      </c>
      <c r="D291" s="2396" t="s">
        <v>65</v>
      </c>
      <c r="E291" s="2396" t="s">
        <v>64</v>
      </c>
      <c r="F291" s="2413" t="s">
        <v>63</v>
      </c>
      <c r="G291" s="2413" t="s">
        <v>62</v>
      </c>
      <c r="H291" s="2396" t="s">
        <v>61</v>
      </c>
      <c r="I291" s="2396" t="s">
        <v>60</v>
      </c>
      <c r="J291" s="486"/>
      <c r="K291" s="2415"/>
      <c r="L291" s="2415"/>
      <c r="M291" s="2415"/>
      <c r="N291" s="2415"/>
      <c r="O291" s="2415"/>
      <c r="P291" s="2415"/>
      <c r="Q291" s="2415"/>
      <c r="R291" s="2415"/>
      <c r="S291" s="2415"/>
      <c r="T291" s="2415"/>
      <c r="U291" s="2415"/>
      <c r="V291" s="2415"/>
      <c r="W291" s="2415"/>
      <c r="X291" s="2415"/>
      <c r="Y291" s="2415"/>
      <c r="Z291" s="2415"/>
      <c r="AA291" s="2415"/>
      <c r="AB291" s="2417"/>
      <c r="AC291" s="2417"/>
      <c r="AD291" s="2417"/>
      <c r="AE291" s="2417"/>
      <c r="AF291" s="2417"/>
      <c r="AG291" s="2417"/>
      <c r="AH291" s="2417"/>
      <c r="AI291" s="2417"/>
      <c r="AJ291" s="2417"/>
      <c r="AK291" s="2417"/>
      <c r="AL291" s="2417"/>
      <c r="AM291" s="2417"/>
      <c r="AN291" s="2417"/>
      <c r="AO291" s="2417"/>
      <c r="AP291" s="2417"/>
      <c r="AQ291" s="2417"/>
      <c r="AR291" s="2417"/>
      <c r="AS291" s="2417"/>
      <c r="AT291" s="2417"/>
      <c r="AU291" s="2417"/>
      <c r="AV291" s="2417"/>
      <c r="AW291" s="2417"/>
      <c r="AX291" s="2422"/>
      <c r="AY291" s="2423"/>
      <c r="AZ291" s="2423"/>
      <c r="BA291" s="2424"/>
      <c r="BB291" s="2450"/>
      <c r="BC291" s="2451"/>
      <c r="BD291" s="2451"/>
      <c r="BE291" s="2451"/>
      <c r="BF291" s="2451"/>
      <c r="BG291" s="2451"/>
      <c r="BH291" s="2451"/>
      <c r="BI291" s="2451"/>
      <c r="BJ291" s="2451"/>
      <c r="BK291" s="2451"/>
      <c r="BL291" s="2451"/>
      <c r="BM291" s="2451"/>
      <c r="BN291" s="2451"/>
      <c r="BO291" s="2451"/>
      <c r="BP291" s="2451"/>
      <c r="BQ291" s="2451"/>
      <c r="BR291" s="2451"/>
      <c r="BS291" s="2451"/>
      <c r="BT291" s="2452"/>
      <c r="BU291" s="2437"/>
      <c r="BV291" s="2397" t="s">
        <v>32</v>
      </c>
      <c r="BW291" s="2397"/>
      <c r="BX291" s="2397"/>
      <c r="BY291" s="2397"/>
      <c r="BZ291" s="2398"/>
      <c r="CA291" s="1683" t="s">
        <v>31</v>
      </c>
      <c r="CB291" s="2397"/>
      <c r="CC291" s="2397"/>
      <c r="CD291" s="2398"/>
      <c r="CE291" s="76"/>
      <c r="CF291" s="76"/>
    </row>
    <row r="292" spans="1:100" ht="13.5" customHeight="1" x14ac:dyDescent="0.2">
      <c r="A292" s="132" t="str">
        <f>+IF('⑧一覧からの作成用データ（異動届）'!$AC$36="印刷ＯＫ→",1,"")</f>
        <v/>
      </c>
      <c r="B292" s="2413"/>
      <c r="C292" s="2413"/>
      <c r="D292" s="2396"/>
      <c r="E292" s="2396"/>
      <c r="F292" s="2413"/>
      <c r="G292" s="2413"/>
      <c r="H292" s="2396"/>
      <c r="I292" s="2396"/>
      <c r="J292" s="486"/>
      <c r="K292" s="2416"/>
      <c r="L292" s="2416"/>
      <c r="M292" s="2416"/>
      <c r="N292" s="2416"/>
      <c r="O292" s="2416"/>
      <c r="P292" s="2416"/>
      <c r="Q292" s="2416"/>
      <c r="R292" s="2416"/>
      <c r="S292" s="2416"/>
      <c r="T292" s="2416"/>
      <c r="U292" s="2416"/>
      <c r="V292" s="2416"/>
      <c r="W292" s="2416"/>
      <c r="X292" s="2416"/>
      <c r="Y292" s="2416"/>
      <c r="Z292" s="2416"/>
      <c r="AA292" s="2416"/>
      <c r="AB292" s="2418"/>
      <c r="AC292" s="2418"/>
      <c r="AD292" s="2418"/>
      <c r="AE292" s="2418"/>
      <c r="AF292" s="2418"/>
      <c r="AG292" s="2418"/>
      <c r="AH292" s="2418"/>
      <c r="AI292" s="2418"/>
      <c r="AJ292" s="2418"/>
      <c r="AK292" s="2418"/>
      <c r="AL292" s="2418"/>
      <c r="AM292" s="2418"/>
      <c r="AN292" s="2418"/>
      <c r="AO292" s="2418"/>
      <c r="AP292" s="2418"/>
      <c r="AQ292" s="2418"/>
      <c r="AR292" s="2418"/>
      <c r="AS292" s="2418"/>
      <c r="AT292" s="2418"/>
      <c r="AU292" s="2418"/>
      <c r="AV292" s="2418"/>
      <c r="AW292" s="2418"/>
      <c r="AX292" s="2425"/>
      <c r="AY292" s="2426"/>
      <c r="AZ292" s="2426"/>
      <c r="BA292" s="2427"/>
      <c r="BB292" s="2453"/>
      <c r="BC292" s="2454"/>
      <c r="BD292" s="2454"/>
      <c r="BE292" s="2454"/>
      <c r="BF292" s="2454"/>
      <c r="BG292" s="2454"/>
      <c r="BH292" s="2454"/>
      <c r="BI292" s="2454"/>
      <c r="BJ292" s="2454"/>
      <c r="BK292" s="2454"/>
      <c r="BL292" s="2454"/>
      <c r="BM292" s="2454"/>
      <c r="BN292" s="2454"/>
      <c r="BO292" s="2454"/>
      <c r="BP292" s="2454"/>
      <c r="BQ292" s="2454"/>
      <c r="BR292" s="2454"/>
      <c r="BS292" s="2454"/>
      <c r="BT292" s="2455"/>
      <c r="BU292" s="2437"/>
      <c r="BV292" s="2399"/>
      <c r="BW292" s="2399"/>
      <c r="BX292" s="2399"/>
      <c r="BY292" s="2399"/>
      <c r="BZ292" s="2400"/>
      <c r="CA292" s="2401"/>
      <c r="CB292" s="2399"/>
      <c r="CC292" s="2399"/>
      <c r="CD292" s="2400"/>
      <c r="CE292" s="76"/>
      <c r="CF292" s="76"/>
      <c r="CG292" s="84"/>
      <c r="CL292" s="85"/>
      <c r="CM292" s="85"/>
      <c r="CN292" s="85"/>
      <c r="CO292" s="85"/>
      <c r="CP292" s="85"/>
      <c r="CQ292" s="85"/>
      <c r="CR292" s="85"/>
      <c r="CS292" s="85"/>
      <c r="CT292" s="85"/>
    </row>
    <row r="293" spans="1:100" ht="13.5" customHeight="1" x14ac:dyDescent="0.2">
      <c r="A293" s="132" t="str">
        <f>+IF('⑧一覧からの作成用データ（異動届）'!$AC$36="印刷ＯＫ→",1,"")</f>
        <v/>
      </c>
      <c r="B293" s="2413"/>
      <c r="C293" s="2413"/>
      <c r="D293" s="2396"/>
      <c r="E293" s="2396"/>
      <c r="F293" s="2413"/>
      <c r="G293" s="2413"/>
      <c r="H293" s="2396"/>
      <c r="I293" s="2396"/>
      <c r="J293" s="486"/>
      <c r="K293" s="45"/>
      <c r="L293" s="25"/>
      <c r="M293" s="25"/>
      <c r="N293" s="25"/>
      <c r="O293" s="25"/>
      <c r="P293" s="25"/>
      <c r="Q293" s="25"/>
      <c r="R293" s="25"/>
      <c r="S293" s="25"/>
      <c r="T293" s="25"/>
      <c r="U293" s="25"/>
      <c r="V293" s="25"/>
      <c r="W293" s="25"/>
      <c r="X293" s="25"/>
      <c r="Y293" s="46"/>
      <c r="Z293" s="2402" t="s">
        <v>466</v>
      </c>
      <c r="AA293" s="2403"/>
      <c r="AB293" s="2408" t="s">
        <v>21</v>
      </c>
      <c r="AC293" s="2409"/>
      <c r="AD293" s="2409"/>
      <c r="AE293" s="2409"/>
      <c r="AF293" s="2409"/>
      <c r="AG293" s="2410"/>
      <c r="AH293" s="1682" t="s">
        <v>507</v>
      </c>
      <c r="AI293" s="1683"/>
      <c r="AJ293" s="2097" t="str">
        <f>①伊勢崎市における事業所基本情報!$K$26&amp;"-"&amp;①伊勢崎市における事業所基本情報!Q26&amp;""</f>
        <v>-</v>
      </c>
      <c r="AK293" s="2097"/>
      <c r="AL293" s="2097"/>
      <c r="AM293" s="2097"/>
      <c r="AN293" s="2097"/>
      <c r="AO293" s="2097"/>
      <c r="AP293" s="2097"/>
      <c r="AQ293" s="2097"/>
      <c r="AR293" s="25"/>
      <c r="AS293" s="25"/>
      <c r="AT293" s="25"/>
      <c r="AU293" s="25"/>
      <c r="AV293" s="25"/>
      <c r="AW293" s="25"/>
      <c r="AX293" s="25"/>
      <c r="AY293" s="76"/>
      <c r="AZ293" s="76"/>
      <c r="BA293" s="76"/>
      <c r="BB293" s="76"/>
      <c r="BC293" s="76"/>
      <c r="BD293" s="25"/>
      <c r="BE293" s="25"/>
      <c r="BF293" s="25"/>
      <c r="BG293" s="25"/>
      <c r="BH293" s="2386" t="s">
        <v>508</v>
      </c>
      <c r="BI293" s="2386"/>
      <c r="BJ293" s="2386"/>
      <c r="BK293" s="2386"/>
      <c r="BL293" s="2386"/>
      <c r="BM293" s="2386"/>
      <c r="BN293" s="2386"/>
      <c r="BO293" s="2411" t="str">
        <f>①伊勢崎市における事業所基本情報!$CG$18&amp;""</f>
        <v/>
      </c>
      <c r="BP293" s="2392"/>
      <c r="BQ293" s="2392" t="str">
        <f>①伊勢崎市における事業所基本情報!$CH$18&amp;""</f>
        <v/>
      </c>
      <c r="BR293" s="2392"/>
      <c r="BS293" s="2392" t="str">
        <f>①伊勢崎市における事業所基本情報!$CI$18&amp;""</f>
        <v/>
      </c>
      <c r="BT293" s="2392"/>
      <c r="BU293" s="2392" t="str">
        <f>①伊勢崎市における事業所基本情報!$CJ$18&amp;""</f>
        <v/>
      </c>
      <c r="BV293" s="2392"/>
      <c r="BW293" s="2392" t="str">
        <f>①伊勢崎市における事業所基本情報!$CK$18&amp;""</f>
        <v/>
      </c>
      <c r="BX293" s="2392"/>
      <c r="BY293" s="2392" t="str">
        <f>①伊勢崎市における事業所基本情報!$CL$18&amp;""</f>
        <v/>
      </c>
      <c r="BZ293" s="2392"/>
      <c r="CA293" s="2392" t="str">
        <f>①伊勢崎市における事業所基本情報!$CM$18&amp;""</f>
        <v/>
      </c>
      <c r="CB293" s="2392"/>
      <c r="CC293" s="2392" t="str">
        <f>①伊勢崎市における事業所基本情報!$CN$18&amp;""</f>
        <v/>
      </c>
      <c r="CD293" s="2394"/>
      <c r="CE293" s="86"/>
      <c r="CF293" s="86"/>
      <c r="CG293" s="84"/>
      <c r="CL293" s="85"/>
      <c r="CM293" s="85"/>
      <c r="CN293" s="85"/>
      <c r="CO293" s="85"/>
      <c r="CP293" s="85"/>
      <c r="CQ293" s="85"/>
      <c r="CR293" s="85"/>
      <c r="CS293" s="85"/>
      <c r="CT293" s="85"/>
    </row>
    <row r="294" spans="1:100" ht="12" customHeight="1" x14ac:dyDescent="0.2">
      <c r="A294" s="132" t="str">
        <f>+IF('⑧一覧からの作成用データ（異動届）'!$AC$36="印刷ＯＫ→",1,"")</f>
        <v/>
      </c>
      <c r="B294" s="2413"/>
      <c r="C294" s="2413"/>
      <c r="D294" s="2396"/>
      <c r="E294" s="2396"/>
      <c r="F294" s="2413"/>
      <c r="G294" s="2413"/>
      <c r="H294" s="2396"/>
      <c r="I294" s="2396"/>
      <c r="J294" s="486"/>
      <c r="K294" s="47"/>
      <c r="L294" s="76"/>
      <c r="M294" s="76"/>
      <c r="N294" s="76"/>
      <c r="O294" s="76"/>
      <c r="P294" s="76"/>
      <c r="Q294" s="76"/>
      <c r="R294" s="76"/>
      <c r="S294" s="76"/>
      <c r="T294" s="76"/>
      <c r="U294" s="76"/>
      <c r="V294" s="76"/>
      <c r="W294" s="76"/>
      <c r="X294" s="76"/>
      <c r="Y294" s="48"/>
      <c r="Z294" s="2404"/>
      <c r="AA294" s="2405"/>
      <c r="AB294" s="1640"/>
      <c r="AC294" s="1590"/>
      <c r="AD294" s="1590"/>
      <c r="AE294" s="1590"/>
      <c r="AF294" s="1590"/>
      <c r="AG294" s="1641"/>
      <c r="AH294" s="1568" t="str">
        <f>①伊勢崎市における事業所基本情報!$I$27&amp;""</f>
        <v/>
      </c>
      <c r="AI294" s="1569"/>
      <c r="AJ294" s="1569"/>
      <c r="AK294" s="1569"/>
      <c r="AL294" s="1569"/>
      <c r="AM294" s="1569"/>
      <c r="AN294" s="1569"/>
      <c r="AO294" s="1569"/>
      <c r="AP294" s="1569"/>
      <c r="AQ294" s="1569"/>
      <c r="AR294" s="1569"/>
      <c r="AS294" s="1569"/>
      <c r="AT294" s="1569"/>
      <c r="AU294" s="1569"/>
      <c r="AV294" s="1569"/>
      <c r="AW294" s="1569"/>
      <c r="AX294" s="1569"/>
      <c r="AY294" s="1569"/>
      <c r="AZ294" s="1569"/>
      <c r="BA294" s="1569"/>
      <c r="BB294" s="1569"/>
      <c r="BC294" s="1569"/>
      <c r="BD294" s="1569"/>
      <c r="BE294" s="1569"/>
      <c r="BF294" s="1569"/>
      <c r="BG294" s="1569"/>
      <c r="BH294" s="2386"/>
      <c r="BI294" s="2386"/>
      <c r="BJ294" s="2386"/>
      <c r="BK294" s="2386"/>
      <c r="BL294" s="2386"/>
      <c r="BM294" s="2386"/>
      <c r="BN294" s="2386"/>
      <c r="BO294" s="2412"/>
      <c r="BP294" s="2393"/>
      <c r="BQ294" s="2393"/>
      <c r="BR294" s="2393"/>
      <c r="BS294" s="2393"/>
      <c r="BT294" s="2393"/>
      <c r="BU294" s="2393"/>
      <c r="BV294" s="2393"/>
      <c r="BW294" s="2393"/>
      <c r="BX294" s="2393"/>
      <c r="BY294" s="2393"/>
      <c r="BZ294" s="2393"/>
      <c r="CA294" s="2393"/>
      <c r="CB294" s="2393"/>
      <c r="CC294" s="2393"/>
      <c r="CD294" s="2395"/>
      <c r="CE294" s="86"/>
      <c r="CF294" s="86"/>
      <c r="CG294" s="77"/>
      <c r="CL294" s="85"/>
      <c r="CM294" s="85"/>
      <c r="CN294" s="85"/>
      <c r="CO294" s="85"/>
      <c r="CP294" s="85"/>
      <c r="CQ294" s="85"/>
      <c r="CR294" s="85"/>
      <c r="CS294" s="85"/>
      <c r="CT294" s="85"/>
    </row>
    <row r="295" spans="1:100" ht="12" customHeight="1" x14ac:dyDescent="0.2">
      <c r="A295" s="132" t="str">
        <f>+IF('⑧一覧からの作成用データ（異動届）'!$AC$36="印刷ＯＫ→",1,"")</f>
        <v/>
      </c>
      <c r="B295" s="2413"/>
      <c r="C295" s="2413"/>
      <c r="D295" s="2396"/>
      <c r="E295" s="2396"/>
      <c r="F295" s="2413"/>
      <c r="G295" s="2413"/>
      <c r="H295" s="2396"/>
      <c r="I295" s="2396"/>
      <c r="J295" s="486"/>
      <c r="K295" s="2165" t="s">
        <v>447</v>
      </c>
      <c r="L295" s="1564"/>
      <c r="M295" s="1564"/>
      <c r="N295" s="1564"/>
      <c r="O295" s="1564"/>
      <c r="P295" s="2378" t="s">
        <v>19</v>
      </c>
      <c r="Q295" s="2378"/>
      <c r="R295" s="2378"/>
      <c r="S295" s="2378"/>
      <c r="T295" s="2378"/>
      <c r="U295" s="2378"/>
      <c r="V295" s="2378"/>
      <c r="W295" s="2378"/>
      <c r="X295" s="2378"/>
      <c r="Y295" s="2379"/>
      <c r="Z295" s="2404"/>
      <c r="AA295" s="2405"/>
      <c r="AB295" s="1640"/>
      <c r="AC295" s="1590"/>
      <c r="AD295" s="1590"/>
      <c r="AE295" s="1590"/>
      <c r="AF295" s="1590"/>
      <c r="AG295" s="1641"/>
      <c r="AH295" s="1568"/>
      <c r="AI295" s="1569"/>
      <c r="AJ295" s="1569"/>
      <c r="AK295" s="1569"/>
      <c r="AL295" s="1569"/>
      <c r="AM295" s="1569"/>
      <c r="AN295" s="1569"/>
      <c r="AO295" s="1569"/>
      <c r="AP295" s="1569"/>
      <c r="AQ295" s="1569"/>
      <c r="AR295" s="1569"/>
      <c r="AS295" s="1569"/>
      <c r="AT295" s="1569"/>
      <c r="AU295" s="1569"/>
      <c r="AV295" s="1569"/>
      <c r="AW295" s="1569"/>
      <c r="AX295" s="1569"/>
      <c r="AY295" s="1569"/>
      <c r="AZ295" s="1569"/>
      <c r="BA295" s="1569"/>
      <c r="BB295" s="1569"/>
      <c r="BC295" s="1569"/>
      <c r="BD295" s="1569"/>
      <c r="BE295" s="1569"/>
      <c r="BF295" s="1569"/>
      <c r="BG295" s="1569"/>
      <c r="BH295" s="1561" t="s">
        <v>493</v>
      </c>
      <c r="BI295" s="1561"/>
      <c r="BJ295" s="1561"/>
      <c r="BK295" s="1561"/>
      <c r="BL295" s="1561"/>
      <c r="BM295" s="1561"/>
      <c r="BN295" s="1561"/>
      <c r="BO295" s="2380" t="s">
        <v>509</v>
      </c>
      <c r="BP295" s="2381"/>
      <c r="BQ295" s="2381"/>
      <c r="BR295" s="2381"/>
      <c r="BS295" s="2381"/>
      <c r="BT295" s="2381"/>
      <c r="BU295" s="2381"/>
      <c r="BV295" s="2381"/>
      <c r="BW295" s="2381"/>
      <c r="BX295" s="2381"/>
      <c r="BY295" s="2381"/>
      <c r="BZ295" s="2381"/>
      <c r="CA295" s="2381"/>
      <c r="CB295" s="2381"/>
      <c r="CC295" s="2381"/>
      <c r="CD295" s="2382"/>
      <c r="CE295" s="78"/>
      <c r="CF295" s="78"/>
      <c r="CG295" s="77"/>
      <c r="CL295" s="85"/>
      <c r="CM295" s="85"/>
      <c r="CN295" s="85"/>
      <c r="CO295" s="85"/>
      <c r="CP295" s="85"/>
      <c r="CQ295" s="85"/>
      <c r="CR295" s="85"/>
      <c r="CS295" s="85"/>
      <c r="CT295" s="85"/>
    </row>
    <row r="296" spans="1:100" ht="12" customHeight="1" x14ac:dyDescent="0.2">
      <c r="A296" s="132" t="str">
        <f>+IF('⑧一覧からの作成用データ（異動届）'!$AC$36="印刷ＯＫ→",1,"")</f>
        <v/>
      </c>
      <c r="B296" s="2413"/>
      <c r="C296" s="2413"/>
      <c r="D296" s="2396"/>
      <c r="E296" s="2396"/>
      <c r="F296" s="2413"/>
      <c r="G296" s="2413"/>
      <c r="H296" s="2396"/>
      <c r="I296" s="2396"/>
      <c r="J296" s="486"/>
      <c r="K296" s="2165"/>
      <c r="L296" s="1564"/>
      <c r="M296" s="1564"/>
      <c r="N296" s="1564"/>
      <c r="O296" s="1564"/>
      <c r="P296" s="2378"/>
      <c r="Q296" s="2378"/>
      <c r="R296" s="2378"/>
      <c r="S296" s="2378"/>
      <c r="T296" s="2378"/>
      <c r="U296" s="2378"/>
      <c r="V296" s="2378"/>
      <c r="W296" s="2378"/>
      <c r="X296" s="2378"/>
      <c r="Y296" s="2379"/>
      <c r="Z296" s="2404"/>
      <c r="AA296" s="2405"/>
      <c r="AB296" s="1637"/>
      <c r="AC296" s="1638"/>
      <c r="AD296" s="1638"/>
      <c r="AE296" s="1638"/>
      <c r="AF296" s="1638"/>
      <c r="AG296" s="1642"/>
      <c r="AH296" s="1570"/>
      <c r="AI296" s="1571"/>
      <c r="AJ296" s="1571"/>
      <c r="AK296" s="1571"/>
      <c r="AL296" s="1571"/>
      <c r="AM296" s="1571"/>
      <c r="AN296" s="1571"/>
      <c r="AO296" s="1571"/>
      <c r="AP296" s="1571"/>
      <c r="AQ296" s="1571"/>
      <c r="AR296" s="1571"/>
      <c r="AS296" s="1571"/>
      <c r="AT296" s="1571"/>
      <c r="AU296" s="1571"/>
      <c r="AV296" s="1571"/>
      <c r="AW296" s="1571"/>
      <c r="AX296" s="1571"/>
      <c r="AY296" s="1571"/>
      <c r="AZ296" s="1571"/>
      <c r="BA296" s="1571"/>
      <c r="BB296" s="1571"/>
      <c r="BC296" s="1571"/>
      <c r="BD296" s="1571"/>
      <c r="BE296" s="1571"/>
      <c r="BF296" s="1571"/>
      <c r="BG296" s="1571"/>
      <c r="BH296" s="1561"/>
      <c r="BI296" s="1561"/>
      <c r="BJ296" s="1561"/>
      <c r="BK296" s="1561"/>
      <c r="BL296" s="1561"/>
      <c r="BM296" s="1561"/>
      <c r="BN296" s="1561"/>
      <c r="BO296" s="2383"/>
      <c r="BP296" s="2384"/>
      <c r="BQ296" s="2384"/>
      <c r="BR296" s="2384"/>
      <c r="BS296" s="2384"/>
      <c r="BT296" s="2384"/>
      <c r="BU296" s="2384"/>
      <c r="BV296" s="2384"/>
      <c r="BW296" s="2384"/>
      <c r="BX296" s="2384"/>
      <c r="BY296" s="2384"/>
      <c r="BZ296" s="2384"/>
      <c r="CA296" s="2384"/>
      <c r="CB296" s="2384"/>
      <c r="CC296" s="2384"/>
      <c r="CD296" s="2385"/>
      <c r="CE296" s="78"/>
      <c r="CF296" s="78"/>
      <c r="CG296" s="77"/>
      <c r="CL296" s="85"/>
      <c r="CM296" s="85"/>
      <c r="CN296" s="85"/>
      <c r="CO296" s="85"/>
      <c r="CP296" s="85"/>
      <c r="CQ296" s="85"/>
      <c r="CR296" s="85"/>
      <c r="CS296" s="85"/>
      <c r="CT296" s="85"/>
    </row>
    <row r="297" spans="1:100" ht="13.5" customHeight="1" x14ac:dyDescent="0.2">
      <c r="A297" s="132" t="str">
        <f>+IF('⑧一覧からの作成用データ（異動届）'!$AC$36="印刷ＯＫ→",1,"")</f>
        <v/>
      </c>
      <c r="B297" s="2413"/>
      <c r="C297" s="2413"/>
      <c r="D297" s="2396"/>
      <c r="E297" s="2396"/>
      <c r="F297" s="2413"/>
      <c r="G297" s="2413"/>
      <c r="H297" s="2396"/>
      <c r="I297" s="2396"/>
      <c r="J297" s="486"/>
      <c r="K297" s="47"/>
      <c r="L297" s="76"/>
      <c r="M297" s="76"/>
      <c r="N297" s="76"/>
      <c r="O297" s="76"/>
      <c r="P297" s="76"/>
      <c r="Q297" s="76"/>
      <c r="R297" s="76"/>
      <c r="S297" s="76"/>
      <c r="T297" s="76"/>
      <c r="U297" s="76"/>
      <c r="V297" s="76"/>
      <c r="W297" s="76"/>
      <c r="X297" s="76"/>
      <c r="Y297" s="48"/>
      <c r="Z297" s="2404"/>
      <c r="AA297" s="2405"/>
      <c r="AB297" s="1634" t="s">
        <v>494</v>
      </c>
      <c r="AC297" s="1634"/>
      <c r="AD297" s="1634"/>
      <c r="AE297" s="1634"/>
      <c r="AF297" s="1634"/>
      <c r="AG297" s="1634"/>
      <c r="AH297" s="1610" t="str">
        <f>①伊勢崎市における事業所基本情報!$I$20&amp;""</f>
        <v/>
      </c>
      <c r="AI297" s="1611"/>
      <c r="AJ297" s="1611"/>
      <c r="AK297" s="1611"/>
      <c r="AL297" s="1611"/>
      <c r="AM297" s="1611"/>
      <c r="AN297" s="1611"/>
      <c r="AO297" s="1611"/>
      <c r="AP297" s="1611"/>
      <c r="AQ297" s="1611"/>
      <c r="AR297" s="1611"/>
      <c r="AS297" s="1611"/>
      <c r="AT297" s="1611"/>
      <c r="AU297" s="1611"/>
      <c r="AV297" s="1611"/>
      <c r="AW297" s="1611"/>
      <c r="AX297" s="1611"/>
      <c r="AY297" s="1611"/>
      <c r="AZ297" s="1611"/>
      <c r="BA297" s="1611"/>
      <c r="BB297" s="1611"/>
      <c r="BC297" s="1611"/>
      <c r="BD297" s="1611"/>
      <c r="BE297" s="1611"/>
      <c r="BF297" s="1611"/>
      <c r="BG297" s="1612"/>
      <c r="BH297" s="2386" t="s">
        <v>510</v>
      </c>
      <c r="BI297" s="2386"/>
      <c r="BJ297" s="2386"/>
      <c r="BK297" s="2386"/>
      <c r="BL297" s="1550" t="s">
        <v>33</v>
      </c>
      <c r="BM297" s="1550"/>
      <c r="BN297" s="1550"/>
      <c r="BO297" s="2388" t="str">
        <f>①伊勢崎市における事業所基本情報!$I$35&amp;""</f>
        <v/>
      </c>
      <c r="BP297" s="1614"/>
      <c r="BQ297" s="1614"/>
      <c r="BR297" s="1614"/>
      <c r="BS297" s="1614"/>
      <c r="BT297" s="1614"/>
      <c r="BU297" s="1614"/>
      <c r="BV297" s="1614"/>
      <c r="BW297" s="1614"/>
      <c r="BX297" s="1614"/>
      <c r="BY297" s="1614"/>
      <c r="BZ297" s="1614"/>
      <c r="CA297" s="1614"/>
      <c r="CB297" s="1614"/>
      <c r="CC297" s="1614"/>
      <c r="CD297" s="2389"/>
      <c r="CE297" s="78"/>
      <c r="CF297" s="78"/>
      <c r="CG297" s="77"/>
      <c r="CL297" s="85"/>
    </row>
    <row r="298" spans="1:100" ht="12" customHeight="1" x14ac:dyDescent="0.2">
      <c r="A298" s="132" t="str">
        <f>+IF('⑧一覧からの作成用データ（異動届）'!$AC$36="印刷ＯＫ→",1,"")</f>
        <v/>
      </c>
      <c r="B298" s="2413"/>
      <c r="C298" s="2413"/>
      <c r="D298" s="2396"/>
      <c r="E298" s="2396"/>
      <c r="F298" s="2413"/>
      <c r="G298" s="2413"/>
      <c r="H298" s="2396"/>
      <c r="I298" s="2396"/>
      <c r="J298" s="486"/>
      <c r="K298" s="2533">
        <f ca="1">IF('⑧一覧からの作成用データ（異動届）'!$B$31="","",'⑧一覧からの作成用データ（異動届）'!$B$31)</f>
        <v>45617</v>
      </c>
      <c r="L298" s="2534"/>
      <c r="M298" s="2534"/>
      <c r="N298" s="2534"/>
      <c r="O298" s="2534"/>
      <c r="P298" s="2534"/>
      <c r="Q298" s="2534"/>
      <c r="R298" s="2534"/>
      <c r="S298" s="2534"/>
      <c r="T298" s="2534"/>
      <c r="U298" s="2534"/>
      <c r="V298" s="2534"/>
      <c r="W298" s="2534"/>
      <c r="X298" s="2534"/>
      <c r="Y298" s="2535"/>
      <c r="Z298" s="2404"/>
      <c r="AA298" s="2405"/>
      <c r="AB298" s="2441" t="s">
        <v>484</v>
      </c>
      <c r="AC298" s="2441"/>
      <c r="AD298" s="2441"/>
      <c r="AE298" s="2441"/>
      <c r="AF298" s="2441"/>
      <c r="AG298" s="2441"/>
      <c r="AH298" s="2442" t="str">
        <f>①伊勢崎市における事業所基本情報!$I$22&amp;""</f>
        <v/>
      </c>
      <c r="AI298" s="2442"/>
      <c r="AJ298" s="2442"/>
      <c r="AK298" s="2442"/>
      <c r="AL298" s="2442"/>
      <c r="AM298" s="2442"/>
      <c r="AN298" s="2442"/>
      <c r="AO298" s="2442"/>
      <c r="AP298" s="2442"/>
      <c r="AQ298" s="2442"/>
      <c r="AR298" s="2442"/>
      <c r="AS298" s="2442"/>
      <c r="AT298" s="2442"/>
      <c r="AU298" s="2442"/>
      <c r="AV298" s="2442"/>
      <c r="AW298" s="2442"/>
      <c r="AX298" s="2442"/>
      <c r="AY298" s="2442"/>
      <c r="AZ298" s="2442"/>
      <c r="BA298" s="2442"/>
      <c r="BB298" s="2442"/>
      <c r="BC298" s="2442"/>
      <c r="BD298" s="2442"/>
      <c r="BE298" s="2442"/>
      <c r="BF298" s="2442"/>
      <c r="BG298" s="2442"/>
      <c r="BH298" s="2386"/>
      <c r="BI298" s="2386"/>
      <c r="BJ298" s="2386"/>
      <c r="BK298" s="2386"/>
      <c r="BL298" s="1550"/>
      <c r="BM298" s="1550"/>
      <c r="BN298" s="1550"/>
      <c r="BO298" s="2390"/>
      <c r="BP298" s="1616"/>
      <c r="BQ298" s="1616"/>
      <c r="BR298" s="1616"/>
      <c r="BS298" s="1616"/>
      <c r="BT298" s="1616"/>
      <c r="BU298" s="1616"/>
      <c r="BV298" s="1616"/>
      <c r="BW298" s="1616"/>
      <c r="BX298" s="1616"/>
      <c r="BY298" s="1616"/>
      <c r="BZ298" s="1616"/>
      <c r="CA298" s="1616"/>
      <c r="CB298" s="1616"/>
      <c r="CC298" s="1616"/>
      <c r="CD298" s="2391"/>
      <c r="CE298" s="78"/>
      <c r="CF298" s="78"/>
      <c r="CG298" s="77"/>
      <c r="CL298" s="85"/>
    </row>
    <row r="299" spans="1:100" ht="12" customHeight="1" x14ac:dyDescent="0.2">
      <c r="A299" s="132" t="str">
        <f>+IF('⑧一覧からの作成用データ（異動届）'!$AC$36="印刷ＯＫ→",1,"")</f>
        <v/>
      </c>
      <c r="B299" s="2413"/>
      <c r="C299" s="2413"/>
      <c r="D299" s="2396"/>
      <c r="E299" s="2396"/>
      <c r="F299" s="2413"/>
      <c r="G299" s="2413"/>
      <c r="H299" s="2396"/>
      <c r="I299" s="2396"/>
      <c r="J299" s="486"/>
      <c r="K299" s="2533"/>
      <c r="L299" s="2534"/>
      <c r="M299" s="2534"/>
      <c r="N299" s="2534"/>
      <c r="O299" s="2534"/>
      <c r="P299" s="2534"/>
      <c r="Q299" s="2534"/>
      <c r="R299" s="2534"/>
      <c r="S299" s="2534"/>
      <c r="T299" s="2534"/>
      <c r="U299" s="2534"/>
      <c r="V299" s="2534"/>
      <c r="W299" s="2534"/>
      <c r="X299" s="2534"/>
      <c r="Y299" s="2535"/>
      <c r="Z299" s="2404"/>
      <c r="AA299" s="2405"/>
      <c r="AB299" s="1550"/>
      <c r="AC299" s="1550"/>
      <c r="AD299" s="1550"/>
      <c r="AE299" s="1550"/>
      <c r="AF299" s="1550"/>
      <c r="AG299" s="1550"/>
      <c r="AH299" s="2443"/>
      <c r="AI299" s="2443"/>
      <c r="AJ299" s="2443"/>
      <c r="AK299" s="2443"/>
      <c r="AL299" s="2443"/>
      <c r="AM299" s="2443"/>
      <c r="AN299" s="2443"/>
      <c r="AO299" s="2443"/>
      <c r="AP299" s="2443"/>
      <c r="AQ299" s="2443"/>
      <c r="AR299" s="2443"/>
      <c r="AS299" s="2443"/>
      <c r="AT299" s="2443"/>
      <c r="AU299" s="2443"/>
      <c r="AV299" s="2443"/>
      <c r="AW299" s="2443"/>
      <c r="AX299" s="2443"/>
      <c r="AY299" s="2443"/>
      <c r="AZ299" s="2443"/>
      <c r="BA299" s="2443"/>
      <c r="BB299" s="2443"/>
      <c r="BC299" s="2443"/>
      <c r="BD299" s="2443"/>
      <c r="BE299" s="2443"/>
      <c r="BF299" s="2443"/>
      <c r="BG299" s="2443"/>
      <c r="BH299" s="2386"/>
      <c r="BI299" s="2386"/>
      <c r="BJ299" s="2386"/>
      <c r="BK299" s="2386"/>
      <c r="BL299" s="1550" t="s">
        <v>3</v>
      </c>
      <c r="BM299" s="1550"/>
      <c r="BN299" s="1550"/>
      <c r="BO299" s="1708" t="str">
        <f>①伊勢崎市における事業所基本情報!$I$37&amp;""</f>
        <v/>
      </c>
      <c r="BP299" s="1709"/>
      <c r="BQ299" s="1709"/>
      <c r="BR299" s="1709"/>
      <c r="BS299" s="1709"/>
      <c r="BT299" s="1709"/>
      <c r="BU299" s="1709"/>
      <c r="BV299" s="1709"/>
      <c r="BW299" s="1709"/>
      <c r="BX299" s="1709"/>
      <c r="BY299" s="1709"/>
      <c r="BZ299" s="1709"/>
      <c r="CA299" s="1709"/>
      <c r="CB299" s="1709"/>
      <c r="CC299" s="1709"/>
      <c r="CD299" s="2444"/>
      <c r="CE299" s="78"/>
      <c r="CF299" s="78"/>
      <c r="CG299" s="77"/>
      <c r="CL299" s="85"/>
      <c r="CM299" s="85"/>
    </row>
    <row r="300" spans="1:100" ht="12" customHeight="1" x14ac:dyDescent="0.2">
      <c r="A300" s="132" t="str">
        <f>+IF('⑧一覧からの作成用データ（異動届）'!$AC$36="印刷ＯＫ→",1,"")</f>
        <v/>
      </c>
      <c r="B300" s="2413"/>
      <c r="C300" s="2413"/>
      <c r="D300" s="2396"/>
      <c r="E300" s="2396"/>
      <c r="F300" s="2413"/>
      <c r="G300" s="2413"/>
      <c r="H300" s="2396"/>
      <c r="I300" s="2396"/>
      <c r="J300" s="486"/>
      <c r="K300" s="2533"/>
      <c r="L300" s="2534"/>
      <c r="M300" s="2534"/>
      <c r="N300" s="2534"/>
      <c r="O300" s="2534"/>
      <c r="P300" s="2534"/>
      <c r="Q300" s="2534"/>
      <c r="R300" s="2534"/>
      <c r="S300" s="2534"/>
      <c r="T300" s="2534"/>
      <c r="U300" s="2534"/>
      <c r="V300" s="2534"/>
      <c r="W300" s="2534"/>
      <c r="X300" s="2534"/>
      <c r="Y300" s="2535"/>
      <c r="Z300" s="2404"/>
      <c r="AA300" s="2405"/>
      <c r="AB300" s="1550"/>
      <c r="AC300" s="1550"/>
      <c r="AD300" s="1550"/>
      <c r="AE300" s="1550"/>
      <c r="AF300" s="1550"/>
      <c r="AG300" s="1550"/>
      <c r="AH300" s="2443"/>
      <c r="AI300" s="2443"/>
      <c r="AJ300" s="2443"/>
      <c r="AK300" s="2443"/>
      <c r="AL300" s="2443"/>
      <c r="AM300" s="2443"/>
      <c r="AN300" s="2443"/>
      <c r="AO300" s="2443"/>
      <c r="AP300" s="2443"/>
      <c r="AQ300" s="2443"/>
      <c r="AR300" s="2443"/>
      <c r="AS300" s="2443"/>
      <c r="AT300" s="2443"/>
      <c r="AU300" s="2443"/>
      <c r="AV300" s="2443"/>
      <c r="AW300" s="2443"/>
      <c r="AX300" s="2443"/>
      <c r="AY300" s="2443"/>
      <c r="AZ300" s="2443"/>
      <c r="BA300" s="2443"/>
      <c r="BB300" s="2443"/>
      <c r="BC300" s="2443"/>
      <c r="BD300" s="2443"/>
      <c r="BE300" s="2443"/>
      <c r="BF300" s="2443"/>
      <c r="BG300" s="2443"/>
      <c r="BH300" s="2386"/>
      <c r="BI300" s="2386"/>
      <c r="BJ300" s="2386"/>
      <c r="BK300" s="2386"/>
      <c r="BL300" s="1550"/>
      <c r="BM300" s="1550"/>
      <c r="BN300" s="1550"/>
      <c r="BO300" s="1711"/>
      <c r="BP300" s="1712"/>
      <c r="BQ300" s="1712"/>
      <c r="BR300" s="1712"/>
      <c r="BS300" s="1712"/>
      <c r="BT300" s="1712"/>
      <c r="BU300" s="1712"/>
      <c r="BV300" s="1712"/>
      <c r="BW300" s="1712"/>
      <c r="BX300" s="1712"/>
      <c r="BY300" s="1712"/>
      <c r="BZ300" s="1712"/>
      <c r="CA300" s="1712"/>
      <c r="CB300" s="1712"/>
      <c r="CC300" s="1712"/>
      <c r="CD300" s="2445"/>
      <c r="CE300" s="78"/>
      <c r="CF300" s="78"/>
      <c r="CG300" s="77"/>
      <c r="CL300" s="85"/>
      <c r="CM300" s="85"/>
    </row>
    <row r="301" spans="1:100" ht="12" customHeight="1" x14ac:dyDescent="0.2">
      <c r="A301" s="132" t="str">
        <f>+IF('⑧一覧からの作成用データ（異動届）'!$AC$36="印刷ＯＫ→",1,"")</f>
        <v/>
      </c>
      <c r="B301" s="2413"/>
      <c r="C301" s="2413"/>
      <c r="D301" s="2396"/>
      <c r="E301" s="2396"/>
      <c r="F301" s="2413"/>
      <c r="G301" s="2413"/>
      <c r="H301" s="2396"/>
      <c r="I301" s="2396"/>
      <c r="J301" s="486"/>
      <c r="K301" s="47"/>
      <c r="L301" s="76"/>
      <c r="M301" s="76"/>
      <c r="N301" s="76"/>
      <c r="O301" s="76"/>
      <c r="P301" s="76"/>
      <c r="Q301" s="76"/>
      <c r="R301" s="76"/>
      <c r="S301" s="76"/>
      <c r="T301" s="76"/>
      <c r="U301" s="76"/>
      <c r="V301" s="76"/>
      <c r="W301" s="76"/>
      <c r="X301" s="76"/>
      <c r="Y301" s="48"/>
      <c r="Z301" s="2404"/>
      <c r="AA301" s="2405"/>
      <c r="AB301" s="1550" t="s">
        <v>496</v>
      </c>
      <c r="AC301" s="1550"/>
      <c r="AD301" s="1550"/>
      <c r="AE301" s="1550"/>
      <c r="AF301" s="1550"/>
      <c r="AG301" s="1550"/>
      <c r="AH301" s="1543" t="str">
        <f>①伊勢崎市における事業所基本情報!$CG$35&amp;""</f>
        <v/>
      </c>
      <c r="AI301" s="1544"/>
      <c r="AJ301" s="1543" t="str">
        <f>①伊勢崎市における事業所基本情報!$CH$35&amp;""</f>
        <v/>
      </c>
      <c r="AK301" s="1544"/>
      <c r="AL301" s="1543" t="str">
        <f>①伊勢崎市における事業所基本情報!$CI$35&amp;""</f>
        <v/>
      </c>
      <c r="AM301" s="1544"/>
      <c r="AN301" s="1543" t="str">
        <f>①伊勢崎市における事業所基本情報!$CJ$35&amp;""</f>
        <v/>
      </c>
      <c r="AO301" s="1544"/>
      <c r="AP301" s="1543" t="str">
        <f>①伊勢崎市における事業所基本情報!$CK$35&amp;""</f>
        <v/>
      </c>
      <c r="AQ301" s="1544"/>
      <c r="AR301" s="1543" t="str">
        <f>①伊勢崎市における事業所基本情報!$CL$35&amp;""</f>
        <v/>
      </c>
      <c r="AS301" s="1544"/>
      <c r="AT301" s="1543" t="str">
        <f>①伊勢崎市における事業所基本情報!$CM$35&amp;""</f>
        <v/>
      </c>
      <c r="AU301" s="1544"/>
      <c r="AV301" s="1543" t="str">
        <f>①伊勢崎市における事業所基本情報!$CN$35&amp;""</f>
        <v/>
      </c>
      <c r="AW301" s="1544"/>
      <c r="AX301" s="1543" t="str">
        <f>①伊勢崎市における事業所基本情報!$CO$35&amp;""</f>
        <v/>
      </c>
      <c r="AY301" s="1544"/>
      <c r="AZ301" s="1543" t="str">
        <f>①伊勢崎市における事業所基本情報!$CP$35&amp;""</f>
        <v/>
      </c>
      <c r="BA301" s="1544"/>
      <c r="BB301" s="1543" t="str">
        <f>①伊勢崎市における事業所基本情報!$CQ$35&amp;""</f>
        <v/>
      </c>
      <c r="BC301" s="1544"/>
      <c r="BD301" s="1543" t="str">
        <f>①伊勢崎市における事業所基本情報!$CR$35&amp;""</f>
        <v/>
      </c>
      <c r="BE301" s="1544"/>
      <c r="BF301" s="1736" t="str">
        <f>①伊勢崎市における事業所基本情報!$CS$35&amp;""</f>
        <v/>
      </c>
      <c r="BG301" s="1737"/>
      <c r="BH301" s="2386"/>
      <c r="BI301" s="2386"/>
      <c r="BJ301" s="2386"/>
      <c r="BK301" s="2386"/>
      <c r="BL301" s="1550" t="s">
        <v>4</v>
      </c>
      <c r="BM301" s="1550"/>
      <c r="BN301" s="1550"/>
      <c r="BO301" s="1714" t="str">
        <f>①伊勢崎市における事業所基本情報!$I$39&amp;""</f>
        <v/>
      </c>
      <c r="BP301" s="1715"/>
      <c r="BQ301" s="1715"/>
      <c r="BR301" s="1715"/>
      <c r="BS301" s="1715"/>
      <c r="BT301" s="1715"/>
      <c r="BU301" s="1715"/>
      <c r="BV301" s="1715"/>
      <c r="BW301" s="1715"/>
      <c r="BX301" s="1715"/>
      <c r="BY301" s="1715"/>
      <c r="BZ301" s="1715"/>
      <c r="CA301" s="1715"/>
      <c r="CB301" s="1715"/>
      <c r="CC301" s="1715"/>
      <c r="CD301" s="2340"/>
      <c r="CE301" s="78"/>
      <c r="CF301" s="78"/>
      <c r="CL301" s="85"/>
      <c r="CM301" s="85"/>
      <c r="CN301" s="85"/>
      <c r="CO301" s="85"/>
      <c r="CP301" s="85"/>
      <c r="CQ301" s="85"/>
      <c r="CR301" s="85"/>
      <c r="CS301" s="85"/>
      <c r="CT301" s="85"/>
    </row>
    <row r="302" spans="1:100" ht="12" customHeight="1" thickBot="1" x14ac:dyDescent="0.25">
      <c r="A302" s="132" t="str">
        <f>+IF('⑧一覧からの作成用データ（異動届）'!$AC$36="印刷ＯＫ→",1,"")</f>
        <v/>
      </c>
      <c r="B302" s="2413"/>
      <c r="C302" s="2413"/>
      <c r="D302" s="2396"/>
      <c r="E302" s="2396"/>
      <c r="F302" s="2413"/>
      <c r="G302" s="2413"/>
      <c r="H302" s="2396"/>
      <c r="I302" s="2396"/>
      <c r="J302" s="486"/>
      <c r="K302" s="49"/>
      <c r="L302" s="19"/>
      <c r="M302" s="19"/>
      <c r="N302" s="19"/>
      <c r="O302" s="19"/>
      <c r="P302" s="19"/>
      <c r="Q302" s="19"/>
      <c r="R302" s="19"/>
      <c r="S302" s="19"/>
      <c r="T302" s="19"/>
      <c r="U302" s="19"/>
      <c r="V302" s="19"/>
      <c r="W302" s="19"/>
      <c r="X302" s="19"/>
      <c r="Y302" s="50"/>
      <c r="Z302" s="2406"/>
      <c r="AA302" s="2407"/>
      <c r="AB302" s="1550"/>
      <c r="AC302" s="1550"/>
      <c r="AD302" s="1550"/>
      <c r="AE302" s="1550"/>
      <c r="AF302" s="1550"/>
      <c r="AG302" s="1550"/>
      <c r="AH302" s="1620"/>
      <c r="AI302" s="1621"/>
      <c r="AJ302" s="1620"/>
      <c r="AK302" s="1621"/>
      <c r="AL302" s="1620"/>
      <c r="AM302" s="1621"/>
      <c r="AN302" s="1545"/>
      <c r="AO302" s="1546"/>
      <c r="AP302" s="1545"/>
      <c r="AQ302" s="1546"/>
      <c r="AR302" s="1545"/>
      <c r="AS302" s="1546"/>
      <c r="AT302" s="1545"/>
      <c r="AU302" s="1546"/>
      <c r="AV302" s="1545"/>
      <c r="AW302" s="1546"/>
      <c r="AX302" s="1545"/>
      <c r="AY302" s="1546"/>
      <c r="AZ302" s="1545"/>
      <c r="BA302" s="1546"/>
      <c r="BB302" s="1545"/>
      <c r="BC302" s="1546"/>
      <c r="BD302" s="1545"/>
      <c r="BE302" s="1546"/>
      <c r="BF302" s="1738"/>
      <c r="BG302" s="1543"/>
      <c r="BH302" s="2387"/>
      <c r="BI302" s="2387"/>
      <c r="BJ302" s="2387"/>
      <c r="BK302" s="2387"/>
      <c r="BL302" s="1634"/>
      <c r="BM302" s="1634"/>
      <c r="BN302" s="1634"/>
      <c r="BO302" s="2341"/>
      <c r="BP302" s="2342"/>
      <c r="BQ302" s="2342"/>
      <c r="BR302" s="2342"/>
      <c r="BS302" s="2342"/>
      <c r="BT302" s="2342"/>
      <c r="BU302" s="2342"/>
      <c r="BV302" s="2342"/>
      <c r="BW302" s="2342"/>
      <c r="BX302" s="2342"/>
      <c r="BY302" s="2342"/>
      <c r="BZ302" s="2342"/>
      <c r="CA302" s="2342"/>
      <c r="CB302" s="2342"/>
      <c r="CC302" s="2342"/>
      <c r="CD302" s="2343"/>
      <c r="CE302" s="78"/>
      <c r="CF302" s="78"/>
      <c r="CG302" s="77"/>
      <c r="CH302" s="77"/>
      <c r="CN302" s="85"/>
      <c r="CO302" s="85"/>
      <c r="CP302" s="85"/>
      <c r="CQ302" s="85"/>
      <c r="CR302" s="85"/>
      <c r="CS302" s="85"/>
      <c r="CT302" s="85"/>
      <c r="CU302" s="85"/>
      <c r="CV302" s="85"/>
    </row>
    <row r="303" spans="1:100" ht="13.5" customHeight="1" x14ac:dyDescent="0.2">
      <c r="A303" s="132" t="str">
        <f>+IF('⑧一覧からの作成用データ（異動届）'!$AC$36="印刷ＯＫ→",1,"")</f>
        <v/>
      </c>
      <c r="B303" s="2413"/>
      <c r="C303" s="2413"/>
      <c r="D303" s="2396"/>
      <c r="E303" s="2396"/>
      <c r="F303" s="2413"/>
      <c r="G303" s="2413"/>
      <c r="H303" s="2396"/>
      <c r="I303" s="2396"/>
      <c r="J303" s="486"/>
      <c r="K303" s="2344" t="s">
        <v>22</v>
      </c>
      <c r="L303" s="2344"/>
      <c r="M303" s="697" t="s">
        <v>485</v>
      </c>
      <c r="N303" s="2051"/>
      <c r="O303" s="2051"/>
      <c r="P303" s="2051"/>
      <c r="Q303" s="2051"/>
      <c r="R303" s="2053"/>
      <c r="S303" s="2514" t="str">
        <f>'⑧一覧からの作成用データ（異動届）'!$D$36&amp;""</f>
        <v/>
      </c>
      <c r="T303" s="2515"/>
      <c r="U303" s="2515"/>
      <c r="V303" s="2515"/>
      <c r="W303" s="2515"/>
      <c r="X303" s="2515"/>
      <c r="Y303" s="2515"/>
      <c r="Z303" s="2515"/>
      <c r="AA303" s="2515"/>
      <c r="AB303" s="2515"/>
      <c r="AC303" s="2515"/>
      <c r="AD303" s="2515"/>
      <c r="AE303" s="2515"/>
      <c r="AF303" s="2515"/>
      <c r="AG303" s="2515"/>
      <c r="AH303" s="2515"/>
      <c r="AI303" s="2515"/>
      <c r="AJ303" s="2515"/>
      <c r="AK303" s="2515"/>
      <c r="AL303" s="2515"/>
      <c r="AM303" s="2515"/>
      <c r="AN303" s="2617" t="s">
        <v>71</v>
      </c>
      <c r="AO303" s="2609"/>
      <c r="AP303" s="2609"/>
      <c r="AQ303" s="2609"/>
      <c r="AR303" s="2618"/>
      <c r="AS303" s="2609" t="s">
        <v>77</v>
      </c>
      <c r="AT303" s="2609"/>
      <c r="AU303" s="2609"/>
      <c r="AV303" s="2609"/>
      <c r="AW303" s="2618"/>
      <c r="AX303" s="2608" t="s">
        <v>251</v>
      </c>
      <c r="AY303" s="2609"/>
      <c r="AZ303" s="2609"/>
      <c r="BA303" s="2609"/>
      <c r="BB303" s="2610"/>
      <c r="BC303" s="2169" t="s">
        <v>72</v>
      </c>
      <c r="BD303" s="2169"/>
      <c r="BE303" s="2170"/>
      <c r="BF303" s="2030" t="s">
        <v>75</v>
      </c>
      <c r="BG303" s="2031"/>
      <c r="BH303" s="2031"/>
      <c r="BI303" s="2031"/>
      <c r="BJ303" s="2031"/>
      <c r="BK303" s="2031"/>
      <c r="BL303" s="2031"/>
      <c r="BM303" s="2031"/>
      <c r="BN303" s="2031"/>
      <c r="BO303" s="2031"/>
      <c r="BP303" s="2032"/>
      <c r="BQ303" s="2329" t="s">
        <v>76</v>
      </c>
      <c r="BR303" s="2330"/>
      <c r="BS303" s="2330"/>
      <c r="BT303" s="2330"/>
      <c r="BU303" s="2330"/>
      <c r="BV303" s="2330"/>
      <c r="BW303" s="2330"/>
      <c r="BX303" s="2330"/>
      <c r="BY303" s="2330"/>
      <c r="BZ303" s="2330"/>
      <c r="CA303" s="2330"/>
      <c r="CB303" s="2330"/>
      <c r="CC303" s="2330"/>
      <c r="CD303" s="2331"/>
      <c r="CE303" s="76"/>
      <c r="CF303" s="76"/>
      <c r="CG303" s="77"/>
      <c r="CH303" s="77"/>
      <c r="CN303" s="85"/>
      <c r="CO303" s="85"/>
      <c r="CP303" s="85"/>
      <c r="CQ303" s="85"/>
      <c r="CR303" s="85"/>
      <c r="CS303" s="85"/>
      <c r="CT303" s="85"/>
      <c r="CU303" s="85"/>
      <c r="CV303" s="85"/>
    </row>
    <row r="304" spans="1:100" ht="13.5" customHeight="1" x14ac:dyDescent="0.2">
      <c r="A304" s="132" t="str">
        <f>+IF('⑧一覧からの作成用データ（異動届）'!$AC$36="印刷ＯＫ→",1,"")</f>
        <v/>
      </c>
      <c r="B304" s="2413"/>
      <c r="C304" s="2413"/>
      <c r="D304" s="2396"/>
      <c r="E304" s="2396"/>
      <c r="F304" s="2413"/>
      <c r="G304" s="2413"/>
      <c r="H304" s="2396"/>
      <c r="I304" s="2396"/>
      <c r="J304" s="486"/>
      <c r="K304" s="2344"/>
      <c r="L304" s="2344"/>
      <c r="M304" s="2333" t="s">
        <v>3</v>
      </c>
      <c r="N304" s="2334"/>
      <c r="O304" s="2334"/>
      <c r="P304" s="2334"/>
      <c r="Q304" s="2334"/>
      <c r="R304" s="2335"/>
      <c r="S304" s="2505" t="str">
        <f>'⑧一覧からの作成用データ（異動届）'!$C$36&amp;""</f>
        <v/>
      </c>
      <c r="T304" s="1636"/>
      <c r="U304" s="1636"/>
      <c r="V304" s="1636"/>
      <c r="W304" s="1636"/>
      <c r="X304" s="1636"/>
      <c r="Y304" s="1636"/>
      <c r="Z304" s="1636"/>
      <c r="AA304" s="1636"/>
      <c r="AB304" s="1636"/>
      <c r="AC304" s="1636"/>
      <c r="AD304" s="1636"/>
      <c r="AE304" s="1636"/>
      <c r="AF304" s="1636"/>
      <c r="AG304" s="1636"/>
      <c r="AH304" s="1636"/>
      <c r="AI304" s="1636"/>
      <c r="AJ304" s="1636"/>
      <c r="AK304" s="1636"/>
      <c r="AL304" s="1636"/>
      <c r="AM304" s="1636"/>
      <c r="AN304" s="2619"/>
      <c r="AO304" s="2612"/>
      <c r="AP304" s="2612"/>
      <c r="AQ304" s="2612"/>
      <c r="AR304" s="2620"/>
      <c r="AS304" s="2612"/>
      <c r="AT304" s="2612"/>
      <c r="AU304" s="2612"/>
      <c r="AV304" s="2612"/>
      <c r="AW304" s="2620"/>
      <c r="AX304" s="2611"/>
      <c r="AY304" s="2612"/>
      <c r="AZ304" s="2612"/>
      <c r="BA304" s="2612"/>
      <c r="BB304" s="2613"/>
      <c r="BC304" s="2172"/>
      <c r="BD304" s="2172"/>
      <c r="BE304" s="2173"/>
      <c r="BF304" s="2033"/>
      <c r="BG304" s="2034"/>
      <c r="BH304" s="2034"/>
      <c r="BI304" s="2034"/>
      <c r="BJ304" s="2034"/>
      <c r="BK304" s="2034"/>
      <c r="BL304" s="2034"/>
      <c r="BM304" s="2034"/>
      <c r="BN304" s="2034"/>
      <c r="BO304" s="2034"/>
      <c r="BP304" s="2035"/>
      <c r="BQ304" s="2332"/>
      <c r="BR304" s="1590"/>
      <c r="BS304" s="1590"/>
      <c r="BT304" s="1590"/>
      <c r="BU304" s="1590"/>
      <c r="BV304" s="1590"/>
      <c r="BW304" s="1590"/>
      <c r="BX304" s="1590"/>
      <c r="BY304" s="1590"/>
      <c r="BZ304" s="1590"/>
      <c r="CA304" s="1590"/>
      <c r="CB304" s="1590"/>
      <c r="CC304" s="1590"/>
      <c r="CD304" s="1690"/>
      <c r="CE304" s="76"/>
      <c r="CF304" s="76"/>
      <c r="CG304" s="77"/>
      <c r="CH304" s="77"/>
      <c r="CN304" s="85"/>
      <c r="CO304" s="85"/>
      <c r="CP304" s="85"/>
      <c r="CQ304" s="85"/>
      <c r="CR304" s="85"/>
      <c r="CS304" s="85"/>
      <c r="CT304" s="85"/>
      <c r="CU304" s="85"/>
      <c r="CV304" s="85"/>
    </row>
    <row r="305" spans="1:100" ht="13.5" customHeight="1" x14ac:dyDescent="0.2">
      <c r="A305" s="132" t="str">
        <f>+IF('⑧一覧からの作成用データ（異動届）'!$AC$36="印刷ＯＫ→",1,"")</f>
        <v/>
      </c>
      <c r="B305" s="2413"/>
      <c r="C305" s="2413"/>
      <c r="D305" s="2396"/>
      <c r="E305" s="2396"/>
      <c r="F305" s="2413"/>
      <c r="G305" s="2413"/>
      <c r="H305" s="2396"/>
      <c r="I305" s="2396"/>
      <c r="J305" s="486"/>
      <c r="K305" s="2344"/>
      <c r="L305" s="2344"/>
      <c r="M305" s="1559"/>
      <c r="N305" s="2052"/>
      <c r="O305" s="2052"/>
      <c r="P305" s="2052"/>
      <c r="Q305" s="2052"/>
      <c r="R305" s="2054"/>
      <c r="S305" s="2507"/>
      <c r="T305" s="2508"/>
      <c r="U305" s="2508"/>
      <c r="V305" s="2508"/>
      <c r="W305" s="2508"/>
      <c r="X305" s="2508"/>
      <c r="Y305" s="2508"/>
      <c r="Z305" s="2508"/>
      <c r="AA305" s="2508"/>
      <c r="AB305" s="2508"/>
      <c r="AC305" s="2508"/>
      <c r="AD305" s="2508"/>
      <c r="AE305" s="2508"/>
      <c r="AF305" s="2508"/>
      <c r="AG305" s="2508"/>
      <c r="AH305" s="2508"/>
      <c r="AI305" s="2508"/>
      <c r="AJ305" s="2508"/>
      <c r="AK305" s="2508"/>
      <c r="AL305" s="2508"/>
      <c r="AM305" s="2508"/>
      <c r="AN305" s="2619"/>
      <c r="AO305" s="2612"/>
      <c r="AP305" s="2612"/>
      <c r="AQ305" s="2612"/>
      <c r="AR305" s="2620"/>
      <c r="AS305" s="2612"/>
      <c r="AT305" s="2612"/>
      <c r="AU305" s="2612"/>
      <c r="AV305" s="2612"/>
      <c r="AW305" s="2620"/>
      <c r="AX305" s="2611"/>
      <c r="AY305" s="2612"/>
      <c r="AZ305" s="2612"/>
      <c r="BA305" s="2612"/>
      <c r="BB305" s="2613"/>
      <c r="BC305" s="2172"/>
      <c r="BD305" s="2172"/>
      <c r="BE305" s="2173"/>
      <c r="BF305" s="2033"/>
      <c r="BG305" s="2034"/>
      <c r="BH305" s="2034"/>
      <c r="BI305" s="2034"/>
      <c r="BJ305" s="2034"/>
      <c r="BK305" s="2034"/>
      <c r="BL305" s="2034"/>
      <c r="BM305" s="2034"/>
      <c r="BN305" s="2034"/>
      <c r="BO305" s="2034"/>
      <c r="BP305" s="2035"/>
      <c r="BQ305" s="2332"/>
      <c r="BR305" s="1590"/>
      <c r="BS305" s="1590"/>
      <c r="BT305" s="1590"/>
      <c r="BU305" s="1590"/>
      <c r="BV305" s="1590"/>
      <c r="BW305" s="1590"/>
      <c r="BX305" s="1590"/>
      <c r="BY305" s="1590"/>
      <c r="BZ305" s="1590"/>
      <c r="CA305" s="1590"/>
      <c r="CB305" s="1590"/>
      <c r="CC305" s="1590"/>
      <c r="CD305" s="1690"/>
      <c r="CE305" s="76"/>
      <c r="CF305" s="76"/>
      <c r="CG305" s="77"/>
      <c r="CH305" s="77"/>
      <c r="CN305" s="85"/>
      <c r="CO305" s="85"/>
      <c r="CP305" s="85"/>
      <c r="CQ305" s="85"/>
      <c r="CR305" s="85"/>
      <c r="CS305" s="85"/>
      <c r="CT305" s="85"/>
      <c r="CU305" s="85"/>
      <c r="CV305" s="85"/>
    </row>
    <row r="306" spans="1:100" ht="13.5" customHeight="1" x14ac:dyDescent="0.2">
      <c r="A306" s="132" t="str">
        <f>+IF('⑧一覧からの作成用データ（異動届）'!$AC$36="印刷ＯＫ→",1,"")</f>
        <v/>
      </c>
      <c r="B306" s="2413"/>
      <c r="C306" s="2413"/>
      <c r="D306" s="2396"/>
      <c r="E306" s="2396"/>
      <c r="F306" s="2413"/>
      <c r="G306" s="2413"/>
      <c r="H306" s="2396"/>
      <c r="I306" s="2396"/>
      <c r="J306" s="486"/>
      <c r="K306" s="2344"/>
      <c r="L306" s="2344"/>
      <c r="M306" s="697" t="s">
        <v>16</v>
      </c>
      <c r="N306" s="2051"/>
      <c r="O306" s="2051"/>
      <c r="P306" s="2051"/>
      <c r="Q306" s="2051"/>
      <c r="R306" s="2053"/>
      <c r="S306" s="2510" t="str">
        <f>IF('⑧一覧からの作成用データ（異動届）'!$E$36="","",'⑧一覧からの作成用データ（異動届）'!$E$36)</f>
        <v/>
      </c>
      <c r="T306" s="2511"/>
      <c r="U306" s="2511"/>
      <c r="V306" s="2511"/>
      <c r="W306" s="2511"/>
      <c r="X306" s="2511"/>
      <c r="Y306" s="2511"/>
      <c r="Z306" s="2511"/>
      <c r="AA306" s="2511"/>
      <c r="AB306" s="2511"/>
      <c r="AC306" s="2511"/>
      <c r="AD306" s="2511"/>
      <c r="AE306" s="2511"/>
      <c r="AF306" s="2511"/>
      <c r="AG306" s="2511"/>
      <c r="AH306" s="2511"/>
      <c r="AI306" s="2511"/>
      <c r="AJ306" s="2511"/>
      <c r="AK306" s="2511"/>
      <c r="AL306" s="2511"/>
      <c r="AM306" s="2511"/>
      <c r="AN306" s="2619"/>
      <c r="AO306" s="2612"/>
      <c r="AP306" s="2612"/>
      <c r="AQ306" s="2612"/>
      <c r="AR306" s="2620"/>
      <c r="AS306" s="2612"/>
      <c r="AT306" s="2612"/>
      <c r="AU306" s="2612"/>
      <c r="AV306" s="2612"/>
      <c r="AW306" s="2620"/>
      <c r="AX306" s="2611"/>
      <c r="AY306" s="2612"/>
      <c r="AZ306" s="2612"/>
      <c r="BA306" s="2612"/>
      <c r="BB306" s="2613"/>
      <c r="BC306" s="2172"/>
      <c r="BD306" s="2172"/>
      <c r="BE306" s="2173"/>
      <c r="BF306" s="2033" t="str">
        <f>IFERROR(IF(BF308="3","310",IF(BF308="1",300,IF(BF308="2",203,IF(BF308="4",301,IF(BF308="5",301,IF(BF308=6,401,)))))),"")&amp;""</f>
        <v/>
      </c>
      <c r="BG306" s="2034"/>
      <c r="BH306" s="2034"/>
      <c r="BI306" s="2034"/>
      <c r="BJ306" s="2034"/>
      <c r="BK306" s="2034"/>
      <c r="BL306" s="2034"/>
      <c r="BM306" s="2034"/>
      <c r="BN306" s="2034"/>
      <c r="BO306" s="2034"/>
      <c r="BP306" s="2035"/>
      <c r="BQ306" s="2332"/>
      <c r="BR306" s="1590"/>
      <c r="BS306" s="1590"/>
      <c r="BT306" s="1590"/>
      <c r="BU306" s="1590"/>
      <c r="BV306" s="1590"/>
      <c r="BW306" s="1590"/>
      <c r="BX306" s="1590"/>
      <c r="BY306" s="1590"/>
      <c r="BZ306" s="1590"/>
      <c r="CA306" s="1590"/>
      <c r="CB306" s="1590"/>
      <c r="CC306" s="1590"/>
      <c r="CD306" s="1690"/>
      <c r="CE306" s="76"/>
      <c r="CF306" s="76"/>
      <c r="CG306" s="77"/>
      <c r="CH306" s="77"/>
      <c r="CN306" s="85"/>
      <c r="CO306" s="85"/>
      <c r="CP306" s="85"/>
      <c r="CQ306" s="85"/>
      <c r="CR306" s="85"/>
      <c r="CS306" s="85"/>
      <c r="CT306" s="85"/>
      <c r="CU306" s="85"/>
      <c r="CV306" s="85"/>
    </row>
    <row r="307" spans="1:100" ht="13.5" customHeight="1" thickBot="1" x14ac:dyDescent="0.25">
      <c r="A307" s="132" t="str">
        <f>+IF('⑧一覧からの作成用データ（異動届）'!$AC$36="印刷ＯＫ→",1,"")</f>
        <v/>
      </c>
      <c r="B307" s="2413"/>
      <c r="C307" s="2413"/>
      <c r="D307" s="2396"/>
      <c r="E307" s="2396"/>
      <c r="F307" s="2413"/>
      <c r="G307" s="2413"/>
      <c r="H307" s="2396"/>
      <c r="I307" s="2396"/>
      <c r="J307" s="486"/>
      <c r="K307" s="2344"/>
      <c r="L307" s="2344"/>
      <c r="M307" s="1559"/>
      <c r="N307" s="2052"/>
      <c r="O307" s="2052"/>
      <c r="P307" s="2052"/>
      <c r="Q307" s="2052"/>
      <c r="R307" s="2054"/>
      <c r="S307" s="2512"/>
      <c r="T307" s="2513"/>
      <c r="U307" s="2513"/>
      <c r="V307" s="2513"/>
      <c r="W307" s="2513"/>
      <c r="X307" s="2513"/>
      <c r="Y307" s="2513"/>
      <c r="Z307" s="2513"/>
      <c r="AA307" s="2513"/>
      <c r="AB307" s="2513"/>
      <c r="AC307" s="2513"/>
      <c r="AD307" s="2513"/>
      <c r="AE307" s="2513"/>
      <c r="AF307" s="2513"/>
      <c r="AG307" s="2513"/>
      <c r="AH307" s="2513"/>
      <c r="AI307" s="2513"/>
      <c r="AJ307" s="2513"/>
      <c r="AK307" s="2513"/>
      <c r="AL307" s="2513"/>
      <c r="AM307" s="2513"/>
      <c r="AN307" s="2621"/>
      <c r="AO307" s="2615"/>
      <c r="AP307" s="2615"/>
      <c r="AQ307" s="2615"/>
      <c r="AR307" s="2622"/>
      <c r="AS307" s="2615"/>
      <c r="AT307" s="2615"/>
      <c r="AU307" s="2615"/>
      <c r="AV307" s="2615"/>
      <c r="AW307" s="2622"/>
      <c r="AX307" s="2614"/>
      <c r="AY307" s="2615"/>
      <c r="AZ307" s="2615"/>
      <c r="BA307" s="2615"/>
      <c r="BB307" s="2616"/>
      <c r="BC307" s="2175"/>
      <c r="BD307" s="2175"/>
      <c r="BE307" s="2176"/>
      <c r="BF307" s="2033"/>
      <c r="BG307" s="2034"/>
      <c r="BH307" s="2034"/>
      <c r="BI307" s="2034"/>
      <c r="BJ307" s="2034"/>
      <c r="BK307" s="2034"/>
      <c r="BL307" s="2034"/>
      <c r="BM307" s="2034"/>
      <c r="BN307" s="2034"/>
      <c r="BO307" s="2034"/>
      <c r="BP307" s="2035"/>
      <c r="BQ307" s="2332"/>
      <c r="BR307" s="1590"/>
      <c r="BS307" s="1590"/>
      <c r="BT307" s="1590"/>
      <c r="BU307" s="1590"/>
      <c r="BV307" s="1590"/>
      <c r="BW307" s="1590"/>
      <c r="BX307" s="1590"/>
      <c r="BY307" s="1590"/>
      <c r="BZ307" s="1590"/>
      <c r="CA307" s="1590"/>
      <c r="CB307" s="1590"/>
      <c r="CC307" s="1590"/>
      <c r="CD307" s="1690"/>
      <c r="CE307" s="76"/>
      <c r="CF307" s="76"/>
      <c r="CG307" s="77"/>
      <c r="CH307" s="77"/>
      <c r="CN307" s="85"/>
      <c r="CO307" s="85"/>
      <c r="CP307" s="85"/>
      <c r="CQ307" s="85"/>
      <c r="CR307" s="85"/>
      <c r="CS307" s="85"/>
      <c r="CT307" s="85"/>
      <c r="CU307" s="85"/>
      <c r="CV307" s="85"/>
    </row>
    <row r="308" spans="1:100" ht="13.5" customHeight="1" x14ac:dyDescent="0.2">
      <c r="A308" s="132" t="str">
        <f>+IF('⑧一覧からの作成用データ（異動届）'!$AC$36="印刷ＯＫ→",1,"")</f>
        <v/>
      </c>
      <c r="B308" s="2413"/>
      <c r="C308" s="2413"/>
      <c r="D308" s="2396"/>
      <c r="E308" s="2396"/>
      <c r="F308" s="2413"/>
      <c r="G308" s="2413"/>
      <c r="H308" s="2396"/>
      <c r="I308" s="2396"/>
      <c r="J308" s="486"/>
      <c r="K308" s="2344"/>
      <c r="L308" s="2344"/>
      <c r="M308" s="697" t="s">
        <v>34</v>
      </c>
      <c r="N308" s="2051"/>
      <c r="O308" s="2051"/>
      <c r="P308" s="2051"/>
      <c r="Q308" s="2051"/>
      <c r="R308" s="2053"/>
      <c r="S308" s="2567" t="s">
        <v>476</v>
      </c>
      <c r="T308" s="2568"/>
      <c r="U308" s="2568"/>
      <c r="V308" s="2568"/>
      <c r="W308" s="2568"/>
      <c r="X308" s="2568"/>
      <c r="Y308" s="2568"/>
      <c r="Z308" s="2568"/>
      <c r="AA308" s="2568"/>
      <c r="AB308" s="2568"/>
      <c r="AC308" s="2568"/>
      <c r="AD308" s="2568"/>
      <c r="AE308" s="2568"/>
      <c r="AF308" s="2568"/>
      <c r="AG308" s="2568"/>
      <c r="AH308" s="2568"/>
      <c r="AI308" s="2568"/>
      <c r="AJ308" s="2568"/>
      <c r="AK308" s="2568"/>
      <c r="AL308" s="2568"/>
      <c r="AM308" s="2568"/>
      <c r="AN308" s="2483" t="str">
        <f>TEXT('⑧一覧からの作成用データ（異動届）'!$M$36,"#,##0")&amp;""</f>
        <v>0</v>
      </c>
      <c r="AO308" s="2484"/>
      <c r="AP308" s="2484"/>
      <c r="AQ308" s="2484"/>
      <c r="AR308" s="2485"/>
      <c r="AS308" s="2492" t="str">
        <f>'⑧一覧からの作成用データ（異動届）'!$N$36&amp;""</f>
        <v/>
      </c>
      <c r="AT308" s="2493"/>
      <c r="AU308" s="2493"/>
      <c r="AV308" s="2471" t="s">
        <v>84</v>
      </c>
      <c r="AW308" s="2498"/>
      <c r="AX308" s="2501" t="str">
        <f>'⑧一覧からの作成用データ（異動届）'!$U$36&amp;""</f>
        <v>6</v>
      </c>
      <c r="AY308" s="2493"/>
      <c r="AZ308" s="2493"/>
      <c r="BA308" s="2471" t="s">
        <v>84</v>
      </c>
      <c r="BB308" s="2472"/>
      <c r="BC308" s="2477" t="str">
        <f>'⑧一覧からの作成用データ（異動届）'!$R$36&amp;"年"</f>
        <v>年</v>
      </c>
      <c r="BD308" s="2477"/>
      <c r="BE308" s="2478"/>
      <c r="BF308" s="2259" t="str">
        <f>'⑧一覧からの作成用データ（異動届）'!$J$36&amp;""</f>
        <v/>
      </c>
      <c r="BG308" s="2259"/>
      <c r="BH308" s="2260"/>
      <c r="BI308" s="2265" t="s">
        <v>583</v>
      </c>
      <c r="BJ308" s="2266"/>
      <c r="BK308" s="2266"/>
      <c r="BL308" s="2266"/>
      <c r="BM308" s="2266"/>
      <c r="BN308" s="2266"/>
      <c r="BO308" s="2266"/>
      <c r="BP308" s="2266"/>
      <c r="BQ308" s="2268" t="str">
        <f>'⑧一覧からの作成用データ（異動届）'!$K$36&amp;""</f>
        <v/>
      </c>
      <c r="BR308" s="2259"/>
      <c r="BS308" s="2260"/>
      <c r="BT308" s="2271" t="s">
        <v>78</v>
      </c>
      <c r="BU308" s="2272"/>
      <c r="BV308" s="2272"/>
      <c r="BW308" s="2272"/>
      <c r="BX308" s="2272"/>
      <c r="BY308" s="2272"/>
      <c r="BZ308" s="2272"/>
      <c r="CA308" s="2272"/>
      <c r="CB308" s="2272"/>
      <c r="CC308" s="2272"/>
      <c r="CD308" s="2273"/>
      <c r="CE308" s="76"/>
      <c r="CF308" s="76"/>
      <c r="CG308" s="77"/>
      <c r="CH308" s="77"/>
      <c r="CN308" s="85"/>
      <c r="CO308" s="85"/>
      <c r="CP308" s="85"/>
      <c r="CQ308" s="85"/>
      <c r="CR308" s="85"/>
      <c r="CS308" s="85"/>
      <c r="CT308" s="85"/>
      <c r="CU308" s="85"/>
      <c r="CV308" s="85"/>
    </row>
    <row r="309" spans="1:100" ht="13.5" customHeight="1" x14ac:dyDescent="0.2">
      <c r="A309" s="132" t="str">
        <f>+IF('⑧一覧からの作成用データ（異動届）'!$AC$36="印刷ＯＫ→",1,"")</f>
        <v/>
      </c>
      <c r="B309" s="2413"/>
      <c r="C309" s="2413"/>
      <c r="D309" s="2396"/>
      <c r="E309" s="2396"/>
      <c r="F309" s="2413"/>
      <c r="G309" s="2413"/>
      <c r="H309" s="2396"/>
      <c r="I309" s="2396"/>
      <c r="J309" s="486"/>
      <c r="K309" s="2344"/>
      <c r="L309" s="2344"/>
      <c r="M309" s="1559"/>
      <c r="N309" s="2052"/>
      <c r="O309" s="2052"/>
      <c r="P309" s="2052"/>
      <c r="Q309" s="2052"/>
      <c r="R309" s="2054"/>
      <c r="S309" s="2569"/>
      <c r="T309" s="2570"/>
      <c r="U309" s="2570"/>
      <c r="V309" s="2570"/>
      <c r="W309" s="2570"/>
      <c r="X309" s="2570"/>
      <c r="Y309" s="2570"/>
      <c r="Z309" s="2570"/>
      <c r="AA309" s="2570"/>
      <c r="AB309" s="2570"/>
      <c r="AC309" s="2570"/>
      <c r="AD309" s="2570"/>
      <c r="AE309" s="2570"/>
      <c r="AF309" s="2570"/>
      <c r="AG309" s="2570"/>
      <c r="AH309" s="2570"/>
      <c r="AI309" s="2570"/>
      <c r="AJ309" s="2570"/>
      <c r="AK309" s="2570"/>
      <c r="AL309" s="2570"/>
      <c r="AM309" s="2570"/>
      <c r="AN309" s="2486"/>
      <c r="AO309" s="2487"/>
      <c r="AP309" s="2487"/>
      <c r="AQ309" s="2487"/>
      <c r="AR309" s="2488"/>
      <c r="AS309" s="2494"/>
      <c r="AT309" s="2495"/>
      <c r="AU309" s="2495"/>
      <c r="AV309" s="2473"/>
      <c r="AW309" s="2499"/>
      <c r="AX309" s="2495"/>
      <c r="AY309" s="2495"/>
      <c r="AZ309" s="2495"/>
      <c r="BA309" s="2473"/>
      <c r="BB309" s="2474"/>
      <c r="BC309" s="2479"/>
      <c r="BD309" s="2479"/>
      <c r="BE309" s="2480"/>
      <c r="BF309" s="2261"/>
      <c r="BG309" s="2261"/>
      <c r="BH309" s="2262"/>
      <c r="BI309" s="2267"/>
      <c r="BJ309" s="2267"/>
      <c r="BK309" s="2267"/>
      <c r="BL309" s="2267"/>
      <c r="BM309" s="2267"/>
      <c r="BN309" s="2267"/>
      <c r="BO309" s="2267"/>
      <c r="BP309" s="2267"/>
      <c r="BQ309" s="2269"/>
      <c r="BR309" s="2261"/>
      <c r="BS309" s="2262"/>
      <c r="BT309" s="2274"/>
      <c r="BU309" s="2274"/>
      <c r="BV309" s="2274"/>
      <c r="BW309" s="2274"/>
      <c r="BX309" s="2274"/>
      <c r="BY309" s="2274"/>
      <c r="BZ309" s="2274"/>
      <c r="CA309" s="2274"/>
      <c r="CB309" s="2274"/>
      <c r="CC309" s="2274"/>
      <c r="CD309" s="2275"/>
      <c r="CE309" s="76"/>
      <c r="CF309" s="76"/>
      <c r="CG309" s="77"/>
      <c r="CH309" s="77"/>
      <c r="CO309" s="85"/>
      <c r="CP309" s="85"/>
      <c r="CQ309" s="85"/>
      <c r="CR309" s="85"/>
      <c r="CS309" s="85"/>
      <c r="CT309" s="85"/>
      <c r="CU309" s="85"/>
      <c r="CV309" s="85"/>
    </row>
    <row r="310" spans="1:100" ht="12.75" customHeight="1" thickBot="1" x14ac:dyDescent="0.25">
      <c r="A310" s="132" t="str">
        <f>+IF('⑧一覧からの作成用データ（異動届）'!$AC$36="印刷ＯＫ→",1,"")</f>
        <v/>
      </c>
      <c r="B310" s="2413"/>
      <c r="C310" s="2413"/>
      <c r="D310" s="2396"/>
      <c r="E310" s="2396"/>
      <c r="F310" s="2413"/>
      <c r="G310" s="2413"/>
      <c r="H310" s="2396"/>
      <c r="I310" s="2396"/>
      <c r="J310" s="486"/>
      <c r="K310" s="2344"/>
      <c r="L310" s="2344"/>
      <c r="M310" s="2303" t="s">
        <v>456</v>
      </c>
      <c r="N310" s="2304"/>
      <c r="O310" s="2304"/>
      <c r="P310" s="2304"/>
      <c r="Q310" s="2304"/>
      <c r="R310" s="2305"/>
      <c r="S310" s="2502" t="str">
        <f>'⑧一覧からの作成用データ（異動届）'!$F$36&amp;""</f>
        <v/>
      </c>
      <c r="T310" s="2503"/>
      <c r="U310" s="2503"/>
      <c r="V310" s="2503"/>
      <c r="W310" s="2503"/>
      <c r="X310" s="2503"/>
      <c r="Y310" s="2503"/>
      <c r="Z310" s="2503"/>
      <c r="AA310" s="2503"/>
      <c r="AB310" s="2503"/>
      <c r="AC310" s="2503"/>
      <c r="AD310" s="2503"/>
      <c r="AE310" s="2503"/>
      <c r="AF310" s="2503"/>
      <c r="AG310" s="2503"/>
      <c r="AH310" s="2503"/>
      <c r="AI310" s="2503"/>
      <c r="AJ310" s="2503"/>
      <c r="AK310" s="2503"/>
      <c r="AL310" s="2503"/>
      <c r="AM310" s="2504"/>
      <c r="AN310" s="2486"/>
      <c r="AO310" s="2487"/>
      <c r="AP310" s="2487"/>
      <c r="AQ310" s="2487"/>
      <c r="AR310" s="2488"/>
      <c r="AS310" s="2496"/>
      <c r="AT310" s="2497"/>
      <c r="AU310" s="2497"/>
      <c r="AV310" s="2475"/>
      <c r="AW310" s="2500"/>
      <c r="AX310" s="2497"/>
      <c r="AY310" s="2497"/>
      <c r="AZ310" s="2497"/>
      <c r="BA310" s="2475"/>
      <c r="BB310" s="2476"/>
      <c r="BC310" s="2481"/>
      <c r="BD310" s="2481"/>
      <c r="BE310" s="2482"/>
      <c r="BF310" s="2263"/>
      <c r="BG310" s="2263"/>
      <c r="BH310" s="2264"/>
      <c r="BI310" s="2267"/>
      <c r="BJ310" s="2267"/>
      <c r="BK310" s="2267"/>
      <c r="BL310" s="2267"/>
      <c r="BM310" s="2267"/>
      <c r="BN310" s="2267"/>
      <c r="BO310" s="2267"/>
      <c r="BP310" s="2267"/>
      <c r="BQ310" s="2270"/>
      <c r="BR310" s="2263"/>
      <c r="BS310" s="2264"/>
      <c r="BT310" s="2274"/>
      <c r="BU310" s="2274"/>
      <c r="BV310" s="2274"/>
      <c r="BW310" s="2274"/>
      <c r="BX310" s="2274"/>
      <c r="BY310" s="2274"/>
      <c r="BZ310" s="2274"/>
      <c r="CA310" s="2274"/>
      <c r="CB310" s="2274"/>
      <c r="CC310" s="2274"/>
      <c r="CD310" s="2275"/>
      <c r="CE310" s="76"/>
      <c r="CF310" s="76"/>
      <c r="CG310" s="77"/>
      <c r="CH310" s="77"/>
      <c r="CO310" s="85"/>
      <c r="CP310" s="85"/>
      <c r="CQ310" s="85"/>
      <c r="CR310" s="85"/>
      <c r="CS310" s="85"/>
      <c r="CT310" s="85"/>
      <c r="CU310" s="85"/>
      <c r="CV310" s="85"/>
    </row>
    <row r="311" spans="1:100" ht="12.75" customHeight="1" x14ac:dyDescent="0.2">
      <c r="A311" s="132" t="str">
        <f>+IF('⑧一覧からの作成用データ（異動届）'!$AC$36="印刷ＯＫ→",1,"")</f>
        <v/>
      </c>
      <c r="B311" s="2413"/>
      <c r="C311" s="2413"/>
      <c r="D311" s="2396"/>
      <c r="E311" s="2396"/>
      <c r="F311" s="2413"/>
      <c r="G311" s="2413"/>
      <c r="H311" s="2396"/>
      <c r="I311" s="2396"/>
      <c r="J311" s="486"/>
      <c r="K311" s="2344"/>
      <c r="L311" s="2344"/>
      <c r="M311" s="2306"/>
      <c r="N311" s="2307"/>
      <c r="O311" s="2307"/>
      <c r="P311" s="2307"/>
      <c r="Q311" s="2307"/>
      <c r="R311" s="2308"/>
      <c r="S311" s="2505"/>
      <c r="T311" s="1636"/>
      <c r="U311" s="1636"/>
      <c r="V311" s="1636"/>
      <c r="W311" s="1636"/>
      <c r="X311" s="1636"/>
      <c r="Y311" s="1636"/>
      <c r="Z311" s="1636"/>
      <c r="AA311" s="1636"/>
      <c r="AB311" s="1636"/>
      <c r="AC311" s="1636"/>
      <c r="AD311" s="1636"/>
      <c r="AE311" s="1636"/>
      <c r="AF311" s="1636"/>
      <c r="AG311" s="1636"/>
      <c r="AH311" s="1636"/>
      <c r="AI311" s="1636"/>
      <c r="AJ311" s="1636"/>
      <c r="AK311" s="1636"/>
      <c r="AL311" s="1636"/>
      <c r="AM311" s="2506"/>
      <c r="AN311" s="2486"/>
      <c r="AO311" s="2487"/>
      <c r="AP311" s="2487"/>
      <c r="AQ311" s="2487"/>
      <c r="AR311" s="2488"/>
      <c r="AS311" s="2492" t="str">
        <f>'⑧一覧からの作成用データ（異動届）'!$O$36&amp;""</f>
        <v/>
      </c>
      <c r="AT311" s="2493"/>
      <c r="AU311" s="2493"/>
      <c r="AV311" s="2471" t="s">
        <v>81</v>
      </c>
      <c r="AW311" s="2498"/>
      <c r="AX311" s="2493" t="str">
        <f>'⑧一覧からの作成用データ（異動届）'!V36&amp;""</f>
        <v>5</v>
      </c>
      <c r="AY311" s="2493"/>
      <c r="AZ311" s="2493"/>
      <c r="BA311" s="2471" t="s">
        <v>81</v>
      </c>
      <c r="BB311" s="2472"/>
      <c r="BC311" s="2516" t="str">
        <f>'⑧一覧からの作成用データ（異動届）'!$S$36&amp;"月"</f>
        <v>月</v>
      </c>
      <c r="BD311" s="2517"/>
      <c r="BE311" s="2518"/>
      <c r="BF311" s="2360" t="s">
        <v>108</v>
      </c>
      <c r="BG311" s="2361"/>
      <c r="BH311" s="2361"/>
      <c r="BI311" s="2267"/>
      <c r="BJ311" s="2267"/>
      <c r="BK311" s="2267"/>
      <c r="BL311" s="2267"/>
      <c r="BM311" s="2267"/>
      <c r="BN311" s="2267"/>
      <c r="BO311" s="2267"/>
      <c r="BP311" s="2267"/>
      <c r="BQ311" s="2364" t="s">
        <v>457</v>
      </c>
      <c r="BR311" s="2365"/>
      <c r="BS311" s="2365"/>
      <c r="BT311" s="2274"/>
      <c r="BU311" s="2274"/>
      <c r="BV311" s="2274"/>
      <c r="BW311" s="2274"/>
      <c r="BX311" s="2274"/>
      <c r="BY311" s="2274"/>
      <c r="BZ311" s="2274"/>
      <c r="CA311" s="2274"/>
      <c r="CB311" s="2274"/>
      <c r="CC311" s="2274"/>
      <c r="CD311" s="2275"/>
      <c r="CE311" s="76"/>
      <c r="CF311" s="76"/>
      <c r="CG311" s="77"/>
      <c r="CH311" s="77"/>
      <c r="CO311" s="85"/>
      <c r="CP311" s="85"/>
      <c r="CQ311" s="85"/>
      <c r="CR311" s="85"/>
      <c r="CS311" s="85"/>
      <c r="CT311" s="85"/>
      <c r="CU311" s="85"/>
      <c r="CV311" s="85"/>
    </row>
    <row r="312" spans="1:100" ht="12.75" customHeight="1" x14ac:dyDescent="0.2">
      <c r="A312" s="132" t="str">
        <f>+IF('⑧一覧からの作成用データ（異動届）'!$AC$36="印刷ＯＫ→",1,"")</f>
        <v/>
      </c>
      <c r="B312" s="2413"/>
      <c r="C312" s="2413"/>
      <c r="D312" s="2396"/>
      <c r="E312" s="2396"/>
      <c r="F312" s="2413"/>
      <c r="G312" s="2413"/>
      <c r="H312" s="2396"/>
      <c r="I312" s="2396"/>
      <c r="J312" s="486"/>
      <c r="K312" s="2344"/>
      <c r="L312" s="2344"/>
      <c r="M312" s="2309"/>
      <c r="N312" s="2310"/>
      <c r="O312" s="2310"/>
      <c r="P312" s="2310"/>
      <c r="Q312" s="2310"/>
      <c r="R312" s="2311"/>
      <c r="S312" s="2507"/>
      <c r="T312" s="2508"/>
      <c r="U312" s="2508"/>
      <c r="V312" s="2508"/>
      <c r="W312" s="2508"/>
      <c r="X312" s="2508"/>
      <c r="Y312" s="2508"/>
      <c r="Z312" s="2508"/>
      <c r="AA312" s="2508"/>
      <c r="AB312" s="2508"/>
      <c r="AC312" s="2508"/>
      <c r="AD312" s="2508"/>
      <c r="AE312" s="2508"/>
      <c r="AF312" s="2508"/>
      <c r="AG312" s="2508"/>
      <c r="AH312" s="2508"/>
      <c r="AI312" s="2508"/>
      <c r="AJ312" s="2508"/>
      <c r="AK312" s="2508"/>
      <c r="AL312" s="2508"/>
      <c r="AM312" s="2509"/>
      <c r="AN312" s="2486"/>
      <c r="AO312" s="2487"/>
      <c r="AP312" s="2487"/>
      <c r="AQ312" s="2487"/>
      <c r="AR312" s="2488"/>
      <c r="AS312" s="2494"/>
      <c r="AT312" s="2495"/>
      <c r="AU312" s="2495"/>
      <c r="AV312" s="2473"/>
      <c r="AW312" s="2499"/>
      <c r="AX312" s="2495"/>
      <c r="AY312" s="2495"/>
      <c r="AZ312" s="2495"/>
      <c r="BA312" s="2473"/>
      <c r="BB312" s="2474"/>
      <c r="BC312" s="2519"/>
      <c r="BD312" s="2520"/>
      <c r="BE312" s="2521"/>
      <c r="BF312" s="2362"/>
      <c r="BG312" s="2363"/>
      <c r="BH312" s="2363"/>
      <c r="BI312" s="2267"/>
      <c r="BJ312" s="2267"/>
      <c r="BK312" s="2267"/>
      <c r="BL312" s="2267"/>
      <c r="BM312" s="2267"/>
      <c r="BN312" s="2267"/>
      <c r="BO312" s="2267"/>
      <c r="BP312" s="2267"/>
      <c r="BQ312" s="2366"/>
      <c r="BR312" s="2367"/>
      <c r="BS312" s="2367"/>
      <c r="BT312" s="2274"/>
      <c r="BU312" s="2274"/>
      <c r="BV312" s="2274"/>
      <c r="BW312" s="2274"/>
      <c r="BX312" s="2274"/>
      <c r="BY312" s="2274"/>
      <c r="BZ312" s="2274"/>
      <c r="CA312" s="2274"/>
      <c r="CB312" s="2274"/>
      <c r="CC312" s="2274"/>
      <c r="CD312" s="2275"/>
      <c r="CE312" s="76"/>
      <c r="CF312" s="76"/>
      <c r="CG312" s="77"/>
      <c r="CH312" s="77"/>
      <c r="CN312" s="85"/>
      <c r="CO312" s="85"/>
      <c r="CP312" s="85"/>
      <c r="CQ312" s="85"/>
      <c r="CR312" s="85"/>
      <c r="CS312" s="85"/>
      <c r="CT312" s="87"/>
      <c r="CU312" s="85"/>
      <c r="CV312" s="85"/>
    </row>
    <row r="313" spans="1:100" ht="12.75" customHeight="1" x14ac:dyDescent="0.2">
      <c r="A313" s="132" t="str">
        <f>+IF('⑧一覧からの作成用データ（異動届）'!$AC$36="印刷ＯＫ→",1,"")</f>
        <v/>
      </c>
      <c r="B313" s="2413"/>
      <c r="C313" s="2413"/>
      <c r="D313" s="2396"/>
      <c r="E313" s="2396"/>
      <c r="F313" s="2413"/>
      <c r="G313" s="2413"/>
      <c r="H313" s="2396"/>
      <c r="I313" s="2396"/>
      <c r="J313" s="486"/>
      <c r="K313" s="2344"/>
      <c r="L313" s="2344"/>
      <c r="M313" s="697" t="s">
        <v>5</v>
      </c>
      <c r="N313" s="2051"/>
      <c r="O313" s="2051"/>
      <c r="P313" s="2051"/>
      <c r="Q313" s="2051"/>
      <c r="R313" s="2053"/>
      <c r="S313" s="2525" t="str">
        <f>'⑧一覧からの作成用データ（異動届）'!$G$36&amp;""</f>
        <v/>
      </c>
      <c r="T313" s="2526"/>
      <c r="U313" s="2526"/>
      <c r="V313" s="2526"/>
      <c r="W313" s="2526"/>
      <c r="X313" s="2526"/>
      <c r="Y313" s="2526"/>
      <c r="Z313" s="2526"/>
      <c r="AA313" s="2526"/>
      <c r="AB313" s="2526"/>
      <c r="AC313" s="2526"/>
      <c r="AD313" s="2526"/>
      <c r="AE313" s="2526"/>
      <c r="AF313" s="2526"/>
      <c r="AG313" s="2526"/>
      <c r="AH313" s="2526"/>
      <c r="AI313" s="2526"/>
      <c r="AJ313" s="2526"/>
      <c r="AK313" s="2526"/>
      <c r="AL313" s="2526"/>
      <c r="AM313" s="2526"/>
      <c r="AN313" s="2486"/>
      <c r="AO313" s="2487"/>
      <c r="AP313" s="2487"/>
      <c r="AQ313" s="2487"/>
      <c r="AR313" s="2488"/>
      <c r="AS313" s="2496"/>
      <c r="AT313" s="2497"/>
      <c r="AU313" s="2497"/>
      <c r="AV313" s="2475"/>
      <c r="AW313" s="2500"/>
      <c r="AX313" s="2497"/>
      <c r="AY313" s="2497"/>
      <c r="AZ313" s="2497"/>
      <c r="BA313" s="2475"/>
      <c r="BB313" s="2476"/>
      <c r="BC313" s="2522"/>
      <c r="BD313" s="2523"/>
      <c r="BE313" s="2524"/>
      <c r="BF313" s="2362"/>
      <c r="BG313" s="2363"/>
      <c r="BH313" s="2363"/>
      <c r="BI313" s="2267"/>
      <c r="BJ313" s="2267"/>
      <c r="BK313" s="2267"/>
      <c r="BL313" s="2267"/>
      <c r="BM313" s="2267"/>
      <c r="BN313" s="2267"/>
      <c r="BO313" s="2267"/>
      <c r="BP313" s="2267"/>
      <c r="BQ313" s="2366"/>
      <c r="BR313" s="2367"/>
      <c r="BS313" s="2367"/>
      <c r="BT313" s="2274"/>
      <c r="BU313" s="2274"/>
      <c r="BV313" s="2274"/>
      <c r="BW313" s="2274"/>
      <c r="BX313" s="2274"/>
      <c r="BY313" s="2274"/>
      <c r="BZ313" s="2274"/>
      <c r="CA313" s="2274"/>
      <c r="CB313" s="2274"/>
      <c r="CC313" s="2274"/>
      <c r="CD313" s="2275"/>
      <c r="CE313" s="76"/>
      <c r="CF313" s="76"/>
      <c r="CG313" s="77"/>
      <c r="CH313" s="77"/>
      <c r="CN313" s="85"/>
      <c r="CO313" s="85"/>
      <c r="CP313" s="85"/>
      <c r="CQ313" s="85"/>
      <c r="CR313" s="85"/>
      <c r="CS313" s="85"/>
      <c r="CT313" s="85"/>
      <c r="CU313" s="85"/>
      <c r="CV313" s="85"/>
    </row>
    <row r="314" spans="1:100" ht="12.75" customHeight="1" x14ac:dyDescent="0.2">
      <c r="A314" s="132" t="str">
        <f>+IF('⑧一覧からの作成用データ（異動届）'!$AC$36="印刷ＯＫ→",1,"")</f>
        <v/>
      </c>
      <c r="B314" s="2413"/>
      <c r="C314" s="2413"/>
      <c r="D314" s="2396"/>
      <c r="E314" s="2396"/>
      <c r="F314" s="2413"/>
      <c r="G314" s="2413"/>
      <c r="H314" s="2396"/>
      <c r="I314" s="2396"/>
      <c r="J314" s="486"/>
      <c r="K314" s="2344"/>
      <c r="L314" s="2344"/>
      <c r="M314" s="2165"/>
      <c r="N314" s="1564"/>
      <c r="O314" s="1564"/>
      <c r="P314" s="1564"/>
      <c r="Q314" s="1564"/>
      <c r="R314" s="1565"/>
      <c r="S314" s="2527"/>
      <c r="T314" s="2528"/>
      <c r="U314" s="2528"/>
      <c r="V314" s="2528"/>
      <c r="W314" s="2528"/>
      <c r="X314" s="2528"/>
      <c r="Y314" s="2528"/>
      <c r="Z314" s="2528"/>
      <c r="AA314" s="2528"/>
      <c r="AB314" s="2528"/>
      <c r="AC314" s="2528"/>
      <c r="AD314" s="2528"/>
      <c r="AE314" s="2528"/>
      <c r="AF314" s="2528"/>
      <c r="AG314" s="2528"/>
      <c r="AH314" s="2528"/>
      <c r="AI314" s="2528"/>
      <c r="AJ314" s="2528"/>
      <c r="AK314" s="2528"/>
      <c r="AL314" s="2528"/>
      <c r="AM314" s="2528"/>
      <c r="AN314" s="2486"/>
      <c r="AO314" s="2487"/>
      <c r="AP314" s="2487"/>
      <c r="AQ314" s="2487"/>
      <c r="AR314" s="2488"/>
      <c r="AS314" s="2531" t="str">
        <f>TEXT('⑧一覧からの作成用データ（異動届）'!$P$36,"#,##0")&amp;""</f>
        <v>0</v>
      </c>
      <c r="AT314" s="2531"/>
      <c r="AU314" s="2531"/>
      <c r="AV314" s="2531"/>
      <c r="AW314" s="2531"/>
      <c r="AX314" s="2456" t="str">
        <f>TEXT('⑧一覧からの作成用データ（異動届）'!$W$36,"#,##0")&amp;""</f>
        <v>左記（ア）（イ）を入力してください</v>
      </c>
      <c r="AY314" s="2456"/>
      <c r="AZ314" s="2456"/>
      <c r="BA314" s="2456"/>
      <c r="BB314" s="2457"/>
      <c r="BC314" s="2462" t="str">
        <f>'⑧一覧からの作成用データ（異動届）'!$T$36&amp;"日"</f>
        <v>日</v>
      </c>
      <c r="BD314" s="2463"/>
      <c r="BE314" s="2464"/>
      <c r="BF314" s="2362"/>
      <c r="BG314" s="2363"/>
      <c r="BH314" s="2363"/>
      <c r="BI314" s="2267"/>
      <c r="BJ314" s="2267"/>
      <c r="BK314" s="2267"/>
      <c r="BL314" s="2267"/>
      <c r="BM314" s="2267"/>
      <c r="BN314" s="2267"/>
      <c r="BO314" s="2267"/>
      <c r="BP314" s="2267"/>
      <c r="BQ314" s="2366"/>
      <c r="BR314" s="2367"/>
      <c r="BS314" s="2367"/>
      <c r="BT314" s="2274"/>
      <c r="BU314" s="2274"/>
      <c r="BV314" s="2274"/>
      <c r="BW314" s="2274"/>
      <c r="BX314" s="2274"/>
      <c r="BY314" s="2274"/>
      <c r="BZ314" s="2274"/>
      <c r="CA314" s="2274"/>
      <c r="CB314" s="2274"/>
      <c r="CC314" s="2274"/>
      <c r="CD314" s="2275"/>
      <c r="CE314" s="76"/>
      <c r="CF314" s="76"/>
      <c r="CG314" s="77"/>
      <c r="CH314" s="77"/>
      <c r="CN314" s="85"/>
      <c r="CO314" s="85"/>
      <c r="CP314" s="85"/>
      <c r="CQ314" s="85"/>
      <c r="CR314" s="85"/>
      <c r="CS314" s="85"/>
      <c r="CT314" s="85"/>
      <c r="CU314" s="85"/>
      <c r="CV314" s="85"/>
    </row>
    <row r="315" spans="1:100" ht="12.75" customHeight="1" x14ac:dyDescent="0.2">
      <c r="A315" s="132" t="str">
        <f>+IF('⑧一覧からの作成用データ（異動届）'!$AC$36="印刷ＯＫ→",1,"")</f>
        <v/>
      </c>
      <c r="B315" s="2413"/>
      <c r="C315" s="2413"/>
      <c r="D315" s="2396"/>
      <c r="E315" s="2396"/>
      <c r="F315" s="2413"/>
      <c r="G315" s="2413"/>
      <c r="H315" s="2396"/>
      <c r="I315" s="2396"/>
      <c r="J315" s="486"/>
      <c r="K315" s="2344"/>
      <c r="L315" s="2344"/>
      <c r="M315" s="2165"/>
      <c r="N315" s="1564"/>
      <c r="O315" s="1564"/>
      <c r="P315" s="1564"/>
      <c r="Q315" s="1564"/>
      <c r="R315" s="1565"/>
      <c r="S315" s="2527"/>
      <c r="T315" s="2528"/>
      <c r="U315" s="2528"/>
      <c r="V315" s="2528"/>
      <c r="W315" s="2528"/>
      <c r="X315" s="2528"/>
      <c r="Y315" s="2528"/>
      <c r="Z315" s="2528"/>
      <c r="AA315" s="2528"/>
      <c r="AB315" s="2528"/>
      <c r="AC315" s="2528"/>
      <c r="AD315" s="2528"/>
      <c r="AE315" s="2528"/>
      <c r="AF315" s="2528"/>
      <c r="AG315" s="2528"/>
      <c r="AH315" s="2528"/>
      <c r="AI315" s="2528"/>
      <c r="AJ315" s="2528"/>
      <c r="AK315" s="2528"/>
      <c r="AL315" s="2528"/>
      <c r="AM315" s="2528"/>
      <c r="AN315" s="2486"/>
      <c r="AO315" s="2487"/>
      <c r="AP315" s="2487"/>
      <c r="AQ315" s="2487"/>
      <c r="AR315" s="2488"/>
      <c r="AS315" s="2531"/>
      <c r="AT315" s="2531"/>
      <c r="AU315" s="2531"/>
      <c r="AV315" s="2531"/>
      <c r="AW315" s="2531"/>
      <c r="AX315" s="2458"/>
      <c r="AY315" s="2458"/>
      <c r="AZ315" s="2458"/>
      <c r="BA315" s="2458"/>
      <c r="BB315" s="2459"/>
      <c r="BC315" s="2465"/>
      <c r="BD315" s="2466"/>
      <c r="BE315" s="2467"/>
      <c r="BF315" s="2278" t="s">
        <v>458</v>
      </c>
      <c r="BG315" s="2280" t="s">
        <v>107</v>
      </c>
      <c r="BH315" s="2280"/>
      <c r="BI315" s="2280"/>
      <c r="BJ315" s="2280"/>
      <c r="BK315" s="2280"/>
      <c r="BL315" s="2280"/>
      <c r="BM315" s="2280"/>
      <c r="BN315" s="2280"/>
      <c r="BO315" s="610"/>
      <c r="BP315" s="2281" t="s">
        <v>459</v>
      </c>
      <c r="BQ315" s="2366"/>
      <c r="BR315" s="2367"/>
      <c r="BS315" s="2367"/>
      <c r="BT315" s="2274"/>
      <c r="BU315" s="2274"/>
      <c r="BV315" s="2274"/>
      <c r="BW315" s="2274"/>
      <c r="BX315" s="2274"/>
      <c r="BY315" s="2274"/>
      <c r="BZ315" s="2274"/>
      <c r="CA315" s="2274"/>
      <c r="CB315" s="2274"/>
      <c r="CC315" s="2274"/>
      <c r="CD315" s="2275"/>
      <c r="CE315" s="76"/>
      <c r="CF315" s="76"/>
      <c r="CG315" s="88"/>
      <c r="CH315" s="88"/>
      <c r="CN315" s="85"/>
      <c r="CO315" s="85"/>
      <c r="CP315" s="85"/>
      <c r="CQ315" s="85"/>
      <c r="CR315" s="85"/>
      <c r="CS315" s="85"/>
      <c r="CT315" s="85"/>
      <c r="CU315" s="85"/>
      <c r="CV315" s="85"/>
    </row>
    <row r="316" spans="1:100" ht="12.75" customHeight="1" thickBot="1" x14ac:dyDescent="0.25">
      <c r="A316" s="132" t="str">
        <f>+IF('⑧一覧からの作成用データ（異動届）'!$AC$36="印刷ＯＫ→",1,"")</f>
        <v/>
      </c>
      <c r="B316" s="2413"/>
      <c r="C316" s="2413"/>
      <c r="D316" s="2396"/>
      <c r="E316" s="2396"/>
      <c r="F316" s="2413"/>
      <c r="G316" s="2413"/>
      <c r="H316" s="2396"/>
      <c r="I316" s="2396"/>
      <c r="J316" s="486"/>
      <c r="K316" s="2344"/>
      <c r="L316" s="2344"/>
      <c r="M316" s="1559"/>
      <c r="N316" s="2052"/>
      <c r="O316" s="2052"/>
      <c r="P316" s="2052"/>
      <c r="Q316" s="2052"/>
      <c r="R316" s="2054"/>
      <c r="S316" s="2529"/>
      <c r="T316" s="2530"/>
      <c r="U316" s="2530"/>
      <c r="V316" s="2530"/>
      <c r="W316" s="2530"/>
      <c r="X316" s="2530"/>
      <c r="Y316" s="2530"/>
      <c r="Z316" s="2530"/>
      <c r="AA316" s="2530"/>
      <c r="AB316" s="2530"/>
      <c r="AC316" s="2530"/>
      <c r="AD316" s="2530"/>
      <c r="AE316" s="2530"/>
      <c r="AF316" s="2530"/>
      <c r="AG316" s="2530"/>
      <c r="AH316" s="2530"/>
      <c r="AI316" s="2530"/>
      <c r="AJ316" s="2530"/>
      <c r="AK316" s="2530"/>
      <c r="AL316" s="2530"/>
      <c r="AM316" s="2530"/>
      <c r="AN316" s="2489"/>
      <c r="AO316" s="2490"/>
      <c r="AP316" s="2490"/>
      <c r="AQ316" s="2490"/>
      <c r="AR316" s="2491"/>
      <c r="AS316" s="2532"/>
      <c r="AT316" s="2532"/>
      <c r="AU316" s="2532"/>
      <c r="AV316" s="2532"/>
      <c r="AW316" s="2532"/>
      <c r="AX316" s="2460"/>
      <c r="AY316" s="2460"/>
      <c r="AZ316" s="2460"/>
      <c r="BA316" s="2460"/>
      <c r="BB316" s="2461"/>
      <c r="BC316" s="2468"/>
      <c r="BD316" s="2469"/>
      <c r="BE316" s="2470"/>
      <c r="BF316" s="2279"/>
      <c r="BG316" s="2283"/>
      <c r="BH316" s="2283"/>
      <c r="BI316" s="2283"/>
      <c r="BJ316" s="2283"/>
      <c r="BK316" s="2283"/>
      <c r="BL316" s="2283"/>
      <c r="BM316" s="2283"/>
      <c r="BN316" s="2283"/>
      <c r="BO316" s="611"/>
      <c r="BP316" s="2282"/>
      <c r="BQ316" s="2368"/>
      <c r="BR316" s="2369"/>
      <c r="BS316" s="2369"/>
      <c r="BT316" s="2276"/>
      <c r="BU316" s="2276"/>
      <c r="BV316" s="2276"/>
      <c r="BW316" s="2276"/>
      <c r="BX316" s="2276"/>
      <c r="BY316" s="2276"/>
      <c r="BZ316" s="2276"/>
      <c r="CA316" s="2276"/>
      <c r="CB316" s="2276"/>
      <c r="CC316" s="2276"/>
      <c r="CD316" s="2277"/>
      <c r="CE316" s="89"/>
      <c r="CF316" s="89"/>
      <c r="CG316" s="88"/>
      <c r="CH316" s="88"/>
      <c r="CN316" s="85"/>
      <c r="CO316" s="85"/>
      <c r="CP316" s="85"/>
      <c r="CQ316" s="85"/>
      <c r="CR316" s="85"/>
      <c r="CS316" s="85"/>
      <c r="CT316" s="85"/>
      <c r="CU316" s="85"/>
      <c r="CV316" s="85"/>
    </row>
    <row r="317" spans="1:100" ht="6.75" customHeight="1" x14ac:dyDescent="0.2">
      <c r="A317" s="132" t="str">
        <f>+IF('⑧一覧からの作成用データ（異動届）'!$AC$36="印刷ＯＫ→",1,"")</f>
        <v/>
      </c>
      <c r="B317" s="2413"/>
      <c r="C317" s="2413"/>
      <c r="D317" s="2396"/>
      <c r="E317" s="2396"/>
      <c r="F317" s="2413"/>
      <c r="G317" s="2413"/>
      <c r="H317" s="2396"/>
      <c r="I317" s="2396"/>
      <c r="J317" s="486"/>
      <c r="K317" s="2211" t="s">
        <v>308</v>
      </c>
      <c r="L317" s="2211"/>
      <c r="M317" s="2211"/>
      <c r="N317" s="2211"/>
      <c r="O317" s="2211"/>
      <c r="P317" s="2211"/>
      <c r="Q317" s="2211"/>
      <c r="R317" s="2211"/>
      <c r="S317" s="2211"/>
      <c r="T317" s="2211"/>
      <c r="U317" s="2211"/>
      <c r="V317" s="2211"/>
      <c r="W317" s="2211"/>
      <c r="X317" s="2211"/>
      <c r="Y317" s="2211"/>
      <c r="Z317" s="2211"/>
      <c r="AA317" s="2211"/>
      <c r="AB317" s="2211"/>
      <c r="AC317" s="2211"/>
      <c r="AD317" s="2211"/>
      <c r="AE317" s="2211"/>
      <c r="AF317" s="2211"/>
      <c r="AG317" s="2211"/>
      <c r="AH317" s="2211"/>
      <c r="AI317" s="2211"/>
      <c r="AJ317" s="2211"/>
      <c r="AK317" s="2211"/>
      <c r="AL317" s="2211"/>
      <c r="AM317" s="2211"/>
      <c r="AN317" s="2212"/>
      <c r="AO317" s="2212"/>
      <c r="AP317" s="2212"/>
      <c r="AQ317" s="2212"/>
      <c r="AR317" s="2212"/>
      <c r="AS317" s="2212"/>
      <c r="AT317" s="2212"/>
      <c r="AU317" s="2212"/>
      <c r="AV317" s="2212"/>
      <c r="AW317" s="2212"/>
      <c r="AX317" s="2212"/>
      <c r="AY317" s="2212"/>
      <c r="AZ317" s="2212"/>
      <c r="BA317" s="2212"/>
      <c r="BB317" s="2212"/>
      <c r="BC317" s="2212"/>
      <c r="BD317" s="2212"/>
      <c r="BE317" s="2212"/>
      <c r="BF317" s="2211"/>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89"/>
      <c r="CC317" s="89"/>
      <c r="CD317" s="89"/>
      <c r="CE317" s="89"/>
      <c r="CF317" s="89"/>
      <c r="CG317" s="88"/>
      <c r="CH317" s="88"/>
      <c r="CN317" s="85"/>
      <c r="CO317" s="85"/>
      <c r="CP317" s="85"/>
      <c r="CQ317" s="85"/>
      <c r="CR317" s="85"/>
      <c r="CS317" s="85"/>
      <c r="CT317" s="85"/>
      <c r="CU317" s="85"/>
      <c r="CV317" s="85"/>
    </row>
    <row r="318" spans="1:100" ht="16.5" customHeight="1" thickBot="1" x14ac:dyDescent="0.25">
      <c r="A318" s="132" t="str">
        <f>+IF('⑧一覧からの作成用データ（異動届）'!$AC$36="印刷ＯＫ→",1,"")</f>
        <v/>
      </c>
      <c r="B318" s="2413"/>
      <c r="C318" s="2413"/>
      <c r="D318" s="2396"/>
      <c r="E318" s="2396"/>
      <c r="F318" s="2413"/>
      <c r="G318" s="2413"/>
      <c r="H318" s="2396"/>
      <c r="I318" s="2396"/>
      <c r="J318" s="486"/>
      <c r="K318" s="2212"/>
      <c r="L318" s="2212"/>
      <c r="M318" s="2212"/>
      <c r="N318" s="2212"/>
      <c r="O318" s="2212"/>
      <c r="P318" s="2212"/>
      <c r="Q318" s="2212"/>
      <c r="R318" s="2212"/>
      <c r="S318" s="2212"/>
      <c r="T318" s="2212"/>
      <c r="U318" s="2212"/>
      <c r="V318" s="2212"/>
      <c r="W318" s="2212"/>
      <c r="X318" s="2212"/>
      <c r="Y318" s="2212"/>
      <c r="Z318" s="2212"/>
      <c r="AA318" s="2212"/>
      <c r="AB318" s="2212"/>
      <c r="AC318" s="2212"/>
      <c r="AD318" s="2212"/>
      <c r="AE318" s="2212"/>
      <c r="AF318" s="2212"/>
      <c r="AG318" s="2212"/>
      <c r="AH318" s="2212"/>
      <c r="AI318" s="2212"/>
      <c r="AJ318" s="2212"/>
      <c r="AK318" s="2212"/>
      <c r="AL318" s="2212"/>
      <c r="AM318" s="2212"/>
      <c r="AN318" s="2212"/>
      <c r="AO318" s="2212"/>
      <c r="AP318" s="2212"/>
      <c r="AQ318" s="2212"/>
      <c r="AR318" s="2212"/>
      <c r="AS318" s="2212"/>
      <c r="AT318" s="2212"/>
      <c r="AU318" s="2212"/>
      <c r="AV318" s="2212"/>
      <c r="AW318" s="2212"/>
      <c r="AX318" s="2212"/>
      <c r="AY318" s="2212"/>
      <c r="AZ318" s="2212"/>
      <c r="BA318" s="2212"/>
      <c r="BB318" s="2212"/>
      <c r="BC318" s="2212"/>
      <c r="BD318" s="2212"/>
      <c r="BE318" s="2212"/>
      <c r="BF318" s="2212"/>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77"/>
      <c r="CH318" s="77"/>
      <c r="CN318" s="85"/>
      <c r="CO318" s="85"/>
      <c r="CP318" s="85"/>
      <c r="CQ318" s="85"/>
      <c r="CR318" s="85"/>
      <c r="CS318" s="85"/>
      <c r="CT318" s="85"/>
      <c r="CU318" s="85"/>
      <c r="CV318" s="85"/>
    </row>
    <row r="319" spans="1:100" ht="16.5" customHeight="1" x14ac:dyDescent="0.2">
      <c r="A319" s="132" t="str">
        <f>+IF('⑧一覧からの作成用データ（異動届）'!$AC$36="印刷ＯＫ→",1,"")</f>
        <v/>
      </c>
      <c r="B319" s="2413"/>
      <c r="C319" s="2413"/>
      <c r="D319" s="2396"/>
      <c r="E319" s="2396"/>
      <c r="F319" s="2413"/>
      <c r="G319" s="2413"/>
      <c r="H319" s="2396"/>
      <c r="I319" s="2396"/>
      <c r="J319" s="486"/>
      <c r="K319" s="2213" t="s">
        <v>35</v>
      </c>
      <c r="L319" s="2213"/>
      <c r="M319" s="2213"/>
      <c r="N319" s="1692" t="s">
        <v>460</v>
      </c>
      <c r="O319" s="1693"/>
      <c r="P319" s="1693"/>
      <c r="Q319" s="1693"/>
      <c r="R319" s="1693"/>
      <c r="S319" s="1693"/>
      <c r="T319" s="1693"/>
      <c r="U319" s="2214"/>
      <c r="V319" s="2215"/>
      <c r="W319" s="2215"/>
      <c r="X319" s="2215"/>
      <c r="Y319" s="2215"/>
      <c r="Z319" s="2215"/>
      <c r="AA319" s="2215"/>
      <c r="AB319" s="2215"/>
      <c r="AC319" s="2215"/>
      <c r="AD319" s="2215"/>
      <c r="AE319" s="2215"/>
      <c r="AF319" s="2215"/>
      <c r="AG319" s="2215"/>
      <c r="AH319" s="2216"/>
      <c r="AI319" s="2220" t="s">
        <v>229</v>
      </c>
      <c r="AJ319" s="2221"/>
      <c r="AK319" s="2222"/>
      <c r="AL319" s="2226" t="s">
        <v>39</v>
      </c>
      <c r="AM319" s="2227"/>
      <c r="AN319" s="2227"/>
      <c r="AO319" s="2227"/>
      <c r="AP319" s="2227"/>
      <c r="AQ319" s="2227"/>
      <c r="AR319" s="2227"/>
      <c r="AS319" s="2228"/>
      <c r="AT319" s="2077"/>
      <c r="AU319" s="2077"/>
      <c r="AV319" s="2077"/>
      <c r="AW319" s="2077"/>
      <c r="AX319" s="2077"/>
      <c r="AY319" s="2077"/>
      <c r="AZ319" s="2077"/>
      <c r="BA319" s="2077"/>
      <c r="BB319" s="2077"/>
      <c r="BC319" s="2077"/>
      <c r="BD319" s="2077"/>
      <c r="BE319" s="2177"/>
      <c r="BF319" s="2178"/>
      <c r="BG319" s="2199" t="s">
        <v>40</v>
      </c>
      <c r="BH319" s="2200"/>
      <c r="BI319" s="2200"/>
      <c r="BJ319" s="2200"/>
      <c r="BK319" s="2200"/>
      <c r="BL319" s="2200"/>
      <c r="BM319" s="2200"/>
      <c r="BN319" s="2200"/>
      <c r="BO319" s="2200"/>
      <c r="BP319" s="2200"/>
      <c r="BQ319" s="2200"/>
      <c r="BR319" s="2555" t="str">
        <f>IF('⑧一覧からの作成用データ（異動届）'!$Y$36="","",TEXT('⑧一覧からの作成用データ（異動届）'!$Y$36,"#,##0")&amp;"")</f>
        <v/>
      </c>
      <c r="BS319" s="2556"/>
      <c r="BT319" s="2556"/>
      <c r="BU319" s="2556"/>
      <c r="BV319" s="2556"/>
      <c r="BW319" s="2556"/>
      <c r="BX319" s="2556"/>
      <c r="BY319" s="2556"/>
      <c r="BZ319" s="2557"/>
      <c r="CA319" s="2208" t="s">
        <v>7</v>
      </c>
      <c r="CB319" s="2208"/>
      <c r="CC319" s="2208"/>
      <c r="CD319" s="2209"/>
      <c r="CE319" s="23"/>
      <c r="CF319" s="76"/>
      <c r="CG319" s="77"/>
      <c r="CH319" s="77"/>
      <c r="CN319" s="85"/>
      <c r="CO319" s="85"/>
      <c r="CP319" s="85"/>
      <c r="CQ319" s="85"/>
      <c r="CR319" s="85"/>
      <c r="CS319" s="85"/>
      <c r="CT319" s="85"/>
      <c r="CU319" s="85"/>
      <c r="CV319" s="85"/>
    </row>
    <row r="320" spans="1:100" ht="16.5" customHeight="1" thickBot="1" x14ac:dyDescent="0.25">
      <c r="A320" s="132" t="str">
        <f>+IF('⑧一覧からの作成用データ（異動届）'!$AC$36="印刷ＯＫ→",1,"")</f>
        <v/>
      </c>
      <c r="B320" s="2413"/>
      <c r="C320" s="2413"/>
      <c r="D320" s="2396"/>
      <c r="E320" s="2396"/>
      <c r="F320" s="2413"/>
      <c r="G320" s="2413"/>
      <c r="H320" s="2396"/>
      <c r="I320" s="2396"/>
      <c r="J320" s="486"/>
      <c r="K320" s="2213"/>
      <c r="L320" s="2213"/>
      <c r="M320" s="2213"/>
      <c r="N320" s="1698"/>
      <c r="O320" s="1699"/>
      <c r="P320" s="1699"/>
      <c r="Q320" s="1699"/>
      <c r="R320" s="1699"/>
      <c r="S320" s="1699"/>
      <c r="T320" s="1699"/>
      <c r="U320" s="2217"/>
      <c r="V320" s="2218"/>
      <c r="W320" s="2218"/>
      <c r="X320" s="2218"/>
      <c r="Y320" s="2218"/>
      <c r="Z320" s="2218"/>
      <c r="AA320" s="2218"/>
      <c r="AB320" s="2218"/>
      <c r="AC320" s="2218"/>
      <c r="AD320" s="2218"/>
      <c r="AE320" s="2218"/>
      <c r="AF320" s="2218"/>
      <c r="AG320" s="2218"/>
      <c r="AH320" s="2219"/>
      <c r="AI320" s="2223"/>
      <c r="AJ320" s="2224"/>
      <c r="AK320" s="2225"/>
      <c r="AL320" s="2229"/>
      <c r="AM320" s="2230"/>
      <c r="AN320" s="2230"/>
      <c r="AO320" s="2230"/>
      <c r="AP320" s="2230"/>
      <c r="AQ320" s="2230"/>
      <c r="AR320" s="2230"/>
      <c r="AS320" s="2231"/>
      <c r="AT320" s="2077"/>
      <c r="AU320" s="2077"/>
      <c r="AV320" s="2077"/>
      <c r="AW320" s="2077"/>
      <c r="AX320" s="2077"/>
      <c r="AY320" s="2077"/>
      <c r="AZ320" s="2077"/>
      <c r="BA320" s="2077"/>
      <c r="BB320" s="2077"/>
      <c r="BC320" s="2077"/>
      <c r="BD320" s="2077"/>
      <c r="BE320" s="2198"/>
      <c r="BF320" s="2196"/>
      <c r="BG320" s="2201"/>
      <c r="BH320" s="1530"/>
      <c r="BI320" s="1530"/>
      <c r="BJ320" s="1530"/>
      <c r="BK320" s="1530"/>
      <c r="BL320" s="1530"/>
      <c r="BM320" s="1530"/>
      <c r="BN320" s="1530"/>
      <c r="BO320" s="1530"/>
      <c r="BP320" s="1530"/>
      <c r="BQ320" s="1530"/>
      <c r="BR320" s="2558"/>
      <c r="BS320" s="2559"/>
      <c r="BT320" s="2559"/>
      <c r="BU320" s="2559"/>
      <c r="BV320" s="2559"/>
      <c r="BW320" s="2559"/>
      <c r="BX320" s="2559"/>
      <c r="BY320" s="2559"/>
      <c r="BZ320" s="2560"/>
      <c r="CA320" s="1632"/>
      <c r="CB320" s="1632"/>
      <c r="CC320" s="1632"/>
      <c r="CD320" s="2210"/>
      <c r="CE320" s="76"/>
      <c r="CF320" s="76"/>
      <c r="CG320" s="77"/>
      <c r="CH320" s="77"/>
      <c r="CN320" s="85"/>
      <c r="CO320" s="85"/>
      <c r="CP320" s="85"/>
      <c r="CQ320" s="85"/>
      <c r="CR320" s="85"/>
      <c r="CS320" s="85"/>
      <c r="CT320" s="85"/>
      <c r="CU320" s="85"/>
      <c r="CV320" s="85"/>
    </row>
    <row r="321" spans="1:100" ht="16.5" customHeight="1" x14ac:dyDescent="0.2">
      <c r="A321" s="132" t="str">
        <f>+IF('⑧一覧からの作成用データ（異動届）'!$AC$36="印刷ＯＫ→",1,"")</f>
        <v/>
      </c>
      <c r="B321" s="2413"/>
      <c r="C321" s="2413"/>
      <c r="D321" s="2396"/>
      <c r="E321" s="2396"/>
      <c r="F321" s="2413"/>
      <c r="G321" s="2413"/>
      <c r="H321" s="2396"/>
      <c r="I321" s="2396"/>
      <c r="J321" s="486"/>
      <c r="K321" s="2213"/>
      <c r="L321" s="2213"/>
      <c r="M321" s="2213"/>
      <c r="N321" s="2168" t="s">
        <v>21</v>
      </c>
      <c r="O321" s="2169"/>
      <c r="P321" s="2169"/>
      <c r="Q321" s="2169"/>
      <c r="R321" s="2169"/>
      <c r="S321" s="2169"/>
      <c r="T321" s="2170"/>
      <c r="U321" s="2177" t="s">
        <v>461</v>
      </c>
      <c r="V321" s="2178"/>
      <c r="W321" s="2179"/>
      <c r="X321" s="2179"/>
      <c r="Y321" s="2179"/>
      <c r="Z321" s="2179"/>
      <c r="AA321" s="2179"/>
      <c r="AB321" s="2179"/>
      <c r="AC321" s="2179"/>
      <c r="AD321" s="2179"/>
      <c r="AE321" s="63"/>
      <c r="AF321" s="63"/>
      <c r="AG321" s="63"/>
      <c r="AH321" s="63"/>
      <c r="AI321" s="63"/>
      <c r="AJ321" s="63"/>
      <c r="AK321" s="63"/>
      <c r="AL321" s="63"/>
      <c r="AM321" s="63"/>
      <c r="AN321" s="63"/>
      <c r="AO321" s="64"/>
      <c r="AP321" s="2180" t="s">
        <v>38</v>
      </c>
      <c r="AQ321" s="2181"/>
      <c r="AR321" s="2073" t="s">
        <v>33</v>
      </c>
      <c r="AS321" s="2074"/>
      <c r="AT321" s="2077"/>
      <c r="AU321" s="2077"/>
      <c r="AV321" s="2077"/>
      <c r="AW321" s="2077"/>
      <c r="AX321" s="2077"/>
      <c r="AY321" s="2077"/>
      <c r="AZ321" s="2077"/>
      <c r="BA321" s="2077"/>
      <c r="BB321" s="2077"/>
      <c r="BC321" s="2077"/>
      <c r="BD321" s="2077"/>
      <c r="BE321" s="2077"/>
      <c r="BF321" s="2078"/>
      <c r="BG321" s="57"/>
      <c r="BH321" s="76"/>
      <c r="BI321" s="76"/>
      <c r="BJ321" s="2561" t="str">
        <f>'⑧一覧からの作成用データ（異動届）'!$X$36&amp;""</f>
        <v/>
      </c>
      <c r="BK321" s="2562"/>
      <c r="BL321" s="2562"/>
      <c r="BM321" s="2562"/>
      <c r="BN321" s="2562"/>
      <c r="BO321" s="2563"/>
      <c r="BP321" s="1720" t="s">
        <v>311</v>
      </c>
      <c r="BQ321" s="2063"/>
      <c r="BR321" s="2063"/>
      <c r="BS321" s="2063"/>
      <c r="BT321" s="2063"/>
      <c r="BU321" s="2063"/>
      <c r="BV321" s="2063"/>
      <c r="BW321" s="2063"/>
      <c r="BX321" s="2063"/>
      <c r="BY321" s="2063"/>
      <c r="BZ321" s="2063"/>
      <c r="CA321" s="2063"/>
      <c r="CB321" s="2063"/>
      <c r="CC321" s="2063"/>
      <c r="CD321" s="2064"/>
      <c r="CE321" s="76"/>
      <c r="CF321" s="76"/>
      <c r="CG321" s="77"/>
      <c r="CH321" s="77"/>
      <c r="CN321" s="85"/>
      <c r="CO321" s="85"/>
      <c r="CP321" s="85"/>
      <c r="CQ321" s="85"/>
      <c r="CR321" s="85"/>
      <c r="CS321" s="85"/>
    </row>
    <row r="322" spans="1:100" ht="16.5" customHeight="1" thickBot="1" x14ac:dyDescent="0.25">
      <c r="A322" s="132" t="str">
        <f>+IF('⑧一覧からの作成用データ（異動届）'!$AC$36="印刷ＯＫ→",1,"")</f>
        <v/>
      </c>
      <c r="B322" s="2413"/>
      <c r="C322" s="2413"/>
      <c r="D322" s="2396"/>
      <c r="E322" s="2396"/>
      <c r="F322" s="2413"/>
      <c r="G322" s="2413"/>
      <c r="H322" s="2396"/>
      <c r="I322" s="2396"/>
      <c r="J322" s="486"/>
      <c r="K322" s="2213"/>
      <c r="L322" s="2213"/>
      <c r="M322" s="2213"/>
      <c r="N322" s="2171"/>
      <c r="O322" s="2172"/>
      <c r="P322" s="2172"/>
      <c r="Q322" s="2172"/>
      <c r="R322" s="2172"/>
      <c r="S322" s="2172"/>
      <c r="T322" s="2173"/>
      <c r="U322" s="2067"/>
      <c r="V322" s="2068"/>
      <c r="W322" s="2068"/>
      <c r="X322" s="2068"/>
      <c r="Y322" s="2068"/>
      <c r="Z322" s="2068"/>
      <c r="AA322" s="2068"/>
      <c r="AB322" s="2068"/>
      <c r="AC322" s="2068"/>
      <c r="AD322" s="2068"/>
      <c r="AE322" s="2068"/>
      <c r="AF322" s="2068"/>
      <c r="AG322" s="2068"/>
      <c r="AH322" s="2068"/>
      <c r="AI322" s="2068"/>
      <c r="AJ322" s="2068"/>
      <c r="AK322" s="2068"/>
      <c r="AL322" s="2068"/>
      <c r="AM322" s="2068"/>
      <c r="AN322" s="2068"/>
      <c r="AO322" s="2069"/>
      <c r="AP322" s="2182"/>
      <c r="AQ322" s="2183"/>
      <c r="AR322" s="2075"/>
      <c r="AS322" s="2076"/>
      <c r="AT322" s="2077"/>
      <c r="AU322" s="2077"/>
      <c r="AV322" s="2077"/>
      <c r="AW322" s="2077"/>
      <c r="AX322" s="2077"/>
      <c r="AY322" s="2077"/>
      <c r="AZ322" s="2077"/>
      <c r="BA322" s="2077"/>
      <c r="BB322" s="2077"/>
      <c r="BC322" s="2077"/>
      <c r="BD322" s="2077"/>
      <c r="BE322" s="2077"/>
      <c r="BF322" s="2078"/>
      <c r="BG322" s="57"/>
      <c r="BH322" s="76"/>
      <c r="BI322" s="76"/>
      <c r="BJ322" s="2564"/>
      <c r="BK322" s="2565"/>
      <c r="BL322" s="2565"/>
      <c r="BM322" s="2565"/>
      <c r="BN322" s="2565"/>
      <c r="BO322" s="2566"/>
      <c r="BP322" s="2063"/>
      <c r="BQ322" s="2063"/>
      <c r="BR322" s="2063"/>
      <c r="BS322" s="2063"/>
      <c r="BT322" s="2063"/>
      <c r="BU322" s="2063"/>
      <c r="BV322" s="2063"/>
      <c r="BW322" s="2063"/>
      <c r="BX322" s="2063"/>
      <c r="BY322" s="2063"/>
      <c r="BZ322" s="2063"/>
      <c r="CA322" s="2063"/>
      <c r="CB322" s="2063"/>
      <c r="CC322" s="2063"/>
      <c r="CD322" s="2064"/>
      <c r="CE322" s="76"/>
      <c r="CF322" s="76"/>
      <c r="CG322" s="77"/>
      <c r="CH322" s="77"/>
      <c r="CN322" s="85"/>
      <c r="CO322" s="85"/>
      <c r="CP322" s="85"/>
      <c r="CQ322" s="85"/>
      <c r="CR322" s="85"/>
      <c r="CS322" s="85"/>
    </row>
    <row r="323" spans="1:100" ht="16.5" customHeight="1" thickBot="1" x14ac:dyDescent="0.25">
      <c r="A323" s="132" t="str">
        <f>+IF('⑧一覧からの作成用データ（異動届）'!$AC$36="印刷ＯＫ→",1,"")</f>
        <v/>
      </c>
      <c r="B323" s="2413"/>
      <c r="C323" s="2413"/>
      <c r="D323" s="2396"/>
      <c r="E323" s="2396"/>
      <c r="F323" s="2413"/>
      <c r="G323" s="2413"/>
      <c r="H323" s="2396"/>
      <c r="I323" s="2396"/>
      <c r="J323" s="486"/>
      <c r="K323" s="2213"/>
      <c r="L323" s="2213"/>
      <c r="M323" s="2213"/>
      <c r="N323" s="2174"/>
      <c r="O323" s="2175"/>
      <c r="P323" s="2175"/>
      <c r="Q323" s="2175"/>
      <c r="R323" s="2175"/>
      <c r="S323" s="2175"/>
      <c r="T323" s="2176"/>
      <c r="U323" s="2070"/>
      <c r="V323" s="2071"/>
      <c r="W323" s="2071"/>
      <c r="X323" s="2071"/>
      <c r="Y323" s="2071"/>
      <c r="Z323" s="2071"/>
      <c r="AA323" s="2071"/>
      <c r="AB323" s="2071"/>
      <c r="AC323" s="2071"/>
      <c r="AD323" s="2071"/>
      <c r="AE323" s="2071"/>
      <c r="AF323" s="2071"/>
      <c r="AG323" s="2071"/>
      <c r="AH323" s="2071"/>
      <c r="AI323" s="2071"/>
      <c r="AJ323" s="2071"/>
      <c r="AK323" s="2071"/>
      <c r="AL323" s="2071"/>
      <c r="AM323" s="2071"/>
      <c r="AN323" s="2071"/>
      <c r="AO323" s="2072"/>
      <c r="AP323" s="2182"/>
      <c r="AQ323" s="2183"/>
      <c r="AR323" s="2073" t="s">
        <v>3</v>
      </c>
      <c r="AS323" s="2074"/>
      <c r="AT323" s="2077"/>
      <c r="AU323" s="2077"/>
      <c r="AV323" s="2077"/>
      <c r="AW323" s="2077"/>
      <c r="AX323" s="2077"/>
      <c r="AY323" s="2077"/>
      <c r="AZ323" s="2077"/>
      <c r="BA323" s="2077"/>
      <c r="BB323" s="2077"/>
      <c r="BC323" s="2077"/>
      <c r="BD323" s="2077"/>
      <c r="BE323" s="2077"/>
      <c r="BF323" s="2078"/>
      <c r="BG323" s="58"/>
      <c r="BH323" s="59"/>
      <c r="BI323" s="59"/>
      <c r="BJ323" s="59"/>
      <c r="BK323" s="59"/>
      <c r="BL323" s="59"/>
      <c r="BM323" s="59"/>
      <c r="BN323" s="59"/>
      <c r="BO323" s="59"/>
      <c r="BP323" s="2065"/>
      <c r="BQ323" s="2065"/>
      <c r="BR323" s="2065"/>
      <c r="BS323" s="2065"/>
      <c r="BT323" s="2065"/>
      <c r="BU323" s="2065"/>
      <c r="BV323" s="2065"/>
      <c r="BW323" s="2065"/>
      <c r="BX323" s="2065"/>
      <c r="BY323" s="2065"/>
      <c r="BZ323" s="2065"/>
      <c r="CA323" s="2065"/>
      <c r="CB323" s="2065"/>
      <c r="CC323" s="2065"/>
      <c r="CD323" s="2066"/>
      <c r="CE323" s="76"/>
      <c r="CF323" s="76"/>
      <c r="CG323" s="77"/>
      <c r="CH323" s="77"/>
      <c r="CN323" s="85"/>
      <c r="CO323" s="85"/>
      <c r="CP323" s="85"/>
      <c r="CQ323" s="85"/>
      <c r="CR323" s="85"/>
      <c r="CS323" s="85"/>
      <c r="CT323" s="85"/>
      <c r="CU323" s="85"/>
      <c r="CV323" s="85"/>
    </row>
    <row r="324" spans="1:100" ht="16.5" customHeight="1" thickBot="1" x14ac:dyDescent="0.25">
      <c r="A324" s="132" t="str">
        <f>+IF('⑧一覧からの作成用データ（異動届）'!$AC$36="印刷ＯＫ→",1,"")</f>
        <v/>
      </c>
      <c r="B324" s="2413"/>
      <c r="C324" s="2413"/>
      <c r="D324" s="2396"/>
      <c r="E324" s="2396"/>
      <c r="F324" s="2413"/>
      <c r="G324" s="2413"/>
      <c r="H324" s="2396"/>
      <c r="I324" s="2396"/>
      <c r="J324" s="486"/>
      <c r="K324" s="2213"/>
      <c r="L324" s="2213"/>
      <c r="M324" s="2213"/>
      <c r="N324" s="1529" t="s">
        <v>36</v>
      </c>
      <c r="O324" s="2079"/>
      <c r="P324" s="2079"/>
      <c r="Q324" s="2079"/>
      <c r="R324" s="2079"/>
      <c r="S324" s="2079"/>
      <c r="T324" s="2080"/>
      <c r="U324" s="2081"/>
      <c r="V324" s="2082"/>
      <c r="W324" s="2082"/>
      <c r="X324" s="2082"/>
      <c r="Y324" s="2082"/>
      <c r="Z324" s="2082"/>
      <c r="AA324" s="2082"/>
      <c r="AB324" s="2082"/>
      <c r="AC324" s="2082"/>
      <c r="AD324" s="2082"/>
      <c r="AE324" s="2082"/>
      <c r="AF324" s="2082"/>
      <c r="AG324" s="2082"/>
      <c r="AH324" s="2082"/>
      <c r="AI324" s="2082"/>
      <c r="AJ324" s="2082"/>
      <c r="AK324" s="2082"/>
      <c r="AL324" s="2082"/>
      <c r="AM324" s="2082"/>
      <c r="AN324" s="2082"/>
      <c r="AO324" s="2083"/>
      <c r="AP324" s="2182"/>
      <c r="AQ324" s="2183"/>
      <c r="AR324" s="2075"/>
      <c r="AS324" s="2076"/>
      <c r="AT324" s="2077"/>
      <c r="AU324" s="2077"/>
      <c r="AV324" s="2077"/>
      <c r="AW324" s="2077"/>
      <c r="AX324" s="2077"/>
      <c r="AY324" s="2077"/>
      <c r="AZ324" s="2077"/>
      <c r="BA324" s="2077"/>
      <c r="BB324" s="2077"/>
      <c r="BC324" s="2077"/>
      <c r="BD324" s="2077"/>
      <c r="BE324" s="2077"/>
      <c r="BF324" s="2078"/>
      <c r="BG324" s="2165" t="s">
        <v>34</v>
      </c>
      <c r="BH324" s="1564"/>
      <c r="BI324" s="1564"/>
      <c r="BJ324" s="1564"/>
      <c r="BK324" s="1564"/>
      <c r="BL324" s="1564"/>
      <c r="BM324" s="1564"/>
      <c r="BN324" s="1564"/>
      <c r="BO324" s="1565"/>
      <c r="BP324" s="2166"/>
      <c r="BQ324" s="714"/>
      <c r="BR324" s="714"/>
      <c r="BS324" s="714"/>
      <c r="BT324" s="714"/>
      <c r="BU324" s="714"/>
      <c r="BV324" s="714"/>
      <c r="BW324" s="714"/>
      <c r="BX324" s="714"/>
      <c r="BY324" s="714"/>
      <c r="BZ324" s="714"/>
      <c r="CA324" s="714"/>
      <c r="CB324" s="714"/>
      <c r="CC324" s="714"/>
      <c r="CD324" s="2167"/>
      <c r="CE324" s="76"/>
      <c r="CF324" s="76"/>
      <c r="CG324" s="77"/>
      <c r="CH324" s="77"/>
      <c r="CN324" s="85"/>
      <c r="CO324" s="85"/>
      <c r="CP324" s="85"/>
      <c r="CQ324" s="85"/>
      <c r="CR324" s="85"/>
      <c r="CS324" s="85"/>
      <c r="CT324" s="85"/>
      <c r="CU324" s="85"/>
      <c r="CV324" s="85"/>
    </row>
    <row r="325" spans="1:100" ht="16.5" customHeight="1" x14ac:dyDescent="0.2">
      <c r="A325" s="132" t="str">
        <f>+IF('⑧一覧からの作成用データ（異動届）'!$AC$36="印刷ＯＫ→",1,"")</f>
        <v/>
      </c>
      <c r="B325" s="2413"/>
      <c r="C325" s="2413"/>
      <c r="D325" s="2396"/>
      <c r="E325" s="2396"/>
      <c r="F325" s="2413"/>
      <c r="G325" s="2413"/>
      <c r="H325" s="2396"/>
      <c r="I325" s="2396"/>
      <c r="J325" s="486"/>
      <c r="K325" s="2213"/>
      <c r="L325" s="2213"/>
      <c r="M325" s="2213"/>
      <c r="N325" s="2186" t="s">
        <v>37</v>
      </c>
      <c r="O325" s="2187"/>
      <c r="P325" s="2187"/>
      <c r="Q325" s="2187"/>
      <c r="R325" s="2187"/>
      <c r="S325" s="2187"/>
      <c r="T325" s="2188"/>
      <c r="U325" s="2192"/>
      <c r="V325" s="2193"/>
      <c r="W325" s="2193"/>
      <c r="X325" s="2193"/>
      <c r="Y325" s="2193"/>
      <c r="Z325" s="2193"/>
      <c r="AA325" s="2193"/>
      <c r="AB325" s="2193"/>
      <c r="AC325" s="2193"/>
      <c r="AD325" s="2193"/>
      <c r="AE325" s="2193"/>
      <c r="AF325" s="2193"/>
      <c r="AG325" s="2193"/>
      <c r="AH325" s="2193"/>
      <c r="AI325" s="2193"/>
      <c r="AJ325" s="2193"/>
      <c r="AK325" s="2193"/>
      <c r="AL325" s="2193"/>
      <c r="AM325" s="2193"/>
      <c r="AN325" s="2193"/>
      <c r="AO325" s="2194"/>
      <c r="AP325" s="2182"/>
      <c r="AQ325" s="2183"/>
      <c r="AR325" s="2073" t="s">
        <v>4</v>
      </c>
      <c r="AS325" s="2074"/>
      <c r="AT325" s="2178"/>
      <c r="AU325" s="2195"/>
      <c r="AV325" s="2195"/>
      <c r="AW325" s="2195"/>
      <c r="AX325" s="2195"/>
      <c r="AY325" s="2195"/>
      <c r="AZ325" s="2195"/>
      <c r="BA325" s="2195"/>
      <c r="BB325" s="2195"/>
      <c r="BC325" s="2195"/>
      <c r="BD325" s="2195"/>
      <c r="BE325" s="2195"/>
      <c r="BF325" s="2195"/>
      <c r="BG325" s="1640" t="s">
        <v>309</v>
      </c>
      <c r="BH325" s="1590"/>
      <c r="BI325" s="1590"/>
      <c r="BJ325" s="1590"/>
      <c r="BK325" s="1590"/>
      <c r="BL325" s="1590"/>
      <c r="BM325" s="1590"/>
      <c r="BN325" s="1590"/>
      <c r="BO325" s="2039"/>
      <c r="BP325" s="2041"/>
      <c r="BQ325" s="2042"/>
      <c r="BR325" s="2042"/>
      <c r="BS325" s="2043"/>
      <c r="BT325" s="2047" t="s">
        <v>41</v>
      </c>
      <c r="BU325" s="2048"/>
      <c r="BV325" s="2048"/>
      <c r="BW325" s="2051" t="s">
        <v>42</v>
      </c>
      <c r="BX325" s="2051"/>
      <c r="BY325" s="2051"/>
      <c r="BZ325" s="2051"/>
      <c r="CA325" s="2051" t="s">
        <v>43</v>
      </c>
      <c r="CB325" s="2051"/>
      <c r="CC325" s="2051"/>
      <c r="CD325" s="2053"/>
      <c r="CE325" s="76"/>
      <c r="CF325" s="76"/>
      <c r="CG325" s="77"/>
      <c r="CH325" s="77"/>
      <c r="CN325" s="85"/>
      <c r="CO325" s="85"/>
      <c r="CP325" s="85"/>
      <c r="CQ325" s="85"/>
      <c r="CR325" s="85"/>
      <c r="CS325" s="85"/>
      <c r="CT325" s="85"/>
      <c r="CU325" s="85"/>
      <c r="CV325" s="85"/>
    </row>
    <row r="326" spans="1:100" ht="12" customHeight="1" thickBot="1" x14ac:dyDescent="0.25">
      <c r="A326" s="132" t="str">
        <f>+IF('⑧一覧からの作成用データ（異動届）'!$AC$36="印刷ＯＫ→",1,"")</f>
        <v/>
      </c>
      <c r="B326" s="2413"/>
      <c r="C326" s="2413"/>
      <c r="D326" s="2396"/>
      <c r="E326" s="2396"/>
      <c r="F326" s="2413"/>
      <c r="G326" s="2413"/>
      <c r="H326" s="2396"/>
      <c r="I326" s="2396"/>
      <c r="J326" s="486"/>
      <c r="K326" s="2213"/>
      <c r="L326" s="2213"/>
      <c r="M326" s="2213"/>
      <c r="N326" s="2189"/>
      <c r="O326" s="2190"/>
      <c r="P326" s="2190"/>
      <c r="Q326" s="2190"/>
      <c r="R326" s="2190"/>
      <c r="S326" s="2190"/>
      <c r="T326" s="2191"/>
      <c r="U326" s="2070"/>
      <c r="V326" s="2071"/>
      <c r="W326" s="2071"/>
      <c r="X326" s="2071"/>
      <c r="Y326" s="2071"/>
      <c r="Z326" s="2071"/>
      <c r="AA326" s="2071"/>
      <c r="AB326" s="2071"/>
      <c r="AC326" s="2071"/>
      <c r="AD326" s="2071"/>
      <c r="AE326" s="2071"/>
      <c r="AF326" s="2071"/>
      <c r="AG326" s="2071"/>
      <c r="AH326" s="2071"/>
      <c r="AI326" s="2071"/>
      <c r="AJ326" s="2071"/>
      <c r="AK326" s="2071"/>
      <c r="AL326" s="2071"/>
      <c r="AM326" s="2071"/>
      <c r="AN326" s="2071"/>
      <c r="AO326" s="2072"/>
      <c r="AP326" s="2184"/>
      <c r="AQ326" s="2185"/>
      <c r="AR326" s="2075"/>
      <c r="AS326" s="2076"/>
      <c r="AT326" s="2196"/>
      <c r="AU326" s="2197"/>
      <c r="AV326" s="2197"/>
      <c r="AW326" s="2197"/>
      <c r="AX326" s="2197"/>
      <c r="AY326" s="2197"/>
      <c r="AZ326" s="2197"/>
      <c r="BA326" s="2197"/>
      <c r="BB326" s="2197"/>
      <c r="BC326" s="2197"/>
      <c r="BD326" s="2197"/>
      <c r="BE326" s="2197"/>
      <c r="BF326" s="2197"/>
      <c r="BG326" s="1637"/>
      <c r="BH326" s="1638"/>
      <c r="BI326" s="1638"/>
      <c r="BJ326" s="1638"/>
      <c r="BK326" s="1638"/>
      <c r="BL326" s="1638"/>
      <c r="BM326" s="1638"/>
      <c r="BN326" s="1638"/>
      <c r="BO326" s="2040"/>
      <c r="BP326" s="2044"/>
      <c r="BQ326" s="2045"/>
      <c r="BR326" s="2045"/>
      <c r="BS326" s="2046"/>
      <c r="BT326" s="2049"/>
      <c r="BU326" s="2050"/>
      <c r="BV326" s="2050"/>
      <c r="BW326" s="2052"/>
      <c r="BX326" s="2052"/>
      <c r="BY326" s="2052"/>
      <c r="BZ326" s="2052"/>
      <c r="CA326" s="2052"/>
      <c r="CB326" s="2052"/>
      <c r="CC326" s="2052"/>
      <c r="CD326" s="2054"/>
      <c r="CE326" s="76"/>
      <c r="CF326" s="76"/>
      <c r="CG326" s="77"/>
      <c r="CH326" s="77"/>
      <c r="CN326" s="85"/>
      <c r="CO326" s="85"/>
      <c r="CP326" s="85"/>
      <c r="CQ326" s="85"/>
      <c r="CR326" s="85"/>
      <c r="CS326" s="85"/>
      <c r="CT326" s="85"/>
      <c r="CU326" s="85"/>
      <c r="CV326" s="85"/>
    </row>
    <row r="327" spans="1:100" ht="6.75" customHeight="1" x14ac:dyDescent="0.2">
      <c r="A327" s="132" t="str">
        <f>+IF('⑧一覧からの作成用データ（異動届）'!$AC$36="印刷ＯＫ→",1,"")</f>
        <v/>
      </c>
      <c r="B327" s="2413"/>
      <c r="C327" s="2413"/>
      <c r="D327" s="2396"/>
      <c r="E327" s="2396"/>
      <c r="F327" s="2413"/>
      <c r="G327" s="2413"/>
      <c r="H327" s="2396"/>
      <c r="I327" s="2396"/>
      <c r="J327" s="486"/>
      <c r="K327" s="2055" t="s">
        <v>79</v>
      </c>
      <c r="L327" s="2055"/>
      <c r="M327" s="2055"/>
      <c r="N327" s="2055"/>
      <c r="O327" s="2055"/>
      <c r="P327" s="2055"/>
      <c r="Q327" s="2055"/>
      <c r="R327" s="2055"/>
      <c r="S327" s="2055"/>
      <c r="T327" s="2055"/>
      <c r="U327" s="2055"/>
      <c r="V327" s="2055"/>
      <c r="W327" s="2055"/>
      <c r="X327" s="2055"/>
      <c r="Y327" s="2055"/>
      <c r="Z327" s="2055"/>
      <c r="AA327" s="2055"/>
      <c r="AB327" s="2055"/>
      <c r="AC327" s="2055"/>
      <c r="AD327" s="2055"/>
      <c r="AE327" s="2055"/>
      <c r="AF327" s="2055"/>
      <c r="AG327" s="2055"/>
      <c r="AH327" s="2055"/>
      <c r="AI327" s="2055"/>
      <c r="AJ327" s="2055"/>
      <c r="AK327" s="2055"/>
      <c r="AL327" s="2055"/>
      <c r="AM327" s="2055"/>
      <c r="AN327" s="2055"/>
      <c r="AO327" s="2055"/>
      <c r="AP327" s="2055"/>
      <c r="AQ327" s="2055"/>
      <c r="AR327" s="2055"/>
      <c r="AS327" s="2055"/>
      <c r="AT327" s="2055"/>
      <c r="AU327" s="2055"/>
      <c r="AV327" s="2055"/>
      <c r="AW327" s="2055"/>
      <c r="AX327" s="2055"/>
      <c r="AY327" s="2055"/>
      <c r="AZ327" s="2055"/>
      <c r="BA327" s="2055"/>
      <c r="BB327" s="2055"/>
      <c r="BC327" s="2055"/>
      <c r="BD327" s="2055"/>
      <c r="BE327" s="2055"/>
      <c r="BF327" s="2055"/>
      <c r="BG327" s="60"/>
      <c r="BH327" s="60"/>
      <c r="BI327" s="60"/>
      <c r="BJ327" s="60"/>
      <c r="BK327" s="61"/>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7"/>
      <c r="CH327" s="77"/>
      <c r="CN327" s="85"/>
      <c r="CO327" s="85"/>
      <c r="CP327" s="85"/>
      <c r="CQ327" s="85"/>
      <c r="CR327" s="85"/>
      <c r="CS327" s="85"/>
      <c r="CT327" s="85"/>
      <c r="CU327" s="85"/>
      <c r="CV327" s="85"/>
    </row>
    <row r="328" spans="1:100" ht="13.5" customHeight="1" thickBot="1" x14ac:dyDescent="0.25">
      <c r="A328" s="132" t="str">
        <f>+IF('⑧一覧からの作成用データ（異動届）'!$AC$36="印刷ＯＫ→",1,"")</f>
        <v/>
      </c>
      <c r="B328" s="2413"/>
      <c r="C328" s="2413"/>
      <c r="D328" s="2396"/>
      <c r="E328" s="2396"/>
      <c r="F328" s="2413"/>
      <c r="G328" s="2413"/>
      <c r="H328" s="2396"/>
      <c r="I328" s="2396"/>
      <c r="J328" s="486"/>
      <c r="K328" s="2056"/>
      <c r="L328" s="2056"/>
      <c r="M328" s="2056"/>
      <c r="N328" s="2056"/>
      <c r="O328" s="2056"/>
      <c r="P328" s="2056"/>
      <c r="Q328" s="2056"/>
      <c r="R328" s="2056"/>
      <c r="S328" s="2056"/>
      <c r="T328" s="2056"/>
      <c r="U328" s="2056"/>
      <c r="V328" s="2056"/>
      <c r="W328" s="2056"/>
      <c r="X328" s="2056"/>
      <c r="Y328" s="2056"/>
      <c r="Z328" s="2056"/>
      <c r="AA328" s="2056"/>
      <c r="AB328" s="2056"/>
      <c r="AC328" s="2056"/>
      <c r="AD328" s="2056"/>
      <c r="AE328" s="2056"/>
      <c r="AF328" s="2056"/>
      <c r="AG328" s="2056"/>
      <c r="AH328" s="2056"/>
      <c r="AI328" s="2056"/>
      <c r="AJ328" s="2056"/>
      <c r="AK328" s="2056"/>
      <c r="AL328" s="2056"/>
      <c r="AM328" s="2056"/>
      <c r="AN328" s="2056"/>
      <c r="AO328" s="2056"/>
      <c r="AP328" s="2056"/>
      <c r="AQ328" s="2056"/>
      <c r="AR328" s="2056"/>
      <c r="AS328" s="2056"/>
      <c r="AT328" s="2056"/>
      <c r="AU328" s="2056"/>
      <c r="AV328" s="2056"/>
      <c r="AW328" s="2056"/>
      <c r="AX328" s="2056"/>
      <c r="AY328" s="2056"/>
      <c r="AZ328" s="2056"/>
      <c r="BA328" s="2056"/>
      <c r="BB328" s="2056"/>
      <c r="BC328" s="2056"/>
      <c r="BD328" s="2056"/>
      <c r="BE328" s="2056"/>
      <c r="BF328" s="2056"/>
      <c r="BG328" s="60"/>
      <c r="BH328" s="60"/>
      <c r="BI328" s="60"/>
      <c r="BJ328" s="60"/>
      <c r="BK328" s="62"/>
      <c r="BL328" s="62"/>
      <c r="BM328" s="62"/>
      <c r="BN328" s="62"/>
      <c r="BO328" s="62"/>
      <c r="BP328" s="62"/>
      <c r="BQ328" s="62"/>
      <c r="BR328" s="62"/>
      <c r="BS328" s="62"/>
      <c r="BT328" s="62"/>
      <c r="BU328" s="62"/>
      <c r="BV328" s="62"/>
      <c r="BW328" s="62"/>
      <c r="BX328" s="62"/>
      <c r="BY328" s="62"/>
      <c r="BZ328" s="62"/>
      <c r="CA328" s="62"/>
      <c r="CB328" s="62"/>
      <c r="CC328" s="62"/>
      <c r="CD328" s="62"/>
      <c r="CE328" s="76"/>
      <c r="CF328" s="76"/>
      <c r="CG328" s="91"/>
      <c r="CH328" s="77"/>
      <c r="CN328" s="85"/>
      <c r="CO328" s="85"/>
      <c r="CP328" s="85"/>
      <c r="CQ328" s="85"/>
      <c r="CR328" s="85"/>
      <c r="CS328" s="85"/>
      <c r="CT328" s="85"/>
      <c r="CU328" s="85"/>
    </row>
    <row r="329" spans="1:100" ht="11.25" customHeight="1" thickBot="1" x14ac:dyDescent="0.25">
      <c r="A329" s="132" t="str">
        <f>+IF('⑧一覧からの作成用データ（異動届）'!$AC$36="印刷ＯＫ→",1,"")</f>
        <v/>
      </c>
      <c r="B329" s="2413"/>
      <c r="C329" s="2413"/>
      <c r="D329" s="2396"/>
      <c r="E329" s="2396"/>
      <c r="F329" s="2413"/>
      <c r="G329" s="2413"/>
      <c r="H329" s="2396"/>
      <c r="I329" s="2396"/>
      <c r="J329" s="486"/>
      <c r="K329" s="2152" t="s">
        <v>44</v>
      </c>
      <c r="L329" s="2153"/>
      <c r="M329" s="2153"/>
      <c r="N329" s="2153"/>
      <c r="O329" s="2154"/>
      <c r="P329" s="2593" t="s">
        <v>46</v>
      </c>
      <c r="Q329" s="2594"/>
      <c r="R329" s="2594"/>
      <c r="S329" s="2594"/>
      <c r="T329" s="2594"/>
      <c r="U329" s="2594"/>
      <c r="V329" s="2594"/>
      <c r="W329" s="2594"/>
      <c r="X329" s="2540" t="str">
        <f>'⑧一覧からの作成用データ（異動届）'!$R$36&amp;""</f>
        <v/>
      </c>
      <c r="Y329" s="2540"/>
      <c r="Z329" s="2540"/>
      <c r="AA329" s="2595" t="s">
        <v>48</v>
      </c>
      <c r="AB329" s="2595"/>
      <c r="AC329" s="2595"/>
      <c r="AD329" s="2595"/>
      <c r="AE329" s="2595"/>
      <c r="AF329" s="2595"/>
      <c r="AG329" s="2595"/>
      <c r="AH329" s="2595"/>
      <c r="AI329" s="2595"/>
      <c r="AJ329" s="2595"/>
      <c r="AK329" s="2595"/>
      <c r="AL329" s="2595"/>
      <c r="AM329" s="2595"/>
      <c r="AN329" s="2595"/>
      <c r="AO329" s="2595"/>
      <c r="AP329" s="2595"/>
      <c r="AQ329" s="2595"/>
      <c r="AR329" s="2595"/>
      <c r="AS329" s="2596"/>
      <c r="AT329" s="2122" t="s">
        <v>50</v>
      </c>
      <c r="AU329" s="2122"/>
      <c r="AV329" s="2122"/>
      <c r="AW329" s="2122"/>
      <c r="AX329" s="2122"/>
      <c r="AY329" s="2122"/>
      <c r="AZ329" s="2161" t="s">
        <v>53</v>
      </c>
      <c r="BA329" s="2162"/>
      <c r="BB329" s="2162"/>
      <c r="BC329" s="2162"/>
      <c r="BD329" s="2162"/>
      <c r="BE329" s="2162"/>
      <c r="BF329" s="2162"/>
      <c r="BG329" s="2162"/>
      <c r="BH329" s="2162"/>
      <c r="BI329" s="2162"/>
      <c r="BJ329" s="2162"/>
      <c r="BK329" s="2036" t="s">
        <v>54</v>
      </c>
      <c r="BL329" s="2037"/>
      <c r="BM329" s="2037"/>
      <c r="BN329" s="2037"/>
      <c r="BO329" s="2037"/>
      <c r="BP329" s="2037"/>
      <c r="BQ329" s="2037"/>
      <c r="BR329" s="2037"/>
      <c r="BS329" s="2037"/>
      <c r="BT329" s="2037"/>
      <c r="BU329" s="2037"/>
      <c r="BV329" s="2037"/>
      <c r="BW329" s="2037"/>
      <c r="BX329" s="2037"/>
      <c r="BY329" s="2037"/>
      <c r="BZ329" s="2037"/>
      <c r="CA329" s="2037"/>
      <c r="CB329" s="2037"/>
      <c r="CC329" s="2037"/>
      <c r="CD329" s="2038"/>
      <c r="CE329" s="90"/>
      <c r="CF329" s="90"/>
      <c r="CG329" s="91"/>
      <c r="CH329" s="77"/>
      <c r="CN329" s="85"/>
      <c r="CO329" s="85"/>
      <c r="CP329" s="85"/>
      <c r="CQ329" s="85"/>
      <c r="CR329" s="85"/>
      <c r="CS329" s="85"/>
      <c r="CT329" s="85"/>
      <c r="CU329" s="85"/>
    </row>
    <row r="330" spans="1:100" ht="11.25" customHeight="1" x14ac:dyDescent="0.2">
      <c r="A330" s="132" t="str">
        <f>+IF('⑧一覧からの作成用データ（異動届）'!$AC$36="印刷ＯＫ→",1,"")</f>
        <v/>
      </c>
      <c r="B330" s="2413"/>
      <c r="C330" s="2413"/>
      <c r="D330" s="2396"/>
      <c r="E330" s="2396"/>
      <c r="F330" s="2413"/>
      <c r="G330" s="2413"/>
      <c r="H330" s="2396"/>
      <c r="I330" s="2396"/>
      <c r="J330" s="486"/>
      <c r="K330" s="2155"/>
      <c r="L330" s="2156"/>
      <c r="M330" s="2156"/>
      <c r="N330" s="2156"/>
      <c r="O330" s="2157"/>
      <c r="P330" s="2583"/>
      <c r="Q330" s="2584"/>
      <c r="R330" s="2584"/>
      <c r="S330" s="2584"/>
      <c r="T330" s="2584"/>
      <c r="U330" s="2584"/>
      <c r="V330" s="2584"/>
      <c r="W330" s="2584"/>
      <c r="X330" s="2541"/>
      <c r="Y330" s="2541"/>
      <c r="Z330" s="2541"/>
      <c r="AA330" s="2589"/>
      <c r="AB330" s="2589"/>
      <c r="AC330" s="2589"/>
      <c r="AD330" s="2589"/>
      <c r="AE330" s="2589"/>
      <c r="AF330" s="2589"/>
      <c r="AG330" s="2589"/>
      <c r="AH330" s="2589"/>
      <c r="AI330" s="2589"/>
      <c r="AJ330" s="2589"/>
      <c r="AK330" s="2589"/>
      <c r="AL330" s="2589"/>
      <c r="AM330" s="2589"/>
      <c r="AN330" s="2589"/>
      <c r="AO330" s="2589"/>
      <c r="AP330" s="2589"/>
      <c r="AQ330" s="2589"/>
      <c r="AR330" s="2589"/>
      <c r="AS330" s="2590"/>
      <c r="AT330" s="2122"/>
      <c r="AU330" s="2122"/>
      <c r="AV330" s="2122"/>
      <c r="AW330" s="2122"/>
      <c r="AX330" s="2122"/>
      <c r="AY330" s="2122"/>
      <c r="AZ330" s="2163"/>
      <c r="BA330" s="2164"/>
      <c r="BB330" s="2164"/>
      <c r="BC330" s="2164"/>
      <c r="BD330" s="2164"/>
      <c r="BE330" s="2164"/>
      <c r="BF330" s="2164"/>
      <c r="BG330" s="2164"/>
      <c r="BH330" s="2164"/>
      <c r="BI330" s="2164"/>
      <c r="BJ330" s="2164"/>
      <c r="BK330" s="51"/>
      <c r="BL330" s="2542" t="str">
        <f>IF('⑧一覧からの作成用データ（異動届）'!$Z$36="","",'⑧一覧からの作成用データ（異動届）'!$Z$36)</f>
        <v/>
      </c>
      <c r="BM330" s="2543"/>
      <c r="BN330" s="2543"/>
      <c r="BO330" s="2543"/>
      <c r="BP330" s="2544"/>
      <c r="BQ330" s="2132" t="s">
        <v>312</v>
      </c>
      <c r="BR330" s="2133"/>
      <c r="BS330" s="2133"/>
      <c r="BT330" s="2133"/>
      <c r="BU330" s="2133"/>
      <c r="BV330" s="2133"/>
      <c r="BW330" s="2133"/>
      <c r="BX330" s="2133"/>
      <c r="BY330" s="2133"/>
      <c r="BZ330" s="2133"/>
      <c r="CA330" s="2133"/>
      <c r="CB330" s="2133"/>
      <c r="CC330" s="2133"/>
      <c r="CD330" s="2134"/>
      <c r="CE330" s="90"/>
      <c r="CF330" s="90"/>
      <c r="CG330" s="91"/>
      <c r="CH330" s="77"/>
    </row>
    <row r="331" spans="1:100" ht="11.25" customHeight="1" x14ac:dyDescent="0.2">
      <c r="A331" s="132" t="str">
        <f>+IF('⑧一覧からの作成用データ（異動届）'!$AC$36="印刷ＯＫ→",1,"")</f>
        <v/>
      </c>
      <c r="B331" s="2413"/>
      <c r="C331" s="2413"/>
      <c r="D331" s="2396"/>
      <c r="E331" s="2396"/>
      <c r="F331" s="2413"/>
      <c r="G331" s="2413"/>
      <c r="H331" s="2396"/>
      <c r="I331" s="2396"/>
      <c r="J331" s="486"/>
      <c r="K331" s="2139" t="s">
        <v>45</v>
      </c>
      <c r="L331" s="2140"/>
      <c r="M331" s="2140"/>
      <c r="N331" s="2140"/>
      <c r="O331" s="2141"/>
      <c r="P331" s="2583" t="s">
        <v>47</v>
      </c>
      <c r="Q331" s="2584"/>
      <c r="R331" s="2584"/>
      <c r="S331" s="2584"/>
      <c r="T331" s="2584"/>
      <c r="U331" s="2584"/>
      <c r="V331" s="2584"/>
      <c r="W331" s="2584"/>
      <c r="X331" s="2587"/>
      <c r="Y331" s="2587"/>
      <c r="Z331" s="2587"/>
      <c r="AA331" s="2589" t="s">
        <v>49</v>
      </c>
      <c r="AB331" s="2589"/>
      <c r="AC331" s="2589"/>
      <c r="AD331" s="2589"/>
      <c r="AE331" s="2589"/>
      <c r="AF331" s="2589"/>
      <c r="AG331" s="2589"/>
      <c r="AH331" s="2589"/>
      <c r="AI331" s="2589"/>
      <c r="AJ331" s="2589"/>
      <c r="AK331" s="2589"/>
      <c r="AL331" s="2589"/>
      <c r="AM331" s="2589"/>
      <c r="AN331" s="2589"/>
      <c r="AO331" s="2589"/>
      <c r="AP331" s="2589"/>
      <c r="AQ331" s="2589"/>
      <c r="AR331" s="2589"/>
      <c r="AS331" s="2590"/>
      <c r="AT331" s="2551" t="s">
        <v>506</v>
      </c>
      <c r="AU331" s="2552"/>
      <c r="AV331" s="2552" t="s">
        <v>51</v>
      </c>
      <c r="AW331" s="2552" t="s">
        <v>479</v>
      </c>
      <c r="AX331" s="2552"/>
      <c r="AY331" s="2571" t="s">
        <v>52</v>
      </c>
      <c r="AZ331" s="2536" t="str">
        <f>'⑧一覧からの作成用データ（異動届）'!$AB$36&amp;""</f>
        <v/>
      </c>
      <c r="BA331" s="2537"/>
      <c r="BB331" s="2537"/>
      <c r="BC331" s="2537"/>
      <c r="BD331" s="2537"/>
      <c r="BE331" s="2537"/>
      <c r="BF331" s="2537"/>
      <c r="BG331" s="2537"/>
      <c r="BH331" s="2537"/>
      <c r="BI331" s="2105" t="s">
        <v>6</v>
      </c>
      <c r="BJ331" s="2105"/>
      <c r="BK331" s="51"/>
      <c r="BL331" s="2545"/>
      <c r="BM331" s="2546"/>
      <c r="BN331" s="2546"/>
      <c r="BO331" s="2546"/>
      <c r="BP331" s="2547"/>
      <c r="BQ331" s="2135"/>
      <c r="BR331" s="2133"/>
      <c r="BS331" s="2133"/>
      <c r="BT331" s="2133"/>
      <c r="BU331" s="2133"/>
      <c r="BV331" s="2133"/>
      <c r="BW331" s="2133"/>
      <c r="BX331" s="2133"/>
      <c r="BY331" s="2133"/>
      <c r="BZ331" s="2133"/>
      <c r="CA331" s="2133"/>
      <c r="CB331" s="2133"/>
      <c r="CC331" s="2133"/>
      <c r="CD331" s="2134"/>
      <c r="CE331" s="90"/>
      <c r="CF331" s="90"/>
      <c r="CG331" s="91"/>
      <c r="CH331" s="77"/>
    </row>
    <row r="332" spans="1:100" ht="11.25" customHeight="1" thickBot="1" x14ac:dyDescent="0.25">
      <c r="A332" s="132" t="str">
        <f>+IF('⑧一覧からの作成用データ（異動届）'!$AC$36="印刷ＯＫ→",1,"")</f>
        <v/>
      </c>
      <c r="B332" s="2413"/>
      <c r="C332" s="2413"/>
      <c r="D332" s="2396"/>
      <c r="E332" s="2396"/>
      <c r="F332" s="2413"/>
      <c r="G332" s="2413"/>
      <c r="H332" s="2396"/>
      <c r="I332" s="2396"/>
      <c r="J332" s="486"/>
      <c r="K332" s="2142"/>
      <c r="L332" s="2143"/>
      <c r="M332" s="2143"/>
      <c r="N332" s="2143"/>
      <c r="O332" s="2144"/>
      <c r="P332" s="2585"/>
      <c r="Q332" s="2586"/>
      <c r="R332" s="2586"/>
      <c r="S332" s="2586"/>
      <c r="T332" s="2586"/>
      <c r="U332" s="2586"/>
      <c r="V332" s="2586"/>
      <c r="W332" s="2586"/>
      <c r="X332" s="2588"/>
      <c r="Y332" s="2588"/>
      <c r="Z332" s="2588"/>
      <c r="AA332" s="2591"/>
      <c r="AB332" s="2591"/>
      <c r="AC332" s="2591"/>
      <c r="AD332" s="2591"/>
      <c r="AE332" s="2591"/>
      <c r="AF332" s="2591"/>
      <c r="AG332" s="2591"/>
      <c r="AH332" s="2591"/>
      <c r="AI332" s="2591"/>
      <c r="AJ332" s="2591"/>
      <c r="AK332" s="2591"/>
      <c r="AL332" s="2591"/>
      <c r="AM332" s="2591"/>
      <c r="AN332" s="2591"/>
      <c r="AO332" s="2591"/>
      <c r="AP332" s="2591"/>
      <c r="AQ332" s="2591"/>
      <c r="AR332" s="2591"/>
      <c r="AS332" s="2592"/>
      <c r="AT332" s="2553"/>
      <c r="AU332" s="2554"/>
      <c r="AV332" s="2554"/>
      <c r="AW332" s="2554"/>
      <c r="AX332" s="2554"/>
      <c r="AY332" s="2572"/>
      <c r="AZ332" s="2538"/>
      <c r="BA332" s="2539"/>
      <c r="BB332" s="2539"/>
      <c r="BC332" s="2539"/>
      <c r="BD332" s="2539"/>
      <c r="BE332" s="2539"/>
      <c r="BF332" s="2539"/>
      <c r="BG332" s="2539"/>
      <c r="BH332" s="2539"/>
      <c r="BI332" s="2106"/>
      <c r="BJ332" s="2106"/>
      <c r="BK332" s="52"/>
      <c r="BL332" s="2548"/>
      <c r="BM332" s="2549"/>
      <c r="BN332" s="2549"/>
      <c r="BO332" s="2549"/>
      <c r="BP332" s="2550"/>
      <c r="BQ332" s="2136"/>
      <c r="BR332" s="2137"/>
      <c r="BS332" s="2137"/>
      <c r="BT332" s="2137"/>
      <c r="BU332" s="2137"/>
      <c r="BV332" s="2137"/>
      <c r="BW332" s="2137"/>
      <c r="BX332" s="2137"/>
      <c r="BY332" s="2137"/>
      <c r="BZ332" s="2137"/>
      <c r="CA332" s="2137"/>
      <c r="CB332" s="2137"/>
      <c r="CC332" s="2137"/>
      <c r="CD332" s="2138"/>
      <c r="CE332" s="90"/>
      <c r="CF332" s="90"/>
      <c r="CG332" s="91"/>
      <c r="CH332" s="77"/>
    </row>
    <row r="333" spans="1:100" ht="6.75" customHeight="1" x14ac:dyDescent="0.2">
      <c r="A333" s="132" t="str">
        <f>+IF('⑧一覧からの作成用データ（異動届）'!$AC$36="印刷ＯＫ→",1,"")</f>
        <v/>
      </c>
      <c r="B333" s="2413"/>
      <c r="C333" s="2413"/>
      <c r="D333" s="2396"/>
      <c r="E333" s="2396"/>
      <c r="F333" s="2413"/>
      <c r="G333" s="2413"/>
      <c r="H333" s="2396"/>
      <c r="I333" s="2396"/>
      <c r="J333" s="486"/>
      <c r="K333" s="2107" t="s">
        <v>80</v>
      </c>
      <c r="L333" s="2107"/>
      <c r="M333" s="2107"/>
      <c r="N333" s="2107"/>
      <c r="O333" s="2107"/>
      <c r="P333" s="2107"/>
      <c r="Q333" s="2107"/>
      <c r="R333" s="2107"/>
      <c r="S333" s="2107"/>
      <c r="T333" s="2107"/>
      <c r="U333" s="2107"/>
      <c r="V333" s="2107"/>
      <c r="W333" s="2107"/>
      <c r="X333" s="2107"/>
      <c r="Y333" s="2107"/>
      <c r="Z333" s="2107"/>
      <c r="AA333" s="2107"/>
      <c r="AB333" s="2107"/>
      <c r="AC333" s="2107"/>
      <c r="AD333" s="2107"/>
      <c r="AE333" s="2107"/>
      <c r="AF333" s="2107"/>
      <c r="AG333" s="2107"/>
      <c r="AH333" s="2107"/>
      <c r="AI333" s="2107"/>
      <c r="AJ333" s="2107"/>
      <c r="AK333" s="2107"/>
      <c r="AL333" s="2107"/>
      <c r="AM333" s="2107"/>
      <c r="AN333" s="2107"/>
      <c r="AO333" s="2107"/>
      <c r="AP333" s="2107"/>
      <c r="AQ333" s="2107"/>
      <c r="AR333" s="2107"/>
      <c r="AS333" s="2107"/>
      <c r="AT333" s="2107"/>
      <c r="AU333" s="2107"/>
      <c r="AV333" s="2107"/>
      <c r="AW333" s="2107"/>
      <c r="AX333" s="2107"/>
      <c r="AY333" s="2107"/>
      <c r="AZ333" s="2107"/>
      <c r="BA333" s="2107"/>
      <c r="BB333" s="2107"/>
      <c r="BC333" s="2107"/>
      <c r="BD333" s="2107"/>
      <c r="BE333" s="2107"/>
      <c r="BF333" s="2107"/>
      <c r="BG333" s="53"/>
      <c r="BH333" s="53"/>
      <c r="BI333" s="53"/>
      <c r="BJ333" s="53"/>
      <c r="BK333" s="54"/>
      <c r="BL333" s="54"/>
      <c r="BM333" s="54"/>
      <c r="BN333" s="54"/>
      <c r="BO333" s="54"/>
      <c r="BP333" s="54"/>
      <c r="BQ333" s="54"/>
      <c r="BR333" s="54"/>
      <c r="BS333" s="54"/>
      <c r="BT333" s="54"/>
      <c r="BU333" s="54"/>
      <c r="BV333" s="54"/>
      <c r="BW333" s="54"/>
      <c r="BX333" s="54"/>
      <c r="BY333" s="54"/>
      <c r="BZ333" s="54"/>
      <c r="CA333" s="54"/>
      <c r="CB333" s="55"/>
      <c r="CC333" s="55"/>
      <c r="CD333" s="55"/>
      <c r="CE333" s="90"/>
      <c r="CF333" s="90"/>
      <c r="CG333" s="91"/>
      <c r="CH333" s="77"/>
    </row>
    <row r="334" spans="1:100" ht="13.5" customHeight="1" x14ac:dyDescent="0.2">
      <c r="A334" s="132" t="str">
        <f>+IF('⑧一覧からの作成用データ（異動届）'!$AC$36="印刷ＯＫ→",1,"")</f>
        <v/>
      </c>
      <c r="B334" s="2413"/>
      <c r="C334" s="2413"/>
      <c r="D334" s="2396"/>
      <c r="E334" s="2396"/>
      <c r="F334" s="2413"/>
      <c r="G334" s="2413"/>
      <c r="H334" s="2396"/>
      <c r="I334" s="2396"/>
      <c r="J334" s="486"/>
      <c r="K334" s="2108"/>
      <c r="L334" s="2108"/>
      <c r="M334" s="2108"/>
      <c r="N334" s="2108"/>
      <c r="O334" s="2108"/>
      <c r="P334" s="2108"/>
      <c r="Q334" s="2108"/>
      <c r="R334" s="2108"/>
      <c r="S334" s="2108"/>
      <c r="T334" s="2108"/>
      <c r="U334" s="2108"/>
      <c r="V334" s="2108"/>
      <c r="W334" s="2108"/>
      <c r="X334" s="2108"/>
      <c r="Y334" s="2108"/>
      <c r="Z334" s="2108"/>
      <c r="AA334" s="2108"/>
      <c r="AB334" s="2108"/>
      <c r="AC334" s="2108"/>
      <c r="AD334" s="2108"/>
      <c r="AE334" s="2108"/>
      <c r="AF334" s="2108"/>
      <c r="AG334" s="2108"/>
      <c r="AH334" s="2108"/>
      <c r="AI334" s="2108"/>
      <c r="AJ334" s="2108"/>
      <c r="AK334" s="2108"/>
      <c r="AL334" s="2108"/>
      <c r="AM334" s="2108"/>
      <c r="AN334" s="2108"/>
      <c r="AO334" s="2108"/>
      <c r="AP334" s="2108"/>
      <c r="AQ334" s="2108"/>
      <c r="AR334" s="2108"/>
      <c r="AS334" s="2108"/>
      <c r="AT334" s="2108"/>
      <c r="AU334" s="2108"/>
      <c r="AV334" s="2108"/>
      <c r="AW334" s="2108"/>
      <c r="AX334" s="2108"/>
      <c r="AY334" s="2108"/>
      <c r="AZ334" s="2108"/>
      <c r="BA334" s="2108"/>
      <c r="BB334" s="2108"/>
      <c r="BC334" s="2108"/>
      <c r="BD334" s="2108"/>
      <c r="BE334" s="2108"/>
      <c r="BF334" s="2108"/>
      <c r="BG334" s="53"/>
      <c r="BH334" s="53"/>
      <c r="BI334" s="53"/>
      <c r="BJ334" s="53"/>
      <c r="BK334" s="55"/>
      <c r="BL334" s="55"/>
      <c r="BM334" s="55"/>
      <c r="BN334" s="55"/>
      <c r="BO334" s="55"/>
      <c r="BP334" s="55"/>
      <c r="BQ334" s="55"/>
      <c r="BR334" s="55"/>
      <c r="BS334" s="55"/>
      <c r="BT334" s="55"/>
      <c r="BU334" s="55"/>
      <c r="BV334" s="55"/>
      <c r="BW334" s="55"/>
      <c r="BX334" s="55"/>
      <c r="BY334" s="55"/>
      <c r="BZ334" s="55"/>
      <c r="CA334" s="55"/>
      <c r="CB334" s="55"/>
      <c r="CC334" s="55"/>
      <c r="CD334" s="55"/>
      <c r="CE334" s="90"/>
      <c r="CF334" s="90"/>
      <c r="CG334" s="91"/>
      <c r="CH334" s="77"/>
      <c r="CN334" s="85"/>
      <c r="CO334" s="85"/>
      <c r="CP334" s="85"/>
      <c r="CQ334" s="85"/>
      <c r="CR334" s="85"/>
      <c r="CS334" s="85"/>
      <c r="CT334" s="85"/>
    </row>
    <row r="335" spans="1:100" ht="11.25" customHeight="1" x14ac:dyDescent="0.2">
      <c r="A335" s="132" t="str">
        <f>+IF('⑧一覧からの作成用データ（異動届）'!$AC$36="印刷ＯＫ→",1,"")</f>
        <v/>
      </c>
      <c r="B335" s="2413"/>
      <c r="C335" s="2413"/>
      <c r="D335" s="2396"/>
      <c r="E335" s="2396"/>
      <c r="F335" s="2413"/>
      <c r="G335" s="2413"/>
      <c r="H335" s="2396"/>
      <c r="I335" s="2396"/>
      <c r="J335" s="486"/>
      <c r="K335" s="2109" t="s">
        <v>44</v>
      </c>
      <c r="L335" s="2110"/>
      <c r="M335" s="2110"/>
      <c r="N335" s="2110"/>
      <c r="O335" s="2111"/>
      <c r="P335" s="2115" t="s">
        <v>57</v>
      </c>
      <c r="Q335" s="2115"/>
      <c r="R335" s="2115"/>
      <c r="S335" s="2115"/>
      <c r="T335" s="2115"/>
      <c r="U335" s="2115"/>
      <c r="V335" s="2540" t="str">
        <f>'⑧一覧からの作成用データ（異動届）'!$R$36&amp;""</f>
        <v/>
      </c>
      <c r="W335" s="2540"/>
      <c r="X335" s="2540"/>
      <c r="Y335" s="2119" t="s">
        <v>58</v>
      </c>
      <c r="Z335" s="2119"/>
      <c r="AA335" s="2119"/>
      <c r="AB335" s="2119"/>
      <c r="AC335" s="2119"/>
      <c r="AD335" s="2119"/>
      <c r="AE335" s="2119"/>
      <c r="AF335" s="2119"/>
      <c r="AG335" s="2119"/>
      <c r="AH335" s="2119"/>
      <c r="AI335" s="2119"/>
      <c r="AJ335" s="2119"/>
      <c r="AK335" s="2119"/>
      <c r="AL335" s="2119"/>
      <c r="AM335" s="2119"/>
      <c r="AN335" s="2119"/>
      <c r="AO335" s="2119"/>
      <c r="AP335" s="2119"/>
      <c r="AQ335" s="2119"/>
      <c r="AR335" s="2119"/>
      <c r="AS335" s="2119"/>
      <c r="AT335" s="2119"/>
      <c r="AU335" s="2119"/>
      <c r="AV335" s="2119"/>
      <c r="AW335" s="2119"/>
      <c r="AX335" s="2119"/>
      <c r="AY335" s="2119"/>
      <c r="AZ335" s="2119"/>
      <c r="BA335" s="2119"/>
      <c r="BB335" s="2119"/>
      <c r="BC335" s="2119"/>
      <c r="BD335" s="2120"/>
      <c r="BE335" s="56"/>
      <c r="BF335" s="56"/>
      <c r="BG335" s="2121" t="s">
        <v>470</v>
      </c>
      <c r="BH335" s="2121"/>
      <c r="BI335" s="2122"/>
      <c r="BJ335" s="2122"/>
      <c r="BK335" s="2122"/>
      <c r="BL335" s="2122"/>
      <c r="BM335" s="2122"/>
      <c r="BN335" s="2122"/>
      <c r="BO335" s="2122"/>
      <c r="BP335" s="2122"/>
      <c r="BQ335" s="2122"/>
      <c r="BR335" s="2122"/>
      <c r="BS335" s="2122"/>
      <c r="BT335" s="2122"/>
      <c r="BU335" s="2122"/>
      <c r="BV335" s="2122"/>
      <c r="BW335" s="2122"/>
      <c r="BX335" s="2122"/>
      <c r="BY335" s="2122"/>
      <c r="BZ335" s="2122"/>
      <c r="CA335" s="2122"/>
      <c r="CB335" s="2122"/>
      <c r="CC335" s="2122"/>
      <c r="CD335" s="2122"/>
      <c r="CE335" s="90"/>
      <c r="CF335" s="90"/>
      <c r="CG335" s="91"/>
      <c r="CH335" s="77"/>
      <c r="CN335" s="85"/>
      <c r="CO335" s="85"/>
      <c r="CP335" s="85"/>
      <c r="CQ335" s="85"/>
      <c r="CR335" s="85"/>
      <c r="CS335" s="85"/>
      <c r="CT335" s="85"/>
    </row>
    <row r="336" spans="1:100" ht="11.25" customHeight="1" x14ac:dyDescent="0.2">
      <c r="A336" s="132" t="str">
        <f>+IF('⑧一覧からの作成用データ（異動届）'!$AC$36="印刷ＯＫ→",1,"")</f>
        <v/>
      </c>
      <c r="B336" s="2413"/>
      <c r="C336" s="2413"/>
      <c r="D336" s="2396"/>
      <c r="E336" s="2396"/>
      <c r="F336" s="2413"/>
      <c r="G336" s="2413"/>
      <c r="H336" s="2396"/>
      <c r="I336" s="2396"/>
      <c r="J336" s="486"/>
      <c r="K336" s="2112"/>
      <c r="L336" s="2113"/>
      <c r="M336" s="2113"/>
      <c r="N336" s="2113"/>
      <c r="O336" s="2114"/>
      <c r="P336" s="2116"/>
      <c r="Q336" s="2116"/>
      <c r="R336" s="2116"/>
      <c r="S336" s="2116"/>
      <c r="T336" s="2116"/>
      <c r="U336" s="2116"/>
      <c r="V336" s="2541"/>
      <c r="W336" s="2541"/>
      <c r="X336" s="2541"/>
      <c r="Y336" s="2084"/>
      <c r="Z336" s="2084"/>
      <c r="AA336" s="2084"/>
      <c r="AB336" s="2084"/>
      <c r="AC336" s="2084"/>
      <c r="AD336" s="2084"/>
      <c r="AE336" s="2084"/>
      <c r="AF336" s="2084"/>
      <c r="AG336" s="2084"/>
      <c r="AH336" s="2084"/>
      <c r="AI336" s="2084"/>
      <c r="AJ336" s="2084"/>
      <c r="AK336" s="2084"/>
      <c r="AL336" s="2084"/>
      <c r="AM336" s="2084"/>
      <c r="AN336" s="2084"/>
      <c r="AO336" s="2084"/>
      <c r="AP336" s="2084"/>
      <c r="AQ336" s="2084"/>
      <c r="AR336" s="2084"/>
      <c r="AS336" s="2084"/>
      <c r="AT336" s="2084"/>
      <c r="AU336" s="2084"/>
      <c r="AV336" s="2084"/>
      <c r="AW336" s="2084"/>
      <c r="AX336" s="2084"/>
      <c r="AY336" s="2084"/>
      <c r="AZ336" s="2084"/>
      <c r="BA336" s="2084"/>
      <c r="BB336" s="2084"/>
      <c r="BC336" s="2084"/>
      <c r="BD336" s="2086"/>
      <c r="BE336" s="56"/>
      <c r="BF336" s="56"/>
      <c r="BG336" s="2121"/>
      <c r="BH336" s="2121"/>
      <c r="BI336" s="2122"/>
      <c r="BJ336" s="2122"/>
      <c r="BK336" s="2122"/>
      <c r="BL336" s="2122"/>
      <c r="BM336" s="2122"/>
      <c r="BN336" s="2122"/>
      <c r="BO336" s="2122"/>
      <c r="BP336" s="2122"/>
      <c r="BQ336" s="2122"/>
      <c r="BR336" s="2122"/>
      <c r="BS336" s="2122"/>
      <c r="BT336" s="2122"/>
      <c r="BU336" s="2122"/>
      <c r="BV336" s="2122"/>
      <c r="BW336" s="2122"/>
      <c r="BX336" s="2122"/>
      <c r="BY336" s="2122"/>
      <c r="BZ336" s="2122"/>
      <c r="CA336" s="2122"/>
      <c r="CB336" s="2122"/>
      <c r="CC336" s="2122"/>
      <c r="CD336" s="2122"/>
      <c r="CE336" s="90"/>
      <c r="CF336" s="90"/>
      <c r="CG336" s="91"/>
      <c r="CH336" s="77"/>
      <c r="CN336" s="85"/>
      <c r="CO336" s="85"/>
      <c r="CP336" s="85"/>
      <c r="CQ336" s="85"/>
      <c r="CR336" s="85"/>
      <c r="CS336" s="85"/>
      <c r="CT336" s="85"/>
    </row>
    <row r="337" spans="1:100" ht="11.25" customHeight="1" x14ac:dyDescent="0.2">
      <c r="A337" s="132" t="str">
        <f>+IF('⑧一覧からの作成用データ（異動届）'!$AC$36="印刷ＯＫ→",1,"")</f>
        <v/>
      </c>
      <c r="B337" s="2413"/>
      <c r="C337" s="2413"/>
      <c r="D337" s="2396"/>
      <c r="E337" s="2396"/>
      <c r="F337" s="2413"/>
      <c r="G337" s="2413"/>
      <c r="H337" s="2396"/>
      <c r="I337" s="2396"/>
      <c r="J337" s="486"/>
      <c r="K337" s="2112"/>
      <c r="L337" s="2113"/>
      <c r="M337" s="2113"/>
      <c r="N337" s="2113"/>
      <c r="O337" s="2114"/>
      <c r="P337" s="2084" t="s">
        <v>56</v>
      </c>
      <c r="Q337" s="2084"/>
      <c r="R337" s="2084"/>
      <c r="S337" s="2084"/>
      <c r="T337" s="2085"/>
      <c r="U337" s="2085"/>
      <c r="V337" s="2085"/>
      <c r="W337" s="2084" t="s">
        <v>59</v>
      </c>
      <c r="X337" s="2084"/>
      <c r="Y337" s="2084"/>
      <c r="Z337" s="2084"/>
      <c r="AA337" s="2084"/>
      <c r="AB337" s="2084"/>
      <c r="AC337" s="2084"/>
      <c r="AD337" s="2084"/>
      <c r="AE337" s="2084"/>
      <c r="AF337" s="2084"/>
      <c r="AG337" s="2084"/>
      <c r="AH337" s="2084"/>
      <c r="AI337" s="2084"/>
      <c r="AJ337" s="2084"/>
      <c r="AK337" s="2084"/>
      <c r="AL337" s="2084"/>
      <c r="AM337" s="2084"/>
      <c r="AN337" s="2084"/>
      <c r="AO337" s="2084"/>
      <c r="AP337" s="2084"/>
      <c r="AQ337" s="2084"/>
      <c r="AR337" s="2084"/>
      <c r="AS337" s="2084"/>
      <c r="AT337" s="2084"/>
      <c r="AU337" s="2084"/>
      <c r="AV337" s="2084"/>
      <c r="AW337" s="2084"/>
      <c r="AX337" s="2084"/>
      <c r="AY337" s="2084"/>
      <c r="AZ337" s="2084"/>
      <c r="BA337" s="2084"/>
      <c r="BB337" s="2084"/>
      <c r="BC337" s="2084"/>
      <c r="BD337" s="2086"/>
      <c r="BE337" s="56"/>
      <c r="BF337" s="56"/>
      <c r="BG337" s="2121"/>
      <c r="BH337" s="2121"/>
      <c r="BI337" s="2122"/>
      <c r="BJ337" s="2122"/>
      <c r="BK337" s="2122"/>
      <c r="BL337" s="2122"/>
      <c r="BM337" s="2122"/>
      <c r="BN337" s="2122"/>
      <c r="BO337" s="2122"/>
      <c r="BP337" s="2122"/>
      <c r="BQ337" s="2122"/>
      <c r="BR337" s="2122"/>
      <c r="BS337" s="2122"/>
      <c r="BT337" s="2122"/>
      <c r="BU337" s="2122"/>
      <c r="BV337" s="2122"/>
      <c r="BW337" s="2122"/>
      <c r="BX337" s="2122"/>
      <c r="BY337" s="2122"/>
      <c r="BZ337" s="2122"/>
      <c r="CA337" s="2122"/>
      <c r="CB337" s="2122"/>
      <c r="CC337" s="2122"/>
      <c r="CD337" s="2122"/>
      <c r="CE337" s="90"/>
      <c r="CF337" s="90"/>
      <c r="CG337" s="91"/>
      <c r="CH337" s="77"/>
      <c r="CN337" s="85"/>
      <c r="CO337" s="85"/>
      <c r="CP337" s="85"/>
      <c r="CQ337" s="85"/>
      <c r="CR337" s="85"/>
      <c r="CS337" s="85"/>
      <c r="CT337" s="85"/>
    </row>
    <row r="338" spans="1:100" ht="11.25" customHeight="1" x14ac:dyDescent="0.2">
      <c r="A338" s="132" t="str">
        <f>+IF('⑧一覧からの作成用データ（異動届）'!$AC$36="印刷ＯＫ→",1,"")</f>
        <v/>
      </c>
      <c r="B338" s="2413"/>
      <c r="C338" s="2413"/>
      <c r="D338" s="2396"/>
      <c r="E338" s="2396"/>
      <c r="F338" s="2413"/>
      <c r="G338" s="2413"/>
      <c r="H338" s="2396"/>
      <c r="I338" s="2396"/>
      <c r="J338" s="486"/>
      <c r="K338" s="2087" t="s">
        <v>45</v>
      </c>
      <c r="L338" s="2088"/>
      <c r="M338" s="2088"/>
      <c r="N338" s="2088"/>
      <c r="O338" s="2089"/>
      <c r="P338" s="2084"/>
      <c r="Q338" s="2084"/>
      <c r="R338" s="2084"/>
      <c r="S338" s="2084"/>
      <c r="T338" s="2085"/>
      <c r="U338" s="2085"/>
      <c r="V338" s="2085"/>
      <c r="W338" s="2084"/>
      <c r="X338" s="2084"/>
      <c r="Y338" s="2084"/>
      <c r="Z338" s="2084"/>
      <c r="AA338" s="2084"/>
      <c r="AB338" s="2084"/>
      <c r="AC338" s="2084"/>
      <c r="AD338" s="2084"/>
      <c r="AE338" s="2084"/>
      <c r="AF338" s="2084"/>
      <c r="AG338" s="2084"/>
      <c r="AH338" s="2084"/>
      <c r="AI338" s="2084"/>
      <c r="AJ338" s="2084"/>
      <c r="AK338" s="2084"/>
      <c r="AL338" s="2084"/>
      <c r="AM338" s="2084"/>
      <c r="AN338" s="2084"/>
      <c r="AO338" s="2084"/>
      <c r="AP338" s="2084"/>
      <c r="AQ338" s="2084"/>
      <c r="AR338" s="2084"/>
      <c r="AS338" s="2084"/>
      <c r="AT338" s="2084"/>
      <c r="AU338" s="2084"/>
      <c r="AV338" s="2084"/>
      <c r="AW338" s="2084"/>
      <c r="AX338" s="2084"/>
      <c r="AY338" s="2084"/>
      <c r="AZ338" s="2084"/>
      <c r="BA338" s="2084"/>
      <c r="BB338" s="2084"/>
      <c r="BC338" s="2084"/>
      <c r="BD338" s="2086"/>
      <c r="BE338" s="56"/>
      <c r="BF338" s="56"/>
      <c r="BG338" s="2121"/>
      <c r="BH338" s="2121"/>
      <c r="BI338" s="2122"/>
      <c r="BJ338" s="2122"/>
      <c r="BK338" s="2122"/>
      <c r="BL338" s="2122"/>
      <c r="BM338" s="2122"/>
      <c r="BN338" s="2122"/>
      <c r="BO338" s="2122"/>
      <c r="BP338" s="2122"/>
      <c r="BQ338" s="2122"/>
      <c r="BR338" s="2122"/>
      <c r="BS338" s="2122"/>
      <c r="BT338" s="2122"/>
      <c r="BU338" s="2122"/>
      <c r="BV338" s="2122"/>
      <c r="BW338" s="2122"/>
      <c r="BX338" s="2122"/>
      <c r="BY338" s="2122"/>
      <c r="BZ338" s="2122"/>
      <c r="CA338" s="2122"/>
      <c r="CB338" s="2122"/>
      <c r="CC338" s="2122"/>
      <c r="CD338" s="2122"/>
      <c r="CE338" s="35"/>
      <c r="CF338" s="90"/>
      <c r="CG338" s="91"/>
      <c r="CH338" s="77"/>
      <c r="CN338" s="85"/>
      <c r="CO338" s="85"/>
      <c r="CP338" s="85"/>
      <c r="CQ338" s="85"/>
      <c r="CR338" s="85"/>
      <c r="CS338" s="85"/>
      <c r="CT338" s="85"/>
    </row>
    <row r="339" spans="1:100" ht="11.25" customHeight="1" x14ac:dyDescent="0.2">
      <c r="A339" s="132" t="str">
        <f>+IF('⑧一覧からの作成用データ（異動届）'!$AC$36="印刷ＯＫ→",1,"")</f>
        <v/>
      </c>
      <c r="B339" s="2413"/>
      <c r="C339" s="2413"/>
      <c r="D339" s="2396"/>
      <c r="E339" s="2396"/>
      <c r="F339" s="2413"/>
      <c r="G339" s="2413"/>
      <c r="H339" s="2396"/>
      <c r="I339" s="2396"/>
      <c r="J339" s="486"/>
      <c r="K339" s="2090"/>
      <c r="L339" s="2091"/>
      <c r="M339" s="2091"/>
      <c r="N339" s="2091"/>
      <c r="O339" s="2092"/>
      <c r="P339" s="2093"/>
      <c r="Q339" s="2094"/>
      <c r="R339" s="2094"/>
      <c r="S339" s="2094"/>
      <c r="T339" s="2094"/>
      <c r="U339" s="2094"/>
      <c r="V339" s="2094"/>
      <c r="W339" s="2094"/>
      <c r="X339" s="2094"/>
      <c r="Y339" s="2094"/>
      <c r="Z339" s="2094"/>
      <c r="AA339" s="2094"/>
      <c r="AB339" s="2094"/>
      <c r="AC339" s="2094"/>
      <c r="AD339" s="2094"/>
      <c r="AE339" s="2094"/>
      <c r="AF339" s="2094"/>
      <c r="AG339" s="2094"/>
      <c r="AH339" s="2094"/>
      <c r="AI339" s="2094"/>
      <c r="AJ339" s="2094"/>
      <c r="AK339" s="2094"/>
      <c r="AL339" s="2094"/>
      <c r="AM339" s="2094"/>
      <c r="AN339" s="2094"/>
      <c r="AO339" s="2094"/>
      <c r="AP339" s="2094"/>
      <c r="AQ339" s="2094"/>
      <c r="AR339" s="2094"/>
      <c r="AS339" s="2094"/>
      <c r="AT339" s="2094"/>
      <c r="AU339" s="2094"/>
      <c r="AV339" s="2094"/>
      <c r="AW339" s="2094"/>
      <c r="AX339" s="2094"/>
      <c r="AY339" s="2094"/>
      <c r="AZ339" s="2094"/>
      <c r="BA339" s="2094"/>
      <c r="BB339" s="2094"/>
      <c r="BC339" s="2094"/>
      <c r="BD339" s="2095"/>
      <c r="BE339" s="56"/>
      <c r="BF339" s="56"/>
      <c r="BG339" s="2121"/>
      <c r="BH339" s="2121"/>
      <c r="BI339" s="2122"/>
      <c r="BJ339" s="2122"/>
      <c r="BK339" s="2122"/>
      <c r="BL339" s="2122"/>
      <c r="BM339" s="2122"/>
      <c r="BN339" s="2122"/>
      <c r="BO339" s="2122"/>
      <c r="BP339" s="2122"/>
      <c r="BQ339" s="2122"/>
      <c r="BR339" s="2122"/>
      <c r="BS339" s="2122"/>
      <c r="BT339" s="2122"/>
      <c r="BU339" s="2122"/>
      <c r="BV339" s="2122"/>
      <c r="BW339" s="2122"/>
      <c r="BX339" s="2122"/>
      <c r="BY339" s="2122"/>
      <c r="BZ339" s="2122"/>
      <c r="CA339" s="2122"/>
      <c r="CB339" s="2122"/>
      <c r="CC339" s="2122"/>
      <c r="CD339" s="2122"/>
      <c r="CE339" s="90"/>
      <c r="CF339" s="90"/>
      <c r="CG339" s="77"/>
      <c r="CH339" s="77"/>
      <c r="CN339" s="85"/>
      <c r="CO339" s="85"/>
      <c r="CP339" s="85"/>
      <c r="CQ339" s="85"/>
      <c r="CR339" s="85"/>
      <c r="CS339" s="85"/>
      <c r="CT339" s="85"/>
      <c r="CU339" s="85"/>
      <c r="CV339" s="85"/>
    </row>
    <row r="340" spans="1:100" ht="11.25" customHeight="1" x14ac:dyDescent="0.2">
      <c r="A340" s="132" t="str">
        <f>+IF('⑧一覧からの作成用データ（異動届）'!$AC$36="印刷ＯＫ→",1,"")</f>
        <v/>
      </c>
      <c r="B340" s="2413"/>
      <c r="C340" s="2413"/>
      <c r="D340" s="2396"/>
      <c r="E340" s="2396"/>
      <c r="F340" s="2413"/>
      <c r="G340" s="2413"/>
      <c r="H340" s="2396"/>
      <c r="I340" s="2396"/>
      <c r="J340" s="486"/>
      <c r="K340" s="1691" t="s">
        <v>69</v>
      </c>
      <c r="L340" s="1691"/>
      <c r="M340" s="1691"/>
      <c r="N340" s="1691"/>
      <c r="O340" s="1691"/>
      <c r="P340" s="2097" t="s">
        <v>70</v>
      </c>
      <c r="Q340" s="2097"/>
      <c r="R340" s="2097"/>
      <c r="S340" s="2097"/>
      <c r="T340" s="2097"/>
      <c r="U340" s="2097"/>
      <c r="V340" s="2097"/>
      <c r="W340" s="2097"/>
      <c r="X340" s="2097"/>
      <c r="Y340" s="2097"/>
      <c r="Z340" s="2097"/>
      <c r="AA340" s="2097"/>
      <c r="AB340" s="2097"/>
      <c r="AC340" s="2097"/>
      <c r="AD340" s="2097"/>
      <c r="AE340" s="2097"/>
      <c r="AF340" s="2097"/>
      <c r="AG340" s="2097"/>
      <c r="AH340" s="2097"/>
      <c r="AI340" s="2097"/>
      <c r="AJ340" s="2097"/>
      <c r="AK340" s="2097"/>
      <c r="AL340" s="2097"/>
      <c r="AM340" s="2097"/>
      <c r="AN340" s="2097"/>
      <c r="AO340" s="2097"/>
      <c r="AP340" s="2097"/>
      <c r="AQ340" s="2097"/>
      <c r="AR340" s="2097"/>
      <c r="AS340" s="2097"/>
      <c r="AT340" s="2097"/>
      <c r="AU340" s="2097"/>
      <c r="AV340" s="2097"/>
      <c r="AW340" s="2097"/>
      <c r="AX340" s="2097"/>
      <c r="AY340" s="2097"/>
      <c r="AZ340" s="2097"/>
      <c r="BA340" s="2097"/>
      <c r="BB340" s="2097"/>
      <c r="BC340" s="2097"/>
      <c r="BD340" s="2097"/>
      <c r="BE340" s="65"/>
      <c r="BF340" s="65"/>
      <c r="BG340" s="2121"/>
      <c r="BH340" s="2121"/>
      <c r="BI340" s="2122"/>
      <c r="BJ340" s="2122"/>
      <c r="BK340" s="2122"/>
      <c r="BL340" s="2122"/>
      <c r="BM340" s="2122"/>
      <c r="BN340" s="2122"/>
      <c r="BO340" s="2122"/>
      <c r="BP340" s="2122"/>
      <c r="BQ340" s="2122"/>
      <c r="BR340" s="2122"/>
      <c r="BS340" s="2122"/>
      <c r="BT340" s="2122"/>
      <c r="BU340" s="2122"/>
      <c r="BV340" s="2122"/>
      <c r="BW340" s="2122"/>
      <c r="BX340" s="2122"/>
      <c r="BY340" s="2122"/>
      <c r="BZ340" s="2122"/>
      <c r="CA340" s="2122"/>
      <c r="CB340" s="2122"/>
      <c r="CC340" s="2122"/>
      <c r="CD340" s="2122"/>
      <c r="CE340" s="76"/>
      <c r="CF340" s="76"/>
      <c r="CG340" s="77"/>
      <c r="CH340" s="77"/>
      <c r="CN340" s="85"/>
      <c r="CO340" s="85"/>
      <c r="CP340" s="85"/>
      <c r="CQ340" s="85"/>
      <c r="CR340" s="85"/>
      <c r="CS340" s="85"/>
      <c r="CT340" s="85"/>
      <c r="CU340" s="85"/>
      <c r="CV340" s="85"/>
    </row>
    <row r="341" spans="1:100" ht="13.5" customHeight="1" x14ac:dyDescent="0.2">
      <c r="A341" s="132" t="str">
        <f>+IF('⑧一覧からの作成用データ（異動届）'!$AC$36="印刷ＯＫ→",1,"")</f>
        <v/>
      </c>
      <c r="B341" s="2413"/>
      <c r="C341" s="2413"/>
      <c r="D341" s="2396"/>
      <c r="E341" s="2396"/>
      <c r="F341" s="2413"/>
      <c r="G341" s="2413"/>
      <c r="H341" s="2396"/>
      <c r="I341" s="2396"/>
      <c r="J341" s="486"/>
      <c r="K341" s="2096"/>
      <c r="L341" s="2096"/>
      <c r="M341" s="2096"/>
      <c r="N341" s="2096"/>
      <c r="O341" s="2096"/>
      <c r="P341" s="2098"/>
      <c r="Q341" s="2098"/>
      <c r="R341" s="2098"/>
      <c r="S341" s="2098"/>
      <c r="T341" s="2098"/>
      <c r="U341" s="2098"/>
      <c r="V341" s="2098"/>
      <c r="W341" s="2098"/>
      <c r="X341" s="2098"/>
      <c r="Y341" s="2098"/>
      <c r="Z341" s="2098"/>
      <c r="AA341" s="2098"/>
      <c r="AB341" s="2098"/>
      <c r="AC341" s="2098"/>
      <c r="AD341" s="2098"/>
      <c r="AE341" s="2098"/>
      <c r="AF341" s="2098"/>
      <c r="AG341" s="2098"/>
      <c r="AH341" s="2098"/>
      <c r="AI341" s="2098"/>
      <c r="AJ341" s="2098"/>
      <c r="AK341" s="2098"/>
      <c r="AL341" s="2098"/>
      <c r="AM341" s="2098"/>
      <c r="AN341" s="2098"/>
      <c r="AO341" s="2098"/>
      <c r="AP341" s="2098"/>
      <c r="AQ341" s="2098"/>
      <c r="AR341" s="2098"/>
      <c r="AS341" s="2098"/>
      <c r="AT341" s="2098"/>
      <c r="AU341" s="2098"/>
      <c r="AV341" s="2098"/>
      <c r="AW341" s="2098"/>
      <c r="AX341" s="2098"/>
      <c r="AY341" s="2098"/>
      <c r="AZ341" s="2098"/>
      <c r="BA341" s="2098"/>
      <c r="BB341" s="2098"/>
      <c r="BC341" s="2098"/>
      <c r="BD341" s="2098"/>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76"/>
      <c r="CC341" s="76"/>
      <c r="CD341" s="76"/>
      <c r="CE341" s="76"/>
      <c r="CF341" s="76"/>
      <c r="CG341" s="77"/>
      <c r="CH341" s="77"/>
      <c r="CN341" s="85"/>
      <c r="CO341" s="85"/>
      <c r="CP341" s="85"/>
      <c r="CQ341" s="85"/>
      <c r="CR341" s="85"/>
      <c r="CS341" s="85"/>
      <c r="CT341" s="85"/>
      <c r="CU341" s="85"/>
      <c r="CV341" s="85"/>
    </row>
    <row r="342" spans="1:100" ht="13.5" customHeight="1" x14ac:dyDescent="0.2">
      <c r="A342" s="132" t="str">
        <f>+IF('⑧一覧からの作成用データ（異動届）'!$AC$36="印刷ＯＫ→",1,"")</f>
        <v/>
      </c>
      <c r="B342" s="2413"/>
      <c r="C342" s="2413"/>
      <c r="D342" s="2396"/>
      <c r="E342" s="2396"/>
      <c r="F342" s="2413"/>
      <c r="G342" s="2413"/>
      <c r="H342" s="2396"/>
      <c r="I342" s="2396"/>
      <c r="J342" s="486"/>
      <c r="K342" s="66"/>
      <c r="L342" s="66"/>
      <c r="M342" s="66"/>
      <c r="N342" s="66"/>
      <c r="O342" s="66"/>
      <c r="P342" s="485"/>
      <c r="Q342" s="485"/>
      <c r="R342" s="485"/>
      <c r="S342" s="485"/>
      <c r="T342" s="485"/>
      <c r="U342" s="485"/>
      <c r="V342" s="485"/>
      <c r="W342" s="485"/>
      <c r="X342" s="485"/>
      <c r="Y342" s="485"/>
      <c r="Z342" s="485"/>
      <c r="AA342" s="485"/>
      <c r="AB342" s="485"/>
      <c r="AC342" s="485"/>
      <c r="AD342" s="485"/>
      <c r="AE342" s="485"/>
      <c r="AF342" s="485"/>
      <c r="AG342" s="485"/>
      <c r="AH342" s="485"/>
      <c r="AI342" s="485"/>
      <c r="AJ342" s="485"/>
      <c r="AK342" s="485"/>
      <c r="AL342" s="485"/>
      <c r="AM342" s="485"/>
      <c r="AN342" s="485"/>
      <c r="AO342" s="485"/>
      <c r="AP342" s="485"/>
      <c r="AQ342" s="48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76"/>
      <c r="CC342" s="76"/>
      <c r="CD342" s="76"/>
      <c r="CE342" s="76"/>
      <c r="CF342" s="76"/>
      <c r="CG342" s="77"/>
      <c r="CH342" s="77"/>
      <c r="CN342" s="85"/>
      <c r="CO342" s="85"/>
      <c r="CP342" s="85"/>
      <c r="CQ342" s="85"/>
      <c r="CR342" s="85"/>
      <c r="CS342" s="85"/>
      <c r="CT342" s="85"/>
      <c r="CU342" s="85"/>
      <c r="CV342" s="85"/>
    </row>
    <row r="343" spans="1:100" ht="6" customHeight="1" x14ac:dyDescent="0.2">
      <c r="A343" s="132" t="str">
        <f>+IF('⑧一覧からの作成用データ（異動届）'!$AC$37="印刷ＯＫ→",1,"")</f>
        <v/>
      </c>
      <c r="B343" s="82"/>
      <c r="C343" s="2414" t="s">
        <v>113</v>
      </c>
      <c r="D343" s="2414"/>
      <c r="E343" s="2414"/>
      <c r="F343" s="2414"/>
      <c r="G343" s="2414"/>
      <c r="H343" s="2414"/>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row>
    <row r="344" spans="1:100" ht="12.75" customHeight="1" x14ac:dyDescent="0.2">
      <c r="A344" s="132" t="str">
        <f>+IF('⑧一覧からの作成用データ（異動届）'!$AC$37="印刷ＯＫ→",1,"")</f>
        <v/>
      </c>
      <c r="B344" s="82"/>
      <c r="C344" s="2414"/>
      <c r="D344" s="2414"/>
      <c r="E344" s="2414"/>
      <c r="F344" s="2414"/>
      <c r="G344" s="2414"/>
      <c r="H344" s="2414"/>
      <c r="I344" s="82"/>
      <c r="J344" s="82"/>
      <c r="K344" s="2415" t="s">
        <v>480</v>
      </c>
      <c r="L344" s="2415"/>
      <c r="M344" s="2415"/>
      <c r="N344" s="2415"/>
      <c r="O344" s="2415"/>
      <c r="P344" s="2415"/>
      <c r="Q344" s="2415"/>
      <c r="R344" s="2415"/>
      <c r="S344" s="2415"/>
      <c r="T344" s="2415"/>
      <c r="U344" s="2415"/>
      <c r="V344" s="2415"/>
      <c r="W344" s="2415"/>
      <c r="X344" s="2415"/>
      <c r="Y344" s="2415"/>
      <c r="Z344" s="2415"/>
      <c r="AA344" s="2415"/>
      <c r="AB344" s="2417" t="s">
        <v>481</v>
      </c>
      <c r="AC344" s="2417"/>
      <c r="AD344" s="2417"/>
      <c r="AE344" s="2417"/>
      <c r="AF344" s="2417"/>
      <c r="AG344" s="2417"/>
      <c r="AH344" s="2417"/>
      <c r="AI344" s="2417"/>
      <c r="AJ344" s="2417"/>
      <c r="AK344" s="2417"/>
      <c r="AL344" s="2417"/>
      <c r="AM344" s="2417"/>
      <c r="AN344" s="2417"/>
      <c r="AO344" s="2417"/>
      <c r="AP344" s="2417"/>
      <c r="AQ344" s="2417"/>
      <c r="AR344" s="2417"/>
      <c r="AS344" s="2417"/>
      <c r="AT344" s="2417"/>
      <c r="AU344" s="2417"/>
      <c r="AV344" s="2417"/>
      <c r="AW344" s="2417"/>
      <c r="AX344" s="2419" t="s">
        <v>26</v>
      </c>
      <c r="AY344" s="2420"/>
      <c r="AZ344" s="2420"/>
      <c r="BA344" s="2421"/>
      <c r="BB344" s="2447"/>
      <c r="BC344" s="2448"/>
      <c r="BD344" s="2448"/>
      <c r="BE344" s="2448"/>
      <c r="BF344" s="2448"/>
      <c r="BG344" s="2448"/>
      <c r="BH344" s="2448"/>
      <c r="BI344" s="2448"/>
      <c r="BJ344" s="2448"/>
      <c r="BK344" s="2448"/>
      <c r="BL344" s="2448"/>
      <c r="BM344" s="2448"/>
      <c r="BN344" s="2448"/>
      <c r="BO344" s="2448"/>
      <c r="BP344" s="2448"/>
      <c r="BQ344" s="2448"/>
      <c r="BR344" s="2448"/>
      <c r="BS344" s="2448"/>
      <c r="BT344" s="2449"/>
      <c r="BU344" s="697" t="s">
        <v>28</v>
      </c>
      <c r="BV344" s="2051"/>
      <c r="BW344" s="2051"/>
      <c r="BX344" s="2051"/>
      <c r="BY344" s="2051"/>
      <c r="BZ344" s="2051"/>
      <c r="CA344" s="2051"/>
      <c r="CB344" s="2051"/>
      <c r="CC344" s="2051"/>
      <c r="CD344" s="2053"/>
      <c r="CE344" s="82"/>
      <c r="CF344" s="82"/>
    </row>
    <row r="345" spans="1:100" ht="12.75" customHeight="1" x14ac:dyDescent="0.2">
      <c r="A345" s="132" t="str">
        <f>+IF('⑧一覧からの作成用データ（異動届）'!$AC$37="印刷ＯＫ→",1,"")</f>
        <v/>
      </c>
      <c r="B345" s="82"/>
      <c r="C345" s="2414"/>
      <c r="D345" s="2414"/>
      <c r="E345" s="2414"/>
      <c r="F345" s="2414"/>
      <c r="G345" s="2414"/>
      <c r="H345" s="2414"/>
      <c r="I345" s="82"/>
      <c r="J345" s="82"/>
      <c r="K345" s="2415"/>
      <c r="L345" s="2415"/>
      <c r="M345" s="2415"/>
      <c r="N345" s="2415"/>
      <c r="O345" s="2415"/>
      <c r="P345" s="2415"/>
      <c r="Q345" s="2415"/>
      <c r="R345" s="2415"/>
      <c r="S345" s="2415"/>
      <c r="T345" s="2415"/>
      <c r="U345" s="2415"/>
      <c r="V345" s="2415"/>
      <c r="W345" s="2415"/>
      <c r="X345" s="2415"/>
      <c r="Y345" s="2415"/>
      <c r="Z345" s="2415"/>
      <c r="AA345" s="2415"/>
      <c r="AB345" s="2417"/>
      <c r="AC345" s="2417"/>
      <c r="AD345" s="2417"/>
      <c r="AE345" s="2417"/>
      <c r="AF345" s="2417"/>
      <c r="AG345" s="2417"/>
      <c r="AH345" s="2417"/>
      <c r="AI345" s="2417"/>
      <c r="AJ345" s="2417"/>
      <c r="AK345" s="2417"/>
      <c r="AL345" s="2417"/>
      <c r="AM345" s="2417"/>
      <c r="AN345" s="2417"/>
      <c r="AO345" s="2417"/>
      <c r="AP345" s="2417"/>
      <c r="AQ345" s="2417"/>
      <c r="AR345" s="2417"/>
      <c r="AS345" s="2417"/>
      <c r="AT345" s="2417"/>
      <c r="AU345" s="2417"/>
      <c r="AV345" s="2417"/>
      <c r="AW345" s="2417"/>
      <c r="AX345" s="2422"/>
      <c r="AY345" s="2423"/>
      <c r="AZ345" s="2423"/>
      <c r="BA345" s="2424"/>
      <c r="BB345" s="2450"/>
      <c r="BC345" s="2451"/>
      <c r="BD345" s="2451"/>
      <c r="BE345" s="2451"/>
      <c r="BF345" s="2451"/>
      <c r="BG345" s="2451"/>
      <c r="BH345" s="2451"/>
      <c r="BI345" s="2451"/>
      <c r="BJ345" s="2451"/>
      <c r="BK345" s="2451"/>
      <c r="BL345" s="2451"/>
      <c r="BM345" s="2451"/>
      <c r="BN345" s="2451"/>
      <c r="BO345" s="2451"/>
      <c r="BP345" s="2451"/>
      <c r="BQ345" s="2451"/>
      <c r="BR345" s="2451"/>
      <c r="BS345" s="2451"/>
      <c r="BT345" s="2452"/>
      <c r="BU345" s="1559"/>
      <c r="BV345" s="2052"/>
      <c r="BW345" s="2052"/>
      <c r="BX345" s="2052"/>
      <c r="BY345" s="2052"/>
      <c r="BZ345" s="2052"/>
      <c r="CA345" s="2052"/>
      <c r="CB345" s="2052"/>
      <c r="CC345" s="2052"/>
      <c r="CD345" s="2054"/>
      <c r="CE345" s="83"/>
      <c r="CF345" s="83"/>
    </row>
    <row r="346" spans="1:100" ht="12.75" customHeight="1" x14ac:dyDescent="0.2">
      <c r="A346" s="132" t="str">
        <f>+IF('⑧一覧からの作成用データ（異動届）'!$AC$37="印刷ＯＫ→",1,"")</f>
        <v/>
      </c>
      <c r="B346" s="82"/>
      <c r="C346" s="82"/>
      <c r="D346" s="82"/>
      <c r="E346" s="82"/>
      <c r="F346" s="82"/>
      <c r="G346" s="82"/>
      <c r="H346" s="82"/>
      <c r="I346" s="82"/>
      <c r="J346" s="82"/>
      <c r="K346" s="2415"/>
      <c r="L346" s="2415"/>
      <c r="M346" s="2415"/>
      <c r="N346" s="2415"/>
      <c r="O346" s="2415"/>
      <c r="P346" s="2415"/>
      <c r="Q346" s="2415"/>
      <c r="R346" s="2415"/>
      <c r="S346" s="2415"/>
      <c r="T346" s="2415"/>
      <c r="U346" s="2415"/>
      <c r="V346" s="2415"/>
      <c r="W346" s="2415"/>
      <c r="X346" s="2415"/>
      <c r="Y346" s="2415"/>
      <c r="Z346" s="2415"/>
      <c r="AA346" s="2415"/>
      <c r="AB346" s="2417"/>
      <c r="AC346" s="2417"/>
      <c r="AD346" s="2417"/>
      <c r="AE346" s="2417"/>
      <c r="AF346" s="2417"/>
      <c r="AG346" s="2417"/>
      <c r="AH346" s="2417"/>
      <c r="AI346" s="2417"/>
      <c r="AJ346" s="2417"/>
      <c r="AK346" s="2417"/>
      <c r="AL346" s="2417"/>
      <c r="AM346" s="2417"/>
      <c r="AN346" s="2417"/>
      <c r="AO346" s="2417"/>
      <c r="AP346" s="2417"/>
      <c r="AQ346" s="2417"/>
      <c r="AR346" s="2417"/>
      <c r="AS346" s="2417"/>
      <c r="AT346" s="2417"/>
      <c r="AU346" s="2417"/>
      <c r="AV346" s="2417"/>
      <c r="AW346" s="2417"/>
      <c r="AX346" s="2422"/>
      <c r="AY346" s="2423"/>
      <c r="AZ346" s="2423"/>
      <c r="BA346" s="2424"/>
      <c r="BB346" s="2450"/>
      <c r="BC346" s="2451"/>
      <c r="BD346" s="2451"/>
      <c r="BE346" s="2451"/>
      <c r="BF346" s="2451"/>
      <c r="BG346" s="2451"/>
      <c r="BH346" s="2451"/>
      <c r="BI346" s="2451"/>
      <c r="BJ346" s="2451"/>
      <c r="BK346" s="2451"/>
      <c r="BL346" s="2451"/>
      <c r="BM346" s="2451"/>
      <c r="BN346" s="2451"/>
      <c r="BO346" s="2451"/>
      <c r="BP346" s="2451"/>
      <c r="BQ346" s="2451"/>
      <c r="BR346" s="2451"/>
      <c r="BS346" s="2451"/>
      <c r="BT346" s="2452"/>
      <c r="BU346" s="2437" t="s">
        <v>27</v>
      </c>
      <c r="BV346" s="2397" t="s">
        <v>29</v>
      </c>
      <c r="BW346" s="2397"/>
      <c r="BX346" s="2397"/>
      <c r="BY346" s="2397"/>
      <c r="BZ346" s="2398"/>
      <c r="CA346" s="1683" t="s">
        <v>30</v>
      </c>
      <c r="CB346" s="2397"/>
      <c r="CC346" s="2397"/>
      <c r="CD346" s="2398"/>
      <c r="CE346" s="76"/>
      <c r="CF346" s="76"/>
    </row>
    <row r="347" spans="1:100" ht="12.75" customHeight="1" x14ac:dyDescent="0.2">
      <c r="A347" s="132" t="str">
        <f>+IF('⑧一覧からの作成用データ（異動届）'!$AC$37="印刷ＯＫ→",1,"")</f>
        <v/>
      </c>
      <c r="B347" s="82"/>
      <c r="C347" s="82">
        <v>3</v>
      </c>
      <c r="D347" s="82"/>
      <c r="E347" s="82"/>
      <c r="F347" s="82"/>
      <c r="G347" s="82"/>
      <c r="H347" s="82">
        <v>2</v>
      </c>
      <c r="I347" s="82">
        <v>1</v>
      </c>
      <c r="J347" s="82"/>
      <c r="K347" s="2415"/>
      <c r="L347" s="2415"/>
      <c r="M347" s="2415"/>
      <c r="N347" s="2415"/>
      <c r="O347" s="2415"/>
      <c r="P347" s="2415"/>
      <c r="Q347" s="2415"/>
      <c r="R347" s="2415"/>
      <c r="S347" s="2415"/>
      <c r="T347" s="2415"/>
      <c r="U347" s="2415"/>
      <c r="V347" s="2415"/>
      <c r="W347" s="2415"/>
      <c r="X347" s="2415"/>
      <c r="Y347" s="2415"/>
      <c r="Z347" s="2415"/>
      <c r="AA347" s="2415"/>
      <c r="AB347" s="2417"/>
      <c r="AC347" s="2417"/>
      <c r="AD347" s="2417"/>
      <c r="AE347" s="2417"/>
      <c r="AF347" s="2417"/>
      <c r="AG347" s="2417"/>
      <c r="AH347" s="2417"/>
      <c r="AI347" s="2417"/>
      <c r="AJ347" s="2417"/>
      <c r="AK347" s="2417"/>
      <c r="AL347" s="2417"/>
      <c r="AM347" s="2417"/>
      <c r="AN347" s="2417"/>
      <c r="AO347" s="2417"/>
      <c r="AP347" s="2417"/>
      <c r="AQ347" s="2417"/>
      <c r="AR347" s="2417"/>
      <c r="AS347" s="2417"/>
      <c r="AT347" s="2417"/>
      <c r="AU347" s="2417"/>
      <c r="AV347" s="2417"/>
      <c r="AW347" s="2417"/>
      <c r="AX347" s="2422"/>
      <c r="AY347" s="2423"/>
      <c r="AZ347" s="2423"/>
      <c r="BA347" s="2424"/>
      <c r="BB347" s="2450"/>
      <c r="BC347" s="2451"/>
      <c r="BD347" s="2451"/>
      <c r="BE347" s="2451"/>
      <c r="BF347" s="2451"/>
      <c r="BG347" s="2451"/>
      <c r="BH347" s="2451"/>
      <c r="BI347" s="2451"/>
      <c r="BJ347" s="2451"/>
      <c r="BK347" s="2451"/>
      <c r="BL347" s="2451"/>
      <c r="BM347" s="2451"/>
      <c r="BN347" s="2451"/>
      <c r="BO347" s="2451"/>
      <c r="BP347" s="2451"/>
      <c r="BQ347" s="2451"/>
      <c r="BR347" s="2451"/>
      <c r="BS347" s="2451"/>
      <c r="BT347" s="2452"/>
      <c r="BU347" s="2437"/>
      <c r="BV347" s="2399"/>
      <c r="BW347" s="2399"/>
      <c r="BX347" s="2399"/>
      <c r="BY347" s="2399"/>
      <c r="BZ347" s="2400"/>
      <c r="CA347" s="2401"/>
      <c r="CB347" s="2399"/>
      <c r="CC347" s="2399"/>
      <c r="CD347" s="2400"/>
      <c r="CE347" s="76"/>
      <c r="CF347" s="76"/>
    </row>
    <row r="348" spans="1:100" ht="12.75" customHeight="1" x14ac:dyDescent="0.2">
      <c r="A348" s="132" t="str">
        <f>+IF('⑧一覧からの作成用データ（異動届）'!$AC$37="印刷ＯＫ→",1,"")</f>
        <v/>
      </c>
      <c r="B348" s="2413" t="s">
        <v>67</v>
      </c>
      <c r="C348" s="2413" t="s">
        <v>66</v>
      </c>
      <c r="D348" s="2396" t="s">
        <v>65</v>
      </c>
      <c r="E348" s="2396" t="s">
        <v>64</v>
      </c>
      <c r="F348" s="2413" t="s">
        <v>63</v>
      </c>
      <c r="G348" s="2413" t="s">
        <v>62</v>
      </c>
      <c r="H348" s="2396" t="s">
        <v>61</v>
      </c>
      <c r="I348" s="2396" t="s">
        <v>60</v>
      </c>
      <c r="J348" s="486"/>
      <c r="K348" s="2415"/>
      <c r="L348" s="2415"/>
      <c r="M348" s="2415"/>
      <c r="N348" s="2415"/>
      <c r="O348" s="2415"/>
      <c r="P348" s="2415"/>
      <c r="Q348" s="2415"/>
      <c r="R348" s="2415"/>
      <c r="S348" s="2415"/>
      <c r="T348" s="2415"/>
      <c r="U348" s="2415"/>
      <c r="V348" s="2415"/>
      <c r="W348" s="2415"/>
      <c r="X348" s="2415"/>
      <c r="Y348" s="2415"/>
      <c r="Z348" s="2415"/>
      <c r="AA348" s="2415"/>
      <c r="AB348" s="2417"/>
      <c r="AC348" s="2417"/>
      <c r="AD348" s="2417"/>
      <c r="AE348" s="2417"/>
      <c r="AF348" s="2417"/>
      <c r="AG348" s="2417"/>
      <c r="AH348" s="2417"/>
      <c r="AI348" s="2417"/>
      <c r="AJ348" s="2417"/>
      <c r="AK348" s="2417"/>
      <c r="AL348" s="2417"/>
      <c r="AM348" s="2417"/>
      <c r="AN348" s="2417"/>
      <c r="AO348" s="2417"/>
      <c r="AP348" s="2417"/>
      <c r="AQ348" s="2417"/>
      <c r="AR348" s="2417"/>
      <c r="AS348" s="2417"/>
      <c r="AT348" s="2417"/>
      <c r="AU348" s="2417"/>
      <c r="AV348" s="2417"/>
      <c r="AW348" s="2417"/>
      <c r="AX348" s="2422"/>
      <c r="AY348" s="2423"/>
      <c r="AZ348" s="2423"/>
      <c r="BA348" s="2424"/>
      <c r="BB348" s="2450"/>
      <c r="BC348" s="2451"/>
      <c r="BD348" s="2451"/>
      <c r="BE348" s="2451"/>
      <c r="BF348" s="2451"/>
      <c r="BG348" s="2451"/>
      <c r="BH348" s="2451"/>
      <c r="BI348" s="2451"/>
      <c r="BJ348" s="2451"/>
      <c r="BK348" s="2451"/>
      <c r="BL348" s="2451"/>
      <c r="BM348" s="2451"/>
      <c r="BN348" s="2451"/>
      <c r="BO348" s="2451"/>
      <c r="BP348" s="2451"/>
      <c r="BQ348" s="2451"/>
      <c r="BR348" s="2451"/>
      <c r="BS348" s="2451"/>
      <c r="BT348" s="2452"/>
      <c r="BU348" s="2437"/>
      <c r="BV348" s="2397" t="s">
        <v>32</v>
      </c>
      <c r="BW348" s="2397"/>
      <c r="BX348" s="2397"/>
      <c r="BY348" s="2397"/>
      <c r="BZ348" s="2398"/>
      <c r="CA348" s="1683" t="s">
        <v>31</v>
      </c>
      <c r="CB348" s="2397"/>
      <c r="CC348" s="2397"/>
      <c r="CD348" s="2398"/>
      <c r="CE348" s="76"/>
      <c r="CF348" s="76"/>
    </row>
    <row r="349" spans="1:100" ht="13.5" customHeight="1" x14ac:dyDescent="0.2">
      <c r="A349" s="132" t="str">
        <f>+IF('⑧一覧からの作成用データ（異動届）'!$AC$37="印刷ＯＫ→",1,"")</f>
        <v/>
      </c>
      <c r="B349" s="2413"/>
      <c r="C349" s="2413"/>
      <c r="D349" s="2396"/>
      <c r="E349" s="2396"/>
      <c r="F349" s="2413"/>
      <c r="G349" s="2413"/>
      <c r="H349" s="2396"/>
      <c r="I349" s="2396"/>
      <c r="J349" s="486"/>
      <c r="K349" s="2416"/>
      <c r="L349" s="2416"/>
      <c r="M349" s="2416"/>
      <c r="N349" s="2416"/>
      <c r="O349" s="2416"/>
      <c r="P349" s="2416"/>
      <c r="Q349" s="2416"/>
      <c r="R349" s="2416"/>
      <c r="S349" s="2416"/>
      <c r="T349" s="2416"/>
      <c r="U349" s="2416"/>
      <c r="V349" s="2416"/>
      <c r="W349" s="2416"/>
      <c r="X349" s="2416"/>
      <c r="Y349" s="2416"/>
      <c r="Z349" s="2416"/>
      <c r="AA349" s="2416"/>
      <c r="AB349" s="2418"/>
      <c r="AC349" s="2418"/>
      <c r="AD349" s="2418"/>
      <c r="AE349" s="2418"/>
      <c r="AF349" s="2418"/>
      <c r="AG349" s="2418"/>
      <c r="AH349" s="2418"/>
      <c r="AI349" s="2418"/>
      <c r="AJ349" s="2418"/>
      <c r="AK349" s="2418"/>
      <c r="AL349" s="2418"/>
      <c r="AM349" s="2418"/>
      <c r="AN349" s="2418"/>
      <c r="AO349" s="2418"/>
      <c r="AP349" s="2418"/>
      <c r="AQ349" s="2418"/>
      <c r="AR349" s="2418"/>
      <c r="AS349" s="2418"/>
      <c r="AT349" s="2418"/>
      <c r="AU349" s="2418"/>
      <c r="AV349" s="2418"/>
      <c r="AW349" s="2418"/>
      <c r="AX349" s="2425"/>
      <c r="AY349" s="2426"/>
      <c r="AZ349" s="2426"/>
      <c r="BA349" s="2427"/>
      <c r="BB349" s="2453"/>
      <c r="BC349" s="2454"/>
      <c r="BD349" s="2454"/>
      <c r="BE349" s="2454"/>
      <c r="BF349" s="2454"/>
      <c r="BG349" s="2454"/>
      <c r="BH349" s="2454"/>
      <c r="BI349" s="2454"/>
      <c r="BJ349" s="2454"/>
      <c r="BK349" s="2454"/>
      <c r="BL349" s="2454"/>
      <c r="BM349" s="2454"/>
      <c r="BN349" s="2454"/>
      <c r="BO349" s="2454"/>
      <c r="BP349" s="2454"/>
      <c r="BQ349" s="2454"/>
      <c r="BR349" s="2454"/>
      <c r="BS349" s="2454"/>
      <c r="BT349" s="2455"/>
      <c r="BU349" s="2437"/>
      <c r="BV349" s="2399"/>
      <c r="BW349" s="2399"/>
      <c r="BX349" s="2399"/>
      <c r="BY349" s="2399"/>
      <c r="BZ349" s="2400"/>
      <c r="CA349" s="2401"/>
      <c r="CB349" s="2399"/>
      <c r="CC349" s="2399"/>
      <c r="CD349" s="2400"/>
      <c r="CE349" s="76"/>
      <c r="CF349" s="76"/>
      <c r="CG349" s="84"/>
      <c r="CL349" s="85"/>
      <c r="CM349" s="85"/>
      <c r="CN349" s="85"/>
      <c r="CO349" s="85"/>
      <c r="CP349" s="85"/>
      <c r="CQ349" s="85"/>
      <c r="CR349" s="85"/>
      <c r="CS349" s="85"/>
      <c r="CT349" s="85"/>
    </row>
    <row r="350" spans="1:100" ht="13.5" customHeight="1" x14ac:dyDescent="0.2">
      <c r="A350" s="132" t="str">
        <f>+IF('⑧一覧からの作成用データ（異動届）'!$AC$37="印刷ＯＫ→",1,"")</f>
        <v/>
      </c>
      <c r="B350" s="2413"/>
      <c r="C350" s="2413"/>
      <c r="D350" s="2396"/>
      <c r="E350" s="2396"/>
      <c r="F350" s="2413"/>
      <c r="G350" s="2413"/>
      <c r="H350" s="2396"/>
      <c r="I350" s="2396"/>
      <c r="J350" s="486"/>
      <c r="K350" s="45"/>
      <c r="L350" s="25"/>
      <c r="M350" s="25"/>
      <c r="N350" s="25"/>
      <c r="O350" s="25"/>
      <c r="P350" s="25"/>
      <c r="Q350" s="25"/>
      <c r="R350" s="25"/>
      <c r="S350" s="25"/>
      <c r="T350" s="25"/>
      <c r="U350" s="25"/>
      <c r="V350" s="25"/>
      <c r="W350" s="25"/>
      <c r="X350" s="25"/>
      <c r="Y350" s="46"/>
      <c r="Z350" s="2402" t="s">
        <v>466</v>
      </c>
      <c r="AA350" s="2403"/>
      <c r="AB350" s="2408" t="s">
        <v>21</v>
      </c>
      <c r="AC350" s="2409"/>
      <c r="AD350" s="2409"/>
      <c r="AE350" s="2409"/>
      <c r="AF350" s="2409"/>
      <c r="AG350" s="2410"/>
      <c r="AH350" s="1682" t="s">
        <v>482</v>
      </c>
      <c r="AI350" s="1683"/>
      <c r="AJ350" s="2097" t="str">
        <f>①伊勢崎市における事業所基本情報!$K$26&amp;"-"&amp;①伊勢崎市における事業所基本情報!Q26&amp;""</f>
        <v>-</v>
      </c>
      <c r="AK350" s="2097"/>
      <c r="AL350" s="2097"/>
      <c r="AM350" s="2097"/>
      <c r="AN350" s="2097"/>
      <c r="AO350" s="2097"/>
      <c r="AP350" s="2097"/>
      <c r="AQ350" s="2097"/>
      <c r="AR350" s="25"/>
      <c r="AS350" s="25"/>
      <c r="AT350" s="25"/>
      <c r="AU350" s="25"/>
      <c r="AV350" s="25"/>
      <c r="AW350" s="25"/>
      <c r="AX350" s="25"/>
      <c r="AY350" s="76"/>
      <c r="AZ350" s="76"/>
      <c r="BA350" s="76"/>
      <c r="BB350" s="76"/>
      <c r="BC350" s="76"/>
      <c r="BD350" s="25"/>
      <c r="BE350" s="25"/>
      <c r="BF350" s="25"/>
      <c r="BG350" s="25"/>
      <c r="BH350" s="2386" t="s">
        <v>492</v>
      </c>
      <c r="BI350" s="2386"/>
      <c r="BJ350" s="2386"/>
      <c r="BK350" s="2386"/>
      <c r="BL350" s="2386"/>
      <c r="BM350" s="2386"/>
      <c r="BN350" s="2386"/>
      <c r="BO350" s="2411" t="str">
        <f>①伊勢崎市における事業所基本情報!$CG$18&amp;""</f>
        <v/>
      </c>
      <c r="BP350" s="2392"/>
      <c r="BQ350" s="2392" t="str">
        <f>①伊勢崎市における事業所基本情報!$CH$18&amp;""</f>
        <v/>
      </c>
      <c r="BR350" s="2392"/>
      <c r="BS350" s="2392" t="str">
        <f>①伊勢崎市における事業所基本情報!$CI$18&amp;""</f>
        <v/>
      </c>
      <c r="BT350" s="2392"/>
      <c r="BU350" s="2392" t="str">
        <f>①伊勢崎市における事業所基本情報!$CJ$18&amp;""</f>
        <v/>
      </c>
      <c r="BV350" s="2392"/>
      <c r="BW350" s="2392" t="str">
        <f>①伊勢崎市における事業所基本情報!$CK$18&amp;""</f>
        <v/>
      </c>
      <c r="BX350" s="2392"/>
      <c r="BY350" s="2392" t="str">
        <f>①伊勢崎市における事業所基本情報!$CL$18&amp;""</f>
        <v/>
      </c>
      <c r="BZ350" s="2392"/>
      <c r="CA350" s="2392" t="str">
        <f>①伊勢崎市における事業所基本情報!$CM$18&amp;""</f>
        <v/>
      </c>
      <c r="CB350" s="2392"/>
      <c r="CC350" s="2392" t="str">
        <f>①伊勢崎市における事業所基本情報!$CN$18&amp;""</f>
        <v/>
      </c>
      <c r="CD350" s="2394"/>
      <c r="CE350" s="86"/>
      <c r="CF350" s="86"/>
      <c r="CG350" s="84"/>
      <c r="CL350" s="85"/>
      <c r="CM350" s="85"/>
      <c r="CN350" s="85"/>
      <c r="CO350" s="85"/>
      <c r="CP350" s="85"/>
      <c r="CQ350" s="85"/>
      <c r="CR350" s="85"/>
      <c r="CS350" s="85"/>
      <c r="CT350" s="85"/>
    </row>
    <row r="351" spans="1:100" ht="12" customHeight="1" x14ac:dyDescent="0.2">
      <c r="A351" s="132" t="str">
        <f>+IF('⑧一覧からの作成用データ（異動届）'!$AC$37="印刷ＯＫ→",1,"")</f>
        <v/>
      </c>
      <c r="B351" s="2413"/>
      <c r="C351" s="2413"/>
      <c r="D351" s="2396"/>
      <c r="E351" s="2396"/>
      <c r="F351" s="2413"/>
      <c r="G351" s="2413"/>
      <c r="H351" s="2396"/>
      <c r="I351" s="2396"/>
      <c r="J351" s="486"/>
      <c r="K351" s="47"/>
      <c r="L351" s="76"/>
      <c r="M351" s="76"/>
      <c r="N351" s="76"/>
      <c r="O351" s="76"/>
      <c r="P351" s="76"/>
      <c r="Q351" s="76"/>
      <c r="R351" s="76"/>
      <c r="S351" s="76"/>
      <c r="T351" s="76"/>
      <c r="U351" s="76"/>
      <c r="V351" s="76"/>
      <c r="W351" s="76"/>
      <c r="X351" s="76"/>
      <c r="Y351" s="48"/>
      <c r="Z351" s="2404"/>
      <c r="AA351" s="2405"/>
      <c r="AB351" s="1640"/>
      <c r="AC351" s="1590"/>
      <c r="AD351" s="1590"/>
      <c r="AE351" s="1590"/>
      <c r="AF351" s="1590"/>
      <c r="AG351" s="1641"/>
      <c r="AH351" s="1568" t="str">
        <f>①伊勢崎市における事業所基本情報!$I$27&amp;""</f>
        <v/>
      </c>
      <c r="AI351" s="1569"/>
      <c r="AJ351" s="1569"/>
      <c r="AK351" s="1569"/>
      <c r="AL351" s="1569"/>
      <c r="AM351" s="1569"/>
      <c r="AN351" s="1569"/>
      <c r="AO351" s="1569"/>
      <c r="AP351" s="1569"/>
      <c r="AQ351" s="1569"/>
      <c r="AR351" s="1569"/>
      <c r="AS351" s="1569"/>
      <c r="AT351" s="1569"/>
      <c r="AU351" s="1569"/>
      <c r="AV351" s="1569"/>
      <c r="AW351" s="1569"/>
      <c r="AX351" s="1569"/>
      <c r="AY351" s="1569"/>
      <c r="AZ351" s="1569"/>
      <c r="BA351" s="1569"/>
      <c r="BB351" s="1569"/>
      <c r="BC351" s="1569"/>
      <c r="BD351" s="1569"/>
      <c r="BE351" s="1569"/>
      <c r="BF351" s="1569"/>
      <c r="BG351" s="1569"/>
      <c r="BH351" s="2386"/>
      <c r="BI351" s="2386"/>
      <c r="BJ351" s="2386"/>
      <c r="BK351" s="2386"/>
      <c r="BL351" s="2386"/>
      <c r="BM351" s="2386"/>
      <c r="BN351" s="2386"/>
      <c r="BO351" s="2412"/>
      <c r="BP351" s="2393"/>
      <c r="BQ351" s="2393"/>
      <c r="BR351" s="2393"/>
      <c r="BS351" s="2393"/>
      <c r="BT351" s="2393"/>
      <c r="BU351" s="2393"/>
      <c r="BV351" s="2393"/>
      <c r="BW351" s="2393"/>
      <c r="BX351" s="2393"/>
      <c r="BY351" s="2393"/>
      <c r="BZ351" s="2393"/>
      <c r="CA351" s="2393"/>
      <c r="CB351" s="2393"/>
      <c r="CC351" s="2393"/>
      <c r="CD351" s="2395"/>
      <c r="CE351" s="86"/>
      <c r="CF351" s="86"/>
      <c r="CG351" s="77"/>
      <c r="CL351" s="85"/>
      <c r="CM351" s="85"/>
      <c r="CN351" s="85"/>
      <c r="CO351" s="85"/>
      <c r="CP351" s="85"/>
      <c r="CQ351" s="85"/>
      <c r="CR351" s="85"/>
      <c r="CS351" s="85"/>
      <c r="CT351" s="85"/>
    </row>
    <row r="352" spans="1:100" ht="12" customHeight="1" x14ac:dyDescent="0.2">
      <c r="A352" s="132" t="str">
        <f>+IF('⑧一覧からの作成用データ（異動届）'!$AC$37="印刷ＯＫ→",1,"")</f>
        <v/>
      </c>
      <c r="B352" s="2413"/>
      <c r="C352" s="2413"/>
      <c r="D352" s="2396"/>
      <c r="E352" s="2396"/>
      <c r="F352" s="2413"/>
      <c r="G352" s="2413"/>
      <c r="H352" s="2396"/>
      <c r="I352" s="2396"/>
      <c r="J352" s="486"/>
      <c r="K352" s="2165" t="s">
        <v>447</v>
      </c>
      <c r="L352" s="1564"/>
      <c r="M352" s="1564"/>
      <c r="N352" s="1564"/>
      <c r="O352" s="1564"/>
      <c r="P352" s="2378" t="s">
        <v>19</v>
      </c>
      <c r="Q352" s="2378"/>
      <c r="R352" s="2378"/>
      <c r="S352" s="2378"/>
      <c r="T352" s="2378"/>
      <c r="U352" s="2378"/>
      <c r="V352" s="2378"/>
      <c r="W352" s="2378"/>
      <c r="X352" s="2378"/>
      <c r="Y352" s="2379"/>
      <c r="Z352" s="2404"/>
      <c r="AA352" s="2405"/>
      <c r="AB352" s="1640"/>
      <c r="AC352" s="1590"/>
      <c r="AD352" s="1590"/>
      <c r="AE352" s="1590"/>
      <c r="AF352" s="1590"/>
      <c r="AG352" s="1641"/>
      <c r="AH352" s="1568"/>
      <c r="AI352" s="1569"/>
      <c r="AJ352" s="1569"/>
      <c r="AK352" s="1569"/>
      <c r="AL352" s="1569"/>
      <c r="AM352" s="1569"/>
      <c r="AN352" s="1569"/>
      <c r="AO352" s="1569"/>
      <c r="AP352" s="1569"/>
      <c r="AQ352" s="1569"/>
      <c r="AR352" s="1569"/>
      <c r="AS352" s="1569"/>
      <c r="AT352" s="1569"/>
      <c r="AU352" s="1569"/>
      <c r="AV352" s="1569"/>
      <c r="AW352" s="1569"/>
      <c r="AX352" s="1569"/>
      <c r="AY352" s="1569"/>
      <c r="AZ352" s="1569"/>
      <c r="BA352" s="1569"/>
      <c r="BB352" s="1569"/>
      <c r="BC352" s="1569"/>
      <c r="BD352" s="1569"/>
      <c r="BE352" s="1569"/>
      <c r="BF352" s="1569"/>
      <c r="BG352" s="1569"/>
      <c r="BH352" s="1561" t="s">
        <v>493</v>
      </c>
      <c r="BI352" s="1561"/>
      <c r="BJ352" s="1561"/>
      <c r="BK352" s="1561"/>
      <c r="BL352" s="1561"/>
      <c r="BM352" s="1561"/>
      <c r="BN352" s="1561"/>
      <c r="BO352" s="2380" t="s">
        <v>463</v>
      </c>
      <c r="BP352" s="2381"/>
      <c r="BQ352" s="2381"/>
      <c r="BR352" s="2381"/>
      <c r="BS352" s="2381"/>
      <c r="BT352" s="2381"/>
      <c r="BU352" s="2381"/>
      <c r="BV352" s="2381"/>
      <c r="BW352" s="2381"/>
      <c r="BX352" s="2381"/>
      <c r="BY352" s="2381"/>
      <c r="BZ352" s="2381"/>
      <c r="CA352" s="2381"/>
      <c r="CB352" s="2381"/>
      <c r="CC352" s="2381"/>
      <c r="CD352" s="2382"/>
      <c r="CE352" s="78"/>
      <c r="CF352" s="78"/>
      <c r="CG352" s="77"/>
      <c r="CL352" s="85"/>
      <c r="CM352" s="85"/>
      <c r="CN352" s="85"/>
      <c r="CO352" s="85"/>
      <c r="CP352" s="85"/>
      <c r="CQ352" s="85"/>
      <c r="CR352" s="85"/>
      <c r="CS352" s="85"/>
      <c r="CT352" s="85"/>
    </row>
    <row r="353" spans="1:100" ht="12" customHeight="1" x14ac:dyDescent="0.2">
      <c r="A353" s="132" t="str">
        <f>+IF('⑧一覧からの作成用データ（異動届）'!$AC$37="印刷ＯＫ→",1,"")</f>
        <v/>
      </c>
      <c r="B353" s="2413"/>
      <c r="C353" s="2413"/>
      <c r="D353" s="2396"/>
      <c r="E353" s="2396"/>
      <c r="F353" s="2413"/>
      <c r="G353" s="2413"/>
      <c r="H353" s="2396"/>
      <c r="I353" s="2396"/>
      <c r="J353" s="486"/>
      <c r="K353" s="2165"/>
      <c r="L353" s="1564"/>
      <c r="M353" s="1564"/>
      <c r="N353" s="1564"/>
      <c r="O353" s="1564"/>
      <c r="P353" s="2378"/>
      <c r="Q353" s="2378"/>
      <c r="R353" s="2378"/>
      <c r="S353" s="2378"/>
      <c r="T353" s="2378"/>
      <c r="U353" s="2378"/>
      <c r="V353" s="2378"/>
      <c r="W353" s="2378"/>
      <c r="X353" s="2378"/>
      <c r="Y353" s="2379"/>
      <c r="Z353" s="2404"/>
      <c r="AA353" s="2405"/>
      <c r="AB353" s="1637"/>
      <c r="AC353" s="1638"/>
      <c r="AD353" s="1638"/>
      <c r="AE353" s="1638"/>
      <c r="AF353" s="1638"/>
      <c r="AG353" s="1642"/>
      <c r="AH353" s="1570"/>
      <c r="AI353" s="1571"/>
      <c r="AJ353" s="1571"/>
      <c r="AK353" s="1571"/>
      <c r="AL353" s="1571"/>
      <c r="AM353" s="1571"/>
      <c r="AN353" s="1571"/>
      <c r="AO353" s="1571"/>
      <c r="AP353" s="1571"/>
      <c r="AQ353" s="1571"/>
      <c r="AR353" s="1571"/>
      <c r="AS353" s="1571"/>
      <c r="AT353" s="1571"/>
      <c r="AU353" s="1571"/>
      <c r="AV353" s="1571"/>
      <c r="AW353" s="1571"/>
      <c r="AX353" s="1571"/>
      <c r="AY353" s="1571"/>
      <c r="AZ353" s="1571"/>
      <c r="BA353" s="1571"/>
      <c r="BB353" s="1571"/>
      <c r="BC353" s="1571"/>
      <c r="BD353" s="1571"/>
      <c r="BE353" s="1571"/>
      <c r="BF353" s="1571"/>
      <c r="BG353" s="1571"/>
      <c r="BH353" s="1561"/>
      <c r="BI353" s="1561"/>
      <c r="BJ353" s="1561"/>
      <c r="BK353" s="1561"/>
      <c r="BL353" s="1561"/>
      <c r="BM353" s="1561"/>
      <c r="BN353" s="1561"/>
      <c r="BO353" s="2383"/>
      <c r="BP353" s="2384"/>
      <c r="BQ353" s="2384"/>
      <c r="BR353" s="2384"/>
      <c r="BS353" s="2384"/>
      <c r="BT353" s="2384"/>
      <c r="BU353" s="2384"/>
      <c r="BV353" s="2384"/>
      <c r="BW353" s="2384"/>
      <c r="BX353" s="2384"/>
      <c r="BY353" s="2384"/>
      <c r="BZ353" s="2384"/>
      <c r="CA353" s="2384"/>
      <c r="CB353" s="2384"/>
      <c r="CC353" s="2384"/>
      <c r="CD353" s="2385"/>
      <c r="CE353" s="78"/>
      <c r="CF353" s="78"/>
      <c r="CG353" s="77"/>
      <c r="CL353" s="85"/>
      <c r="CM353" s="85"/>
      <c r="CN353" s="85"/>
      <c r="CO353" s="85"/>
      <c r="CP353" s="85"/>
      <c r="CQ353" s="85"/>
      <c r="CR353" s="85"/>
      <c r="CS353" s="85"/>
      <c r="CT353" s="85"/>
    </row>
    <row r="354" spans="1:100" ht="13.5" customHeight="1" x14ac:dyDescent="0.2">
      <c r="A354" s="132" t="str">
        <f>+IF('⑧一覧からの作成用データ（異動届）'!$AC$37="印刷ＯＫ→",1,"")</f>
        <v/>
      </c>
      <c r="B354" s="2413"/>
      <c r="C354" s="2413"/>
      <c r="D354" s="2396"/>
      <c r="E354" s="2396"/>
      <c r="F354" s="2413"/>
      <c r="G354" s="2413"/>
      <c r="H354" s="2396"/>
      <c r="I354" s="2396"/>
      <c r="J354" s="486"/>
      <c r="K354" s="47"/>
      <c r="L354" s="76"/>
      <c r="M354" s="76"/>
      <c r="N354" s="76"/>
      <c r="O354" s="76"/>
      <c r="P354" s="76"/>
      <c r="Q354" s="76"/>
      <c r="R354" s="76"/>
      <c r="S354" s="76"/>
      <c r="T354" s="76"/>
      <c r="U354" s="76"/>
      <c r="V354" s="76"/>
      <c r="W354" s="76"/>
      <c r="X354" s="76"/>
      <c r="Y354" s="48"/>
      <c r="Z354" s="2404"/>
      <c r="AA354" s="2405"/>
      <c r="AB354" s="1634" t="s">
        <v>494</v>
      </c>
      <c r="AC354" s="1634"/>
      <c r="AD354" s="1634"/>
      <c r="AE354" s="1634"/>
      <c r="AF354" s="1634"/>
      <c r="AG354" s="1634"/>
      <c r="AH354" s="1610" t="str">
        <f>①伊勢崎市における事業所基本情報!$I$20&amp;""</f>
        <v/>
      </c>
      <c r="AI354" s="1611"/>
      <c r="AJ354" s="1611"/>
      <c r="AK354" s="1611"/>
      <c r="AL354" s="1611"/>
      <c r="AM354" s="1611"/>
      <c r="AN354" s="1611"/>
      <c r="AO354" s="1611"/>
      <c r="AP354" s="1611"/>
      <c r="AQ354" s="1611"/>
      <c r="AR354" s="1611"/>
      <c r="AS354" s="1611"/>
      <c r="AT354" s="1611"/>
      <c r="AU354" s="1611"/>
      <c r="AV354" s="1611"/>
      <c r="AW354" s="1611"/>
      <c r="AX354" s="1611"/>
      <c r="AY354" s="1611"/>
      <c r="AZ354" s="1611"/>
      <c r="BA354" s="1611"/>
      <c r="BB354" s="1611"/>
      <c r="BC354" s="1611"/>
      <c r="BD354" s="1611"/>
      <c r="BE354" s="1611"/>
      <c r="BF354" s="1611"/>
      <c r="BG354" s="1612"/>
      <c r="BH354" s="2386" t="s">
        <v>495</v>
      </c>
      <c r="BI354" s="2386"/>
      <c r="BJ354" s="2386"/>
      <c r="BK354" s="2386"/>
      <c r="BL354" s="1550" t="s">
        <v>33</v>
      </c>
      <c r="BM354" s="1550"/>
      <c r="BN354" s="1550"/>
      <c r="BO354" s="2388" t="str">
        <f>①伊勢崎市における事業所基本情報!$I$35&amp;""</f>
        <v/>
      </c>
      <c r="BP354" s="1614"/>
      <c r="BQ354" s="1614"/>
      <c r="BR354" s="1614"/>
      <c r="BS354" s="1614"/>
      <c r="BT354" s="1614"/>
      <c r="BU354" s="1614"/>
      <c r="BV354" s="1614"/>
      <c r="BW354" s="1614"/>
      <c r="BX354" s="1614"/>
      <c r="BY354" s="1614"/>
      <c r="BZ354" s="1614"/>
      <c r="CA354" s="1614"/>
      <c r="CB354" s="1614"/>
      <c r="CC354" s="1614"/>
      <c r="CD354" s="2389"/>
      <c r="CE354" s="78"/>
      <c r="CF354" s="78"/>
      <c r="CG354" s="77"/>
      <c r="CL354" s="85"/>
    </row>
    <row r="355" spans="1:100" ht="12" customHeight="1" x14ac:dyDescent="0.2">
      <c r="A355" s="132" t="str">
        <f>+IF('⑧一覧からの作成用データ（異動届）'!$AC$37="印刷ＯＫ→",1,"")</f>
        <v/>
      </c>
      <c r="B355" s="2413"/>
      <c r="C355" s="2413"/>
      <c r="D355" s="2396"/>
      <c r="E355" s="2396"/>
      <c r="F355" s="2413"/>
      <c r="G355" s="2413"/>
      <c r="H355" s="2396"/>
      <c r="I355" s="2396"/>
      <c r="J355" s="486"/>
      <c r="K355" s="2533">
        <f ca="1">IF('⑧一覧からの作成用データ（異動届）'!$B$31="","",'⑧一覧からの作成用データ（異動届）'!$B$31)</f>
        <v>45617</v>
      </c>
      <c r="L355" s="2534"/>
      <c r="M355" s="2534"/>
      <c r="N355" s="2534"/>
      <c r="O355" s="2534"/>
      <c r="P355" s="2534"/>
      <c r="Q355" s="2534"/>
      <c r="R355" s="2534"/>
      <c r="S355" s="2534"/>
      <c r="T355" s="2534"/>
      <c r="U355" s="2534"/>
      <c r="V355" s="2534"/>
      <c r="W355" s="2534"/>
      <c r="X355" s="2534"/>
      <c r="Y355" s="2535"/>
      <c r="Z355" s="2404"/>
      <c r="AA355" s="2405"/>
      <c r="AB355" s="2441" t="s">
        <v>484</v>
      </c>
      <c r="AC355" s="2441"/>
      <c r="AD355" s="2441"/>
      <c r="AE355" s="2441"/>
      <c r="AF355" s="2441"/>
      <c r="AG355" s="2441"/>
      <c r="AH355" s="2442" t="str">
        <f>①伊勢崎市における事業所基本情報!$I$22&amp;""</f>
        <v/>
      </c>
      <c r="AI355" s="2442"/>
      <c r="AJ355" s="2442"/>
      <c r="AK355" s="2442"/>
      <c r="AL355" s="2442"/>
      <c r="AM355" s="2442"/>
      <c r="AN355" s="2442"/>
      <c r="AO355" s="2442"/>
      <c r="AP355" s="2442"/>
      <c r="AQ355" s="2442"/>
      <c r="AR355" s="2442"/>
      <c r="AS355" s="2442"/>
      <c r="AT355" s="2442"/>
      <c r="AU355" s="2442"/>
      <c r="AV355" s="2442"/>
      <c r="AW355" s="2442"/>
      <c r="AX355" s="2442"/>
      <c r="AY355" s="2442"/>
      <c r="AZ355" s="2442"/>
      <c r="BA355" s="2442"/>
      <c r="BB355" s="2442"/>
      <c r="BC355" s="2442"/>
      <c r="BD355" s="2442"/>
      <c r="BE355" s="2442"/>
      <c r="BF355" s="2442"/>
      <c r="BG355" s="2442"/>
      <c r="BH355" s="2386"/>
      <c r="BI355" s="2386"/>
      <c r="BJ355" s="2386"/>
      <c r="BK355" s="2386"/>
      <c r="BL355" s="1550"/>
      <c r="BM355" s="1550"/>
      <c r="BN355" s="1550"/>
      <c r="BO355" s="2390"/>
      <c r="BP355" s="1616"/>
      <c r="BQ355" s="1616"/>
      <c r="BR355" s="1616"/>
      <c r="BS355" s="1616"/>
      <c r="BT355" s="1616"/>
      <c r="BU355" s="1616"/>
      <c r="BV355" s="1616"/>
      <c r="BW355" s="1616"/>
      <c r="BX355" s="1616"/>
      <c r="BY355" s="1616"/>
      <c r="BZ355" s="1616"/>
      <c r="CA355" s="1616"/>
      <c r="CB355" s="1616"/>
      <c r="CC355" s="1616"/>
      <c r="CD355" s="2391"/>
      <c r="CE355" s="78"/>
      <c r="CF355" s="78"/>
      <c r="CG355" s="77"/>
      <c r="CL355" s="85"/>
    </row>
    <row r="356" spans="1:100" ht="12" customHeight="1" x14ac:dyDescent="0.2">
      <c r="A356" s="132" t="str">
        <f>+IF('⑧一覧からの作成用データ（異動届）'!$AC$37="印刷ＯＫ→",1,"")</f>
        <v/>
      </c>
      <c r="B356" s="2413"/>
      <c r="C356" s="2413"/>
      <c r="D356" s="2396"/>
      <c r="E356" s="2396"/>
      <c r="F356" s="2413"/>
      <c r="G356" s="2413"/>
      <c r="H356" s="2396"/>
      <c r="I356" s="2396"/>
      <c r="J356" s="486"/>
      <c r="K356" s="2533"/>
      <c r="L356" s="2534"/>
      <c r="M356" s="2534"/>
      <c r="N356" s="2534"/>
      <c r="O356" s="2534"/>
      <c r="P356" s="2534"/>
      <c r="Q356" s="2534"/>
      <c r="R356" s="2534"/>
      <c r="S356" s="2534"/>
      <c r="T356" s="2534"/>
      <c r="U356" s="2534"/>
      <c r="V356" s="2534"/>
      <c r="W356" s="2534"/>
      <c r="X356" s="2534"/>
      <c r="Y356" s="2535"/>
      <c r="Z356" s="2404"/>
      <c r="AA356" s="2405"/>
      <c r="AB356" s="1550"/>
      <c r="AC356" s="1550"/>
      <c r="AD356" s="1550"/>
      <c r="AE356" s="1550"/>
      <c r="AF356" s="1550"/>
      <c r="AG356" s="1550"/>
      <c r="AH356" s="2443"/>
      <c r="AI356" s="2443"/>
      <c r="AJ356" s="2443"/>
      <c r="AK356" s="2443"/>
      <c r="AL356" s="2443"/>
      <c r="AM356" s="2443"/>
      <c r="AN356" s="2443"/>
      <c r="AO356" s="2443"/>
      <c r="AP356" s="2443"/>
      <c r="AQ356" s="2443"/>
      <c r="AR356" s="2443"/>
      <c r="AS356" s="2443"/>
      <c r="AT356" s="2443"/>
      <c r="AU356" s="2443"/>
      <c r="AV356" s="2443"/>
      <c r="AW356" s="2443"/>
      <c r="AX356" s="2443"/>
      <c r="AY356" s="2443"/>
      <c r="AZ356" s="2443"/>
      <c r="BA356" s="2443"/>
      <c r="BB356" s="2443"/>
      <c r="BC356" s="2443"/>
      <c r="BD356" s="2443"/>
      <c r="BE356" s="2443"/>
      <c r="BF356" s="2443"/>
      <c r="BG356" s="2443"/>
      <c r="BH356" s="2386"/>
      <c r="BI356" s="2386"/>
      <c r="BJ356" s="2386"/>
      <c r="BK356" s="2386"/>
      <c r="BL356" s="1550" t="s">
        <v>3</v>
      </c>
      <c r="BM356" s="1550"/>
      <c r="BN356" s="1550"/>
      <c r="BO356" s="1708" t="str">
        <f>①伊勢崎市における事業所基本情報!$I$37&amp;""</f>
        <v/>
      </c>
      <c r="BP356" s="1709"/>
      <c r="BQ356" s="1709"/>
      <c r="BR356" s="1709"/>
      <c r="BS356" s="1709"/>
      <c r="BT356" s="1709"/>
      <c r="BU356" s="1709"/>
      <c r="BV356" s="1709"/>
      <c r="BW356" s="1709"/>
      <c r="BX356" s="1709"/>
      <c r="BY356" s="1709"/>
      <c r="BZ356" s="1709"/>
      <c r="CA356" s="1709"/>
      <c r="CB356" s="1709"/>
      <c r="CC356" s="1709"/>
      <c r="CD356" s="2444"/>
      <c r="CE356" s="78"/>
      <c r="CF356" s="78"/>
      <c r="CG356" s="77"/>
      <c r="CL356" s="85"/>
      <c r="CM356" s="85"/>
    </row>
    <row r="357" spans="1:100" ht="12" customHeight="1" x14ac:dyDescent="0.2">
      <c r="A357" s="132" t="str">
        <f>+IF('⑧一覧からの作成用データ（異動届）'!$AC$37="印刷ＯＫ→",1,"")</f>
        <v/>
      </c>
      <c r="B357" s="2413"/>
      <c r="C357" s="2413"/>
      <c r="D357" s="2396"/>
      <c r="E357" s="2396"/>
      <c r="F357" s="2413"/>
      <c r="G357" s="2413"/>
      <c r="H357" s="2396"/>
      <c r="I357" s="2396"/>
      <c r="J357" s="486"/>
      <c r="K357" s="2533"/>
      <c r="L357" s="2534"/>
      <c r="M357" s="2534"/>
      <c r="N357" s="2534"/>
      <c r="O357" s="2534"/>
      <c r="P357" s="2534"/>
      <c r="Q357" s="2534"/>
      <c r="R357" s="2534"/>
      <c r="S357" s="2534"/>
      <c r="T357" s="2534"/>
      <c r="U357" s="2534"/>
      <c r="V357" s="2534"/>
      <c r="W357" s="2534"/>
      <c r="X357" s="2534"/>
      <c r="Y357" s="2535"/>
      <c r="Z357" s="2404"/>
      <c r="AA357" s="2405"/>
      <c r="AB357" s="1550"/>
      <c r="AC357" s="1550"/>
      <c r="AD357" s="1550"/>
      <c r="AE357" s="1550"/>
      <c r="AF357" s="1550"/>
      <c r="AG357" s="1550"/>
      <c r="AH357" s="2443"/>
      <c r="AI357" s="2443"/>
      <c r="AJ357" s="2443"/>
      <c r="AK357" s="2443"/>
      <c r="AL357" s="2443"/>
      <c r="AM357" s="2443"/>
      <c r="AN357" s="2443"/>
      <c r="AO357" s="2443"/>
      <c r="AP357" s="2443"/>
      <c r="AQ357" s="2443"/>
      <c r="AR357" s="2443"/>
      <c r="AS357" s="2443"/>
      <c r="AT357" s="2443"/>
      <c r="AU357" s="2443"/>
      <c r="AV357" s="2443"/>
      <c r="AW357" s="2443"/>
      <c r="AX357" s="2443"/>
      <c r="AY357" s="2443"/>
      <c r="AZ357" s="2443"/>
      <c r="BA357" s="2443"/>
      <c r="BB357" s="2443"/>
      <c r="BC357" s="2443"/>
      <c r="BD357" s="2443"/>
      <c r="BE357" s="2443"/>
      <c r="BF357" s="2443"/>
      <c r="BG357" s="2443"/>
      <c r="BH357" s="2386"/>
      <c r="BI357" s="2386"/>
      <c r="BJ357" s="2386"/>
      <c r="BK357" s="2386"/>
      <c r="BL357" s="1550"/>
      <c r="BM357" s="1550"/>
      <c r="BN357" s="1550"/>
      <c r="BO357" s="1711"/>
      <c r="BP357" s="1712"/>
      <c r="BQ357" s="1712"/>
      <c r="BR357" s="1712"/>
      <c r="BS357" s="1712"/>
      <c r="BT357" s="1712"/>
      <c r="BU357" s="1712"/>
      <c r="BV357" s="1712"/>
      <c r="BW357" s="1712"/>
      <c r="BX357" s="1712"/>
      <c r="BY357" s="1712"/>
      <c r="BZ357" s="1712"/>
      <c r="CA357" s="1712"/>
      <c r="CB357" s="1712"/>
      <c r="CC357" s="1712"/>
      <c r="CD357" s="2445"/>
      <c r="CE357" s="78"/>
      <c r="CF357" s="78"/>
      <c r="CG357" s="77"/>
      <c r="CL357" s="85"/>
      <c r="CM357" s="85"/>
    </row>
    <row r="358" spans="1:100" ht="12" customHeight="1" x14ac:dyDescent="0.2">
      <c r="A358" s="132" t="str">
        <f>+IF('⑧一覧からの作成用データ（異動届）'!$AC$37="印刷ＯＫ→",1,"")</f>
        <v/>
      </c>
      <c r="B358" s="2413"/>
      <c r="C358" s="2413"/>
      <c r="D358" s="2396"/>
      <c r="E358" s="2396"/>
      <c r="F358" s="2413"/>
      <c r="G358" s="2413"/>
      <c r="H358" s="2396"/>
      <c r="I358" s="2396"/>
      <c r="J358" s="486"/>
      <c r="K358" s="47"/>
      <c r="L358" s="76"/>
      <c r="M358" s="76"/>
      <c r="N358" s="76"/>
      <c r="O358" s="76"/>
      <c r="P358" s="76"/>
      <c r="Q358" s="76"/>
      <c r="R358" s="76"/>
      <c r="S358" s="76"/>
      <c r="T358" s="76"/>
      <c r="U358" s="76"/>
      <c r="V358" s="76"/>
      <c r="W358" s="76"/>
      <c r="X358" s="76"/>
      <c r="Y358" s="48"/>
      <c r="Z358" s="2404"/>
      <c r="AA358" s="2405"/>
      <c r="AB358" s="1550" t="s">
        <v>496</v>
      </c>
      <c r="AC358" s="1550"/>
      <c r="AD358" s="1550"/>
      <c r="AE358" s="1550"/>
      <c r="AF358" s="1550"/>
      <c r="AG358" s="1550"/>
      <c r="AH358" s="1543" t="str">
        <f>①伊勢崎市における事業所基本情報!$CG$35&amp;""</f>
        <v/>
      </c>
      <c r="AI358" s="1544"/>
      <c r="AJ358" s="1543" t="str">
        <f>①伊勢崎市における事業所基本情報!$CH$35&amp;""</f>
        <v/>
      </c>
      <c r="AK358" s="1544"/>
      <c r="AL358" s="1543" t="str">
        <f>①伊勢崎市における事業所基本情報!$CI$35&amp;""</f>
        <v/>
      </c>
      <c r="AM358" s="1544"/>
      <c r="AN358" s="1543" t="str">
        <f>①伊勢崎市における事業所基本情報!$CJ$35&amp;""</f>
        <v/>
      </c>
      <c r="AO358" s="1544"/>
      <c r="AP358" s="1543" t="str">
        <f>①伊勢崎市における事業所基本情報!$CK$35&amp;""</f>
        <v/>
      </c>
      <c r="AQ358" s="1544"/>
      <c r="AR358" s="1543" t="str">
        <f>①伊勢崎市における事業所基本情報!$CL$35&amp;""</f>
        <v/>
      </c>
      <c r="AS358" s="1544"/>
      <c r="AT358" s="1543" t="str">
        <f>①伊勢崎市における事業所基本情報!$CM$35&amp;""</f>
        <v/>
      </c>
      <c r="AU358" s="1544"/>
      <c r="AV358" s="1543" t="str">
        <f>①伊勢崎市における事業所基本情報!$CN$35&amp;""</f>
        <v/>
      </c>
      <c r="AW358" s="1544"/>
      <c r="AX358" s="1543" t="str">
        <f>①伊勢崎市における事業所基本情報!$CO$35&amp;""</f>
        <v/>
      </c>
      <c r="AY358" s="1544"/>
      <c r="AZ358" s="1543" t="str">
        <f>①伊勢崎市における事業所基本情報!$CP$35&amp;""</f>
        <v/>
      </c>
      <c r="BA358" s="1544"/>
      <c r="BB358" s="1543" t="str">
        <f>①伊勢崎市における事業所基本情報!$CQ$35&amp;""</f>
        <v/>
      </c>
      <c r="BC358" s="1544"/>
      <c r="BD358" s="1543" t="str">
        <f>①伊勢崎市における事業所基本情報!$CR$35&amp;""</f>
        <v/>
      </c>
      <c r="BE358" s="1544"/>
      <c r="BF358" s="1736" t="str">
        <f>①伊勢崎市における事業所基本情報!$CS$35&amp;""</f>
        <v/>
      </c>
      <c r="BG358" s="1737"/>
      <c r="BH358" s="2386"/>
      <c r="BI358" s="2386"/>
      <c r="BJ358" s="2386"/>
      <c r="BK358" s="2386"/>
      <c r="BL358" s="1550" t="s">
        <v>4</v>
      </c>
      <c r="BM358" s="1550"/>
      <c r="BN358" s="1550"/>
      <c r="BO358" s="1714" t="str">
        <f>①伊勢崎市における事業所基本情報!$I$39&amp;""</f>
        <v/>
      </c>
      <c r="BP358" s="1715"/>
      <c r="BQ358" s="1715"/>
      <c r="BR358" s="1715"/>
      <c r="BS358" s="1715"/>
      <c r="BT358" s="1715"/>
      <c r="BU358" s="1715"/>
      <c r="BV358" s="1715"/>
      <c r="BW358" s="1715"/>
      <c r="BX358" s="1715"/>
      <c r="BY358" s="1715"/>
      <c r="BZ358" s="1715"/>
      <c r="CA358" s="1715"/>
      <c r="CB358" s="1715"/>
      <c r="CC358" s="1715"/>
      <c r="CD358" s="2340"/>
      <c r="CE358" s="78"/>
      <c r="CF358" s="78"/>
      <c r="CL358" s="85"/>
      <c r="CM358" s="85"/>
      <c r="CN358" s="85"/>
      <c r="CO358" s="85"/>
      <c r="CP358" s="85"/>
      <c r="CQ358" s="85"/>
      <c r="CR358" s="85"/>
      <c r="CS358" s="85"/>
      <c r="CT358" s="85"/>
    </row>
    <row r="359" spans="1:100" ht="12" customHeight="1" thickBot="1" x14ac:dyDescent="0.25">
      <c r="A359" s="132" t="str">
        <f>+IF('⑧一覧からの作成用データ（異動届）'!$AC$37="印刷ＯＫ→",1,"")</f>
        <v/>
      </c>
      <c r="B359" s="2413"/>
      <c r="C359" s="2413"/>
      <c r="D359" s="2396"/>
      <c r="E359" s="2396"/>
      <c r="F359" s="2413"/>
      <c r="G359" s="2413"/>
      <c r="H359" s="2396"/>
      <c r="I359" s="2396"/>
      <c r="J359" s="486"/>
      <c r="K359" s="49"/>
      <c r="L359" s="19"/>
      <c r="M359" s="19"/>
      <c r="N359" s="19"/>
      <c r="O359" s="19"/>
      <c r="P359" s="19"/>
      <c r="Q359" s="19"/>
      <c r="R359" s="19"/>
      <c r="S359" s="19"/>
      <c r="T359" s="19"/>
      <c r="U359" s="19"/>
      <c r="V359" s="19"/>
      <c r="W359" s="19"/>
      <c r="X359" s="19"/>
      <c r="Y359" s="50"/>
      <c r="Z359" s="2406"/>
      <c r="AA359" s="2407"/>
      <c r="AB359" s="1550"/>
      <c r="AC359" s="1550"/>
      <c r="AD359" s="1550"/>
      <c r="AE359" s="1550"/>
      <c r="AF359" s="1550"/>
      <c r="AG359" s="1550"/>
      <c r="AH359" s="1620"/>
      <c r="AI359" s="1621"/>
      <c r="AJ359" s="1620"/>
      <c r="AK359" s="1621"/>
      <c r="AL359" s="1620"/>
      <c r="AM359" s="1621"/>
      <c r="AN359" s="1545"/>
      <c r="AO359" s="1546"/>
      <c r="AP359" s="1545"/>
      <c r="AQ359" s="1546"/>
      <c r="AR359" s="1545"/>
      <c r="AS359" s="1546"/>
      <c r="AT359" s="1545"/>
      <c r="AU359" s="1546"/>
      <c r="AV359" s="1545"/>
      <c r="AW359" s="1546"/>
      <c r="AX359" s="1545"/>
      <c r="AY359" s="1546"/>
      <c r="AZ359" s="1545"/>
      <c r="BA359" s="1546"/>
      <c r="BB359" s="1545"/>
      <c r="BC359" s="1546"/>
      <c r="BD359" s="1545"/>
      <c r="BE359" s="1546"/>
      <c r="BF359" s="1738"/>
      <c r="BG359" s="1543"/>
      <c r="BH359" s="2387"/>
      <c r="BI359" s="2387"/>
      <c r="BJ359" s="2387"/>
      <c r="BK359" s="2387"/>
      <c r="BL359" s="1634"/>
      <c r="BM359" s="1634"/>
      <c r="BN359" s="1634"/>
      <c r="BO359" s="2341"/>
      <c r="BP359" s="2342"/>
      <c r="BQ359" s="2342"/>
      <c r="BR359" s="2342"/>
      <c r="BS359" s="2342"/>
      <c r="BT359" s="2342"/>
      <c r="BU359" s="2342"/>
      <c r="BV359" s="2342"/>
      <c r="BW359" s="2342"/>
      <c r="BX359" s="2342"/>
      <c r="BY359" s="2342"/>
      <c r="BZ359" s="2342"/>
      <c r="CA359" s="2342"/>
      <c r="CB359" s="2342"/>
      <c r="CC359" s="2342"/>
      <c r="CD359" s="2343"/>
      <c r="CE359" s="78"/>
      <c r="CF359" s="78"/>
      <c r="CG359" s="77"/>
      <c r="CH359" s="77"/>
      <c r="CN359" s="85"/>
      <c r="CO359" s="85"/>
      <c r="CP359" s="85"/>
      <c r="CQ359" s="85"/>
      <c r="CR359" s="85"/>
      <c r="CS359" s="85"/>
      <c r="CT359" s="85"/>
      <c r="CU359" s="85"/>
      <c r="CV359" s="85"/>
    </row>
    <row r="360" spans="1:100" ht="13.5" customHeight="1" x14ac:dyDescent="0.2">
      <c r="A360" s="132" t="str">
        <f>+IF('⑧一覧からの作成用データ（異動届）'!$AC$37="印刷ＯＫ→",1,"")</f>
        <v/>
      </c>
      <c r="B360" s="2413"/>
      <c r="C360" s="2413"/>
      <c r="D360" s="2396"/>
      <c r="E360" s="2396"/>
      <c r="F360" s="2413"/>
      <c r="G360" s="2413"/>
      <c r="H360" s="2396"/>
      <c r="I360" s="2396"/>
      <c r="J360" s="486"/>
      <c r="K360" s="2344" t="s">
        <v>22</v>
      </c>
      <c r="L360" s="2344"/>
      <c r="M360" s="697" t="s">
        <v>485</v>
      </c>
      <c r="N360" s="2051"/>
      <c r="O360" s="2051"/>
      <c r="P360" s="2051"/>
      <c r="Q360" s="2051"/>
      <c r="R360" s="2053"/>
      <c r="S360" s="2514" t="str">
        <f>'⑧一覧からの作成用データ（異動届）'!$D$37&amp;""</f>
        <v/>
      </c>
      <c r="T360" s="2515"/>
      <c r="U360" s="2515"/>
      <c r="V360" s="2515"/>
      <c r="W360" s="2515"/>
      <c r="X360" s="2515"/>
      <c r="Y360" s="2515"/>
      <c r="Z360" s="2515"/>
      <c r="AA360" s="2515"/>
      <c r="AB360" s="2515"/>
      <c r="AC360" s="2515"/>
      <c r="AD360" s="2515"/>
      <c r="AE360" s="2515"/>
      <c r="AF360" s="2515"/>
      <c r="AG360" s="2515"/>
      <c r="AH360" s="2515"/>
      <c r="AI360" s="2515"/>
      <c r="AJ360" s="2515"/>
      <c r="AK360" s="2515"/>
      <c r="AL360" s="2515"/>
      <c r="AM360" s="2515"/>
      <c r="AN360" s="2617" t="s">
        <v>71</v>
      </c>
      <c r="AO360" s="2609"/>
      <c r="AP360" s="2609"/>
      <c r="AQ360" s="2609"/>
      <c r="AR360" s="2618"/>
      <c r="AS360" s="2609" t="s">
        <v>77</v>
      </c>
      <c r="AT360" s="2609"/>
      <c r="AU360" s="2609"/>
      <c r="AV360" s="2609"/>
      <c r="AW360" s="2618"/>
      <c r="AX360" s="2608" t="s">
        <v>251</v>
      </c>
      <c r="AY360" s="2609"/>
      <c r="AZ360" s="2609"/>
      <c r="BA360" s="2609"/>
      <c r="BB360" s="2610"/>
      <c r="BC360" s="2169" t="s">
        <v>72</v>
      </c>
      <c r="BD360" s="2169"/>
      <c r="BE360" s="2170"/>
      <c r="BF360" s="2030" t="s">
        <v>75</v>
      </c>
      <c r="BG360" s="2031"/>
      <c r="BH360" s="2031"/>
      <c r="BI360" s="2031"/>
      <c r="BJ360" s="2031"/>
      <c r="BK360" s="2031"/>
      <c r="BL360" s="2031"/>
      <c r="BM360" s="2031"/>
      <c r="BN360" s="2031"/>
      <c r="BO360" s="2031"/>
      <c r="BP360" s="2032"/>
      <c r="BQ360" s="2329" t="s">
        <v>76</v>
      </c>
      <c r="BR360" s="2330"/>
      <c r="BS360" s="2330"/>
      <c r="BT360" s="2330"/>
      <c r="BU360" s="2330"/>
      <c r="BV360" s="2330"/>
      <c r="BW360" s="2330"/>
      <c r="BX360" s="2330"/>
      <c r="BY360" s="2330"/>
      <c r="BZ360" s="2330"/>
      <c r="CA360" s="2330"/>
      <c r="CB360" s="2330"/>
      <c r="CC360" s="2330"/>
      <c r="CD360" s="2331"/>
      <c r="CE360" s="76"/>
      <c r="CF360" s="76"/>
      <c r="CG360" s="77"/>
      <c r="CH360" s="77"/>
      <c r="CN360" s="85"/>
      <c r="CO360" s="85"/>
      <c r="CP360" s="85"/>
      <c r="CQ360" s="85"/>
      <c r="CR360" s="85"/>
      <c r="CS360" s="85"/>
      <c r="CT360" s="85"/>
      <c r="CU360" s="85"/>
      <c r="CV360" s="85"/>
    </row>
    <row r="361" spans="1:100" ht="13.5" customHeight="1" x14ac:dyDescent="0.2">
      <c r="A361" s="132" t="str">
        <f>+IF('⑧一覧からの作成用データ（異動届）'!$AC$37="印刷ＯＫ→",1,"")</f>
        <v/>
      </c>
      <c r="B361" s="2413"/>
      <c r="C361" s="2413"/>
      <c r="D361" s="2396"/>
      <c r="E361" s="2396"/>
      <c r="F361" s="2413"/>
      <c r="G361" s="2413"/>
      <c r="H361" s="2396"/>
      <c r="I361" s="2396"/>
      <c r="J361" s="486"/>
      <c r="K361" s="2344"/>
      <c r="L361" s="2344"/>
      <c r="M361" s="2333" t="s">
        <v>3</v>
      </c>
      <c r="N361" s="2334"/>
      <c r="O361" s="2334"/>
      <c r="P361" s="2334"/>
      <c r="Q361" s="2334"/>
      <c r="R361" s="2335"/>
      <c r="S361" s="2505" t="str">
        <f>'⑧一覧からの作成用データ（異動届）'!$C$37&amp;""</f>
        <v/>
      </c>
      <c r="T361" s="1636"/>
      <c r="U361" s="1636"/>
      <c r="V361" s="1636"/>
      <c r="W361" s="1636"/>
      <c r="X361" s="1636"/>
      <c r="Y361" s="1636"/>
      <c r="Z361" s="1636"/>
      <c r="AA361" s="1636"/>
      <c r="AB361" s="1636"/>
      <c r="AC361" s="1636"/>
      <c r="AD361" s="1636"/>
      <c r="AE361" s="1636"/>
      <c r="AF361" s="1636"/>
      <c r="AG361" s="1636"/>
      <c r="AH361" s="1636"/>
      <c r="AI361" s="1636"/>
      <c r="AJ361" s="1636"/>
      <c r="AK361" s="1636"/>
      <c r="AL361" s="1636"/>
      <c r="AM361" s="1636"/>
      <c r="AN361" s="2619"/>
      <c r="AO361" s="2612"/>
      <c r="AP361" s="2612"/>
      <c r="AQ361" s="2612"/>
      <c r="AR361" s="2620"/>
      <c r="AS361" s="2612"/>
      <c r="AT361" s="2612"/>
      <c r="AU361" s="2612"/>
      <c r="AV361" s="2612"/>
      <c r="AW361" s="2620"/>
      <c r="AX361" s="2611"/>
      <c r="AY361" s="2612"/>
      <c r="AZ361" s="2612"/>
      <c r="BA361" s="2612"/>
      <c r="BB361" s="2613"/>
      <c r="BC361" s="2172"/>
      <c r="BD361" s="2172"/>
      <c r="BE361" s="2173"/>
      <c r="BF361" s="2033"/>
      <c r="BG361" s="2034"/>
      <c r="BH361" s="2034"/>
      <c r="BI361" s="2034"/>
      <c r="BJ361" s="2034"/>
      <c r="BK361" s="2034"/>
      <c r="BL361" s="2034"/>
      <c r="BM361" s="2034"/>
      <c r="BN361" s="2034"/>
      <c r="BO361" s="2034"/>
      <c r="BP361" s="2035"/>
      <c r="BQ361" s="2332"/>
      <c r="BR361" s="1590"/>
      <c r="BS361" s="1590"/>
      <c r="BT361" s="1590"/>
      <c r="BU361" s="1590"/>
      <c r="BV361" s="1590"/>
      <c r="BW361" s="1590"/>
      <c r="BX361" s="1590"/>
      <c r="BY361" s="1590"/>
      <c r="BZ361" s="1590"/>
      <c r="CA361" s="1590"/>
      <c r="CB361" s="1590"/>
      <c r="CC361" s="1590"/>
      <c r="CD361" s="1690"/>
      <c r="CE361" s="76"/>
      <c r="CF361" s="76"/>
      <c r="CG361" s="77"/>
      <c r="CH361" s="77"/>
      <c r="CN361" s="85"/>
      <c r="CO361" s="85"/>
      <c r="CP361" s="85"/>
      <c r="CQ361" s="85"/>
      <c r="CR361" s="85"/>
      <c r="CS361" s="85"/>
      <c r="CT361" s="85"/>
      <c r="CU361" s="85"/>
      <c r="CV361" s="85"/>
    </row>
    <row r="362" spans="1:100" ht="13.5" customHeight="1" x14ac:dyDescent="0.2">
      <c r="A362" s="132" t="str">
        <f>+IF('⑧一覧からの作成用データ（異動届）'!$AC$37="印刷ＯＫ→",1,"")</f>
        <v/>
      </c>
      <c r="B362" s="2413"/>
      <c r="C362" s="2413"/>
      <c r="D362" s="2396"/>
      <c r="E362" s="2396"/>
      <c r="F362" s="2413"/>
      <c r="G362" s="2413"/>
      <c r="H362" s="2396"/>
      <c r="I362" s="2396"/>
      <c r="J362" s="486"/>
      <c r="K362" s="2344"/>
      <c r="L362" s="2344"/>
      <c r="M362" s="1559"/>
      <c r="N362" s="2052"/>
      <c r="O362" s="2052"/>
      <c r="P362" s="2052"/>
      <c r="Q362" s="2052"/>
      <c r="R362" s="2054"/>
      <c r="S362" s="2507"/>
      <c r="T362" s="2508"/>
      <c r="U362" s="2508"/>
      <c r="V362" s="2508"/>
      <c r="W362" s="2508"/>
      <c r="X362" s="2508"/>
      <c r="Y362" s="2508"/>
      <c r="Z362" s="2508"/>
      <c r="AA362" s="2508"/>
      <c r="AB362" s="2508"/>
      <c r="AC362" s="2508"/>
      <c r="AD362" s="2508"/>
      <c r="AE362" s="2508"/>
      <c r="AF362" s="2508"/>
      <c r="AG362" s="2508"/>
      <c r="AH362" s="2508"/>
      <c r="AI362" s="2508"/>
      <c r="AJ362" s="2508"/>
      <c r="AK362" s="2508"/>
      <c r="AL362" s="2508"/>
      <c r="AM362" s="2508"/>
      <c r="AN362" s="2619"/>
      <c r="AO362" s="2612"/>
      <c r="AP362" s="2612"/>
      <c r="AQ362" s="2612"/>
      <c r="AR362" s="2620"/>
      <c r="AS362" s="2612"/>
      <c r="AT362" s="2612"/>
      <c r="AU362" s="2612"/>
      <c r="AV362" s="2612"/>
      <c r="AW362" s="2620"/>
      <c r="AX362" s="2611"/>
      <c r="AY362" s="2612"/>
      <c r="AZ362" s="2612"/>
      <c r="BA362" s="2612"/>
      <c r="BB362" s="2613"/>
      <c r="BC362" s="2172"/>
      <c r="BD362" s="2172"/>
      <c r="BE362" s="2173"/>
      <c r="BF362" s="2033"/>
      <c r="BG362" s="2034"/>
      <c r="BH362" s="2034"/>
      <c r="BI362" s="2034"/>
      <c r="BJ362" s="2034"/>
      <c r="BK362" s="2034"/>
      <c r="BL362" s="2034"/>
      <c r="BM362" s="2034"/>
      <c r="BN362" s="2034"/>
      <c r="BO362" s="2034"/>
      <c r="BP362" s="2035"/>
      <c r="BQ362" s="2332"/>
      <c r="BR362" s="1590"/>
      <c r="BS362" s="1590"/>
      <c r="BT362" s="1590"/>
      <c r="BU362" s="1590"/>
      <c r="BV362" s="1590"/>
      <c r="BW362" s="1590"/>
      <c r="BX362" s="1590"/>
      <c r="BY362" s="1590"/>
      <c r="BZ362" s="1590"/>
      <c r="CA362" s="1590"/>
      <c r="CB362" s="1590"/>
      <c r="CC362" s="1590"/>
      <c r="CD362" s="1690"/>
      <c r="CE362" s="76"/>
      <c r="CF362" s="76"/>
      <c r="CG362" s="77"/>
      <c r="CH362" s="77"/>
      <c r="CN362" s="85"/>
      <c r="CO362" s="85"/>
      <c r="CP362" s="85"/>
      <c r="CQ362" s="85"/>
      <c r="CR362" s="85"/>
      <c r="CS362" s="85"/>
      <c r="CT362" s="85"/>
      <c r="CU362" s="85"/>
      <c r="CV362" s="85"/>
    </row>
    <row r="363" spans="1:100" ht="13.5" customHeight="1" x14ac:dyDescent="0.2">
      <c r="A363" s="132" t="str">
        <f>+IF('⑧一覧からの作成用データ（異動届）'!$AC$37="印刷ＯＫ→",1,"")</f>
        <v/>
      </c>
      <c r="B363" s="2413"/>
      <c r="C363" s="2413"/>
      <c r="D363" s="2396"/>
      <c r="E363" s="2396"/>
      <c r="F363" s="2413"/>
      <c r="G363" s="2413"/>
      <c r="H363" s="2396"/>
      <c r="I363" s="2396"/>
      <c r="J363" s="486"/>
      <c r="K363" s="2344"/>
      <c r="L363" s="2344"/>
      <c r="M363" s="697" t="s">
        <v>16</v>
      </c>
      <c r="N363" s="2051"/>
      <c r="O363" s="2051"/>
      <c r="P363" s="2051"/>
      <c r="Q363" s="2051"/>
      <c r="R363" s="2053"/>
      <c r="S363" s="2510" t="str">
        <f>IF('⑧一覧からの作成用データ（異動届）'!$E$37="","",'⑧一覧からの作成用データ（異動届）'!$E$37)</f>
        <v/>
      </c>
      <c r="T363" s="2511"/>
      <c r="U363" s="2511"/>
      <c r="V363" s="2511"/>
      <c r="W363" s="2511"/>
      <c r="X363" s="2511"/>
      <c r="Y363" s="2511"/>
      <c r="Z363" s="2511"/>
      <c r="AA363" s="2511"/>
      <c r="AB363" s="2511"/>
      <c r="AC363" s="2511"/>
      <c r="AD363" s="2511"/>
      <c r="AE363" s="2511"/>
      <c r="AF363" s="2511"/>
      <c r="AG363" s="2511"/>
      <c r="AH363" s="2511"/>
      <c r="AI363" s="2511"/>
      <c r="AJ363" s="2511"/>
      <c r="AK363" s="2511"/>
      <c r="AL363" s="2511"/>
      <c r="AM363" s="2511"/>
      <c r="AN363" s="2619"/>
      <c r="AO363" s="2612"/>
      <c r="AP363" s="2612"/>
      <c r="AQ363" s="2612"/>
      <c r="AR363" s="2620"/>
      <c r="AS363" s="2612"/>
      <c r="AT363" s="2612"/>
      <c r="AU363" s="2612"/>
      <c r="AV363" s="2612"/>
      <c r="AW363" s="2620"/>
      <c r="AX363" s="2611"/>
      <c r="AY363" s="2612"/>
      <c r="AZ363" s="2612"/>
      <c r="BA363" s="2612"/>
      <c r="BB363" s="2613"/>
      <c r="BC363" s="2172"/>
      <c r="BD363" s="2172"/>
      <c r="BE363" s="2173"/>
      <c r="BF363" s="2033" t="str">
        <f>IFERROR(IF(BF365="3","310",IF(BF365="1",300,IF(BF365="2",203,IF(BF365="4",301,IF(BF365="5",301,IF(BF365=6,401,)))))),"")&amp;""</f>
        <v/>
      </c>
      <c r="BG363" s="2034"/>
      <c r="BH363" s="2034"/>
      <c r="BI363" s="2034"/>
      <c r="BJ363" s="2034"/>
      <c r="BK363" s="2034"/>
      <c r="BL363" s="2034"/>
      <c r="BM363" s="2034"/>
      <c r="BN363" s="2034"/>
      <c r="BO363" s="2034"/>
      <c r="BP363" s="2035"/>
      <c r="BQ363" s="2332"/>
      <c r="BR363" s="1590"/>
      <c r="BS363" s="1590"/>
      <c r="BT363" s="1590"/>
      <c r="BU363" s="1590"/>
      <c r="BV363" s="1590"/>
      <c r="BW363" s="1590"/>
      <c r="BX363" s="1590"/>
      <c r="BY363" s="1590"/>
      <c r="BZ363" s="1590"/>
      <c r="CA363" s="1590"/>
      <c r="CB363" s="1590"/>
      <c r="CC363" s="1590"/>
      <c r="CD363" s="1690"/>
      <c r="CE363" s="76"/>
      <c r="CF363" s="76"/>
      <c r="CG363" s="77"/>
      <c r="CH363" s="77"/>
      <c r="CN363" s="85"/>
      <c r="CO363" s="85"/>
      <c r="CP363" s="85"/>
      <c r="CQ363" s="85"/>
      <c r="CR363" s="85"/>
      <c r="CS363" s="85"/>
      <c r="CT363" s="85"/>
      <c r="CU363" s="85"/>
      <c r="CV363" s="85"/>
    </row>
    <row r="364" spans="1:100" ht="13.5" customHeight="1" thickBot="1" x14ac:dyDescent="0.25">
      <c r="A364" s="132" t="str">
        <f>+IF('⑧一覧からの作成用データ（異動届）'!$AC$37="印刷ＯＫ→",1,"")</f>
        <v/>
      </c>
      <c r="B364" s="2413"/>
      <c r="C364" s="2413"/>
      <c r="D364" s="2396"/>
      <c r="E364" s="2396"/>
      <c r="F364" s="2413"/>
      <c r="G364" s="2413"/>
      <c r="H364" s="2396"/>
      <c r="I364" s="2396"/>
      <c r="J364" s="486"/>
      <c r="K364" s="2344"/>
      <c r="L364" s="2344"/>
      <c r="M364" s="1559"/>
      <c r="N364" s="2052"/>
      <c r="O364" s="2052"/>
      <c r="P364" s="2052"/>
      <c r="Q364" s="2052"/>
      <c r="R364" s="2054"/>
      <c r="S364" s="2512"/>
      <c r="T364" s="2513"/>
      <c r="U364" s="2513"/>
      <c r="V364" s="2513"/>
      <c r="W364" s="2513"/>
      <c r="X364" s="2513"/>
      <c r="Y364" s="2513"/>
      <c r="Z364" s="2513"/>
      <c r="AA364" s="2513"/>
      <c r="AB364" s="2513"/>
      <c r="AC364" s="2513"/>
      <c r="AD364" s="2513"/>
      <c r="AE364" s="2513"/>
      <c r="AF364" s="2513"/>
      <c r="AG364" s="2513"/>
      <c r="AH364" s="2513"/>
      <c r="AI364" s="2513"/>
      <c r="AJ364" s="2513"/>
      <c r="AK364" s="2513"/>
      <c r="AL364" s="2513"/>
      <c r="AM364" s="2513"/>
      <c r="AN364" s="2621"/>
      <c r="AO364" s="2615"/>
      <c r="AP364" s="2615"/>
      <c r="AQ364" s="2615"/>
      <c r="AR364" s="2622"/>
      <c r="AS364" s="2615"/>
      <c r="AT364" s="2615"/>
      <c r="AU364" s="2615"/>
      <c r="AV364" s="2615"/>
      <c r="AW364" s="2622"/>
      <c r="AX364" s="2614"/>
      <c r="AY364" s="2615"/>
      <c r="AZ364" s="2615"/>
      <c r="BA364" s="2615"/>
      <c r="BB364" s="2616"/>
      <c r="BC364" s="2175"/>
      <c r="BD364" s="2175"/>
      <c r="BE364" s="2176"/>
      <c r="BF364" s="2033"/>
      <c r="BG364" s="2034"/>
      <c r="BH364" s="2034"/>
      <c r="BI364" s="2034"/>
      <c r="BJ364" s="2034"/>
      <c r="BK364" s="2034"/>
      <c r="BL364" s="2034"/>
      <c r="BM364" s="2034"/>
      <c r="BN364" s="2034"/>
      <c r="BO364" s="2034"/>
      <c r="BP364" s="2035"/>
      <c r="BQ364" s="2332"/>
      <c r="BR364" s="1590"/>
      <c r="BS364" s="1590"/>
      <c r="BT364" s="1590"/>
      <c r="BU364" s="1590"/>
      <c r="BV364" s="1590"/>
      <c r="BW364" s="1590"/>
      <c r="BX364" s="1590"/>
      <c r="BY364" s="1590"/>
      <c r="BZ364" s="1590"/>
      <c r="CA364" s="1590"/>
      <c r="CB364" s="1590"/>
      <c r="CC364" s="1590"/>
      <c r="CD364" s="1690"/>
      <c r="CE364" s="76"/>
      <c r="CF364" s="76"/>
      <c r="CG364" s="77"/>
      <c r="CH364" s="77"/>
      <c r="CN364" s="85"/>
      <c r="CO364" s="85"/>
      <c r="CP364" s="85"/>
      <c r="CQ364" s="85"/>
      <c r="CR364" s="85"/>
      <c r="CS364" s="85"/>
      <c r="CT364" s="85"/>
      <c r="CU364" s="85"/>
      <c r="CV364" s="85"/>
    </row>
    <row r="365" spans="1:100" ht="13.5" customHeight="1" x14ac:dyDescent="0.2">
      <c r="A365" s="132" t="str">
        <f>+IF('⑧一覧からの作成用データ（異動届）'!$AC$37="印刷ＯＫ→",1,"")</f>
        <v/>
      </c>
      <c r="B365" s="2413"/>
      <c r="C365" s="2413"/>
      <c r="D365" s="2396"/>
      <c r="E365" s="2396"/>
      <c r="F365" s="2413"/>
      <c r="G365" s="2413"/>
      <c r="H365" s="2396"/>
      <c r="I365" s="2396"/>
      <c r="J365" s="486"/>
      <c r="K365" s="2344"/>
      <c r="L365" s="2344"/>
      <c r="M365" s="697" t="s">
        <v>34</v>
      </c>
      <c r="N365" s="2051"/>
      <c r="O365" s="2051"/>
      <c r="P365" s="2051"/>
      <c r="Q365" s="2051"/>
      <c r="R365" s="2053"/>
      <c r="S365" s="2567" t="s">
        <v>505</v>
      </c>
      <c r="T365" s="2568"/>
      <c r="U365" s="2568"/>
      <c r="V365" s="2568"/>
      <c r="W365" s="2568"/>
      <c r="X365" s="2568"/>
      <c r="Y365" s="2568"/>
      <c r="Z365" s="2568"/>
      <c r="AA365" s="2568"/>
      <c r="AB365" s="2568"/>
      <c r="AC365" s="2568"/>
      <c r="AD365" s="2568"/>
      <c r="AE365" s="2568"/>
      <c r="AF365" s="2568"/>
      <c r="AG365" s="2568"/>
      <c r="AH365" s="2568"/>
      <c r="AI365" s="2568"/>
      <c r="AJ365" s="2568"/>
      <c r="AK365" s="2568"/>
      <c r="AL365" s="2568"/>
      <c r="AM365" s="2568"/>
      <c r="AN365" s="2483" t="str">
        <f>TEXT('⑧一覧からの作成用データ（異動届）'!$M$37,"#,##0")&amp;""</f>
        <v>0</v>
      </c>
      <c r="AO365" s="2484"/>
      <c r="AP365" s="2484"/>
      <c r="AQ365" s="2484"/>
      <c r="AR365" s="2485"/>
      <c r="AS365" s="2492" t="str">
        <f>'⑧一覧からの作成用データ（異動届）'!$N$37&amp;""</f>
        <v/>
      </c>
      <c r="AT365" s="2493"/>
      <c r="AU365" s="2493"/>
      <c r="AV365" s="2471" t="s">
        <v>84</v>
      </c>
      <c r="AW365" s="2498"/>
      <c r="AX365" s="2501" t="str">
        <f>'⑧一覧からの作成用データ（異動届）'!$U$37&amp;""</f>
        <v>6</v>
      </c>
      <c r="AY365" s="2493"/>
      <c r="AZ365" s="2493"/>
      <c r="BA365" s="2471" t="s">
        <v>84</v>
      </c>
      <c r="BB365" s="2472"/>
      <c r="BC365" s="2477" t="str">
        <f>'⑧一覧からの作成用データ（異動届）'!$R$37&amp;"年"</f>
        <v>年</v>
      </c>
      <c r="BD365" s="2477"/>
      <c r="BE365" s="2478"/>
      <c r="BF365" s="2259" t="str">
        <f>'⑧一覧からの作成用データ（異動届）'!$J$37&amp;""</f>
        <v/>
      </c>
      <c r="BG365" s="2259"/>
      <c r="BH365" s="2260"/>
      <c r="BI365" s="2265" t="s">
        <v>583</v>
      </c>
      <c r="BJ365" s="2266"/>
      <c r="BK365" s="2266"/>
      <c r="BL365" s="2266"/>
      <c r="BM365" s="2266"/>
      <c r="BN365" s="2266"/>
      <c r="BO365" s="2266"/>
      <c r="BP365" s="2266"/>
      <c r="BQ365" s="2268" t="str">
        <f>'⑧一覧からの作成用データ（異動届）'!$K$37&amp;""</f>
        <v/>
      </c>
      <c r="BR365" s="2259"/>
      <c r="BS365" s="2260"/>
      <c r="BT365" s="2601" t="s">
        <v>78</v>
      </c>
      <c r="BU365" s="2602"/>
      <c r="BV365" s="2602"/>
      <c r="BW365" s="2602"/>
      <c r="BX365" s="2602"/>
      <c r="BY365" s="2602"/>
      <c r="BZ365" s="2602"/>
      <c r="CA365" s="2602"/>
      <c r="CB365" s="2602"/>
      <c r="CC365" s="2602"/>
      <c r="CD365" s="2603"/>
      <c r="CE365" s="76"/>
      <c r="CF365" s="76"/>
      <c r="CG365" s="77"/>
      <c r="CH365" s="77"/>
      <c r="CN365" s="85"/>
      <c r="CO365" s="85"/>
      <c r="CP365" s="85"/>
      <c r="CQ365" s="85"/>
      <c r="CR365" s="85"/>
      <c r="CS365" s="85"/>
      <c r="CT365" s="85"/>
      <c r="CU365" s="85"/>
      <c r="CV365" s="85"/>
    </row>
    <row r="366" spans="1:100" ht="13.5" customHeight="1" x14ac:dyDescent="0.2">
      <c r="A366" s="132" t="str">
        <f>+IF('⑧一覧からの作成用データ（異動届）'!$AC$37="印刷ＯＫ→",1,"")</f>
        <v/>
      </c>
      <c r="B366" s="2413"/>
      <c r="C366" s="2413"/>
      <c r="D366" s="2396"/>
      <c r="E366" s="2396"/>
      <c r="F366" s="2413"/>
      <c r="G366" s="2413"/>
      <c r="H366" s="2396"/>
      <c r="I366" s="2396"/>
      <c r="J366" s="486"/>
      <c r="K366" s="2344"/>
      <c r="L366" s="2344"/>
      <c r="M366" s="1559"/>
      <c r="N366" s="2052"/>
      <c r="O366" s="2052"/>
      <c r="P366" s="2052"/>
      <c r="Q366" s="2052"/>
      <c r="R366" s="2054"/>
      <c r="S366" s="2569"/>
      <c r="T366" s="2570"/>
      <c r="U366" s="2570"/>
      <c r="V366" s="2570"/>
      <c r="W366" s="2570"/>
      <c r="X366" s="2570"/>
      <c r="Y366" s="2570"/>
      <c r="Z366" s="2570"/>
      <c r="AA366" s="2570"/>
      <c r="AB366" s="2570"/>
      <c r="AC366" s="2570"/>
      <c r="AD366" s="2570"/>
      <c r="AE366" s="2570"/>
      <c r="AF366" s="2570"/>
      <c r="AG366" s="2570"/>
      <c r="AH366" s="2570"/>
      <c r="AI366" s="2570"/>
      <c r="AJ366" s="2570"/>
      <c r="AK366" s="2570"/>
      <c r="AL366" s="2570"/>
      <c r="AM366" s="2570"/>
      <c r="AN366" s="2486"/>
      <c r="AO366" s="2487"/>
      <c r="AP366" s="2487"/>
      <c r="AQ366" s="2487"/>
      <c r="AR366" s="2488"/>
      <c r="AS366" s="2494"/>
      <c r="AT366" s="2495"/>
      <c r="AU366" s="2495"/>
      <c r="AV366" s="2473"/>
      <c r="AW366" s="2499"/>
      <c r="AX366" s="2495"/>
      <c r="AY366" s="2495"/>
      <c r="AZ366" s="2495"/>
      <c r="BA366" s="2473"/>
      <c r="BB366" s="2474"/>
      <c r="BC366" s="2479"/>
      <c r="BD366" s="2479"/>
      <c r="BE366" s="2480"/>
      <c r="BF366" s="2261"/>
      <c r="BG366" s="2261"/>
      <c r="BH366" s="2262"/>
      <c r="BI366" s="2267"/>
      <c r="BJ366" s="2267"/>
      <c r="BK366" s="2267"/>
      <c r="BL366" s="2267"/>
      <c r="BM366" s="2267"/>
      <c r="BN366" s="2267"/>
      <c r="BO366" s="2267"/>
      <c r="BP366" s="2267"/>
      <c r="BQ366" s="2269"/>
      <c r="BR366" s="2261"/>
      <c r="BS366" s="2262"/>
      <c r="BT366" s="2604"/>
      <c r="BU366" s="2604"/>
      <c r="BV366" s="2604"/>
      <c r="BW366" s="2604"/>
      <c r="BX366" s="2604"/>
      <c r="BY366" s="2604"/>
      <c r="BZ366" s="2604"/>
      <c r="CA366" s="2604"/>
      <c r="CB366" s="2604"/>
      <c r="CC366" s="2604"/>
      <c r="CD366" s="2605"/>
      <c r="CE366" s="76"/>
      <c r="CF366" s="76"/>
      <c r="CG366" s="77"/>
      <c r="CH366" s="77"/>
      <c r="CO366" s="85"/>
      <c r="CP366" s="85"/>
      <c r="CQ366" s="85"/>
      <c r="CR366" s="85"/>
      <c r="CS366" s="85"/>
      <c r="CT366" s="85"/>
      <c r="CU366" s="85"/>
      <c r="CV366" s="85"/>
    </row>
    <row r="367" spans="1:100" ht="12.75" customHeight="1" thickBot="1" x14ac:dyDescent="0.25">
      <c r="A367" s="132" t="str">
        <f>+IF('⑧一覧からの作成用データ（異動届）'!$AC$37="印刷ＯＫ→",1,"")</f>
        <v/>
      </c>
      <c r="B367" s="2413"/>
      <c r="C367" s="2413"/>
      <c r="D367" s="2396"/>
      <c r="E367" s="2396"/>
      <c r="F367" s="2413"/>
      <c r="G367" s="2413"/>
      <c r="H367" s="2396"/>
      <c r="I367" s="2396"/>
      <c r="J367" s="486"/>
      <c r="K367" s="2344"/>
      <c r="L367" s="2344"/>
      <c r="M367" s="2303" t="s">
        <v>477</v>
      </c>
      <c r="N367" s="2304"/>
      <c r="O367" s="2304"/>
      <c r="P367" s="2304"/>
      <c r="Q367" s="2304"/>
      <c r="R367" s="2305"/>
      <c r="S367" s="2502" t="str">
        <f>'⑧一覧からの作成用データ（異動届）'!$F$37&amp;""</f>
        <v/>
      </c>
      <c r="T367" s="2503"/>
      <c r="U367" s="2503"/>
      <c r="V367" s="2503"/>
      <c r="W367" s="2503"/>
      <c r="X367" s="2503"/>
      <c r="Y367" s="2503"/>
      <c r="Z367" s="2503"/>
      <c r="AA367" s="2503"/>
      <c r="AB367" s="2503"/>
      <c r="AC367" s="2503"/>
      <c r="AD367" s="2503"/>
      <c r="AE367" s="2503"/>
      <c r="AF367" s="2503"/>
      <c r="AG367" s="2503"/>
      <c r="AH367" s="2503"/>
      <c r="AI367" s="2503"/>
      <c r="AJ367" s="2503"/>
      <c r="AK367" s="2503"/>
      <c r="AL367" s="2503"/>
      <c r="AM367" s="2504"/>
      <c r="AN367" s="2486"/>
      <c r="AO367" s="2487"/>
      <c r="AP367" s="2487"/>
      <c r="AQ367" s="2487"/>
      <c r="AR367" s="2488"/>
      <c r="AS367" s="2496"/>
      <c r="AT367" s="2497"/>
      <c r="AU367" s="2497"/>
      <c r="AV367" s="2475"/>
      <c r="AW367" s="2500"/>
      <c r="AX367" s="2497"/>
      <c r="AY367" s="2497"/>
      <c r="AZ367" s="2497"/>
      <c r="BA367" s="2475"/>
      <c r="BB367" s="2476"/>
      <c r="BC367" s="2481"/>
      <c r="BD367" s="2481"/>
      <c r="BE367" s="2482"/>
      <c r="BF367" s="2263"/>
      <c r="BG367" s="2263"/>
      <c r="BH367" s="2264"/>
      <c r="BI367" s="2267"/>
      <c r="BJ367" s="2267"/>
      <c r="BK367" s="2267"/>
      <c r="BL367" s="2267"/>
      <c r="BM367" s="2267"/>
      <c r="BN367" s="2267"/>
      <c r="BO367" s="2267"/>
      <c r="BP367" s="2267"/>
      <c r="BQ367" s="2270"/>
      <c r="BR367" s="2263"/>
      <c r="BS367" s="2264"/>
      <c r="BT367" s="2604"/>
      <c r="BU367" s="2604"/>
      <c r="BV367" s="2604"/>
      <c r="BW367" s="2604"/>
      <c r="BX367" s="2604"/>
      <c r="BY367" s="2604"/>
      <c r="BZ367" s="2604"/>
      <c r="CA367" s="2604"/>
      <c r="CB367" s="2604"/>
      <c r="CC367" s="2604"/>
      <c r="CD367" s="2605"/>
      <c r="CE367" s="76"/>
      <c r="CF367" s="76"/>
      <c r="CG367" s="77"/>
      <c r="CH367" s="77"/>
      <c r="CO367" s="85"/>
      <c r="CP367" s="85"/>
      <c r="CQ367" s="85"/>
      <c r="CR367" s="85"/>
      <c r="CS367" s="85"/>
      <c r="CT367" s="85"/>
      <c r="CU367" s="85"/>
      <c r="CV367" s="85"/>
    </row>
    <row r="368" spans="1:100" ht="12.75" customHeight="1" x14ac:dyDescent="0.2">
      <c r="A368" s="132" t="str">
        <f>+IF('⑧一覧からの作成用データ（異動届）'!$AC$37="印刷ＯＫ→",1,"")</f>
        <v/>
      </c>
      <c r="B368" s="2413"/>
      <c r="C368" s="2413"/>
      <c r="D368" s="2396"/>
      <c r="E368" s="2396"/>
      <c r="F368" s="2413"/>
      <c r="G368" s="2413"/>
      <c r="H368" s="2396"/>
      <c r="I368" s="2396"/>
      <c r="J368" s="486"/>
      <c r="K368" s="2344"/>
      <c r="L368" s="2344"/>
      <c r="M368" s="2306"/>
      <c r="N368" s="2307"/>
      <c r="O368" s="2307"/>
      <c r="P368" s="2307"/>
      <c r="Q368" s="2307"/>
      <c r="R368" s="2308"/>
      <c r="S368" s="2505"/>
      <c r="T368" s="1636"/>
      <c r="U368" s="1636"/>
      <c r="V368" s="1636"/>
      <c r="W368" s="1636"/>
      <c r="X368" s="1636"/>
      <c r="Y368" s="1636"/>
      <c r="Z368" s="1636"/>
      <c r="AA368" s="1636"/>
      <c r="AB368" s="1636"/>
      <c r="AC368" s="1636"/>
      <c r="AD368" s="1636"/>
      <c r="AE368" s="1636"/>
      <c r="AF368" s="1636"/>
      <c r="AG368" s="1636"/>
      <c r="AH368" s="1636"/>
      <c r="AI368" s="1636"/>
      <c r="AJ368" s="1636"/>
      <c r="AK368" s="1636"/>
      <c r="AL368" s="1636"/>
      <c r="AM368" s="2506"/>
      <c r="AN368" s="2486"/>
      <c r="AO368" s="2487"/>
      <c r="AP368" s="2487"/>
      <c r="AQ368" s="2487"/>
      <c r="AR368" s="2488"/>
      <c r="AS368" s="2492" t="str">
        <f>'⑧一覧からの作成用データ（異動届）'!$O$37&amp;""</f>
        <v/>
      </c>
      <c r="AT368" s="2493"/>
      <c r="AU368" s="2493"/>
      <c r="AV368" s="2471" t="s">
        <v>81</v>
      </c>
      <c r="AW368" s="2498"/>
      <c r="AX368" s="2493" t="str">
        <f>'⑧一覧からの作成用データ（異動届）'!V37&amp;""</f>
        <v>5</v>
      </c>
      <c r="AY368" s="2493"/>
      <c r="AZ368" s="2493"/>
      <c r="BA368" s="2471" t="s">
        <v>81</v>
      </c>
      <c r="BB368" s="2472"/>
      <c r="BC368" s="2516" t="str">
        <f>'⑧一覧からの作成用データ（異動届）'!$S$37&amp;"月"</f>
        <v>月</v>
      </c>
      <c r="BD368" s="2517"/>
      <c r="BE368" s="2518"/>
      <c r="BF368" s="2360" t="s">
        <v>108</v>
      </c>
      <c r="BG368" s="2361"/>
      <c r="BH368" s="2361"/>
      <c r="BI368" s="2267"/>
      <c r="BJ368" s="2267"/>
      <c r="BK368" s="2267"/>
      <c r="BL368" s="2267"/>
      <c r="BM368" s="2267"/>
      <c r="BN368" s="2267"/>
      <c r="BO368" s="2267"/>
      <c r="BP368" s="2267"/>
      <c r="BQ368" s="2364" t="s">
        <v>497</v>
      </c>
      <c r="BR368" s="2365"/>
      <c r="BS368" s="2365"/>
      <c r="BT368" s="2604"/>
      <c r="BU368" s="2604"/>
      <c r="BV368" s="2604"/>
      <c r="BW368" s="2604"/>
      <c r="BX368" s="2604"/>
      <c r="BY368" s="2604"/>
      <c r="BZ368" s="2604"/>
      <c r="CA368" s="2604"/>
      <c r="CB368" s="2604"/>
      <c r="CC368" s="2604"/>
      <c r="CD368" s="2605"/>
      <c r="CE368" s="76"/>
      <c r="CF368" s="76"/>
      <c r="CG368" s="77"/>
      <c r="CH368" s="77"/>
      <c r="CO368" s="85"/>
      <c r="CP368" s="85"/>
      <c r="CQ368" s="85"/>
      <c r="CR368" s="85"/>
      <c r="CS368" s="85"/>
      <c r="CT368" s="85"/>
      <c r="CU368" s="85"/>
      <c r="CV368" s="85"/>
    </row>
    <row r="369" spans="1:100" ht="12.75" customHeight="1" x14ac:dyDescent="0.2">
      <c r="A369" s="132" t="str">
        <f>+IF('⑧一覧からの作成用データ（異動届）'!$AC$37="印刷ＯＫ→",1,"")</f>
        <v/>
      </c>
      <c r="B369" s="2413"/>
      <c r="C369" s="2413"/>
      <c r="D369" s="2396"/>
      <c r="E369" s="2396"/>
      <c r="F369" s="2413"/>
      <c r="G369" s="2413"/>
      <c r="H369" s="2396"/>
      <c r="I369" s="2396"/>
      <c r="J369" s="486"/>
      <c r="K369" s="2344"/>
      <c r="L369" s="2344"/>
      <c r="M369" s="2309"/>
      <c r="N369" s="2310"/>
      <c r="O369" s="2310"/>
      <c r="P369" s="2310"/>
      <c r="Q369" s="2310"/>
      <c r="R369" s="2311"/>
      <c r="S369" s="2507"/>
      <c r="T369" s="2508"/>
      <c r="U369" s="2508"/>
      <c r="V369" s="2508"/>
      <c r="W369" s="2508"/>
      <c r="X369" s="2508"/>
      <c r="Y369" s="2508"/>
      <c r="Z369" s="2508"/>
      <c r="AA369" s="2508"/>
      <c r="AB369" s="2508"/>
      <c r="AC369" s="2508"/>
      <c r="AD369" s="2508"/>
      <c r="AE369" s="2508"/>
      <c r="AF369" s="2508"/>
      <c r="AG369" s="2508"/>
      <c r="AH369" s="2508"/>
      <c r="AI369" s="2508"/>
      <c r="AJ369" s="2508"/>
      <c r="AK369" s="2508"/>
      <c r="AL369" s="2508"/>
      <c r="AM369" s="2509"/>
      <c r="AN369" s="2486"/>
      <c r="AO369" s="2487"/>
      <c r="AP369" s="2487"/>
      <c r="AQ369" s="2487"/>
      <c r="AR369" s="2488"/>
      <c r="AS369" s="2494"/>
      <c r="AT369" s="2495"/>
      <c r="AU369" s="2495"/>
      <c r="AV369" s="2473"/>
      <c r="AW369" s="2499"/>
      <c r="AX369" s="2495"/>
      <c r="AY369" s="2495"/>
      <c r="AZ369" s="2495"/>
      <c r="BA369" s="2473"/>
      <c r="BB369" s="2474"/>
      <c r="BC369" s="2519"/>
      <c r="BD369" s="2520"/>
      <c r="BE369" s="2521"/>
      <c r="BF369" s="2362"/>
      <c r="BG369" s="2363"/>
      <c r="BH369" s="2363"/>
      <c r="BI369" s="2267"/>
      <c r="BJ369" s="2267"/>
      <c r="BK369" s="2267"/>
      <c r="BL369" s="2267"/>
      <c r="BM369" s="2267"/>
      <c r="BN369" s="2267"/>
      <c r="BO369" s="2267"/>
      <c r="BP369" s="2267"/>
      <c r="BQ369" s="2366"/>
      <c r="BR369" s="2367"/>
      <c r="BS369" s="2367"/>
      <c r="BT369" s="2604"/>
      <c r="BU369" s="2604"/>
      <c r="BV369" s="2604"/>
      <c r="BW369" s="2604"/>
      <c r="BX369" s="2604"/>
      <c r="BY369" s="2604"/>
      <c r="BZ369" s="2604"/>
      <c r="CA369" s="2604"/>
      <c r="CB369" s="2604"/>
      <c r="CC369" s="2604"/>
      <c r="CD369" s="2605"/>
      <c r="CE369" s="76"/>
      <c r="CF369" s="76"/>
      <c r="CG369" s="77"/>
      <c r="CH369" s="77"/>
      <c r="CN369" s="85"/>
      <c r="CO369" s="85"/>
      <c r="CP369" s="85"/>
      <c r="CQ369" s="85"/>
      <c r="CR369" s="85"/>
      <c r="CS369" s="85"/>
      <c r="CT369" s="87"/>
      <c r="CU369" s="85"/>
      <c r="CV369" s="85"/>
    </row>
    <row r="370" spans="1:100" ht="12.75" customHeight="1" x14ac:dyDescent="0.2">
      <c r="A370" s="132" t="str">
        <f>+IF('⑧一覧からの作成用データ（異動届）'!$AC$37="印刷ＯＫ→",1,"")</f>
        <v/>
      </c>
      <c r="B370" s="2413"/>
      <c r="C370" s="2413"/>
      <c r="D370" s="2396"/>
      <c r="E370" s="2396"/>
      <c r="F370" s="2413"/>
      <c r="G370" s="2413"/>
      <c r="H370" s="2396"/>
      <c r="I370" s="2396"/>
      <c r="J370" s="486"/>
      <c r="K370" s="2344"/>
      <c r="L370" s="2344"/>
      <c r="M370" s="697" t="s">
        <v>5</v>
      </c>
      <c r="N370" s="2051"/>
      <c r="O370" s="2051"/>
      <c r="P370" s="2051"/>
      <c r="Q370" s="2051"/>
      <c r="R370" s="2053"/>
      <c r="S370" s="2525" t="str">
        <f>'⑧一覧からの作成用データ（異動届）'!$G$37&amp;""</f>
        <v/>
      </c>
      <c r="T370" s="2526"/>
      <c r="U370" s="2526"/>
      <c r="V370" s="2526"/>
      <c r="W370" s="2526"/>
      <c r="X370" s="2526"/>
      <c r="Y370" s="2526"/>
      <c r="Z370" s="2526"/>
      <c r="AA370" s="2526"/>
      <c r="AB370" s="2526"/>
      <c r="AC370" s="2526"/>
      <c r="AD370" s="2526"/>
      <c r="AE370" s="2526"/>
      <c r="AF370" s="2526"/>
      <c r="AG370" s="2526"/>
      <c r="AH370" s="2526"/>
      <c r="AI370" s="2526"/>
      <c r="AJ370" s="2526"/>
      <c r="AK370" s="2526"/>
      <c r="AL370" s="2526"/>
      <c r="AM370" s="2526"/>
      <c r="AN370" s="2486"/>
      <c r="AO370" s="2487"/>
      <c r="AP370" s="2487"/>
      <c r="AQ370" s="2487"/>
      <c r="AR370" s="2488"/>
      <c r="AS370" s="2496"/>
      <c r="AT370" s="2497"/>
      <c r="AU370" s="2497"/>
      <c r="AV370" s="2475"/>
      <c r="AW370" s="2500"/>
      <c r="AX370" s="2497"/>
      <c r="AY370" s="2497"/>
      <c r="AZ370" s="2497"/>
      <c r="BA370" s="2475"/>
      <c r="BB370" s="2476"/>
      <c r="BC370" s="2522"/>
      <c r="BD370" s="2523"/>
      <c r="BE370" s="2524"/>
      <c r="BF370" s="2362"/>
      <c r="BG370" s="2363"/>
      <c r="BH370" s="2363"/>
      <c r="BI370" s="2267"/>
      <c r="BJ370" s="2267"/>
      <c r="BK370" s="2267"/>
      <c r="BL370" s="2267"/>
      <c r="BM370" s="2267"/>
      <c r="BN370" s="2267"/>
      <c r="BO370" s="2267"/>
      <c r="BP370" s="2267"/>
      <c r="BQ370" s="2366"/>
      <c r="BR370" s="2367"/>
      <c r="BS370" s="2367"/>
      <c r="BT370" s="2604"/>
      <c r="BU370" s="2604"/>
      <c r="BV370" s="2604"/>
      <c r="BW370" s="2604"/>
      <c r="BX370" s="2604"/>
      <c r="BY370" s="2604"/>
      <c r="BZ370" s="2604"/>
      <c r="CA370" s="2604"/>
      <c r="CB370" s="2604"/>
      <c r="CC370" s="2604"/>
      <c r="CD370" s="2605"/>
      <c r="CE370" s="76"/>
      <c r="CF370" s="76"/>
      <c r="CG370" s="77"/>
      <c r="CH370" s="77"/>
      <c r="CN370" s="85"/>
      <c r="CO370" s="85"/>
      <c r="CP370" s="85"/>
      <c r="CQ370" s="85"/>
      <c r="CR370" s="85"/>
      <c r="CS370" s="85"/>
      <c r="CT370" s="85"/>
      <c r="CU370" s="85"/>
      <c r="CV370" s="85"/>
    </row>
    <row r="371" spans="1:100" ht="12.75" customHeight="1" x14ac:dyDescent="0.2">
      <c r="A371" s="132" t="str">
        <f>+IF('⑧一覧からの作成用データ（異動届）'!$AC$37="印刷ＯＫ→",1,"")</f>
        <v/>
      </c>
      <c r="B371" s="2413"/>
      <c r="C371" s="2413"/>
      <c r="D371" s="2396"/>
      <c r="E371" s="2396"/>
      <c r="F371" s="2413"/>
      <c r="G371" s="2413"/>
      <c r="H371" s="2396"/>
      <c r="I371" s="2396"/>
      <c r="J371" s="486"/>
      <c r="K371" s="2344"/>
      <c r="L371" s="2344"/>
      <c r="M371" s="2165"/>
      <c r="N371" s="1564"/>
      <c r="O371" s="1564"/>
      <c r="P371" s="1564"/>
      <c r="Q371" s="1564"/>
      <c r="R371" s="1565"/>
      <c r="S371" s="2527"/>
      <c r="T371" s="2528"/>
      <c r="U371" s="2528"/>
      <c r="V371" s="2528"/>
      <c r="W371" s="2528"/>
      <c r="X371" s="2528"/>
      <c r="Y371" s="2528"/>
      <c r="Z371" s="2528"/>
      <c r="AA371" s="2528"/>
      <c r="AB371" s="2528"/>
      <c r="AC371" s="2528"/>
      <c r="AD371" s="2528"/>
      <c r="AE371" s="2528"/>
      <c r="AF371" s="2528"/>
      <c r="AG371" s="2528"/>
      <c r="AH371" s="2528"/>
      <c r="AI371" s="2528"/>
      <c r="AJ371" s="2528"/>
      <c r="AK371" s="2528"/>
      <c r="AL371" s="2528"/>
      <c r="AM371" s="2528"/>
      <c r="AN371" s="2486"/>
      <c r="AO371" s="2487"/>
      <c r="AP371" s="2487"/>
      <c r="AQ371" s="2487"/>
      <c r="AR371" s="2488"/>
      <c r="AS371" s="2531" t="str">
        <f>TEXT('⑧一覧からの作成用データ（異動届）'!$P$37,"#,##0")&amp;""</f>
        <v>0</v>
      </c>
      <c r="AT371" s="2531"/>
      <c r="AU371" s="2531"/>
      <c r="AV371" s="2531"/>
      <c r="AW371" s="2531"/>
      <c r="AX371" s="2456" t="str">
        <f>TEXT('⑧一覧からの作成用データ（異動届）'!$W$37,"#,##0")&amp;""</f>
        <v>左記（ア）（イ）を入力してください</v>
      </c>
      <c r="AY371" s="2456"/>
      <c r="AZ371" s="2456"/>
      <c r="BA371" s="2456"/>
      <c r="BB371" s="2457"/>
      <c r="BC371" s="2462" t="str">
        <f>'⑧一覧からの作成用データ（異動届）'!$T$37&amp;"日"</f>
        <v>日</v>
      </c>
      <c r="BD371" s="2463"/>
      <c r="BE371" s="2464"/>
      <c r="BF371" s="2362"/>
      <c r="BG371" s="2363"/>
      <c r="BH371" s="2363"/>
      <c r="BI371" s="2267"/>
      <c r="BJ371" s="2267"/>
      <c r="BK371" s="2267"/>
      <c r="BL371" s="2267"/>
      <c r="BM371" s="2267"/>
      <c r="BN371" s="2267"/>
      <c r="BO371" s="2267"/>
      <c r="BP371" s="2267"/>
      <c r="BQ371" s="2366"/>
      <c r="BR371" s="2367"/>
      <c r="BS371" s="2367"/>
      <c r="BT371" s="2604"/>
      <c r="BU371" s="2604"/>
      <c r="BV371" s="2604"/>
      <c r="BW371" s="2604"/>
      <c r="BX371" s="2604"/>
      <c r="BY371" s="2604"/>
      <c r="BZ371" s="2604"/>
      <c r="CA371" s="2604"/>
      <c r="CB371" s="2604"/>
      <c r="CC371" s="2604"/>
      <c r="CD371" s="2605"/>
      <c r="CE371" s="76"/>
      <c r="CF371" s="76"/>
      <c r="CG371" s="77"/>
      <c r="CH371" s="77"/>
      <c r="CN371" s="85"/>
      <c r="CO371" s="85"/>
      <c r="CP371" s="85"/>
      <c r="CQ371" s="85"/>
      <c r="CR371" s="85"/>
      <c r="CS371" s="85"/>
      <c r="CT371" s="85"/>
      <c r="CU371" s="85"/>
      <c r="CV371" s="85"/>
    </row>
    <row r="372" spans="1:100" ht="12.75" customHeight="1" x14ac:dyDescent="0.2">
      <c r="A372" s="132" t="str">
        <f>+IF('⑧一覧からの作成用データ（異動届）'!$AC$37="印刷ＯＫ→",1,"")</f>
        <v/>
      </c>
      <c r="B372" s="2413"/>
      <c r="C372" s="2413"/>
      <c r="D372" s="2396"/>
      <c r="E372" s="2396"/>
      <c r="F372" s="2413"/>
      <c r="G372" s="2413"/>
      <c r="H372" s="2396"/>
      <c r="I372" s="2396"/>
      <c r="J372" s="486"/>
      <c r="K372" s="2344"/>
      <c r="L372" s="2344"/>
      <c r="M372" s="2165"/>
      <c r="N372" s="1564"/>
      <c r="O372" s="1564"/>
      <c r="P372" s="1564"/>
      <c r="Q372" s="1564"/>
      <c r="R372" s="1565"/>
      <c r="S372" s="2527"/>
      <c r="T372" s="2528"/>
      <c r="U372" s="2528"/>
      <c r="V372" s="2528"/>
      <c r="W372" s="2528"/>
      <c r="X372" s="2528"/>
      <c r="Y372" s="2528"/>
      <c r="Z372" s="2528"/>
      <c r="AA372" s="2528"/>
      <c r="AB372" s="2528"/>
      <c r="AC372" s="2528"/>
      <c r="AD372" s="2528"/>
      <c r="AE372" s="2528"/>
      <c r="AF372" s="2528"/>
      <c r="AG372" s="2528"/>
      <c r="AH372" s="2528"/>
      <c r="AI372" s="2528"/>
      <c r="AJ372" s="2528"/>
      <c r="AK372" s="2528"/>
      <c r="AL372" s="2528"/>
      <c r="AM372" s="2528"/>
      <c r="AN372" s="2486"/>
      <c r="AO372" s="2487"/>
      <c r="AP372" s="2487"/>
      <c r="AQ372" s="2487"/>
      <c r="AR372" s="2488"/>
      <c r="AS372" s="2531"/>
      <c r="AT372" s="2531"/>
      <c r="AU372" s="2531"/>
      <c r="AV372" s="2531"/>
      <c r="AW372" s="2531"/>
      <c r="AX372" s="2458"/>
      <c r="AY372" s="2458"/>
      <c r="AZ372" s="2458"/>
      <c r="BA372" s="2458"/>
      <c r="BB372" s="2459"/>
      <c r="BC372" s="2465"/>
      <c r="BD372" s="2466"/>
      <c r="BE372" s="2467"/>
      <c r="BF372" s="2278" t="s">
        <v>458</v>
      </c>
      <c r="BG372" s="2280" t="s">
        <v>107</v>
      </c>
      <c r="BH372" s="2280"/>
      <c r="BI372" s="2280"/>
      <c r="BJ372" s="2280"/>
      <c r="BK372" s="2280"/>
      <c r="BL372" s="2280"/>
      <c r="BM372" s="2280"/>
      <c r="BN372" s="2280"/>
      <c r="BO372" s="610"/>
      <c r="BP372" s="2281" t="s">
        <v>459</v>
      </c>
      <c r="BQ372" s="2366"/>
      <c r="BR372" s="2367"/>
      <c r="BS372" s="2367"/>
      <c r="BT372" s="2604"/>
      <c r="BU372" s="2604"/>
      <c r="BV372" s="2604"/>
      <c r="BW372" s="2604"/>
      <c r="BX372" s="2604"/>
      <c r="BY372" s="2604"/>
      <c r="BZ372" s="2604"/>
      <c r="CA372" s="2604"/>
      <c r="CB372" s="2604"/>
      <c r="CC372" s="2604"/>
      <c r="CD372" s="2605"/>
      <c r="CE372" s="76"/>
      <c r="CF372" s="76"/>
      <c r="CG372" s="88"/>
      <c r="CH372" s="88"/>
      <c r="CN372" s="85"/>
      <c r="CO372" s="85"/>
      <c r="CP372" s="85"/>
      <c r="CQ372" s="85"/>
      <c r="CR372" s="85"/>
      <c r="CS372" s="85"/>
      <c r="CT372" s="85"/>
      <c r="CU372" s="85"/>
      <c r="CV372" s="85"/>
    </row>
    <row r="373" spans="1:100" ht="12.75" customHeight="1" thickBot="1" x14ac:dyDescent="0.25">
      <c r="A373" s="132" t="str">
        <f>+IF('⑧一覧からの作成用データ（異動届）'!$AC$37="印刷ＯＫ→",1,"")</f>
        <v/>
      </c>
      <c r="B373" s="2413"/>
      <c r="C373" s="2413"/>
      <c r="D373" s="2396"/>
      <c r="E373" s="2396"/>
      <c r="F373" s="2413"/>
      <c r="G373" s="2413"/>
      <c r="H373" s="2396"/>
      <c r="I373" s="2396"/>
      <c r="J373" s="486"/>
      <c r="K373" s="2344"/>
      <c r="L373" s="2344"/>
      <c r="M373" s="1559"/>
      <c r="N373" s="2052"/>
      <c r="O373" s="2052"/>
      <c r="P373" s="2052"/>
      <c r="Q373" s="2052"/>
      <c r="R373" s="2054"/>
      <c r="S373" s="2529"/>
      <c r="T373" s="2530"/>
      <c r="U373" s="2530"/>
      <c r="V373" s="2530"/>
      <c r="W373" s="2530"/>
      <c r="X373" s="2530"/>
      <c r="Y373" s="2530"/>
      <c r="Z373" s="2530"/>
      <c r="AA373" s="2530"/>
      <c r="AB373" s="2530"/>
      <c r="AC373" s="2530"/>
      <c r="AD373" s="2530"/>
      <c r="AE373" s="2530"/>
      <c r="AF373" s="2530"/>
      <c r="AG373" s="2530"/>
      <c r="AH373" s="2530"/>
      <c r="AI373" s="2530"/>
      <c r="AJ373" s="2530"/>
      <c r="AK373" s="2530"/>
      <c r="AL373" s="2530"/>
      <c r="AM373" s="2530"/>
      <c r="AN373" s="2489"/>
      <c r="AO373" s="2490"/>
      <c r="AP373" s="2490"/>
      <c r="AQ373" s="2490"/>
      <c r="AR373" s="2491"/>
      <c r="AS373" s="2532"/>
      <c r="AT373" s="2532"/>
      <c r="AU373" s="2532"/>
      <c r="AV373" s="2532"/>
      <c r="AW373" s="2532"/>
      <c r="AX373" s="2460"/>
      <c r="AY373" s="2460"/>
      <c r="AZ373" s="2460"/>
      <c r="BA373" s="2460"/>
      <c r="BB373" s="2461"/>
      <c r="BC373" s="2468"/>
      <c r="BD373" s="2469"/>
      <c r="BE373" s="2470"/>
      <c r="BF373" s="2279"/>
      <c r="BG373" s="2283"/>
      <c r="BH373" s="2283"/>
      <c r="BI373" s="2283"/>
      <c r="BJ373" s="2283"/>
      <c r="BK373" s="2283"/>
      <c r="BL373" s="2283"/>
      <c r="BM373" s="2283"/>
      <c r="BN373" s="2283"/>
      <c r="BO373" s="611"/>
      <c r="BP373" s="2282"/>
      <c r="BQ373" s="2368"/>
      <c r="BR373" s="2369"/>
      <c r="BS373" s="2369"/>
      <c r="BT373" s="2606"/>
      <c r="BU373" s="2606"/>
      <c r="BV373" s="2606"/>
      <c r="BW373" s="2606"/>
      <c r="BX373" s="2606"/>
      <c r="BY373" s="2606"/>
      <c r="BZ373" s="2606"/>
      <c r="CA373" s="2606"/>
      <c r="CB373" s="2606"/>
      <c r="CC373" s="2606"/>
      <c r="CD373" s="2607"/>
      <c r="CE373" s="89"/>
      <c r="CF373" s="89"/>
      <c r="CG373" s="88"/>
      <c r="CH373" s="88"/>
      <c r="CN373" s="85"/>
      <c r="CO373" s="85"/>
      <c r="CP373" s="85"/>
      <c r="CQ373" s="85"/>
      <c r="CR373" s="85"/>
      <c r="CS373" s="85"/>
      <c r="CT373" s="85"/>
      <c r="CU373" s="85"/>
      <c r="CV373" s="85"/>
    </row>
    <row r="374" spans="1:100" ht="6.75" customHeight="1" x14ac:dyDescent="0.2">
      <c r="A374" s="132" t="str">
        <f>+IF('⑧一覧からの作成用データ（異動届）'!$AC$37="印刷ＯＫ→",1,"")</f>
        <v/>
      </c>
      <c r="B374" s="2413"/>
      <c r="C374" s="2413"/>
      <c r="D374" s="2396"/>
      <c r="E374" s="2396"/>
      <c r="F374" s="2413"/>
      <c r="G374" s="2413"/>
      <c r="H374" s="2396"/>
      <c r="I374" s="2396"/>
      <c r="J374" s="486"/>
      <c r="K374" s="2211" t="s">
        <v>308</v>
      </c>
      <c r="L374" s="2211"/>
      <c r="M374" s="2211"/>
      <c r="N374" s="2211"/>
      <c r="O374" s="2211"/>
      <c r="P374" s="2211"/>
      <c r="Q374" s="2211"/>
      <c r="R374" s="2211"/>
      <c r="S374" s="2211"/>
      <c r="T374" s="2211"/>
      <c r="U374" s="2211"/>
      <c r="V374" s="2211"/>
      <c r="W374" s="2211"/>
      <c r="X374" s="2211"/>
      <c r="Y374" s="2211"/>
      <c r="Z374" s="2211"/>
      <c r="AA374" s="2211"/>
      <c r="AB374" s="2211"/>
      <c r="AC374" s="2211"/>
      <c r="AD374" s="2211"/>
      <c r="AE374" s="2211"/>
      <c r="AF374" s="2211"/>
      <c r="AG374" s="2211"/>
      <c r="AH374" s="2211"/>
      <c r="AI374" s="2211"/>
      <c r="AJ374" s="2211"/>
      <c r="AK374" s="2211"/>
      <c r="AL374" s="2211"/>
      <c r="AM374" s="2211"/>
      <c r="AN374" s="2212"/>
      <c r="AO374" s="2212"/>
      <c r="AP374" s="2212"/>
      <c r="AQ374" s="2212"/>
      <c r="AR374" s="2212"/>
      <c r="AS374" s="2212"/>
      <c r="AT374" s="2212"/>
      <c r="AU374" s="2212"/>
      <c r="AV374" s="2212"/>
      <c r="AW374" s="2212"/>
      <c r="AX374" s="2212"/>
      <c r="AY374" s="2212"/>
      <c r="AZ374" s="2212"/>
      <c r="BA374" s="2212"/>
      <c r="BB374" s="2212"/>
      <c r="BC374" s="2212"/>
      <c r="BD374" s="2212"/>
      <c r="BE374" s="2212"/>
      <c r="BF374" s="2211"/>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89"/>
      <c r="CC374" s="89"/>
      <c r="CD374" s="89"/>
      <c r="CE374" s="89"/>
      <c r="CF374" s="89"/>
      <c r="CG374" s="88"/>
      <c r="CH374" s="88"/>
      <c r="CN374" s="85"/>
      <c r="CO374" s="85"/>
      <c r="CP374" s="85"/>
      <c r="CQ374" s="85"/>
      <c r="CR374" s="85"/>
      <c r="CS374" s="85"/>
      <c r="CT374" s="85"/>
      <c r="CU374" s="85"/>
      <c r="CV374" s="85"/>
    </row>
    <row r="375" spans="1:100" ht="16.5" customHeight="1" thickBot="1" x14ac:dyDescent="0.25">
      <c r="A375" s="132" t="str">
        <f>+IF('⑧一覧からの作成用データ（異動届）'!$AC$37="印刷ＯＫ→",1,"")</f>
        <v/>
      </c>
      <c r="B375" s="2413"/>
      <c r="C375" s="2413"/>
      <c r="D375" s="2396"/>
      <c r="E375" s="2396"/>
      <c r="F375" s="2413"/>
      <c r="G375" s="2413"/>
      <c r="H375" s="2396"/>
      <c r="I375" s="2396"/>
      <c r="J375" s="486"/>
      <c r="K375" s="2212"/>
      <c r="L375" s="2212"/>
      <c r="M375" s="2212"/>
      <c r="N375" s="2212"/>
      <c r="O375" s="2212"/>
      <c r="P375" s="2212"/>
      <c r="Q375" s="2212"/>
      <c r="R375" s="2212"/>
      <c r="S375" s="2212"/>
      <c r="T375" s="2212"/>
      <c r="U375" s="2212"/>
      <c r="V375" s="2212"/>
      <c r="W375" s="2212"/>
      <c r="X375" s="2212"/>
      <c r="Y375" s="2212"/>
      <c r="Z375" s="2212"/>
      <c r="AA375" s="2212"/>
      <c r="AB375" s="2212"/>
      <c r="AC375" s="2212"/>
      <c r="AD375" s="2212"/>
      <c r="AE375" s="2212"/>
      <c r="AF375" s="2212"/>
      <c r="AG375" s="2212"/>
      <c r="AH375" s="2212"/>
      <c r="AI375" s="2212"/>
      <c r="AJ375" s="2212"/>
      <c r="AK375" s="2212"/>
      <c r="AL375" s="2212"/>
      <c r="AM375" s="2212"/>
      <c r="AN375" s="2212"/>
      <c r="AO375" s="2212"/>
      <c r="AP375" s="2212"/>
      <c r="AQ375" s="2212"/>
      <c r="AR375" s="2212"/>
      <c r="AS375" s="2212"/>
      <c r="AT375" s="2212"/>
      <c r="AU375" s="2212"/>
      <c r="AV375" s="2212"/>
      <c r="AW375" s="2212"/>
      <c r="AX375" s="2212"/>
      <c r="AY375" s="2212"/>
      <c r="AZ375" s="2212"/>
      <c r="BA375" s="2212"/>
      <c r="BB375" s="2212"/>
      <c r="BC375" s="2212"/>
      <c r="BD375" s="2212"/>
      <c r="BE375" s="2212"/>
      <c r="BF375" s="2212"/>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77"/>
      <c r="CH375" s="77"/>
      <c r="CN375" s="85"/>
      <c r="CO375" s="85"/>
      <c r="CP375" s="85"/>
      <c r="CQ375" s="85"/>
      <c r="CR375" s="85"/>
      <c r="CS375" s="85"/>
      <c r="CT375" s="85"/>
      <c r="CU375" s="85"/>
      <c r="CV375" s="85"/>
    </row>
    <row r="376" spans="1:100" ht="16.5" customHeight="1" x14ac:dyDescent="0.2">
      <c r="A376" s="132" t="str">
        <f>+IF('⑧一覧からの作成用データ（異動届）'!$AC$37="印刷ＯＫ→",1,"")</f>
        <v/>
      </c>
      <c r="B376" s="2413"/>
      <c r="C376" s="2413"/>
      <c r="D376" s="2396"/>
      <c r="E376" s="2396"/>
      <c r="F376" s="2413"/>
      <c r="G376" s="2413"/>
      <c r="H376" s="2396"/>
      <c r="I376" s="2396"/>
      <c r="J376" s="486"/>
      <c r="K376" s="2213" t="s">
        <v>35</v>
      </c>
      <c r="L376" s="2213"/>
      <c r="M376" s="2213"/>
      <c r="N376" s="1692" t="s">
        <v>460</v>
      </c>
      <c r="O376" s="1693"/>
      <c r="P376" s="1693"/>
      <c r="Q376" s="1693"/>
      <c r="R376" s="1693"/>
      <c r="S376" s="1693"/>
      <c r="T376" s="1693"/>
      <c r="U376" s="2214"/>
      <c r="V376" s="2215"/>
      <c r="W376" s="2215"/>
      <c r="X376" s="2215"/>
      <c r="Y376" s="2215"/>
      <c r="Z376" s="2215"/>
      <c r="AA376" s="2215"/>
      <c r="AB376" s="2215"/>
      <c r="AC376" s="2215"/>
      <c r="AD376" s="2215"/>
      <c r="AE376" s="2215"/>
      <c r="AF376" s="2215"/>
      <c r="AG376" s="2215"/>
      <c r="AH376" s="2216"/>
      <c r="AI376" s="2220" t="s">
        <v>229</v>
      </c>
      <c r="AJ376" s="2221"/>
      <c r="AK376" s="2222"/>
      <c r="AL376" s="2226" t="s">
        <v>39</v>
      </c>
      <c r="AM376" s="2227"/>
      <c r="AN376" s="2227"/>
      <c r="AO376" s="2227"/>
      <c r="AP376" s="2227"/>
      <c r="AQ376" s="2227"/>
      <c r="AR376" s="2227"/>
      <c r="AS376" s="2228"/>
      <c r="AT376" s="2077"/>
      <c r="AU376" s="2077"/>
      <c r="AV376" s="2077"/>
      <c r="AW376" s="2077"/>
      <c r="AX376" s="2077"/>
      <c r="AY376" s="2077"/>
      <c r="AZ376" s="2077"/>
      <c r="BA376" s="2077"/>
      <c r="BB376" s="2077"/>
      <c r="BC376" s="2077"/>
      <c r="BD376" s="2077"/>
      <c r="BE376" s="2177"/>
      <c r="BF376" s="2178"/>
      <c r="BG376" s="2199" t="s">
        <v>40</v>
      </c>
      <c r="BH376" s="2200"/>
      <c r="BI376" s="2200"/>
      <c r="BJ376" s="2200"/>
      <c r="BK376" s="2200"/>
      <c r="BL376" s="2200"/>
      <c r="BM376" s="2200"/>
      <c r="BN376" s="2200"/>
      <c r="BO376" s="2200"/>
      <c r="BP376" s="2200"/>
      <c r="BQ376" s="2200"/>
      <c r="BR376" s="2555" t="str">
        <f>IF('⑧一覧からの作成用データ（異動届）'!$Y$37="","",TEXT('⑧一覧からの作成用データ（異動届）'!$Y$37,"#,##0")&amp;"")</f>
        <v/>
      </c>
      <c r="BS376" s="2556"/>
      <c r="BT376" s="2556"/>
      <c r="BU376" s="2556"/>
      <c r="BV376" s="2556"/>
      <c r="BW376" s="2556"/>
      <c r="BX376" s="2556"/>
      <c r="BY376" s="2556"/>
      <c r="BZ376" s="2557"/>
      <c r="CA376" s="2208" t="s">
        <v>7</v>
      </c>
      <c r="CB376" s="2208"/>
      <c r="CC376" s="2208"/>
      <c r="CD376" s="2209"/>
      <c r="CE376" s="23"/>
      <c r="CF376" s="76"/>
      <c r="CG376" s="77"/>
      <c r="CH376" s="77"/>
      <c r="CN376" s="85"/>
      <c r="CO376" s="85"/>
      <c r="CP376" s="85"/>
      <c r="CQ376" s="85"/>
      <c r="CR376" s="85"/>
      <c r="CS376" s="85"/>
      <c r="CT376" s="85"/>
      <c r="CU376" s="85"/>
      <c r="CV376" s="85"/>
    </row>
    <row r="377" spans="1:100" ht="16.5" customHeight="1" thickBot="1" x14ac:dyDescent="0.25">
      <c r="A377" s="132" t="str">
        <f>+IF('⑧一覧からの作成用データ（異動届）'!$AC$37="印刷ＯＫ→",1,"")</f>
        <v/>
      </c>
      <c r="B377" s="2413"/>
      <c r="C377" s="2413"/>
      <c r="D377" s="2396"/>
      <c r="E377" s="2396"/>
      <c r="F377" s="2413"/>
      <c r="G377" s="2413"/>
      <c r="H377" s="2396"/>
      <c r="I377" s="2396"/>
      <c r="J377" s="486"/>
      <c r="K377" s="2213"/>
      <c r="L377" s="2213"/>
      <c r="M377" s="2213"/>
      <c r="N377" s="1698"/>
      <c r="O377" s="1699"/>
      <c r="P377" s="1699"/>
      <c r="Q377" s="1699"/>
      <c r="R377" s="1699"/>
      <c r="S377" s="1699"/>
      <c r="T377" s="1699"/>
      <c r="U377" s="2217"/>
      <c r="V377" s="2218"/>
      <c r="W377" s="2218"/>
      <c r="X377" s="2218"/>
      <c r="Y377" s="2218"/>
      <c r="Z377" s="2218"/>
      <c r="AA377" s="2218"/>
      <c r="AB377" s="2218"/>
      <c r="AC377" s="2218"/>
      <c r="AD377" s="2218"/>
      <c r="AE377" s="2218"/>
      <c r="AF377" s="2218"/>
      <c r="AG377" s="2218"/>
      <c r="AH377" s="2219"/>
      <c r="AI377" s="2223"/>
      <c r="AJ377" s="2224"/>
      <c r="AK377" s="2225"/>
      <c r="AL377" s="2229"/>
      <c r="AM377" s="2230"/>
      <c r="AN377" s="2230"/>
      <c r="AO377" s="2230"/>
      <c r="AP377" s="2230"/>
      <c r="AQ377" s="2230"/>
      <c r="AR377" s="2230"/>
      <c r="AS377" s="2231"/>
      <c r="AT377" s="2077"/>
      <c r="AU377" s="2077"/>
      <c r="AV377" s="2077"/>
      <c r="AW377" s="2077"/>
      <c r="AX377" s="2077"/>
      <c r="AY377" s="2077"/>
      <c r="AZ377" s="2077"/>
      <c r="BA377" s="2077"/>
      <c r="BB377" s="2077"/>
      <c r="BC377" s="2077"/>
      <c r="BD377" s="2077"/>
      <c r="BE377" s="2198"/>
      <c r="BF377" s="2196"/>
      <c r="BG377" s="2201"/>
      <c r="BH377" s="1530"/>
      <c r="BI377" s="1530"/>
      <c r="BJ377" s="1530"/>
      <c r="BK377" s="1530"/>
      <c r="BL377" s="1530"/>
      <c r="BM377" s="1530"/>
      <c r="BN377" s="1530"/>
      <c r="BO377" s="1530"/>
      <c r="BP377" s="1530"/>
      <c r="BQ377" s="1530"/>
      <c r="BR377" s="2558"/>
      <c r="BS377" s="2559"/>
      <c r="BT377" s="2559"/>
      <c r="BU377" s="2559"/>
      <c r="BV377" s="2559"/>
      <c r="BW377" s="2559"/>
      <c r="BX377" s="2559"/>
      <c r="BY377" s="2559"/>
      <c r="BZ377" s="2560"/>
      <c r="CA377" s="1632"/>
      <c r="CB377" s="1632"/>
      <c r="CC377" s="1632"/>
      <c r="CD377" s="2210"/>
      <c r="CE377" s="76"/>
      <c r="CF377" s="76"/>
      <c r="CG377" s="77"/>
      <c r="CH377" s="77"/>
      <c r="CN377" s="85"/>
      <c r="CO377" s="85"/>
      <c r="CP377" s="85"/>
      <c r="CQ377" s="85"/>
      <c r="CR377" s="85"/>
      <c r="CS377" s="85"/>
      <c r="CT377" s="85"/>
      <c r="CU377" s="85"/>
      <c r="CV377" s="85"/>
    </row>
    <row r="378" spans="1:100" ht="16.5" customHeight="1" x14ac:dyDescent="0.2">
      <c r="A378" s="132" t="str">
        <f>+IF('⑧一覧からの作成用データ（異動届）'!$AC$37="印刷ＯＫ→",1,"")</f>
        <v/>
      </c>
      <c r="B378" s="2413"/>
      <c r="C378" s="2413"/>
      <c r="D378" s="2396"/>
      <c r="E378" s="2396"/>
      <c r="F378" s="2413"/>
      <c r="G378" s="2413"/>
      <c r="H378" s="2396"/>
      <c r="I378" s="2396"/>
      <c r="J378" s="486"/>
      <c r="K378" s="2213"/>
      <c r="L378" s="2213"/>
      <c r="M378" s="2213"/>
      <c r="N378" s="2168" t="s">
        <v>21</v>
      </c>
      <c r="O378" s="2169"/>
      <c r="P378" s="2169"/>
      <c r="Q378" s="2169"/>
      <c r="R378" s="2169"/>
      <c r="S378" s="2169"/>
      <c r="T378" s="2170"/>
      <c r="U378" s="2177" t="s">
        <v>461</v>
      </c>
      <c r="V378" s="2178"/>
      <c r="W378" s="2179"/>
      <c r="X378" s="2179"/>
      <c r="Y378" s="2179"/>
      <c r="Z378" s="2179"/>
      <c r="AA378" s="2179"/>
      <c r="AB378" s="2179"/>
      <c r="AC378" s="2179"/>
      <c r="AD378" s="2179"/>
      <c r="AE378" s="63"/>
      <c r="AF378" s="63"/>
      <c r="AG378" s="63"/>
      <c r="AH378" s="63"/>
      <c r="AI378" s="63"/>
      <c r="AJ378" s="63"/>
      <c r="AK378" s="63"/>
      <c r="AL378" s="63"/>
      <c r="AM378" s="63"/>
      <c r="AN378" s="63"/>
      <c r="AO378" s="64"/>
      <c r="AP378" s="2180" t="s">
        <v>38</v>
      </c>
      <c r="AQ378" s="2181"/>
      <c r="AR378" s="2073" t="s">
        <v>33</v>
      </c>
      <c r="AS378" s="2074"/>
      <c r="AT378" s="2077"/>
      <c r="AU378" s="2077"/>
      <c r="AV378" s="2077"/>
      <c r="AW378" s="2077"/>
      <c r="AX378" s="2077"/>
      <c r="AY378" s="2077"/>
      <c r="AZ378" s="2077"/>
      <c r="BA378" s="2077"/>
      <c r="BB378" s="2077"/>
      <c r="BC378" s="2077"/>
      <c r="BD378" s="2077"/>
      <c r="BE378" s="2077"/>
      <c r="BF378" s="2078"/>
      <c r="BG378" s="57"/>
      <c r="BH378" s="76"/>
      <c r="BI378" s="76"/>
      <c r="BJ378" s="2561" t="str">
        <f>'⑧一覧からの作成用データ（異動届）'!$X$37&amp;""</f>
        <v/>
      </c>
      <c r="BK378" s="2562"/>
      <c r="BL378" s="2562"/>
      <c r="BM378" s="2562"/>
      <c r="BN378" s="2562"/>
      <c r="BO378" s="2563"/>
      <c r="BP378" s="1720" t="s">
        <v>311</v>
      </c>
      <c r="BQ378" s="2063"/>
      <c r="BR378" s="2063"/>
      <c r="BS378" s="2063"/>
      <c r="BT378" s="2063"/>
      <c r="BU378" s="2063"/>
      <c r="BV378" s="2063"/>
      <c r="BW378" s="2063"/>
      <c r="BX378" s="2063"/>
      <c r="BY378" s="2063"/>
      <c r="BZ378" s="2063"/>
      <c r="CA378" s="2063"/>
      <c r="CB378" s="2063"/>
      <c r="CC378" s="2063"/>
      <c r="CD378" s="2064"/>
      <c r="CE378" s="76"/>
      <c r="CF378" s="76"/>
      <c r="CG378" s="77"/>
      <c r="CH378" s="77"/>
      <c r="CN378" s="85"/>
      <c r="CO378" s="85"/>
      <c r="CP378" s="85"/>
      <c r="CQ378" s="85"/>
      <c r="CR378" s="85"/>
      <c r="CS378" s="85"/>
    </row>
    <row r="379" spans="1:100" ht="16.5" customHeight="1" thickBot="1" x14ac:dyDescent="0.25">
      <c r="A379" s="132" t="str">
        <f>+IF('⑧一覧からの作成用データ（異動届）'!$AC$37="印刷ＯＫ→",1,"")</f>
        <v/>
      </c>
      <c r="B379" s="2413"/>
      <c r="C379" s="2413"/>
      <c r="D379" s="2396"/>
      <c r="E379" s="2396"/>
      <c r="F379" s="2413"/>
      <c r="G379" s="2413"/>
      <c r="H379" s="2396"/>
      <c r="I379" s="2396"/>
      <c r="J379" s="486"/>
      <c r="K379" s="2213"/>
      <c r="L379" s="2213"/>
      <c r="M379" s="2213"/>
      <c r="N379" s="2171"/>
      <c r="O379" s="2172"/>
      <c r="P379" s="2172"/>
      <c r="Q379" s="2172"/>
      <c r="R379" s="2172"/>
      <c r="S379" s="2172"/>
      <c r="T379" s="2173"/>
      <c r="U379" s="2067"/>
      <c r="V379" s="2068"/>
      <c r="W379" s="2068"/>
      <c r="X379" s="2068"/>
      <c r="Y379" s="2068"/>
      <c r="Z379" s="2068"/>
      <c r="AA379" s="2068"/>
      <c r="AB379" s="2068"/>
      <c r="AC379" s="2068"/>
      <c r="AD379" s="2068"/>
      <c r="AE379" s="2068"/>
      <c r="AF379" s="2068"/>
      <c r="AG379" s="2068"/>
      <c r="AH379" s="2068"/>
      <c r="AI379" s="2068"/>
      <c r="AJ379" s="2068"/>
      <c r="AK379" s="2068"/>
      <c r="AL379" s="2068"/>
      <c r="AM379" s="2068"/>
      <c r="AN379" s="2068"/>
      <c r="AO379" s="2069"/>
      <c r="AP379" s="2182"/>
      <c r="AQ379" s="2183"/>
      <c r="AR379" s="2075"/>
      <c r="AS379" s="2076"/>
      <c r="AT379" s="2077"/>
      <c r="AU379" s="2077"/>
      <c r="AV379" s="2077"/>
      <c r="AW379" s="2077"/>
      <c r="AX379" s="2077"/>
      <c r="AY379" s="2077"/>
      <c r="AZ379" s="2077"/>
      <c r="BA379" s="2077"/>
      <c r="BB379" s="2077"/>
      <c r="BC379" s="2077"/>
      <c r="BD379" s="2077"/>
      <c r="BE379" s="2077"/>
      <c r="BF379" s="2078"/>
      <c r="BG379" s="57"/>
      <c r="BH379" s="76"/>
      <c r="BI379" s="76"/>
      <c r="BJ379" s="2564"/>
      <c r="BK379" s="2565"/>
      <c r="BL379" s="2565"/>
      <c r="BM379" s="2565"/>
      <c r="BN379" s="2565"/>
      <c r="BO379" s="2566"/>
      <c r="BP379" s="2063"/>
      <c r="BQ379" s="2063"/>
      <c r="BR379" s="2063"/>
      <c r="BS379" s="2063"/>
      <c r="BT379" s="2063"/>
      <c r="BU379" s="2063"/>
      <c r="BV379" s="2063"/>
      <c r="BW379" s="2063"/>
      <c r="BX379" s="2063"/>
      <c r="BY379" s="2063"/>
      <c r="BZ379" s="2063"/>
      <c r="CA379" s="2063"/>
      <c r="CB379" s="2063"/>
      <c r="CC379" s="2063"/>
      <c r="CD379" s="2064"/>
      <c r="CE379" s="76"/>
      <c r="CF379" s="76"/>
      <c r="CG379" s="77"/>
      <c r="CH379" s="77"/>
      <c r="CN379" s="85"/>
      <c r="CO379" s="85"/>
      <c r="CP379" s="85"/>
      <c r="CQ379" s="85"/>
      <c r="CR379" s="85"/>
      <c r="CS379" s="85"/>
    </row>
    <row r="380" spans="1:100" ht="16.5" customHeight="1" thickBot="1" x14ac:dyDescent="0.25">
      <c r="A380" s="132" t="str">
        <f>+IF('⑧一覧からの作成用データ（異動届）'!$AC$37="印刷ＯＫ→",1,"")</f>
        <v/>
      </c>
      <c r="B380" s="2413"/>
      <c r="C380" s="2413"/>
      <c r="D380" s="2396"/>
      <c r="E380" s="2396"/>
      <c r="F380" s="2413"/>
      <c r="G380" s="2413"/>
      <c r="H380" s="2396"/>
      <c r="I380" s="2396"/>
      <c r="J380" s="486"/>
      <c r="K380" s="2213"/>
      <c r="L380" s="2213"/>
      <c r="M380" s="2213"/>
      <c r="N380" s="2174"/>
      <c r="O380" s="2175"/>
      <c r="P380" s="2175"/>
      <c r="Q380" s="2175"/>
      <c r="R380" s="2175"/>
      <c r="S380" s="2175"/>
      <c r="T380" s="2176"/>
      <c r="U380" s="2070"/>
      <c r="V380" s="2071"/>
      <c r="W380" s="2071"/>
      <c r="X380" s="2071"/>
      <c r="Y380" s="2071"/>
      <c r="Z380" s="2071"/>
      <c r="AA380" s="2071"/>
      <c r="AB380" s="2071"/>
      <c r="AC380" s="2071"/>
      <c r="AD380" s="2071"/>
      <c r="AE380" s="2071"/>
      <c r="AF380" s="2071"/>
      <c r="AG380" s="2071"/>
      <c r="AH380" s="2071"/>
      <c r="AI380" s="2071"/>
      <c r="AJ380" s="2071"/>
      <c r="AK380" s="2071"/>
      <c r="AL380" s="2071"/>
      <c r="AM380" s="2071"/>
      <c r="AN380" s="2071"/>
      <c r="AO380" s="2072"/>
      <c r="AP380" s="2182"/>
      <c r="AQ380" s="2183"/>
      <c r="AR380" s="2073" t="s">
        <v>3</v>
      </c>
      <c r="AS380" s="2074"/>
      <c r="AT380" s="2077"/>
      <c r="AU380" s="2077"/>
      <c r="AV380" s="2077"/>
      <c r="AW380" s="2077"/>
      <c r="AX380" s="2077"/>
      <c r="AY380" s="2077"/>
      <c r="AZ380" s="2077"/>
      <c r="BA380" s="2077"/>
      <c r="BB380" s="2077"/>
      <c r="BC380" s="2077"/>
      <c r="BD380" s="2077"/>
      <c r="BE380" s="2077"/>
      <c r="BF380" s="2078"/>
      <c r="BG380" s="58"/>
      <c r="BH380" s="59"/>
      <c r="BI380" s="59"/>
      <c r="BJ380" s="59"/>
      <c r="BK380" s="59"/>
      <c r="BL380" s="59"/>
      <c r="BM380" s="59"/>
      <c r="BN380" s="59"/>
      <c r="BO380" s="59"/>
      <c r="BP380" s="2065"/>
      <c r="BQ380" s="2065"/>
      <c r="BR380" s="2065"/>
      <c r="BS380" s="2065"/>
      <c r="BT380" s="2065"/>
      <c r="BU380" s="2065"/>
      <c r="BV380" s="2065"/>
      <c r="BW380" s="2065"/>
      <c r="BX380" s="2065"/>
      <c r="BY380" s="2065"/>
      <c r="BZ380" s="2065"/>
      <c r="CA380" s="2065"/>
      <c r="CB380" s="2065"/>
      <c r="CC380" s="2065"/>
      <c r="CD380" s="2066"/>
      <c r="CE380" s="76"/>
      <c r="CF380" s="76"/>
      <c r="CG380" s="77"/>
      <c r="CH380" s="77"/>
      <c r="CN380" s="85"/>
      <c r="CO380" s="85"/>
      <c r="CP380" s="85"/>
      <c r="CQ380" s="85"/>
      <c r="CR380" s="85"/>
      <c r="CS380" s="85"/>
      <c r="CT380" s="85"/>
      <c r="CU380" s="85"/>
      <c r="CV380" s="85"/>
    </row>
    <row r="381" spans="1:100" ht="16.5" customHeight="1" thickBot="1" x14ac:dyDescent="0.25">
      <c r="A381" s="132" t="str">
        <f>+IF('⑧一覧からの作成用データ（異動届）'!$AC$37="印刷ＯＫ→",1,"")</f>
        <v/>
      </c>
      <c r="B381" s="2413"/>
      <c r="C381" s="2413"/>
      <c r="D381" s="2396"/>
      <c r="E381" s="2396"/>
      <c r="F381" s="2413"/>
      <c r="G381" s="2413"/>
      <c r="H381" s="2396"/>
      <c r="I381" s="2396"/>
      <c r="J381" s="486"/>
      <c r="K381" s="2213"/>
      <c r="L381" s="2213"/>
      <c r="M381" s="2213"/>
      <c r="N381" s="1529" t="s">
        <v>36</v>
      </c>
      <c r="O381" s="2079"/>
      <c r="P381" s="2079"/>
      <c r="Q381" s="2079"/>
      <c r="R381" s="2079"/>
      <c r="S381" s="2079"/>
      <c r="T381" s="2080"/>
      <c r="U381" s="2081"/>
      <c r="V381" s="2082"/>
      <c r="W381" s="2082"/>
      <c r="X381" s="2082"/>
      <c r="Y381" s="2082"/>
      <c r="Z381" s="2082"/>
      <c r="AA381" s="2082"/>
      <c r="AB381" s="2082"/>
      <c r="AC381" s="2082"/>
      <c r="AD381" s="2082"/>
      <c r="AE381" s="2082"/>
      <c r="AF381" s="2082"/>
      <c r="AG381" s="2082"/>
      <c r="AH381" s="2082"/>
      <c r="AI381" s="2082"/>
      <c r="AJ381" s="2082"/>
      <c r="AK381" s="2082"/>
      <c r="AL381" s="2082"/>
      <c r="AM381" s="2082"/>
      <c r="AN381" s="2082"/>
      <c r="AO381" s="2083"/>
      <c r="AP381" s="2182"/>
      <c r="AQ381" s="2183"/>
      <c r="AR381" s="2075"/>
      <c r="AS381" s="2076"/>
      <c r="AT381" s="2077"/>
      <c r="AU381" s="2077"/>
      <c r="AV381" s="2077"/>
      <c r="AW381" s="2077"/>
      <c r="AX381" s="2077"/>
      <c r="AY381" s="2077"/>
      <c r="AZ381" s="2077"/>
      <c r="BA381" s="2077"/>
      <c r="BB381" s="2077"/>
      <c r="BC381" s="2077"/>
      <c r="BD381" s="2077"/>
      <c r="BE381" s="2077"/>
      <c r="BF381" s="2078"/>
      <c r="BG381" s="2165" t="s">
        <v>34</v>
      </c>
      <c r="BH381" s="1564"/>
      <c r="BI381" s="1564"/>
      <c r="BJ381" s="1564"/>
      <c r="BK381" s="1564"/>
      <c r="BL381" s="1564"/>
      <c r="BM381" s="1564"/>
      <c r="BN381" s="1564"/>
      <c r="BO381" s="1565"/>
      <c r="BP381" s="2166"/>
      <c r="BQ381" s="714"/>
      <c r="BR381" s="714"/>
      <c r="BS381" s="714"/>
      <c r="BT381" s="714"/>
      <c r="BU381" s="714"/>
      <c r="BV381" s="714"/>
      <c r="BW381" s="714"/>
      <c r="BX381" s="714"/>
      <c r="BY381" s="714"/>
      <c r="BZ381" s="714"/>
      <c r="CA381" s="714"/>
      <c r="CB381" s="714"/>
      <c r="CC381" s="714"/>
      <c r="CD381" s="2167"/>
      <c r="CE381" s="76"/>
      <c r="CF381" s="76"/>
      <c r="CG381" s="77"/>
      <c r="CH381" s="77"/>
      <c r="CN381" s="85"/>
      <c r="CO381" s="85"/>
      <c r="CP381" s="85"/>
      <c r="CQ381" s="85"/>
      <c r="CR381" s="85"/>
      <c r="CS381" s="85"/>
      <c r="CT381" s="85"/>
      <c r="CU381" s="85"/>
      <c r="CV381" s="85"/>
    </row>
    <row r="382" spans="1:100" ht="16.5" customHeight="1" x14ac:dyDescent="0.2">
      <c r="A382" s="132" t="str">
        <f>+IF('⑧一覧からの作成用データ（異動届）'!$AC$37="印刷ＯＫ→",1,"")</f>
        <v/>
      </c>
      <c r="B382" s="2413"/>
      <c r="C382" s="2413"/>
      <c r="D382" s="2396"/>
      <c r="E382" s="2396"/>
      <c r="F382" s="2413"/>
      <c r="G382" s="2413"/>
      <c r="H382" s="2396"/>
      <c r="I382" s="2396"/>
      <c r="J382" s="486"/>
      <c r="K382" s="2213"/>
      <c r="L382" s="2213"/>
      <c r="M382" s="2213"/>
      <c r="N382" s="2186" t="s">
        <v>37</v>
      </c>
      <c r="O382" s="2187"/>
      <c r="P382" s="2187"/>
      <c r="Q382" s="2187"/>
      <c r="R382" s="2187"/>
      <c r="S382" s="2187"/>
      <c r="T382" s="2188"/>
      <c r="U382" s="2192"/>
      <c r="V382" s="2193"/>
      <c r="W382" s="2193"/>
      <c r="X382" s="2193"/>
      <c r="Y382" s="2193"/>
      <c r="Z382" s="2193"/>
      <c r="AA382" s="2193"/>
      <c r="AB382" s="2193"/>
      <c r="AC382" s="2193"/>
      <c r="AD382" s="2193"/>
      <c r="AE382" s="2193"/>
      <c r="AF382" s="2193"/>
      <c r="AG382" s="2193"/>
      <c r="AH382" s="2193"/>
      <c r="AI382" s="2193"/>
      <c r="AJ382" s="2193"/>
      <c r="AK382" s="2193"/>
      <c r="AL382" s="2193"/>
      <c r="AM382" s="2193"/>
      <c r="AN382" s="2193"/>
      <c r="AO382" s="2194"/>
      <c r="AP382" s="2182"/>
      <c r="AQ382" s="2183"/>
      <c r="AR382" s="2073" t="s">
        <v>4</v>
      </c>
      <c r="AS382" s="2074"/>
      <c r="AT382" s="2178"/>
      <c r="AU382" s="2195"/>
      <c r="AV382" s="2195"/>
      <c r="AW382" s="2195"/>
      <c r="AX382" s="2195"/>
      <c r="AY382" s="2195"/>
      <c r="AZ382" s="2195"/>
      <c r="BA382" s="2195"/>
      <c r="BB382" s="2195"/>
      <c r="BC382" s="2195"/>
      <c r="BD382" s="2195"/>
      <c r="BE382" s="2195"/>
      <c r="BF382" s="2195"/>
      <c r="BG382" s="1640" t="s">
        <v>309</v>
      </c>
      <c r="BH382" s="1590"/>
      <c r="BI382" s="1590"/>
      <c r="BJ382" s="1590"/>
      <c r="BK382" s="1590"/>
      <c r="BL382" s="1590"/>
      <c r="BM382" s="1590"/>
      <c r="BN382" s="1590"/>
      <c r="BO382" s="2039"/>
      <c r="BP382" s="2041"/>
      <c r="BQ382" s="2042"/>
      <c r="BR382" s="2042"/>
      <c r="BS382" s="2043"/>
      <c r="BT382" s="2047" t="s">
        <v>41</v>
      </c>
      <c r="BU382" s="2048"/>
      <c r="BV382" s="2048"/>
      <c r="BW382" s="2051" t="s">
        <v>42</v>
      </c>
      <c r="BX382" s="2051"/>
      <c r="BY382" s="2051"/>
      <c r="BZ382" s="2051"/>
      <c r="CA382" s="2051" t="s">
        <v>43</v>
      </c>
      <c r="CB382" s="2051"/>
      <c r="CC382" s="2051"/>
      <c r="CD382" s="2053"/>
      <c r="CE382" s="76"/>
      <c r="CF382" s="76"/>
      <c r="CG382" s="77"/>
      <c r="CH382" s="77"/>
      <c r="CN382" s="85"/>
      <c r="CO382" s="85"/>
      <c r="CP382" s="85"/>
      <c r="CQ382" s="85"/>
      <c r="CR382" s="85"/>
      <c r="CS382" s="85"/>
      <c r="CT382" s="85"/>
      <c r="CU382" s="85"/>
      <c r="CV382" s="85"/>
    </row>
    <row r="383" spans="1:100" ht="12" customHeight="1" thickBot="1" x14ac:dyDescent="0.25">
      <c r="A383" s="132" t="str">
        <f>+IF('⑧一覧からの作成用データ（異動届）'!$AC$37="印刷ＯＫ→",1,"")</f>
        <v/>
      </c>
      <c r="B383" s="2413"/>
      <c r="C383" s="2413"/>
      <c r="D383" s="2396"/>
      <c r="E383" s="2396"/>
      <c r="F383" s="2413"/>
      <c r="G383" s="2413"/>
      <c r="H383" s="2396"/>
      <c r="I383" s="2396"/>
      <c r="J383" s="486"/>
      <c r="K383" s="2213"/>
      <c r="L383" s="2213"/>
      <c r="M383" s="2213"/>
      <c r="N383" s="2189"/>
      <c r="O383" s="2190"/>
      <c r="P383" s="2190"/>
      <c r="Q383" s="2190"/>
      <c r="R383" s="2190"/>
      <c r="S383" s="2190"/>
      <c r="T383" s="2191"/>
      <c r="U383" s="2070"/>
      <c r="V383" s="2071"/>
      <c r="W383" s="2071"/>
      <c r="X383" s="2071"/>
      <c r="Y383" s="2071"/>
      <c r="Z383" s="2071"/>
      <c r="AA383" s="2071"/>
      <c r="AB383" s="2071"/>
      <c r="AC383" s="2071"/>
      <c r="AD383" s="2071"/>
      <c r="AE383" s="2071"/>
      <c r="AF383" s="2071"/>
      <c r="AG383" s="2071"/>
      <c r="AH383" s="2071"/>
      <c r="AI383" s="2071"/>
      <c r="AJ383" s="2071"/>
      <c r="AK383" s="2071"/>
      <c r="AL383" s="2071"/>
      <c r="AM383" s="2071"/>
      <c r="AN383" s="2071"/>
      <c r="AO383" s="2072"/>
      <c r="AP383" s="2184"/>
      <c r="AQ383" s="2185"/>
      <c r="AR383" s="2075"/>
      <c r="AS383" s="2076"/>
      <c r="AT383" s="2196"/>
      <c r="AU383" s="2197"/>
      <c r="AV383" s="2197"/>
      <c r="AW383" s="2197"/>
      <c r="AX383" s="2197"/>
      <c r="AY383" s="2197"/>
      <c r="AZ383" s="2197"/>
      <c r="BA383" s="2197"/>
      <c r="BB383" s="2197"/>
      <c r="BC383" s="2197"/>
      <c r="BD383" s="2197"/>
      <c r="BE383" s="2197"/>
      <c r="BF383" s="2197"/>
      <c r="BG383" s="1637"/>
      <c r="BH383" s="1638"/>
      <c r="BI383" s="1638"/>
      <c r="BJ383" s="1638"/>
      <c r="BK383" s="1638"/>
      <c r="BL383" s="1638"/>
      <c r="BM383" s="1638"/>
      <c r="BN383" s="1638"/>
      <c r="BO383" s="2040"/>
      <c r="BP383" s="2044"/>
      <c r="BQ383" s="2045"/>
      <c r="BR383" s="2045"/>
      <c r="BS383" s="2046"/>
      <c r="BT383" s="2049"/>
      <c r="BU383" s="2050"/>
      <c r="BV383" s="2050"/>
      <c r="BW383" s="2052"/>
      <c r="BX383" s="2052"/>
      <c r="BY383" s="2052"/>
      <c r="BZ383" s="2052"/>
      <c r="CA383" s="2052"/>
      <c r="CB383" s="2052"/>
      <c r="CC383" s="2052"/>
      <c r="CD383" s="2054"/>
      <c r="CE383" s="76"/>
      <c r="CF383" s="76"/>
      <c r="CG383" s="77"/>
      <c r="CH383" s="77"/>
      <c r="CN383" s="85"/>
      <c r="CO383" s="85"/>
      <c r="CP383" s="85"/>
      <c r="CQ383" s="85"/>
      <c r="CR383" s="85"/>
      <c r="CS383" s="85"/>
      <c r="CT383" s="85"/>
      <c r="CU383" s="85"/>
      <c r="CV383" s="85"/>
    </row>
    <row r="384" spans="1:100" ht="6.75" customHeight="1" x14ac:dyDescent="0.2">
      <c r="A384" s="132" t="str">
        <f>+IF('⑧一覧からの作成用データ（異動届）'!$AC$37="印刷ＯＫ→",1,"")</f>
        <v/>
      </c>
      <c r="B384" s="2413"/>
      <c r="C384" s="2413"/>
      <c r="D384" s="2396"/>
      <c r="E384" s="2396"/>
      <c r="F384" s="2413"/>
      <c r="G384" s="2413"/>
      <c r="H384" s="2396"/>
      <c r="I384" s="2396"/>
      <c r="J384" s="486"/>
      <c r="K384" s="2055" t="s">
        <v>79</v>
      </c>
      <c r="L384" s="2055"/>
      <c r="M384" s="2055"/>
      <c r="N384" s="2055"/>
      <c r="O384" s="2055"/>
      <c r="P384" s="2055"/>
      <c r="Q384" s="2055"/>
      <c r="R384" s="2055"/>
      <c r="S384" s="2055"/>
      <c r="T384" s="2055"/>
      <c r="U384" s="2055"/>
      <c r="V384" s="2055"/>
      <c r="W384" s="2055"/>
      <c r="X384" s="2055"/>
      <c r="Y384" s="2055"/>
      <c r="Z384" s="2055"/>
      <c r="AA384" s="2055"/>
      <c r="AB384" s="2055"/>
      <c r="AC384" s="2055"/>
      <c r="AD384" s="2055"/>
      <c r="AE384" s="2055"/>
      <c r="AF384" s="2055"/>
      <c r="AG384" s="2055"/>
      <c r="AH384" s="2055"/>
      <c r="AI384" s="2055"/>
      <c r="AJ384" s="2055"/>
      <c r="AK384" s="2055"/>
      <c r="AL384" s="2055"/>
      <c r="AM384" s="2055"/>
      <c r="AN384" s="2055"/>
      <c r="AO384" s="2055"/>
      <c r="AP384" s="2055"/>
      <c r="AQ384" s="2055"/>
      <c r="AR384" s="2055"/>
      <c r="AS384" s="2055"/>
      <c r="AT384" s="2055"/>
      <c r="AU384" s="2055"/>
      <c r="AV384" s="2055"/>
      <c r="AW384" s="2055"/>
      <c r="AX384" s="2055"/>
      <c r="AY384" s="2055"/>
      <c r="AZ384" s="2055"/>
      <c r="BA384" s="2055"/>
      <c r="BB384" s="2055"/>
      <c r="BC384" s="2055"/>
      <c r="BD384" s="2055"/>
      <c r="BE384" s="2055"/>
      <c r="BF384" s="2055"/>
      <c r="BG384" s="60"/>
      <c r="BH384" s="60"/>
      <c r="BI384" s="60"/>
      <c r="BJ384" s="60"/>
      <c r="BK384" s="61"/>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7"/>
      <c r="CH384" s="77"/>
      <c r="CN384" s="85"/>
      <c r="CO384" s="85"/>
      <c r="CP384" s="85"/>
      <c r="CQ384" s="85"/>
      <c r="CR384" s="85"/>
      <c r="CS384" s="85"/>
      <c r="CT384" s="85"/>
      <c r="CU384" s="85"/>
      <c r="CV384" s="85"/>
    </row>
    <row r="385" spans="1:100" ht="13.5" customHeight="1" thickBot="1" x14ac:dyDescent="0.25">
      <c r="A385" s="132" t="str">
        <f>+IF('⑧一覧からの作成用データ（異動届）'!$AC$37="印刷ＯＫ→",1,"")</f>
        <v/>
      </c>
      <c r="B385" s="2413"/>
      <c r="C385" s="2413"/>
      <c r="D385" s="2396"/>
      <c r="E385" s="2396"/>
      <c r="F385" s="2413"/>
      <c r="G385" s="2413"/>
      <c r="H385" s="2396"/>
      <c r="I385" s="2396"/>
      <c r="J385" s="486"/>
      <c r="K385" s="2056"/>
      <c r="L385" s="2056"/>
      <c r="M385" s="2056"/>
      <c r="N385" s="2056"/>
      <c r="O385" s="2056"/>
      <c r="P385" s="2056"/>
      <c r="Q385" s="2056"/>
      <c r="R385" s="2056"/>
      <c r="S385" s="2056"/>
      <c r="T385" s="2056"/>
      <c r="U385" s="2056"/>
      <c r="V385" s="2056"/>
      <c r="W385" s="2056"/>
      <c r="X385" s="2056"/>
      <c r="Y385" s="2056"/>
      <c r="Z385" s="2056"/>
      <c r="AA385" s="2056"/>
      <c r="AB385" s="2056"/>
      <c r="AC385" s="2056"/>
      <c r="AD385" s="2056"/>
      <c r="AE385" s="2056"/>
      <c r="AF385" s="2056"/>
      <c r="AG385" s="2056"/>
      <c r="AH385" s="2056"/>
      <c r="AI385" s="2056"/>
      <c r="AJ385" s="2056"/>
      <c r="AK385" s="2056"/>
      <c r="AL385" s="2056"/>
      <c r="AM385" s="2056"/>
      <c r="AN385" s="2056"/>
      <c r="AO385" s="2056"/>
      <c r="AP385" s="2056"/>
      <c r="AQ385" s="2056"/>
      <c r="AR385" s="2056"/>
      <c r="AS385" s="2056"/>
      <c r="AT385" s="2056"/>
      <c r="AU385" s="2056"/>
      <c r="AV385" s="2056"/>
      <c r="AW385" s="2056"/>
      <c r="AX385" s="2056"/>
      <c r="AY385" s="2056"/>
      <c r="AZ385" s="2056"/>
      <c r="BA385" s="2056"/>
      <c r="BB385" s="2056"/>
      <c r="BC385" s="2056"/>
      <c r="BD385" s="2056"/>
      <c r="BE385" s="2056"/>
      <c r="BF385" s="2056"/>
      <c r="BG385" s="60"/>
      <c r="BH385" s="60"/>
      <c r="BI385" s="60"/>
      <c r="BJ385" s="60"/>
      <c r="BK385" s="62"/>
      <c r="BL385" s="62"/>
      <c r="BM385" s="62"/>
      <c r="BN385" s="62"/>
      <c r="BO385" s="62"/>
      <c r="BP385" s="62"/>
      <c r="BQ385" s="62"/>
      <c r="BR385" s="62"/>
      <c r="BS385" s="62"/>
      <c r="BT385" s="62"/>
      <c r="BU385" s="62"/>
      <c r="BV385" s="62"/>
      <c r="BW385" s="62"/>
      <c r="BX385" s="62"/>
      <c r="BY385" s="62"/>
      <c r="BZ385" s="62"/>
      <c r="CA385" s="62"/>
      <c r="CB385" s="62"/>
      <c r="CC385" s="62"/>
      <c r="CD385" s="62"/>
      <c r="CE385" s="76"/>
      <c r="CF385" s="76"/>
      <c r="CG385" s="91"/>
      <c r="CH385" s="77"/>
      <c r="CN385" s="85"/>
      <c r="CO385" s="85"/>
      <c r="CP385" s="85"/>
      <c r="CQ385" s="85"/>
      <c r="CR385" s="85"/>
      <c r="CS385" s="85"/>
      <c r="CT385" s="85"/>
      <c r="CU385" s="85"/>
    </row>
    <row r="386" spans="1:100" ht="11.25" customHeight="1" thickBot="1" x14ac:dyDescent="0.25">
      <c r="A386" s="132" t="str">
        <f>+IF('⑧一覧からの作成用データ（異動届）'!$AC$37="印刷ＯＫ→",1,"")</f>
        <v/>
      </c>
      <c r="B386" s="2413"/>
      <c r="C386" s="2413"/>
      <c r="D386" s="2396"/>
      <c r="E386" s="2396"/>
      <c r="F386" s="2413"/>
      <c r="G386" s="2413"/>
      <c r="H386" s="2396"/>
      <c r="I386" s="2396"/>
      <c r="J386" s="486"/>
      <c r="K386" s="2152" t="s">
        <v>44</v>
      </c>
      <c r="L386" s="2153"/>
      <c r="M386" s="2153"/>
      <c r="N386" s="2153"/>
      <c r="O386" s="2154"/>
      <c r="P386" s="2593" t="s">
        <v>46</v>
      </c>
      <c r="Q386" s="2594"/>
      <c r="R386" s="2594"/>
      <c r="S386" s="2594"/>
      <c r="T386" s="2594"/>
      <c r="U386" s="2594"/>
      <c r="V386" s="2594"/>
      <c r="W386" s="2594"/>
      <c r="X386" s="2540" t="str">
        <f>'⑧一覧からの作成用データ（異動届）'!$R$37&amp;""</f>
        <v/>
      </c>
      <c r="Y386" s="2540"/>
      <c r="Z386" s="2540"/>
      <c r="AA386" s="2595" t="s">
        <v>48</v>
      </c>
      <c r="AB386" s="2595"/>
      <c r="AC386" s="2595"/>
      <c r="AD386" s="2595"/>
      <c r="AE386" s="2595"/>
      <c r="AF386" s="2595"/>
      <c r="AG386" s="2595"/>
      <c r="AH386" s="2595"/>
      <c r="AI386" s="2595"/>
      <c r="AJ386" s="2595"/>
      <c r="AK386" s="2595"/>
      <c r="AL386" s="2595"/>
      <c r="AM386" s="2595"/>
      <c r="AN386" s="2595"/>
      <c r="AO386" s="2595"/>
      <c r="AP386" s="2595"/>
      <c r="AQ386" s="2595"/>
      <c r="AR386" s="2595"/>
      <c r="AS386" s="2596"/>
      <c r="AT386" s="2122" t="s">
        <v>50</v>
      </c>
      <c r="AU386" s="2122"/>
      <c r="AV386" s="2122"/>
      <c r="AW386" s="2122"/>
      <c r="AX386" s="2122"/>
      <c r="AY386" s="2122"/>
      <c r="AZ386" s="2597" t="s">
        <v>53</v>
      </c>
      <c r="BA386" s="2598"/>
      <c r="BB386" s="2598"/>
      <c r="BC386" s="2598"/>
      <c r="BD386" s="2598"/>
      <c r="BE386" s="2598"/>
      <c r="BF386" s="2598"/>
      <c r="BG386" s="2598"/>
      <c r="BH386" s="2598"/>
      <c r="BI386" s="2598"/>
      <c r="BJ386" s="2598"/>
      <c r="BK386" s="2573" t="s">
        <v>54</v>
      </c>
      <c r="BL386" s="2574"/>
      <c r="BM386" s="2574"/>
      <c r="BN386" s="2574"/>
      <c r="BO386" s="2574"/>
      <c r="BP386" s="2574"/>
      <c r="BQ386" s="2574"/>
      <c r="BR386" s="2574"/>
      <c r="BS386" s="2574"/>
      <c r="BT386" s="2574"/>
      <c r="BU386" s="2574"/>
      <c r="BV386" s="2574"/>
      <c r="BW386" s="2574"/>
      <c r="BX386" s="2574"/>
      <c r="BY386" s="2574"/>
      <c r="BZ386" s="2574"/>
      <c r="CA386" s="2574"/>
      <c r="CB386" s="2574"/>
      <c r="CC386" s="2574"/>
      <c r="CD386" s="2575"/>
      <c r="CE386" s="90"/>
      <c r="CF386" s="90"/>
      <c r="CG386" s="91"/>
      <c r="CH386" s="77"/>
      <c r="CN386" s="85"/>
      <c r="CO386" s="85"/>
      <c r="CP386" s="85"/>
      <c r="CQ386" s="85"/>
      <c r="CR386" s="85"/>
      <c r="CS386" s="85"/>
      <c r="CT386" s="85"/>
      <c r="CU386" s="85"/>
    </row>
    <row r="387" spans="1:100" ht="11.25" customHeight="1" x14ac:dyDescent="0.2">
      <c r="A387" s="132" t="str">
        <f>+IF('⑧一覧からの作成用データ（異動届）'!$AC$37="印刷ＯＫ→",1,"")</f>
        <v/>
      </c>
      <c r="B387" s="2413"/>
      <c r="C387" s="2413"/>
      <c r="D387" s="2396"/>
      <c r="E387" s="2396"/>
      <c r="F387" s="2413"/>
      <c r="G387" s="2413"/>
      <c r="H387" s="2396"/>
      <c r="I387" s="2396"/>
      <c r="J387" s="486"/>
      <c r="K387" s="2155"/>
      <c r="L387" s="2156"/>
      <c r="M387" s="2156"/>
      <c r="N387" s="2156"/>
      <c r="O387" s="2157"/>
      <c r="P387" s="2583"/>
      <c r="Q387" s="2584"/>
      <c r="R387" s="2584"/>
      <c r="S387" s="2584"/>
      <c r="T387" s="2584"/>
      <c r="U387" s="2584"/>
      <c r="V387" s="2584"/>
      <c r="W387" s="2584"/>
      <c r="X387" s="2541"/>
      <c r="Y387" s="2541"/>
      <c r="Z387" s="2541"/>
      <c r="AA387" s="2589"/>
      <c r="AB387" s="2589"/>
      <c r="AC387" s="2589"/>
      <c r="AD387" s="2589"/>
      <c r="AE387" s="2589"/>
      <c r="AF387" s="2589"/>
      <c r="AG387" s="2589"/>
      <c r="AH387" s="2589"/>
      <c r="AI387" s="2589"/>
      <c r="AJ387" s="2589"/>
      <c r="AK387" s="2589"/>
      <c r="AL387" s="2589"/>
      <c r="AM387" s="2589"/>
      <c r="AN387" s="2589"/>
      <c r="AO387" s="2589"/>
      <c r="AP387" s="2589"/>
      <c r="AQ387" s="2589"/>
      <c r="AR387" s="2589"/>
      <c r="AS387" s="2590"/>
      <c r="AT387" s="2122"/>
      <c r="AU387" s="2122"/>
      <c r="AV387" s="2122"/>
      <c r="AW387" s="2122"/>
      <c r="AX387" s="2122"/>
      <c r="AY387" s="2122"/>
      <c r="AZ387" s="2599"/>
      <c r="BA387" s="2600"/>
      <c r="BB387" s="2600"/>
      <c r="BC387" s="2600"/>
      <c r="BD387" s="2600"/>
      <c r="BE387" s="2600"/>
      <c r="BF387" s="2600"/>
      <c r="BG387" s="2600"/>
      <c r="BH387" s="2600"/>
      <c r="BI387" s="2600"/>
      <c r="BJ387" s="2600"/>
      <c r="BK387" s="496"/>
      <c r="BL387" s="2542" t="str">
        <f>IF('⑧一覧からの作成用データ（異動届）'!$Z$37="","",'⑧一覧からの作成用データ（異動届）'!$Z$37)</f>
        <v/>
      </c>
      <c r="BM387" s="2543"/>
      <c r="BN387" s="2543"/>
      <c r="BO387" s="2543"/>
      <c r="BP387" s="2544"/>
      <c r="BQ387" s="2576" t="s">
        <v>312</v>
      </c>
      <c r="BR387" s="2577"/>
      <c r="BS387" s="2577"/>
      <c r="BT387" s="2577"/>
      <c r="BU387" s="2577"/>
      <c r="BV387" s="2577"/>
      <c r="BW387" s="2577"/>
      <c r="BX387" s="2577"/>
      <c r="BY387" s="2577"/>
      <c r="BZ387" s="2577"/>
      <c r="CA387" s="2577"/>
      <c r="CB387" s="2577"/>
      <c r="CC387" s="2577"/>
      <c r="CD387" s="2578"/>
      <c r="CE387" s="90"/>
      <c r="CF387" s="90"/>
      <c r="CG387" s="91"/>
      <c r="CH387" s="77"/>
    </row>
    <row r="388" spans="1:100" ht="11.25" customHeight="1" x14ac:dyDescent="0.2">
      <c r="A388" s="132" t="str">
        <f>+IF('⑧一覧からの作成用データ（異動届）'!$AC$37="印刷ＯＫ→",1,"")</f>
        <v/>
      </c>
      <c r="B388" s="2413"/>
      <c r="C388" s="2413"/>
      <c r="D388" s="2396"/>
      <c r="E388" s="2396"/>
      <c r="F388" s="2413"/>
      <c r="G388" s="2413"/>
      <c r="H388" s="2396"/>
      <c r="I388" s="2396"/>
      <c r="J388" s="486"/>
      <c r="K388" s="2139" t="s">
        <v>45</v>
      </c>
      <c r="L388" s="2140"/>
      <c r="M388" s="2140"/>
      <c r="N388" s="2140"/>
      <c r="O388" s="2141"/>
      <c r="P388" s="2583" t="s">
        <v>47</v>
      </c>
      <c r="Q388" s="2584"/>
      <c r="R388" s="2584"/>
      <c r="S388" s="2584"/>
      <c r="T388" s="2584"/>
      <c r="U388" s="2584"/>
      <c r="V388" s="2584"/>
      <c r="W388" s="2584"/>
      <c r="X388" s="2587"/>
      <c r="Y388" s="2587"/>
      <c r="Z388" s="2587"/>
      <c r="AA388" s="2589" t="s">
        <v>49</v>
      </c>
      <c r="AB388" s="2589"/>
      <c r="AC388" s="2589"/>
      <c r="AD388" s="2589"/>
      <c r="AE388" s="2589"/>
      <c r="AF388" s="2589"/>
      <c r="AG388" s="2589"/>
      <c r="AH388" s="2589"/>
      <c r="AI388" s="2589"/>
      <c r="AJ388" s="2589"/>
      <c r="AK388" s="2589"/>
      <c r="AL388" s="2589"/>
      <c r="AM388" s="2589"/>
      <c r="AN388" s="2589"/>
      <c r="AO388" s="2589"/>
      <c r="AP388" s="2589"/>
      <c r="AQ388" s="2589"/>
      <c r="AR388" s="2589"/>
      <c r="AS388" s="2590"/>
      <c r="AT388" s="2551" t="s">
        <v>506</v>
      </c>
      <c r="AU388" s="2552"/>
      <c r="AV388" s="2552" t="s">
        <v>51</v>
      </c>
      <c r="AW388" s="2552" t="s">
        <v>479</v>
      </c>
      <c r="AX388" s="2552"/>
      <c r="AY388" s="2571" t="s">
        <v>52</v>
      </c>
      <c r="AZ388" s="2536" t="str">
        <f>'⑧一覧からの作成用データ（異動届）'!$AB$37&amp;""</f>
        <v/>
      </c>
      <c r="BA388" s="2537"/>
      <c r="BB388" s="2537"/>
      <c r="BC388" s="2537"/>
      <c r="BD388" s="2537"/>
      <c r="BE388" s="2537"/>
      <c r="BF388" s="2537"/>
      <c r="BG388" s="2537"/>
      <c r="BH388" s="2537"/>
      <c r="BI388" s="2552" t="s">
        <v>6</v>
      </c>
      <c r="BJ388" s="2552"/>
      <c r="BK388" s="496"/>
      <c r="BL388" s="2545"/>
      <c r="BM388" s="2546"/>
      <c r="BN388" s="2546"/>
      <c r="BO388" s="2546"/>
      <c r="BP388" s="2547"/>
      <c r="BQ388" s="2579"/>
      <c r="BR388" s="2577"/>
      <c r="BS388" s="2577"/>
      <c r="BT388" s="2577"/>
      <c r="BU388" s="2577"/>
      <c r="BV388" s="2577"/>
      <c r="BW388" s="2577"/>
      <c r="BX388" s="2577"/>
      <c r="BY388" s="2577"/>
      <c r="BZ388" s="2577"/>
      <c r="CA388" s="2577"/>
      <c r="CB388" s="2577"/>
      <c r="CC388" s="2577"/>
      <c r="CD388" s="2578"/>
      <c r="CE388" s="90"/>
      <c r="CF388" s="90"/>
      <c r="CG388" s="91"/>
      <c r="CH388" s="77"/>
    </row>
    <row r="389" spans="1:100" ht="11.25" customHeight="1" thickBot="1" x14ac:dyDescent="0.25">
      <c r="A389" s="132" t="str">
        <f>+IF('⑧一覧からの作成用データ（異動届）'!$AC$37="印刷ＯＫ→",1,"")</f>
        <v/>
      </c>
      <c r="B389" s="2413"/>
      <c r="C389" s="2413"/>
      <c r="D389" s="2396"/>
      <c r="E389" s="2396"/>
      <c r="F389" s="2413"/>
      <c r="G389" s="2413"/>
      <c r="H389" s="2396"/>
      <c r="I389" s="2396"/>
      <c r="J389" s="486"/>
      <c r="K389" s="2142"/>
      <c r="L389" s="2143"/>
      <c r="M389" s="2143"/>
      <c r="N389" s="2143"/>
      <c r="O389" s="2144"/>
      <c r="P389" s="2585"/>
      <c r="Q389" s="2586"/>
      <c r="R389" s="2586"/>
      <c r="S389" s="2586"/>
      <c r="T389" s="2586"/>
      <c r="U389" s="2586"/>
      <c r="V389" s="2586"/>
      <c r="W389" s="2586"/>
      <c r="X389" s="2588"/>
      <c r="Y389" s="2588"/>
      <c r="Z389" s="2588"/>
      <c r="AA389" s="2591"/>
      <c r="AB389" s="2591"/>
      <c r="AC389" s="2591"/>
      <c r="AD389" s="2591"/>
      <c r="AE389" s="2591"/>
      <c r="AF389" s="2591"/>
      <c r="AG389" s="2591"/>
      <c r="AH389" s="2591"/>
      <c r="AI389" s="2591"/>
      <c r="AJ389" s="2591"/>
      <c r="AK389" s="2591"/>
      <c r="AL389" s="2591"/>
      <c r="AM389" s="2591"/>
      <c r="AN389" s="2591"/>
      <c r="AO389" s="2591"/>
      <c r="AP389" s="2591"/>
      <c r="AQ389" s="2591"/>
      <c r="AR389" s="2591"/>
      <c r="AS389" s="2592"/>
      <c r="AT389" s="2553"/>
      <c r="AU389" s="2554"/>
      <c r="AV389" s="2554"/>
      <c r="AW389" s="2554"/>
      <c r="AX389" s="2554"/>
      <c r="AY389" s="2572"/>
      <c r="AZ389" s="2538"/>
      <c r="BA389" s="2539"/>
      <c r="BB389" s="2539"/>
      <c r="BC389" s="2539"/>
      <c r="BD389" s="2539"/>
      <c r="BE389" s="2539"/>
      <c r="BF389" s="2539"/>
      <c r="BG389" s="2539"/>
      <c r="BH389" s="2539"/>
      <c r="BI389" s="2554"/>
      <c r="BJ389" s="2554"/>
      <c r="BK389" s="497"/>
      <c r="BL389" s="2548"/>
      <c r="BM389" s="2549"/>
      <c r="BN389" s="2549"/>
      <c r="BO389" s="2549"/>
      <c r="BP389" s="2550"/>
      <c r="BQ389" s="2580"/>
      <c r="BR389" s="2581"/>
      <c r="BS389" s="2581"/>
      <c r="BT389" s="2581"/>
      <c r="BU389" s="2581"/>
      <c r="BV389" s="2581"/>
      <c r="BW389" s="2581"/>
      <c r="BX389" s="2581"/>
      <c r="BY389" s="2581"/>
      <c r="BZ389" s="2581"/>
      <c r="CA389" s="2581"/>
      <c r="CB389" s="2581"/>
      <c r="CC389" s="2581"/>
      <c r="CD389" s="2582"/>
      <c r="CE389" s="90"/>
      <c r="CF389" s="90"/>
      <c r="CG389" s="91"/>
      <c r="CH389" s="77"/>
    </row>
    <row r="390" spans="1:100" ht="6.75" customHeight="1" x14ac:dyDescent="0.2">
      <c r="A390" s="132" t="str">
        <f>+IF('⑧一覧からの作成用データ（異動届）'!$AC$37="印刷ＯＫ→",1,"")</f>
        <v/>
      </c>
      <c r="B390" s="2413"/>
      <c r="C390" s="2413"/>
      <c r="D390" s="2396"/>
      <c r="E390" s="2396"/>
      <c r="F390" s="2413"/>
      <c r="G390" s="2413"/>
      <c r="H390" s="2396"/>
      <c r="I390" s="2396"/>
      <c r="J390" s="486"/>
      <c r="K390" s="2107" t="s">
        <v>80</v>
      </c>
      <c r="L390" s="2107"/>
      <c r="M390" s="2107"/>
      <c r="N390" s="2107"/>
      <c r="O390" s="2107"/>
      <c r="P390" s="2107"/>
      <c r="Q390" s="2107"/>
      <c r="R390" s="2107"/>
      <c r="S390" s="2107"/>
      <c r="T390" s="2107"/>
      <c r="U390" s="2107"/>
      <c r="V390" s="2107"/>
      <c r="W390" s="2107"/>
      <c r="X390" s="2107"/>
      <c r="Y390" s="2107"/>
      <c r="Z390" s="2107"/>
      <c r="AA390" s="2107"/>
      <c r="AB390" s="2107"/>
      <c r="AC390" s="2107"/>
      <c r="AD390" s="2107"/>
      <c r="AE390" s="2107"/>
      <c r="AF390" s="2107"/>
      <c r="AG390" s="2107"/>
      <c r="AH390" s="2107"/>
      <c r="AI390" s="2107"/>
      <c r="AJ390" s="2107"/>
      <c r="AK390" s="2107"/>
      <c r="AL390" s="2107"/>
      <c r="AM390" s="2107"/>
      <c r="AN390" s="2107"/>
      <c r="AO390" s="2107"/>
      <c r="AP390" s="2107"/>
      <c r="AQ390" s="2107"/>
      <c r="AR390" s="2107"/>
      <c r="AS390" s="2107"/>
      <c r="AT390" s="2107"/>
      <c r="AU390" s="2107"/>
      <c r="AV390" s="2107"/>
      <c r="AW390" s="2107"/>
      <c r="AX390" s="2107"/>
      <c r="AY390" s="2107"/>
      <c r="AZ390" s="2107"/>
      <c r="BA390" s="2107"/>
      <c r="BB390" s="2107"/>
      <c r="BC390" s="2107"/>
      <c r="BD390" s="2107"/>
      <c r="BE390" s="2107"/>
      <c r="BF390" s="2107"/>
      <c r="BG390" s="53"/>
      <c r="BH390" s="53"/>
      <c r="BI390" s="53"/>
      <c r="BJ390" s="53"/>
      <c r="BK390" s="54"/>
      <c r="BL390" s="54"/>
      <c r="BM390" s="54"/>
      <c r="BN390" s="54"/>
      <c r="BO390" s="54"/>
      <c r="BP390" s="54"/>
      <c r="BQ390" s="54"/>
      <c r="BR390" s="54"/>
      <c r="BS390" s="54"/>
      <c r="BT390" s="54"/>
      <c r="BU390" s="54"/>
      <c r="BV390" s="54"/>
      <c r="BW390" s="54"/>
      <c r="BX390" s="54"/>
      <c r="BY390" s="54"/>
      <c r="BZ390" s="54"/>
      <c r="CA390" s="54"/>
      <c r="CB390" s="55"/>
      <c r="CC390" s="55"/>
      <c r="CD390" s="55"/>
      <c r="CE390" s="90"/>
      <c r="CF390" s="90"/>
      <c r="CG390" s="91"/>
      <c r="CH390" s="77"/>
    </row>
    <row r="391" spans="1:100" ht="13.5" customHeight="1" x14ac:dyDescent="0.2">
      <c r="A391" s="132" t="str">
        <f>+IF('⑧一覧からの作成用データ（異動届）'!$AC$37="印刷ＯＫ→",1,"")</f>
        <v/>
      </c>
      <c r="B391" s="2413"/>
      <c r="C391" s="2413"/>
      <c r="D391" s="2396"/>
      <c r="E391" s="2396"/>
      <c r="F391" s="2413"/>
      <c r="G391" s="2413"/>
      <c r="H391" s="2396"/>
      <c r="I391" s="2396"/>
      <c r="J391" s="486"/>
      <c r="K391" s="2108"/>
      <c r="L391" s="2108"/>
      <c r="M391" s="2108"/>
      <c r="N391" s="2108"/>
      <c r="O391" s="2108"/>
      <c r="P391" s="2108"/>
      <c r="Q391" s="2108"/>
      <c r="R391" s="2108"/>
      <c r="S391" s="2108"/>
      <c r="T391" s="2108"/>
      <c r="U391" s="2108"/>
      <c r="V391" s="2108"/>
      <c r="W391" s="2108"/>
      <c r="X391" s="2108"/>
      <c r="Y391" s="2108"/>
      <c r="Z391" s="2108"/>
      <c r="AA391" s="2108"/>
      <c r="AB391" s="2108"/>
      <c r="AC391" s="2108"/>
      <c r="AD391" s="2108"/>
      <c r="AE391" s="2108"/>
      <c r="AF391" s="2108"/>
      <c r="AG391" s="2108"/>
      <c r="AH391" s="2108"/>
      <c r="AI391" s="2108"/>
      <c r="AJ391" s="2108"/>
      <c r="AK391" s="2108"/>
      <c r="AL391" s="2108"/>
      <c r="AM391" s="2108"/>
      <c r="AN391" s="2108"/>
      <c r="AO391" s="2108"/>
      <c r="AP391" s="2108"/>
      <c r="AQ391" s="2108"/>
      <c r="AR391" s="2108"/>
      <c r="AS391" s="2108"/>
      <c r="AT391" s="2108"/>
      <c r="AU391" s="2108"/>
      <c r="AV391" s="2108"/>
      <c r="AW391" s="2108"/>
      <c r="AX391" s="2108"/>
      <c r="AY391" s="2108"/>
      <c r="AZ391" s="2108"/>
      <c r="BA391" s="2108"/>
      <c r="BB391" s="2108"/>
      <c r="BC391" s="2108"/>
      <c r="BD391" s="2108"/>
      <c r="BE391" s="2108"/>
      <c r="BF391" s="2108"/>
      <c r="BG391" s="53"/>
      <c r="BH391" s="53"/>
      <c r="BI391" s="53"/>
      <c r="BJ391" s="53"/>
      <c r="BK391" s="55"/>
      <c r="BL391" s="55"/>
      <c r="BM391" s="55"/>
      <c r="BN391" s="55"/>
      <c r="BO391" s="55"/>
      <c r="BP391" s="55"/>
      <c r="BQ391" s="55"/>
      <c r="BR391" s="55"/>
      <c r="BS391" s="55"/>
      <c r="BT391" s="55"/>
      <c r="BU391" s="55"/>
      <c r="BV391" s="55"/>
      <c r="BW391" s="55"/>
      <c r="BX391" s="55"/>
      <c r="BY391" s="55"/>
      <c r="BZ391" s="55"/>
      <c r="CA391" s="55"/>
      <c r="CB391" s="55"/>
      <c r="CC391" s="55"/>
      <c r="CD391" s="55"/>
      <c r="CE391" s="90"/>
      <c r="CF391" s="90"/>
      <c r="CG391" s="91"/>
      <c r="CH391" s="77"/>
      <c r="CN391" s="85"/>
      <c r="CO391" s="85"/>
      <c r="CP391" s="85"/>
      <c r="CQ391" s="85"/>
      <c r="CR391" s="85"/>
      <c r="CS391" s="85"/>
      <c r="CT391" s="85"/>
    </row>
    <row r="392" spans="1:100" ht="11.25" customHeight="1" x14ac:dyDescent="0.2">
      <c r="A392" s="132" t="str">
        <f>+IF('⑧一覧からの作成用データ（異動届）'!$AC$37="印刷ＯＫ→",1,"")</f>
        <v/>
      </c>
      <c r="B392" s="2413"/>
      <c r="C392" s="2413"/>
      <c r="D392" s="2396"/>
      <c r="E392" s="2396"/>
      <c r="F392" s="2413"/>
      <c r="G392" s="2413"/>
      <c r="H392" s="2396"/>
      <c r="I392" s="2396"/>
      <c r="J392" s="486"/>
      <c r="K392" s="2109" t="s">
        <v>44</v>
      </c>
      <c r="L392" s="2110"/>
      <c r="M392" s="2110"/>
      <c r="N392" s="2110"/>
      <c r="O392" s="2111"/>
      <c r="P392" s="2115" t="s">
        <v>57</v>
      </c>
      <c r="Q392" s="2115"/>
      <c r="R392" s="2115"/>
      <c r="S392" s="2115"/>
      <c r="T392" s="2115"/>
      <c r="U392" s="2115"/>
      <c r="V392" s="2540" t="str">
        <f>'⑧一覧からの作成用データ（異動届）'!$R$37&amp;""</f>
        <v/>
      </c>
      <c r="W392" s="2540"/>
      <c r="X392" s="2540"/>
      <c r="Y392" s="2119" t="s">
        <v>58</v>
      </c>
      <c r="Z392" s="2119"/>
      <c r="AA392" s="2119"/>
      <c r="AB392" s="2119"/>
      <c r="AC392" s="2119"/>
      <c r="AD392" s="2119"/>
      <c r="AE392" s="2119"/>
      <c r="AF392" s="2119"/>
      <c r="AG392" s="2119"/>
      <c r="AH392" s="2119"/>
      <c r="AI392" s="2119"/>
      <c r="AJ392" s="2119"/>
      <c r="AK392" s="2119"/>
      <c r="AL392" s="2119"/>
      <c r="AM392" s="2119"/>
      <c r="AN392" s="2119"/>
      <c r="AO392" s="2119"/>
      <c r="AP392" s="2119"/>
      <c r="AQ392" s="2119"/>
      <c r="AR392" s="2119"/>
      <c r="AS392" s="2119"/>
      <c r="AT392" s="2119"/>
      <c r="AU392" s="2119"/>
      <c r="AV392" s="2119"/>
      <c r="AW392" s="2119"/>
      <c r="AX392" s="2119"/>
      <c r="AY392" s="2119"/>
      <c r="AZ392" s="2119"/>
      <c r="BA392" s="2119"/>
      <c r="BB392" s="2119"/>
      <c r="BC392" s="2119"/>
      <c r="BD392" s="2120"/>
      <c r="BE392" s="56"/>
      <c r="BF392" s="56"/>
      <c r="BG392" s="2121" t="s">
        <v>488</v>
      </c>
      <c r="BH392" s="2121"/>
      <c r="BI392" s="2122"/>
      <c r="BJ392" s="2122"/>
      <c r="BK392" s="2122"/>
      <c r="BL392" s="2122"/>
      <c r="BM392" s="2122"/>
      <c r="BN392" s="2122"/>
      <c r="BO392" s="2122"/>
      <c r="BP392" s="2122"/>
      <c r="BQ392" s="2122"/>
      <c r="BR392" s="2122"/>
      <c r="BS392" s="2122"/>
      <c r="BT392" s="2122"/>
      <c r="BU392" s="2122"/>
      <c r="BV392" s="2122"/>
      <c r="BW392" s="2122"/>
      <c r="BX392" s="2122"/>
      <c r="BY392" s="2122"/>
      <c r="BZ392" s="2122"/>
      <c r="CA392" s="2122"/>
      <c r="CB392" s="2122"/>
      <c r="CC392" s="2122"/>
      <c r="CD392" s="2122"/>
      <c r="CE392" s="90"/>
      <c r="CF392" s="90"/>
      <c r="CG392" s="91"/>
      <c r="CH392" s="77"/>
      <c r="CN392" s="85"/>
      <c r="CO392" s="85"/>
      <c r="CP392" s="85"/>
      <c r="CQ392" s="85"/>
      <c r="CR392" s="85"/>
      <c r="CS392" s="85"/>
      <c r="CT392" s="85"/>
    </row>
    <row r="393" spans="1:100" ht="11.25" customHeight="1" x14ac:dyDescent="0.2">
      <c r="A393" s="132" t="str">
        <f>+IF('⑧一覧からの作成用データ（異動届）'!$AC$37="印刷ＯＫ→",1,"")</f>
        <v/>
      </c>
      <c r="B393" s="2413"/>
      <c r="C393" s="2413"/>
      <c r="D393" s="2396"/>
      <c r="E393" s="2396"/>
      <c r="F393" s="2413"/>
      <c r="G393" s="2413"/>
      <c r="H393" s="2396"/>
      <c r="I393" s="2396"/>
      <c r="J393" s="486"/>
      <c r="K393" s="2112"/>
      <c r="L393" s="2113"/>
      <c r="M393" s="2113"/>
      <c r="N393" s="2113"/>
      <c r="O393" s="2114"/>
      <c r="P393" s="2116"/>
      <c r="Q393" s="2116"/>
      <c r="R393" s="2116"/>
      <c r="S393" s="2116"/>
      <c r="T393" s="2116"/>
      <c r="U393" s="2116"/>
      <c r="V393" s="2541"/>
      <c r="W393" s="2541"/>
      <c r="X393" s="2541"/>
      <c r="Y393" s="2084"/>
      <c r="Z393" s="2084"/>
      <c r="AA393" s="2084"/>
      <c r="AB393" s="2084"/>
      <c r="AC393" s="2084"/>
      <c r="AD393" s="2084"/>
      <c r="AE393" s="2084"/>
      <c r="AF393" s="2084"/>
      <c r="AG393" s="2084"/>
      <c r="AH393" s="2084"/>
      <c r="AI393" s="2084"/>
      <c r="AJ393" s="2084"/>
      <c r="AK393" s="2084"/>
      <c r="AL393" s="2084"/>
      <c r="AM393" s="2084"/>
      <c r="AN393" s="2084"/>
      <c r="AO393" s="2084"/>
      <c r="AP393" s="2084"/>
      <c r="AQ393" s="2084"/>
      <c r="AR393" s="2084"/>
      <c r="AS393" s="2084"/>
      <c r="AT393" s="2084"/>
      <c r="AU393" s="2084"/>
      <c r="AV393" s="2084"/>
      <c r="AW393" s="2084"/>
      <c r="AX393" s="2084"/>
      <c r="AY393" s="2084"/>
      <c r="AZ393" s="2084"/>
      <c r="BA393" s="2084"/>
      <c r="BB393" s="2084"/>
      <c r="BC393" s="2084"/>
      <c r="BD393" s="2086"/>
      <c r="BE393" s="56"/>
      <c r="BF393" s="56"/>
      <c r="BG393" s="2121"/>
      <c r="BH393" s="2121"/>
      <c r="BI393" s="2122"/>
      <c r="BJ393" s="2122"/>
      <c r="BK393" s="2122"/>
      <c r="BL393" s="2122"/>
      <c r="BM393" s="2122"/>
      <c r="BN393" s="2122"/>
      <c r="BO393" s="2122"/>
      <c r="BP393" s="2122"/>
      <c r="BQ393" s="2122"/>
      <c r="BR393" s="2122"/>
      <c r="BS393" s="2122"/>
      <c r="BT393" s="2122"/>
      <c r="BU393" s="2122"/>
      <c r="BV393" s="2122"/>
      <c r="BW393" s="2122"/>
      <c r="BX393" s="2122"/>
      <c r="BY393" s="2122"/>
      <c r="BZ393" s="2122"/>
      <c r="CA393" s="2122"/>
      <c r="CB393" s="2122"/>
      <c r="CC393" s="2122"/>
      <c r="CD393" s="2122"/>
      <c r="CE393" s="90"/>
      <c r="CF393" s="90"/>
      <c r="CG393" s="91"/>
      <c r="CH393" s="77"/>
      <c r="CN393" s="85"/>
      <c r="CO393" s="85"/>
      <c r="CP393" s="85"/>
      <c r="CQ393" s="85"/>
      <c r="CR393" s="85"/>
      <c r="CS393" s="85"/>
      <c r="CT393" s="85"/>
    </row>
    <row r="394" spans="1:100" ht="11.25" customHeight="1" x14ac:dyDescent="0.2">
      <c r="A394" s="132" t="str">
        <f>+IF('⑧一覧からの作成用データ（異動届）'!$AC$37="印刷ＯＫ→",1,"")</f>
        <v/>
      </c>
      <c r="B394" s="2413"/>
      <c r="C394" s="2413"/>
      <c r="D394" s="2396"/>
      <c r="E394" s="2396"/>
      <c r="F394" s="2413"/>
      <c r="G394" s="2413"/>
      <c r="H394" s="2396"/>
      <c r="I394" s="2396"/>
      <c r="J394" s="486"/>
      <c r="K394" s="2112"/>
      <c r="L394" s="2113"/>
      <c r="M394" s="2113"/>
      <c r="N394" s="2113"/>
      <c r="O394" s="2114"/>
      <c r="P394" s="2084" t="s">
        <v>56</v>
      </c>
      <c r="Q394" s="2084"/>
      <c r="R394" s="2084"/>
      <c r="S394" s="2084"/>
      <c r="T394" s="2085"/>
      <c r="U394" s="2085"/>
      <c r="V394" s="2085"/>
      <c r="W394" s="2084" t="s">
        <v>59</v>
      </c>
      <c r="X394" s="2084"/>
      <c r="Y394" s="2084"/>
      <c r="Z394" s="2084"/>
      <c r="AA394" s="2084"/>
      <c r="AB394" s="2084"/>
      <c r="AC394" s="2084"/>
      <c r="AD394" s="2084"/>
      <c r="AE394" s="2084"/>
      <c r="AF394" s="2084"/>
      <c r="AG394" s="2084"/>
      <c r="AH394" s="2084"/>
      <c r="AI394" s="2084"/>
      <c r="AJ394" s="2084"/>
      <c r="AK394" s="2084"/>
      <c r="AL394" s="2084"/>
      <c r="AM394" s="2084"/>
      <c r="AN394" s="2084"/>
      <c r="AO394" s="2084"/>
      <c r="AP394" s="2084"/>
      <c r="AQ394" s="2084"/>
      <c r="AR394" s="2084"/>
      <c r="AS394" s="2084"/>
      <c r="AT394" s="2084"/>
      <c r="AU394" s="2084"/>
      <c r="AV394" s="2084"/>
      <c r="AW394" s="2084"/>
      <c r="AX394" s="2084"/>
      <c r="AY394" s="2084"/>
      <c r="AZ394" s="2084"/>
      <c r="BA394" s="2084"/>
      <c r="BB394" s="2084"/>
      <c r="BC394" s="2084"/>
      <c r="BD394" s="2086"/>
      <c r="BE394" s="56"/>
      <c r="BF394" s="56"/>
      <c r="BG394" s="2121"/>
      <c r="BH394" s="2121"/>
      <c r="BI394" s="2122"/>
      <c r="BJ394" s="2122"/>
      <c r="BK394" s="2122"/>
      <c r="BL394" s="2122"/>
      <c r="BM394" s="2122"/>
      <c r="BN394" s="2122"/>
      <c r="BO394" s="2122"/>
      <c r="BP394" s="2122"/>
      <c r="BQ394" s="2122"/>
      <c r="BR394" s="2122"/>
      <c r="BS394" s="2122"/>
      <c r="BT394" s="2122"/>
      <c r="BU394" s="2122"/>
      <c r="BV394" s="2122"/>
      <c r="BW394" s="2122"/>
      <c r="BX394" s="2122"/>
      <c r="BY394" s="2122"/>
      <c r="BZ394" s="2122"/>
      <c r="CA394" s="2122"/>
      <c r="CB394" s="2122"/>
      <c r="CC394" s="2122"/>
      <c r="CD394" s="2122"/>
      <c r="CE394" s="90"/>
      <c r="CF394" s="90"/>
      <c r="CG394" s="91"/>
      <c r="CH394" s="77"/>
      <c r="CN394" s="85"/>
      <c r="CO394" s="85"/>
      <c r="CP394" s="85"/>
      <c r="CQ394" s="85"/>
      <c r="CR394" s="85"/>
      <c r="CS394" s="85"/>
      <c r="CT394" s="85"/>
    </row>
    <row r="395" spans="1:100" ht="11.25" customHeight="1" x14ac:dyDescent="0.2">
      <c r="A395" s="132" t="str">
        <f>+IF('⑧一覧からの作成用データ（異動届）'!$AC$37="印刷ＯＫ→",1,"")</f>
        <v/>
      </c>
      <c r="B395" s="2413"/>
      <c r="C395" s="2413"/>
      <c r="D395" s="2396"/>
      <c r="E395" s="2396"/>
      <c r="F395" s="2413"/>
      <c r="G395" s="2413"/>
      <c r="H395" s="2396"/>
      <c r="I395" s="2396"/>
      <c r="J395" s="486"/>
      <c r="K395" s="2087" t="s">
        <v>45</v>
      </c>
      <c r="L395" s="2088"/>
      <c r="M395" s="2088"/>
      <c r="N395" s="2088"/>
      <c r="O395" s="2089"/>
      <c r="P395" s="2084"/>
      <c r="Q395" s="2084"/>
      <c r="R395" s="2084"/>
      <c r="S395" s="2084"/>
      <c r="T395" s="2085"/>
      <c r="U395" s="2085"/>
      <c r="V395" s="2085"/>
      <c r="W395" s="2084"/>
      <c r="X395" s="2084"/>
      <c r="Y395" s="2084"/>
      <c r="Z395" s="2084"/>
      <c r="AA395" s="2084"/>
      <c r="AB395" s="2084"/>
      <c r="AC395" s="2084"/>
      <c r="AD395" s="2084"/>
      <c r="AE395" s="2084"/>
      <c r="AF395" s="2084"/>
      <c r="AG395" s="2084"/>
      <c r="AH395" s="2084"/>
      <c r="AI395" s="2084"/>
      <c r="AJ395" s="2084"/>
      <c r="AK395" s="2084"/>
      <c r="AL395" s="2084"/>
      <c r="AM395" s="2084"/>
      <c r="AN395" s="2084"/>
      <c r="AO395" s="2084"/>
      <c r="AP395" s="2084"/>
      <c r="AQ395" s="2084"/>
      <c r="AR395" s="2084"/>
      <c r="AS395" s="2084"/>
      <c r="AT395" s="2084"/>
      <c r="AU395" s="2084"/>
      <c r="AV395" s="2084"/>
      <c r="AW395" s="2084"/>
      <c r="AX395" s="2084"/>
      <c r="AY395" s="2084"/>
      <c r="AZ395" s="2084"/>
      <c r="BA395" s="2084"/>
      <c r="BB395" s="2084"/>
      <c r="BC395" s="2084"/>
      <c r="BD395" s="2086"/>
      <c r="BE395" s="56"/>
      <c r="BF395" s="56"/>
      <c r="BG395" s="2121"/>
      <c r="BH395" s="2121"/>
      <c r="BI395" s="2122"/>
      <c r="BJ395" s="2122"/>
      <c r="BK395" s="2122"/>
      <c r="BL395" s="2122"/>
      <c r="BM395" s="2122"/>
      <c r="BN395" s="2122"/>
      <c r="BO395" s="2122"/>
      <c r="BP395" s="2122"/>
      <c r="BQ395" s="2122"/>
      <c r="BR395" s="2122"/>
      <c r="BS395" s="2122"/>
      <c r="BT395" s="2122"/>
      <c r="BU395" s="2122"/>
      <c r="BV395" s="2122"/>
      <c r="BW395" s="2122"/>
      <c r="BX395" s="2122"/>
      <c r="BY395" s="2122"/>
      <c r="BZ395" s="2122"/>
      <c r="CA395" s="2122"/>
      <c r="CB395" s="2122"/>
      <c r="CC395" s="2122"/>
      <c r="CD395" s="2122"/>
      <c r="CE395" s="35"/>
      <c r="CF395" s="90"/>
      <c r="CG395" s="91"/>
      <c r="CH395" s="77"/>
      <c r="CN395" s="85"/>
      <c r="CO395" s="85"/>
      <c r="CP395" s="85"/>
      <c r="CQ395" s="85"/>
      <c r="CR395" s="85"/>
      <c r="CS395" s="85"/>
      <c r="CT395" s="85"/>
    </row>
    <row r="396" spans="1:100" ht="11.25" customHeight="1" x14ac:dyDescent="0.2">
      <c r="A396" s="132" t="str">
        <f>+IF('⑧一覧からの作成用データ（異動届）'!$AC$37="印刷ＯＫ→",1,"")</f>
        <v/>
      </c>
      <c r="B396" s="2413"/>
      <c r="C396" s="2413"/>
      <c r="D396" s="2396"/>
      <c r="E396" s="2396"/>
      <c r="F396" s="2413"/>
      <c r="G396" s="2413"/>
      <c r="H396" s="2396"/>
      <c r="I396" s="2396"/>
      <c r="J396" s="486"/>
      <c r="K396" s="2090"/>
      <c r="L396" s="2091"/>
      <c r="M396" s="2091"/>
      <c r="N396" s="2091"/>
      <c r="O396" s="2092"/>
      <c r="P396" s="2093"/>
      <c r="Q396" s="2094"/>
      <c r="R396" s="2094"/>
      <c r="S396" s="2094"/>
      <c r="T396" s="2094"/>
      <c r="U396" s="2094"/>
      <c r="V396" s="2094"/>
      <c r="W396" s="2094"/>
      <c r="X396" s="2094"/>
      <c r="Y396" s="2094"/>
      <c r="Z396" s="2094"/>
      <c r="AA396" s="2094"/>
      <c r="AB396" s="2094"/>
      <c r="AC396" s="2094"/>
      <c r="AD396" s="2094"/>
      <c r="AE396" s="2094"/>
      <c r="AF396" s="2094"/>
      <c r="AG396" s="2094"/>
      <c r="AH396" s="2094"/>
      <c r="AI396" s="2094"/>
      <c r="AJ396" s="2094"/>
      <c r="AK396" s="2094"/>
      <c r="AL396" s="2094"/>
      <c r="AM396" s="2094"/>
      <c r="AN396" s="2094"/>
      <c r="AO396" s="2094"/>
      <c r="AP396" s="2094"/>
      <c r="AQ396" s="2094"/>
      <c r="AR396" s="2094"/>
      <c r="AS396" s="2094"/>
      <c r="AT396" s="2094"/>
      <c r="AU396" s="2094"/>
      <c r="AV396" s="2094"/>
      <c r="AW396" s="2094"/>
      <c r="AX396" s="2094"/>
      <c r="AY396" s="2094"/>
      <c r="AZ396" s="2094"/>
      <c r="BA396" s="2094"/>
      <c r="BB396" s="2094"/>
      <c r="BC396" s="2094"/>
      <c r="BD396" s="2095"/>
      <c r="BE396" s="56"/>
      <c r="BF396" s="56"/>
      <c r="BG396" s="2121"/>
      <c r="BH396" s="2121"/>
      <c r="BI396" s="2122"/>
      <c r="BJ396" s="2122"/>
      <c r="BK396" s="2122"/>
      <c r="BL396" s="2122"/>
      <c r="BM396" s="2122"/>
      <c r="BN396" s="2122"/>
      <c r="BO396" s="2122"/>
      <c r="BP396" s="2122"/>
      <c r="BQ396" s="2122"/>
      <c r="BR396" s="2122"/>
      <c r="BS396" s="2122"/>
      <c r="BT396" s="2122"/>
      <c r="BU396" s="2122"/>
      <c r="BV396" s="2122"/>
      <c r="BW396" s="2122"/>
      <c r="BX396" s="2122"/>
      <c r="BY396" s="2122"/>
      <c r="BZ396" s="2122"/>
      <c r="CA396" s="2122"/>
      <c r="CB396" s="2122"/>
      <c r="CC396" s="2122"/>
      <c r="CD396" s="2122"/>
      <c r="CE396" s="90"/>
      <c r="CF396" s="90"/>
      <c r="CG396" s="77"/>
      <c r="CH396" s="77"/>
      <c r="CN396" s="85"/>
      <c r="CO396" s="85"/>
      <c r="CP396" s="85"/>
      <c r="CQ396" s="85"/>
      <c r="CR396" s="85"/>
      <c r="CS396" s="85"/>
      <c r="CT396" s="85"/>
      <c r="CU396" s="85"/>
      <c r="CV396" s="85"/>
    </row>
    <row r="397" spans="1:100" ht="11.25" customHeight="1" x14ac:dyDescent="0.2">
      <c r="A397" s="132" t="str">
        <f>+IF('⑧一覧からの作成用データ（異動届）'!$AC$37="印刷ＯＫ→",1,"")</f>
        <v/>
      </c>
      <c r="B397" s="2413"/>
      <c r="C397" s="2413"/>
      <c r="D397" s="2396"/>
      <c r="E397" s="2396"/>
      <c r="F397" s="2413"/>
      <c r="G397" s="2413"/>
      <c r="H397" s="2396"/>
      <c r="I397" s="2396"/>
      <c r="J397" s="486"/>
      <c r="K397" s="1691" t="s">
        <v>69</v>
      </c>
      <c r="L397" s="1691"/>
      <c r="M397" s="1691"/>
      <c r="N397" s="1691"/>
      <c r="O397" s="1691"/>
      <c r="P397" s="2097" t="s">
        <v>70</v>
      </c>
      <c r="Q397" s="2097"/>
      <c r="R397" s="2097"/>
      <c r="S397" s="2097"/>
      <c r="T397" s="2097"/>
      <c r="U397" s="2097"/>
      <c r="V397" s="2097"/>
      <c r="W397" s="2097"/>
      <c r="X397" s="2097"/>
      <c r="Y397" s="2097"/>
      <c r="Z397" s="2097"/>
      <c r="AA397" s="2097"/>
      <c r="AB397" s="2097"/>
      <c r="AC397" s="2097"/>
      <c r="AD397" s="2097"/>
      <c r="AE397" s="2097"/>
      <c r="AF397" s="2097"/>
      <c r="AG397" s="2097"/>
      <c r="AH397" s="2097"/>
      <c r="AI397" s="2097"/>
      <c r="AJ397" s="2097"/>
      <c r="AK397" s="2097"/>
      <c r="AL397" s="2097"/>
      <c r="AM397" s="2097"/>
      <c r="AN397" s="2097"/>
      <c r="AO397" s="2097"/>
      <c r="AP397" s="2097"/>
      <c r="AQ397" s="2097"/>
      <c r="AR397" s="2097"/>
      <c r="AS397" s="2097"/>
      <c r="AT397" s="2097"/>
      <c r="AU397" s="2097"/>
      <c r="AV397" s="2097"/>
      <c r="AW397" s="2097"/>
      <c r="AX397" s="2097"/>
      <c r="AY397" s="2097"/>
      <c r="AZ397" s="2097"/>
      <c r="BA397" s="2097"/>
      <c r="BB397" s="2097"/>
      <c r="BC397" s="2097"/>
      <c r="BD397" s="2097"/>
      <c r="BE397" s="65"/>
      <c r="BF397" s="65"/>
      <c r="BG397" s="2121"/>
      <c r="BH397" s="2121"/>
      <c r="BI397" s="2122"/>
      <c r="BJ397" s="2122"/>
      <c r="BK397" s="2122"/>
      <c r="BL397" s="2122"/>
      <c r="BM397" s="2122"/>
      <c r="BN397" s="2122"/>
      <c r="BO397" s="2122"/>
      <c r="BP397" s="2122"/>
      <c r="BQ397" s="2122"/>
      <c r="BR397" s="2122"/>
      <c r="BS397" s="2122"/>
      <c r="BT397" s="2122"/>
      <c r="BU397" s="2122"/>
      <c r="BV397" s="2122"/>
      <c r="BW397" s="2122"/>
      <c r="BX397" s="2122"/>
      <c r="BY397" s="2122"/>
      <c r="BZ397" s="2122"/>
      <c r="CA397" s="2122"/>
      <c r="CB397" s="2122"/>
      <c r="CC397" s="2122"/>
      <c r="CD397" s="2122"/>
      <c r="CE397" s="76"/>
      <c r="CF397" s="76"/>
      <c r="CG397" s="77"/>
      <c r="CH397" s="77"/>
      <c r="CN397" s="85"/>
      <c r="CO397" s="85"/>
      <c r="CP397" s="85"/>
      <c r="CQ397" s="85"/>
      <c r="CR397" s="85"/>
      <c r="CS397" s="85"/>
      <c r="CT397" s="85"/>
      <c r="CU397" s="85"/>
      <c r="CV397" s="85"/>
    </row>
    <row r="398" spans="1:100" ht="13.5" customHeight="1" x14ac:dyDescent="0.2">
      <c r="A398" s="132" t="str">
        <f>+IF('⑧一覧からの作成用データ（異動届）'!$AC$37="印刷ＯＫ→",1,"")</f>
        <v/>
      </c>
      <c r="B398" s="2413"/>
      <c r="C398" s="2413"/>
      <c r="D398" s="2396"/>
      <c r="E398" s="2396"/>
      <c r="F398" s="2413"/>
      <c r="G398" s="2413"/>
      <c r="H398" s="2396"/>
      <c r="I398" s="2396"/>
      <c r="J398" s="486"/>
      <c r="K398" s="2096"/>
      <c r="L398" s="2096"/>
      <c r="M398" s="2096"/>
      <c r="N398" s="2096"/>
      <c r="O398" s="2096"/>
      <c r="P398" s="2098"/>
      <c r="Q398" s="2098"/>
      <c r="R398" s="2098"/>
      <c r="S398" s="2098"/>
      <c r="T398" s="2098"/>
      <c r="U398" s="2098"/>
      <c r="V398" s="2098"/>
      <c r="W398" s="2098"/>
      <c r="X398" s="2098"/>
      <c r="Y398" s="2098"/>
      <c r="Z398" s="2098"/>
      <c r="AA398" s="2098"/>
      <c r="AB398" s="2098"/>
      <c r="AC398" s="2098"/>
      <c r="AD398" s="2098"/>
      <c r="AE398" s="2098"/>
      <c r="AF398" s="2098"/>
      <c r="AG398" s="2098"/>
      <c r="AH398" s="2098"/>
      <c r="AI398" s="2098"/>
      <c r="AJ398" s="2098"/>
      <c r="AK398" s="2098"/>
      <c r="AL398" s="2098"/>
      <c r="AM398" s="2098"/>
      <c r="AN398" s="2098"/>
      <c r="AO398" s="2098"/>
      <c r="AP398" s="2098"/>
      <c r="AQ398" s="2098"/>
      <c r="AR398" s="2098"/>
      <c r="AS398" s="2098"/>
      <c r="AT398" s="2098"/>
      <c r="AU398" s="2098"/>
      <c r="AV398" s="2098"/>
      <c r="AW398" s="2098"/>
      <c r="AX398" s="2098"/>
      <c r="AY398" s="2098"/>
      <c r="AZ398" s="2098"/>
      <c r="BA398" s="2098"/>
      <c r="BB398" s="2098"/>
      <c r="BC398" s="2098"/>
      <c r="BD398" s="2098"/>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76"/>
      <c r="CC398" s="76"/>
      <c r="CD398" s="76"/>
      <c r="CE398" s="76"/>
      <c r="CF398" s="76"/>
      <c r="CG398" s="77"/>
      <c r="CH398" s="77"/>
      <c r="CN398" s="85"/>
      <c r="CO398" s="85"/>
      <c r="CP398" s="85"/>
      <c r="CQ398" s="85"/>
      <c r="CR398" s="85"/>
      <c r="CS398" s="85"/>
      <c r="CT398" s="85"/>
      <c r="CU398" s="85"/>
      <c r="CV398" s="85"/>
    </row>
    <row r="399" spans="1:100" ht="13.5" customHeight="1" x14ac:dyDescent="0.2">
      <c r="A399" s="132" t="str">
        <f>+IF('⑧一覧からの作成用データ（異動届）'!$AC$37="印刷ＯＫ→",1,"")</f>
        <v/>
      </c>
      <c r="B399" s="2413"/>
      <c r="C399" s="2413"/>
      <c r="D399" s="2396"/>
      <c r="E399" s="2396"/>
      <c r="F399" s="2413"/>
      <c r="G399" s="2413"/>
      <c r="H399" s="2396"/>
      <c r="I399" s="2396"/>
      <c r="J399" s="486"/>
      <c r="K399" s="66"/>
      <c r="L399" s="66"/>
      <c r="M399" s="66"/>
      <c r="N399" s="66"/>
      <c r="O399" s="66"/>
      <c r="P399" s="485"/>
      <c r="Q399" s="485"/>
      <c r="R399" s="485"/>
      <c r="S399" s="485"/>
      <c r="T399" s="485"/>
      <c r="U399" s="485"/>
      <c r="V399" s="485"/>
      <c r="W399" s="485"/>
      <c r="X399" s="485"/>
      <c r="Y399" s="485"/>
      <c r="Z399" s="485"/>
      <c r="AA399" s="485"/>
      <c r="AB399" s="485"/>
      <c r="AC399" s="485"/>
      <c r="AD399" s="485"/>
      <c r="AE399" s="485"/>
      <c r="AF399" s="485"/>
      <c r="AG399" s="485"/>
      <c r="AH399" s="485"/>
      <c r="AI399" s="485"/>
      <c r="AJ399" s="485"/>
      <c r="AK399" s="485"/>
      <c r="AL399" s="485"/>
      <c r="AM399" s="485"/>
      <c r="AN399" s="485"/>
      <c r="AO399" s="485"/>
      <c r="AP399" s="485"/>
      <c r="AQ399" s="48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76"/>
      <c r="CC399" s="76"/>
      <c r="CD399" s="76"/>
      <c r="CE399" s="76"/>
      <c r="CF399" s="76"/>
      <c r="CG399" s="77"/>
      <c r="CH399" s="77"/>
      <c r="CN399" s="85"/>
      <c r="CO399" s="85"/>
      <c r="CP399" s="85"/>
      <c r="CQ399" s="85"/>
      <c r="CR399" s="85"/>
      <c r="CS399" s="85"/>
      <c r="CT399" s="85"/>
      <c r="CU399" s="85"/>
      <c r="CV399" s="85"/>
    </row>
    <row r="400" spans="1:100" ht="6" customHeight="1" x14ac:dyDescent="0.2">
      <c r="A400" s="132" t="str">
        <f>+IF('⑧一覧からの作成用データ（異動届）'!$AC$38="印刷ＯＫ→",1,"")</f>
        <v/>
      </c>
      <c r="B400" s="82"/>
      <c r="C400" s="2414" t="s">
        <v>113</v>
      </c>
      <c r="D400" s="2414"/>
      <c r="E400" s="2414"/>
      <c r="F400" s="2414"/>
      <c r="G400" s="2414"/>
      <c r="H400" s="2414"/>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row>
    <row r="401" spans="1:100" ht="12.75" customHeight="1" x14ac:dyDescent="0.2">
      <c r="A401" s="132" t="str">
        <f>+IF('⑧一覧からの作成用データ（異動届）'!$AC$38="印刷ＯＫ→",1,"")</f>
        <v/>
      </c>
      <c r="B401" s="82"/>
      <c r="C401" s="2414"/>
      <c r="D401" s="2414"/>
      <c r="E401" s="2414"/>
      <c r="F401" s="2414"/>
      <c r="G401" s="2414"/>
      <c r="H401" s="2414"/>
      <c r="I401" s="82"/>
      <c r="J401" s="82"/>
      <c r="K401" s="2415" t="s">
        <v>511</v>
      </c>
      <c r="L401" s="2415"/>
      <c r="M401" s="2415"/>
      <c r="N401" s="2415"/>
      <c r="O401" s="2415"/>
      <c r="P401" s="2415"/>
      <c r="Q401" s="2415"/>
      <c r="R401" s="2415"/>
      <c r="S401" s="2415"/>
      <c r="T401" s="2415"/>
      <c r="U401" s="2415"/>
      <c r="V401" s="2415"/>
      <c r="W401" s="2415"/>
      <c r="X401" s="2415"/>
      <c r="Y401" s="2415"/>
      <c r="Z401" s="2415"/>
      <c r="AA401" s="2415"/>
      <c r="AB401" s="2417" t="s">
        <v>490</v>
      </c>
      <c r="AC401" s="2417"/>
      <c r="AD401" s="2417"/>
      <c r="AE401" s="2417"/>
      <c r="AF401" s="2417"/>
      <c r="AG401" s="2417"/>
      <c r="AH401" s="2417"/>
      <c r="AI401" s="2417"/>
      <c r="AJ401" s="2417"/>
      <c r="AK401" s="2417"/>
      <c r="AL401" s="2417"/>
      <c r="AM401" s="2417"/>
      <c r="AN401" s="2417"/>
      <c r="AO401" s="2417"/>
      <c r="AP401" s="2417"/>
      <c r="AQ401" s="2417"/>
      <c r="AR401" s="2417"/>
      <c r="AS401" s="2417"/>
      <c r="AT401" s="2417"/>
      <c r="AU401" s="2417"/>
      <c r="AV401" s="2417"/>
      <c r="AW401" s="2417"/>
      <c r="AX401" s="2419" t="s">
        <v>26</v>
      </c>
      <c r="AY401" s="2420"/>
      <c r="AZ401" s="2420"/>
      <c r="BA401" s="2421"/>
      <c r="BB401" s="2428"/>
      <c r="BC401" s="2429"/>
      <c r="BD401" s="2429"/>
      <c r="BE401" s="2429"/>
      <c r="BF401" s="2429"/>
      <c r="BG401" s="2429"/>
      <c r="BH401" s="2429"/>
      <c r="BI401" s="2429"/>
      <c r="BJ401" s="2429"/>
      <c r="BK401" s="2429"/>
      <c r="BL401" s="2429"/>
      <c r="BM401" s="2429"/>
      <c r="BN401" s="2429"/>
      <c r="BO401" s="2429"/>
      <c r="BP401" s="2429"/>
      <c r="BQ401" s="2429"/>
      <c r="BR401" s="2429"/>
      <c r="BS401" s="2429"/>
      <c r="BT401" s="2430"/>
      <c r="BU401" s="697" t="s">
        <v>28</v>
      </c>
      <c r="BV401" s="2051"/>
      <c r="BW401" s="2051"/>
      <c r="BX401" s="2051"/>
      <c r="BY401" s="2051"/>
      <c r="BZ401" s="2051"/>
      <c r="CA401" s="2051"/>
      <c r="CB401" s="2051"/>
      <c r="CC401" s="2051"/>
      <c r="CD401" s="2053"/>
      <c r="CE401" s="82"/>
      <c r="CF401" s="82"/>
    </row>
    <row r="402" spans="1:100" ht="12.75" customHeight="1" x14ac:dyDescent="0.2">
      <c r="A402" s="132" t="str">
        <f>+IF('⑧一覧からの作成用データ（異動届）'!$AC$38="印刷ＯＫ→",1,"")</f>
        <v/>
      </c>
      <c r="B402" s="82"/>
      <c r="C402" s="2414"/>
      <c r="D402" s="2414"/>
      <c r="E402" s="2414"/>
      <c r="F402" s="2414"/>
      <c r="G402" s="2414"/>
      <c r="H402" s="2414"/>
      <c r="I402" s="82"/>
      <c r="J402" s="82"/>
      <c r="K402" s="2415"/>
      <c r="L402" s="2415"/>
      <c r="M402" s="2415"/>
      <c r="N402" s="2415"/>
      <c r="O402" s="2415"/>
      <c r="P402" s="2415"/>
      <c r="Q402" s="2415"/>
      <c r="R402" s="2415"/>
      <c r="S402" s="2415"/>
      <c r="T402" s="2415"/>
      <c r="U402" s="2415"/>
      <c r="V402" s="2415"/>
      <c r="W402" s="2415"/>
      <c r="X402" s="2415"/>
      <c r="Y402" s="2415"/>
      <c r="Z402" s="2415"/>
      <c r="AA402" s="2415"/>
      <c r="AB402" s="2417"/>
      <c r="AC402" s="2417"/>
      <c r="AD402" s="2417"/>
      <c r="AE402" s="2417"/>
      <c r="AF402" s="2417"/>
      <c r="AG402" s="2417"/>
      <c r="AH402" s="2417"/>
      <c r="AI402" s="2417"/>
      <c r="AJ402" s="2417"/>
      <c r="AK402" s="2417"/>
      <c r="AL402" s="2417"/>
      <c r="AM402" s="2417"/>
      <c r="AN402" s="2417"/>
      <c r="AO402" s="2417"/>
      <c r="AP402" s="2417"/>
      <c r="AQ402" s="2417"/>
      <c r="AR402" s="2417"/>
      <c r="AS402" s="2417"/>
      <c r="AT402" s="2417"/>
      <c r="AU402" s="2417"/>
      <c r="AV402" s="2417"/>
      <c r="AW402" s="2417"/>
      <c r="AX402" s="2422"/>
      <c r="AY402" s="2423"/>
      <c r="AZ402" s="2423"/>
      <c r="BA402" s="2424"/>
      <c r="BB402" s="2431"/>
      <c r="BC402" s="2432"/>
      <c r="BD402" s="2432"/>
      <c r="BE402" s="2432"/>
      <c r="BF402" s="2432"/>
      <c r="BG402" s="2432"/>
      <c r="BH402" s="2432"/>
      <c r="BI402" s="2432"/>
      <c r="BJ402" s="2432"/>
      <c r="BK402" s="2432"/>
      <c r="BL402" s="2432"/>
      <c r="BM402" s="2432"/>
      <c r="BN402" s="2432"/>
      <c r="BO402" s="2432"/>
      <c r="BP402" s="2432"/>
      <c r="BQ402" s="2432"/>
      <c r="BR402" s="2432"/>
      <c r="BS402" s="2432"/>
      <c r="BT402" s="2433"/>
      <c r="BU402" s="1559"/>
      <c r="BV402" s="2052"/>
      <c r="BW402" s="2052"/>
      <c r="BX402" s="2052"/>
      <c r="BY402" s="2052"/>
      <c r="BZ402" s="2052"/>
      <c r="CA402" s="2052"/>
      <c r="CB402" s="2052"/>
      <c r="CC402" s="2052"/>
      <c r="CD402" s="2054"/>
      <c r="CE402" s="83"/>
      <c r="CF402" s="83"/>
    </row>
    <row r="403" spans="1:100" ht="12.75" customHeight="1" x14ac:dyDescent="0.2">
      <c r="A403" s="132" t="str">
        <f>+IF('⑧一覧からの作成用データ（異動届）'!$AC$38="印刷ＯＫ→",1,"")</f>
        <v/>
      </c>
      <c r="B403" s="82"/>
      <c r="C403" s="82"/>
      <c r="D403" s="82"/>
      <c r="E403" s="82"/>
      <c r="F403" s="82"/>
      <c r="G403" s="82"/>
      <c r="H403" s="82"/>
      <c r="I403" s="82"/>
      <c r="J403" s="82"/>
      <c r="K403" s="2415"/>
      <c r="L403" s="2415"/>
      <c r="M403" s="2415"/>
      <c r="N403" s="2415"/>
      <c r="O403" s="2415"/>
      <c r="P403" s="2415"/>
      <c r="Q403" s="2415"/>
      <c r="R403" s="2415"/>
      <c r="S403" s="2415"/>
      <c r="T403" s="2415"/>
      <c r="U403" s="2415"/>
      <c r="V403" s="2415"/>
      <c r="W403" s="2415"/>
      <c r="X403" s="2415"/>
      <c r="Y403" s="2415"/>
      <c r="Z403" s="2415"/>
      <c r="AA403" s="2415"/>
      <c r="AB403" s="2417"/>
      <c r="AC403" s="2417"/>
      <c r="AD403" s="2417"/>
      <c r="AE403" s="2417"/>
      <c r="AF403" s="2417"/>
      <c r="AG403" s="2417"/>
      <c r="AH403" s="2417"/>
      <c r="AI403" s="2417"/>
      <c r="AJ403" s="2417"/>
      <c r="AK403" s="2417"/>
      <c r="AL403" s="2417"/>
      <c r="AM403" s="2417"/>
      <c r="AN403" s="2417"/>
      <c r="AO403" s="2417"/>
      <c r="AP403" s="2417"/>
      <c r="AQ403" s="2417"/>
      <c r="AR403" s="2417"/>
      <c r="AS403" s="2417"/>
      <c r="AT403" s="2417"/>
      <c r="AU403" s="2417"/>
      <c r="AV403" s="2417"/>
      <c r="AW403" s="2417"/>
      <c r="AX403" s="2422"/>
      <c r="AY403" s="2423"/>
      <c r="AZ403" s="2423"/>
      <c r="BA403" s="2424"/>
      <c r="BB403" s="2431"/>
      <c r="BC403" s="2432"/>
      <c r="BD403" s="2432"/>
      <c r="BE403" s="2432"/>
      <c r="BF403" s="2432"/>
      <c r="BG403" s="2432"/>
      <c r="BH403" s="2432"/>
      <c r="BI403" s="2432"/>
      <c r="BJ403" s="2432"/>
      <c r="BK403" s="2432"/>
      <c r="BL403" s="2432"/>
      <c r="BM403" s="2432"/>
      <c r="BN403" s="2432"/>
      <c r="BO403" s="2432"/>
      <c r="BP403" s="2432"/>
      <c r="BQ403" s="2432"/>
      <c r="BR403" s="2432"/>
      <c r="BS403" s="2432"/>
      <c r="BT403" s="2433"/>
      <c r="BU403" s="2437" t="s">
        <v>27</v>
      </c>
      <c r="BV403" s="2397" t="s">
        <v>29</v>
      </c>
      <c r="BW403" s="2397"/>
      <c r="BX403" s="2397"/>
      <c r="BY403" s="2397"/>
      <c r="BZ403" s="2398"/>
      <c r="CA403" s="1683" t="s">
        <v>30</v>
      </c>
      <c r="CB403" s="2397"/>
      <c r="CC403" s="2397"/>
      <c r="CD403" s="2398"/>
      <c r="CE403" s="76"/>
      <c r="CF403" s="76"/>
    </row>
    <row r="404" spans="1:100" ht="12.75" customHeight="1" x14ac:dyDescent="0.2">
      <c r="A404" s="132" t="str">
        <f>+IF('⑧一覧からの作成用データ（異動届）'!$AC$38="印刷ＯＫ→",1,"")</f>
        <v/>
      </c>
      <c r="B404" s="82"/>
      <c r="C404" s="82">
        <v>3</v>
      </c>
      <c r="D404" s="82"/>
      <c r="E404" s="82"/>
      <c r="F404" s="82"/>
      <c r="G404" s="82"/>
      <c r="H404" s="82">
        <v>2</v>
      </c>
      <c r="I404" s="82">
        <v>1</v>
      </c>
      <c r="J404" s="82"/>
      <c r="K404" s="2415"/>
      <c r="L404" s="2415"/>
      <c r="M404" s="2415"/>
      <c r="N404" s="2415"/>
      <c r="O404" s="2415"/>
      <c r="P404" s="2415"/>
      <c r="Q404" s="2415"/>
      <c r="R404" s="2415"/>
      <c r="S404" s="2415"/>
      <c r="T404" s="2415"/>
      <c r="U404" s="2415"/>
      <c r="V404" s="2415"/>
      <c r="W404" s="2415"/>
      <c r="X404" s="2415"/>
      <c r="Y404" s="2415"/>
      <c r="Z404" s="2415"/>
      <c r="AA404" s="2415"/>
      <c r="AB404" s="2417"/>
      <c r="AC404" s="2417"/>
      <c r="AD404" s="2417"/>
      <c r="AE404" s="2417"/>
      <c r="AF404" s="2417"/>
      <c r="AG404" s="2417"/>
      <c r="AH404" s="2417"/>
      <c r="AI404" s="2417"/>
      <c r="AJ404" s="2417"/>
      <c r="AK404" s="2417"/>
      <c r="AL404" s="2417"/>
      <c r="AM404" s="2417"/>
      <c r="AN404" s="2417"/>
      <c r="AO404" s="2417"/>
      <c r="AP404" s="2417"/>
      <c r="AQ404" s="2417"/>
      <c r="AR404" s="2417"/>
      <c r="AS404" s="2417"/>
      <c r="AT404" s="2417"/>
      <c r="AU404" s="2417"/>
      <c r="AV404" s="2417"/>
      <c r="AW404" s="2417"/>
      <c r="AX404" s="2422"/>
      <c r="AY404" s="2423"/>
      <c r="AZ404" s="2423"/>
      <c r="BA404" s="2424"/>
      <c r="BB404" s="2431"/>
      <c r="BC404" s="2432"/>
      <c r="BD404" s="2432"/>
      <c r="BE404" s="2432"/>
      <c r="BF404" s="2432"/>
      <c r="BG404" s="2432"/>
      <c r="BH404" s="2432"/>
      <c r="BI404" s="2432"/>
      <c r="BJ404" s="2432"/>
      <c r="BK404" s="2432"/>
      <c r="BL404" s="2432"/>
      <c r="BM404" s="2432"/>
      <c r="BN404" s="2432"/>
      <c r="BO404" s="2432"/>
      <c r="BP404" s="2432"/>
      <c r="BQ404" s="2432"/>
      <c r="BR404" s="2432"/>
      <c r="BS404" s="2432"/>
      <c r="BT404" s="2433"/>
      <c r="BU404" s="2437"/>
      <c r="BV404" s="2399"/>
      <c r="BW404" s="2399"/>
      <c r="BX404" s="2399"/>
      <c r="BY404" s="2399"/>
      <c r="BZ404" s="2400"/>
      <c r="CA404" s="2401"/>
      <c r="CB404" s="2399"/>
      <c r="CC404" s="2399"/>
      <c r="CD404" s="2400"/>
      <c r="CE404" s="76"/>
      <c r="CF404" s="76"/>
    </row>
    <row r="405" spans="1:100" ht="12.75" customHeight="1" x14ac:dyDescent="0.2">
      <c r="A405" s="132" t="str">
        <f>+IF('⑧一覧からの作成用データ（異動届）'!$AC$38="印刷ＯＫ→",1,"")</f>
        <v/>
      </c>
      <c r="B405" s="2413" t="s">
        <v>67</v>
      </c>
      <c r="C405" s="2413" t="s">
        <v>66</v>
      </c>
      <c r="D405" s="2396" t="s">
        <v>65</v>
      </c>
      <c r="E405" s="2396" t="s">
        <v>64</v>
      </c>
      <c r="F405" s="2413" t="s">
        <v>63</v>
      </c>
      <c r="G405" s="2413" t="s">
        <v>62</v>
      </c>
      <c r="H405" s="2396" t="s">
        <v>61</v>
      </c>
      <c r="I405" s="2396" t="s">
        <v>60</v>
      </c>
      <c r="J405" s="486"/>
      <c r="K405" s="2415"/>
      <c r="L405" s="2415"/>
      <c r="M405" s="2415"/>
      <c r="N405" s="2415"/>
      <c r="O405" s="2415"/>
      <c r="P405" s="2415"/>
      <c r="Q405" s="2415"/>
      <c r="R405" s="2415"/>
      <c r="S405" s="2415"/>
      <c r="T405" s="2415"/>
      <c r="U405" s="2415"/>
      <c r="V405" s="2415"/>
      <c r="W405" s="2415"/>
      <c r="X405" s="2415"/>
      <c r="Y405" s="2415"/>
      <c r="Z405" s="2415"/>
      <c r="AA405" s="2415"/>
      <c r="AB405" s="2417"/>
      <c r="AC405" s="2417"/>
      <c r="AD405" s="2417"/>
      <c r="AE405" s="2417"/>
      <c r="AF405" s="2417"/>
      <c r="AG405" s="2417"/>
      <c r="AH405" s="2417"/>
      <c r="AI405" s="2417"/>
      <c r="AJ405" s="2417"/>
      <c r="AK405" s="2417"/>
      <c r="AL405" s="2417"/>
      <c r="AM405" s="2417"/>
      <c r="AN405" s="2417"/>
      <c r="AO405" s="2417"/>
      <c r="AP405" s="2417"/>
      <c r="AQ405" s="2417"/>
      <c r="AR405" s="2417"/>
      <c r="AS405" s="2417"/>
      <c r="AT405" s="2417"/>
      <c r="AU405" s="2417"/>
      <c r="AV405" s="2417"/>
      <c r="AW405" s="2417"/>
      <c r="AX405" s="2422"/>
      <c r="AY405" s="2423"/>
      <c r="AZ405" s="2423"/>
      <c r="BA405" s="2424"/>
      <c r="BB405" s="2431"/>
      <c r="BC405" s="2432"/>
      <c r="BD405" s="2432"/>
      <c r="BE405" s="2432"/>
      <c r="BF405" s="2432"/>
      <c r="BG405" s="2432"/>
      <c r="BH405" s="2432"/>
      <c r="BI405" s="2432"/>
      <c r="BJ405" s="2432"/>
      <c r="BK405" s="2432"/>
      <c r="BL405" s="2432"/>
      <c r="BM405" s="2432"/>
      <c r="BN405" s="2432"/>
      <c r="BO405" s="2432"/>
      <c r="BP405" s="2432"/>
      <c r="BQ405" s="2432"/>
      <c r="BR405" s="2432"/>
      <c r="BS405" s="2432"/>
      <c r="BT405" s="2433"/>
      <c r="BU405" s="2437"/>
      <c r="BV405" s="2397" t="s">
        <v>32</v>
      </c>
      <c r="BW405" s="2397"/>
      <c r="BX405" s="2397"/>
      <c r="BY405" s="2397"/>
      <c r="BZ405" s="2398"/>
      <c r="CA405" s="1683" t="s">
        <v>31</v>
      </c>
      <c r="CB405" s="2397"/>
      <c r="CC405" s="2397"/>
      <c r="CD405" s="2398"/>
      <c r="CE405" s="76"/>
      <c r="CF405" s="76"/>
    </row>
    <row r="406" spans="1:100" ht="13.5" customHeight="1" x14ac:dyDescent="0.2">
      <c r="A406" s="132" t="str">
        <f>+IF('⑧一覧からの作成用データ（異動届）'!$AC$38="印刷ＯＫ→",1,"")</f>
        <v/>
      </c>
      <c r="B406" s="2413"/>
      <c r="C406" s="2413"/>
      <c r="D406" s="2396"/>
      <c r="E406" s="2396"/>
      <c r="F406" s="2413"/>
      <c r="G406" s="2413"/>
      <c r="H406" s="2396"/>
      <c r="I406" s="2396"/>
      <c r="J406" s="486"/>
      <c r="K406" s="2416"/>
      <c r="L406" s="2416"/>
      <c r="M406" s="2416"/>
      <c r="N406" s="2416"/>
      <c r="O406" s="2416"/>
      <c r="P406" s="2416"/>
      <c r="Q406" s="2416"/>
      <c r="R406" s="2416"/>
      <c r="S406" s="2416"/>
      <c r="T406" s="2416"/>
      <c r="U406" s="2416"/>
      <c r="V406" s="2416"/>
      <c r="W406" s="2416"/>
      <c r="X406" s="2416"/>
      <c r="Y406" s="2416"/>
      <c r="Z406" s="2416"/>
      <c r="AA406" s="2416"/>
      <c r="AB406" s="2418"/>
      <c r="AC406" s="2418"/>
      <c r="AD406" s="2418"/>
      <c r="AE406" s="2418"/>
      <c r="AF406" s="2418"/>
      <c r="AG406" s="2418"/>
      <c r="AH406" s="2418"/>
      <c r="AI406" s="2418"/>
      <c r="AJ406" s="2418"/>
      <c r="AK406" s="2418"/>
      <c r="AL406" s="2418"/>
      <c r="AM406" s="2418"/>
      <c r="AN406" s="2418"/>
      <c r="AO406" s="2418"/>
      <c r="AP406" s="2418"/>
      <c r="AQ406" s="2418"/>
      <c r="AR406" s="2418"/>
      <c r="AS406" s="2418"/>
      <c r="AT406" s="2418"/>
      <c r="AU406" s="2418"/>
      <c r="AV406" s="2418"/>
      <c r="AW406" s="2418"/>
      <c r="AX406" s="2425"/>
      <c r="AY406" s="2426"/>
      <c r="AZ406" s="2426"/>
      <c r="BA406" s="2427"/>
      <c r="BB406" s="2434"/>
      <c r="BC406" s="2435"/>
      <c r="BD406" s="2435"/>
      <c r="BE406" s="2435"/>
      <c r="BF406" s="2435"/>
      <c r="BG406" s="2435"/>
      <c r="BH406" s="2435"/>
      <c r="BI406" s="2435"/>
      <c r="BJ406" s="2435"/>
      <c r="BK406" s="2435"/>
      <c r="BL406" s="2435"/>
      <c r="BM406" s="2435"/>
      <c r="BN406" s="2435"/>
      <c r="BO406" s="2435"/>
      <c r="BP406" s="2435"/>
      <c r="BQ406" s="2435"/>
      <c r="BR406" s="2435"/>
      <c r="BS406" s="2435"/>
      <c r="BT406" s="2436"/>
      <c r="BU406" s="2437"/>
      <c r="BV406" s="2399"/>
      <c r="BW406" s="2399"/>
      <c r="BX406" s="2399"/>
      <c r="BY406" s="2399"/>
      <c r="BZ406" s="2400"/>
      <c r="CA406" s="2401"/>
      <c r="CB406" s="2399"/>
      <c r="CC406" s="2399"/>
      <c r="CD406" s="2400"/>
      <c r="CE406" s="76"/>
      <c r="CF406" s="76"/>
      <c r="CG406" s="84"/>
      <c r="CL406" s="85"/>
      <c r="CM406" s="85"/>
      <c r="CN406" s="85"/>
      <c r="CO406" s="85"/>
      <c r="CP406" s="85"/>
      <c r="CQ406" s="85"/>
      <c r="CR406" s="85"/>
      <c r="CS406" s="85"/>
      <c r="CT406" s="85"/>
    </row>
    <row r="407" spans="1:100" ht="13.5" customHeight="1" x14ac:dyDescent="0.2">
      <c r="A407" s="132" t="str">
        <f>+IF('⑧一覧からの作成用データ（異動届）'!$AC$38="印刷ＯＫ→",1,"")</f>
        <v/>
      </c>
      <c r="B407" s="2413"/>
      <c r="C407" s="2413"/>
      <c r="D407" s="2396"/>
      <c r="E407" s="2396"/>
      <c r="F407" s="2413"/>
      <c r="G407" s="2413"/>
      <c r="H407" s="2396"/>
      <c r="I407" s="2396"/>
      <c r="J407" s="486"/>
      <c r="K407" s="45"/>
      <c r="L407" s="25"/>
      <c r="M407" s="25"/>
      <c r="N407" s="25"/>
      <c r="O407" s="25"/>
      <c r="P407" s="25"/>
      <c r="Q407" s="25"/>
      <c r="R407" s="25"/>
      <c r="S407" s="25"/>
      <c r="T407" s="25"/>
      <c r="U407" s="25"/>
      <c r="V407" s="25"/>
      <c r="W407" s="25"/>
      <c r="X407" s="25"/>
      <c r="Y407" s="46"/>
      <c r="Z407" s="2402" t="s">
        <v>466</v>
      </c>
      <c r="AA407" s="2403"/>
      <c r="AB407" s="2408" t="s">
        <v>21</v>
      </c>
      <c r="AC407" s="2409"/>
      <c r="AD407" s="2409"/>
      <c r="AE407" s="2409"/>
      <c r="AF407" s="2409"/>
      <c r="AG407" s="2410"/>
      <c r="AH407" s="1682" t="s">
        <v>482</v>
      </c>
      <c r="AI407" s="1683"/>
      <c r="AJ407" s="2097" t="str">
        <f>①伊勢崎市における事業所基本情報!$K$26&amp;"-"&amp;①伊勢崎市における事業所基本情報!Q26&amp;""</f>
        <v>-</v>
      </c>
      <c r="AK407" s="2097"/>
      <c r="AL407" s="2097"/>
      <c r="AM407" s="2097"/>
      <c r="AN407" s="2097"/>
      <c r="AO407" s="2097"/>
      <c r="AP407" s="2097"/>
      <c r="AQ407" s="2097"/>
      <c r="AR407" s="25"/>
      <c r="AS407" s="25"/>
      <c r="AT407" s="25"/>
      <c r="AU407" s="25"/>
      <c r="AV407" s="25"/>
      <c r="AW407" s="25"/>
      <c r="AX407" s="25"/>
      <c r="AY407" s="76"/>
      <c r="AZ407" s="76"/>
      <c r="BA407" s="76"/>
      <c r="BB407" s="76"/>
      <c r="BC407" s="76"/>
      <c r="BD407" s="25"/>
      <c r="BE407" s="25"/>
      <c r="BF407" s="25"/>
      <c r="BG407" s="25"/>
      <c r="BH407" s="2386" t="s">
        <v>460</v>
      </c>
      <c r="BI407" s="2386"/>
      <c r="BJ407" s="2386"/>
      <c r="BK407" s="2386"/>
      <c r="BL407" s="2386"/>
      <c r="BM407" s="2386"/>
      <c r="BN407" s="2386"/>
      <c r="BO407" s="2411" t="str">
        <f>①伊勢崎市における事業所基本情報!$CG$18&amp;""</f>
        <v/>
      </c>
      <c r="BP407" s="2392"/>
      <c r="BQ407" s="2392" t="str">
        <f>①伊勢崎市における事業所基本情報!$CH$18&amp;""</f>
        <v/>
      </c>
      <c r="BR407" s="2392"/>
      <c r="BS407" s="2392" t="str">
        <f>①伊勢崎市における事業所基本情報!$CI$18&amp;""</f>
        <v/>
      </c>
      <c r="BT407" s="2392"/>
      <c r="BU407" s="2392" t="str">
        <f>①伊勢崎市における事業所基本情報!$CJ$18&amp;""</f>
        <v/>
      </c>
      <c r="BV407" s="2392"/>
      <c r="BW407" s="2392" t="str">
        <f>①伊勢崎市における事業所基本情報!$CK$18&amp;""</f>
        <v/>
      </c>
      <c r="BX407" s="2392"/>
      <c r="BY407" s="2392" t="str">
        <f>①伊勢崎市における事業所基本情報!$CL$18&amp;""</f>
        <v/>
      </c>
      <c r="BZ407" s="2392"/>
      <c r="CA407" s="2392" t="str">
        <f>①伊勢崎市における事業所基本情報!$CM$18&amp;""</f>
        <v/>
      </c>
      <c r="CB407" s="2392"/>
      <c r="CC407" s="2392" t="str">
        <f>①伊勢崎市における事業所基本情報!$CN$18&amp;""</f>
        <v/>
      </c>
      <c r="CD407" s="2394"/>
      <c r="CE407" s="86"/>
      <c r="CF407" s="86"/>
      <c r="CG407" s="84"/>
      <c r="CL407" s="85"/>
      <c r="CM407" s="85"/>
      <c r="CN407" s="85"/>
      <c r="CO407" s="85"/>
      <c r="CP407" s="85"/>
      <c r="CQ407" s="85"/>
      <c r="CR407" s="85"/>
      <c r="CS407" s="85"/>
      <c r="CT407" s="85"/>
    </row>
    <row r="408" spans="1:100" ht="12" customHeight="1" x14ac:dyDescent="0.2">
      <c r="A408" s="132" t="str">
        <f>+IF('⑧一覧からの作成用データ（異動届）'!$AC$38="印刷ＯＫ→",1,"")</f>
        <v/>
      </c>
      <c r="B408" s="2413"/>
      <c r="C408" s="2413"/>
      <c r="D408" s="2396"/>
      <c r="E408" s="2396"/>
      <c r="F408" s="2413"/>
      <c r="G408" s="2413"/>
      <c r="H408" s="2396"/>
      <c r="I408" s="2396"/>
      <c r="J408" s="486"/>
      <c r="K408" s="47"/>
      <c r="L408" s="76"/>
      <c r="M408" s="76"/>
      <c r="N408" s="76"/>
      <c r="O408" s="76"/>
      <c r="P408" s="76"/>
      <c r="Q408" s="76"/>
      <c r="R408" s="76"/>
      <c r="S408" s="76"/>
      <c r="T408" s="76"/>
      <c r="U408" s="76"/>
      <c r="V408" s="76"/>
      <c r="W408" s="76"/>
      <c r="X408" s="76"/>
      <c r="Y408" s="48"/>
      <c r="Z408" s="2404"/>
      <c r="AA408" s="2405"/>
      <c r="AB408" s="1640"/>
      <c r="AC408" s="1590"/>
      <c r="AD408" s="1590"/>
      <c r="AE408" s="1590"/>
      <c r="AF408" s="1590"/>
      <c r="AG408" s="1641"/>
      <c r="AH408" s="1568" t="str">
        <f>①伊勢崎市における事業所基本情報!$I$27&amp;""</f>
        <v/>
      </c>
      <c r="AI408" s="1569"/>
      <c r="AJ408" s="1569"/>
      <c r="AK408" s="1569"/>
      <c r="AL408" s="1569"/>
      <c r="AM408" s="1569"/>
      <c r="AN408" s="1569"/>
      <c r="AO408" s="1569"/>
      <c r="AP408" s="1569"/>
      <c r="AQ408" s="1569"/>
      <c r="AR408" s="1569"/>
      <c r="AS408" s="1569"/>
      <c r="AT408" s="1569"/>
      <c r="AU408" s="1569"/>
      <c r="AV408" s="1569"/>
      <c r="AW408" s="1569"/>
      <c r="AX408" s="1569"/>
      <c r="AY408" s="1569"/>
      <c r="AZ408" s="1569"/>
      <c r="BA408" s="1569"/>
      <c r="BB408" s="1569"/>
      <c r="BC408" s="1569"/>
      <c r="BD408" s="1569"/>
      <c r="BE408" s="1569"/>
      <c r="BF408" s="1569"/>
      <c r="BG408" s="1569"/>
      <c r="BH408" s="2386"/>
      <c r="BI408" s="2386"/>
      <c r="BJ408" s="2386"/>
      <c r="BK408" s="2386"/>
      <c r="BL408" s="2386"/>
      <c r="BM408" s="2386"/>
      <c r="BN408" s="2386"/>
      <c r="BO408" s="2412"/>
      <c r="BP408" s="2393"/>
      <c r="BQ408" s="2393"/>
      <c r="BR408" s="2393"/>
      <c r="BS408" s="2393"/>
      <c r="BT408" s="2393"/>
      <c r="BU408" s="2393"/>
      <c r="BV408" s="2393"/>
      <c r="BW408" s="2393"/>
      <c r="BX408" s="2393"/>
      <c r="BY408" s="2393"/>
      <c r="BZ408" s="2393"/>
      <c r="CA408" s="2393"/>
      <c r="CB408" s="2393"/>
      <c r="CC408" s="2393"/>
      <c r="CD408" s="2395"/>
      <c r="CE408" s="86"/>
      <c r="CF408" s="86"/>
      <c r="CG408" s="77"/>
      <c r="CL408" s="85"/>
      <c r="CM408" s="85"/>
      <c r="CN408" s="85"/>
      <c r="CO408" s="85"/>
      <c r="CP408" s="85"/>
      <c r="CQ408" s="85"/>
      <c r="CR408" s="85"/>
      <c r="CS408" s="85"/>
      <c r="CT408" s="85"/>
    </row>
    <row r="409" spans="1:100" ht="12" customHeight="1" x14ac:dyDescent="0.2">
      <c r="A409" s="132" t="str">
        <f>+IF('⑧一覧からの作成用データ（異動届）'!$AC$38="印刷ＯＫ→",1,"")</f>
        <v/>
      </c>
      <c r="B409" s="2413"/>
      <c r="C409" s="2413"/>
      <c r="D409" s="2396"/>
      <c r="E409" s="2396"/>
      <c r="F409" s="2413"/>
      <c r="G409" s="2413"/>
      <c r="H409" s="2396"/>
      <c r="I409" s="2396"/>
      <c r="J409" s="486"/>
      <c r="K409" s="2165" t="s">
        <v>447</v>
      </c>
      <c r="L409" s="1564"/>
      <c r="M409" s="1564"/>
      <c r="N409" s="1564"/>
      <c r="O409" s="1564"/>
      <c r="P409" s="2378" t="s">
        <v>19</v>
      </c>
      <c r="Q409" s="2378"/>
      <c r="R409" s="2378"/>
      <c r="S409" s="2378"/>
      <c r="T409" s="2378"/>
      <c r="U409" s="2378"/>
      <c r="V409" s="2378"/>
      <c r="W409" s="2378"/>
      <c r="X409" s="2378"/>
      <c r="Y409" s="2379"/>
      <c r="Z409" s="2404"/>
      <c r="AA409" s="2405"/>
      <c r="AB409" s="1640"/>
      <c r="AC409" s="1590"/>
      <c r="AD409" s="1590"/>
      <c r="AE409" s="1590"/>
      <c r="AF409" s="1590"/>
      <c r="AG409" s="1641"/>
      <c r="AH409" s="1568"/>
      <c r="AI409" s="1569"/>
      <c r="AJ409" s="1569"/>
      <c r="AK409" s="1569"/>
      <c r="AL409" s="1569"/>
      <c r="AM409" s="1569"/>
      <c r="AN409" s="1569"/>
      <c r="AO409" s="1569"/>
      <c r="AP409" s="1569"/>
      <c r="AQ409" s="1569"/>
      <c r="AR409" s="1569"/>
      <c r="AS409" s="1569"/>
      <c r="AT409" s="1569"/>
      <c r="AU409" s="1569"/>
      <c r="AV409" s="1569"/>
      <c r="AW409" s="1569"/>
      <c r="AX409" s="1569"/>
      <c r="AY409" s="1569"/>
      <c r="AZ409" s="1569"/>
      <c r="BA409" s="1569"/>
      <c r="BB409" s="1569"/>
      <c r="BC409" s="1569"/>
      <c r="BD409" s="1569"/>
      <c r="BE409" s="1569"/>
      <c r="BF409" s="1569"/>
      <c r="BG409" s="1569"/>
      <c r="BH409" s="1561" t="s">
        <v>493</v>
      </c>
      <c r="BI409" s="1561"/>
      <c r="BJ409" s="1561"/>
      <c r="BK409" s="1561"/>
      <c r="BL409" s="1561"/>
      <c r="BM409" s="1561"/>
      <c r="BN409" s="1561"/>
      <c r="BO409" s="2380" t="s">
        <v>463</v>
      </c>
      <c r="BP409" s="2381"/>
      <c r="BQ409" s="2381"/>
      <c r="BR409" s="2381"/>
      <c r="BS409" s="2381"/>
      <c r="BT409" s="2381"/>
      <c r="BU409" s="2381"/>
      <c r="BV409" s="2381"/>
      <c r="BW409" s="2381"/>
      <c r="BX409" s="2381"/>
      <c r="BY409" s="2381"/>
      <c r="BZ409" s="2381"/>
      <c r="CA409" s="2381"/>
      <c r="CB409" s="2381"/>
      <c r="CC409" s="2381"/>
      <c r="CD409" s="2382"/>
      <c r="CE409" s="78"/>
      <c r="CF409" s="78"/>
      <c r="CG409" s="77"/>
      <c r="CL409" s="85"/>
      <c r="CM409" s="85"/>
      <c r="CN409" s="85"/>
      <c r="CO409" s="85"/>
      <c r="CP409" s="85"/>
      <c r="CQ409" s="85"/>
      <c r="CR409" s="85"/>
      <c r="CS409" s="85"/>
      <c r="CT409" s="85"/>
    </row>
    <row r="410" spans="1:100" ht="12" customHeight="1" x14ac:dyDescent="0.2">
      <c r="A410" s="132" t="str">
        <f>+IF('⑧一覧からの作成用データ（異動届）'!$AC$38="印刷ＯＫ→",1,"")</f>
        <v/>
      </c>
      <c r="B410" s="2413"/>
      <c r="C410" s="2413"/>
      <c r="D410" s="2396"/>
      <c r="E410" s="2396"/>
      <c r="F410" s="2413"/>
      <c r="G410" s="2413"/>
      <c r="H410" s="2396"/>
      <c r="I410" s="2396"/>
      <c r="J410" s="486"/>
      <c r="K410" s="2165"/>
      <c r="L410" s="1564"/>
      <c r="M410" s="1564"/>
      <c r="N410" s="1564"/>
      <c r="O410" s="1564"/>
      <c r="P410" s="2378"/>
      <c r="Q410" s="2378"/>
      <c r="R410" s="2378"/>
      <c r="S410" s="2378"/>
      <c r="T410" s="2378"/>
      <c r="U410" s="2378"/>
      <c r="V410" s="2378"/>
      <c r="W410" s="2378"/>
      <c r="X410" s="2378"/>
      <c r="Y410" s="2379"/>
      <c r="Z410" s="2404"/>
      <c r="AA410" s="2405"/>
      <c r="AB410" s="1637"/>
      <c r="AC410" s="1638"/>
      <c r="AD410" s="1638"/>
      <c r="AE410" s="1638"/>
      <c r="AF410" s="1638"/>
      <c r="AG410" s="1642"/>
      <c r="AH410" s="1570"/>
      <c r="AI410" s="1571"/>
      <c r="AJ410" s="1571"/>
      <c r="AK410" s="1571"/>
      <c r="AL410" s="1571"/>
      <c r="AM410" s="1571"/>
      <c r="AN410" s="1571"/>
      <c r="AO410" s="1571"/>
      <c r="AP410" s="1571"/>
      <c r="AQ410" s="1571"/>
      <c r="AR410" s="1571"/>
      <c r="AS410" s="1571"/>
      <c r="AT410" s="1571"/>
      <c r="AU410" s="1571"/>
      <c r="AV410" s="1571"/>
      <c r="AW410" s="1571"/>
      <c r="AX410" s="1571"/>
      <c r="AY410" s="1571"/>
      <c r="AZ410" s="1571"/>
      <c r="BA410" s="1571"/>
      <c r="BB410" s="1571"/>
      <c r="BC410" s="1571"/>
      <c r="BD410" s="1571"/>
      <c r="BE410" s="1571"/>
      <c r="BF410" s="1571"/>
      <c r="BG410" s="1571"/>
      <c r="BH410" s="1561"/>
      <c r="BI410" s="1561"/>
      <c r="BJ410" s="1561"/>
      <c r="BK410" s="1561"/>
      <c r="BL410" s="1561"/>
      <c r="BM410" s="1561"/>
      <c r="BN410" s="1561"/>
      <c r="BO410" s="2383"/>
      <c r="BP410" s="2384"/>
      <c r="BQ410" s="2384"/>
      <c r="BR410" s="2384"/>
      <c r="BS410" s="2384"/>
      <c r="BT410" s="2384"/>
      <c r="BU410" s="2384"/>
      <c r="BV410" s="2384"/>
      <c r="BW410" s="2384"/>
      <c r="BX410" s="2384"/>
      <c r="BY410" s="2384"/>
      <c r="BZ410" s="2384"/>
      <c r="CA410" s="2384"/>
      <c r="CB410" s="2384"/>
      <c r="CC410" s="2384"/>
      <c r="CD410" s="2385"/>
      <c r="CE410" s="78"/>
      <c r="CF410" s="78"/>
      <c r="CG410" s="77"/>
      <c r="CL410" s="85"/>
      <c r="CM410" s="85"/>
      <c r="CN410" s="85"/>
      <c r="CO410" s="85"/>
      <c r="CP410" s="85"/>
      <c r="CQ410" s="85"/>
      <c r="CR410" s="85"/>
      <c r="CS410" s="85"/>
      <c r="CT410" s="85"/>
    </row>
    <row r="411" spans="1:100" ht="13.5" customHeight="1" x14ac:dyDescent="0.2">
      <c r="A411" s="132" t="str">
        <f>+IF('⑧一覧からの作成用データ（異動届）'!$AC$38="印刷ＯＫ→",1,"")</f>
        <v/>
      </c>
      <c r="B411" s="2413"/>
      <c r="C411" s="2413"/>
      <c r="D411" s="2396"/>
      <c r="E411" s="2396"/>
      <c r="F411" s="2413"/>
      <c r="G411" s="2413"/>
      <c r="H411" s="2396"/>
      <c r="I411" s="2396"/>
      <c r="J411" s="486"/>
      <c r="K411" s="47"/>
      <c r="L411" s="76"/>
      <c r="M411" s="76"/>
      <c r="N411" s="76"/>
      <c r="O411" s="76"/>
      <c r="P411" s="76"/>
      <c r="Q411" s="76"/>
      <c r="R411" s="76"/>
      <c r="S411" s="76"/>
      <c r="T411" s="76"/>
      <c r="U411" s="76"/>
      <c r="V411" s="76"/>
      <c r="W411" s="76"/>
      <c r="X411" s="76"/>
      <c r="Y411" s="48"/>
      <c r="Z411" s="2404"/>
      <c r="AA411" s="2405"/>
      <c r="AB411" s="1634" t="s">
        <v>494</v>
      </c>
      <c r="AC411" s="1634"/>
      <c r="AD411" s="1634"/>
      <c r="AE411" s="1634"/>
      <c r="AF411" s="1634"/>
      <c r="AG411" s="1634"/>
      <c r="AH411" s="1610" t="str">
        <f>①伊勢崎市における事業所基本情報!$I$20&amp;""</f>
        <v/>
      </c>
      <c r="AI411" s="1611"/>
      <c r="AJ411" s="1611"/>
      <c r="AK411" s="1611"/>
      <c r="AL411" s="1611"/>
      <c r="AM411" s="1611"/>
      <c r="AN411" s="1611"/>
      <c r="AO411" s="1611"/>
      <c r="AP411" s="1611"/>
      <c r="AQ411" s="1611"/>
      <c r="AR411" s="1611"/>
      <c r="AS411" s="1611"/>
      <c r="AT411" s="1611"/>
      <c r="AU411" s="1611"/>
      <c r="AV411" s="1611"/>
      <c r="AW411" s="1611"/>
      <c r="AX411" s="1611"/>
      <c r="AY411" s="1611"/>
      <c r="AZ411" s="1611"/>
      <c r="BA411" s="1611"/>
      <c r="BB411" s="1611"/>
      <c r="BC411" s="1611"/>
      <c r="BD411" s="1611"/>
      <c r="BE411" s="1611"/>
      <c r="BF411" s="1611"/>
      <c r="BG411" s="1612"/>
      <c r="BH411" s="2386" t="s">
        <v>495</v>
      </c>
      <c r="BI411" s="2386"/>
      <c r="BJ411" s="2386"/>
      <c r="BK411" s="2386"/>
      <c r="BL411" s="1550" t="s">
        <v>33</v>
      </c>
      <c r="BM411" s="1550"/>
      <c r="BN411" s="1550"/>
      <c r="BO411" s="2388" t="str">
        <f>①伊勢崎市における事業所基本情報!$I$35&amp;""</f>
        <v/>
      </c>
      <c r="BP411" s="1614"/>
      <c r="BQ411" s="1614"/>
      <c r="BR411" s="1614"/>
      <c r="BS411" s="1614"/>
      <c r="BT411" s="1614"/>
      <c r="BU411" s="1614"/>
      <c r="BV411" s="1614"/>
      <c r="BW411" s="1614"/>
      <c r="BX411" s="1614"/>
      <c r="BY411" s="1614"/>
      <c r="BZ411" s="1614"/>
      <c r="CA411" s="1614"/>
      <c r="CB411" s="1614"/>
      <c r="CC411" s="1614"/>
      <c r="CD411" s="2389"/>
      <c r="CE411" s="78"/>
      <c r="CF411" s="78"/>
      <c r="CG411" s="77"/>
      <c r="CL411" s="85"/>
    </row>
    <row r="412" spans="1:100" ht="12" customHeight="1" x14ac:dyDescent="0.2">
      <c r="A412" s="132" t="str">
        <f>+IF('⑧一覧からの作成用データ（異動届）'!$AC$38="印刷ＯＫ→",1,"")</f>
        <v/>
      </c>
      <c r="B412" s="2413"/>
      <c r="C412" s="2413"/>
      <c r="D412" s="2396"/>
      <c r="E412" s="2396"/>
      <c r="F412" s="2413"/>
      <c r="G412" s="2413"/>
      <c r="H412" s="2396"/>
      <c r="I412" s="2396"/>
      <c r="J412" s="486"/>
      <c r="K412" s="2533">
        <f ca="1">IF('⑧一覧からの作成用データ（異動届）'!$B$31="","",'⑧一覧からの作成用データ（異動届）'!$B$31)</f>
        <v>45617</v>
      </c>
      <c r="L412" s="2534"/>
      <c r="M412" s="2534"/>
      <c r="N412" s="2534"/>
      <c r="O412" s="2534"/>
      <c r="P412" s="2534"/>
      <c r="Q412" s="2534"/>
      <c r="R412" s="2534"/>
      <c r="S412" s="2534"/>
      <c r="T412" s="2534"/>
      <c r="U412" s="2534"/>
      <c r="V412" s="2534"/>
      <c r="W412" s="2534"/>
      <c r="X412" s="2534"/>
      <c r="Y412" s="2535"/>
      <c r="Z412" s="2404"/>
      <c r="AA412" s="2405"/>
      <c r="AB412" s="2441" t="s">
        <v>484</v>
      </c>
      <c r="AC412" s="2441"/>
      <c r="AD412" s="2441"/>
      <c r="AE412" s="2441"/>
      <c r="AF412" s="2441"/>
      <c r="AG412" s="2441"/>
      <c r="AH412" s="2442" t="str">
        <f>①伊勢崎市における事業所基本情報!$I$22&amp;""</f>
        <v/>
      </c>
      <c r="AI412" s="2442"/>
      <c r="AJ412" s="2442"/>
      <c r="AK412" s="2442"/>
      <c r="AL412" s="2442"/>
      <c r="AM412" s="2442"/>
      <c r="AN412" s="2442"/>
      <c r="AO412" s="2442"/>
      <c r="AP412" s="2442"/>
      <c r="AQ412" s="2442"/>
      <c r="AR412" s="2442"/>
      <c r="AS412" s="2442"/>
      <c r="AT412" s="2442"/>
      <c r="AU412" s="2442"/>
      <c r="AV412" s="2442"/>
      <c r="AW412" s="2442"/>
      <c r="AX412" s="2442"/>
      <c r="AY412" s="2442"/>
      <c r="AZ412" s="2442"/>
      <c r="BA412" s="2442"/>
      <c r="BB412" s="2442"/>
      <c r="BC412" s="2442"/>
      <c r="BD412" s="2442"/>
      <c r="BE412" s="2442"/>
      <c r="BF412" s="2442"/>
      <c r="BG412" s="2442"/>
      <c r="BH412" s="2386"/>
      <c r="BI412" s="2386"/>
      <c r="BJ412" s="2386"/>
      <c r="BK412" s="2386"/>
      <c r="BL412" s="1550"/>
      <c r="BM412" s="1550"/>
      <c r="BN412" s="1550"/>
      <c r="BO412" s="2390"/>
      <c r="BP412" s="1616"/>
      <c r="BQ412" s="1616"/>
      <c r="BR412" s="1616"/>
      <c r="BS412" s="1616"/>
      <c r="BT412" s="1616"/>
      <c r="BU412" s="1616"/>
      <c r="BV412" s="1616"/>
      <c r="BW412" s="1616"/>
      <c r="BX412" s="1616"/>
      <c r="BY412" s="1616"/>
      <c r="BZ412" s="1616"/>
      <c r="CA412" s="1616"/>
      <c r="CB412" s="1616"/>
      <c r="CC412" s="1616"/>
      <c r="CD412" s="2391"/>
      <c r="CE412" s="78"/>
      <c r="CF412" s="78"/>
      <c r="CG412" s="77"/>
      <c r="CL412" s="85"/>
    </row>
    <row r="413" spans="1:100" ht="12" customHeight="1" x14ac:dyDescent="0.2">
      <c r="A413" s="132" t="str">
        <f>+IF('⑧一覧からの作成用データ（異動届）'!$AC$38="印刷ＯＫ→",1,"")</f>
        <v/>
      </c>
      <c r="B413" s="2413"/>
      <c r="C413" s="2413"/>
      <c r="D413" s="2396"/>
      <c r="E413" s="2396"/>
      <c r="F413" s="2413"/>
      <c r="G413" s="2413"/>
      <c r="H413" s="2396"/>
      <c r="I413" s="2396"/>
      <c r="J413" s="486"/>
      <c r="K413" s="2533"/>
      <c r="L413" s="2534"/>
      <c r="M413" s="2534"/>
      <c r="N413" s="2534"/>
      <c r="O413" s="2534"/>
      <c r="P413" s="2534"/>
      <c r="Q413" s="2534"/>
      <c r="R413" s="2534"/>
      <c r="S413" s="2534"/>
      <c r="T413" s="2534"/>
      <c r="U413" s="2534"/>
      <c r="V413" s="2534"/>
      <c r="W413" s="2534"/>
      <c r="X413" s="2534"/>
      <c r="Y413" s="2535"/>
      <c r="Z413" s="2404"/>
      <c r="AA413" s="2405"/>
      <c r="AB413" s="1550"/>
      <c r="AC413" s="1550"/>
      <c r="AD413" s="1550"/>
      <c r="AE413" s="1550"/>
      <c r="AF413" s="1550"/>
      <c r="AG413" s="1550"/>
      <c r="AH413" s="2443"/>
      <c r="AI413" s="2443"/>
      <c r="AJ413" s="2443"/>
      <c r="AK413" s="2443"/>
      <c r="AL413" s="2443"/>
      <c r="AM413" s="2443"/>
      <c r="AN413" s="2443"/>
      <c r="AO413" s="2443"/>
      <c r="AP413" s="2443"/>
      <c r="AQ413" s="2443"/>
      <c r="AR413" s="2443"/>
      <c r="AS413" s="2443"/>
      <c r="AT413" s="2443"/>
      <c r="AU413" s="2443"/>
      <c r="AV413" s="2443"/>
      <c r="AW413" s="2443"/>
      <c r="AX413" s="2443"/>
      <c r="AY413" s="2443"/>
      <c r="AZ413" s="2443"/>
      <c r="BA413" s="2443"/>
      <c r="BB413" s="2443"/>
      <c r="BC413" s="2443"/>
      <c r="BD413" s="2443"/>
      <c r="BE413" s="2443"/>
      <c r="BF413" s="2443"/>
      <c r="BG413" s="2443"/>
      <c r="BH413" s="2386"/>
      <c r="BI413" s="2386"/>
      <c r="BJ413" s="2386"/>
      <c r="BK413" s="2386"/>
      <c r="BL413" s="1550" t="s">
        <v>3</v>
      </c>
      <c r="BM413" s="1550"/>
      <c r="BN413" s="1550"/>
      <c r="BO413" s="1708" t="str">
        <f>①伊勢崎市における事業所基本情報!$I$37&amp;""</f>
        <v/>
      </c>
      <c r="BP413" s="1709"/>
      <c r="BQ413" s="1709"/>
      <c r="BR413" s="1709"/>
      <c r="BS413" s="1709"/>
      <c r="BT413" s="1709"/>
      <c r="BU413" s="1709"/>
      <c r="BV413" s="1709"/>
      <c r="BW413" s="1709"/>
      <c r="BX413" s="1709"/>
      <c r="BY413" s="1709"/>
      <c r="BZ413" s="1709"/>
      <c r="CA413" s="1709"/>
      <c r="CB413" s="1709"/>
      <c r="CC413" s="1709"/>
      <c r="CD413" s="2444"/>
      <c r="CE413" s="78"/>
      <c r="CF413" s="78"/>
      <c r="CG413" s="77"/>
      <c r="CL413" s="85"/>
      <c r="CM413" s="85"/>
    </row>
    <row r="414" spans="1:100" ht="12" customHeight="1" x14ac:dyDescent="0.2">
      <c r="A414" s="132" t="str">
        <f>+IF('⑧一覧からの作成用データ（異動届）'!$AC$38="印刷ＯＫ→",1,"")</f>
        <v/>
      </c>
      <c r="B414" s="2413"/>
      <c r="C414" s="2413"/>
      <c r="D414" s="2396"/>
      <c r="E414" s="2396"/>
      <c r="F414" s="2413"/>
      <c r="G414" s="2413"/>
      <c r="H414" s="2396"/>
      <c r="I414" s="2396"/>
      <c r="J414" s="486"/>
      <c r="K414" s="2533"/>
      <c r="L414" s="2534"/>
      <c r="M414" s="2534"/>
      <c r="N414" s="2534"/>
      <c r="O414" s="2534"/>
      <c r="P414" s="2534"/>
      <c r="Q414" s="2534"/>
      <c r="R414" s="2534"/>
      <c r="S414" s="2534"/>
      <c r="T414" s="2534"/>
      <c r="U414" s="2534"/>
      <c r="V414" s="2534"/>
      <c r="W414" s="2534"/>
      <c r="X414" s="2534"/>
      <c r="Y414" s="2535"/>
      <c r="Z414" s="2404"/>
      <c r="AA414" s="2405"/>
      <c r="AB414" s="1550"/>
      <c r="AC414" s="1550"/>
      <c r="AD414" s="1550"/>
      <c r="AE414" s="1550"/>
      <c r="AF414" s="1550"/>
      <c r="AG414" s="1550"/>
      <c r="AH414" s="2443"/>
      <c r="AI414" s="2443"/>
      <c r="AJ414" s="2443"/>
      <c r="AK414" s="2443"/>
      <c r="AL414" s="2443"/>
      <c r="AM414" s="2443"/>
      <c r="AN414" s="2443"/>
      <c r="AO414" s="2443"/>
      <c r="AP414" s="2443"/>
      <c r="AQ414" s="2443"/>
      <c r="AR414" s="2443"/>
      <c r="AS414" s="2443"/>
      <c r="AT414" s="2443"/>
      <c r="AU414" s="2443"/>
      <c r="AV414" s="2443"/>
      <c r="AW414" s="2443"/>
      <c r="AX414" s="2443"/>
      <c r="AY414" s="2443"/>
      <c r="AZ414" s="2443"/>
      <c r="BA414" s="2443"/>
      <c r="BB414" s="2443"/>
      <c r="BC414" s="2443"/>
      <c r="BD414" s="2443"/>
      <c r="BE414" s="2443"/>
      <c r="BF414" s="2443"/>
      <c r="BG414" s="2443"/>
      <c r="BH414" s="2386"/>
      <c r="BI414" s="2386"/>
      <c r="BJ414" s="2386"/>
      <c r="BK414" s="2386"/>
      <c r="BL414" s="1550"/>
      <c r="BM414" s="1550"/>
      <c r="BN414" s="1550"/>
      <c r="BO414" s="1711"/>
      <c r="BP414" s="1712"/>
      <c r="BQ414" s="1712"/>
      <c r="BR414" s="1712"/>
      <c r="BS414" s="1712"/>
      <c r="BT414" s="1712"/>
      <c r="BU414" s="1712"/>
      <c r="BV414" s="1712"/>
      <c r="BW414" s="1712"/>
      <c r="BX414" s="1712"/>
      <c r="BY414" s="1712"/>
      <c r="BZ414" s="1712"/>
      <c r="CA414" s="1712"/>
      <c r="CB414" s="1712"/>
      <c r="CC414" s="1712"/>
      <c r="CD414" s="2445"/>
      <c r="CE414" s="78"/>
      <c r="CF414" s="78"/>
      <c r="CG414" s="77"/>
      <c r="CL414" s="85"/>
      <c r="CM414" s="85"/>
    </row>
    <row r="415" spans="1:100" ht="12" customHeight="1" x14ac:dyDescent="0.2">
      <c r="A415" s="132" t="str">
        <f>+IF('⑧一覧からの作成用データ（異動届）'!$AC$38="印刷ＯＫ→",1,"")</f>
        <v/>
      </c>
      <c r="B415" s="2413"/>
      <c r="C415" s="2413"/>
      <c r="D415" s="2396"/>
      <c r="E415" s="2396"/>
      <c r="F415" s="2413"/>
      <c r="G415" s="2413"/>
      <c r="H415" s="2396"/>
      <c r="I415" s="2396"/>
      <c r="J415" s="486"/>
      <c r="K415" s="47"/>
      <c r="L415" s="76"/>
      <c r="M415" s="76"/>
      <c r="N415" s="76"/>
      <c r="O415" s="76"/>
      <c r="P415" s="76"/>
      <c r="Q415" s="76"/>
      <c r="R415" s="76"/>
      <c r="S415" s="76"/>
      <c r="T415" s="76"/>
      <c r="U415" s="76"/>
      <c r="V415" s="76"/>
      <c r="W415" s="76"/>
      <c r="X415" s="76"/>
      <c r="Y415" s="48"/>
      <c r="Z415" s="2404"/>
      <c r="AA415" s="2405"/>
      <c r="AB415" s="1550" t="s">
        <v>474</v>
      </c>
      <c r="AC415" s="1550"/>
      <c r="AD415" s="1550"/>
      <c r="AE415" s="1550"/>
      <c r="AF415" s="1550"/>
      <c r="AG415" s="1550"/>
      <c r="AH415" s="1543" t="str">
        <f>①伊勢崎市における事業所基本情報!$CG$35&amp;""</f>
        <v/>
      </c>
      <c r="AI415" s="1544"/>
      <c r="AJ415" s="1543" t="str">
        <f>①伊勢崎市における事業所基本情報!$CH$35&amp;""</f>
        <v/>
      </c>
      <c r="AK415" s="1544"/>
      <c r="AL415" s="1543" t="str">
        <f>①伊勢崎市における事業所基本情報!$CI$35&amp;""</f>
        <v/>
      </c>
      <c r="AM415" s="1544"/>
      <c r="AN415" s="1543" t="str">
        <f>①伊勢崎市における事業所基本情報!$CJ$35&amp;""</f>
        <v/>
      </c>
      <c r="AO415" s="1544"/>
      <c r="AP415" s="1543" t="str">
        <f>①伊勢崎市における事業所基本情報!$CK$35&amp;""</f>
        <v/>
      </c>
      <c r="AQ415" s="1544"/>
      <c r="AR415" s="1543" t="str">
        <f>①伊勢崎市における事業所基本情報!$CL$35&amp;""</f>
        <v/>
      </c>
      <c r="AS415" s="1544"/>
      <c r="AT415" s="1543" t="str">
        <f>①伊勢崎市における事業所基本情報!$CM$35&amp;""</f>
        <v/>
      </c>
      <c r="AU415" s="1544"/>
      <c r="AV415" s="1543" t="str">
        <f>①伊勢崎市における事業所基本情報!$CN$35&amp;""</f>
        <v/>
      </c>
      <c r="AW415" s="1544"/>
      <c r="AX415" s="1543" t="str">
        <f>①伊勢崎市における事業所基本情報!$CO$35&amp;""</f>
        <v/>
      </c>
      <c r="AY415" s="1544"/>
      <c r="AZ415" s="1543" t="str">
        <f>①伊勢崎市における事業所基本情報!$CP$35&amp;""</f>
        <v/>
      </c>
      <c r="BA415" s="1544"/>
      <c r="BB415" s="1543" t="str">
        <f>①伊勢崎市における事業所基本情報!$CQ$35&amp;""</f>
        <v/>
      </c>
      <c r="BC415" s="1544"/>
      <c r="BD415" s="1543" t="str">
        <f>①伊勢崎市における事業所基本情報!$CR$35&amp;""</f>
        <v/>
      </c>
      <c r="BE415" s="1544"/>
      <c r="BF415" s="1736" t="str">
        <f>①伊勢崎市における事業所基本情報!$CS$35&amp;""</f>
        <v/>
      </c>
      <c r="BG415" s="1737"/>
      <c r="BH415" s="2386"/>
      <c r="BI415" s="2386"/>
      <c r="BJ415" s="2386"/>
      <c r="BK415" s="2386"/>
      <c r="BL415" s="1550" t="s">
        <v>4</v>
      </c>
      <c r="BM415" s="1550"/>
      <c r="BN415" s="1550"/>
      <c r="BO415" s="1714" t="str">
        <f>①伊勢崎市における事業所基本情報!$I$39&amp;""</f>
        <v/>
      </c>
      <c r="BP415" s="1715"/>
      <c r="BQ415" s="1715"/>
      <c r="BR415" s="1715"/>
      <c r="BS415" s="1715"/>
      <c r="BT415" s="1715"/>
      <c r="BU415" s="1715"/>
      <c r="BV415" s="1715"/>
      <c r="BW415" s="1715"/>
      <c r="BX415" s="1715"/>
      <c r="BY415" s="1715"/>
      <c r="BZ415" s="1715"/>
      <c r="CA415" s="1715"/>
      <c r="CB415" s="1715"/>
      <c r="CC415" s="1715"/>
      <c r="CD415" s="2340"/>
      <c r="CE415" s="78"/>
      <c r="CF415" s="78"/>
      <c r="CL415" s="85"/>
      <c r="CM415" s="85"/>
      <c r="CN415" s="85"/>
      <c r="CO415" s="85"/>
      <c r="CP415" s="85"/>
      <c r="CQ415" s="85"/>
      <c r="CR415" s="85"/>
      <c r="CS415" s="85"/>
      <c r="CT415" s="85"/>
    </row>
    <row r="416" spans="1:100" ht="12" customHeight="1" thickBot="1" x14ac:dyDescent="0.25">
      <c r="A416" s="132" t="str">
        <f>+IF('⑧一覧からの作成用データ（異動届）'!$AC$38="印刷ＯＫ→",1,"")</f>
        <v/>
      </c>
      <c r="B416" s="2413"/>
      <c r="C416" s="2413"/>
      <c r="D416" s="2396"/>
      <c r="E416" s="2396"/>
      <c r="F416" s="2413"/>
      <c r="G416" s="2413"/>
      <c r="H416" s="2396"/>
      <c r="I416" s="2396"/>
      <c r="J416" s="486"/>
      <c r="K416" s="49"/>
      <c r="L416" s="19"/>
      <c r="M416" s="19"/>
      <c r="N416" s="19"/>
      <c r="O416" s="19"/>
      <c r="P416" s="19"/>
      <c r="Q416" s="19"/>
      <c r="R416" s="19"/>
      <c r="S416" s="19"/>
      <c r="T416" s="19"/>
      <c r="U416" s="19"/>
      <c r="V416" s="19"/>
      <c r="W416" s="19"/>
      <c r="X416" s="19"/>
      <c r="Y416" s="50"/>
      <c r="Z416" s="2406"/>
      <c r="AA416" s="2407"/>
      <c r="AB416" s="1550"/>
      <c r="AC416" s="1550"/>
      <c r="AD416" s="1550"/>
      <c r="AE416" s="1550"/>
      <c r="AF416" s="1550"/>
      <c r="AG416" s="1550"/>
      <c r="AH416" s="1620"/>
      <c r="AI416" s="1621"/>
      <c r="AJ416" s="1620"/>
      <c r="AK416" s="1621"/>
      <c r="AL416" s="1620"/>
      <c r="AM416" s="1621"/>
      <c r="AN416" s="1545"/>
      <c r="AO416" s="1546"/>
      <c r="AP416" s="1545"/>
      <c r="AQ416" s="1546"/>
      <c r="AR416" s="1545"/>
      <c r="AS416" s="1546"/>
      <c r="AT416" s="1545"/>
      <c r="AU416" s="1546"/>
      <c r="AV416" s="1545"/>
      <c r="AW416" s="1546"/>
      <c r="AX416" s="1545"/>
      <c r="AY416" s="1546"/>
      <c r="AZ416" s="1545"/>
      <c r="BA416" s="1546"/>
      <c r="BB416" s="1545"/>
      <c r="BC416" s="1546"/>
      <c r="BD416" s="1545"/>
      <c r="BE416" s="1546"/>
      <c r="BF416" s="1738"/>
      <c r="BG416" s="1543"/>
      <c r="BH416" s="2387"/>
      <c r="BI416" s="2387"/>
      <c r="BJ416" s="2387"/>
      <c r="BK416" s="2387"/>
      <c r="BL416" s="1634"/>
      <c r="BM416" s="1634"/>
      <c r="BN416" s="1634"/>
      <c r="BO416" s="2341"/>
      <c r="BP416" s="2342"/>
      <c r="BQ416" s="2342"/>
      <c r="BR416" s="2342"/>
      <c r="BS416" s="2342"/>
      <c r="BT416" s="2342"/>
      <c r="BU416" s="2342"/>
      <c r="BV416" s="2342"/>
      <c r="BW416" s="2342"/>
      <c r="BX416" s="2342"/>
      <c r="BY416" s="2342"/>
      <c r="BZ416" s="2342"/>
      <c r="CA416" s="2342"/>
      <c r="CB416" s="2342"/>
      <c r="CC416" s="2342"/>
      <c r="CD416" s="2343"/>
      <c r="CE416" s="78"/>
      <c r="CF416" s="78"/>
      <c r="CG416" s="77"/>
      <c r="CH416" s="77"/>
      <c r="CN416" s="85"/>
      <c r="CO416" s="85"/>
      <c r="CP416" s="85"/>
      <c r="CQ416" s="85"/>
      <c r="CR416" s="85"/>
      <c r="CS416" s="85"/>
      <c r="CT416" s="85"/>
      <c r="CU416" s="85"/>
      <c r="CV416" s="85"/>
    </row>
    <row r="417" spans="1:100" ht="13.5" customHeight="1" x14ac:dyDescent="0.2">
      <c r="A417" s="132" t="str">
        <f>+IF('⑧一覧からの作成用データ（異動届）'!$AC$38="印刷ＯＫ→",1,"")</f>
        <v/>
      </c>
      <c r="B417" s="2413"/>
      <c r="C417" s="2413"/>
      <c r="D417" s="2396"/>
      <c r="E417" s="2396"/>
      <c r="F417" s="2413"/>
      <c r="G417" s="2413"/>
      <c r="H417" s="2396"/>
      <c r="I417" s="2396"/>
      <c r="J417" s="486"/>
      <c r="K417" s="2344" t="s">
        <v>22</v>
      </c>
      <c r="L417" s="2344"/>
      <c r="M417" s="697" t="s">
        <v>485</v>
      </c>
      <c r="N417" s="2051"/>
      <c r="O417" s="2051"/>
      <c r="P417" s="2051"/>
      <c r="Q417" s="2051"/>
      <c r="R417" s="2053"/>
      <c r="S417" s="2514" t="str">
        <f>'⑧一覧からの作成用データ（異動届）'!$D$38&amp;""</f>
        <v/>
      </c>
      <c r="T417" s="2515"/>
      <c r="U417" s="2515"/>
      <c r="V417" s="2515"/>
      <c r="W417" s="2515"/>
      <c r="X417" s="2515"/>
      <c r="Y417" s="2515"/>
      <c r="Z417" s="2515"/>
      <c r="AA417" s="2515"/>
      <c r="AB417" s="2515"/>
      <c r="AC417" s="2515"/>
      <c r="AD417" s="2515"/>
      <c r="AE417" s="2515"/>
      <c r="AF417" s="2515"/>
      <c r="AG417" s="2515"/>
      <c r="AH417" s="2515"/>
      <c r="AI417" s="2515"/>
      <c r="AJ417" s="2515"/>
      <c r="AK417" s="2515"/>
      <c r="AL417" s="2515"/>
      <c r="AM417" s="2515"/>
      <c r="AN417" s="2345" t="s">
        <v>71</v>
      </c>
      <c r="AO417" s="2316"/>
      <c r="AP417" s="2316"/>
      <c r="AQ417" s="2316"/>
      <c r="AR417" s="2346"/>
      <c r="AS417" s="2316" t="s">
        <v>77</v>
      </c>
      <c r="AT417" s="2316"/>
      <c r="AU417" s="2316"/>
      <c r="AV417" s="2316"/>
      <c r="AW417" s="2346"/>
      <c r="AX417" s="2315" t="s">
        <v>251</v>
      </c>
      <c r="AY417" s="2316"/>
      <c r="AZ417" s="2316"/>
      <c r="BA417" s="2316"/>
      <c r="BB417" s="2317"/>
      <c r="BC417" s="2323" t="s">
        <v>72</v>
      </c>
      <c r="BD417" s="2323"/>
      <c r="BE417" s="2324"/>
      <c r="BF417" s="2030" t="s">
        <v>75</v>
      </c>
      <c r="BG417" s="2031"/>
      <c r="BH417" s="2031"/>
      <c r="BI417" s="2031"/>
      <c r="BJ417" s="2031"/>
      <c r="BK417" s="2031"/>
      <c r="BL417" s="2031"/>
      <c r="BM417" s="2031"/>
      <c r="BN417" s="2031"/>
      <c r="BO417" s="2031"/>
      <c r="BP417" s="2032"/>
      <c r="BQ417" s="2329" t="s">
        <v>76</v>
      </c>
      <c r="BR417" s="2330"/>
      <c r="BS417" s="2330"/>
      <c r="BT417" s="2330"/>
      <c r="BU417" s="2330"/>
      <c r="BV417" s="2330"/>
      <c r="BW417" s="2330"/>
      <c r="BX417" s="2330"/>
      <c r="BY417" s="2330"/>
      <c r="BZ417" s="2330"/>
      <c r="CA417" s="2330"/>
      <c r="CB417" s="2330"/>
      <c r="CC417" s="2330"/>
      <c r="CD417" s="2331"/>
      <c r="CE417" s="76"/>
      <c r="CF417" s="76"/>
      <c r="CG417" s="77"/>
      <c r="CH417" s="77"/>
      <c r="CN417" s="85"/>
      <c r="CO417" s="85"/>
      <c r="CP417" s="85"/>
      <c r="CQ417" s="85"/>
      <c r="CR417" s="85"/>
      <c r="CS417" s="85"/>
      <c r="CT417" s="85"/>
      <c r="CU417" s="85"/>
      <c r="CV417" s="85"/>
    </row>
    <row r="418" spans="1:100" ht="13.5" customHeight="1" x14ac:dyDescent="0.2">
      <c r="A418" s="132" t="str">
        <f>+IF('⑧一覧からの作成用データ（異動届）'!$AC$38="印刷ＯＫ→",1,"")</f>
        <v/>
      </c>
      <c r="B418" s="2413"/>
      <c r="C418" s="2413"/>
      <c r="D418" s="2396"/>
      <c r="E418" s="2396"/>
      <c r="F418" s="2413"/>
      <c r="G418" s="2413"/>
      <c r="H418" s="2396"/>
      <c r="I418" s="2396"/>
      <c r="J418" s="486"/>
      <c r="K418" s="2344"/>
      <c r="L418" s="2344"/>
      <c r="M418" s="2333" t="s">
        <v>3</v>
      </c>
      <c r="N418" s="2334"/>
      <c r="O418" s="2334"/>
      <c r="P418" s="2334"/>
      <c r="Q418" s="2334"/>
      <c r="R418" s="2335"/>
      <c r="S418" s="2505" t="str">
        <f>'⑧一覧からの作成用データ（異動届）'!$C$38&amp;""</f>
        <v/>
      </c>
      <c r="T418" s="1636"/>
      <c r="U418" s="1636"/>
      <c r="V418" s="1636"/>
      <c r="W418" s="1636"/>
      <c r="X418" s="1636"/>
      <c r="Y418" s="1636"/>
      <c r="Z418" s="1636"/>
      <c r="AA418" s="1636"/>
      <c r="AB418" s="1636"/>
      <c r="AC418" s="1636"/>
      <c r="AD418" s="1636"/>
      <c r="AE418" s="1636"/>
      <c r="AF418" s="1636"/>
      <c r="AG418" s="1636"/>
      <c r="AH418" s="1636"/>
      <c r="AI418" s="1636"/>
      <c r="AJ418" s="1636"/>
      <c r="AK418" s="1636"/>
      <c r="AL418" s="1636"/>
      <c r="AM418" s="1636"/>
      <c r="AN418" s="2347"/>
      <c r="AO418" s="1613"/>
      <c r="AP418" s="1613"/>
      <c r="AQ418" s="1613"/>
      <c r="AR418" s="2348"/>
      <c r="AS418" s="1613"/>
      <c r="AT418" s="1613"/>
      <c r="AU418" s="1613"/>
      <c r="AV418" s="1613"/>
      <c r="AW418" s="2348"/>
      <c r="AX418" s="2318"/>
      <c r="AY418" s="1613"/>
      <c r="AZ418" s="1613"/>
      <c r="BA418" s="1613"/>
      <c r="BB418" s="2319"/>
      <c r="BC418" s="2325"/>
      <c r="BD418" s="2325"/>
      <c r="BE418" s="2326"/>
      <c r="BF418" s="2033"/>
      <c r="BG418" s="2034"/>
      <c r="BH418" s="2034"/>
      <c r="BI418" s="2034"/>
      <c r="BJ418" s="2034"/>
      <c r="BK418" s="2034"/>
      <c r="BL418" s="2034"/>
      <c r="BM418" s="2034"/>
      <c r="BN418" s="2034"/>
      <c r="BO418" s="2034"/>
      <c r="BP418" s="2035"/>
      <c r="BQ418" s="2332"/>
      <c r="BR418" s="1590"/>
      <c r="BS418" s="1590"/>
      <c r="BT418" s="1590"/>
      <c r="BU418" s="1590"/>
      <c r="BV418" s="1590"/>
      <c r="BW418" s="1590"/>
      <c r="BX418" s="1590"/>
      <c r="BY418" s="1590"/>
      <c r="BZ418" s="1590"/>
      <c r="CA418" s="1590"/>
      <c r="CB418" s="1590"/>
      <c r="CC418" s="1590"/>
      <c r="CD418" s="1690"/>
      <c r="CE418" s="76"/>
      <c r="CF418" s="76"/>
      <c r="CG418" s="77"/>
      <c r="CH418" s="77"/>
      <c r="CN418" s="85"/>
      <c r="CO418" s="85"/>
      <c r="CP418" s="85"/>
      <c r="CQ418" s="85"/>
      <c r="CR418" s="85"/>
      <c r="CS418" s="85"/>
      <c r="CT418" s="85"/>
      <c r="CU418" s="85"/>
      <c r="CV418" s="85"/>
    </row>
    <row r="419" spans="1:100" ht="13.5" customHeight="1" x14ac:dyDescent="0.2">
      <c r="A419" s="132" t="str">
        <f>+IF('⑧一覧からの作成用データ（異動届）'!$AC$38="印刷ＯＫ→",1,"")</f>
        <v/>
      </c>
      <c r="B419" s="2413"/>
      <c r="C419" s="2413"/>
      <c r="D419" s="2396"/>
      <c r="E419" s="2396"/>
      <c r="F419" s="2413"/>
      <c r="G419" s="2413"/>
      <c r="H419" s="2396"/>
      <c r="I419" s="2396"/>
      <c r="J419" s="486"/>
      <c r="K419" s="2344"/>
      <c r="L419" s="2344"/>
      <c r="M419" s="1559"/>
      <c r="N419" s="2052"/>
      <c r="O419" s="2052"/>
      <c r="P419" s="2052"/>
      <c r="Q419" s="2052"/>
      <c r="R419" s="2054"/>
      <c r="S419" s="2507"/>
      <c r="T419" s="2508"/>
      <c r="U419" s="2508"/>
      <c r="V419" s="2508"/>
      <c r="W419" s="2508"/>
      <c r="X419" s="2508"/>
      <c r="Y419" s="2508"/>
      <c r="Z419" s="2508"/>
      <c r="AA419" s="2508"/>
      <c r="AB419" s="2508"/>
      <c r="AC419" s="2508"/>
      <c r="AD419" s="2508"/>
      <c r="AE419" s="2508"/>
      <c r="AF419" s="2508"/>
      <c r="AG419" s="2508"/>
      <c r="AH419" s="2508"/>
      <c r="AI419" s="2508"/>
      <c r="AJ419" s="2508"/>
      <c r="AK419" s="2508"/>
      <c r="AL419" s="2508"/>
      <c r="AM419" s="2508"/>
      <c r="AN419" s="2347"/>
      <c r="AO419" s="1613"/>
      <c r="AP419" s="1613"/>
      <c r="AQ419" s="1613"/>
      <c r="AR419" s="2348"/>
      <c r="AS419" s="1613"/>
      <c r="AT419" s="1613"/>
      <c r="AU419" s="1613"/>
      <c r="AV419" s="1613"/>
      <c r="AW419" s="2348"/>
      <c r="AX419" s="2318"/>
      <c r="AY419" s="1613"/>
      <c r="AZ419" s="1613"/>
      <c r="BA419" s="1613"/>
      <c r="BB419" s="2319"/>
      <c r="BC419" s="2325"/>
      <c r="BD419" s="2325"/>
      <c r="BE419" s="2326"/>
      <c r="BF419" s="2033"/>
      <c r="BG419" s="2034"/>
      <c r="BH419" s="2034"/>
      <c r="BI419" s="2034"/>
      <c r="BJ419" s="2034"/>
      <c r="BK419" s="2034"/>
      <c r="BL419" s="2034"/>
      <c r="BM419" s="2034"/>
      <c r="BN419" s="2034"/>
      <c r="BO419" s="2034"/>
      <c r="BP419" s="2035"/>
      <c r="BQ419" s="2332"/>
      <c r="BR419" s="1590"/>
      <c r="BS419" s="1590"/>
      <c r="BT419" s="1590"/>
      <c r="BU419" s="1590"/>
      <c r="BV419" s="1590"/>
      <c r="BW419" s="1590"/>
      <c r="BX419" s="1590"/>
      <c r="BY419" s="1590"/>
      <c r="BZ419" s="1590"/>
      <c r="CA419" s="1590"/>
      <c r="CB419" s="1590"/>
      <c r="CC419" s="1590"/>
      <c r="CD419" s="1690"/>
      <c r="CE419" s="76"/>
      <c r="CF419" s="76"/>
      <c r="CG419" s="77"/>
      <c r="CH419" s="77"/>
      <c r="CN419" s="85"/>
      <c r="CO419" s="85"/>
      <c r="CP419" s="85"/>
      <c r="CQ419" s="85"/>
      <c r="CR419" s="85"/>
      <c r="CS419" s="85"/>
      <c r="CT419" s="85"/>
      <c r="CU419" s="85"/>
      <c r="CV419" s="85"/>
    </row>
    <row r="420" spans="1:100" ht="13.5" customHeight="1" x14ac:dyDescent="0.2">
      <c r="A420" s="132" t="str">
        <f>+IF('⑧一覧からの作成用データ（異動届）'!$AC$38="印刷ＯＫ→",1,"")</f>
        <v/>
      </c>
      <c r="B420" s="2413"/>
      <c r="C420" s="2413"/>
      <c r="D420" s="2396"/>
      <c r="E420" s="2396"/>
      <c r="F420" s="2413"/>
      <c r="G420" s="2413"/>
      <c r="H420" s="2396"/>
      <c r="I420" s="2396"/>
      <c r="J420" s="486"/>
      <c r="K420" s="2344"/>
      <c r="L420" s="2344"/>
      <c r="M420" s="697" t="s">
        <v>16</v>
      </c>
      <c r="N420" s="2051"/>
      <c r="O420" s="2051"/>
      <c r="P420" s="2051"/>
      <c r="Q420" s="2051"/>
      <c r="R420" s="2053"/>
      <c r="S420" s="2510" t="str">
        <f>IF('⑧一覧からの作成用データ（異動届）'!$E$38="","",'⑧一覧からの作成用データ（異動届）'!$E$38)</f>
        <v/>
      </c>
      <c r="T420" s="2511"/>
      <c r="U420" s="2511"/>
      <c r="V420" s="2511"/>
      <c r="W420" s="2511"/>
      <c r="X420" s="2511"/>
      <c r="Y420" s="2511"/>
      <c r="Z420" s="2511"/>
      <c r="AA420" s="2511"/>
      <c r="AB420" s="2511"/>
      <c r="AC420" s="2511"/>
      <c r="AD420" s="2511"/>
      <c r="AE420" s="2511"/>
      <c r="AF420" s="2511"/>
      <c r="AG420" s="2511"/>
      <c r="AH420" s="2511"/>
      <c r="AI420" s="2511"/>
      <c r="AJ420" s="2511"/>
      <c r="AK420" s="2511"/>
      <c r="AL420" s="2511"/>
      <c r="AM420" s="2511"/>
      <c r="AN420" s="2347"/>
      <c r="AO420" s="1613"/>
      <c r="AP420" s="1613"/>
      <c r="AQ420" s="1613"/>
      <c r="AR420" s="2348"/>
      <c r="AS420" s="1613"/>
      <c r="AT420" s="1613"/>
      <c r="AU420" s="1613"/>
      <c r="AV420" s="1613"/>
      <c r="AW420" s="2348"/>
      <c r="AX420" s="2318"/>
      <c r="AY420" s="1613"/>
      <c r="AZ420" s="1613"/>
      <c r="BA420" s="1613"/>
      <c r="BB420" s="2319"/>
      <c r="BC420" s="2325"/>
      <c r="BD420" s="2325"/>
      <c r="BE420" s="2326"/>
      <c r="BF420" s="2033" t="str">
        <f>IFERROR(IF(BF422="3","310",IF(BF422="1",300,IF(BF422="2",203,IF(BF422="4",301,IF(BF422="5",301,IF(BF422=6,401,)))))),"")&amp;""</f>
        <v/>
      </c>
      <c r="BG420" s="2034"/>
      <c r="BH420" s="2034"/>
      <c r="BI420" s="2034"/>
      <c r="BJ420" s="2034"/>
      <c r="BK420" s="2034"/>
      <c r="BL420" s="2034"/>
      <c r="BM420" s="2034"/>
      <c r="BN420" s="2034"/>
      <c r="BO420" s="2034"/>
      <c r="BP420" s="2035"/>
      <c r="BQ420" s="2332"/>
      <c r="BR420" s="1590"/>
      <c r="BS420" s="1590"/>
      <c r="BT420" s="1590"/>
      <c r="BU420" s="1590"/>
      <c r="BV420" s="1590"/>
      <c r="BW420" s="1590"/>
      <c r="BX420" s="1590"/>
      <c r="BY420" s="1590"/>
      <c r="BZ420" s="1590"/>
      <c r="CA420" s="1590"/>
      <c r="CB420" s="1590"/>
      <c r="CC420" s="1590"/>
      <c r="CD420" s="1690"/>
      <c r="CE420" s="76"/>
      <c r="CF420" s="76"/>
      <c r="CG420" s="77"/>
      <c r="CH420" s="77"/>
      <c r="CN420" s="85"/>
      <c r="CO420" s="85"/>
      <c r="CP420" s="85"/>
      <c r="CQ420" s="85"/>
      <c r="CR420" s="85"/>
      <c r="CS420" s="85"/>
      <c r="CT420" s="85"/>
      <c r="CU420" s="85"/>
      <c r="CV420" s="85"/>
    </row>
    <row r="421" spans="1:100" ht="13.5" customHeight="1" thickBot="1" x14ac:dyDescent="0.25">
      <c r="A421" s="132" t="str">
        <f>+IF('⑧一覧からの作成用データ（異動届）'!$AC$38="印刷ＯＫ→",1,"")</f>
        <v/>
      </c>
      <c r="B421" s="2413"/>
      <c r="C421" s="2413"/>
      <c r="D421" s="2396"/>
      <c r="E421" s="2396"/>
      <c r="F421" s="2413"/>
      <c r="G421" s="2413"/>
      <c r="H421" s="2396"/>
      <c r="I421" s="2396"/>
      <c r="J421" s="486"/>
      <c r="K421" s="2344"/>
      <c r="L421" s="2344"/>
      <c r="M421" s="1559"/>
      <c r="N421" s="2052"/>
      <c r="O421" s="2052"/>
      <c r="P421" s="2052"/>
      <c r="Q421" s="2052"/>
      <c r="R421" s="2054"/>
      <c r="S421" s="2512"/>
      <c r="T421" s="2513"/>
      <c r="U421" s="2513"/>
      <c r="V421" s="2513"/>
      <c r="W421" s="2513"/>
      <c r="X421" s="2513"/>
      <c r="Y421" s="2513"/>
      <c r="Z421" s="2513"/>
      <c r="AA421" s="2513"/>
      <c r="AB421" s="2513"/>
      <c r="AC421" s="2513"/>
      <c r="AD421" s="2513"/>
      <c r="AE421" s="2513"/>
      <c r="AF421" s="2513"/>
      <c r="AG421" s="2513"/>
      <c r="AH421" s="2513"/>
      <c r="AI421" s="2513"/>
      <c r="AJ421" s="2513"/>
      <c r="AK421" s="2513"/>
      <c r="AL421" s="2513"/>
      <c r="AM421" s="2513"/>
      <c r="AN421" s="2349"/>
      <c r="AO421" s="2321"/>
      <c r="AP421" s="2321"/>
      <c r="AQ421" s="2321"/>
      <c r="AR421" s="2350"/>
      <c r="AS421" s="2321"/>
      <c r="AT421" s="2321"/>
      <c r="AU421" s="2321"/>
      <c r="AV421" s="2321"/>
      <c r="AW421" s="2350"/>
      <c r="AX421" s="2320"/>
      <c r="AY421" s="2321"/>
      <c r="AZ421" s="2321"/>
      <c r="BA421" s="2321"/>
      <c r="BB421" s="2322"/>
      <c r="BC421" s="2327"/>
      <c r="BD421" s="2327"/>
      <c r="BE421" s="2328"/>
      <c r="BF421" s="2033"/>
      <c r="BG421" s="2034"/>
      <c r="BH421" s="2034"/>
      <c r="BI421" s="2034"/>
      <c r="BJ421" s="2034"/>
      <c r="BK421" s="2034"/>
      <c r="BL421" s="2034"/>
      <c r="BM421" s="2034"/>
      <c r="BN421" s="2034"/>
      <c r="BO421" s="2034"/>
      <c r="BP421" s="2035"/>
      <c r="BQ421" s="2332"/>
      <c r="BR421" s="1590"/>
      <c r="BS421" s="1590"/>
      <c r="BT421" s="1590"/>
      <c r="BU421" s="1590"/>
      <c r="BV421" s="1590"/>
      <c r="BW421" s="1590"/>
      <c r="BX421" s="1590"/>
      <c r="BY421" s="1590"/>
      <c r="BZ421" s="1590"/>
      <c r="CA421" s="1590"/>
      <c r="CB421" s="1590"/>
      <c r="CC421" s="1590"/>
      <c r="CD421" s="1690"/>
      <c r="CE421" s="76"/>
      <c r="CF421" s="76"/>
      <c r="CG421" s="77"/>
      <c r="CH421" s="77"/>
      <c r="CN421" s="85"/>
      <c r="CO421" s="85"/>
      <c r="CP421" s="85"/>
      <c r="CQ421" s="85"/>
      <c r="CR421" s="85"/>
      <c r="CS421" s="85"/>
      <c r="CT421" s="85"/>
      <c r="CU421" s="85"/>
      <c r="CV421" s="85"/>
    </row>
    <row r="422" spans="1:100" ht="13.5" customHeight="1" x14ac:dyDescent="0.2">
      <c r="A422" s="132" t="str">
        <f>+IF('⑧一覧からの作成用データ（異動届）'!$AC$38="印刷ＯＫ→",1,"")</f>
        <v/>
      </c>
      <c r="B422" s="2413"/>
      <c r="C422" s="2413"/>
      <c r="D422" s="2396"/>
      <c r="E422" s="2396"/>
      <c r="F422" s="2413"/>
      <c r="G422" s="2413"/>
      <c r="H422" s="2396"/>
      <c r="I422" s="2396"/>
      <c r="J422" s="486"/>
      <c r="K422" s="2344"/>
      <c r="L422" s="2344"/>
      <c r="M422" s="697" t="s">
        <v>34</v>
      </c>
      <c r="N422" s="2051"/>
      <c r="O422" s="2051"/>
      <c r="P422" s="2051"/>
      <c r="Q422" s="2051"/>
      <c r="R422" s="2053"/>
      <c r="S422" s="2567" t="s">
        <v>505</v>
      </c>
      <c r="T422" s="2568"/>
      <c r="U422" s="2568"/>
      <c r="V422" s="2568"/>
      <c r="W422" s="2568"/>
      <c r="X422" s="2568"/>
      <c r="Y422" s="2568"/>
      <c r="Z422" s="2568"/>
      <c r="AA422" s="2568"/>
      <c r="AB422" s="2568"/>
      <c r="AC422" s="2568"/>
      <c r="AD422" s="2568"/>
      <c r="AE422" s="2568"/>
      <c r="AF422" s="2568"/>
      <c r="AG422" s="2568"/>
      <c r="AH422" s="2568"/>
      <c r="AI422" s="2568"/>
      <c r="AJ422" s="2568"/>
      <c r="AK422" s="2568"/>
      <c r="AL422" s="2568"/>
      <c r="AM422" s="2568"/>
      <c r="AN422" s="2483" t="str">
        <f>TEXT('⑧一覧からの作成用データ（異動届）'!$M$38,"#,##0")&amp;""</f>
        <v>0</v>
      </c>
      <c r="AO422" s="2484"/>
      <c r="AP422" s="2484"/>
      <c r="AQ422" s="2484"/>
      <c r="AR422" s="2485"/>
      <c r="AS422" s="2492" t="str">
        <f>'⑧一覧からの作成用データ（異動届）'!$N$38&amp;""</f>
        <v/>
      </c>
      <c r="AT422" s="2493"/>
      <c r="AU422" s="2493"/>
      <c r="AV422" s="2471" t="s">
        <v>84</v>
      </c>
      <c r="AW422" s="2498"/>
      <c r="AX422" s="2501" t="str">
        <f>'⑧一覧からの作成用データ（異動届）'!$U$38&amp;""</f>
        <v>6</v>
      </c>
      <c r="AY422" s="2493"/>
      <c r="AZ422" s="2493"/>
      <c r="BA422" s="2471" t="s">
        <v>84</v>
      </c>
      <c r="BB422" s="2472"/>
      <c r="BC422" s="2477" t="str">
        <f>'⑧一覧からの作成用データ（異動届）'!$R$38&amp;"年"</f>
        <v>年</v>
      </c>
      <c r="BD422" s="2477"/>
      <c r="BE422" s="2478"/>
      <c r="BF422" s="2259" t="str">
        <f>'⑧一覧からの作成用データ（異動届）'!$J$38&amp;""</f>
        <v/>
      </c>
      <c r="BG422" s="2259"/>
      <c r="BH422" s="2260"/>
      <c r="BI422" s="2265" t="s">
        <v>583</v>
      </c>
      <c r="BJ422" s="2266"/>
      <c r="BK422" s="2266"/>
      <c r="BL422" s="2266"/>
      <c r="BM422" s="2266"/>
      <c r="BN422" s="2266"/>
      <c r="BO422" s="2266"/>
      <c r="BP422" s="2266"/>
      <c r="BQ422" s="2268" t="str">
        <f>'⑧一覧からの作成用データ（異動届）'!$K$38&amp;""</f>
        <v/>
      </c>
      <c r="BR422" s="2259"/>
      <c r="BS422" s="2260"/>
      <c r="BT422" s="2271" t="s">
        <v>78</v>
      </c>
      <c r="BU422" s="2272"/>
      <c r="BV422" s="2272"/>
      <c r="BW422" s="2272"/>
      <c r="BX422" s="2272"/>
      <c r="BY422" s="2272"/>
      <c r="BZ422" s="2272"/>
      <c r="CA422" s="2272"/>
      <c r="CB422" s="2272"/>
      <c r="CC422" s="2272"/>
      <c r="CD422" s="2273"/>
      <c r="CE422" s="76"/>
      <c r="CF422" s="76"/>
      <c r="CG422" s="77"/>
      <c r="CH422" s="77"/>
      <c r="CN422" s="85"/>
      <c r="CO422" s="85"/>
      <c r="CP422" s="85"/>
      <c r="CQ422" s="85"/>
      <c r="CR422" s="85"/>
      <c r="CS422" s="85"/>
      <c r="CT422" s="85"/>
      <c r="CU422" s="85"/>
      <c r="CV422" s="85"/>
    </row>
    <row r="423" spans="1:100" ht="13.5" customHeight="1" x14ac:dyDescent="0.2">
      <c r="A423" s="132" t="str">
        <f>+IF('⑧一覧からの作成用データ（異動届）'!$AC$38="印刷ＯＫ→",1,"")</f>
        <v/>
      </c>
      <c r="B423" s="2413"/>
      <c r="C423" s="2413"/>
      <c r="D423" s="2396"/>
      <c r="E423" s="2396"/>
      <c r="F423" s="2413"/>
      <c r="G423" s="2413"/>
      <c r="H423" s="2396"/>
      <c r="I423" s="2396"/>
      <c r="J423" s="486"/>
      <c r="K423" s="2344"/>
      <c r="L423" s="2344"/>
      <c r="M423" s="1559"/>
      <c r="N423" s="2052"/>
      <c r="O423" s="2052"/>
      <c r="P423" s="2052"/>
      <c r="Q423" s="2052"/>
      <c r="R423" s="2054"/>
      <c r="S423" s="2569"/>
      <c r="T423" s="2570"/>
      <c r="U423" s="2570"/>
      <c r="V423" s="2570"/>
      <c r="W423" s="2570"/>
      <c r="X423" s="2570"/>
      <c r="Y423" s="2570"/>
      <c r="Z423" s="2570"/>
      <c r="AA423" s="2570"/>
      <c r="AB423" s="2570"/>
      <c r="AC423" s="2570"/>
      <c r="AD423" s="2570"/>
      <c r="AE423" s="2570"/>
      <c r="AF423" s="2570"/>
      <c r="AG423" s="2570"/>
      <c r="AH423" s="2570"/>
      <c r="AI423" s="2570"/>
      <c r="AJ423" s="2570"/>
      <c r="AK423" s="2570"/>
      <c r="AL423" s="2570"/>
      <c r="AM423" s="2570"/>
      <c r="AN423" s="2486"/>
      <c r="AO423" s="2487"/>
      <c r="AP423" s="2487"/>
      <c r="AQ423" s="2487"/>
      <c r="AR423" s="2488"/>
      <c r="AS423" s="2494"/>
      <c r="AT423" s="2495"/>
      <c r="AU423" s="2495"/>
      <c r="AV423" s="2473"/>
      <c r="AW423" s="2499"/>
      <c r="AX423" s="2495"/>
      <c r="AY423" s="2495"/>
      <c r="AZ423" s="2495"/>
      <c r="BA423" s="2473"/>
      <c r="BB423" s="2474"/>
      <c r="BC423" s="2479"/>
      <c r="BD423" s="2479"/>
      <c r="BE423" s="2480"/>
      <c r="BF423" s="2261"/>
      <c r="BG423" s="2261"/>
      <c r="BH423" s="2262"/>
      <c r="BI423" s="2267"/>
      <c r="BJ423" s="2267"/>
      <c r="BK423" s="2267"/>
      <c r="BL423" s="2267"/>
      <c r="BM423" s="2267"/>
      <c r="BN423" s="2267"/>
      <c r="BO423" s="2267"/>
      <c r="BP423" s="2267"/>
      <c r="BQ423" s="2269"/>
      <c r="BR423" s="2261"/>
      <c r="BS423" s="2262"/>
      <c r="BT423" s="2274"/>
      <c r="BU423" s="2274"/>
      <c r="BV423" s="2274"/>
      <c r="BW423" s="2274"/>
      <c r="BX423" s="2274"/>
      <c r="BY423" s="2274"/>
      <c r="BZ423" s="2274"/>
      <c r="CA423" s="2274"/>
      <c r="CB423" s="2274"/>
      <c r="CC423" s="2274"/>
      <c r="CD423" s="2275"/>
      <c r="CE423" s="76"/>
      <c r="CF423" s="76"/>
      <c r="CG423" s="77"/>
      <c r="CH423" s="77"/>
      <c r="CO423" s="85"/>
      <c r="CP423" s="85"/>
      <c r="CQ423" s="85"/>
      <c r="CR423" s="85"/>
      <c r="CS423" s="85"/>
      <c r="CT423" s="85"/>
      <c r="CU423" s="85"/>
      <c r="CV423" s="85"/>
    </row>
    <row r="424" spans="1:100" ht="12.75" customHeight="1" thickBot="1" x14ac:dyDescent="0.25">
      <c r="A424" s="132" t="str">
        <f>+IF('⑧一覧からの作成用データ（異動届）'!$AC$38="印刷ＯＫ→",1,"")</f>
        <v/>
      </c>
      <c r="B424" s="2413"/>
      <c r="C424" s="2413"/>
      <c r="D424" s="2396"/>
      <c r="E424" s="2396"/>
      <c r="F424" s="2413"/>
      <c r="G424" s="2413"/>
      <c r="H424" s="2396"/>
      <c r="I424" s="2396"/>
      <c r="J424" s="486"/>
      <c r="K424" s="2344"/>
      <c r="L424" s="2344"/>
      <c r="M424" s="2303" t="s">
        <v>477</v>
      </c>
      <c r="N424" s="2304"/>
      <c r="O424" s="2304"/>
      <c r="P424" s="2304"/>
      <c r="Q424" s="2304"/>
      <c r="R424" s="2305"/>
      <c r="S424" s="2502" t="str">
        <f>'⑧一覧からの作成用データ（異動届）'!$F$38&amp;""</f>
        <v/>
      </c>
      <c r="T424" s="2503"/>
      <c r="U424" s="2503"/>
      <c r="V424" s="2503"/>
      <c r="W424" s="2503"/>
      <c r="X424" s="2503"/>
      <c r="Y424" s="2503"/>
      <c r="Z424" s="2503"/>
      <c r="AA424" s="2503"/>
      <c r="AB424" s="2503"/>
      <c r="AC424" s="2503"/>
      <c r="AD424" s="2503"/>
      <c r="AE424" s="2503"/>
      <c r="AF424" s="2503"/>
      <c r="AG424" s="2503"/>
      <c r="AH424" s="2503"/>
      <c r="AI424" s="2503"/>
      <c r="AJ424" s="2503"/>
      <c r="AK424" s="2503"/>
      <c r="AL424" s="2503"/>
      <c r="AM424" s="2504"/>
      <c r="AN424" s="2486"/>
      <c r="AO424" s="2487"/>
      <c r="AP424" s="2487"/>
      <c r="AQ424" s="2487"/>
      <c r="AR424" s="2488"/>
      <c r="AS424" s="2496"/>
      <c r="AT424" s="2497"/>
      <c r="AU424" s="2497"/>
      <c r="AV424" s="2475"/>
      <c r="AW424" s="2500"/>
      <c r="AX424" s="2497"/>
      <c r="AY424" s="2497"/>
      <c r="AZ424" s="2497"/>
      <c r="BA424" s="2475"/>
      <c r="BB424" s="2476"/>
      <c r="BC424" s="2481"/>
      <c r="BD424" s="2481"/>
      <c r="BE424" s="2482"/>
      <c r="BF424" s="2263"/>
      <c r="BG424" s="2263"/>
      <c r="BH424" s="2264"/>
      <c r="BI424" s="2267"/>
      <c r="BJ424" s="2267"/>
      <c r="BK424" s="2267"/>
      <c r="BL424" s="2267"/>
      <c r="BM424" s="2267"/>
      <c r="BN424" s="2267"/>
      <c r="BO424" s="2267"/>
      <c r="BP424" s="2267"/>
      <c r="BQ424" s="2270"/>
      <c r="BR424" s="2263"/>
      <c r="BS424" s="2264"/>
      <c r="BT424" s="2274"/>
      <c r="BU424" s="2274"/>
      <c r="BV424" s="2274"/>
      <c r="BW424" s="2274"/>
      <c r="BX424" s="2274"/>
      <c r="BY424" s="2274"/>
      <c r="BZ424" s="2274"/>
      <c r="CA424" s="2274"/>
      <c r="CB424" s="2274"/>
      <c r="CC424" s="2274"/>
      <c r="CD424" s="2275"/>
      <c r="CE424" s="76"/>
      <c r="CF424" s="76"/>
      <c r="CG424" s="77"/>
      <c r="CH424" s="77"/>
      <c r="CO424" s="85"/>
      <c r="CP424" s="85"/>
      <c r="CQ424" s="85"/>
      <c r="CR424" s="85"/>
      <c r="CS424" s="85"/>
      <c r="CT424" s="85"/>
      <c r="CU424" s="85"/>
      <c r="CV424" s="85"/>
    </row>
    <row r="425" spans="1:100" ht="12.75" customHeight="1" x14ac:dyDescent="0.2">
      <c r="A425" s="132" t="str">
        <f>+IF('⑧一覧からの作成用データ（異動届）'!$AC$38="印刷ＯＫ→",1,"")</f>
        <v/>
      </c>
      <c r="B425" s="2413"/>
      <c r="C425" s="2413"/>
      <c r="D425" s="2396"/>
      <c r="E425" s="2396"/>
      <c r="F425" s="2413"/>
      <c r="G425" s="2413"/>
      <c r="H425" s="2396"/>
      <c r="I425" s="2396"/>
      <c r="J425" s="486"/>
      <c r="K425" s="2344"/>
      <c r="L425" s="2344"/>
      <c r="M425" s="2306"/>
      <c r="N425" s="2307"/>
      <c r="O425" s="2307"/>
      <c r="P425" s="2307"/>
      <c r="Q425" s="2307"/>
      <c r="R425" s="2308"/>
      <c r="S425" s="2505"/>
      <c r="T425" s="1636"/>
      <c r="U425" s="1636"/>
      <c r="V425" s="1636"/>
      <c r="W425" s="1636"/>
      <c r="X425" s="1636"/>
      <c r="Y425" s="1636"/>
      <c r="Z425" s="1636"/>
      <c r="AA425" s="1636"/>
      <c r="AB425" s="1636"/>
      <c r="AC425" s="1636"/>
      <c r="AD425" s="1636"/>
      <c r="AE425" s="1636"/>
      <c r="AF425" s="1636"/>
      <c r="AG425" s="1636"/>
      <c r="AH425" s="1636"/>
      <c r="AI425" s="1636"/>
      <c r="AJ425" s="1636"/>
      <c r="AK425" s="1636"/>
      <c r="AL425" s="1636"/>
      <c r="AM425" s="2506"/>
      <c r="AN425" s="2486"/>
      <c r="AO425" s="2487"/>
      <c r="AP425" s="2487"/>
      <c r="AQ425" s="2487"/>
      <c r="AR425" s="2488"/>
      <c r="AS425" s="2492" t="str">
        <f>'⑧一覧からの作成用データ（異動届）'!$O$38&amp;""</f>
        <v/>
      </c>
      <c r="AT425" s="2493"/>
      <c r="AU425" s="2493"/>
      <c r="AV425" s="2471" t="s">
        <v>81</v>
      </c>
      <c r="AW425" s="2498"/>
      <c r="AX425" s="2493" t="str">
        <f>'⑧一覧からの作成用データ（異動届）'!V38&amp;""</f>
        <v>5</v>
      </c>
      <c r="AY425" s="2493"/>
      <c r="AZ425" s="2493"/>
      <c r="BA425" s="2471" t="s">
        <v>81</v>
      </c>
      <c r="BB425" s="2472"/>
      <c r="BC425" s="2516" t="str">
        <f>'⑧一覧からの作成用データ（異動届）'!$S$38&amp;"月"</f>
        <v>月</v>
      </c>
      <c r="BD425" s="2517"/>
      <c r="BE425" s="2518"/>
      <c r="BF425" s="2360" t="s">
        <v>108</v>
      </c>
      <c r="BG425" s="2361"/>
      <c r="BH425" s="2361"/>
      <c r="BI425" s="2267"/>
      <c r="BJ425" s="2267"/>
      <c r="BK425" s="2267"/>
      <c r="BL425" s="2267"/>
      <c r="BM425" s="2267"/>
      <c r="BN425" s="2267"/>
      <c r="BO425" s="2267"/>
      <c r="BP425" s="2267"/>
      <c r="BQ425" s="2364" t="s">
        <v>497</v>
      </c>
      <c r="BR425" s="2365"/>
      <c r="BS425" s="2365"/>
      <c r="BT425" s="2274"/>
      <c r="BU425" s="2274"/>
      <c r="BV425" s="2274"/>
      <c r="BW425" s="2274"/>
      <c r="BX425" s="2274"/>
      <c r="BY425" s="2274"/>
      <c r="BZ425" s="2274"/>
      <c r="CA425" s="2274"/>
      <c r="CB425" s="2274"/>
      <c r="CC425" s="2274"/>
      <c r="CD425" s="2275"/>
      <c r="CE425" s="76"/>
      <c r="CF425" s="76"/>
      <c r="CG425" s="77"/>
      <c r="CH425" s="77"/>
      <c r="CO425" s="85"/>
      <c r="CP425" s="85"/>
      <c r="CQ425" s="85"/>
      <c r="CR425" s="85"/>
      <c r="CS425" s="85"/>
      <c r="CT425" s="85"/>
      <c r="CU425" s="85"/>
      <c r="CV425" s="85"/>
    </row>
    <row r="426" spans="1:100" ht="12.75" customHeight="1" x14ac:dyDescent="0.2">
      <c r="A426" s="132" t="str">
        <f>+IF('⑧一覧からの作成用データ（異動届）'!$AC$38="印刷ＯＫ→",1,"")</f>
        <v/>
      </c>
      <c r="B426" s="2413"/>
      <c r="C426" s="2413"/>
      <c r="D426" s="2396"/>
      <c r="E426" s="2396"/>
      <c r="F426" s="2413"/>
      <c r="G426" s="2413"/>
      <c r="H426" s="2396"/>
      <c r="I426" s="2396"/>
      <c r="J426" s="486"/>
      <c r="K426" s="2344"/>
      <c r="L426" s="2344"/>
      <c r="M426" s="2309"/>
      <c r="N426" s="2310"/>
      <c r="O426" s="2310"/>
      <c r="P426" s="2310"/>
      <c r="Q426" s="2310"/>
      <c r="R426" s="2311"/>
      <c r="S426" s="2507"/>
      <c r="T426" s="2508"/>
      <c r="U426" s="2508"/>
      <c r="V426" s="2508"/>
      <c r="W426" s="2508"/>
      <c r="X426" s="2508"/>
      <c r="Y426" s="2508"/>
      <c r="Z426" s="2508"/>
      <c r="AA426" s="2508"/>
      <c r="AB426" s="2508"/>
      <c r="AC426" s="2508"/>
      <c r="AD426" s="2508"/>
      <c r="AE426" s="2508"/>
      <c r="AF426" s="2508"/>
      <c r="AG426" s="2508"/>
      <c r="AH426" s="2508"/>
      <c r="AI426" s="2508"/>
      <c r="AJ426" s="2508"/>
      <c r="AK426" s="2508"/>
      <c r="AL426" s="2508"/>
      <c r="AM426" s="2509"/>
      <c r="AN426" s="2486"/>
      <c r="AO426" s="2487"/>
      <c r="AP426" s="2487"/>
      <c r="AQ426" s="2487"/>
      <c r="AR426" s="2488"/>
      <c r="AS426" s="2494"/>
      <c r="AT426" s="2495"/>
      <c r="AU426" s="2495"/>
      <c r="AV426" s="2473"/>
      <c r="AW426" s="2499"/>
      <c r="AX426" s="2495"/>
      <c r="AY426" s="2495"/>
      <c r="AZ426" s="2495"/>
      <c r="BA426" s="2473"/>
      <c r="BB426" s="2474"/>
      <c r="BC426" s="2519"/>
      <c r="BD426" s="2520"/>
      <c r="BE426" s="2521"/>
      <c r="BF426" s="2362"/>
      <c r="BG426" s="2363"/>
      <c r="BH426" s="2363"/>
      <c r="BI426" s="2267"/>
      <c r="BJ426" s="2267"/>
      <c r="BK426" s="2267"/>
      <c r="BL426" s="2267"/>
      <c r="BM426" s="2267"/>
      <c r="BN426" s="2267"/>
      <c r="BO426" s="2267"/>
      <c r="BP426" s="2267"/>
      <c r="BQ426" s="2366"/>
      <c r="BR426" s="2367"/>
      <c r="BS426" s="2367"/>
      <c r="BT426" s="2274"/>
      <c r="BU426" s="2274"/>
      <c r="BV426" s="2274"/>
      <c r="BW426" s="2274"/>
      <c r="BX426" s="2274"/>
      <c r="BY426" s="2274"/>
      <c r="BZ426" s="2274"/>
      <c r="CA426" s="2274"/>
      <c r="CB426" s="2274"/>
      <c r="CC426" s="2274"/>
      <c r="CD426" s="2275"/>
      <c r="CE426" s="76"/>
      <c r="CF426" s="76"/>
      <c r="CG426" s="77"/>
      <c r="CH426" s="77"/>
      <c r="CN426" s="85"/>
      <c r="CO426" s="85"/>
      <c r="CP426" s="85"/>
      <c r="CQ426" s="85"/>
      <c r="CR426" s="85"/>
      <c r="CS426" s="85"/>
      <c r="CT426" s="87"/>
      <c r="CU426" s="85"/>
      <c r="CV426" s="85"/>
    </row>
    <row r="427" spans="1:100" ht="12.75" customHeight="1" x14ac:dyDescent="0.2">
      <c r="A427" s="132" t="str">
        <f>+IF('⑧一覧からの作成用データ（異動届）'!$AC$38="印刷ＯＫ→",1,"")</f>
        <v/>
      </c>
      <c r="B427" s="2413"/>
      <c r="C427" s="2413"/>
      <c r="D427" s="2396"/>
      <c r="E427" s="2396"/>
      <c r="F427" s="2413"/>
      <c r="G427" s="2413"/>
      <c r="H427" s="2396"/>
      <c r="I427" s="2396"/>
      <c r="J427" s="486"/>
      <c r="K427" s="2344"/>
      <c r="L427" s="2344"/>
      <c r="M427" s="697" t="s">
        <v>5</v>
      </c>
      <c r="N427" s="2051"/>
      <c r="O427" s="2051"/>
      <c r="P427" s="2051"/>
      <c r="Q427" s="2051"/>
      <c r="R427" s="2053"/>
      <c r="S427" s="2525" t="str">
        <f>'⑧一覧からの作成用データ（異動届）'!$G$38&amp;""</f>
        <v/>
      </c>
      <c r="T427" s="2526"/>
      <c r="U427" s="2526"/>
      <c r="V427" s="2526"/>
      <c r="W427" s="2526"/>
      <c r="X427" s="2526"/>
      <c r="Y427" s="2526"/>
      <c r="Z427" s="2526"/>
      <c r="AA427" s="2526"/>
      <c r="AB427" s="2526"/>
      <c r="AC427" s="2526"/>
      <c r="AD427" s="2526"/>
      <c r="AE427" s="2526"/>
      <c r="AF427" s="2526"/>
      <c r="AG427" s="2526"/>
      <c r="AH427" s="2526"/>
      <c r="AI427" s="2526"/>
      <c r="AJ427" s="2526"/>
      <c r="AK427" s="2526"/>
      <c r="AL427" s="2526"/>
      <c r="AM427" s="2526"/>
      <c r="AN427" s="2486"/>
      <c r="AO427" s="2487"/>
      <c r="AP427" s="2487"/>
      <c r="AQ427" s="2487"/>
      <c r="AR427" s="2488"/>
      <c r="AS427" s="2496"/>
      <c r="AT427" s="2497"/>
      <c r="AU427" s="2497"/>
      <c r="AV427" s="2475"/>
      <c r="AW427" s="2500"/>
      <c r="AX427" s="2497"/>
      <c r="AY427" s="2497"/>
      <c r="AZ427" s="2497"/>
      <c r="BA427" s="2475"/>
      <c r="BB427" s="2476"/>
      <c r="BC427" s="2522"/>
      <c r="BD427" s="2523"/>
      <c r="BE427" s="2524"/>
      <c r="BF427" s="2362"/>
      <c r="BG427" s="2363"/>
      <c r="BH427" s="2363"/>
      <c r="BI427" s="2267"/>
      <c r="BJ427" s="2267"/>
      <c r="BK427" s="2267"/>
      <c r="BL427" s="2267"/>
      <c r="BM427" s="2267"/>
      <c r="BN427" s="2267"/>
      <c r="BO427" s="2267"/>
      <c r="BP427" s="2267"/>
      <c r="BQ427" s="2366"/>
      <c r="BR427" s="2367"/>
      <c r="BS427" s="2367"/>
      <c r="BT427" s="2274"/>
      <c r="BU427" s="2274"/>
      <c r="BV427" s="2274"/>
      <c r="BW427" s="2274"/>
      <c r="BX427" s="2274"/>
      <c r="BY427" s="2274"/>
      <c r="BZ427" s="2274"/>
      <c r="CA427" s="2274"/>
      <c r="CB427" s="2274"/>
      <c r="CC427" s="2274"/>
      <c r="CD427" s="2275"/>
      <c r="CE427" s="76"/>
      <c r="CF427" s="76"/>
      <c r="CG427" s="77"/>
      <c r="CH427" s="77"/>
      <c r="CN427" s="85"/>
      <c r="CO427" s="85"/>
      <c r="CP427" s="85"/>
      <c r="CQ427" s="85"/>
      <c r="CR427" s="85"/>
      <c r="CS427" s="85"/>
      <c r="CT427" s="85"/>
      <c r="CU427" s="85"/>
      <c r="CV427" s="85"/>
    </row>
    <row r="428" spans="1:100" ht="12.75" customHeight="1" x14ac:dyDescent="0.2">
      <c r="A428" s="132" t="str">
        <f>+IF('⑧一覧からの作成用データ（異動届）'!$AC$38="印刷ＯＫ→",1,"")</f>
        <v/>
      </c>
      <c r="B428" s="2413"/>
      <c r="C428" s="2413"/>
      <c r="D428" s="2396"/>
      <c r="E428" s="2396"/>
      <c r="F428" s="2413"/>
      <c r="G428" s="2413"/>
      <c r="H428" s="2396"/>
      <c r="I428" s="2396"/>
      <c r="J428" s="486"/>
      <c r="K428" s="2344"/>
      <c r="L428" s="2344"/>
      <c r="M428" s="2165"/>
      <c r="N428" s="1564"/>
      <c r="O428" s="1564"/>
      <c r="P428" s="1564"/>
      <c r="Q428" s="1564"/>
      <c r="R428" s="1565"/>
      <c r="S428" s="2527"/>
      <c r="T428" s="2528"/>
      <c r="U428" s="2528"/>
      <c r="V428" s="2528"/>
      <c r="W428" s="2528"/>
      <c r="X428" s="2528"/>
      <c r="Y428" s="2528"/>
      <c r="Z428" s="2528"/>
      <c r="AA428" s="2528"/>
      <c r="AB428" s="2528"/>
      <c r="AC428" s="2528"/>
      <c r="AD428" s="2528"/>
      <c r="AE428" s="2528"/>
      <c r="AF428" s="2528"/>
      <c r="AG428" s="2528"/>
      <c r="AH428" s="2528"/>
      <c r="AI428" s="2528"/>
      <c r="AJ428" s="2528"/>
      <c r="AK428" s="2528"/>
      <c r="AL428" s="2528"/>
      <c r="AM428" s="2528"/>
      <c r="AN428" s="2486"/>
      <c r="AO428" s="2487"/>
      <c r="AP428" s="2487"/>
      <c r="AQ428" s="2487"/>
      <c r="AR428" s="2488"/>
      <c r="AS428" s="2531" t="str">
        <f>TEXT('⑧一覧からの作成用データ（異動届）'!$P$38,"#,##0")&amp;""</f>
        <v>0</v>
      </c>
      <c r="AT428" s="2531"/>
      <c r="AU428" s="2531"/>
      <c r="AV428" s="2531"/>
      <c r="AW428" s="2531"/>
      <c r="AX428" s="2456" t="str">
        <f>TEXT('⑧一覧からの作成用データ（異動届）'!$W$38,"#,##0")&amp;""</f>
        <v>左記（ア）（イ）を入力してください</v>
      </c>
      <c r="AY428" s="2456"/>
      <c r="AZ428" s="2456"/>
      <c r="BA428" s="2456"/>
      <c r="BB428" s="2457"/>
      <c r="BC428" s="2462" t="str">
        <f>'⑧一覧からの作成用データ（異動届）'!$T$38&amp;"日"</f>
        <v>日</v>
      </c>
      <c r="BD428" s="2463"/>
      <c r="BE428" s="2464"/>
      <c r="BF428" s="2362"/>
      <c r="BG428" s="2363"/>
      <c r="BH428" s="2363"/>
      <c r="BI428" s="2267"/>
      <c r="BJ428" s="2267"/>
      <c r="BK428" s="2267"/>
      <c r="BL428" s="2267"/>
      <c r="BM428" s="2267"/>
      <c r="BN428" s="2267"/>
      <c r="BO428" s="2267"/>
      <c r="BP428" s="2267"/>
      <c r="BQ428" s="2366"/>
      <c r="BR428" s="2367"/>
      <c r="BS428" s="2367"/>
      <c r="BT428" s="2274"/>
      <c r="BU428" s="2274"/>
      <c r="BV428" s="2274"/>
      <c r="BW428" s="2274"/>
      <c r="BX428" s="2274"/>
      <c r="BY428" s="2274"/>
      <c r="BZ428" s="2274"/>
      <c r="CA428" s="2274"/>
      <c r="CB428" s="2274"/>
      <c r="CC428" s="2274"/>
      <c r="CD428" s="2275"/>
      <c r="CE428" s="76"/>
      <c r="CF428" s="76"/>
      <c r="CG428" s="77"/>
      <c r="CH428" s="77"/>
      <c r="CN428" s="85"/>
      <c r="CO428" s="85"/>
      <c r="CP428" s="85"/>
      <c r="CQ428" s="85"/>
      <c r="CR428" s="85"/>
      <c r="CS428" s="85"/>
      <c r="CT428" s="85"/>
      <c r="CU428" s="85"/>
      <c r="CV428" s="85"/>
    </row>
    <row r="429" spans="1:100" ht="12.75" customHeight="1" x14ac:dyDescent="0.2">
      <c r="A429" s="132" t="str">
        <f>+IF('⑧一覧からの作成用データ（異動届）'!$AC$38="印刷ＯＫ→",1,"")</f>
        <v/>
      </c>
      <c r="B429" s="2413"/>
      <c r="C429" s="2413"/>
      <c r="D429" s="2396"/>
      <c r="E429" s="2396"/>
      <c r="F429" s="2413"/>
      <c r="G429" s="2413"/>
      <c r="H429" s="2396"/>
      <c r="I429" s="2396"/>
      <c r="J429" s="486"/>
      <c r="K429" s="2344"/>
      <c r="L429" s="2344"/>
      <c r="M429" s="2165"/>
      <c r="N429" s="1564"/>
      <c r="O429" s="1564"/>
      <c r="P429" s="1564"/>
      <c r="Q429" s="1564"/>
      <c r="R429" s="1565"/>
      <c r="S429" s="2527"/>
      <c r="T429" s="2528"/>
      <c r="U429" s="2528"/>
      <c r="V429" s="2528"/>
      <c r="W429" s="2528"/>
      <c r="X429" s="2528"/>
      <c r="Y429" s="2528"/>
      <c r="Z429" s="2528"/>
      <c r="AA429" s="2528"/>
      <c r="AB429" s="2528"/>
      <c r="AC429" s="2528"/>
      <c r="AD429" s="2528"/>
      <c r="AE429" s="2528"/>
      <c r="AF429" s="2528"/>
      <c r="AG429" s="2528"/>
      <c r="AH429" s="2528"/>
      <c r="AI429" s="2528"/>
      <c r="AJ429" s="2528"/>
      <c r="AK429" s="2528"/>
      <c r="AL429" s="2528"/>
      <c r="AM429" s="2528"/>
      <c r="AN429" s="2486"/>
      <c r="AO429" s="2487"/>
      <c r="AP429" s="2487"/>
      <c r="AQ429" s="2487"/>
      <c r="AR429" s="2488"/>
      <c r="AS429" s="2531"/>
      <c r="AT429" s="2531"/>
      <c r="AU429" s="2531"/>
      <c r="AV429" s="2531"/>
      <c r="AW429" s="2531"/>
      <c r="AX429" s="2458"/>
      <c r="AY429" s="2458"/>
      <c r="AZ429" s="2458"/>
      <c r="BA429" s="2458"/>
      <c r="BB429" s="2459"/>
      <c r="BC429" s="2465"/>
      <c r="BD429" s="2466"/>
      <c r="BE429" s="2467"/>
      <c r="BF429" s="2278" t="s">
        <v>458</v>
      </c>
      <c r="BG429" s="2280" t="s">
        <v>107</v>
      </c>
      <c r="BH429" s="2280"/>
      <c r="BI429" s="2280"/>
      <c r="BJ429" s="2280"/>
      <c r="BK429" s="2280"/>
      <c r="BL429" s="2280"/>
      <c r="BM429" s="2280"/>
      <c r="BN429" s="2280"/>
      <c r="BO429" s="610"/>
      <c r="BP429" s="2281" t="s">
        <v>459</v>
      </c>
      <c r="BQ429" s="2366"/>
      <c r="BR429" s="2367"/>
      <c r="BS429" s="2367"/>
      <c r="BT429" s="2274"/>
      <c r="BU429" s="2274"/>
      <c r="BV429" s="2274"/>
      <c r="BW429" s="2274"/>
      <c r="BX429" s="2274"/>
      <c r="BY429" s="2274"/>
      <c r="BZ429" s="2274"/>
      <c r="CA429" s="2274"/>
      <c r="CB429" s="2274"/>
      <c r="CC429" s="2274"/>
      <c r="CD429" s="2275"/>
      <c r="CE429" s="76"/>
      <c r="CF429" s="76"/>
      <c r="CG429" s="88"/>
      <c r="CH429" s="88"/>
      <c r="CN429" s="85"/>
      <c r="CO429" s="85"/>
      <c r="CP429" s="85"/>
      <c r="CQ429" s="85"/>
      <c r="CR429" s="85"/>
      <c r="CS429" s="85"/>
      <c r="CT429" s="85"/>
      <c r="CU429" s="85"/>
      <c r="CV429" s="85"/>
    </row>
    <row r="430" spans="1:100" ht="12.75" customHeight="1" thickBot="1" x14ac:dyDescent="0.25">
      <c r="A430" s="132" t="str">
        <f>+IF('⑧一覧からの作成用データ（異動届）'!$AC$38="印刷ＯＫ→",1,"")</f>
        <v/>
      </c>
      <c r="B430" s="2413"/>
      <c r="C430" s="2413"/>
      <c r="D430" s="2396"/>
      <c r="E430" s="2396"/>
      <c r="F430" s="2413"/>
      <c r="G430" s="2413"/>
      <c r="H430" s="2396"/>
      <c r="I430" s="2396"/>
      <c r="J430" s="486"/>
      <c r="K430" s="2344"/>
      <c r="L430" s="2344"/>
      <c r="M430" s="1559"/>
      <c r="N430" s="2052"/>
      <c r="O430" s="2052"/>
      <c r="P430" s="2052"/>
      <c r="Q430" s="2052"/>
      <c r="R430" s="2054"/>
      <c r="S430" s="2529"/>
      <c r="T430" s="2530"/>
      <c r="U430" s="2530"/>
      <c r="V430" s="2530"/>
      <c r="W430" s="2530"/>
      <c r="X430" s="2530"/>
      <c r="Y430" s="2530"/>
      <c r="Z430" s="2530"/>
      <c r="AA430" s="2530"/>
      <c r="AB430" s="2530"/>
      <c r="AC430" s="2530"/>
      <c r="AD430" s="2530"/>
      <c r="AE430" s="2530"/>
      <c r="AF430" s="2530"/>
      <c r="AG430" s="2530"/>
      <c r="AH430" s="2530"/>
      <c r="AI430" s="2530"/>
      <c r="AJ430" s="2530"/>
      <c r="AK430" s="2530"/>
      <c r="AL430" s="2530"/>
      <c r="AM430" s="2530"/>
      <c r="AN430" s="2489"/>
      <c r="AO430" s="2490"/>
      <c r="AP430" s="2490"/>
      <c r="AQ430" s="2490"/>
      <c r="AR430" s="2491"/>
      <c r="AS430" s="2532"/>
      <c r="AT430" s="2532"/>
      <c r="AU430" s="2532"/>
      <c r="AV430" s="2532"/>
      <c r="AW430" s="2532"/>
      <c r="AX430" s="2460"/>
      <c r="AY430" s="2460"/>
      <c r="AZ430" s="2460"/>
      <c r="BA430" s="2460"/>
      <c r="BB430" s="2461"/>
      <c r="BC430" s="2468"/>
      <c r="BD430" s="2469"/>
      <c r="BE430" s="2470"/>
      <c r="BF430" s="2279"/>
      <c r="BG430" s="2283"/>
      <c r="BH430" s="2283"/>
      <c r="BI430" s="2283"/>
      <c r="BJ430" s="2283"/>
      <c r="BK430" s="2283"/>
      <c r="BL430" s="2283"/>
      <c r="BM430" s="2283"/>
      <c r="BN430" s="2283"/>
      <c r="BO430" s="611"/>
      <c r="BP430" s="2282"/>
      <c r="BQ430" s="2368"/>
      <c r="BR430" s="2369"/>
      <c r="BS430" s="2369"/>
      <c r="BT430" s="2276"/>
      <c r="BU430" s="2276"/>
      <c r="BV430" s="2276"/>
      <c r="BW430" s="2276"/>
      <c r="BX430" s="2276"/>
      <c r="BY430" s="2276"/>
      <c r="BZ430" s="2276"/>
      <c r="CA430" s="2276"/>
      <c r="CB430" s="2276"/>
      <c r="CC430" s="2276"/>
      <c r="CD430" s="2277"/>
      <c r="CE430" s="89"/>
      <c r="CF430" s="89"/>
      <c r="CG430" s="88"/>
      <c r="CH430" s="88"/>
      <c r="CN430" s="85"/>
      <c r="CO430" s="85"/>
      <c r="CP430" s="85"/>
      <c r="CQ430" s="85"/>
      <c r="CR430" s="85"/>
      <c r="CS430" s="85"/>
      <c r="CT430" s="85"/>
      <c r="CU430" s="85"/>
      <c r="CV430" s="85"/>
    </row>
    <row r="431" spans="1:100" ht="6.75" customHeight="1" x14ac:dyDescent="0.2">
      <c r="A431" s="132" t="str">
        <f>+IF('⑧一覧からの作成用データ（異動届）'!$AC$38="印刷ＯＫ→",1,"")</f>
        <v/>
      </c>
      <c r="B431" s="2413"/>
      <c r="C431" s="2413"/>
      <c r="D431" s="2396"/>
      <c r="E431" s="2396"/>
      <c r="F431" s="2413"/>
      <c r="G431" s="2413"/>
      <c r="H431" s="2396"/>
      <c r="I431" s="2396"/>
      <c r="J431" s="486"/>
      <c r="K431" s="2211" t="s">
        <v>308</v>
      </c>
      <c r="L431" s="2211"/>
      <c r="M431" s="2211"/>
      <c r="N431" s="2211"/>
      <c r="O431" s="2211"/>
      <c r="P431" s="2211"/>
      <c r="Q431" s="2211"/>
      <c r="R431" s="2211"/>
      <c r="S431" s="2211"/>
      <c r="T431" s="2211"/>
      <c r="U431" s="2211"/>
      <c r="V431" s="2211"/>
      <c r="W431" s="2211"/>
      <c r="X431" s="2211"/>
      <c r="Y431" s="2211"/>
      <c r="Z431" s="2211"/>
      <c r="AA431" s="2211"/>
      <c r="AB431" s="2211"/>
      <c r="AC431" s="2211"/>
      <c r="AD431" s="2211"/>
      <c r="AE431" s="2211"/>
      <c r="AF431" s="2211"/>
      <c r="AG431" s="2211"/>
      <c r="AH431" s="2211"/>
      <c r="AI431" s="2211"/>
      <c r="AJ431" s="2211"/>
      <c r="AK431" s="2211"/>
      <c r="AL431" s="2211"/>
      <c r="AM431" s="2211"/>
      <c r="AN431" s="2212"/>
      <c r="AO431" s="2212"/>
      <c r="AP431" s="2212"/>
      <c r="AQ431" s="2212"/>
      <c r="AR431" s="2212"/>
      <c r="AS431" s="2212"/>
      <c r="AT431" s="2212"/>
      <c r="AU431" s="2212"/>
      <c r="AV431" s="2212"/>
      <c r="AW431" s="2212"/>
      <c r="AX431" s="2212"/>
      <c r="AY431" s="2212"/>
      <c r="AZ431" s="2212"/>
      <c r="BA431" s="2212"/>
      <c r="BB431" s="2212"/>
      <c r="BC431" s="2212"/>
      <c r="BD431" s="2212"/>
      <c r="BE431" s="2212"/>
      <c r="BF431" s="2211"/>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89"/>
      <c r="CC431" s="89"/>
      <c r="CD431" s="89"/>
      <c r="CE431" s="89"/>
      <c r="CF431" s="89"/>
      <c r="CG431" s="88"/>
      <c r="CH431" s="88"/>
      <c r="CN431" s="85"/>
      <c r="CO431" s="85"/>
      <c r="CP431" s="85"/>
      <c r="CQ431" s="85"/>
      <c r="CR431" s="85"/>
      <c r="CS431" s="85"/>
      <c r="CT431" s="85"/>
      <c r="CU431" s="85"/>
      <c r="CV431" s="85"/>
    </row>
    <row r="432" spans="1:100" ht="16.5" customHeight="1" thickBot="1" x14ac:dyDescent="0.25">
      <c r="A432" s="132" t="str">
        <f>+IF('⑧一覧からの作成用データ（異動届）'!$AC$38="印刷ＯＫ→",1,"")</f>
        <v/>
      </c>
      <c r="B432" s="2413"/>
      <c r="C432" s="2413"/>
      <c r="D432" s="2396"/>
      <c r="E432" s="2396"/>
      <c r="F432" s="2413"/>
      <c r="G432" s="2413"/>
      <c r="H432" s="2396"/>
      <c r="I432" s="2396"/>
      <c r="J432" s="486"/>
      <c r="K432" s="2212"/>
      <c r="L432" s="2212"/>
      <c r="M432" s="2212"/>
      <c r="N432" s="2212"/>
      <c r="O432" s="2212"/>
      <c r="P432" s="2212"/>
      <c r="Q432" s="2212"/>
      <c r="R432" s="2212"/>
      <c r="S432" s="2212"/>
      <c r="T432" s="2212"/>
      <c r="U432" s="2212"/>
      <c r="V432" s="2212"/>
      <c r="W432" s="2212"/>
      <c r="X432" s="2212"/>
      <c r="Y432" s="2212"/>
      <c r="Z432" s="2212"/>
      <c r="AA432" s="2212"/>
      <c r="AB432" s="2212"/>
      <c r="AC432" s="2212"/>
      <c r="AD432" s="2212"/>
      <c r="AE432" s="2212"/>
      <c r="AF432" s="2212"/>
      <c r="AG432" s="2212"/>
      <c r="AH432" s="2212"/>
      <c r="AI432" s="2212"/>
      <c r="AJ432" s="2212"/>
      <c r="AK432" s="2212"/>
      <c r="AL432" s="2212"/>
      <c r="AM432" s="2212"/>
      <c r="AN432" s="2212"/>
      <c r="AO432" s="2212"/>
      <c r="AP432" s="2212"/>
      <c r="AQ432" s="2212"/>
      <c r="AR432" s="2212"/>
      <c r="AS432" s="2212"/>
      <c r="AT432" s="2212"/>
      <c r="AU432" s="2212"/>
      <c r="AV432" s="2212"/>
      <c r="AW432" s="2212"/>
      <c r="AX432" s="2212"/>
      <c r="AY432" s="2212"/>
      <c r="AZ432" s="2212"/>
      <c r="BA432" s="2212"/>
      <c r="BB432" s="2212"/>
      <c r="BC432" s="2212"/>
      <c r="BD432" s="2212"/>
      <c r="BE432" s="2212"/>
      <c r="BF432" s="2212"/>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77"/>
      <c r="CH432" s="77"/>
      <c r="CN432" s="85"/>
      <c r="CO432" s="85"/>
      <c r="CP432" s="85"/>
      <c r="CQ432" s="85"/>
      <c r="CR432" s="85"/>
      <c r="CS432" s="85"/>
      <c r="CT432" s="85"/>
      <c r="CU432" s="85"/>
      <c r="CV432" s="85"/>
    </row>
    <row r="433" spans="1:100" ht="16.5" customHeight="1" x14ac:dyDescent="0.2">
      <c r="A433" s="132" t="str">
        <f>+IF('⑧一覧からの作成用データ（異動届）'!$AC$38="印刷ＯＫ→",1,"")</f>
        <v/>
      </c>
      <c r="B433" s="2413"/>
      <c r="C433" s="2413"/>
      <c r="D433" s="2396"/>
      <c r="E433" s="2396"/>
      <c r="F433" s="2413"/>
      <c r="G433" s="2413"/>
      <c r="H433" s="2396"/>
      <c r="I433" s="2396"/>
      <c r="J433" s="486"/>
      <c r="K433" s="2213" t="s">
        <v>35</v>
      </c>
      <c r="L433" s="2213"/>
      <c r="M433" s="2213"/>
      <c r="N433" s="1692" t="s">
        <v>460</v>
      </c>
      <c r="O433" s="1693"/>
      <c r="P433" s="1693"/>
      <c r="Q433" s="1693"/>
      <c r="R433" s="1693"/>
      <c r="S433" s="1693"/>
      <c r="T433" s="1693"/>
      <c r="U433" s="2214"/>
      <c r="V433" s="2215"/>
      <c r="W433" s="2215"/>
      <c r="X433" s="2215"/>
      <c r="Y433" s="2215"/>
      <c r="Z433" s="2215"/>
      <c r="AA433" s="2215"/>
      <c r="AB433" s="2215"/>
      <c r="AC433" s="2215"/>
      <c r="AD433" s="2215"/>
      <c r="AE433" s="2215"/>
      <c r="AF433" s="2215"/>
      <c r="AG433" s="2215"/>
      <c r="AH433" s="2216"/>
      <c r="AI433" s="2220" t="s">
        <v>229</v>
      </c>
      <c r="AJ433" s="2221"/>
      <c r="AK433" s="2222"/>
      <c r="AL433" s="2226" t="s">
        <v>39</v>
      </c>
      <c r="AM433" s="2227"/>
      <c r="AN433" s="2227"/>
      <c r="AO433" s="2227"/>
      <c r="AP433" s="2227"/>
      <c r="AQ433" s="2227"/>
      <c r="AR433" s="2227"/>
      <c r="AS433" s="2228"/>
      <c r="AT433" s="2077"/>
      <c r="AU433" s="2077"/>
      <c r="AV433" s="2077"/>
      <c r="AW433" s="2077"/>
      <c r="AX433" s="2077"/>
      <c r="AY433" s="2077"/>
      <c r="AZ433" s="2077"/>
      <c r="BA433" s="2077"/>
      <c r="BB433" s="2077"/>
      <c r="BC433" s="2077"/>
      <c r="BD433" s="2077"/>
      <c r="BE433" s="2177"/>
      <c r="BF433" s="2178"/>
      <c r="BG433" s="2199" t="s">
        <v>40</v>
      </c>
      <c r="BH433" s="2200"/>
      <c r="BI433" s="2200"/>
      <c r="BJ433" s="2200"/>
      <c r="BK433" s="2200"/>
      <c r="BL433" s="2200"/>
      <c r="BM433" s="2200"/>
      <c r="BN433" s="2200"/>
      <c r="BO433" s="2200"/>
      <c r="BP433" s="2200"/>
      <c r="BQ433" s="2200"/>
      <c r="BR433" s="2555" t="str">
        <f>IF('⑧一覧からの作成用データ（異動届）'!$Y$38="","",TEXT('⑧一覧からの作成用データ（異動届）'!$Y$38,"#,##0")&amp;"")</f>
        <v/>
      </c>
      <c r="BS433" s="2556"/>
      <c r="BT433" s="2556"/>
      <c r="BU433" s="2556"/>
      <c r="BV433" s="2556"/>
      <c r="BW433" s="2556"/>
      <c r="BX433" s="2556"/>
      <c r="BY433" s="2556"/>
      <c r="BZ433" s="2557"/>
      <c r="CA433" s="2208" t="s">
        <v>7</v>
      </c>
      <c r="CB433" s="2208"/>
      <c r="CC433" s="2208"/>
      <c r="CD433" s="2209"/>
      <c r="CE433" s="23"/>
      <c r="CF433" s="76"/>
      <c r="CG433" s="77"/>
      <c r="CH433" s="77"/>
      <c r="CN433" s="85"/>
      <c r="CO433" s="85"/>
      <c r="CP433" s="85"/>
      <c r="CQ433" s="85"/>
      <c r="CR433" s="85"/>
      <c r="CS433" s="85"/>
      <c r="CT433" s="85"/>
      <c r="CU433" s="85"/>
      <c r="CV433" s="85"/>
    </row>
    <row r="434" spans="1:100" ht="16.5" customHeight="1" thickBot="1" x14ac:dyDescent="0.25">
      <c r="A434" s="132" t="str">
        <f>+IF('⑧一覧からの作成用データ（異動届）'!$AC$38="印刷ＯＫ→",1,"")</f>
        <v/>
      </c>
      <c r="B434" s="2413"/>
      <c r="C434" s="2413"/>
      <c r="D434" s="2396"/>
      <c r="E434" s="2396"/>
      <c r="F434" s="2413"/>
      <c r="G434" s="2413"/>
      <c r="H434" s="2396"/>
      <c r="I434" s="2396"/>
      <c r="J434" s="486"/>
      <c r="K434" s="2213"/>
      <c r="L434" s="2213"/>
      <c r="M434" s="2213"/>
      <c r="N434" s="1698"/>
      <c r="O434" s="1699"/>
      <c r="P434" s="1699"/>
      <c r="Q434" s="1699"/>
      <c r="R434" s="1699"/>
      <c r="S434" s="1699"/>
      <c r="T434" s="1699"/>
      <c r="U434" s="2217"/>
      <c r="V434" s="2218"/>
      <c r="W434" s="2218"/>
      <c r="X434" s="2218"/>
      <c r="Y434" s="2218"/>
      <c r="Z434" s="2218"/>
      <c r="AA434" s="2218"/>
      <c r="AB434" s="2218"/>
      <c r="AC434" s="2218"/>
      <c r="AD434" s="2218"/>
      <c r="AE434" s="2218"/>
      <c r="AF434" s="2218"/>
      <c r="AG434" s="2218"/>
      <c r="AH434" s="2219"/>
      <c r="AI434" s="2223"/>
      <c r="AJ434" s="2224"/>
      <c r="AK434" s="2225"/>
      <c r="AL434" s="2229"/>
      <c r="AM434" s="2230"/>
      <c r="AN434" s="2230"/>
      <c r="AO434" s="2230"/>
      <c r="AP434" s="2230"/>
      <c r="AQ434" s="2230"/>
      <c r="AR434" s="2230"/>
      <c r="AS434" s="2231"/>
      <c r="AT434" s="2077"/>
      <c r="AU434" s="2077"/>
      <c r="AV434" s="2077"/>
      <c r="AW434" s="2077"/>
      <c r="AX434" s="2077"/>
      <c r="AY434" s="2077"/>
      <c r="AZ434" s="2077"/>
      <c r="BA434" s="2077"/>
      <c r="BB434" s="2077"/>
      <c r="BC434" s="2077"/>
      <c r="BD434" s="2077"/>
      <c r="BE434" s="2198"/>
      <c r="BF434" s="2196"/>
      <c r="BG434" s="2201"/>
      <c r="BH434" s="1530"/>
      <c r="BI434" s="1530"/>
      <c r="BJ434" s="1530"/>
      <c r="BK434" s="1530"/>
      <c r="BL434" s="1530"/>
      <c r="BM434" s="1530"/>
      <c r="BN434" s="1530"/>
      <c r="BO434" s="1530"/>
      <c r="BP434" s="1530"/>
      <c r="BQ434" s="1530"/>
      <c r="BR434" s="2558"/>
      <c r="BS434" s="2559"/>
      <c r="BT434" s="2559"/>
      <c r="BU434" s="2559"/>
      <c r="BV434" s="2559"/>
      <c r="BW434" s="2559"/>
      <c r="BX434" s="2559"/>
      <c r="BY434" s="2559"/>
      <c r="BZ434" s="2560"/>
      <c r="CA434" s="1632"/>
      <c r="CB434" s="1632"/>
      <c r="CC434" s="1632"/>
      <c r="CD434" s="2210"/>
      <c r="CE434" s="76"/>
      <c r="CF434" s="76"/>
      <c r="CG434" s="77"/>
      <c r="CH434" s="77"/>
      <c r="CN434" s="85"/>
      <c r="CO434" s="85"/>
      <c r="CP434" s="85"/>
      <c r="CQ434" s="85"/>
      <c r="CR434" s="85"/>
      <c r="CS434" s="85"/>
      <c r="CT434" s="85"/>
      <c r="CU434" s="85"/>
      <c r="CV434" s="85"/>
    </row>
    <row r="435" spans="1:100" ht="16.5" customHeight="1" x14ac:dyDescent="0.2">
      <c r="A435" s="132" t="str">
        <f>+IF('⑧一覧からの作成用データ（異動届）'!$AC$38="印刷ＯＫ→",1,"")</f>
        <v/>
      </c>
      <c r="B435" s="2413"/>
      <c r="C435" s="2413"/>
      <c r="D435" s="2396"/>
      <c r="E435" s="2396"/>
      <c r="F435" s="2413"/>
      <c r="G435" s="2413"/>
      <c r="H435" s="2396"/>
      <c r="I435" s="2396"/>
      <c r="J435" s="486"/>
      <c r="K435" s="2213"/>
      <c r="L435" s="2213"/>
      <c r="M435" s="2213"/>
      <c r="N435" s="2168" t="s">
        <v>21</v>
      </c>
      <c r="O435" s="2169"/>
      <c r="P435" s="2169"/>
      <c r="Q435" s="2169"/>
      <c r="R435" s="2169"/>
      <c r="S435" s="2169"/>
      <c r="T435" s="2170"/>
      <c r="U435" s="2177" t="s">
        <v>461</v>
      </c>
      <c r="V435" s="2178"/>
      <c r="W435" s="2179"/>
      <c r="X435" s="2179"/>
      <c r="Y435" s="2179"/>
      <c r="Z435" s="2179"/>
      <c r="AA435" s="2179"/>
      <c r="AB435" s="2179"/>
      <c r="AC435" s="2179"/>
      <c r="AD435" s="2179"/>
      <c r="AE435" s="63"/>
      <c r="AF435" s="63"/>
      <c r="AG435" s="63"/>
      <c r="AH435" s="63"/>
      <c r="AI435" s="63"/>
      <c r="AJ435" s="63"/>
      <c r="AK435" s="63"/>
      <c r="AL435" s="63"/>
      <c r="AM435" s="63"/>
      <c r="AN435" s="63"/>
      <c r="AO435" s="64"/>
      <c r="AP435" s="2180" t="s">
        <v>38</v>
      </c>
      <c r="AQ435" s="2181"/>
      <c r="AR435" s="2073" t="s">
        <v>33</v>
      </c>
      <c r="AS435" s="2074"/>
      <c r="AT435" s="2077"/>
      <c r="AU435" s="2077"/>
      <c r="AV435" s="2077"/>
      <c r="AW435" s="2077"/>
      <c r="AX435" s="2077"/>
      <c r="AY435" s="2077"/>
      <c r="AZ435" s="2077"/>
      <c r="BA435" s="2077"/>
      <c r="BB435" s="2077"/>
      <c r="BC435" s="2077"/>
      <c r="BD435" s="2077"/>
      <c r="BE435" s="2077"/>
      <c r="BF435" s="2078"/>
      <c r="BG435" s="57"/>
      <c r="BH435" s="76"/>
      <c r="BI435" s="76"/>
      <c r="BJ435" s="2561" t="str">
        <f>'⑧一覧からの作成用データ（異動届）'!$X$38&amp;""</f>
        <v/>
      </c>
      <c r="BK435" s="2562"/>
      <c r="BL435" s="2562"/>
      <c r="BM435" s="2562"/>
      <c r="BN435" s="2562"/>
      <c r="BO435" s="2563"/>
      <c r="BP435" s="1720" t="s">
        <v>311</v>
      </c>
      <c r="BQ435" s="2063"/>
      <c r="BR435" s="2063"/>
      <c r="BS435" s="2063"/>
      <c r="BT435" s="2063"/>
      <c r="BU435" s="2063"/>
      <c r="BV435" s="2063"/>
      <c r="BW435" s="2063"/>
      <c r="BX435" s="2063"/>
      <c r="BY435" s="2063"/>
      <c r="BZ435" s="2063"/>
      <c r="CA435" s="2063"/>
      <c r="CB435" s="2063"/>
      <c r="CC435" s="2063"/>
      <c r="CD435" s="2064"/>
      <c r="CE435" s="76"/>
      <c r="CF435" s="76"/>
      <c r="CG435" s="77"/>
      <c r="CH435" s="77"/>
      <c r="CN435" s="85"/>
      <c r="CO435" s="85"/>
      <c r="CP435" s="85"/>
      <c r="CQ435" s="85"/>
      <c r="CR435" s="85"/>
      <c r="CS435" s="85"/>
    </row>
    <row r="436" spans="1:100" ht="16.5" customHeight="1" thickBot="1" x14ac:dyDescent="0.25">
      <c r="A436" s="132" t="str">
        <f>+IF('⑧一覧からの作成用データ（異動届）'!$AC$38="印刷ＯＫ→",1,"")</f>
        <v/>
      </c>
      <c r="B436" s="2413"/>
      <c r="C436" s="2413"/>
      <c r="D436" s="2396"/>
      <c r="E436" s="2396"/>
      <c r="F436" s="2413"/>
      <c r="G436" s="2413"/>
      <c r="H436" s="2396"/>
      <c r="I436" s="2396"/>
      <c r="J436" s="486"/>
      <c r="K436" s="2213"/>
      <c r="L436" s="2213"/>
      <c r="M436" s="2213"/>
      <c r="N436" s="2171"/>
      <c r="O436" s="2172"/>
      <c r="P436" s="2172"/>
      <c r="Q436" s="2172"/>
      <c r="R436" s="2172"/>
      <c r="S436" s="2172"/>
      <c r="T436" s="2173"/>
      <c r="U436" s="2067"/>
      <c r="V436" s="2068"/>
      <c r="W436" s="2068"/>
      <c r="X436" s="2068"/>
      <c r="Y436" s="2068"/>
      <c r="Z436" s="2068"/>
      <c r="AA436" s="2068"/>
      <c r="AB436" s="2068"/>
      <c r="AC436" s="2068"/>
      <c r="AD436" s="2068"/>
      <c r="AE436" s="2068"/>
      <c r="AF436" s="2068"/>
      <c r="AG436" s="2068"/>
      <c r="AH436" s="2068"/>
      <c r="AI436" s="2068"/>
      <c r="AJ436" s="2068"/>
      <c r="AK436" s="2068"/>
      <c r="AL436" s="2068"/>
      <c r="AM436" s="2068"/>
      <c r="AN436" s="2068"/>
      <c r="AO436" s="2069"/>
      <c r="AP436" s="2182"/>
      <c r="AQ436" s="2183"/>
      <c r="AR436" s="2075"/>
      <c r="AS436" s="2076"/>
      <c r="AT436" s="2077"/>
      <c r="AU436" s="2077"/>
      <c r="AV436" s="2077"/>
      <c r="AW436" s="2077"/>
      <c r="AX436" s="2077"/>
      <c r="AY436" s="2077"/>
      <c r="AZ436" s="2077"/>
      <c r="BA436" s="2077"/>
      <c r="BB436" s="2077"/>
      <c r="BC436" s="2077"/>
      <c r="BD436" s="2077"/>
      <c r="BE436" s="2077"/>
      <c r="BF436" s="2078"/>
      <c r="BG436" s="57"/>
      <c r="BH436" s="76"/>
      <c r="BI436" s="76"/>
      <c r="BJ436" s="2564"/>
      <c r="BK436" s="2565"/>
      <c r="BL436" s="2565"/>
      <c r="BM436" s="2565"/>
      <c r="BN436" s="2565"/>
      <c r="BO436" s="2566"/>
      <c r="BP436" s="2063"/>
      <c r="BQ436" s="2063"/>
      <c r="BR436" s="2063"/>
      <c r="BS436" s="2063"/>
      <c r="BT436" s="2063"/>
      <c r="BU436" s="2063"/>
      <c r="BV436" s="2063"/>
      <c r="BW436" s="2063"/>
      <c r="BX436" s="2063"/>
      <c r="BY436" s="2063"/>
      <c r="BZ436" s="2063"/>
      <c r="CA436" s="2063"/>
      <c r="CB436" s="2063"/>
      <c r="CC436" s="2063"/>
      <c r="CD436" s="2064"/>
      <c r="CE436" s="76"/>
      <c r="CF436" s="76"/>
      <c r="CG436" s="77"/>
      <c r="CH436" s="77"/>
      <c r="CN436" s="85"/>
      <c r="CO436" s="85"/>
      <c r="CP436" s="85"/>
      <c r="CQ436" s="85"/>
      <c r="CR436" s="85"/>
      <c r="CS436" s="85"/>
    </row>
    <row r="437" spans="1:100" ht="16.5" customHeight="1" thickBot="1" x14ac:dyDescent="0.25">
      <c r="A437" s="132" t="str">
        <f>+IF('⑧一覧からの作成用データ（異動届）'!$AC$38="印刷ＯＫ→",1,"")</f>
        <v/>
      </c>
      <c r="B437" s="2413"/>
      <c r="C437" s="2413"/>
      <c r="D437" s="2396"/>
      <c r="E437" s="2396"/>
      <c r="F437" s="2413"/>
      <c r="G437" s="2413"/>
      <c r="H437" s="2396"/>
      <c r="I437" s="2396"/>
      <c r="J437" s="486"/>
      <c r="K437" s="2213"/>
      <c r="L437" s="2213"/>
      <c r="M437" s="2213"/>
      <c r="N437" s="2174"/>
      <c r="O437" s="2175"/>
      <c r="P437" s="2175"/>
      <c r="Q437" s="2175"/>
      <c r="R437" s="2175"/>
      <c r="S437" s="2175"/>
      <c r="T437" s="2176"/>
      <c r="U437" s="2070"/>
      <c r="V437" s="2071"/>
      <c r="W437" s="2071"/>
      <c r="X437" s="2071"/>
      <c r="Y437" s="2071"/>
      <c r="Z437" s="2071"/>
      <c r="AA437" s="2071"/>
      <c r="AB437" s="2071"/>
      <c r="AC437" s="2071"/>
      <c r="AD437" s="2071"/>
      <c r="AE437" s="2071"/>
      <c r="AF437" s="2071"/>
      <c r="AG437" s="2071"/>
      <c r="AH437" s="2071"/>
      <c r="AI437" s="2071"/>
      <c r="AJ437" s="2071"/>
      <c r="AK437" s="2071"/>
      <c r="AL437" s="2071"/>
      <c r="AM437" s="2071"/>
      <c r="AN437" s="2071"/>
      <c r="AO437" s="2072"/>
      <c r="AP437" s="2182"/>
      <c r="AQ437" s="2183"/>
      <c r="AR437" s="2073" t="s">
        <v>3</v>
      </c>
      <c r="AS437" s="2074"/>
      <c r="AT437" s="2077"/>
      <c r="AU437" s="2077"/>
      <c r="AV437" s="2077"/>
      <c r="AW437" s="2077"/>
      <c r="AX437" s="2077"/>
      <c r="AY437" s="2077"/>
      <c r="AZ437" s="2077"/>
      <c r="BA437" s="2077"/>
      <c r="BB437" s="2077"/>
      <c r="BC437" s="2077"/>
      <c r="BD437" s="2077"/>
      <c r="BE437" s="2077"/>
      <c r="BF437" s="2078"/>
      <c r="BG437" s="58"/>
      <c r="BH437" s="59"/>
      <c r="BI437" s="59"/>
      <c r="BJ437" s="59"/>
      <c r="BK437" s="59"/>
      <c r="BL437" s="59"/>
      <c r="BM437" s="59"/>
      <c r="BN437" s="59"/>
      <c r="BO437" s="59"/>
      <c r="BP437" s="2065"/>
      <c r="BQ437" s="2065"/>
      <c r="BR437" s="2065"/>
      <c r="BS437" s="2065"/>
      <c r="BT437" s="2065"/>
      <c r="BU437" s="2065"/>
      <c r="BV437" s="2065"/>
      <c r="BW437" s="2065"/>
      <c r="BX437" s="2065"/>
      <c r="BY437" s="2065"/>
      <c r="BZ437" s="2065"/>
      <c r="CA437" s="2065"/>
      <c r="CB437" s="2065"/>
      <c r="CC437" s="2065"/>
      <c r="CD437" s="2066"/>
      <c r="CE437" s="76"/>
      <c r="CF437" s="76"/>
      <c r="CG437" s="77"/>
      <c r="CH437" s="77"/>
      <c r="CN437" s="85"/>
      <c r="CO437" s="85"/>
      <c r="CP437" s="85"/>
      <c r="CQ437" s="85"/>
      <c r="CR437" s="85"/>
      <c r="CS437" s="85"/>
      <c r="CT437" s="85"/>
      <c r="CU437" s="85"/>
      <c r="CV437" s="85"/>
    </row>
    <row r="438" spans="1:100" ht="16.5" customHeight="1" thickBot="1" x14ac:dyDescent="0.25">
      <c r="A438" s="132" t="str">
        <f>+IF('⑧一覧からの作成用データ（異動届）'!$AC$38="印刷ＯＫ→",1,"")</f>
        <v/>
      </c>
      <c r="B438" s="2413"/>
      <c r="C438" s="2413"/>
      <c r="D438" s="2396"/>
      <c r="E438" s="2396"/>
      <c r="F438" s="2413"/>
      <c r="G438" s="2413"/>
      <c r="H438" s="2396"/>
      <c r="I438" s="2396"/>
      <c r="J438" s="486"/>
      <c r="K438" s="2213"/>
      <c r="L438" s="2213"/>
      <c r="M438" s="2213"/>
      <c r="N438" s="1529" t="s">
        <v>36</v>
      </c>
      <c r="O438" s="2079"/>
      <c r="P438" s="2079"/>
      <c r="Q438" s="2079"/>
      <c r="R438" s="2079"/>
      <c r="S438" s="2079"/>
      <c r="T438" s="2080"/>
      <c r="U438" s="2081"/>
      <c r="V438" s="2082"/>
      <c r="W438" s="2082"/>
      <c r="X438" s="2082"/>
      <c r="Y438" s="2082"/>
      <c r="Z438" s="2082"/>
      <c r="AA438" s="2082"/>
      <c r="AB438" s="2082"/>
      <c r="AC438" s="2082"/>
      <c r="AD438" s="2082"/>
      <c r="AE438" s="2082"/>
      <c r="AF438" s="2082"/>
      <c r="AG438" s="2082"/>
      <c r="AH438" s="2082"/>
      <c r="AI438" s="2082"/>
      <c r="AJ438" s="2082"/>
      <c r="AK438" s="2082"/>
      <c r="AL438" s="2082"/>
      <c r="AM438" s="2082"/>
      <c r="AN438" s="2082"/>
      <c r="AO438" s="2083"/>
      <c r="AP438" s="2182"/>
      <c r="AQ438" s="2183"/>
      <c r="AR438" s="2075"/>
      <c r="AS438" s="2076"/>
      <c r="AT438" s="2077"/>
      <c r="AU438" s="2077"/>
      <c r="AV438" s="2077"/>
      <c r="AW438" s="2077"/>
      <c r="AX438" s="2077"/>
      <c r="AY438" s="2077"/>
      <c r="AZ438" s="2077"/>
      <c r="BA438" s="2077"/>
      <c r="BB438" s="2077"/>
      <c r="BC438" s="2077"/>
      <c r="BD438" s="2077"/>
      <c r="BE438" s="2077"/>
      <c r="BF438" s="2078"/>
      <c r="BG438" s="2165" t="s">
        <v>34</v>
      </c>
      <c r="BH438" s="1564"/>
      <c r="BI438" s="1564"/>
      <c r="BJ438" s="1564"/>
      <c r="BK438" s="1564"/>
      <c r="BL438" s="1564"/>
      <c r="BM438" s="1564"/>
      <c r="BN438" s="1564"/>
      <c r="BO438" s="1565"/>
      <c r="BP438" s="2166"/>
      <c r="BQ438" s="714"/>
      <c r="BR438" s="714"/>
      <c r="BS438" s="714"/>
      <c r="BT438" s="714"/>
      <c r="BU438" s="714"/>
      <c r="BV438" s="714"/>
      <c r="BW438" s="714"/>
      <c r="BX438" s="714"/>
      <c r="BY438" s="714"/>
      <c r="BZ438" s="714"/>
      <c r="CA438" s="714"/>
      <c r="CB438" s="714"/>
      <c r="CC438" s="714"/>
      <c r="CD438" s="2167"/>
      <c r="CE438" s="76"/>
      <c r="CF438" s="76"/>
      <c r="CG438" s="77"/>
      <c r="CH438" s="77"/>
      <c r="CN438" s="85"/>
      <c r="CO438" s="85"/>
      <c r="CP438" s="85"/>
      <c r="CQ438" s="85"/>
      <c r="CR438" s="85"/>
      <c r="CS438" s="85"/>
      <c r="CT438" s="85"/>
      <c r="CU438" s="85"/>
      <c r="CV438" s="85"/>
    </row>
    <row r="439" spans="1:100" ht="16.5" customHeight="1" x14ac:dyDescent="0.2">
      <c r="A439" s="132" t="str">
        <f>+IF('⑧一覧からの作成用データ（異動届）'!$AC$38="印刷ＯＫ→",1,"")</f>
        <v/>
      </c>
      <c r="B439" s="2413"/>
      <c r="C439" s="2413"/>
      <c r="D439" s="2396"/>
      <c r="E439" s="2396"/>
      <c r="F439" s="2413"/>
      <c r="G439" s="2413"/>
      <c r="H439" s="2396"/>
      <c r="I439" s="2396"/>
      <c r="J439" s="486"/>
      <c r="K439" s="2213"/>
      <c r="L439" s="2213"/>
      <c r="M439" s="2213"/>
      <c r="N439" s="2186" t="s">
        <v>37</v>
      </c>
      <c r="O439" s="2187"/>
      <c r="P439" s="2187"/>
      <c r="Q439" s="2187"/>
      <c r="R439" s="2187"/>
      <c r="S439" s="2187"/>
      <c r="T439" s="2188"/>
      <c r="U439" s="2192"/>
      <c r="V439" s="2193"/>
      <c r="W439" s="2193"/>
      <c r="X439" s="2193"/>
      <c r="Y439" s="2193"/>
      <c r="Z439" s="2193"/>
      <c r="AA439" s="2193"/>
      <c r="AB439" s="2193"/>
      <c r="AC439" s="2193"/>
      <c r="AD439" s="2193"/>
      <c r="AE439" s="2193"/>
      <c r="AF439" s="2193"/>
      <c r="AG439" s="2193"/>
      <c r="AH439" s="2193"/>
      <c r="AI439" s="2193"/>
      <c r="AJ439" s="2193"/>
      <c r="AK439" s="2193"/>
      <c r="AL439" s="2193"/>
      <c r="AM439" s="2193"/>
      <c r="AN439" s="2193"/>
      <c r="AO439" s="2194"/>
      <c r="AP439" s="2182"/>
      <c r="AQ439" s="2183"/>
      <c r="AR439" s="2073" t="s">
        <v>4</v>
      </c>
      <c r="AS439" s="2074"/>
      <c r="AT439" s="2178"/>
      <c r="AU439" s="2195"/>
      <c r="AV439" s="2195"/>
      <c r="AW439" s="2195"/>
      <c r="AX439" s="2195"/>
      <c r="AY439" s="2195"/>
      <c r="AZ439" s="2195"/>
      <c r="BA439" s="2195"/>
      <c r="BB439" s="2195"/>
      <c r="BC439" s="2195"/>
      <c r="BD439" s="2195"/>
      <c r="BE439" s="2195"/>
      <c r="BF439" s="2195"/>
      <c r="BG439" s="1640" t="s">
        <v>309</v>
      </c>
      <c r="BH439" s="1590"/>
      <c r="BI439" s="1590"/>
      <c r="BJ439" s="1590"/>
      <c r="BK439" s="1590"/>
      <c r="BL439" s="1590"/>
      <c r="BM439" s="1590"/>
      <c r="BN439" s="1590"/>
      <c r="BO439" s="2039"/>
      <c r="BP439" s="2041"/>
      <c r="BQ439" s="2042"/>
      <c r="BR439" s="2042"/>
      <c r="BS439" s="2043"/>
      <c r="BT439" s="2047" t="s">
        <v>41</v>
      </c>
      <c r="BU439" s="2048"/>
      <c r="BV439" s="2048"/>
      <c r="BW439" s="2051" t="s">
        <v>42</v>
      </c>
      <c r="BX439" s="2051"/>
      <c r="BY439" s="2051"/>
      <c r="BZ439" s="2051"/>
      <c r="CA439" s="2051" t="s">
        <v>43</v>
      </c>
      <c r="CB439" s="2051"/>
      <c r="CC439" s="2051"/>
      <c r="CD439" s="2053"/>
      <c r="CE439" s="76"/>
      <c r="CF439" s="76"/>
      <c r="CG439" s="77"/>
      <c r="CH439" s="77"/>
      <c r="CN439" s="85"/>
      <c r="CO439" s="85"/>
      <c r="CP439" s="85"/>
      <c r="CQ439" s="85"/>
      <c r="CR439" s="85"/>
      <c r="CS439" s="85"/>
      <c r="CT439" s="85"/>
      <c r="CU439" s="85"/>
      <c r="CV439" s="85"/>
    </row>
    <row r="440" spans="1:100" ht="12" customHeight="1" thickBot="1" x14ac:dyDescent="0.25">
      <c r="A440" s="132" t="str">
        <f>+IF('⑧一覧からの作成用データ（異動届）'!$AC$38="印刷ＯＫ→",1,"")</f>
        <v/>
      </c>
      <c r="B440" s="2413"/>
      <c r="C440" s="2413"/>
      <c r="D440" s="2396"/>
      <c r="E440" s="2396"/>
      <c r="F440" s="2413"/>
      <c r="G440" s="2413"/>
      <c r="H440" s="2396"/>
      <c r="I440" s="2396"/>
      <c r="J440" s="486"/>
      <c r="K440" s="2213"/>
      <c r="L440" s="2213"/>
      <c r="M440" s="2213"/>
      <c r="N440" s="2189"/>
      <c r="O440" s="2190"/>
      <c r="P440" s="2190"/>
      <c r="Q440" s="2190"/>
      <c r="R440" s="2190"/>
      <c r="S440" s="2190"/>
      <c r="T440" s="2191"/>
      <c r="U440" s="2070"/>
      <c r="V440" s="2071"/>
      <c r="W440" s="2071"/>
      <c r="X440" s="2071"/>
      <c r="Y440" s="2071"/>
      <c r="Z440" s="2071"/>
      <c r="AA440" s="2071"/>
      <c r="AB440" s="2071"/>
      <c r="AC440" s="2071"/>
      <c r="AD440" s="2071"/>
      <c r="AE440" s="2071"/>
      <c r="AF440" s="2071"/>
      <c r="AG440" s="2071"/>
      <c r="AH440" s="2071"/>
      <c r="AI440" s="2071"/>
      <c r="AJ440" s="2071"/>
      <c r="AK440" s="2071"/>
      <c r="AL440" s="2071"/>
      <c r="AM440" s="2071"/>
      <c r="AN440" s="2071"/>
      <c r="AO440" s="2072"/>
      <c r="AP440" s="2184"/>
      <c r="AQ440" s="2185"/>
      <c r="AR440" s="2075"/>
      <c r="AS440" s="2076"/>
      <c r="AT440" s="2196"/>
      <c r="AU440" s="2197"/>
      <c r="AV440" s="2197"/>
      <c r="AW440" s="2197"/>
      <c r="AX440" s="2197"/>
      <c r="AY440" s="2197"/>
      <c r="AZ440" s="2197"/>
      <c r="BA440" s="2197"/>
      <c r="BB440" s="2197"/>
      <c r="BC440" s="2197"/>
      <c r="BD440" s="2197"/>
      <c r="BE440" s="2197"/>
      <c r="BF440" s="2197"/>
      <c r="BG440" s="1637"/>
      <c r="BH440" s="1638"/>
      <c r="BI440" s="1638"/>
      <c r="BJ440" s="1638"/>
      <c r="BK440" s="1638"/>
      <c r="BL440" s="1638"/>
      <c r="BM440" s="1638"/>
      <c r="BN440" s="1638"/>
      <c r="BO440" s="2040"/>
      <c r="BP440" s="2044"/>
      <c r="BQ440" s="2045"/>
      <c r="BR440" s="2045"/>
      <c r="BS440" s="2046"/>
      <c r="BT440" s="2049"/>
      <c r="BU440" s="2050"/>
      <c r="BV440" s="2050"/>
      <c r="BW440" s="2052"/>
      <c r="BX440" s="2052"/>
      <c r="BY440" s="2052"/>
      <c r="BZ440" s="2052"/>
      <c r="CA440" s="2052"/>
      <c r="CB440" s="2052"/>
      <c r="CC440" s="2052"/>
      <c r="CD440" s="2054"/>
      <c r="CE440" s="76"/>
      <c r="CF440" s="76"/>
      <c r="CG440" s="77"/>
      <c r="CH440" s="77"/>
      <c r="CN440" s="85"/>
      <c r="CO440" s="85"/>
      <c r="CP440" s="85"/>
      <c r="CQ440" s="85"/>
      <c r="CR440" s="85"/>
      <c r="CS440" s="85"/>
      <c r="CT440" s="85"/>
      <c r="CU440" s="85"/>
      <c r="CV440" s="85"/>
    </row>
    <row r="441" spans="1:100" ht="6.75" customHeight="1" x14ac:dyDescent="0.2">
      <c r="A441" s="132" t="str">
        <f>+IF('⑧一覧からの作成用データ（異動届）'!$AC$38="印刷ＯＫ→",1,"")</f>
        <v/>
      </c>
      <c r="B441" s="2413"/>
      <c r="C441" s="2413"/>
      <c r="D441" s="2396"/>
      <c r="E441" s="2396"/>
      <c r="F441" s="2413"/>
      <c r="G441" s="2413"/>
      <c r="H441" s="2396"/>
      <c r="I441" s="2396"/>
      <c r="J441" s="486"/>
      <c r="K441" s="2055" t="s">
        <v>79</v>
      </c>
      <c r="L441" s="2055"/>
      <c r="M441" s="2055"/>
      <c r="N441" s="2055"/>
      <c r="O441" s="2055"/>
      <c r="P441" s="2055"/>
      <c r="Q441" s="2055"/>
      <c r="R441" s="2055"/>
      <c r="S441" s="2055"/>
      <c r="T441" s="2055"/>
      <c r="U441" s="2055"/>
      <c r="V441" s="2055"/>
      <c r="W441" s="2055"/>
      <c r="X441" s="2055"/>
      <c r="Y441" s="2055"/>
      <c r="Z441" s="2055"/>
      <c r="AA441" s="2055"/>
      <c r="AB441" s="2055"/>
      <c r="AC441" s="2055"/>
      <c r="AD441" s="2055"/>
      <c r="AE441" s="2055"/>
      <c r="AF441" s="2055"/>
      <c r="AG441" s="2055"/>
      <c r="AH441" s="2055"/>
      <c r="AI441" s="2055"/>
      <c r="AJ441" s="2055"/>
      <c r="AK441" s="2055"/>
      <c r="AL441" s="2055"/>
      <c r="AM441" s="2055"/>
      <c r="AN441" s="2055"/>
      <c r="AO441" s="2055"/>
      <c r="AP441" s="2055"/>
      <c r="AQ441" s="2055"/>
      <c r="AR441" s="2055"/>
      <c r="AS441" s="2055"/>
      <c r="AT441" s="2055"/>
      <c r="AU441" s="2055"/>
      <c r="AV441" s="2055"/>
      <c r="AW441" s="2055"/>
      <c r="AX441" s="2055"/>
      <c r="AY441" s="2055"/>
      <c r="AZ441" s="2055"/>
      <c r="BA441" s="2055"/>
      <c r="BB441" s="2055"/>
      <c r="BC441" s="2055"/>
      <c r="BD441" s="2055"/>
      <c r="BE441" s="2055"/>
      <c r="BF441" s="2055"/>
      <c r="BG441" s="60"/>
      <c r="BH441" s="60"/>
      <c r="BI441" s="60"/>
      <c r="BJ441" s="60"/>
      <c r="BK441" s="61"/>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7"/>
      <c r="CH441" s="77"/>
      <c r="CN441" s="85"/>
      <c r="CO441" s="85"/>
      <c r="CP441" s="85"/>
      <c r="CQ441" s="85"/>
      <c r="CR441" s="85"/>
      <c r="CS441" s="85"/>
      <c r="CT441" s="85"/>
      <c r="CU441" s="85"/>
      <c r="CV441" s="85"/>
    </row>
    <row r="442" spans="1:100" ht="13.5" customHeight="1" thickBot="1" x14ac:dyDescent="0.25">
      <c r="A442" s="132" t="str">
        <f>+IF('⑧一覧からの作成用データ（異動届）'!$AC$38="印刷ＯＫ→",1,"")</f>
        <v/>
      </c>
      <c r="B442" s="2413"/>
      <c r="C442" s="2413"/>
      <c r="D442" s="2396"/>
      <c r="E442" s="2396"/>
      <c r="F442" s="2413"/>
      <c r="G442" s="2413"/>
      <c r="H442" s="2396"/>
      <c r="I442" s="2396"/>
      <c r="J442" s="486"/>
      <c r="K442" s="2056"/>
      <c r="L442" s="2056"/>
      <c r="M442" s="2056"/>
      <c r="N442" s="2056"/>
      <c r="O442" s="2056"/>
      <c r="P442" s="2056"/>
      <c r="Q442" s="2056"/>
      <c r="R442" s="2056"/>
      <c r="S442" s="2056"/>
      <c r="T442" s="2056"/>
      <c r="U442" s="2056"/>
      <c r="V442" s="2056"/>
      <c r="W442" s="2056"/>
      <c r="X442" s="2056"/>
      <c r="Y442" s="2056"/>
      <c r="Z442" s="2056"/>
      <c r="AA442" s="2056"/>
      <c r="AB442" s="2056"/>
      <c r="AC442" s="2056"/>
      <c r="AD442" s="2056"/>
      <c r="AE442" s="2056"/>
      <c r="AF442" s="2056"/>
      <c r="AG442" s="2056"/>
      <c r="AH442" s="2056"/>
      <c r="AI442" s="2056"/>
      <c r="AJ442" s="2056"/>
      <c r="AK442" s="2056"/>
      <c r="AL442" s="2056"/>
      <c r="AM442" s="2056"/>
      <c r="AN442" s="2056"/>
      <c r="AO442" s="2056"/>
      <c r="AP442" s="2056"/>
      <c r="AQ442" s="2056"/>
      <c r="AR442" s="2056"/>
      <c r="AS442" s="2056"/>
      <c r="AT442" s="2056"/>
      <c r="AU442" s="2056"/>
      <c r="AV442" s="2056"/>
      <c r="AW442" s="2056"/>
      <c r="AX442" s="2056"/>
      <c r="AY442" s="2056"/>
      <c r="AZ442" s="2056"/>
      <c r="BA442" s="2056"/>
      <c r="BB442" s="2056"/>
      <c r="BC442" s="2056"/>
      <c r="BD442" s="2056"/>
      <c r="BE442" s="2056"/>
      <c r="BF442" s="2056"/>
      <c r="BG442" s="60"/>
      <c r="BH442" s="60"/>
      <c r="BI442" s="60"/>
      <c r="BJ442" s="60"/>
      <c r="BK442" s="62"/>
      <c r="BL442" s="62"/>
      <c r="BM442" s="62"/>
      <c r="BN442" s="62"/>
      <c r="BO442" s="62"/>
      <c r="BP442" s="62"/>
      <c r="BQ442" s="62"/>
      <c r="BR442" s="62"/>
      <c r="BS442" s="62"/>
      <c r="BT442" s="62"/>
      <c r="BU442" s="62"/>
      <c r="BV442" s="62"/>
      <c r="BW442" s="62"/>
      <c r="BX442" s="62"/>
      <c r="BY442" s="62"/>
      <c r="BZ442" s="62"/>
      <c r="CA442" s="62"/>
      <c r="CB442" s="62"/>
      <c r="CC442" s="62"/>
      <c r="CD442" s="62"/>
      <c r="CE442" s="76"/>
      <c r="CF442" s="76"/>
      <c r="CG442" s="91"/>
      <c r="CH442" s="77"/>
      <c r="CN442" s="85"/>
      <c r="CO442" s="85"/>
      <c r="CP442" s="85"/>
      <c r="CQ442" s="85"/>
      <c r="CR442" s="85"/>
      <c r="CS442" s="85"/>
      <c r="CT442" s="85"/>
      <c r="CU442" s="85"/>
    </row>
    <row r="443" spans="1:100" ht="11.25" customHeight="1" thickBot="1" x14ac:dyDescent="0.25">
      <c r="A443" s="132" t="str">
        <f>+IF('⑧一覧からの作成用データ（異動届）'!$AC$38="印刷ＯＫ→",1,"")</f>
        <v/>
      </c>
      <c r="B443" s="2413"/>
      <c r="C443" s="2413"/>
      <c r="D443" s="2396"/>
      <c r="E443" s="2396"/>
      <c r="F443" s="2413"/>
      <c r="G443" s="2413"/>
      <c r="H443" s="2396"/>
      <c r="I443" s="2396"/>
      <c r="J443" s="486"/>
      <c r="K443" s="2152" t="s">
        <v>44</v>
      </c>
      <c r="L443" s="2153"/>
      <c r="M443" s="2153"/>
      <c r="N443" s="2153"/>
      <c r="O443" s="2154"/>
      <c r="P443" s="2158" t="s">
        <v>46</v>
      </c>
      <c r="Q443" s="2159"/>
      <c r="R443" s="2159"/>
      <c r="S443" s="2159"/>
      <c r="T443" s="2159"/>
      <c r="U443" s="2159"/>
      <c r="V443" s="2159"/>
      <c r="W443" s="2159"/>
      <c r="X443" s="2540" t="str">
        <f>'⑧一覧からの作成用データ（異動届）'!$R$38&amp;""</f>
        <v/>
      </c>
      <c r="Y443" s="2540"/>
      <c r="Z443" s="2540"/>
      <c r="AA443" s="2119" t="s">
        <v>48</v>
      </c>
      <c r="AB443" s="2119"/>
      <c r="AC443" s="2119"/>
      <c r="AD443" s="2119"/>
      <c r="AE443" s="2119"/>
      <c r="AF443" s="2119"/>
      <c r="AG443" s="2119"/>
      <c r="AH443" s="2119"/>
      <c r="AI443" s="2119"/>
      <c r="AJ443" s="2119"/>
      <c r="AK443" s="2119"/>
      <c r="AL443" s="2119"/>
      <c r="AM443" s="2119"/>
      <c r="AN443" s="2119"/>
      <c r="AO443" s="2119"/>
      <c r="AP443" s="2119"/>
      <c r="AQ443" s="2119"/>
      <c r="AR443" s="2119"/>
      <c r="AS443" s="2120"/>
      <c r="AT443" s="2160" t="s">
        <v>50</v>
      </c>
      <c r="AU443" s="2160"/>
      <c r="AV443" s="2160"/>
      <c r="AW443" s="2160"/>
      <c r="AX443" s="2160"/>
      <c r="AY443" s="2160"/>
      <c r="AZ443" s="2161" t="s">
        <v>53</v>
      </c>
      <c r="BA443" s="2162"/>
      <c r="BB443" s="2162"/>
      <c r="BC443" s="2162"/>
      <c r="BD443" s="2162"/>
      <c r="BE443" s="2162"/>
      <c r="BF443" s="2162"/>
      <c r="BG443" s="2162"/>
      <c r="BH443" s="2162"/>
      <c r="BI443" s="2162"/>
      <c r="BJ443" s="2162"/>
      <c r="BK443" s="2036" t="s">
        <v>54</v>
      </c>
      <c r="BL443" s="2037"/>
      <c r="BM443" s="2037"/>
      <c r="BN443" s="2037"/>
      <c r="BO443" s="2037"/>
      <c r="BP443" s="2037"/>
      <c r="BQ443" s="2037"/>
      <c r="BR443" s="2037"/>
      <c r="BS443" s="2037"/>
      <c r="BT443" s="2037"/>
      <c r="BU443" s="2037"/>
      <c r="BV443" s="2037"/>
      <c r="BW443" s="2037"/>
      <c r="BX443" s="2037"/>
      <c r="BY443" s="2037"/>
      <c r="BZ443" s="2037"/>
      <c r="CA443" s="2037"/>
      <c r="CB443" s="2037"/>
      <c r="CC443" s="2037"/>
      <c r="CD443" s="2038"/>
      <c r="CE443" s="90"/>
      <c r="CF443" s="90"/>
      <c r="CG443" s="91"/>
      <c r="CH443" s="77"/>
      <c r="CN443" s="85"/>
      <c r="CO443" s="85"/>
      <c r="CP443" s="85"/>
      <c r="CQ443" s="85"/>
      <c r="CR443" s="85"/>
      <c r="CS443" s="85"/>
      <c r="CT443" s="85"/>
      <c r="CU443" s="85"/>
    </row>
    <row r="444" spans="1:100" ht="11.25" customHeight="1" x14ac:dyDescent="0.2">
      <c r="A444" s="132" t="str">
        <f>+IF('⑧一覧からの作成用データ（異動届）'!$AC$38="印刷ＯＫ→",1,"")</f>
        <v/>
      </c>
      <c r="B444" s="2413"/>
      <c r="C444" s="2413"/>
      <c r="D444" s="2396"/>
      <c r="E444" s="2396"/>
      <c r="F444" s="2413"/>
      <c r="G444" s="2413"/>
      <c r="H444" s="2396"/>
      <c r="I444" s="2396"/>
      <c r="J444" s="486"/>
      <c r="K444" s="2155"/>
      <c r="L444" s="2156"/>
      <c r="M444" s="2156"/>
      <c r="N444" s="2156"/>
      <c r="O444" s="2157"/>
      <c r="P444" s="2145"/>
      <c r="Q444" s="2146"/>
      <c r="R444" s="2146"/>
      <c r="S444" s="2146"/>
      <c r="T444" s="2146"/>
      <c r="U444" s="2146"/>
      <c r="V444" s="2146"/>
      <c r="W444" s="2146"/>
      <c r="X444" s="2541"/>
      <c r="Y444" s="2541"/>
      <c r="Z444" s="2541"/>
      <c r="AA444" s="2084"/>
      <c r="AB444" s="2084"/>
      <c r="AC444" s="2084"/>
      <c r="AD444" s="2084"/>
      <c r="AE444" s="2084"/>
      <c r="AF444" s="2084"/>
      <c r="AG444" s="2084"/>
      <c r="AH444" s="2084"/>
      <c r="AI444" s="2084"/>
      <c r="AJ444" s="2084"/>
      <c r="AK444" s="2084"/>
      <c r="AL444" s="2084"/>
      <c r="AM444" s="2084"/>
      <c r="AN444" s="2084"/>
      <c r="AO444" s="2084"/>
      <c r="AP444" s="2084"/>
      <c r="AQ444" s="2084"/>
      <c r="AR444" s="2084"/>
      <c r="AS444" s="2086"/>
      <c r="AT444" s="2160"/>
      <c r="AU444" s="2160"/>
      <c r="AV444" s="2160"/>
      <c r="AW444" s="2160"/>
      <c r="AX444" s="2160"/>
      <c r="AY444" s="2160"/>
      <c r="AZ444" s="2163"/>
      <c r="BA444" s="2164"/>
      <c r="BB444" s="2164"/>
      <c r="BC444" s="2164"/>
      <c r="BD444" s="2164"/>
      <c r="BE444" s="2164"/>
      <c r="BF444" s="2164"/>
      <c r="BG444" s="2164"/>
      <c r="BH444" s="2164"/>
      <c r="BI444" s="2164"/>
      <c r="BJ444" s="2164"/>
      <c r="BK444" s="51"/>
      <c r="BL444" s="2542" t="str">
        <f>IF('⑧一覧からの作成用データ（異動届）'!$Z$38="","",'⑧一覧からの作成用データ（異動届）'!$Z$38)</f>
        <v/>
      </c>
      <c r="BM444" s="2543"/>
      <c r="BN444" s="2543"/>
      <c r="BO444" s="2543"/>
      <c r="BP444" s="2544"/>
      <c r="BQ444" s="2132" t="s">
        <v>312</v>
      </c>
      <c r="BR444" s="2133"/>
      <c r="BS444" s="2133"/>
      <c r="BT444" s="2133"/>
      <c r="BU444" s="2133"/>
      <c r="BV444" s="2133"/>
      <c r="BW444" s="2133"/>
      <c r="BX444" s="2133"/>
      <c r="BY444" s="2133"/>
      <c r="BZ444" s="2133"/>
      <c r="CA444" s="2133"/>
      <c r="CB444" s="2133"/>
      <c r="CC444" s="2133"/>
      <c r="CD444" s="2134"/>
      <c r="CE444" s="90"/>
      <c r="CF444" s="90"/>
      <c r="CG444" s="91"/>
      <c r="CH444" s="77"/>
    </row>
    <row r="445" spans="1:100" ht="11.25" customHeight="1" x14ac:dyDescent="0.2">
      <c r="A445" s="132" t="str">
        <f>+IF('⑧一覧からの作成用データ（異動届）'!$AC$38="印刷ＯＫ→",1,"")</f>
        <v/>
      </c>
      <c r="B445" s="2413"/>
      <c r="C445" s="2413"/>
      <c r="D445" s="2396"/>
      <c r="E445" s="2396"/>
      <c r="F445" s="2413"/>
      <c r="G445" s="2413"/>
      <c r="H445" s="2396"/>
      <c r="I445" s="2396"/>
      <c r="J445" s="486"/>
      <c r="K445" s="2139" t="s">
        <v>45</v>
      </c>
      <c r="L445" s="2140"/>
      <c r="M445" s="2140"/>
      <c r="N445" s="2140"/>
      <c r="O445" s="2141"/>
      <c r="P445" s="2145" t="s">
        <v>47</v>
      </c>
      <c r="Q445" s="2146"/>
      <c r="R445" s="2146"/>
      <c r="S445" s="2146"/>
      <c r="T445" s="2146"/>
      <c r="U445" s="2146"/>
      <c r="V445" s="2146"/>
      <c r="W445" s="2146"/>
      <c r="X445" s="2085"/>
      <c r="Y445" s="2085"/>
      <c r="Z445" s="2085"/>
      <c r="AA445" s="2084" t="s">
        <v>49</v>
      </c>
      <c r="AB445" s="2084"/>
      <c r="AC445" s="2084"/>
      <c r="AD445" s="2084"/>
      <c r="AE445" s="2084"/>
      <c r="AF445" s="2084"/>
      <c r="AG445" s="2084"/>
      <c r="AH445" s="2084"/>
      <c r="AI445" s="2084"/>
      <c r="AJ445" s="2084"/>
      <c r="AK445" s="2084"/>
      <c r="AL445" s="2084"/>
      <c r="AM445" s="2084"/>
      <c r="AN445" s="2084"/>
      <c r="AO445" s="2084"/>
      <c r="AP445" s="2084"/>
      <c r="AQ445" s="2084"/>
      <c r="AR445" s="2084"/>
      <c r="AS445" s="2086"/>
      <c r="AT445" s="2551" t="s">
        <v>462</v>
      </c>
      <c r="AU445" s="2552"/>
      <c r="AV445" s="2105" t="s">
        <v>51</v>
      </c>
      <c r="AW445" s="2105" t="s">
        <v>462</v>
      </c>
      <c r="AX445" s="2105"/>
      <c r="AY445" s="2099" t="s">
        <v>52</v>
      </c>
      <c r="AZ445" s="2536" t="str">
        <f>'⑧一覧からの作成用データ（異動届）'!$AB$38&amp;""</f>
        <v/>
      </c>
      <c r="BA445" s="2537"/>
      <c r="BB445" s="2537"/>
      <c r="BC445" s="2537"/>
      <c r="BD445" s="2537"/>
      <c r="BE445" s="2537"/>
      <c r="BF445" s="2537"/>
      <c r="BG445" s="2537"/>
      <c r="BH445" s="2537"/>
      <c r="BI445" s="2105" t="s">
        <v>6</v>
      </c>
      <c r="BJ445" s="2105"/>
      <c r="BK445" s="51"/>
      <c r="BL445" s="2545"/>
      <c r="BM445" s="2546"/>
      <c r="BN445" s="2546"/>
      <c r="BO445" s="2546"/>
      <c r="BP445" s="2547"/>
      <c r="BQ445" s="2135"/>
      <c r="BR445" s="2133"/>
      <c r="BS445" s="2133"/>
      <c r="BT445" s="2133"/>
      <c r="BU445" s="2133"/>
      <c r="BV445" s="2133"/>
      <c r="BW445" s="2133"/>
      <c r="BX445" s="2133"/>
      <c r="BY445" s="2133"/>
      <c r="BZ445" s="2133"/>
      <c r="CA445" s="2133"/>
      <c r="CB445" s="2133"/>
      <c r="CC445" s="2133"/>
      <c r="CD445" s="2134"/>
      <c r="CE445" s="90"/>
      <c r="CF445" s="90"/>
      <c r="CG445" s="91"/>
      <c r="CH445" s="77"/>
    </row>
    <row r="446" spans="1:100" ht="11.25" customHeight="1" thickBot="1" x14ac:dyDescent="0.25">
      <c r="A446" s="132" t="str">
        <f>+IF('⑧一覧からの作成用データ（異動届）'!$AC$38="印刷ＯＫ→",1,"")</f>
        <v/>
      </c>
      <c r="B446" s="2413"/>
      <c r="C446" s="2413"/>
      <c r="D446" s="2396"/>
      <c r="E446" s="2396"/>
      <c r="F446" s="2413"/>
      <c r="G446" s="2413"/>
      <c r="H446" s="2396"/>
      <c r="I446" s="2396"/>
      <c r="J446" s="486"/>
      <c r="K446" s="2142"/>
      <c r="L446" s="2143"/>
      <c r="M446" s="2143"/>
      <c r="N446" s="2143"/>
      <c r="O446" s="2144"/>
      <c r="P446" s="2147"/>
      <c r="Q446" s="2148"/>
      <c r="R446" s="2148"/>
      <c r="S446" s="2148"/>
      <c r="T446" s="2148"/>
      <c r="U446" s="2148"/>
      <c r="V446" s="2148"/>
      <c r="W446" s="2148"/>
      <c r="X446" s="2149"/>
      <c r="Y446" s="2149"/>
      <c r="Z446" s="2149"/>
      <c r="AA446" s="2094"/>
      <c r="AB446" s="2094"/>
      <c r="AC446" s="2094"/>
      <c r="AD446" s="2094"/>
      <c r="AE446" s="2094"/>
      <c r="AF446" s="2094"/>
      <c r="AG446" s="2094"/>
      <c r="AH446" s="2094"/>
      <c r="AI446" s="2094"/>
      <c r="AJ446" s="2094"/>
      <c r="AK446" s="2094"/>
      <c r="AL446" s="2094"/>
      <c r="AM446" s="2094"/>
      <c r="AN446" s="2094"/>
      <c r="AO446" s="2094"/>
      <c r="AP446" s="2094"/>
      <c r="AQ446" s="2094"/>
      <c r="AR446" s="2094"/>
      <c r="AS446" s="2095"/>
      <c r="AT446" s="2553"/>
      <c r="AU446" s="2554"/>
      <c r="AV446" s="2106"/>
      <c r="AW446" s="2106"/>
      <c r="AX446" s="2106"/>
      <c r="AY446" s="2100"/>
      <c r="AZ446" s="2538"/>
      <c r="BA446" s="2539"/>
      <c r="BB446" s="2539"/>
      <c r="BC446" s="2539"/>
      <c r="BD446" s="2539"/>
      <c r="BE446" s="2539"/>
      <c r="BF446" s="2539"/>
      <c r="BG446" s="2539"/>
      <c r="BH446" s="2539"/>
      <c r="BI446" s="2106"/>
      <c r="BJ446" s="2106"/>
      <c r="BK446" s="52"/>
      <c r="BL446" s="2548"/>
      <c r="BM446" s="2549"/>
      <c r="BN446" s="2549"/>
      <c r="BO446" s="2549"/>
      <c r="BP446" s="2550"/>
      <c r="BQ446" s="2136"/>
      <c r="BR446" s="2137"/>
      <c r="BS446" s="2137"/>
      <c r="BT446" s="2137"/>
      <c r="BU446" s="2137"/>
      <c r="BV446" s="2137"/>
      <c r="BW446" s="2137"/>
      <c r="BX446" s="2137"/>
      <c r="BY446" s="2137"/>
      <c r="BZ446" s="2137"/>
      <c r="CA446" s="2137"/>
      <c r="CB446" s="2137"/>
      <c r="CC446" s="2137"/>
      <c r="CD446" s="2138"/>
      <c r="CE446" s="90"/>
      <c r="CF446" s="90"/>
      <c r="CG446" s="91"/>
      <c r="CH446" s="77"/>
    </row>
    <row r="447" spans="1:100" ht="6.75" customHeight="1" x14ac:dyDescent="0.2">
      <c r="A447" s="132" t="str">
        <f>+IF('⑧一覧からの作成用データ（異動届）'!$AC$38="印刷ＯＫ→",1,"")</f>
        <v/>
      </c>
      <c r="B447" s="2413"/>
      <c r="C447" s="2413"/>
      <c r="D447" s="2396"/>
      <c r="E447" s="2396"/>
      <c r="F447" s="2413"/>
      <c r="G447" s="2413"/>
      <c r="H447" s="2396"/>
      <c r="I447" s="2396"/>
      <c r="J447" s="486"/>
      <c r="K447" s="2107" t="s">
        <v>80</v>
      </c>
      <c r="L447" s="2107"/>
      <c r="M447" s="2107"/>
      <c r="N447" s="2107"/>
      <c r="O447" s="2107"/>
      <c r="P447" s="2107"/>
      <c r="Q447" s="2107"/>
      <c r="R447" s="2107"/>
      <c r="S447" s="2107"/>
      <c r="T447" s="2107"/>
      <c r="U447" s="2107"/>
      <c r="V447" s="2107"/>
      <c r="W447" s="2107"/>
      <c r="X447" s="2107"/>
      <c r="Y447" s="2107"/>
      <c r="Z447" s="2107"/>
      <c r="AA447" s="2107"/>
      <c r="AB447" s="2107"/>
      <c r="AC447" s="2107"/>
      <c r="AD447" s="2107"/>
      <c r="AE447" s="2107"/>
      <c r="AF447" s="2107"/>
      <c r="AG447" s="2107"/>
      <c r="AH447" s="2107"/>
      <c r="AI447" s="2107"/>
      <c r="AJ447" s="2107"/>
      <c r="AK447" s="2107"/>
      <c r="AL447" s="2107"/>
      <c r="AM447" s="2107"/>
      <c r="AN447" s="2107"/>
      <c r="AO447" s="2107"/>
      <c r="AP447" s="2107"/>
      <c r="AQ447" s="2107"/>
      <c r="AR447" s="2107"/>
      <c r="AS447" s="2107"/>
      <c r="AT447" s="2107"/>
      <c r="AU447" s="2107"/>
      <c r="AV447" s="2107"/>
      <c r="AW447" s="2107"/>
      <c r="AX447" s="2107"/>
      <c r="AY447" s="2107"/>
      <c r="AZ447" s="2107"/>
      <c r="BA447" s="2107"/>
      <c r="BB447" s="2107"/>
      <c r="BC447" s="2107"/>
      <c r="BD447" s="2107"/>
      <c r="BE447" s="2107"/>
      <c r="BF447" s="2107"/>
      <c r="BG447" s="53"/>
      <c r="BH447" s="53"/>
      <c r="BI447" s="53"/>
      <c r="BJ447" s="53"/>
      <c r="BK447" s="54"/>
      <c r="BL447" s="54"/>
      <c r="BM447" s="54"/>
      <c r="BN447" s="54"/>
      <c r="BO447" s="54"/>
      <c r="BP447" s="54"/>
      <c r="BQ447" s="54"/>
      <c r="BR447" s="54"/>
      <c r="BS447" s="54"/>
      <c r="BT447" s="54"/>
      <c r="BU447" s="54"/>
      <c r="BV447" s="54"/>
      <c r="BW447" s="54"/>
      <c r="BX447" s="54"/>
      <c r="BY447" s="54"/>
      <c r="BZ447" s="54"/>
      <c r="CA447" s="54"/>
      <c r="CB447" s="55"/>
      <c r="CC447" s="55"/>
      <c r="CD447" s="55"/>
      <c r="CE447" s="90"/>
      <c r="CF447" s="90"/>
      <c r="CG447" s="91"/>
      <c r="CH447" s="77"/>
    </row>
    <row r="448" spans="1:100" ht="13.5" customHeight="1" x14ac:dyDescent="0.2">
      <c r="A448" s="132" t="str">
        <f>+IF('⑧一覧からの作成用データ（異動届）'!$AC$38="印刷ＯＫ→",1,"")</f>
        <v/>
      </c>
      <c r="B448" s="2413"/>
      <c r="C448" s="2413"/>
      <c r="D448" s="2396"/>
      <c r="E448" s="2396"/>
      <c r="F448" s="2413"/>
      <c r="G448" s="2413"/>
      <c r="H448" s="2396"/>
      <c r="I448" s="2396"/>
      <c r="J448" s="486"/>
      <c r="K448" s="2108"/>
      <c r="L448" s="2108"/>
      <c r="M448" s="2108"/>
      <c r="N448" s="2108"/>
      <c r="O448" s="2108"/>
      <c r="P448" s="2108"/>
      <c r="Q448" s="2108"/>
      <c r="R448" s="2108"/>
      <c r="S448" s="2108"/>
      <c r="T448" s="2108"/>
      <c r="U448" s="2108"/>
      <c r="V448" s="2108"/>
      <c r="W448" s="2108"/>
      <c r="X448" s="2108"/>
      <c r="Y448" s="2108"/>
      <c r="Z448" s="2108"/>
      <c r="AA448" s="2108"/>
      <c r="AB448" s="2108"/>
      <c r="AC448" s="2108"/>
      <c r="AD448" s="2108"/>
      <c r="AE448" s="2108"/>
      <c r="AF448" s="2108"/>
      <c r="AG448" s="2108"/>
      <c r="AH448" s="2108"/>
      <c r="AI448" s="2108"/>
      <c r="AJ448" s="2108"/>
      <c r="AK448" s="2108"/>
      <c r="AL448" s="2108"/>
      <c r="AM448" s="2108"/>
      <c r="AN448" s="2108"/>
      <c r="AO448" s="2108"/>
      <c r="AP448" s="2108"/>
      <c r="AQ448" s="2108"/>
      <c r="AR448" s="2108"/>
      <c r="AS448" s="2108"/>
      <c r="AT448" s="2108"/>
      <c r="AU448" s="2108"/>
      <c r="AV448" s="2108"/>
      <c r="AW448" s="2108"/>
      <c r="AX448" s="2108"/>
      <c r="AY448" s="2108"/>
      <c r="AZ448" s="2108"/>
      <c r="BA448" s="2108"/>
      <c r="BB448" s="2108"/>
      <c r="BC448" s="2108"/>
      <c r="BD448" s="2108"/>
      <c r="BE448" s="2108"/>
      <c r="BF448" s="2108"/>
      <c r="BG448" s="53"/>
      <c r="BH448" s="53"/>
      <c r="BI448" s="53"/>
      <c r="BJ448" s="53"/>
      <c r="BK448" s="55"/>
      <c r="BL448" s="55"/>
      <c r="BM448" s="55"/>
      <c r="BN448" s="55"/>
      <c r="BO448" s="55"/>
      <c r="BP448" s="55"/>
      <c r="BQ448" s="55"/>
      <c r="BR448" s="55"/>
      <c r="BS448" s="55"/>
      <c r="BT448" s="55"/>
      <c r="BU448" s="55"/>
      <c r="BV448" s="55"/>
      <c r="BW448" s="55"/>
      <c r="BX448" s="55"/>
      <c r="BY448" s="55"/>
      <c r="BZ448" s="55"/>
      <c r="CA448" s="55"/>
      <c r="CB448" s="55"/>
      <c r="CC448" s="55"/>
      <c r="CD448" s="55"/>
      <c r="CE448" s="90"/>
      <c r="CF448" s="90"/>
      <c r="CG448" s="91"/>
      <c r="CH448" s="77"/>
      <c r="CN448" s="85"/>
      <c r="CO448" s="85"/>
      <c r="CP448" s="85"/>
      <c r="CQ448" s="85"/>
      <c r="CR448" s="85"/>
      <c r="CS448" s="85"/>
      <c r="CT448" s="85"/>
    </row>
    <row r="449" spans="1:100" ht="11.25" customHeight="1" x14ac:dyDescent="0.2">
      <c r="A449" s="132" t="str">
        <f>+IF('⑧一覧からの作成用データ（異動届）'!$AC$38="印刷ＯＫ→",1,"")</f>
        <v/>
      </c>
      <c r="B449" s="2413"/>
      <c r="C449" s="2413"/>
      <c r="D449" s="2396"/>
      <c r="E449" s="2396"/>
      <c r="F449" s="2413"/>
      <c r="G449" s="2413"/>
      <c r="H449" s="2396"/>
      <c r="I449" s="2396"/>
      <c r="J449" s="486"/>
      <c r="K449" s="2109" t="s">
        <v>44</v>
      </c>
      <c r="L449" s="2110"/>
      <c r="M449" s="2110"/>
      <c r="N449" s="2110"/>
      <c r="O449" s="2111"/>
      <c r="P449" s="2115" t="s">
        <v>57</v>
      </c>
      <c r="Q449" s="2115"/>
      <c r="R449" s="2115"/>
      <c r="S449" s="2115"/>
      <c r="T449" s="2115"/>
      <c r="U449" s="2115"/>
      <c r="V449" s="2540" t="str">
        <f>'⑧一覧からの作成用データ（異動届）'!$R$38&amp;""</f>
        <v/>
      </c>
      <c r="W449" s="2540"/>
      <c r="X449" s="2540"/>
      <c r="Y449" s="2119" t="s">
        <v>58</v>
      </c>
      <c r="Z449" s="2119"/>
      <c r="AA449" s="2119"/>
      <c r="AB449" s="2119"/>
      <c r="AC449" s="2119"/>
      <c r="AD449" s="2119"/>
      <c r="AE449" s="2119"/>
      <c r="AF449" s="2119"/>
      <c r="AG449" s="2119"/>
      <c r="AH449" s="2119"/>
      <c r="AI449" s="2119"/>
      <c r="AJ449" s="2119"/>
      <c r="AK449" s="2119"/>
      <c r="AL449" s="2119"/>
      <c r="AM449" s="2119"/>
      <c r="AN449" s="2119"/>
      <c r="AO449" s="2119"/>
      <c r="AP449" s="2119"/>
      <c r="AQ449" s="2119"/>
      <c r="AR449" s="2119"/>
      <c r="AS449" s="2119"/>
      <c r="AT449" s="2119"/>
      <c r="AU449" s="2119"/>
      <c r="AV449" s="2119"/>
      <c r="AW449" s="2119"/>
      <c r="AX449" s="2119"/>
      <c r="AY449" s="2119"/>
      <c r="AZ449" s="2119"/>
      <c r="BA449" s="2119"/>
      <c r="BB449" s="2119"/>
      <c r="BC449" s="2119"/>
      <c r="BD449" s="2120"/>
      <c r="BE449" s="56"/>
      <c r="BF449" s="56"/>
      <c r="BG449" s="2121" t="s">
        <v>470</v>
      </c>
      <c r="BH449" s="2121"/>
      <c r="BI449" s="2122"/>
      <c r="BJ449" s="2122"/>
      <c r="BK449" s="2122"/>
      <c r="BL449" s="2122"/>
      <c r="BM449" s="2122"/>
      <c r="BN449" s="2122"/>
      <c r="BO449" s="2122"/>
      <c r="BP449" s="2122"/>
      <c r="BQ449" s="2122"/>
      <c r="BR449" s="2122"/>
      <c r="BS449" s="2122"/>
      <c r="BT449" s="2122"/>
      <c r="BU449" s="2122"/>
      <c r="BV449" s="2122"/>
      <c r="BW449" s="2122"/>
      <c r="BX449" s="2122"/>
      <c r="BY449" s="2122"/>
      <c r="BZ449" s="2122"/>
      <c r="CA449" s="2122"/>
      <c r="CB449" s="2122"/>
      <c r="CC449" s="2122"/>
      <c r="CD449" s="2122"/>
      <c r="CE449" s="90"/>
      <c r="CF449" s="90"/>
      <c r="CG449" s="91"/>
      <c r="CH449" s="77"/>
      <c r="CN449" s="85"/>
      <c r="CO449" s="85"/>
      <c r="CP449" s="85"/>
      <c r="CQ449" s="85"/>
      <c r="CR449" s="85"/>
      <c r="CS449" s="85"/>
      <c r="CT449" s="85"/>
    </row>
    <row r="450" spans="1:100" ht="11.25" customHeight="1" x14ac:dyDescent="0.2">
      <c r="A450" s="132" t="str">
        <f>+IF('⑧一覧からの作成用データ（異動届）'!$AC$38="印刷ＯＫ→",1,"")</f>
        <v/>
      </c>
      <c r="B450" s="2413"/>
      <c r="C450" s="2413"/>
      <c r="D450" s="2396"/>
      <c r="E450" s="2396"/>
      <c r="F450" s="2413"/>
      <c r="G450" s="2413"/>
      <c r="H450" s="2396"/>
      <c r="I450" s="2396"/>
      <c r="J450" s="486"/>
      <c r="K450" s="2112"/>
      <c r="L450" s="2113"/>
      <c r="M450" s="2113"/>
      <c r="N450" s="2113"/>
      <c r="O450" s="2114"/>
      <c r="P450" s="2116"/>
      <c r="Q450" s="2116"/>
      <c r="R450" s="2116"/>
      <c r="S450" s="2116"/>
      <c r="T450" s="2116"/>
      <c r="U450" s="2116"/>
      <c r="V450" s="2541"/>
      <c r="W450" s="2541"/>
      <c r="X450" s="2541"/>
      <c r="Y450" s="2084"/>
      <c r="Z450" s="2084"/>
      <c r="AA450" s="2084"/>
      <c r="AB450" s="2084"/>
      <c r="AC450" s="2084"/>
      <c r="AD450" s="2084"/>
      <c r="AE450" s="2084"/>
      <c r="AF450" s="2084"/>
      <c r="AG450" s="2084"/>
      <c r="AH450" s="2084"/>
      <c r="AI450" s="2084"/>
      <c r="AJ450" s="2084"/>
      <c r="AK450" s="2084"/>
      <c r="AL450" s="2084"/>
      <c r="AM450" s="2084"/>
      <c r="AN450" s="2084"/>
      <c r="AO450" s="2084"/>
      <c r="AP450" s="2084"/>
      <c r="AQ450" s="2084"/>
      <c r="AR450" s="2084"/>
      <c r="AS450" s="2084"/>
      <c r="AT450" s="2084"/>
      <c r="AU450" s="2084"/>
      <c r="AV450" s="2084"/>
      <c r="AW450" s="2084"/>
      <c r="AX450" s="2084"/>
      <c r="AY450" s="2084"/>
      <c r="AZ450" s="2084"/>
      <c r="BA450" s="2084"/>
      <c r="BB450" s="2084"/>
      <c r="BC450" s="2084"/>
      <c r="BD450" s="2086"/>
      <c r="BE450" s="56"/>
      <c r="BF450" s="56"/>
      <c r="BG450" s="2121"/>
      <c r="BH450" s="2121"/>
      <c r="BI450" s="2122"/>
      <c r="BJ450" s="2122"/>
      <c r="BK450" s="2122"/>
      <c r="BL450" s="2122"/>
      <c r="BM450" s="2122"/>
      <c r="BN450" s="2122"/>
      <c r="BO450" s="2122"/>
      <c r="BP450" s="2122"/>
      <c r="BQ450" s="2122"/>
      <c r="BR450" s="2122"/>
      <c r="BS450" s="2122"/>
      <c r="BT450" s="2122"/>
      <c r="BU450" s="2122"/>
      <c r="BV450" s="2122"/>
      <c r="BW450" s="2122"/>
      <c r="BX450" s="2122"/>
      <c r="BY450" s="2122"/>
      <c r="BZ450" s="2122"/>
      <c r="CA450" s="2122"/>
      <c r="CB450" s="2122"/>
      <c r="CC450" s="2122"/>
      <c r="CD450" s="2122"/>
      <c r="CE450" s="90"/>
      <c r="CF450" s="90"/>
      <c r="CG450" s="91"/>
      <c r="CH450" s="77"/>
      <c r="CN450" s="85"/>
      <c r="CO450" s="85"/>
      <c r="CP450" s="85"/>
      <c r="CQ450" s="85"/>
      <c r="CR450" s="85"/>
      <c r="CS450" s="85"/>
      <c r="CT450" s="85"/>
    </row>
    <row r="451" spans="1:100" ht="11.25" customHeight="1" x14ac:dyDescent="0.2">
      <c r="A451" s="132" t="str">
        <f>+IF('⑧一覧からの作成用データ（異動届）'!$AC$38="印刷ＯＫ→",1,"")</f>
        <v/>
      </c>
      <c r="B451" s="2413"/>
      <c r="C451" s="2413"/>
      <c r="D451" s="2396"/>
      <c r="E451" s="2396"/>
      <c r="F451" s="2413"/>
      <c r="G451" s="2413"/>
      <c r="H451" s="2396"/>
      <c r="I451" s="2396"/>
      <c r="J451" s="486"/>
      <c r="K451" s="2112"/>
      <c r="L451" s="2113"/>
      <c r="M451" s="2113"/>
      <c r="N451" s="2113"/>
      <c r="O451" s="2114"/>
      <c r="P451" s="2084" t="s">
        <v>56</v>
      </c>
      <c r="Q451" s="2084"/>
      <c r="R451" s="2084"/>
      <c r="S451" s="2084"/>
      <c r="T451" s="2085"/>
      <c r="U451" s="2085"/>
      <c r="V451" s="2085"/>
      <c r="W451" s="2084" t="s">
        <v>59</v>
      </c>
      <c r="X451" s="2084"/>
      <c r="Y451" s="2084"/>
      <c r="Z451" s="2084"/>
      <c r="AA451" s="2084"/>
      <c r="AB451" s="2084"/>
      <c r="AC451" s="2084"/>
      <c r="AD451" s="2084"/>
      <c r="AE451" s="2084"/>
      <c r="AF451" s="2084"/>
      <c r="AG451" s="2084"/>
      <c r="AH451" s="2084"/>
      <c r="AI451" s="2084"/>
      <c r="AJ451" s="2084"/>
      <c r="AK451" s="2084"/>
      <c r="AL451" s="2084"/>
      <c r="AM451" s="2084"/>
      <c r="AN451" s="2084"/>
      <c r="AO451" s="2084"/>
      <c r="AP451" s="2084"/>
      <c r="AQ451" s="2084"/>
      <c r="AR451" s="2084"/>
      <c r="AS451" s="2084"/>
      <c r="AT451" s="2084"/>
      <c r="AU451" s="2084"/>
      <c r="AV451" s="2084"/>
      <c r="AW451" s="2084"/>
      <c r="AX451" s="2084"/>
      <c r="AY451" s="2084"/>
      <c r="AZ451" s="2084"/>
      <c r="BA451" s="2084"/>
      <c r="BB451" s="2084"/>
      <c r="BC451" s="2084"/>
      <c r="BD451" s="2086"/>
      <c r="BE451" s="56"/>
      <c r="BF451" s="56"/>
      <c r="BG451" s="2121"/>
      <c r="BH451" s="2121"/>
      <c r="BI451" s="2122"/>
      <c r="BJ451" s="2122"/>
      <c r="BK451" s="2122"/>
      <c r="BL451" s="2122"/>
      <c r="BM451" s="2122"/>
      <c r="BN451" s="2122"/>
      <c r="BO451" s="2122"/>
      <c r="BP451" s="2122"/>
      <c r="BQ451" s="2122"/>
      <c r="BR451" s="2122"/>
      <c r="BS451" s="2122"/>
      <c r="BT451" s="2122"/>
      <c r="BU451" s="2122"/>
      <c r="BV451" s="2122"/>
      <c r="BW451" s="2122"/>
      <c r="BX451" s="2122"/>
      <c r="BY451" s="2122"/>
      <c r="BZ451" s="2122"/>
      <c r="CA451" s="2122"/>
      <c r="CB451" s="2122"/>
      <c r="CC451" s="2122"/>
      <c r="CD451" s="2122"/>
      <c r="CE451" s="90"/>
      <c r="CF451" s="90"/>
      <c r="CG451" s="91"/>
      <c r="CH451" s="77"/>
      <c r="CN451" s="85"/>
      <c r="CO451" s="85"/>
      <c r="CP451" s="85"/>
      <c r="CQ451" s="85"/>
      <c r="CR451" s="85"/>
      <c r="CS451" s="85"/>
      <c r="CT451" s="85"/>
    </row>
    <row r="452" spans="1:100" ht="11.25" customHeight="1" x14ac:dyDescent="0.2">
      <c r="A452" s="132" t="str">
        <f>+IF('⑧一覧からの作成用データ（異動届）'!$AC$38="印刷ＯＫ→",1,"")</f>
        <v/>
      </c>
      <c r="B452" s="2413"/>
      <c r="C452" s="2413"/>
      <c r="D452" s="2396"/>
      <c r="E452" s="2396"/>
      <c r="F452" s="2413"/>
      <c r="G452" s="2413"/>
      <c r="H452" s="2396"/>
      <c r="I452" s="2396"/>
      <c r="J452" s="486"/>
      <c r="K452" s="2087" t="s">
        <v>45</v>
      </c>
      <c r="L452" s="2088"/>
      <c r="M452" s="2088"/>
      <c r="N452" s="2088"/>
      <c r="O452" s="2089"/>
      <c r="P452" s="2084"/>
      <c r="Q452" s="2084"/>
      <c r="R452" s="2084"/>
      <c r="S452" s="2084"/>
      <c r="T452" s="2085"/>
      <c r="U452" s="2085"/>
      <c r="V452" s="2085"/>
      <c r="W452" s="2084"/>
      <c r="X452" s="2084"/>
      <c r="Y452" s="2084"/>
      <c r="Z452" s="2084"/>
      <c r="AA452" s="2084"/>
      <c r="AB452" s="2084"/>
      <c r="AC452" s="2084"/>
      <c r="AD452" s="2084"/>
      <c r="AE452" s="2084"/>
      <c r="AF452" s="2084"/>
      <c r="AG452" s="2084"/>
      <c r="AH452" s="2084"/>
      <c r="AI452" s="2084"/>
      <c r="AJ452" s="2084"/>
      <c r="AK452" s="2084"/>
      <c r="AL452" s="2084"/>
      <c r="AM452" s="2084"/>
      <c r="AN452" s="2084"/>
      <c r="AO452" s="2084"/>
      <c r="AP452" s="2084"/>
      <c r="AQ452" s="2084"/>
      <c r="AR452" s="2084"/>
      <c r="AS452" s="2084"/>
      <c r="AT452" s="2084"/>
      <c r="AU452" s="2084"/>
      <c r="AV452" s="2084"/>
      <c r="AW452" s="2084"/>
      <c r="AX452" s="2084"/>
      <c r="AY452" s="2084"/>
      <c r="AZ452" s="2084"/>
      <c r="BA452" s="2084"/>
      <c r="BB452" s="2084"/>
      <c r="BC452" s="2084"/>
      <c r="BD452" s="2086"/>
      <c r="BE452" s="56"/>
      <c r="BF452" s="56"/>
      <c r="BG452" s="2121"/>
      <c r="BH452" s="2121"/>
      <c r="BI452" s="2122"/>
      <c r="BJ452" s="2122"/>
      <c r="BK452" s="2122"/>
      <c r="BL452" s="2122"/>
      <c r="BM452" s="2122"/>
      <c r="BN452" s="2122"/>
      <c r="BO452" s="2122"/>
      <c r="BP452" s="2122"/>
      <c r="BQ452" s="2122"/>
      <c r="BR452" s="2122"/>
      <c r="BS452" s="2122"/>
      <c r="BT452" s="2122"/>
      <c r="BU452" s="2122"/>
      <c r="BV452" s="2122"/>
      <c r="BW452" s="2122"/>
      <c r="BX452" s="2122"/>
      <c r="BY452" s="2122"/>
      <c r="BZ452" s="2122"/>
      <c r="CA452" s="2122"/>
      <c r="CB452" s="2122"/>
      <c r="CC452" s="2122"/>
      <c r="CD452" s="2122"/>
      <c r="CE452" s="35"/>
      <c r="CF452" s="90"/>
      <c r="CG452" s="91"/>
      <c r="CH452" s="77"/>
      <c r="CN452" s="85"/>
      <c r="CO452" s="85"/>
      <c r="CP452" s="85"/>
      <c r="CQ452" s="85"/>
      <c r="CR452" s="85"/>
      <c r="CS452" s="85"/>
      <c r="CT452" s="85"/>
    </row>
    <row r="453" spans="1:100" ht="11.25" customHeight="1" x14ac:dyDescent="0.2">
      <c r="A453" s="132" t="str">
        <f>+IF('⑧一覧からの作成用データ（異動届）'!$AC$38="印刷ＯＫ→",1,"")</f>
        <v/>
      </c>
      <c r="B453" s="2413"/>
      <c r="C453" s="2413"/>
      <c r="D453" s="2396"/>
      <c r="E453" s="2396"/>
      <c r="F453" s="2413"/>
      <c r="G453" s="2413"/>
      <c r="H453" s="2396"/>
      <c r="I453" s="2396"/>
      <c r="J453" s="486"/>
      <c r="K453" s="2090"/>
      <c r="L453" s="2091"/>
      <c r="M453" s="2091"/>
      <c r="N453" s="2091"/>
      <c r="O453" s="2092"/>
      <c r="P453" s="2093"/>
      <c r="Q453" s="2094"/>
      <c r="R453" s="2094"/>
      <c r="S453" s="2094"/>
      <c r="T453" s="2094"/>
      <c r="U453" s="2094"/>
      <c r="V453" s="2094"/>
      <c r="W453" s="2094"/>
      <c r="X453" s="2094"/>
      <c r="Y453" s="2094"/>
      <c r="Z453" s="2094"/>
      <c r="AA453" s="2094"/>
      <c r="AB453" s="2094"/>
      <c r="AC453" s="2094"/>
      <c r="AD453" s="2094"/>
      <c r="AE453" s="2094"/>
      <c r="AF453" s="2094"/>
      <c r="AG453" s="2094"/>
      <c r="AH453" s="2094"/>
      <c r="AI453" s="2094"/>
      <c r="AJ453" s="2094"/>
      <c r="AK453" s="2094"/>
      <c r="AL453" s="2094"/>
      <c r="AM453" s="2094"/>
      <c r="AN453" s="2094"/>
      <c r="AO453" s="2094"/>
      <c r="AP453" s="2094"/>
      <c r="AQ453" s="2094"/>
      <c r="AR453" s="2094"/>
      <c r="AS453" s="2094"/>
      <c r="AT453" s="2094"/>
      <c r="AU453" s="2094"/>
      <c r="AV453" s="2094"/>
      <c r="AW453" s="2094"/>
      <c r="AX453" s="2094"/>
      <c r="AY453" s="2094"/>
      <c r="AZ453" s="2094"/>
      <c r="BA453" s="2094"/>
      <c r="BB453" s="2094"/>
      <c r="BC453" s="2094"/>
      <c r="BD453" s="2095"/>
      <c r="BE453" s="56"/>
      <c r="BF453" s="56"/>
      <c r="BG453" s="2121"/>
      <c r="BH453" s="2121"/>
      <c r="BI453" s="2122"/>
      <c r="BJ453" s="2122"/>
      <c r="BK453" s="2122"/>
      <c r="BL453" s="2122"/>
      <c r="BM453" s="2122"/>
      <c r="BN453" s="2122"/>
      <c r="BO453" s="2122"/>
      <c r="BP453" s="2122"/>
      <c r="BQ453" s="2122"/>
      <c r="BR453" s="2122"/>
      <c r="BS453" s="2122"/>
      <c r="BT453" s="2122"/>
      <c r="BU453" s="2122"/>
      <c r="BV453" s="2122"/>
      <c r="BW453" s="2122"/>
      <c r="BX453" s="2122"/>
      <c r="BY453" s="2122"/>
      <c r="BZ453" s="2122"/>
      <c r="CA453" s="2122"/>
      <c r="CB453" s="2122"/>
      <c r="CC453" s="2122"/>
      <c r="CD453" s="2122"/>
      <c r="CE453" s="90"/>
      <c r="CF453" s="90"/>
      <c r="CG453" s="77"/>
      <c r="CH453" s="77"/>
      <c r="CN453" s="85"/>
      <c r="CO453" s="85"/>
      <c r="CP453" s="85"/>
      <c r="CQ453" s="85"/>
      <c r="CR453" s="85"/>
      <c r="CS453" s="85"/>
      <c r="CT453" s="85"/>
      <c r="CU453" s="85"/>
      <c r="CV453" s="85"/>
    </row>
    <row r="454" spans="1:100" ht="11.25" customHeight="1" x14ac:dyDescent="0.2">
      <c r="A454" s="132" t="str">
        <f>+IF('⑧一覧からの作成用データ（異動届）'!$AC$38="印刷ＯＫ→",1,"")</f>
        <v/>
      </c>
      <c r="B454" s="2413"/>
      <c r="C454" s="2413"/>
      <c r="D454" s="2396"/>
      <c r="E454" s="2396"/>
      <c r="F454" s="2413"/>
      <c r="G454" s="2413"/>
      <c r="H454" s="2396"/>
      <c r="I454" s="2396"/>
      <c r="J454" s="486"/>
      <c r="K454" s="1691" t="s">
        <v>69</v>
      </c>
      <c r="L454" s="1691"/>
      <c r="M454" s="1691"/>
      <c r="N454" s="1691"/>
      <c r="O454" s="1691"/>
      <c r="P454" s="2097" t="s">
        <v>70</v>
      </c>
      <c r="Q454" s="2097"/>
      <c r="R454" s="2097"/>
      <c r="S454" s="2097"/>
      <c r="T454" s="2097"/>
      <c r="U454" s="2097"/>
      <c r="V454" s="2097"/>
      <c r="W454" s="2097"/>
      <c r="X454" s="2097"/>
      <c r="Y454" s="2097"/>
      <c r="Z454" s="2097"/>
      <c r="AA454" s="2097"/>
      <c r="AB454" s="2097"/>
      <c r="AC454" s="2097"/>
      <c r="AD454" s="2097"/>
      <c r="AE454" s="2097"/>
      <c r="AF454" s="2097"/>
      <c r="AG454" s="2097"/>
      <c r="AH454" s="2097"/>
      <c r="AI454" s="2097"/>
      <c r="AJ454" s="2097"/>
      <c r="AK454" s="2097"/>
      <c r="AL454" s="2097"/>
      <c r="AM454" s="2097"/>
      <c r="AN454" s="2097"/>
      <c r="AO454" s="2097"/>
      <c r="AP454" s="2097"/>
      <c r="AQ454" s="2097"/>
      <c r="AR454" s="2097"/>
      <c r="AS454" s="2097"/>
      <c r="AT454" s="2097"/>
      <c r="AU454" s="2097"/>
      <c r="AV454" s="2097"/>
      <c r="AW454" s="2097"/>
      <c r="AX454" s="2097"/>
      <c r="AY454" s="2097"/>
      <c r="AZ454" s="2097"/>
      <c r="BA454" s="2097"/>
      <c r="BB454" s="2097"/>
      <c r="BC454" s="2097"/>
      <c r="BD454" s="2097"/>
      <c r="BE454" s="65"/>
      <c r="BF454" s="65"/>
      <c r="BG454" s="2121"/>
      <c r="BH454" s="2121"/>
      <c r="BI454" s="2122"/>
      <c r="BJ454" s="2122"/>
      <c r="BK454" s="2122"/>
      <c r="BL454" s="2122"/>
      <c r="BM454" s="2122"/>
      <c r="BN454" s="2122"/>
      <c r="BO454" s="2122"/>
      <c r="BP454" s="2122"/>
      <c r="BQ454" s="2122"/>
      <c r="BR454" s="2122"/>
      <c r="BS454" s="2122"/>
      <c r="BT454" s="2122"/>
      <c r="BU454" s="2122"/>
      <c r="BV454" s="2122"/>
      <c r="BW454" s="2122"/>
      <c r="BX454" s="2122"/>
      <c r="BY454" s="2122"/>
      <c r="BZ454" s="2122"/>
      <c r="CA454" s="2122"/>
      <c r="CB454" s="2122"/>
      <c r="CC454" s="2122"/>
      <c r="CD454" s="2122"/>
      <c r="CE454" s="76"/>
      <c r="CF454" s="76"/>
      <c r="CG454" s="77"/>
      <c r="CH454" s="77"/>
      <c r="CN454" s="85"/>
      <c r="CO454" s="85"/>
      <c r="CP454" s="85"/>
      <c r="CQ454" s="85"/>
      <c r="CR454" s="85"/>
      <c r="CS454" s="85"/>
      <c r="CT454" s="85"/>
      <c r="CU454" s="85"/>
      <c r="CV454" s="85"/>
    </row>
    <row r="455" spans="1:100" ht="13.5" customHeight="1" x14ac:dyDescent="0.2">
      <c r="A455" s="132" t="str">
        <f>+IF('⑧一覧からの作成用データ（異動届）'!$AC$38="印刷ＯＫ→",1,"")</f>
        <v/>
      </c>
      <c r="B455" s="2413"/>
      <c r="C455" s="2413"/>
      <c r="D455" s="2396"/>
      <c r="E455" s="2396"/>
      <c r="F455" s="2413"/>
      <c r="G455" s="2413"/>
      <c r="H455" s="2396"/>
      <c r="I455" s="2396"/>
      <c r="J455" s="486"/>
      <c r="K455" s="2096"/>
      <c r="L455" s="2096"/>
      <c r="M455" s="2096"/>
      <c r="N455" s="2096"/>
      <c r="O455" s="2096"/>
      <c r="P455" s="2098"/>
      <c r="Q455" s="2098"/>
      <c r="R455" s="2098"/>
      <c r="S455" s="2098"/>
      <c r="T455" s="2098"/>
      <c r="U455" s="2098"/>
      <c r="V455" s="2098"/>
      <c r="W455" s="2098"/>
      <c r="X455" s="2098"/>
      <c r="Y455" s="2098"/>
      <c r="Z455" s="2098"/>
      <c r="AA455" s="2098"/>
      <c r="AB455" s="2098"/>
      <c r="AC455" s="2098"/>
      <c r="AD455" s="2098"/>
      <c r="AE455" s="2098"/>
      <c r="AF455" s="2098"/>
      <c r="AG455" s="2098"/>
      <c r="AH455" s="2098"/>
      <c r="AI455" s="2098"/>
      <c r="AJ455" s="2098"/>
      <c r="AK455" s="2098"/>
      <c r="AL455" s="2098"/>
      <c r="AM455" s="2098"/>
      <c r="AN455" s="2098"/>
      <c r="AO455" s="2098"/>
      <c r="AP455" s="2098"/>
      <c r="AQ455" s="2098"/>
      <c r="AR455" s="2098"/>
      <c r="AS455" s="2098"/>
      <c r="AT455" s="2098"/>
      <c r="AU455" s="2098"/>
      <c r="AV455" s="2098"/>
      <c r="AW455" s="2098"/>
      <c r="AX455" s="2098"/>
      <c r="AY455" s="2098"/>
      <c r="AZ455" s="2098"/>
      <c r="BA455" s="2098"/>
      <c r="BB455" s="2098"/>
      <c r="BC455" s="2098"/>
      <c r="BD455" s="2098"/>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76"/>
      <c r="CC455" s="76"/>
      <c r="CD455" s="76"/>
      <c r="CE455" s="76"/>
      <c r="CF455" s="76"/>
      <c r="CG455" s="77"/>
      <c r="CH455" s="77"/>
      <c r="CN455" s="85"/>
      <c r="CO455" s="85"/>
      <c r="CP455" s="85"/>
      <c r="CQ455" s="85"/>
      <c r="CR455" s="85"/>
      <c r="CS455" s="85"/>
      <c r="CT455" s="85"/>
      <c r="CU455" s="85"/>
      <c r="CV455" s="85"/>
    </row>
    <row r="456" spans="1:100" ht="13.5" customHeight="1" x14ac:dyDescent="0.2">
      <c r="A456" s="132" t="str">
        <f>+IF('⑧一覧からの作成用データ（異動届）'!$AC$38="印刷ＯＫ→",1,"")</f>
        <v/>
      </c>
      <c r="B456" s="2413"/>
      <c r="C456" s="2413"/>
      <c r="D456" s="2396"/>
      <c r="E456" s="2396"/>
      <c r="F456" s="2413"/>
      <c r="G456" s="2413"/>
      <c r="H456" s="2396"/>
      <c r="I456" s="2396"/>
      <c r="J456" s="486"/>
      <c r="K456" s="66"/>
      <c r="L456" s="66"/>
      <c r="M456" s="66"/>
      <c r="N456" s="66"/>
      <c r="O456" s="66"/>
      <c r="P456" s="485"/>
      <c r="Q456" s="485"/>
      <c r="R456" s="485"/>
      <c r="S456" s="485"/>
      <c r="T456" s="485"/>
      <c r="U456" s="485"/>
      <c r="V456" s="485"/>
      <c r="W456" s="485"/>
      <c r="X456" s="485"/>
      <c r="Y456" s="485"/>
      <c r="Z456" s="485"/>
      <c r="AA456" s="485"/>
      <c r="AB456" s="485"/>
      <c r="AC456" s="485"/>
      <c r="AD456" s="485"/>
      <c r="AE456" s="485"/>
      <c r="AF456" s="485"/>
      <c r="AG456" s="485"/>
      <c r="AH456" s="485"/>
      <c r="AI456" s="485"/>
      <c r="AJ456" s="485"/>
      <c r="AK456" s="485"/>
      <c r="AL456" s="485"/>
      <c r="AM456" s="485"/>
      <c r="AN456" s="485"/>
      <c r="AO456" s="485"/>
      <c r="AP456" s="485"/>
      <c r="AQ456" s="48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76"/>
      <c r="CC456" s="76"/>
      <c r="CD456" s="76"/>
      <c r="CE456" s="76"/>
      <c r="CF456" s="76"/>
      <c r="CG456" s="77"/>
      <c r="CH456" s="77"/>
      <c r="CN456" s="85"/>
      <c r="CO456" s="85"/>
      <c r="CP456" s="85"/>
      <c r="CQ456" s="85"/>
      <c r="CR456" s="85"/>
      <c r="CS456" s="85"/>
      <c r="CT456" s="85"/>
      <c r="CU456" s="85"/>
      <c r="CV456" s="85"/>
    </row>
    <row r="457" spans="1:100" ht="6" customHeight="1" x14ac:dyDescent="0.2">
      <c r="A457" s="132" t="str">
        <f>+IF('⑧一覧からの作成用データ（異動届）'!$AC$39="印刷ＯＫ→",1,"")</f>
        <v/>
      </c>
      <c r="B457" s="82"/>
      <c r="C457" s="2414" t="s">
        <v>113</v>
      </c>
      <c r="D457" s="2414"/>
      <c r="E457" s="2414"/>
      <c r="F457" s="2414"/>
      <c r="G457" s="2414"/>
      <c r="H457" s="2414"/>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row>
    <row r="458" spans="1:100" ht="12.75" customHeight="1" x14ac:dyDescent="0.2">
      <c r="A458" s="132" t="str">
        <f>+IF('⑧一覧からの作成用データ（異動届）'!$AC$39="印刷ＯＫ→",1,"")</f>
        <v/>
      </c>
      <c r="B458" s="82"/>
      <c r="C458" s="2414"/>
      <c r="D458" s="2414"/>
      <c r="E458" s="2414"/>
      <c r="F458" s="2414"/>
      <c r="G458" s="2414"/>
      <c r="H458" s="2414"/>
      <c r="I458" s="82"/>
      <c r="J458" s="82"/>
      <c r="K458" s="2415" t="s">
        <v>489</v>
      </c>
      <c r="L458" s="2415"/>
      <c r="M458" s="2415"/>
      <c r="N458" s="2415"/>
      <c r="O458" s="2415"/>
      <c r="P458" s="2415"/>
      <c r="Q458" s="2415"/>
      <c r="R458" s="2415"/>
      <c r="S458" s="2415"/>
      <c r="T458" s="2415"/>
      <c r="U458" s="2415"/>
      <c r="V458" s="2415"/>
      <c r="W458" s="2415"/>
      <c r="X458" s="2415"/>
      <c r="Y458" s="2415"/>
      <c r="Z458" s="2415"/>
      <c r="AA458" s="2415"/>
      <c r="AB458" s="2417" t="s">
        <v>490</v>
      </c>
      <c r="AC458" s="2417"/>
      <c r="AD458" s="2417"/>
      <c r="AE458" s="2417"/>
      <c r="AF458" s="2417"/>
      <c r="AG458" s="2417"/>
      <c r="AH458" s="2417"/>
      <c r="AI458" s="2417"/>
      <c r="AJ458" s="2417"/>
      <c r="AK458" s="2417"/>
      <c r="AL458" s="2417"/>
      <c r="AM458" s="2417"/>
      <c r="AN458" s="2417"/>
      <c r="AO458" s="2417"/>
      <c r="AP458" s="2417"/>
      <c r="AQ458" s="2417"/>
      <c r="AR458" s="2417"/>
      <c r="AS458" s="2417"/>
      <c r="AT458" s="2417"/>
      <c r="AU458" s="2417"/>
      <c r="AV458" s="2417"/>
      <c r="AW458" s="2417"/>
      <c r="AX458" s="2419" t="s">
        <v>26</v>
      </c>
      <c r="AY458" s="2420"/>
      <c r="AZ458" s="2420"/>
      <c r="BA458" s="2421"/>
      <c r="BB458" s="2447"/>
      <c r="BC458" s="2448"/>
      <c r="BD458" s="2448"/>
      <c r="BE458" s="2448"/>
      <c r="BF458" s="2448"/>
      <c r="BG458" s="2448"/>
      <c r="BH458" s="2448"/>
      <c r="BI458" s="2448"/>
      <c r="BJ458" s="2448"/>
      <c r="BK458" s="2448"/>
      <c r="BL458" s="2448"/>
      <c r="BM458" s="2448"/>
      <c r="BN458" s="2448"/>
      <c r="BO458" s="2448"/>
      <c r="BP458" s="2448"/>
      <c r="BQ458" s="2448"/>
      <c r="BR458" s="2448"/>
      <c r="BS458" s="2448"/>
      <c r="BT458" s="2449"/>
      <c r="BU458" s="697" t="s">
        <v>28</v>
      </c>
      <c r="BV458" s="2051"/>
      <c r="BW458" s="2051"/>
      <c r="BX458" s="2051"/>
      <c r="BY458" s="2051"/>
      <c r="BZ458" s="2051"/>
      <c r="CA458" s="2051"/>
      <c r="CB458" s="2051"/>
      <c r="CC458" s="2051"/>
      <c r="CD458" s="2053"/>
      <c r="CE458" s="82"/>
      <c r="CF458" s="82"/>
    </row>
    <row r="459" spans="1:100" ht="12.75" customHeight="1" x14ac:dyDescent="0.2">
      <c r="A459" s="132" t="str">
        <f>+IF('⑧一覧からの作成用データ（異動届）'!$AC$39="印刷ＯＫ→",1,"")</f>
        <v/>
      </c>
      <c r="B459" s="82"/>
      <c r="C459" s="2414"/>
      <c r="D459" s="2414"/>
      <c r="E459" s="2414"/>
      <c r="F459" s="2414"/>
      <c r="G459" s="2414"/>
      <c r="H459" s="2414"/>
      <c r="I459" s="82"/>
      <c r="J459" s="82"/>
      <c r="K459" s="2415"/>
      <c r="L459" s="2415"/>
      <c r="M459" s="2415"/>
      <c r="N459" s="2415"/>
      <c r="O459" s="2415"/>
      <c r="P459" s="2415"/>
      <c r="Q459" s="2415"/>
      <c r="R459" s="2415"/>
      <c r="S459" s="2415"/>
      <c r="T459" s="2415"/>
      <c r="U459" s="2415"/>
      <c r="V459" s="2415"/>
      <c r="W459" s="2415"/>
      <c r="X459" s="2415"/>
      <c r="Y459" s="2415"/>
      <c r="Z459" s="2415"/>
      <c r="AA459" s="2415"/>
      <c r="AB459" s="2417"/>
      <c r="AC459" s="2417"/>
      <c r="AD459" s="2417"/>
      <c r="AE459" s="2417"/>
      <c r="AF459" s="2417"/>
      <c r="AG459" s="2417"/>
      <c r="AH459" s="2417"/>
      <c r="AI459" s="2417"/>
      <c r="AJ459" s="2417"/>
      <c r="AK459" s="2417"/>
      <c r="AL459" s="2417"/>
      <c r="AM459" s="2417"/>
      <c r="AN459" s="2417"/>
      <c r="AO459" s="2417"/>
      <c r="AP459" s="2417"/>
      <c r="AQ459" s="2417"/>
      <c r="AR459" s="2417"/>
      <c r="AS459" s="2417"/>
      <c r="AT459" s="2417"/>
      <c r="AU459" s="2417"/>
      <c r="AV459" s="2417"/>
      <c r="AW459" s="2417"/>
      <c r="AX459" s="2422"/>
      <c r="AY459" s="2423"/>
      <c r="AZ459" s="2423"/>
      <c r="BA459" s="2424"/>
      <c r="BB459" s="2450"/>
      <c r="BC459" s="2451"/>
      <c r="BD459" s="2451"/>
      <c r="BE459" s="2451"/>
      <c r="BF459" s="2451"/>
      <c r="BG459" s="2451"/>
      <c r="BH459" s="2451"/>
      <c r="BI459" s="2451"/>
      <c r="BJ459" s="2451"/>
      <c r="BK459" s="2451"/>
      <c r="BL459" s="2451"/>
      <c r="BM459" s="2451"/>
      <c r="BN459" s="2451"/>
      <c r="BO459" s="2451"/>
      <c r="BP459" s="2451"/>
      <c r="BQ459" s="2451"/>
      <c r="BR459" s="2451"/>
      <c r="BS459" s="2451"/>
      <c r="BT459" s="2452"/>
      <c r="BU459" s="1559"/>
      <c r="BV459" s="2052"/>
      <c r="BW459" s="2052"/>
      <c r="BX459" s="2052"/>
      <c r="BY459" s="2052"/>
      <c r="BZ459" s="2052"/>
      <c r="CA459" s="2052"/>
      <c r="CB459" s="2052"/>
      <c r="CC459" s="2052"/>
      <c r="CD459" s="2054"/>
      <c r="CE459" s="83"/>
      <c r="CF459" s="83"/>
    </row>
    <row r="460" spans="1:100" ht="12.75" customHeight="1" x14ac:dyDescent="0.2">
      <c r="A460" s="132" t="str">
        <f>+IF('⑧一覧からの作成用データ（異動届）'!$AC$39="印刷ＯＫ→",1,"")</f>
        <v/>
      </c>
      <c r="B460" s="82"/>
      <c r="C460" s="82"/>
      <c r="D460" s="82"/>
      <c r="E460" s="82"/>
      <c r="F460" s="82"/>
      <c r="G460" s="82"/>
      <c r="H460" s="82"/>
      <c r="I460" s="82"/>
      <c r="J460" s="82"/>
      <c r="K460" s="2415"/>
      <c r="L460" s="2415"/>
      <c r="M460" s="2415"/>
      <c r="N460" s="2415"/>
      <c r="O460" s="2415"/>
      <c r="P460" s="2415"/>
      <c r="Q460" s="2415"/>
      <c r="R460" s="2415"/>
      <c r="S460" s="2415"/>
      <c r="T460" s="2415"/>
      <c r="U460" s="2415"/>
      <c r="V460" s="2415"/>
      <c r="W460" s="2415"/>
      <c r="X460" s="2415"/>
      <c r="Y460" s="2415"/>
      <c r="Z460" s="2415"/>
      <c r="AA460" s="2415"/>
      <c r="AB460" s="2417"/>
      <c r="AC460" s="2417"/>
      <c r="AD460" s="2417"/>
      <c r="AE460" s="2417"/>
      <c r="AF460" s="2417"/>
      <c r="AG460" s="2417"/>
      <c r="AH460" s="2417"/>
      <c r="AI460" s="2417"/>
      <c r="AJ460" s="2417"/>
      <c r="AK460" s="2417"/>
      <c r="AL460" s="2417"/>
      <c r="AM460" s="2417"/>
      <c r="AN460" s="2417"/>
      <c r="AO460" s="2417"/>
      <c r="AP460" s="2417"/>
      <c r="AQ460" s="2417"/>
      <c r="AR460" s="2417"/>
      <c r="AS460" s="2417"/>
      <c r="AT460" s="2417"/>
      <c r="AU460" s="2417"/>
      <c r="AV460" s="2417"/>
      <c r="AW460" s="2417"/>
      <c r="AX460" s="2422"/>
      <c r="AY460" s="2423"/>
      <c r="AZ460" s="2423"/>
      <c r="BA460" s="2424"/>
      <c r="BB460" s="2450"/>
      <c r="BC460" s="2451"/>
      <c r="BD460" s="2451"/>
      <c r="BE460" s="2451"/>
      <c r="BF460" s="2451"/>
      <c r="BG460" s="2451"/>
      <c r="BH460" s="2451"/>
      <c r="BI460" s="2451"/>
      <c r="BJ460" s="2451"/>
      <c r="BK460" s="2451"/>
      <c r="BL460" s="2451"/>
      <c r="BM460" s="2451"/>
      <c r="BN460" s="2451"/>
      <c r="BO460" s="2451"/>
      <c r="BP460" s="2451"/>
      <c r="BQ460" s="2451"/>
      <c r="BR460" s="2451"/>
      <c r="BS460" s="2451"/>
      <c r="BT460" s="2452"/>
      <c r="BU460" s="2437" t="s">
        <v>27</v>
      </c>
      <c r="BV460" s="2397" t="s">
        <v>29</v>
      </c>
      <c r="BW460" s="2397"/>
      <c r="BX460" s="2397"/>
      <c r="BY460" s="2397"/>
      <c r="BZ460" s="2398"/>
      <c r="CA460" s="1683" t="s">
        <v>30</v>
      </c>
      <c r="CB460" s="2397"/>
      <c r="CC460" s="2397"/>
      <c r="CD460" s="2398"/>
      <c r="CE460" s="76"/>
      <c r="CF460" s="76"/>
    </row>
    <row r="461" spans="1:100" ht="12.75" customHeight="1" x14ac:dyDescent="0.2">
      <c r="A461" s="132" t="str">
        <f>+IF('⑧一覧からの作成用データ（異動届）'!$AC$39="印刷ＯＫ→",1,"")</f>
        <v/>
      </c>
      <c r="B461" s="82"/>
      <c r="C461" s="82">
        <v>3</v>
      </c>
      <c r="D461" s="82"/>
      <c r="E461" s="82"/>
      <c r="F461" s="82"/>
      <c r="G461" s="82"/>
      <c r="H461" s="82">
        <v>2</v>
      </c>
      <c r="I461" s="82">
        <v>1</v>
      </c>
      <c r="J461" s="82"/>
      <c r="K461" s="2415"/>
      <c r="L461" s="2415"/>
      <c r="M461" s="2415"/>
      <c r="N461" s="2415"/>
      <c r="O461" s="2415"/>
      <c r="P461" s="2415"/>
      <c r="Q461" s="2415"/>
      <c r="R461" s="2415"/>
      <c r="S461" s="2415"/>
      <c r="T461" s="2415"/>
      <c r="U461" s="2415"/>
      <c r="V461" s="2415"/>
      <c r="W461" s="2415"/>
      <c r="X461" s="2415"/>
      <c r="Y461" s="2415"/>
      <c r="Z461" s="2415"/>
      <c r="AA461" s="2415"/>
      <c r="AB461" s="2417"/>
      <c r="AC461" s="2417"/>
      <c r="AD461" s="2417"/>
      <c r="AE461" s="2417"/>
      <c r="AF461" s="2417"/>
      <c r="AG461" s="2417"/>
      <c r="AH461" s="2417"/>
      <c r="AI461" s="2417"/>
      <c r="AJ461" s="2417"/>
      <c r="AK461" s="2417"/>
      <c r="AL461" s="2417"/>
      <c r="AM461" s="2417"/>
      <c r="AN461" s="2417"/>
      <c r="AO461" s="2417"/>
      <c r="AP461" s="2417"/>
      <c r="AQ461" s="2417"/>
      <c r="AR461" s="2417"/>
      <c r="AS461" s="2417"/>
      <c r="AT461" s="2417"/>
      <c r="AU461" s="2417"/>
      <c r="AV461" s="2417"/>
      <c r="AW461" s="2417"/>
      <c r="AX461" s="2422"/>
      <c r="AY461" s="2423"/>
      <c r="AZ461" s="2423"/>
      <c r="BA461" s="2424"/>
      <c r="BB461" s="2450"/>
      <c r="BC461" s="2451"/>
      <c r="BD461" s="2451"/>
      <c r="BE461" s="2451"/>
      <c r="BF461" s="2451"/>
      <c r="BG461" s="2451"/>
      <c r="BH461" s="2451"/>
      <c r="BI461" s="2451"/>
      <c r="BJ461" s="2451"/>
      <c r="BK461" s="2451"/>
      <c r="BL461" s="2451"/>
      <c r="BM461" s="2451"/>
      <c r="BN461" s="2451"/>
      <c r="BO461" s="2451"/>
      <c r="BP461" s="2451"/>
      <c r="BQ461" s="2451"/>
      <c r="BR461" s="2451"/>
      <c r="BS461" s="2451"/>
      <c r="BT461" s="2452"/>
      <c r="BU461" s="2437"/>
      <c r="BV461" s="2399"/>
      <c r="BW461" s="2399"/>
      <c r="BX461" s="2399"/>
      <c r="BY461" s="2399"/>
      <c r="BZ461" s="2400"/>
      <c r="CA461" s="2401"/>
      <c r="CB461" s="2399"/>
      <c r="CC461" s="2399"/>
      <c r="CD461" s="2400"/>
      <c r="CE461" s="76"/>
      <c r="CF461" s="76"/>
    </row>
    <row r="462" spans="1:100" ht="12.75" customHeight="1" x14ac:dyDescent="0.2">
      <c r="A462" s="132" t="str">
        <f>+IF('⑧一覧からの作成用データ（異動届）'!$AC$39="印刷ＯＫ→",1,"")</f>
        <v/>
      </c>
      <c r="B462" s="2413" t="s">
        <v>67</v>
      </c>
      <c r="C462" s="2413" t="s">
        <v>66</v>
      </c>
      <c r="D462" s="2396" t="s">
        <v>65</v>
      </c>
      <c r="E462" s="2396" t="s">
        <v>64</v>
      </c>
      <c r="F462" s="2413" t="s">
        <v>63</v>
      </c>
      <c r="G462" s="2413" t="s">
        <v>62</v>
      </c>
      <c r="H462" s="2396" t="s">
        <v>61</v>
      </c>
      <c r="I462" s="2396" t="s">
        <v>60</v>
      </c>
      <c r="J462" s="486"/>
      <c r="K462" s="2415"/>
      <c r="L462" s="2415"/>
      <c r="M462" s="2415"/>
      <c r="N462" s="2415"/>
      <c r="O462" s="2415"/>
      <c r="P462" s="2415"/>
      <c r="Q462" s="2415"/>
      <c r="R462" s="2415"/>
      <c r="S462" s="2415"/>
      <c r="T462" s="2415"/>
      <c r="U462" s="2415"/>
      <c r="V462" s="2415"/>
      <c r="W462" s="2415"/>
      <c r="X462" s="2415"/>
      <c r="Y462" s="2415"/>
      <c r="Z462" s="2415"/>
      <c r="AA462" s="2415"/>
      <c r="AB462" s="2417"/>
      <c r="AC462" s="2417"/>
      <c r="AD462" s="2417"/>
      <c r="AE462" s="2417"/>
      <c r="AF462" s="2417"/>
      <c r="AG462" s="2417"/>
      <c r="AH462" s="2417"/>
      <c r="AI462" s="2417"/>
      <c r="AJ462" s="2417"/>
      <c r="AK462" s="2417"/>
      <c r="AL462" s="2417"/>
      <c r="AM462" s="2417"/>
      <c r="AN462" s="2417"/>
      <c r="AO462" s="2417"/>
      <c r="AP462" s="2417"/>
      <c r="AQ462" s="2417"/>
      <c r="AR462" s="2417"/>
      <c r="AS462" s="2417"/>
      <c r="AT462" s="2417"/>
      <c r="AU462" s="2417"/>
      <c r="AV462" s="2417"/>
      <c r="AW462" s="2417"/>
      <c r="AX462" s="2422"/>
      <c r="AY462" s="2423"/>
      <c r="AZ462" s="2423"/>
      <c r="BA462" s="2424"/>
      <c r="BB462" s="2450"/>
      <c r="BC462" s="2451"/>
      <c r="BD462" s="2451"/>
      <c r="BE462" s="2451"/>
      <c r="BF462" s="2451"/>
      <c r="BG462" s="2451"/>
      <c r="BH462" s="2451"/>
      <c r="BI462" s="2451"/>
      <c r="BJ462" s="2451"/>
      <c r="BK462" s="2451"/>
      <c r="BL462" s="2451"/>
      <c r="BM462" s="2451"/>
      <c r="BN462" s="2451"/>
      <c r="BO462" s="2451"/>
      <c r="BP462" s="2451"/>
      <c r="BQ462" s="2451"/>
      <c r="BR462" s="2451"/>
      <c r="BS462" s="2451"/>
      <c r="BT462" s="2452"/>
      <c r="BU462" s="2437"/>
      <c r="BV462" s="2397" t="s">
        <v>32</v>
      </c>
      <c r="BW462" s="2397"/>
      <c r="BX462" s="2397"/>
      <c r="BY462" s="2397"/>
      <c r="BZ462" s="2398"/>
      <c r="CA462" s="1683" t="s">
        <v>31</v>
      </c>
      <c r="CB462" s="2397"/>
      <c r="CC462" s="2397"/>
      <c r="CD462" s="2398"/>
      <c r="CE462" s="76"/>
      <c r="CF462" s="76"/>
    </row>
    <row r="463" spans="1:100" ht="13.5" customHeight="1" x14ac:dyDescent="0.2">
      <c r="A463" s="132" t="str">
        <f>+IF('⑧一覧からの作成用データ（異動届）'!$AC$39="印刷ＯＫ→",1,"")</f>
        <v/>
      </c>
      <c r="B463" s="2413"/>
      <c r="C463" s="2413"/>
      <c r="D463" s="2396"/>
      <c r="E463" s="2396"/>
      <c r="F463" s="2413"/>
      <c r="G463" s="2413"/>
      <c r="H463" s="2396"/>
      <c r="I463" s="2396"/>
      <c r="J463" s="486"/>
      <c r="K463" s="2416"/>
      <c r="L463" s="2416"/>
      <c r="M463" s="2416"/>
      <c r="N463" s="2416"/>
      <c r="O463" s="2416"/>
      <c r="P463" s="2416"/>
      <c r="Q463" s="2416"/>
      <c r="R463" s="2416"/>
      <c r="S463" s="2416"/>
      <c r="T463" s="2416"/>
      <c r="U463" s="2416"/>
      <c r="V463" s="2416"/>
      <c r="W463" s="2416"/>
      <c r="X463" s="2416"/>
      <c r="Y463" s="2416"/>
      <c r="Z463" s="2416"/>
      <c r="AA463" s="2416"/>
      <c r="AB463" s="2418"/>
      <c r="AC463" s="2418"/>
      <c r="AD463" s="2418"/>
      <c r="AE463" s="2418"/>
      <c r="AF463" s="2418"/>
      <c r="AG463" s="2418"/>
      <c r="AH463" s="2418"/>
      <c r="AI463" s="2418"/>
      <c r="AJ463" s="2418"/>
      <c r="AK463" s="2418"/>
      <c r="AL463" s="2418"/>
      <c r="AM463" s="2418"/>
      <c r="AN463" s="2418"/>
      <c r="AO463" s="2418"/>
      <c r="AP463" s="2418"/>
      <c r="AQ463" s="2418"/>
      <c r="AR463" s="2418"/>
      <c r="AS463" s="2418"/>
      <c r="AT463" s="2418"/>
      <c r="AU463" s="2418"/>
      <c r="AV463" s="2418"/>
      <c r="AW463" s="2418"/>
      <c r="AX463" s="2425"/>
      <c r="AY463" s="2426"/>
      <c r="AZ463" s="2426"/>
      <c r="BA463" s="2427"/>
      <c r="BB463" s="2453"/>
      <c r="BC463" s="2454"/>
      <c r="BD463" s="2454"/>
      <c r="BE463" s="2454"/>
      <c r="BF463" s="2454"/>
      <c r="BG463" s="2454"/>
      <c r="BH463" s="2454"/>
      <c r="BI463" s="2454"/>
      <c r="BJ463" s="2454"/>
      <c r="BK463" s="2454"/>
      <c r="BL463" s="2454"/>
      <c r="BM463" s="2454"/>
      <c r="BN463" s="2454"/>
      <c r="BO463" s="2454"/>
      <c r="BP463" s="2454"/>
      <c r="BQ463" s="2454"/>
      <c r="BR463" s="2454"/>
      <c r="BS463" s="2454"/>
      <c r="BT463" s="2455"/>
      <c r="BU463" s="2437"/>
      <c r="BV463" s="2399"/>
      <c r="BW463" s="2399"/>
      <c r="BX463" s="2399"/>
      <c r="BY463" s="2399"/>
      <c r="BZ463" s="2400"/>
      <c r="CA463" s="2401"/>
      <c r="CB463" s="2399"/>
      <c r="CC463" s="2399"/>
      <c r="CD463" s="2400"/>
      <c r="CE463" s="76"/>
      <c r="CF463" s="76"/>
      <c r="CG463" s="84"/>
      <c r="CL463" s="85"/>
      <c r="CM463" s="85"/>
      <c r="CN463" s="85"/>
      <c r="CO463" s="85"/>
      <c r="CP463" s="85"/>
      <c r="CQ463" s="85"/>
      <c r="CR463" s="85"/>
      <c r="CS463" s="85"/>
      <c r="CT463" s="85"/>
    </row>
    <row r="464" spans="1:100" ht="13.5" customHeight="1" x14ac:dyDescent="0.2">
      <c r="A464" s="132" t="str">
        <f>+IF('⑧一覧からの作成用データ（異動届）'!$AC$39="印刷ＯＫ→",1,"")</f>
        <v/>
      </c>
      <c r="B464" s="2413"/>
      <c r="C464" s="2413"/>
      <c r="D464" s="2396"/>
      <c r="E464" s="2396"/>
      <c r="F464" s="2413"/>
      <c r="G464" s="2413"/>
      <c r="H464" s="2396"/>
      <c r="I464" s="2396"/>
      <c r="J464" s="486"/>
      <c r="K464" s="45"/>
      <c r="L464" s="25"/>
      <c r="M464" s="25"/>
      <c r="N464" s="25"/>
      <c r="O464" s="25"/>
      <c r="P464" s="25"/>
      <c r="Q464" s="25"/>
      <c r="R464" s="25"/>
      <c r="S464" s="25"/>
      <c r="T464" s="25"/>
      <c r="U464" s="25"/>
      <c r="V464" s="25"/>
      <c r="W464" s="25"/>
      <c r="X464" s="25"/>
      <c r="Y464" s="46"/>
      <c r="Z464" s="2402" t="s">
        <v>466</v>
      </c>
      <c r="AA464" s="2403"/>
      <c r="AB464" s="2408" t="s">
        <v>21</v>
      </c>
      <c r="AC464" s="2409"/>
      <c r="AD464" s="2409"/>
      <c r="AE464" s="2409"/>
      <c r="AF464" s="2409"/>
      <c r="AG464" s="2410"/>
      <c r="AH464" s="1682" t="s">
        <v>512</v>
      </c>
      <c r="AI464" s="1683"/>
      <c r="AJ464" s="2097" t="str">
        <f>①伊勢崎市における事業所基本情報!$K$26&amp;"-"&amp;①伊勢崎市における事業所基本情報!Q26&amp;""</f>
        <v>-</v>
      </c>
      <c r="AK464" s="2097"/>
      <c r="AL464" s="2097"/>
      <c r="AM464" s="2097"/>
      <c r="AN464" s="2097"/>
      <c r="AO464" s="2097"/>
      <c r="AP464" s="2097"/>
      <c r="AQ464" s="2097"/>
      <c r="AR464" s="25"/>
      <c r="AS464" s="25"/>
      <c r="AT464" s="25"/>
      <c r="AU464" s="25"/>
      <c r="AV464" s="25"/>
      <c r="AW464" s="25"/>
      <c r="AX464" s="25"/>
      <c r="AY464" s="76"/>
      <c r="AZ464" s="76"/>
      <c r="BA464" s="76"/>
      <c r="BB464" s="76"/>
      <c r="BC464" s="76"/>
      <c r="BD464" s="25"/>
      <c r="BE464" s="25"/>
      <c r="BF464" s="25"/>
      <c r="BG464" s="25"/>
      <c r="BH464" s="2386" t="s">
        <v>468</v>
      </c>
      <c r="BI464" s="2386"/>
      <c r="BJ464" s="2386"/>
      <c r="BK464" s="2386"/>
      <c r="BL464" s="2386"/>
      <c r="BM464" s="2386"/>
      <c r="BN464" s="2386"/>
      <c r="BO464" s="2411" t="str">
        <f>①伊勢崎市における事業所基本情報!$CG$18&amp;""</f>
        <v/>
      </c>
      <c r="BP464" s="2392"/>
      <c r="BQ464" s="2392" t="str">
        <f>①伊勢崎市における事業所基本情報!$CH$18&amp;""</f>
        <v/>
      </c>
      <c r="BR464" s="2392"/>
      <c r="BS464" s="2392" t="str">
        <f>①伊勢崎市における事業所基本情報!$CI$18&amp;""</f>
        <v/>
      </c>
      <c r="BT464" s="2392"/>
      <c r="BU464" s="2392" t="str">
        <f>①伊勢崎市における事業所基本情報!$CJ$18&amp;""</f>
        <v/>
      </c>
      <c r="BV464" s="2392"/>
      <c r="BW464" s="2392" t="str">
        <f>①伊勢崎市における事業所基本情報!$CK$18&amp;""</f>
        <v/>
      </c>
      <c r="BX464" s="2392"/>
      <c r="BY464" s="2392" t="str">
        <f>①伊勢崎市における事業所基本情報!$CL$18&amp;""</f>
        <v/>
      </c>
      <c r="BZ464" s="2392"/>
      <c r="CA464" s="2392" t="str">
        <f>①伊勢崎市における事業所基本情報!$CM$18&amp;""</f>
        <v/>
      </c>
      <c r="CB464" s="2392"/>
      <c r="CC464" s="2392" t="str">
        <f>①伊勢崎市における事業所基本情報!$CN$18&amp;""</f>
        <v/>
      </c>
      <c r="CD464" s="2394"/>
      <c r="CE464" s="86"/>
      <c r="CF464" s="86"/>
      <c r="CG464" s="84"/>
      <c r="CL464" s="85"/>
      <c r="CM464" s="85"/>
      <c r="CN464" s="85"/>
      <c r="CO464" s="85"/>
      <c r="CP464" s="85"/>
      <c r="CQ464" s="85"/>
      <c r="CR464" s="85"/>
      <c r="CS464" s="85"/>
      <c r="CT464" s="85"/>
    </row>
    <row r="465" spans="1:100" ht="12" customHeight="1" x14ac:dyDescent="0.2">
      <c r="A465" s="132" t="str">
        <f>+IF('⑧一覧からの作成用データ（異動届）'!$AC$39="印刷ＯＫ→",1,"")</f>
        <v/>
      </c>
      <c r="B465" s="2413"/>
      <c r="C465" s="2413"/>
      <c r="D465" s="2396"/>
      <c r="E465" s="2396"/>
      <c r="F465" s="2413"/>
      <c r="G465" s="2413"/>
      <c r="H465" s="2396"/>
      <c r="I465" s="2396"/>
      <c r="J465" s="486"/>
      <c r="K465" s="47"/>
      <c r="L465" s="76"/>
      <c r="M465" s="76"/>
      <c r="N465" s="76"/>
      <c r="O465" s="76"/>
      <c r="P465" s="76"/>
      <c r="Q465" s="76"/>
      <c r="R465" s="76"/>
      <c r="S465" s="76"/>
      <c r="T465" s="76"/>
      <c r="U465" s="76"/>
      <c r="V465" s="76"/>
      <c r="W465" s="76"/>
      <c r="X465" s="76"/>
      <c r="Y465" s="48"/>
      <c r="Z465" s="2404"/>
      <c r="AA465" s="2405"/>
      <c r="AB465" s="1640"/>
      <c r="AC465" s="1590"/>
      <c r="AD465" s="1590"/>
      <c r="AE465" s="1590"/>
      <c r="AF465" s="1590"/>
      <c r="AG465" s="1641"/>
      <c r="AH465" s="1568" t="str">
        <f>①伊勢崎市における事業所基本情報!$I$27&amp;""</f>
        <v/>
      </c>
      <c r="AI465" s="1569"/>
      <c r="AJ465" s="1569"/>
      <c r="AK465" s="1569"/>
      <c r="AL465" s="1569"/>
      <c r="AM465" s="1569"/>
      <c r="AN465" s="1569"/>
      <c r="AO465" s="1569"/>
      <c r="AP465" s="1569"/>
      <c r="AQ465" s="1569"/>
      <c r="AR465" s="1569"/>
      <c r="AS465" s="1569"/>
      <c r="AT465" s="1569"/>
      <c r="AU465" s="1569"/>
      <c r="AV465" s="1569"/>
      <c r="AW465" s="1569"/>
      <c r="AX465" s="1569"/>
      <c r="AY465" s="1569"/>
      <c r="AZ465" s="1569"/>
      <c r="BA465" s="1569"/>
      <c r="BB465" s="1569"/>
      <c r="BC465" s="1569"/>
      <c r="BD465" s="1569"/>
      <c r="BE465" s="1569"/>
      <c r="BF465" s="1569"/>
      <c r="BG465" s="1569"/>
      <c r="BH465" s="2386"/>
      <c r="BI465" s="2386"/>
      <c r="BJ465" s="2386"/>
      <c r="BK465" s="2386"/>
      <c r="BL465" s="2386"/>
      <c r="BM465" s="2386"/>
      <c r="BN465" s="2386"/>
      <c r="BO465" s="2412"/>
      <c r="BP465" s="2393"/>
      <c r="BQ465" s="2393"/>
      <c r="BR465" s="2393"/>
      <c r="BS465" s="2393"/>
      <c r="BT465" s="2393"/>
      <c r="BU465" s="2393"/>
      <c r="BV465" s="2393"/>
      <c r="BW465" s="2393"/>
      <c r="BX465" s="2393"/>
      <c r="BY465" s="2393"/>
      <c r="BZ465" s="2393"/>
      <c r="CA465" s="2393"/>
      <c r="CB465" s="2393"/>
      <c r="CC465" s="2393"/>
      <c r="CD465" s="2395"/>
      <c r="CE465" s="86"/>
      <c r="CF465" s="86"/>
      <c r="CG465" s="77"/>
      <c r="CL465" s="85"/>
      <c r="CM465" s="85"/>
      <c r="CN465" s="85"/>
      <c r="CO465" s="85"/>
      <c r="CP465" s="85"/>
      <c r="CQ465" s="85"/>
      <c r="CR465" s="85"/>
      <c r="CS465" s="85"/>
      <c r="CT465" s="85"/>
    </row>
    <row r="466" spans="1:100" ht="12" customHeight="1" x14ac:dyDescent="0.2">
      <c r="A466" s="132" t="str">
        <f>+IF('⑧一覧からの作成用データ（異動届）'!$AC$39="印刷ＯＫ→",1,"")</f>
        <v/>
      </c>
      <c r="B466" s="2413"/>
      <c r="C466" s="2413"/>
      <c r="D466" s="2396"/>
      <c r="E466" s="2396"/>
      <c r="F466" s="2413"/>
      <c r="G466" s="2413"/>
      <c r="H466" s="2396"/>
      <c r="I466" s="2396"/>
      <c r="J466" s="486"/>
      <c r="K466" s="2165" t="s">
        <v>447</v>
      </c>
      <c r="L466" s="1564"/>
      <c r="M466" s="1564"/>
      <c r="N466" s="1564"/>
      <c r="O466" s="1564"/>
      <c r="P466" s="2378" t="s">
        <v>19</v>
      </c>
      <c r="Q466" s="2378"/>
      <c r="R466" s="2378"/>
      <c r="S466" s="2378"/>
      <c r="T466" s="2378"/>
      <c r="U466" s="2378"/>
      <c r="V466" s="2378"/>
      <c r="W466" s="2378"/>
      <c r="X466" s="2378"/>
      <c r="Y466" s="2379"/>
      <c r="Z466" s="2404"/>
      <c r="AA466" s="2405"/>
      <c r="AB466" s="1640"/>
      <c r="AC466" s="1590"/>
      <c r="AD466" s="1590"/>
      <c r="AE466" s="1590"/>
      <c r="AF466" s="1590"/>
      <c r="AG466" s="1641"/>
      <c r="AH466" s="1568"/>
      <c r="AI466" s="1569"/>
      <c r="AJ466" s="1569"/>
      <c r="AK466" s="1569"/>
      <c r="AL466" s="1569"/>
      <c r="AM466" s="1569"/>
      <c r="AN466" s="1569"/>
      <c r="AO466" s="1569"/>
      <c r="AP466" s="1569"/>
      <c r="AQ466" s="1569"/>
      <c r="AR466" s="1569"/>
      <c r="AS466" s="1569"/>
      <c r="AT466" s="1569"/>
      <c r="AU466" s="1569"/>
      <c r="AV466" s="1569"/>
      <c r="AW466" s="1569"/>
      <c r="AX466" s="1569"/>
      <c r="AY466" s="1569"/>
      <c r="AZ466" s="1569"/>
      <c r="BA466" s="1569"/>
      <c r="BB466" s="1569"/>
      <c r="BC466" s="1569"/>
      <c r="BD466" s="1569"/>
      <c r="BE466" s="1569"/>
      <c r="BF466" s="1569"/>
      <c r="BG466" s="1569"/>
      <c r="BH466" s="1561" t="s">
        <v>493</v>
      </c>
      <c r="BI466" s="1561"/>
      <c r="BJ466" s="1561"/>
      <c r="BK466" s="1561"/>
      <c r="BL466" s="1561"/>
      <c r="BM466" s="1561"/>
      <c r="BN466" s="1561"/>
      <c r="BO466" s="2380" t="s">
        <v>463</v>
      </c>
      <c r="BP466" s="2381"/>
      <c r="BQ466" s="2381"/>
      <c r="BR466" s="2381"/>
      <c r="BS466" s="2381"/>
      <c r="BT466" s="2381"/>
      <c r="BU466" s="2381"/>
      <c r="BV466" s="2381"/>
      <c r="BW466" s="2381"/>
      <c r="BX466" s="2381"/>
      <c r="BY466" s="2381"/>
      <c r="BZ466" s="2381"/>
      <c r="CA466" s="2381"/>
      <c r="CB466" s="2381"/>
      <c r="CC466" s="2381"/>
      <c r="CD466" s="2382"/>
      <c r="CE466" s="78"/>
      <c r="CF466" s="78"/>
      <c r="CG466" s="77"/>
      <c r="CL466" s="85"/>
      <c r="CM466" s="85"/>
      <c r="CN466" s="85"/>
      <c r="CO466" s="85"/>
      <c r="CP466" s="85"/>
      <c r="CQ466" s="85"/>
      <c r="CR466" s="85"/>
      <c r="CS466" s="85"/>
      <c r="CT466" s="85"/>
    </row>
    <row r="467" spans="1:100" ht="12" customHeight="1" x14ac:dyDescent="0.2">
      <c r="A467" s="132" t="str">
        <f>+IF('⑧一覧からの作成用データ（異動届）'!$AC$39="印刷ＯＫ→",1,"")</f>
        <v/>
      </c>
      <c r="B467" s="2413"/>
      <c r="C467" s="2413"/>
      <c r="D467" s="2396"/>
      <c r="E467" s="2396"/>
      <c r="F467" s="2413"/>
      <c r="G467" s="2413"/>
      <c r="H467" s="2396"/>
      <c r="I467" s="2396"/>
      <c r="J467" s="486"/>
      <c r="K467" s="2165"/>
      <c r="L467" s="1564"/>
      <c r="M467" s="1564"/>
      <c r="N467" s="1564"/>
      <c r="O467" s="1564"/>
      <c r="P467" s="2378"/>
      <c r="Q467" s="2378"/>
      <c r="R467" s="2378"/>
      <c r="S467" s="2378"/>
      <c r="T467" s="2378"/>
      <c r="U467" s="2378"/>
      <c r="V467" s="2378"/>
      <c r="W467" s="2378"/>
      <c r="X467" s="2378"/>
      <c r="Y467" s="2379"/>
      <c r="Z467" s="2404"/>
      <c r="AA467" s="2405"/>
      <c r="AB467" s="1637"/>
      <c r="AC467" s="1638"/>
      <c r="AD467" s="1638"/>
      <c r="AE467" s="1638"/>
      <c r="AF467" s="1638"/>
      <c r="AG467" s="1642"/>
      <c r="AH467" s="1570"/>
      <c r="AI467" s="1571"/>
      <c r="AJ467" s="1571"/>
      <c r="AK467" s="1571"/>
      <c r="AL467" s="1571"/>
      <c r="AM467" s="1571"/>
      <c r="AN467" s="1571"/>
      <c r="AO467" s="1571"/>
      <c r="AP467" s="1571"/>
      <c r="AQ467" s="1571"/>
      <c r="AR467" s="1571"/>
      <c r="AS467" s="1571"/>
      <c r="AT467" s="1571"/>
      <c r="AU467" s="1571"/>
      <c r="AV467" s="1571"/>
      <c r="AW467" s="1571"/>
      <c r="AX467" s="1571"/>
      <c r="AY467" s="1571"/>
      <c r="AZ467" s="1571"/>
      <c r="BA467" s="1571"/>
      <c r="BB467" s="1571"/>
      <c r="BC467" s="1571"/>
      <c r="BD467" s="1571"/>
      <c r="BE467" s="1571"/>
      <c r="BF467" s="1571"/>
      <c r="BG467" s="1571"/>
      <c r="BH467" s="1561"/>
      <c r="BI467" s="1561"/>
      <c r="BJ467" s="1561"/>
      <c r="BK467" s="1561"/>
      <c r="BL467" s="1561"/>
      <c r="BM467" s="1561"/>
      <c r="BN467" s="1561"/>
      <c r="BO467" s="2383"/>
      <c r="BP467" s="2384"/>
      <c r="BQ467" s="2384"/>
      <c r="BR467" s="2384"/>
      <c r="BS467" s="2384"/>
      <c r="BT467" s="2384"/>
      <c r="BU467" s="2384"/>
      <c r="BV467" s="2384"/>
      <c r="BW467" s="2384"/>
      <c r="BX467" s="2384"/>
      <c r="BY467" s="2384"/>
      <c r="BZ467" s="2384"/>
      <c r="CA467" s="2384"/>
      <c r="CB467" s="2384"/>
      <c r="CC467" s="2384"/>
      <c r="CD467" s="2385"/>
      <c r="CE467" s="78"/>
      <c r="CF467" s="78"/>
      <c r="CG467" s="77"/>
      <c r="CL467" s="85"/>
      <c r="CM467" s="85"/>
      <c r="CN467" s="85"/>
      <c r="CO467" s="85"/>
      <c r="CP467" s="85"/>
      <c r="CQ467" s="85"/>
      <c r="CR467" s="85"/>
      <c r="CS467" s="85"/>
      <c r="CT467" s="85"/>
    </row>
    <row r="468" spans="1:100" ht="13.5" customHeight="1" x14ac:dyDescent="0.2">
      <c r="A468" s="132" t="str">
        <f>+IF('⑧一覧からの作成用データ（異動届）'!$AC$39="印刷ＯＫ→",1,"")</f>
        <v/>
      </c>
      <c r="B468" s="2413"/>
      <c r="C468" s="2413"/>
      <c r="D468" s="2396"/>
      <c r="E468" s="2396"/>
      <c r="F468" s="2413"/>
      <c r="G468" s="2413"/>
      <c r="H468" s="2396"/>
      <c r="I468" s="2396"/>
      <c r="J468" s="486"/>
      <c r="K468" s="47"/>
      <c r="L468" s="76"/>
      <c r="M468" s="76"/>
      <c r="N468" s="76"/>
      <c r="O468" s="76"/>
      <c r="P468" s="76"/>
      <c r="Q468" s="76"/>
      <c r="R468" s="76"/>
      <c r="S468" s="76"/>
      <c r="T468" s="76"/>
      <c r="U468" s="76"/>
      <c r="V468" s="76"/>
      <c r="W468" s="76"/>
      <c r="X468" s="76"/>
      <c r="Y468" s="48"/>
      <c r="Z468" s="2404"/>
      <c r="AA468" s="2405"/>
      <c r="AB468" s="1634" t="s">
        <v>494</v>
      </c>
      <c r="AC468" s="1634"/>
      <c r="AD468" s="1634"/>
      <c r="AE468" s="1634"/>
      <c r="AF468" s="1634"/>
      <c r="AG468" s="1634"/>
      <c r="AH468" s="1610" t="str">
        <f>①伊勢崎市における事業所基本情報!$I$20&amp;""</f>
        <v/>
      </c>
      <c r="AI468" s="1611"/>
      <c r="AJ468" s="1611"/>
      <c r="AK468" s="1611"/>
      <c r="AL468" s="1611"/>
      <c r="AM468" s="1611"/>
      <c r="AN468" s="1611"/>
      <c r="AO468" s="1611"/>
      <c r="AP468" s="1611"/>
      <c r="AQ468" s="1611"/>
      <c r="AR468" s="1611"/>
      <c r="AS468" s="1611"/>
      <c r="AT468" s="1611"/>
      <c r="AU468" s="1611"/>
      <c r="AV468" s="1611"/>
      <c r="AW468" s="1611"/>
      <c r="AX468" s="1611"/>
      <c r="AY468" s="1611"/>
      <c r="AZ468" s="1611"/>
      <c r="BA468" s="1611"/>
      <c r="BB468" s="1611"/>
      <c r="BC468" s="1611"/>
      <c r="BD468" s="1611"/>
      <c r="BE468" s="1611"/>
      <c r="BF468" s="1611"/>
      <c r="BG468" s="1612"/>
      <c r="BH468" s="2386" t="s">
        <v>495</v>
      </c>
      <c r="BI468" s="2386"/>
      <c r="BJ468" s="2386"/>
      <c r="BK468" s="2386"/>
      <c r="BL468" s="1550" t="s">
        <v>33</v>
      </c>
      <c r="BM468" s="1550"/>
      <c r="BN468" s="1550"/>
      <c r="BO468" s="2388" t="str">
        <f>①伊勢崎市における事業所基本情報!$I$35&amp;""</f>
        <v/>
      </c>
      <c r="BP468" s="1614"/>
      <c r="BQ468" s="1614"/>
      <c r="BR468" s="1614"/>
      <c r="BS468" s="1614"/>
      <c r="BT468" s="1614"/>
      <c r="BU468" s="1614"/>
      <c r="BV468" s="1614"/>
      <c r="BW468" s="1614"/>
      <c r="BX468" s="1614"/>
      <c r="BY468" s="1614"/>
      <c r="BZ468" s="1614"/>
      <c r="CA468" s="1614"/>
      <c r="CB468" s="1614"/>
      <c r="CC468" s="1614"/>
      <c r="CD468" s="2389"/>
      <c r="CE468" s="78"/>
      <c r="CF468" s="78"/>
      <c r="CG468" s="77"/>
      <c r="CL468" s="85"/>
    </row>
    <row r="469" spans="1:100" ht="12" customHeight="1" x14ac:dyDescent="0.2">
      <c r="A469" s="132" t="str">
        <f>+IF('⑧一覧からの作成用データ（異動届）'!$AC$39="印刷ＯＫ→",1,"")</f>
        <v/>
      </c>
      <c r="B469" s="2413"/>
      <c r="C469" s="2413"/>
      <c r="D469" s="2396"/>
      <c r="E469" s="2396"/>
      <c r="F469" s="2413"/>
      <c r="G469" s="2413"/>
      <c r="H469" s="2396"/>
      <c r="I469" s="2396"/>
      <c r="J469" s="486"/>
      <c r="K469" s="2438">
        <f ca="1">IF('⑧一覧からの作成用データ（異動届）'!$B$31="","",'⑧一覧からの作成用データ（異動届）'!$B$31)</f>
        <v>45617</v>
      </c>
      <c r="L469" s="2439"/>
      <c r="M469" s="2439"/>
      <c r="N469" s="2439"/>
      <c r="O469" s="2439"/>
      <c r="P469" s="2439"/>
      <c r="Q469" s="2439"/>
      <c r="R469" s="2439"/>
      <c r="S469" s="2439"/>
      <c r="T469" s="2439"/>
      <c r="U469" s="2439"/>
      <c r="V469" s="2439"/>
      <c r="W469" s="2439"/>
      <c r="X469" s="2439"/>
      <c r="Y469" s="2440"/>
      <c r="Z469" s="2404"/>
      <c r="AA469" s="2405"/>
      <c r="AB469" s="2441" t="s">
        <v>484</v>
      </c>
      <c r="AC469" s="2441"/>
      <c r="AD469" s="2441"/>
      <c r="AE469" s="2441"/>
      <c r="AF469" s="2441"/>
      <c r="AG469" s="2441"/>
      <c r="AH469" s="2442" t="str">
        <f>①伊勢崎市における事業所基本情報!$I$22&amp;""</f>
        <v/>
      </c>
      <c r="AI469" s="2442"/>
      <c r="AJ469" s="2442"/>
      <c r="AK469" s="2442"/>
      <c r="AL469" s="2442"/>
      <c r="AM469" s="2442"/>
      <c r="AN469" s="2442"/>
      <c r="AO469" s="2442"/>
      <c r="AP469" s="2442"/>
      <c r="AQ469" s="2442"/>
      <c r="AR469" s="2442"/>
      <c r="AS469" s="2442"/>
      <c r="AT469" s="2442"/>
      <c r="AU469" s="2442"/>
      <c r="AV469" s="2442"/>
      <c r="AW469" s="2442"/>
      <c r="AX469" s="2442"/>
      <c r="AY469" s="2442"/>
      <c r="AZ469" s="2442"/>
      <c r="BA469" s="2442"/>
      <c r="BB469" s="2442"/>
      <c r="BC469" s="2442"/>
      <c r="BD469" s="2442"/>
      <c r="BE469" s="2442"/>
      <c r="BF469" s="2442"/>
      <c r="BG469" s="2442"/>
      <c r="BH469" s="2386"/>
      <c r="BI469" s="2386"/>
      <c r="BJ469" s="2386"/>
      <c r="BK469" s="2386"/>
      <c r="BL469" s="1550"/>
      <c r="BM469" s="1550"/>
      <c r="BN469" s="1550"/>
      <c r="BO469" s="2390"/>
      <c r="BP469" s="1616"/>
      <c r="BQ469" s="1616"/>
      <c r="BR469" s="1616"/>
      <c r="BS469" s="1616"/>
      <c r="BT469" s="1616"/>
      <c r="BU469" s="1616"/>
      <c r="BV469" s="1616"/>
      <c r="BW469" s="1616"/>
      <c r="BX469" s="1616"/>
      <c r="BY469" s="1616"/>
      <c r="BZ469" s="1616"/>
      <c r="CA469" s="1616"/>
      <c r="CB469" s="1616"/>
      <c r="CC469" s="1616"/>
      <c r="CD469" s="2391"/>
      <c r="CE469" s="78"/>
      <c r="CF469" s="78"/>
      <c r="CG469" s="77"/>
      <c r="CL469" s="85"/>
    </row>
    <row r="470" spans="1:100" ht="12" customHeight="1" x14ac:dyDescent="0.2">
      <c r="A470" s="132" t="str">
        <f>+IF('⑧一覧からの作成用データ（異動届）'!$AC$39="印刷ＯＫ→",1,"")</f>
        <v/>
      </c>
      <c r="B470" s="2413"/>
      <c r="C470" s="2413"/>
      <c r="D470" s="2396"/>
      <c r="E470" s="2396"/>
      <c r="F470" s="2413"/>
      <c r="G470" s="2413"/>
      <c r="H470" s="2396"/>
      <c r="I470" s="2396"/>
      <c r="J470" s="486"/>
      <c r="K470" s="2438"/>
      <c r="L470" s="2439"/>
      <c r="M470" s="2439"/>
      <c r="N470" s="2439"/>
      <c r="O470" s="2439"/>
      <c r="P470" s="2439"/>
      <c r="Q470" s="2439"/>
      <c r="R470" s="2439"/>
      <c r="S470" s="2439"/>
      <c r="T470" s="2439"/>
      <c r="U470" s="2439"/>
      <c r="V470" s="2439"/>
      <c r="W470" s="2439"/>
      <c r="X470" s="2439"/>
      <c r="Y470" s="2440"/>
      <c r="Z470" s="2404"/>
      <c r="AA470" s="2405"/>
      <c r="AB470" s="1550"/>
      <c r="AC470" s="1550"/>
      <c r="AD470" s="1550"/>
      <c r="AE470" s="1550"/>
      <c r="AF470" s="1550"/>
      <c r="AG470" s="1550"/>
      <c r="AH470" s="2443"/>
      <c r="AI470" s="2443"/>
      <c r="AJ470" s="2443"/>
      <c r="AK470" s="2443"/>
      <c r="AL470" s="2443"/>
      <c r="AM470" s="2443"/>
      <c r="AN470" s="2443"/>
      <c r="AO470" s="2443"/>
      <c r="AP470" s="2443"/>
      <c r="AQ470" s="2443"/>
      <c r="AR470" s="2443"/>
      <c r="AS470" s="2443"/>
      <c r="AT470" s="2443"/>
      <c r="AU470" s="2443"/>
      <c r="AV470" s="2443"/>
      <c r="AW470" s="2443"/>
      <c r="AX470" s="2443"/>
      <c r="AY470" s="2443"/>
      <c r="AZ470" s="2443"/>
      <c r="BA470" s="2443"/>
      <c r="BB470" s="2443"/>
      <c r="BC470" s="2443"/>
      <c r="BD470" s="2443"/>
      <c r="BE470" s="2443"/>
      <c r="BF470" s="2443"/>
      <c r="BG470" s="2443"/>
      <c r="BH470" s="2386"/>
      <c r="BI470" s="2386"/>
      <c r="BJ470" s="2386"/>
      <c r="BK470" s="2386"/>
      <c r="BL470" s="1550" t="s">
        <v>3</v>
      </c>
      <c r="BM470" s="1550"/>
      <c r="BN470" s="1550"/>
      <c r="BO470" s="1708" t="str">
        <f>①伊勢崎市における事業所基本情報!$I$37&amp;""</f>
        <v/>
      </c>
      <c r="BP470" s="1709"/>
      <c r="BQ470" s="1709"/>
      <c r="BR470" s="1709"/>
      <c r="BS470" s="1709"/>
      <c r="BT470" s="1709"/>
      <c r="BU470" s="1709"/>
      <c r="BV470" s="1709"/>
      <c r="BW470" s="1709"/>
      <c r="BX470" s="1709"/>
      <c r="BY470" s="1709"/>
      <c r="BZ470" s="1709"/>
      <c r="CA470" s="1709"/>
      <c r="CB470" s="1709"/>
      <c r="CC470" s="1709"/>
      <c r="CD470" s="2444"/>
      <c r="CE470" s="78"/>
      <c r="CF470" s="78"/>
      <c r="CG470" s="77"/>
      <c r="CL470" s="85"/>
      <c r="CM470" s="85"/>
    </row>
    <row r="471" spans="1:100" ht="12" customHeight="1" x14ac:dyDescent="0.2">
      <c r="A471" s="132" t="str">
        <f>+IF('⑧一覧からの作成用データ（異動届）'!$AC$39="印刷ＯＫ→",1,"")</f>
        <v/>
      </c>
      <c r="B471" s="2413"/>
      <c r="C471" s="2413"/>
      <c r="D471" s="2396"/>
      <c r="E471" s="2396"/>
      <c r="F471" s="2413"/>
      <c r="G471" s="2413"/>
      <c r="H471" s="2396"/>
      <c r="I471" s="2396"/>
      <c r="J471" s="486"/>
      <c r="K471" s="2438"/>
      <c r="L471" s="2439"/>
      <c r="M471" s="2439"/>
      <c r="N471" s="2439"/>
      <c r="O471" s="2439"/>
      <c r="P471" s="2439"/>
      <c r="Q471" s="2439"/>
      <c r="R471" s="2439"/>
      <c r="S471" s="2439"/>
      <c r="T471" s="2439"/>
      <c r="U471" s="2439"/>
      <c r="V471" s="2439"/>
      <c r="W471" s="2439"/>
      <c r="X471" s="2439"/>
      <c r="Y471" s="2440"/>
      <c r="Z471" s="2404"/>
      <c r="AA471" s="2405"/>
      <c r="AB471" s="1550"/>
      <c r="AC471" s="1550"/>
      <c r="AD471" s="1550"/>
      <c r="AE471" s="1550"/>
      <c r="AF471" s="1550"/>
      <c r="AG471" s="1550"/>
      <c r="AH471" s="2443"/>
      <c r="AI471" s="2443"/>
      <c r="AJ471" s="2443"/>
      <c r="AK471" s="2443"/>
      <c r="AL471" s="2443"/>
      <c r="AM471" s="2443"/>
      <c r="AN471" s="2443"/>
      <c r="AO471" s="2443"/>
      <c r="AP471" s="2443"/>
      <c r="AQ471" s="2443"/>
      <c r="AR471" s="2443"/>
      <c r="AS471" s="2443"/>
      <c r="AT471" s="2443"/>
      <c r="AU471" s="2443"/>
      <c r="AV471" s="2443"/>
      <c r="AW471" s="2443"/>
      <c r="AX471" s="2443"/>
      <c r="AY471" s="2443"/>
      <c r="AZ471" s="2443"/>
      <c r="BA471" s="2443"/>
      <c r="BB471" s="2443"/>
      <c r="BC471" s="2443"/>
      <c r="BD471" s="2443"/>
      <c r="BE471" s="2443"/>
      <c r="BF471" s="2443"/>
      <c r="BG471" s="2443"/>
      <c r="BH471" s="2386"/>
      <c r="BI471" s="2386"/>
      <c r="BJ471" s="2386"/>
      <c r="BK471" s="2386"/>
      <c r="BL471" s="1550"/>
      <c r="BM471" s="1550"/>
      <c r="BN471" s="1550"/>
      <c r="BO471" s="1711"/>
      <c r="BP471" s="1712"/>
      <c r="BQ471" s="1712"/>
      <c r="BR471" s="1712"/>
      <c r="BS471" s="1712"/>
      <c r="BT471" s="1712"/>
      <c r="BU471" s="1712"/>
      <c r="BV471" s="1712"/>
      <c r="BW471" s="1712"/>
      <c r="BX471" s="1712"/>
      <c r="BY471" s="1712"/>
      <c r="BZ471" s="1712"/>
      <c r="CA471" s="1712"/>
      <c r="CB471" s="1712"/>
      <c r="CC471" s="1712"/>
      <c r="CD471" s="2445"/>
      <c r="CE471" s="78"/>
      <c r="CF471" s="78"/>
      <c r="CG471" s="77"/>
      <c r="CL471" s="85"/>
      <c r="CM471" s="85"/>
    </row>
    <row r="472" spans="1:100" ht="12" customHeight="1" x14ac:dyDescent="0.2">
      <c r="A472" s="132" t="str">
        <f>+IF('⑧一覧からの作成用データ（異動届）'!$AC$39="印刷ＯＫ→",1,"")</f>
        <v/>
      </c>
      <c r="B472" s="2413"/>
      <c r="C472" s="2413"/>
      <c r="D472" s="2396"/>
      <c r="E472" s="2396"/>
      <c r="F472" s="2413"/>
      <c r="G472" s="2413"/>
      <c r="H472" s="2396"/>
      <c r="I472" s="2396"/>
      <c r="J472" s="486"/>
      <c r="K472" s="47"/>
      <c r="L472" s="76"/>
      <c r="M472" s="76"/>
      <c r="N472" s="76"/>
      <c r="O472" s="76"/>
      <c r="P472" s="76"/>
      <c r="Q472" s="76"/>
      <c r="R472" s="76"/>
      <c r="S472" s="76"/>
      <c r="T472" s="76"/>
      <c r="U472" s="76"/>
      <c r="V472" s="76"/>
      <c r="W472" s="76"/>
      <c r="X472" s="76"/>
      <c r="Y472" s="48"/>
      <c r="Z472" s="2404"/>
      <c r="AA472" s="2405"/>
      <c r="AB472" s="1550" t="s">
        <v>496</v>
      </c>
      <c r="AC472" s="1550"/>
      <c r="AD472" s="1550"/>
      <c r="AE472" s="1550"/>
      <c r="AF472" s="1550"/>
      <c r="AG472" s="1550"/>
      <c r="AH472" s="1543" t="str">
        <f>①伊勢崎市における事業所基本情報!$CG$35&amp;""</f>
        <v/>
      </c>
      <c r="AI472" s="1544"/>
      <c r="AJ472" s="1543" t="str">
        <f>①伊勢崎市における事業所基本情報!$CH$35&amp;""</f>
        <v/>
      </c>
      <c r="AK472" s="1544"/>
      <c r="AL472" s="1543" t="str">
        <f>①伊勢崎市における事業所基本情報!$CI$35&amp;""</f>
        <v/>
      </c>
      <c r="AM472" s="1544"/>
      <c r="AN472" s="1543" t="str">
        <f>①伊勢崎市における事業所基本情報!$CJ$35&amp;""</f>
        <v/>
      </c>
      <c r="AO472" s="1544"/>
      <c r="AP472" s="1543" t="str">
        <f>①伊勢崎市における事業所基本情報!$CK$35&amp;""</f>
        <v/>
      </c>
      <c r="AQ472" s="1544"/>
      <c r="AR472" s="1543" t="str">
        <f>①伊勢崎市における事業所基本情報!$CL$35&amp;""</f>
        <v/>
      </c>
      <c r="AS472" s="1544"/>
      <c r="AT472" s="1543" t="str">
        <f>①伊勢崎市における事業所基本情報!$CM$35&amp;""</f>
        <v/>
      </c>
      <c r="AU472" s="1544"/>
      <c r="AV472" s="1543" t="str">
        <f>①伊勢崎市における事業所基本情報!$CN$35&amp;""</f>
        <v/>
      </c>
      <c r="AW472" s="1544"/>
      <c r="AX472" s="1543" t="str">
        <f>①伊勢崎市における事業所基本情報!$CO$35&amp;""</f>
        <v/>
      </c>
      <c r="AY472" s="1544"/>
      <c r="AZ472" s="1543" t="str">
        <f>①伊勢崎市における事業所基本情報!$CP$35&amp;""</f>
        <v/>
      </c>
      <c r="BA472" s="1544"/>
      <c r="BB472" s="1543" t="str">
        <f>①伊勢崎市における事業所基本情報!$CQ$35&amp;""</f>
        <v/>
      </c>
      <c r="BC472" s="1544"/>
      <c r="BD472" s="1543" t="str">
        <f>①伊勢崎市における事業所基本情報!$CR$35&amp;""</f>
        <v/>
      </c>
      <c r="BE472" s="1544"/>
      <c r="BF472" s="1736" t="str">
        <f>①伊勢崎市における事業所基本情報!$CS$35&amp;""</f>
        <v/>
      </c>
      <c r="BG472" s="1737"/>
      <c r="BH472" s="2386"/>
      <c r="BI472" s="2386"/>
      <c r="BJ472" s="2386"/>
      <c r="BK472" s="2386"/>
      <c r="BL472" s="1550" t="s">
        <v>4</v>
      </c>
      <c r="BM472" s="1550"/>
      <c r="BN472" s="1550"/>
      <c r="BO472" s="1714" t="str">
        <f>①伊勢崎市における事業所基本情報!$I$39&amp;""</f>
        <v/>
      </c>
      <c r="BP472" s="1715"/>
      <c r="BQ472" s="1715"/>
      <c r="BR472" s="1715"/>
      <c r="BS472" s="1715"/>
      <c r="BT472" s="1715"/>
      <c r="BU472" s="1715"/>
      <c r="BV472" s="1715"/>
      <c r="BW472" s="1715"/>
      <c r="BX472" s="1715"/>
      <c r="BY472" s="1715"/>
      <c r="BZ472" s="1715"/>
      <c r="CA472" s="1715"/>
      <c r="CB472" s="1715"/>
      <c r="CC472" s="1715"/>
      <c r="CD472" s="2340"/>
      <c r="CE472" s="78"/>
      <c r="CF472" s="78"/>
      <c r="CL472" s="85"/>
      <c r="CM472" s="85"/>
      <c r="CN472" s="85"/>
      <c r="CO472" s="85"/>
      <c r="CP472" s="85"/>
      <c r="CQ472" s="85"/>
      <c r="CR472" s="85"/>
      <c r="CS472" s="85"/>
      <c r="CT472" s="85"/>
    </row>
    <row r="473" spans="1:100" ht="12" customHeight="1" thickBot="1" x14ac:dyDescent="0.25">
      <c r="A473" s="132" t="str">
        <f>+IF('⑧一覧からの作成用データ（異動届）'!$AC$39="印刷ＯＫ→",1,"")</f>
        <v/>
      </c>
      <c r="B473" s="2413"/>
      <c r="C473" s="2413"/>
      <c r="D473" s="2396"/>
      <c r="E473" s="2396"/>
      <c r="F473" s="2413"/>
      <c r="G473" s="2413"/>
      <c r="H473" s="2396"/>
      <c r="I473" s="2396"/>
      <c r="J473" s="486"/>
      <c r="K473" s="49"/>
      <c r="L473" s="19"/>
      <c r="M473" s="19"/>
      <c r="N473" s="19"/>
      <c r="O473" s="19"/>
      <c r="P473" s="19"/>
      <c r="Q473" s="19"/>
      <c r="R473" s="19"/>
      <c r="S473" s="19"/>
      <c r="T473" s="19"/>
      <c r="U473" s="19"/>
      <c r="V473" s="19"/>
      <c r="W473" s="19"/>
      <c r="X473" s="19"/>
      <c r="Y473" s="50"/>
      <c r="Z473" s="2406"/>
      <c r="AA473" s="2407"/>
      <c r="AB473" s="1550"/>
      <c r="AC473" s="1550"/>
      <c r="AD473" s="1550"/>
      <c r="AE473" s="1550"/>
      <c r="AF473" s="1550"/>
      <c r="AG473" s="1550"/>
      <c r="AH473" s="1620"/>
      <c r="AI473" s="1621"/>
      <c r="AJ473" s="1620"/>
      <c r="AK473" s="1621"/>
      <c r="AL473" s="1620"/>
      <c r="AM473" s="1621"/>
      <c r="AN473" s="1545"/>
      <c r="AO473" s="1546"/>
      <c r="AP473" s="1545"/>
      <c r="AQ473" s="1546"/>
      <c r="AR473" s="1545"/>
      <c r="AS473" s="1546"/>
      <c r="AT473" s="1545"/>
      <c r="AU473" s="1546"/>
      <c r="AV473" s="1545"/>
      <c r="AW473" s="1546"/>
      <c r="AX473" s="1545"/>
      <c r="AY473" s="1546"/>
      <c r="AZ473" s="1545"/>
      <c r="BA473" s="1546"/>
      <c r="BB473" s="1545"/>
      <c r="BC473" s="1546"/>
      <c r="BD473" s="1545"/>
      <c r="BE473" s="1546"/>
      <c r="BF473" s="1738"/>
      <c r="BG473" s="1543"/>
      <c r="BH473" s="2387"/>
      <c r="BI473" s="2387"/>
      <c r="BJ473" s="2387"/>
      <c r="BK473" s="2387"/>
      <c r="BL473" s="1634"/>
      <c r="BM473" s="1634"/>
      <c r="BN473" s="1634"/>
      <c r="BO473" s="2341"/>
      <c r="BP473" s="2342"/>
      <c r="BQ473" s="2342"/>
      <c r="BR473" s="2342"/>
      <c r="BS473" s="2342"/>
      <c r="BT473" s="2342"/>
      <c r="BU473" s="2342"/>
      <c r="BV473" s="2342"/>
      <c r="BW473" s="2342"/>
      <c r="BX473" s="2342"/>
      <c r="BY473" s="2342"/>
      <c r="BZ473" s="2342"/>
      <c r="CA473" s="2342"/>
      <c r="CB473" s="2342"/>
      <c r="CC473" s="2342"/>
      <c r="CD473" s="2343"/>
      <c r="CE473" s="78"/>
      <c r="CF473" s="78"/>
      <c r="CG473" s="77"/>
      <c r="CH473" s="77"/>
      <c r="CN473" s="85"/>
      <c r="CO473" s="85"/>
      <c r="CP473" s="85"/>
      <c r="CQ473" s="85"/>
      <c r="CR473" s="85"/>
      <c r="CS473" s="85"/>
      <c r="CT473" s="85"/>
      <c r="CU473" s="85"/>
      <c r="CV473" s="85"/>
    </row>
    <row r="474" spans="1:100" ht="13.5" customHeight="1" x14ac:dyDescent="0.2">
      <c r="A474" s="132" t="str">
        <f>+IF('⑧一覧からの作成用データ（異動届）'!$AC$39="印刷ＯＫ→",1,"")</f>
        <v/>
      </c>
      <c r="B474" s="2413"/>
      <c r="C474" s="2413"/>
      <c r="D474" s="2396"/>
      <c r="E474" s="2396"/>
      <c r="F474" s="2413"/>
      <c r="G474" s="2413"/>
      <c r="H474" s="2396"/>
      <c r="I474" s="2396"/>
      <c r="J474" s="486"/>
      <c r="K474" s="2344" t="s">
        <v>22</v>
      </c>
      <c r="L474" s="2344"/>
      <c r="M474" s="697" t="s">
        <v>485</v>
      </c>
      <c r="N474" s="2051"/>
      <c r="O474" s="2051"/>
      <c r="P474" s="2051"/>
      <c r="Q474" s="2051"/>
      <c r="R474" s="2053"/>
      <c r="S474" s="1680" t="str">
        <f>'⑧一覧からの作成用データ（異動届）'!$D$39&amp;""</f>
        <v/>
      </c>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1681"/>
      <c r="AN474" s="2345" t="s">
        <v>71</v>
      </c>
      <c r="AO474" s="2316"/>
      <c r="AP474" s="2316"/>
      <c r="AQ474" s="2316"/>
      <c r="AR474" s="2346"/>
      <c r="AS474" s="2316" t="s">
        <v>77</v>
      </c>
      <c r="AT474" s="2316"/>
      <c r="AU474" s="2316"/>
      <c r="AV474" s="2316"/>
      <c r="AW474" s="2346"/>
      <c r="AX474" s="2315" t="s">
        <v>251</v>
      </c>
      <c r="AY474" s="2316"/>
      <c r="AZ474" s="2316"/>
      <c r="BA474" s="2316"/>
      <c r="BB474" s="2317"/>
      <c r="BC474" s="2323" t="s">
        <v>72</v>
      </c>
      <c r="BD474" s="2323"/>
      <c r="BE474" s="2324"/>
      <c r="BF474" s="2030" t="s">
        <v>75</v>
      </c>
      <c r="BG474" s="2031"/>
      <c r="BH474" s="2031"/>
      <c r="BI474" s="2031"/>
      <c r="BJ474" s="2031"/>
      <c r="BK474" s="2031"/>
      <c r="BL474" s="2031"/>
      <c r="BM474" s="2031"/>
      <c r="BN474" s="2031"/>
      <c r="BO474" s="2031"/>
      <c r="BP474" s="2032"/>
      <c r="BQ474" s="2329" t="s">
        <v>76</v>
      </c>
      <c r="BR474" s="2330"/>
      <c r="BS474" s="2330"/>
      <c r="BT474" s="2330"/>
      <c r="BU474" s="2330"/>
      <c r="BV474" s="2330"/>
      <c r="BW474" s="2330"/>
      <c r="BX474" s="2330"/>
      <c r="BY474" s="2330"/>
      <c r="BZ474" s="2330"/>
      <c r="CA474" s="2330"/>
      <c r="CB474" s="2330"/>
      <c r="CC474" s="2330"/>
      <c r="CD474" s="2331"/>
      <c r="CE474" s="76"/>
      <c r="CF474" s="76"/>
      <c r="CG474" s="77"/>
      <c r="CH474" s="77"/>
      <c r="CN474" s="85"/>
      <c r="CO474" s="85"/>
      <c r="CP474" s="85"/>
      <c r="CQ474" s="85"/>
      <c r="CR474" s="85"/>
      <c r="CS474" s="85"/>
      <c r="CT474" s="85"/>
      <c r="CU474" s="85"/>
      <c r="CV474" s="85"/>
    </row>
    <row r="475" spans="1:100" ht="13.5" customHeight="1" x14ac:dyDescent="0.2">
      <c r="A475" s="132" t="str">
        <f>+IF('⑧一覧からの作成用データ（異動届）'!$AC$39="印刷ＯＫ→",1,"")</f>
        <v/>
      </c>
      <c r="B475" s="2413"/>
      <c r="C475" s="2413"/>
      <c r="D475" s="2396"/>
      <c r="E475" s="2396"/>
      <c r="F475" s="2413"/>
      <c r="G475" s="2413"/>
      <c r="H475" s="2396"/>
      <c r="I475" s="2396"/>
      <c r="J475" s="486"/>
      <c r="K475" s="2344"/>
      <c r="L475" s="2344"/>
      <c r="M475" s="2333" t="s">
        <v>3</v>
      </c>
      <c r="N475" s="2334"/>
      <c r="O475" s="2334"/>
      <c r="P475" s="2334"/>
      <c r="Q475" s="2334"/>
      <c r="R475" s="2335"/>
      <c r="S475" s="1568" t="str">
        <f>'⑧一覧からの作成用データ（異動届）'!$C$39&amp;""</f>
        <v/>
      </c>
      <c r="T475" s="1569"/>
      <c r="U475" s="1569"/>
      <c r="V475" s="1569"/>
      <c r="W475" s="1569"/>
      <c r="X475" s="1569"/>
      <c r="Y475" s="1569"/>
      <c r="Z475" s="1569"/>
      <c r="AA475" s="1569"/>
      <c r="AB475" s="1569"/>
      <c r="AC475" s="1569"/>
      <c r="AD475" s="1569"/>
      <c r="AE475" s="1569"/>
      <c r="AF475" s="1569"/>
      <c r="AG475" s="1569"/>
      <c r="AH475" s="1569"/>
      <c r="AI475" s="1569"/>
      <c r="AJ475" s="1569"/>
      <c r="AK475" s="1569"/>
      <c r="AL475" s="1569"/>
      <c r="AM475" s="1569"/>
      <c r="AN475" s="2347"/>
      <c r="AO475" s="1613"/>
      <c r="AP475" s="1613"/>
      <c r="AQ475" s="1613"/>
      <c r="AR475" s="2348"/>
      <c r="AS475" s="1613"/>
      <c r="AT475" s="1613"/>
      <c r="AU475" s="1613"/>
      <c r="AV475" s="1613"/>
      <c r="AW475" s="2348"/>
      <c r="AX475" s="2318"/>
      <c r="AY475" s="1613"/>
      <c r="AZ475" s="1613"/>
      <c r="BA475" s="1613"/>
      <c r="BB475" s="2319"/>
      <c r="BC475" s="2325"/>
      <c r="BD475" s="2325"/>
      <c r="BE475" s="2326"/>
      <c r="BF475" s="2033"/>
      <c r="BG475" s="2034"/>
      <c r="BH475" s="2034"/>
      <c r="BI475" s="2034"/>
      <c r="BJ475" s="2034"/>
      <c r="BK475" s="2034"/>
      <c r="BL475" s="2034"/>
      <c r="BM475" s="2034"/>
      <c r="BN475" s="2034"/>
      <c r="BO475" s="2034"/>
      <c r="BP475" s="2035"/>
      <c r="BQ475" s="2332"/>
      <c r="BR475" s="1590"/>
      <c r="BS475" s="1590"/>
      <c r="BT475" s="1590"/>
      <c r="BU475" s="1590"/>
      <c r="BV475" s="1590"/>
      <c r="BW475" s="1590"/>
      <c r="BX475" s="1590"/>
      <c r="BY475" s="1590"/>
      <c r="BZ475" s="1590"/>
      <c r="CA475" s="1590"/>
      <c r="CB475" s="1590"/>
      <c r="CC475" s="1590"/>
      <c r="CD475" s="1690"/>
      <c r="CE475" s="76"/>
      <c r="CF475" s="76"/>
      <c r="CG475" s="77"/>
      <c r="CH475" s="77"/>
      <c r="CN475" s="85"/>
      <c r="CO475" s="85"/>
      <c r="CP475" s="85"/>
      <c r="CQ475" s="85"/>
      <c r="CR475" s="85"/>
      <c r="CS475" s="85"/>
      <c r="CT475" s="85"/>
      <c r="CU475" s="85"/>
      <c r="CV475" s="85"/>
    </row>
    <row r="476" spans="1:100" ht="13.5" customHeight="1" x14ac:dyDescent="0.2">
      <c r="A476" s="132" t="str">
        <f>+IF('⑧一覧からの作成用データ（異動届）'!$AC$39="印刷ＯＫ→",1,"")</f>
        <v/>
      </c>
      <c r="B476" s="2413"/>
      <c r="C476" s="2413"/>
      <c r="D476" s="2396"/>
      <c r="E476" s="2396"/>
      <c r="F476" s="2413"/>
      <c r="G476" s="2413"/>
      <c r="H476" s="2396"/>
      <c r="I476" s="2396"/>
      <c r="J476" s="486"/>
      <c r="K476" s="2344"/>
      <c r="L476" s="2344"/>
      <c r="M476" s="1559"/>
      <c r="N476" s="2052"/>
      <c r="O476" s="2052"/>
      <c r="P476" s="2052"/>
      <c r="Q476" s="2052"/>
      <c r="R476" s="2054"/>
      <c r="S476" s="1570"/>
      <c r="T476" s="1571"/>
      <c r="U476" s="1571"/>
      <c r="V476" s="1571"/>
      <c r="W476" s="1571"/>
      <c r="X476" s="1571"/>
      <c r="Y476" s="1571"/>
      <c r="Z476" s="1571"/>
      <c r="AA476" s="1571"/>
      <c r="AB476" s="1571"/>
      <c r="AC476" s="1571"/>
      <c r="AD476" s="1571"/>
      <c r="AE476" s="1571"/>
      <c r="AF476" s="1571"/>
      <c r="AG476" s="1571"/>
      <c r="AH476" s="1571"/>
      <c r="AI476" s="1571"/>
      <c r="AJ476" s="1571"/>
      <c r="AK476" s="1571"/>
      <c r="AL476" s="1571"/>
      <c r="AM476" s="1571"/>
      <c r="AN476" s="2347"/>
      <c r="AO476" s="1613"/>
      <c r="AP476" s="1613"/>
      <c r="AQ476" s="1613"/>
      <c r="AR476" s="2348"/>
      <c r="AS476" s="1613"/>
      <c r="AT476" s="1613"/>
      <c r="AU476" s="1613"/>
      <c r="AV476" s="1613"/>
      <c r="AW476" s="2348"/>
      <c r="AX476" s="2318"/>
      <c r="AY476" s="1613"/>
      <c r="AZ476" s="1613"/>
      <c r="BA476" s="1613"/>
      <c r="BB476" s="2319"/>
      <c r="BC476" s="2325"/>
      <c r="BD476" s="2325"/>
      <c r="BE476" s="2326"/>
      <c r="BF476" s="2033"/>
      <c r="BG476" s="2034"/>
      <c r="BH476" s="2034"/>
      <c r="BI476" s="2034"/>
      <c r="BJ476" s="2034"/>
      <c r="BK476" s="2034"/>
      <c r="BL476" s="2034"/>
      <c r="BM476" s="2034"/>
      <c r="BN476" s="2034"/>
      <c r="BO476" s="2034"/>
      <c r="BP476" s="2035"/>
      <c r="BQ476" s="2332"/>
      <c r="BR476" s="1590"/>
      <c r="BS476" s="1590"/>
      <c r="BT476" s="1590"/>
      <c r="BU476" s="1590"/>
      <c r="BV476" s="1590"/>
      <c r="BW476" s="1590"/>
      <c r="BX476" s="1590"/>
      <c r="BY476" s="1590"/>
      <c r="BZ476" s="1590"/>
      <c r="CA476" s="1590"/>
      <c r="CB476" s="1590"/>
      <c r="CC476" s="1590"/>
      <c r="CD476" s="1690"/>
      <c r="CE476" s="76"/>
      <c r="CF476" s="76"/>
      <c r="CG476" s="77"/>
      <c r="CH476" s="77"/>
      <c r="CN476" s="85"/>
      <c r="CO476" s="85"/>
      <c r="CP476" s="85"/>
      <c r="CQ476" s="85"/>
      <c r="CR476" s="85"/>
      <c r="CS476" s="85"/>
      <c r="CT476" s="85"/>
      <c r="CU476" s="85"/>
      <c r="CV476" s="85"/>
    </row>
    <row r="477" spans="1:100" ht="13.5" customHeight="1" x14ac:dyDescent="0.2">
      <c r="A477" s="132" t="str">
        <f>+IF('⑧一覧からの作成用データ（異動届）'!$AC$39="印刷ＯＫ→",1,"")</f>
        <v/>
      </c>
      <c r="B477" s="2413"/>
      <c r="C477" s="2413"/>
      <c r="D477" s="2396"/>
      <c r="E477" s="2396"/>
      <c r="F477" s="2413"/>
      <c r="G477" s="2413"/>
      <c r="H477" s="2396"/>
      <c r="I477" s="2396"/>
      <c r="J477" s="486"/>
      <c r="K477" s="2344"/>
      <c r="L477" s="2344"/>
      <c r="M477" s="697" t="s">
        <v>16</v>
      </c>
      <c r="N477" s="2051"/>
      <c r="O477" s="2051"/>
      <c r="P477" s="2051"/>
      <c r="Q477" s="2051"/>
      <c r="R477" s="2053"/>
      <c r="S477" s="2336" t="str">
        <f>IF('⑧一覧からの作成用データ（異動届）'!$E$39="","",'⑧一覧からの作成用データ（異動届）'!$E$39)</f>
        <v/>
      </c>
      <c r="T477" s="2337"/>
      <c r="U477" s="2337"/>
      <c r="V477" s="2337"/>
      <c r="W477" s="2337"/>
      <c r="X477" s="2337"/>
      <c r="Y477" s="2337"/>
      <c r="Z477" s="2337"/>
      <c r="AA477" s="2337"/>
      <c r="AB477" s="2337"/>
      <c r="AC477" s="2337"/>
      <c r="AD477" s="2337"/>
      <c r="AE477" s="2337"/>
      <c r="AF477" s="2337"/>
      <c r="AG477" s="2337"/>
      <c r="AH477" s="2337"/>
      <c r="AI477" s="2337"/>
      <c r="AJ477" s="2337"/>
      <c r="AK477" s="2337"/>
      <c r="AL477" s="2337"/>
      <c r="AM477" s="2337"/>
      <c r="AN477" s="2347"/>
      <c r="AO477" s="1613"/>
      <c r="AP477" s="1613"/>
      <c r="AQ477" s="1613"/>
      <c r="AR477" s="2348"/>
      <c r="AS477" s="1613"/>
      <c r="AT477" s="1613"/>
      <c r="AU477" s="1613"/>
      <c r="AV477" s="1613"/>
      <c r="AW477" s="2348"/>
      <c r="AX477" s="2318"/>
      <c r="AY477" s="1613"/>
      <c r="AZ477" s="1613"/>
      <c r="BA477" s="1613"/>
      <c r="BB477" s="2319"/>
      <c r="BC477" s="2325"/>
      <c r="BD477" s="2325"/>
      <c r="BE477" s="2326"/>
      <c r="BF477" s="2033" t="str">
        <f>IFERROR(IF(BF479="3","310",IF(BF479="1",300,IF(BF479="2",203,IF(BF479="4",301,IF(BF479="5",301,IF(BF479=6,401,)))))),"")&amp;""</f>
        <v/>
      </c>
      <c r="BG477" s="2034"/>
      <c r="BH477" s="2034"/>
      <c r="BI477" s="2034"/>
      <c r="BJ477" s="2034"/>
      <c r="BK477" s="2034"/>
      <c r="BL477" s="2034"/>
      <c r="BM477" s="2034"/>
      <c r="BN477" s="2034"/>
      <c r="BO477" s="2034"/>
      <c r="BP477" s="2035"/>
      <c r="BQ477" s="2332"/>
      <c r="BR477" s="1590"/>
      <c r="BS477" s="1590"/>
      <c r="BT477" s="1590"/>
      <c r="BU477" s="1590"/>
      <c r="BV477" s="1590"/>
      <c r="BW477" s="1590"/>
      <c r="BX477" s="1590"/>
      <c r="BY477" s="1590"/>
      <c r="BZ477" s="1590"/>
      <c r="CA477" s="1590"/>
      <c r="CB477" s="1590"/>
      <c r="CC477" s="1590"/>
      <c r="CD477" s="1690"/>
      <c r="CE477" s="76"/>
      <c r="CF477" s="76"/>
      <c r="CG477" s="77"/>
      <c r="CH477" s="77"/>
      <c r="CN477" s="85"/>
      <c r="CO477" s="85"/>
      <c r="CP477" s="85"/>
      <c r="CQ477" s="85"/>
      <c r="CR477" s="85"/>
      <c r="CS477" s="85"/>
      <c r="CT477" s="85"/>
      <c r="CU477" s="85"/>
      <c r="CV477" s="85"/>
    </row>
    <row r="478" spans="1:100" ht="13.5" customHeight="1" thickBot="1" x14ac:dyDescent="0.25">
      <c r="A478" s="132" t="str">
        <f>+IF('⑧一覧からの作成用データ（異動届）'!$AC$39="印刷ＯＫ→",1,"")</f>
        <v/>
      </c>
      <c r="B478" s="2413"/>
      <c r="C478" s="2413"/>
      <c r="D478" s="2396"/>
      <c r="E478" s="2396"/>
      <c r="F478" s="2413"/>
      <c r="G478" s="2413"/>
      <c r="H478" s="2396"/>
      <c r="I478" s="2396"/>
      <c r="J478" s="486"/>
      <c r="K478" s="2344"/>
      <c r="L478" s="2344"/>
      <c r="M478" s="1559"/>
      <c r="N478" s="2052"/>
      <c r="O478" s="2052"/>
      <c r="P478" s="2052"/>
      <c r="Q478" s="2052"/>
      <c r="R478" s="2054"/>
      <c r="S478" s="2338"/>
      <c r="T478" s="2339"/>
      <c r="U478" s="2339"/>
      <c r="V478" s="2339"/>
      <c r="W478" s="2339"/>
      <c r="X478" s="2339"/>
      <c r="Y478" s="2339"/>
      <c r="Z478" s="2339"/>
      <c r="AA478" s="2339"/>
      <c r="AB478" s="2339"/>
      <c r="AC478" s="2339"/>
      <c r="AD478" s="2339"/>
      <c r="AE478" s="2339"/>
      <c r="AF478" s="2339"/>
      <c r="AG478" s="2339"/>
      <c r="AH478" s="2339"/>
      <c r="AI478" s="2339"/>
      <c r="AJ478" s="2339"/>
      <c r="AK478" s="2339"/>
      <c r="AL478" s="2339"/>
      <c r="AM478" s="2339"/>
      <c r="AN478" s="2349"/>
      <c r="AO478" s="2321"/>
      <c r="AP478" s="2321"/>
      <c r="AQ478" s="2321"/>
      <c r="AR478" s="2350"/>
      <c r="AS478" s="2321"/>
      <c r="AT478" s="2321"/>
      <c r="AU478" s="2321"/>
      <c r="AV478" s="2321"/>
      <c r="AW478" s="2350"/>
      <c r="AX478" s="2320"/>
      <c r="AY478" s="2321"/>
      <c r="AZ478" s="2321"/>
      <c r="BA478" s="2321"/>
      <c r="BB478" s="2322"/>
      <c r="BC478" s="2327"/>
      <c r="BD478" s="2327"/>
      <c r="BE478" s="2328"/>
      <c r="BF478" s="2033"/>
      <c r="BG478" s="2034"/>
      <c r="BH478" s="2034"/>
      <c r="BI478" s="2034"/>
      <c r="BJ478" s="2034"/>
      <c r="BK478" s="2034"/>
      <c r="BL478" s="2034"/>
      <c r="BM478" s="2034"/>
      <c r="BN478" s="2034"/>
      <c r="BO478" s="2034"/>
      <c r="BP478" s="2035"/>
      <c r="BQ478" s="2332"/>
      <c r="BR478" s="1590"/>
      <c r="BS478" s="1590"/>
      <c r="BT478" s="1590"/>
      <c r="BU478" s="1590"/>
      <c r="BV478" s="1590"/>
      <c r="BW478" s="1590"/>
      <c r="BX478" s="1590"/>
      <c r="BY478" s="1590"/>
      <c r="BZ478" s="1590"/>
      <c r="CA478" s="1590"/>
      <c r="CB478" s="1590"/>
      <c r="CC478" s="1590"/>
      <c r="CD478" s="1690"/>
      <c r="CE478" s="76"/>
      <c r="CF478" s="76"/>
      <c r="CG478" s="77"/>
      <c r="CH478" s="77"/>
      <c r="CN478" s="85"/>
      <c r="CO478" s="85"/>
      <c r="CP478" s="85"/>
      <c r="CQ478" s="85"/>
      <c r="CR478" s="85"/>
      <c r="CS478" s="85"/>
      <c r="CT478" s="85"/>
      <c r="CU478" s="85"/>
      <c r="CV478" s="85"/>
    </row>
    <row r="479" spans="1:100" ht="13.5" customHeight="1" x14ac:dyDescent="0.2">
      <c r="A479" s="132" t="str">
        <f>+IF('⑧一覧からの作成用データ（異動届）'!$AC$39="印刷ＯＫ→",1,"")</f>
        <v/>
      </c>
      <c r="B479" s="2413"/>
      <c r="C479" s="2413"/>
      <c r="D479" s="2396"/>
      <c r="E479" s="2396"/>
      <c r="F479" s="2413"/>
      <c r="G479" s="2413"/>
      <c r="H479" s="2396"/>
      <c r="I479" s="2396"/>
      <c r="J479" s="486"/>
      <c r="K479" s="2344"/>
      <c r="L479" s="2344"/>
      <c r="M479" s="697" t="s">
        <v>34</v>
      </c>
      <c r="N479" s="2051"/>
      <c r="O479" s="2051"/>
      <c r="P479" s="2051"/>
      <c r="Q479" s="2051"/>
      <c r="R479" s="2053"/>
      <c r="S479" s="2284" t="s">
        <v>476</v>
      </c>
      <c r="T479" s="732"/>
      <c r="U479" s="732"/>
      <c r="V479" s="732"/>
      <c r="W479" s="732"/>
      <c r="X479" s="732"/>
      <c r="Y479" s="732"/>
      <c r="Z479" s="732"/>
      <c r="AA479" s="732"/>
      <c r="AB479" s="732"/>
      <c r="AC479" s="732"/>
      <c r="AD479" s="732"/>
      <c r="AE479" s="732"/>
      <c r="AF479" s="732"/>
      <c r="AG479" s="732"/>
      <c r="AH479" s="732"/>
      <c r="AI479" s="732"/>
      <c r="AJ479" s="732"/>
      <c r="AK479" s="732"/>
      <c r="AL479" s="732"/>
      <c r="AM479" s="732"/>
      <c r="AN479" s="2286" t="str">
        <f>TEXT('⑧一覧からの作成用データ（異動届）'!$M$39,"#,##0")&amp;""</f>
        <v>0</v>
      </c>
      <c r="AO479" s="2287"/>
      <c r="AP479" s="2287"/>
      <c r="AQ479" s="2287"/>
      <c r="AR479" s="2288"/>
      <c r="AS479" s="2295" t="str">
        <f>'⑧一覧からの作成用データ（異動届）'!$N$39&amp;""</f>
        <v/>
      </c>
      <c r="AT479" s="1566"/>
      <c r="AU479" s="1566"/>
      <c r="AV479" s="2247" t="s">
        <v>84</v>
      </c>
      <c r="AW479" s="2299"/>
      <c r="AX479" s="2302" t="str">
        <f>'⑧一覧からの作成用データ（異動届）'!$U$39&amp;""</f>
        <v>6</v>
      </c>
      <c r="AY479" s="1566"/>
      <c r="AZ479" s="1566"/>
      <c r="BA479" s="2247" t="s">
        <v>84</v>
      </c>
      <c r="BB479" s="2248"/>
      <c r="BC479" s="2253" t="str">
        <f>'⑧一覧からの作成用データ（異動届）'!$R$39&amp;"年"</f>
        <v>年</v>
      </c>
      <c r="BD479" s="2253"/>
      <c r="BE479" s="2254"/>
      <c r="BF479" s="2259" t="str">
        <f>'⑧一覧からの作成用データ（異動届）'!$J$39&amp;""</f>
        <v/>
      </c>
      <c r="BG479" s="2259"/>
      <c r="BH479" s="2260"/>
      <c r="BI479" s="2265" t="s">
        <v>583</v>
      </c>
      <c r="BJ479" s="2266"/>
      <c r="BK479" s="2266"/>
      <c r="BL479" s="2266"/>
      <c r="BM479" s="2266"/>
      <c r="BN479" s="2266"/>
      <c r="BO479" s="2266"/>
      <c r="BP479" s="2266"/>
      <c r="BQ479" s="2268" t="str">
        <f>'⑧一覧からの作成用データ（異動届）'!$K$39&amp;""</f>
        <v/>
      </c>
      <c r="BR479" s="2259"/>
      <c r="BS479" s="2260"/>
      <c r="BT479" s="2271" t="s">
        <v>78</v>
      </c>
      <c r="BU479" s="2272"/>
      <c r="BV479" s="2272"/>
      <c r="BW479" s="2272"/>
      <c r="BX479" s="2272"/>
      <c r="BY479" s="2272"/>
      <c r="BZ479" s="2272"/>
      <c r="CA479" s="2272"/>
      <c r="CB479" s="2272"/>
      <c r="CC479" s="2272"/>
      <c r="CD479" s="2273"/>
      <c r="CE479" s="76"/>
      <c r="CF479" s="76"/>
      <c r="CG479" s="77"/>
      <c r="CH479" s="77"/>
      <c r="CN479" s="85"/>
      <c r="CO479" s="85"/>
      <c r="CP479" s="85"/>
      <c r="CQ479" s="85"/>
      <c r="CR479" s="85"/>
      <c r="CS479" s="85"/>
      <c r="CT479" s="85"/>
      <c r="CU479" s="85"/>
      <c r="CV479" s="85"/>
    </row>
    <row r="480" spans="1:100" ht="13.5" customHeight="1" x14ac:dyDescent="0.2">
      <c r="A480" s="132" t="str">
        <f>+IF('⑧一覧からの作成用データ（異動届）'!$AC$39="印刷ＯＫ→",1,"")</f>
        <v/>
      </c>
      <c r="B480" s="2413"/>
      <c r="C480" s="2413"/>
      <c r="D480" s="2396"/>
      <c r="E480" s="2396"/>
      <c r="F480" s="2413"/>
      <c r="G480" s="2413"/>
      <c r="H480" s="2396"/>
      <c r="I480" s="2396"/>
      <c r="J480" s="486"/>
      <c r="K480" s="2344"/>
      <c r="L480" s="2344"/>
      <c r="M480" s="1559"/>
      <c r="N480" s="2052"/>
      <c r="O480" s="2052"/>
      <c r="P480" s="2052"/>
      <c r="Q480" s="2052"/>
      <c r="R480" s="2054"/>
      <c r="S480" s="2285"/>
      <c r="T480" s="734"/>
      <c r="U480" s="734"/>
      <c r="V480" s="734"/>
      <c r="W480" s="734"/>
      <c r="X480" s="734"/>
      <c r="Y480" s="734"/>
      <c r="Z480" s="734"/>
      <c r="AA480" s="734"/>
      <c r="AB480" s="734"/>
      <c r="AC480" s="734"/>
      <c r="AD480" s="734"/>
      <c r="AE480" s="734"/>
      <c r="AF480" s="734"/>
      <c r="AG480" s="734"/>
      <c r="AH480" s="734"/>
      <c r="AI480" s="734"/>
      <c r="AJ480" s="734"/>
      <c r="AK480" s="734"/>
      <c r="AL480" s="734"/>
      <c r="AM480" s="734"/>
      <c r="AN480" s="2289"/>
      <c r="AO480" s="2290"/>
      <c r="AP480" s="2290"/>
      <c r="AQ480" s="2290"/>
      <c r="AR480" s="2291"/>
      <c r="AS480" s="2296"/>
      <c r="AT480" s="2297"/>
      <c r="AU480" s="2297"/>
      <c r="AV480" s="2249"/>
      <c r="AW480" s="2300"/>
      <c r="AX480" s="2297"/>
      <c r="AY480" s="2297"/>
      <c r="AZ480" s="2297"/>
      <c r="BA480" s="2249"/>
      <c r="BB480" s="2250"/>
      <c r="BC480" s="2255"/>
      <c r="BD480" s="2255"/>
      <c r="BE480" s="2256"/>
      <c r="BF480" s="2261"/>
      <c r="BG480" s="2261"/>
      <c r="BH480" s="2262"/>
      <c r="BI480" s="2267"/>
      <c r="BJ480" s="2267"/>
      <c r="BK480" s="2267"/>
      <c r="BL480" s="2267"/>
      <c r="BM480" s="2267"/>
      <c r="BN480" s="2267"/>
      <c r="BO480" s="2267"/>
      <c r="BP480" s="2267"/>
      <c r="BQ480" s="2269"/>
      <c r="BR480" s="2261"/>
      <c r="BS480" s="2262"/>
      <c r="BT480" s="2274"/>
      <c r="BU480" s="2274"/>
      <c r="BV480" s="2274"/>
      <c r="BW480" s="2274"/>
      <c r="BX480" s="2274"/>
      <c r="BY480" s="2274"/>
      <c r="BZ480" s="2274"/>
      <c r="CA480" s="2274"/>
      <c r="CB480" s="2274"/>
      <c r="CC480" s="2274"/>
      <c r="CD480" s="2275"/>
      <c r="CE480" s="76"/>
      <c r="CF480" s="76"/>
      <c r="CG480" s="77"/>
      <c r="CH480" s="77"/>
      <c r="CO480" s="85"/>
      <c r="CP480" s="85"/>
      <c r="CQ480" s="85"/>
      <c r="CR480" s="85"/>
      <c r="CS480" s="85"/>
      <c r="CT480" s="85"/>
      <c r="CU480" s="85"/>
      <c r="CV480" s="85"/>
    </row>
    <row r="481" spans="1:100" ht="12.75" customHeight="1" thickBot="1" x14ac:dyDescent="0.25">
      <c r="A481" s="132" t="str">
        <f>+IF('⑧一覧からの作成用データ（異動届）'!$AC$39="印刷ＯＫ→",1,"")</f>
        <v/>
      </c>
      <c r="B481" s="2413"/>
      <c r="C481" s="2413"/>
      <c r="D481" s="2396"/>
      <c r="E481" s="2396"/>
      <c r="F481" s="2413"/>
      <c r="G481" s="2413"/>
      <c r="H481" s="2396"/>
      <c r="I481" s="2396"/>
      <c r="J481" s="486"/>
      <c r="K481" s="2344"/>
      <c r="L481" s="2344"/>
      <c r="M481" s="2303" t="s">
        <v>477</v>
      </c>
      <c r="N481" s="2304"/>
      <c r="O481" s="2304"/>
      <c r="P481" s="2304"/>
      <c r="Q481" s="2304"/>
      <c r="R481" s="2305"/>
      <c r="S481" s="2312" t="str">
        <f>'⑧一覧からの作成用データ（異動届）'!$F$39&amp;""</f>
        <v/>
      </c>
      <c r="T481" s="2313"/>
      <c r="U481" s="2313"/>
      <c r="V481" s="2313"/>
      <c r="W481" s="2313"/>
      <c r="X481" s="2313"/>
      <c r="Y481" s="2313"/>
      <c r="Z481" s="2313"/>
      <c r="AA481" s="2313"/>
      <c r="AB481" s="2313"/>
      <c r="AC481" s="2313"/>
      <c r="AD481" s="2313"/>
      <c r="AE481" s="2313"/>
      <c r="AF481" s="2313"/>
      <c r="AG481" s="2313"/>
      <c r="AH481" s="2313"/>
      <c r="AI481" s="2313"/>
      <c r="AJ481" s="2313"/>
      <c r="AK481" s="2313"/>
      <c r="AL481" s="2313"/>
      <c r="AM481" s="2314"/>
      <c r="AN481" s="2289"/>
      <c r="AO481" s="2290"/>
      <c r="AP481" s="2290"/>
      <c r="AQ481" s="2290"/>
      <c r="AR481" s="2291"/>
      <c r="AS481" s="2298"/>
      <c r="AT481" s="1567"/>
      <c r="AU481" s="1567"/>
      <c r="AV481" s="2251"/>
      <c r="AW481" s="2301"/>
      <c r="AX481" s="1567"/>
      <c r="AY481" s="1567"/>
      <c r="AZ481" s="1567"/>
      <c r="BA481" s="2251"/>
      <c r="BB481" s="2252"/>
      <c r="BC481" s="2257"/>
      <c r="BD481" s="2257"/>
      <c r="BE481" s="2258"/>
      <c r="BF481" s="2263"/>
      <c r="BG481" s="2263"/>
      <c r="BH481" s="2264"/>
      <c r="BI481" s="2267"/>
      <c r="BJ481" s="2267"/>
      <c r="BK481" s="2267"/>
      <c r="BL481" s="2267"/>
      <c r="BM481" s="2267"/>
      <c r="BN481" s="2267"/>
      <c r="BO481" s="2267"/>
      <c r="BP481" s="2267"/>
      <c r="BQ481" s="2270"/>
      <c r="BR481" s="2263"/>
      <c r="BS481" s="2264"/>
      <c r="BT481" s="2274"/>
      <c r="BU481" s="2274"/>
      <c r="BV481" s="2274"/>
      <c r="BW481" s="2274"/>
      <c r="BX481" s="2274"/>
      <c r="BY481" s="2274"/>
      <c r="BZ481" s="2274"/>
      <c r="CA481" s="2274"/>
      <c r="CB481" s="2274"/>
      <c r="CC481" s="2274"/>
      <c r="CD481" s="2275"/>
      <c r="CE481" s="76"/>
      <c r="CF481" s="76"/>
      <c r="CG481" s="77"/>
      <c r="CH481" s="77"/>
      <c r="CO481" s="85"/>
      <c r="CP481" s="85"/>
      <c r="CQ481" s="85"/>
      <c r="CR481" s="85"/>
      <c r="CS481" s="85"/>
      <c r="CT481" s="85"/>
      <c r="CU481" s="85"/>
      <c r="CV481" s="85"/>
    </row>
    <row r="482" spans="1:100" ht="12.75" customHeight="1" x14ac:dyDescent="0.2">
      <c r="A482" s="132" t="str">
        <f>+IF('⑧一覧からの作成用データ（異動届）'!$AC$39="印刷ＯＫ→",1,"")</f>
        <v/>
      </c>
      <c r="B482" s="2413"/>
      <c r="C482" s="2413"/>
      <c r="D482" s="2396"/>
      <c r="E482" s="2396"/>
      <c r="F482" s="2413"/>
      <c r="G482" s="2413"/>
      <c r="H482" s="2396"/>
      <c r="I482" s="2396"/>
      <c r="J482" s="486"/>
      <c r="K482" s="2344"/>
      <c r="L482" s="2344"/>
      <c r="M482" s="2306"/>
      <c r="N482" s="2307"/>
      <c r="O482" s="2307"/>
      <c r="P482" s="2307"/>
      <c r="Q482" s="2307"/>
      <c r="R482" s="2308"/>
      <c r="S482" s="1568"/>
      <c r="T482" s="1569"/>
      <c r="U482" s="1569"/>
      <c r="V482" s="1569"/>
      <c r="W482" s="1569"/>
      <c r="X482" s="1569"/>
      <c r="Y482" s="1569"/>
      <c r="Z482" s="1569"/>
      <c r="AA482" s="1569"/>
      <c r="AB482" s="1569"/>
      <c r="AC482" s="1569"/>
      <c r="AD482" s="1569"/>
      <c r="AE482" s="1569"/>
      <c r="AF482" s="1569"/>
      <c r="AG482" s="1569"/>
      <c r="AH482" s="1569"/>
      <c r="AI482" s="1569"/>
      <c r="AJ482" s="1569"/>
      <c r="AK482" s="1569"/>
      <c r="AL482" s="1569"/>
      <c r="AM482" s="1725"/>
      <c r="AN482" s="2289"/>
      <c r="AO482" s="2290"/>
      <c r="AP482" s="2290"/>
      <c r="AQ482" s="2290"/>
      <c r="AR482" s="2291"/>
      <c r="AS482" s="2295" t="str">
        <f>'⑧一覧からの作成用データ（異動届）'!$O$39&amp;""</f>
        <v/>
      </c>
      <c r="AT482" s="1566"/>
      <c r="AU482" s="1566"/>
      <c r="AV482" s="2247" t="s">
        <v>81</v>
      </c>
      <c r="AW482" s="2299"/>
      <c r="AX482" s="1566" t="str">
        <f>'⑧一覧からの作成用データ（異動届）'!V39&amp;""</f>
        <v>5</v>
      </c>
      <c r="AY482" s="1566"/>
      <c r="AZ482" s="1566"/>
      <c r="BA482" s="2247" t="s">
        <v>81</v>
      </c>
      <c r="BB482" s="2248"/>
      <c r="BC482" s="2351" t="str">
        <f>'⑧一覧からの作成用データ（異動届）'!$S$39&amp;"月"</f>
        <v>月</v>
      </c>
      <c r="BD482" s="2352"/>
      <c r="BE482" s="2353"/>
      <c r="BF482" s="2360" t="s">
        <v>108</v>
      </c>
      <c r="BG482" s="2361"/>
      <c r="BH482" s="2361"/>
      <c r="BI482" s="2267"/>
      <c r="BJ482" s="2267"/>
      <c r="BK482" s="2267"/>
      <c r="BL482" s="2267"/>
      <c r="BM482" s="2267"/>
      <c r="BN482" s="2267"/>
      <c r="BO482" s="2267"/>
      <c r="BP482" s="2267"/>
      <c r="BQ482" s="2364" t="s">
        <v>497</v>
      </c>
      <c r="BR482" s="2365"/>
      <c r="BS482" s="2365"/>
      <c r="BT482" s="2274"/>
      <c r="BU482" s="2274"/>
      <c r="BV482" s="2274"/>
      <c r="BW482" s="2274"/>
      <c r="BX482" s="2274"/>
      <c r="BY482" s="2274"/>
      <c r="BZ482" s="2274"/>
      <c r="CA482" s="2274"/>
      <c r="CB482" s="2274"/>
      <c r="CC482" s="2274"/>
      <c r="CD482" s="2275"/>
      <c r="CE482" s="76"/>
      <c r="CF482" s="76"/>
      <c r="CG482" s="77"/>
      <c r="CH482" s="77"/>
      <c r="CO482" s="85"/>
      <c r="CP482" s="85"/>
      <c r="CQ482" s="85"/>
      <c r="CR482" s="85"/>
      <c r="CS482" s="85"/>
      <c r="CT482" s="85"/>
      <c r="CU482" s="85"/>
      <c r="CV482" s="85"/>
    </row>
    <row r="483" spans="1:100" ht="12.75" customHeight="1" x14ac:dyDescent="0.2">
      <c r="A483" s="132" t="str">
        <f>+IF('⑧一覧からの作成用データ（異動届）'!$AC$39="印刷ＯＫ→",1,"")</f>
        <v/>
      </c>
      <c r="B483" s="2413"/>
      <c r="C483" s="2413"/>
      <c r="D483" s="2396"/>
      <c r="E483" s="2396"/>
      <c r="F483" s="2413"/>
      <c r="G483" s="2413"/>
      <c r="H483" s="2396"/>
      <c r="I483" s="2396"/>
      <c r="J483" s="486"/>
      <c r="K483" s="2344"/>
      <c r="L483" s="2344"/>
      <c r="M483" s="2309"/>
      <c r="N483" s="2310"/>
      <c r="O483" s="2310"/>
      <c r="P483" s="2310"/>
      <c r="Q483" s="2310"/>
      <c r="R483" s="2311"/>
      <c r="S483" s="1570"/>
      <c r="T483" s="1571"/>
      <c r="U483" s="1571"/>
      <c r="V483" s="1571"/>
      <c r="W483" s="1571"/>
      <c r="X483" s="1571"/>
      <c r="Y483" s="1571"/>
      <c r="Z483" s="1571"/>
      <c r="AA483" s="1571"/>
      <c r="AB483" s="1571"/>
      <c r="AC483" s="1571"/>
      <c r="AD483" s="1571"/>
      <c r="AE483" s="1571"/>
      <c r="AF483" s="1571"/>
      <c r="AG483" s="1571"/>
      <c r="AH483" s="1571"/>
      <c r="AI483" s="1571"/>
      <c r="AJ483" s="1571"/>
      <c r="AK483" s="1571"/>
      <c r="AL483" s="1571"/>
      <c r="AM483" s="1726"/>
      <c r="AN483" s="2289"/>
      <c r="AO483" s="2290"/>
      <c r="AP483" s="2290"/>
      <c r="AQ483" s="2290"/>
      <c r="AR483" s="2291"/>
      <c r="AS483" s="2296"/>
      <c r="AT483" s="2297"/>
      <c r="AU483" s="2297"/>
      <c r="AV483" s="2249"/>
      <c r="AW483" s="2300"/>
      <c r="AX483" s="2297"/>
      <c r="AY483" s="2297"/>
      <c r="AZ483" s="2297"/>
      <c r="BA483" s="2249"/>
      <c r="BB483" s="2250"/>
      <c r="BC483" s="2354"/>
      <c r="BD483" s="2355"/>
      <c r="BE483" s="2356"/>
      <c r="BF483" s="2362"/>
      <c r="BG483" s="2363"/>
      <c r="BH483" s="2363"/>
      <c r="BI483" s="2267"/>
      <c r="BJ483" s="2267"/>
      <c r="BK483" s="2267"/>
      <c r="BL483" s="2267"/>
      <c r="BM483" s="2267"/>
      <c r="BN483" s="2267"/>
      <c r="BO483" s="2267"/>
      <c r="BP483" s="2267"/>
      <c r="BQ483" s="2366"/>
      <c r="BR483" s="2367"/>
      <c r="BS483" s="2367"/>
      <c r="BT483" s="2274"/>
      <c r="BU483" s="2274"/>
      <c r="BV483" s="2274"/>
      <c r="BW483" s="2274"/>
      <c r="BX483" s="2274"/>
      <c r="BY483" s="2274"/>
      <c r="BZ483" s="2274"/>
      <c r="CA483" s="2274"/>
      <c r="CB483" s="2274"/>
      <c r="CC483" s="2274"/>
      <c r="CD483" s="2275"/>
      <c r="CE483" s="76"/>
      <c r="CF483" s="76"/>
      <c r="CG483" s="77"/>
      <c r="CH483" s="77"/>
      <c r="CN483" s="85"/>
      <c r="CO483" s="85"/>
      <c r="CP483" s="85"/>
      <c r="CQ483" s="85"/>
      <c r="CR483" s="85"/>
      <c r="CS483" s="85"/>
      <c r="CT483" s="87"/>
      <c r="CU483" s="85"/>
      <c r="CV483" s="85"/>
    </row>
    <row r="484" spans="1:100" ht="12.75" customHeight="1" x14ac:dyDescent="0.2">
      <c r="A484" s="132" t="str">
        <f>+IF('⑧一覧からの作成用データ（異動届）'!$AC$39="印刷ＯＫ→",1,"")</f>
        <v/>
      </c>
      <c r="B484" s="2413"/>
      <c r="C484" s="2413"/>
      <c r="D484" s="2396"/>
      <c r="E484" s="2396"/>
      <c r="F484" s="2413"/>
      <c r="G484" s="2413"/>
      <c r="H484" s="2396"/>
      <c r="I484" s="2396"/>
      <c r="J484" s="486"/>
      <c r="K484" s="2344"/>
      <c r="L484" s="2344"/>
      <c r="M484" s="697" t="s">
        <v>5</v>
      </c>
      <c r="N484" s="2051"/>
      <c r="O484" s="2051"/>
      <c r="P484" s="2051"/>
      <c r="Q484" s="2051"/>
      <c r="R484" s="2053"/>
      <c r="S484" s="2370" t="str">
        <f>'⑧一覧からの作成用データ（異動届）'!$G$39&amp;""</f>
        <v/>
      </c>
      <c r="T484" s="2371"/>
      <c r="U484" s="2371"/>
      <c r="V484" s="2371"/>
      <c r="W484" s="2371"/>
      <c r="X484" s="2371"/>
      <c r="Y484" s="2371"/>
      <c r="Z484" s="2371"/>
      <c r="AA484" s="2371"/>
      <c r="AB484" s="2371"/>
      <c r="AC484" s="2371"/>
      <c r="AD484" s="2371"/>
      <c r="AE484" s="2371"/>
      <c r="AF484" s="2371"/>
      <c r="AG484" s="2371"/>
      <c r="AH484" s="2371"/>
      <c r="AI484" s="2371"/>
      <c r="AJ484" s="2371"/>
      <c r="AK484" s="2371"/>
      <c r="AL484" s="2371"/>
      <c r="AM484" s="2371"/>
      <c r="AN484" s="2289"/>
      <c r="AO484" s="2290"/>
      <c r="AP484" s="2290"/>
      <c r="AQ484" s="2290"/>
      <c r="AR484" s="2291"/>
      <c r="AS484" s="2298"/>
      <c r="AT484" s="1567"/>
      <c r="AU484" s="1567"/>
      <c r="AV484" s="2251"/>
      <c r="AW484" s="2301"/>
      <c r="AX484" s="1567"/>
      <c r="AY484" s="1567"/>
      <c r="AZ484" s="1567"/>
      <c r="BA484" s="2251"/>
      <c r="BB484" s="2252"/>
      <c r="BC484" s="2357"/>
      <c r="BD484" s="2358"/>
      <c r="BE484" s="2359"/>
      <c r="BF484" s="2362"/>
      <c r="BG484" s="2363"/>
      <c r="BH484" s="2363"/>
      <c r="BI484" s="2267"/>
      <c r="BJ484" s="2267"/>
      <c r="BK484" s="2267"/>
      <c r="BL484" s="2267"/>
      <c r="BM484" s="2267"/>
      <c r="BN484" s="2267"/>
      <c r="BO484" s="2267"/>
      <c r="BP484" s="2267"/>
      <c r="BQ484" s="2366"/>
      <c r="BR484" s="2367"/>
      <c r="BS484" s="2367"/>
      <c r="BT484" s="2274"/>
      <c r="BU484" s="2274"/>
      <c r="BV484" s="2274"/>
      <c r="BW484" s="2274"/>
      <c r="BX484" s="2274"/>
      <c r="BY484" s="2274"/>
      <c r="BZ484" s="2274"/>
      <c r="CA484" s="2274"/>
      <c r="CB484" s="2274"/>
      <c r="CC484" s="2274"/>
      <c r="CD484" s="2275"/>
      <c r="CE484" s="76"/>
      <c r="CF484" s="76"/>
      <c r="CG484" s="77"/>
      <c r="CH484" s="77"/>
      <c r="CN484" s="85"/>
      <c r="CO484" s="85"/>
      <c r="CP484" s="85"/>
      <c r="CQ484" s="85"/>
      <c r="CR484" s="85"/>
      <c r="CS484" s="85"/>
      <c r="CT484" s="85"/>
      <c r="CU484" s="85"/>
      <c r="CV484" s="85"/>
    </row>
    <row r="485" spans="1:100" ht="12.75" customHeight="1" x14ac:dyDescent="0.2">
      <c r="A485" s="132" t="str">
        <f>+IF('⑧一覧からの作成用データ（異動届）'!$AC$39="印刷ＯＫ→",1,"")</f>
        <v/>
      </c>
      <c r="B485" s="2413"/>
      <c r="C485" s="2413"/>
      <c r="D485" s="2396"/>
      <c r="E485" s="2396"/>
      <c r="F485" s="2413"/>
      <c r="G485" s="2413"/>
      <c r="H485" s="2396"/>
      <c r="I485" s="2396"/>
      <c r="J485" s="486"/>
      <c r="K485" s="2344"/>
      <c r="L485" s="2344"/>
      <c r="M485" s="2165"/>
      <c r="N485" s="1564"/>
      <c r="O485" s="1564"/>
      <c r="P485" s="1564"/>
      <c r="Q485" s="1564"/>
      <c r="R485" s="1565"/>
      <c r="S485" s="2372"/>
      <c r="T485" s="2373"/>
      <c r="U485" s="2373"/>
      <c r="V485" s="2373"/>
      <c r="W485" s="2373"/>
      <c r="X485" s="2373"/>
      <c r="Y485" s="2373"/>
      <c r="Z485" s="2373"/>
      <c r="AA485" s="2373"/>
      <c r="AB485" s="2373"/>
      <c r="AC485" s="2373"/>
      <c r="AD485" s="2373"/>
      <c r="AE485" s="2373"/>
      <c r="AF485" s="2373"/>
      <c r="AG485" s="2373"/>
      <c r="AH485" s="2373"/>
      <c r="AI485" s="2373"/>
      <c r="AJ485" s="2373"/>
      <c r="AK485" s="2373"/>
      <c r="AL485" s="2373"/>
      <c r="AM485" s="2373"/>
      <c r="AN485" s="2289"/>
      <c r="AO485" s="2290"/>
      <c r="AP485" s="2290"/>
      <c r="AQ485" s="2290"/>
      <c r="AR485" s="2291"/>
      <c r="AS485" s="2376" t="str">
        <f>TEXT('⑧一覧からの作成用データ（異動届）'!$P$39,"#,##0")&amp;""</f>
        <v>0</v>
      </c>
      <c r="AT485" s="2376"/>
      <c r="AU485" s="2376"/>
      <c r="AV485" s="2376"/>
      <c r="AW485" s="2376"/>
      <c r="AX485" s="2232" t="str">
        <f>TEXT('⑧一覧からの作成用データ（異動届）'!$W$39,"#,##0")&amp;""</f>
        <v>左記（ア）（イ）を入力してください</v>
      </c>
      <c r="AY485" s="2232"/>
      <c r="AZ485" s="2232"/>
      <c r="BA485" s="2232"/>
      <c r="BB485" s="2233"/>
      <c r="BC485" s="2238" t="str">
        <f>'⑧一覧からの作成用データ（異動届）'!$T$39&amp;"日"</f>
        <v>日</v>
      </c>
      <c r="BD485" s="2239"/>
      <c r="BE485" s="2240"/>
      <c r="BF485" s="2362"/>
      <c r="BG485" s="2363"/>
      <c r="BH485" s="2363"/>
      <c r="BI485" s="2267"/>
      <c r="BJ485" s="2267"/>
      <c r="BK485" s="2267"/>
      <c r="BL485" s="2267"/>
      <c r="BM485" s="2267"/>
      <c r="BN485" s="2267"/>
      <c r="BO485" s="2267"/>
      <c r="BP485" s="2267"/>
      <c r="BQ485" s="2366"/>
      <c r="BR485" s="2367"/>
      <c r="BS485" s="2367"/>
      <c r="BT485" s="2274"/>
      <c r="BU485" s="2274"/>
      <c r="BV485" s="2274"/>
      <c r="BW485" s="2274"/>
      <c r="BX485" s="2274"/>
      <c r="BY485" s="2274"/>
      <c r="BZ485" s="2274"/>
      <c r="CA485" s="2274"/>
      <c r="CB485" s="2274"/>
      <c r="CC485" s="2274"/>
      <c r="CD485" s="2275"/>
      <c r="CE485" s="76"/>
      <c r="CF485" s="76"/>
      <c r="CG485" s="77"/>
      <c r="CH485" s="77"/>
      <c r="CN485" s="85"/>
      <c r="CO485" s="85"/>
      <c r="CP485" s="85"/>
      <c r="CQ485" s="85"/>
      <c r="CR485" s="85"/>
      <c r="CS485" s="85"/>
      <c r="CT485" s="85"/>
      <c r="CU485" s="85"/>
      <c r="CV485" s="85"/>
    </row>
    <row r="486" spans="1:100" ht="12.75" customHeight="1" x14ac:dyDescent="0.2">
      <c r="A486" s="132" t="str">
        <f>+IF('⑧一覧からの作成用データ（異動届）'!$AC$39="印刷ＯＫ→",1,"")</f>
        <v/>
      </c>
      <c r="B486" s="2413"/>
      <c r="C486" s="2413"/>
      <c r="D486" s="2396"/>
      <c r="E486" s="2396"/>
      <c r="F486" s="2413"/>
      <c r="G486" s="2413"/>
      <c r="H486" s="2396"/>
      <c r="I486" s="2396"/>
      <c r="J486" s="486"/>
      <c r="K486" s="2344"/>
      <c r="L486" s="2344"/>
      <c r="M486" s="2165"/>
      <c r="N486" s="1564"/>
      <c r="O486" s="1564"/>
      <c r="P486" s="1564"/>
      <c r="Q486" s="1564"/>
      <c r="R486" s="1565"/>
      <c r="S486" s="2372"/>
      <c r="T486" s="2373"/>
      <c r="U486" s="2373"/>
      <c r="V486" s="2373"/>
      <c r="W486" s="2373"/>
      <c r="X486" s="2373"/>
      <c r="Y486" s="2373"/>
      <c r="Z486" s="2373"/>
      <c r="AA486" s="2373"/>
      <c r="AB486" s="2373"/>
      <c r="AC486" s="2373"/>
      <c r="AD486" s="2373"/>
      <c r="AE486" s="2373"/>
      <c r="AF486" s="2373"/>
      <c r="AG486" s="2373"/>
      <c r="AH486" s="2373"/>
      <c r="AI486" s="2373"/>
      <c r="AJ486" s="2373"/>
      <c r="AK486" s="2373"/>
      <c r="AL486" s="2373"/>
      <c r="AM486" s="2373"/>
      <c r="AN486" s="2289"/>
      <c r="AO486" s="2290"/>
      <c r="AP486" s="2290"/>
      <c r="AQ486" s="2290"/>
      <c r="AR486" s="2291"/>
      <c r="AS486" s="2376"/>
      <c r="AT486" s="2376"/>
      <c r="AU486" s="2376"/>
      <c r="AV486" s="2376"/>
      <c r="AW486" s="2376"/>
      <c r="AX486" s="2234"/>
      <c r="AY486" s="2234"/>
      <c r="AZ486" s="2234"/>
      <c r="BA486" s="2234"/>
      <c r="BB486" s="2235"/>
      <c r="BC486" s="2241"/>
      <c r="BD486" s="2242"/>
      <c r="BE486" s="2243"/>
      <c r="BF486" s="2278" t="s">
        <v>458</v>
      </c>
      <c r="BG486" s="2280" t="s">
        <v>107</v>
      </c>
      <c r="BH486" s="2280"/>
      <c r="BI486" s="2280"/>
      <c r="BJ486" s="2280"/>
      <c r="BK486" s="2280"/>
      <c r="BL486" s="2280"/>
      <c r="BM486" s="2280"/>
      <c r="BN486" s="2280"/>
      <c r="BO486" s="610"/>
      <c r="BP486" s="2281" t="s">
        <v>459</v>
      </c>
      <c r="BQ486" s="2366"/>
      <c r="BR486" s="2367"/>
      <c r="BS486" s="2367"/>
      <c r="BT486" s="2274"/>
      <c r="BU486" s="2274"/>
      <c r="BV486" s="2274"/>
      <c r="BW486" s="2274"/>
      <c r="BX486" s="2274"/>
      <c r="BY486" s="2274"/>
      <c r="BZ486" s="2274"/>
      <c r="CA486" s="2274"/>
      <c r="CB486" s="2274"/>
      <c r="CC486" s="2274"/>
      <c r="CD486" s="2275"/>
      <c r="CE486" s="76"/>
      <c r="CF486" s="76"/>
      <c r="CG486" s="88"/>
      <c r="CH486" s="88"/>
      <c r="CN486" s="85"/>
      <c r="CO486" s="85"/>
      <c r="CP486" s="85"/>
      <c r="CQ486" s="85"/>
      <c r="CR486" s="85"/>
      <c r="CS486" s="85"/>
      <c r="CT486" s="85"/>
      <c r="CU486" s="85"/>
      <c r="CV486" s="85"/>
    </row>
    <row r="487" spans="1:100" ht="12.75" customHeight="1" thickBot="1" x14ac:dyDescent="0.25">
      <c r="A487" s="132" t="str">
        <f>+IF('⑧一覧からの作成用データ（異動届）'!$AC$39="印刷ＯＫ→",1,"")</f>
        <v/>
      </c>
      <c r="B487" s="2413"/>
      <c r="C487" s="2413"/>
      <c r="D487" s="2396"/>
      <c r="E487" s="2396"/>
      <c r="F487" s="2413"/>
      <c r="G487" s="2413"/>
      <c r="H487" s="2396"/>
      <c r="I487" s="2396"/>
      <c r="J487" s="486"/>
      <c r="K487" s="2344"/>
      <c r="L487" s="2344"/>
      <c r="M487" s="1559"/>
      <c r="N487" s="2052"/>
      <c r="O487" s="2052"/>
      <c r="P487" s="2052"/>
      <c r="Q487" s="2052"/>
      <c r="R487" s="2054"/>
      <c r="S487" s="2374"/>
      <c r="T487" s="2375"/>
      <c r="U487" s="2375"/>
      <c r="V487" s="2375"/>
      <c r="W487" s="2375"/>
      <c r="X487" s="2375"/>
      <c r="Y487" s="2375"/>
      <c r="Z487" s="2375"/>
      <c r="AA487" s="2375"/>
      <c r="AB487" s="2375"/>
      <c r="AC487" s="2375"/>
      <c r="AD487" s="2375"/>
      <c r="AE487" s="2375"/>
      <c r="AF487" s="2375"/>
      <c r="AG487" s="2375"/>
      <c r="AH487" s="2375"/>
      <c r="AI487" s="2375"/>
      <c r="AJ487" s="2375"/>
      <c r="AK487" s="2375"/>
      <c r="AL487" s="2375"/>
      <c r="AM487" s="2375"/>
      <c r="AN487" s="2292"/>
      <c r="AO487" s="2293"/>
      <c r="AP487" s="2293"/>
      <c r="AQ487" s="2293"/>
      <c r="AR487" s="2294"/>
      <c r="AS487" s="2377"/>
      <c r="AT487" s="2377"/>
      <c r="AU487" s="2377"/>
      <c r="AV487" s="2377"/>
      <c r="AW487" s="2377"/>
      <c r="AX487" s="2236"/>
      <c r="AY487" s="2236"/>
      <c r="AZ487" s="2236"/>
      <c r="BA487" s="2236"/>
      <c r="BB487" s="2237"/>
      <c r="BC487" s="2244"/>
      <c r="BD487" s="2245"/>
      <c r="BE487" s="2246"/>
      <c r="BF487" s="2279"/>
      <c r="BG487" s="2283"/>
      <c r="BH487" s="2283"/>
      <c r="BI487" s="2283"/>
      <c r="BJ487" s="2283"/>
      <c r="BK487" s="2283"/>
      <c r="BL487" s="2283"/>
      <c r="BM487" s="2283"/>
      <c r="BN487" s="2283"/>
      <c r="BO487" s="611"/>
      <c r="BP487" s="2282"/>
      <c r="BQ487" s="2368"/>
      <c r="BR487" s="2369"/>
      <c r="BS487" s="2369"/>
      <c r="BT487" s="2276"/>
      <c r="BU487" s="2276"/>
      <c r="BV487" s="2276"/>
      <c r="BW487" s="2276"/>
      <c r="BX487" s="2276"/>
      <c r="BY487" s="2276"/>
      <c r="BZ487" s="2276"/>
      <c r="CA487" s="2276"/>
      <c r="CB487" s="2276"/>
      <c r="CC487" s="2276"/>
      <c r="CD487" s="2277"/>
      <c r="CE487" s="89"/>
      <c r="CF487" s="89"/>
      <c r="CG487" s="88"/>
      <c r="CH487" s="88"/>
      <c r="CN487" s="85"/>
      <c r="CO487" s="85"/>
      <c r="CP487" s="85"/>
      <c r="CQ487" s="85"/>
      <c r="CR487" s="85"/>
      <c r="CS487" s="85"/>
      <c r="CT487" s="85"/>
      <c r="CU487" s="85"/>
      <c r="CV487" s="85"/>
    </row>
    <row r="488" spans="1:100" ht="6.75" customHeight="1" x14ac:dyDescent="0.2">
      <c r="A488" s="132" t="str">
        <f>+IF('⑧一覧からの作成用データ（異動届）'!$AC$39="印刷ＯＫ→",1,"")</f>
        <v/>
      </c>
      <c r="B488" s="2413"/>
      <c r="C488" s="2413"/>
      <c r="D488" s="2396"/>
      <c r="E488" s="2396"/>
      <c r="F488" s="2413"/>
      <c r="G488" s="2413"/>
      <c r="H488" s="2396"/>
      <c r="I488" s="2396"/>
      <c r="J488" s="486"/>
      <c r="K488" s="2211" t="s">
        <v>308</v>
      </c>
      <c r="L488" s="2211"/>
      <c r="M488" s="2211"/>
      <c r="N488" s="2211"/>
      <c r="O488" s="2211"/>
      <c r="P488" s="2211"/>
      <c r="Q488" s="2211"/>
      <c r="R488" s="2211"/>
      <c r="S488" s="2211"/>
      <c r="T488" s="2211"/>
      <c r="U488" s="2211"/>
      <c r="V488" s="2211"/>
      <c r="W488" s="2211"/>
      <c r="X488" s="2211"/>
      <c r="Y488" s="2211"/>
      <c r="Z488" s="2211"/>
      <c r="AA488" s="2211"/>
      <c r="AB488" s="2211"/>
      <c r="AC488" s="2211"/>
      <c r="AD488" s="2211"/>
      <c r="AE488" s="2211"/>
      <c r="AF488" s="2211"/>
      <c r="AG488" s="2211"/>
      <c r="AH488" s="2211"/>
      <c r="AI488" s="2211"/>
      <c r="AJ488" s="2211"/>
      <c r="AK488" s="2211"/>
      <c r="AL488" s="2211"/>
      <c r="AM488" s="2211"/>
      <c r="AN488" s="2212"/>
      <c r="AO488" s="2212"/>
      <c r="AP488" s="2212"/>
      <c r="AQ488" s="2212"/>
      <c r="AR488" s="2212"/>
      <c r="AS488" s="2212"/>
      <c r="AT488" s="2212"/>
      <c r="AU488" s="2212"/>
      <c r="AV488" s="2212"/>
      <c r="AW488" s="2212"/>
      <c r="AX488" s="2212"/>
      <c r="AY488" s="2212"/>
      <c r="AZ488" s="2212"/>
      <c r="BA488" s="2212"/>
      <c r="BB488" s="2212"/>
      <c r="BC488" s="2212"/>
      <c r="BD488" s="2212"/>
      <c r="BE488" s="2212"/>
      <c r="BF488" s="2211"/>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89"/>
      <c r="CC488" s="89"/>
      <c r="CD488" s="89"/>
      <c r="CE488" s="89"/>
      <c r="CF488" s="89"/>
      <c r="CG488" s="88"/>
      <c r="CH488" s="88"/>
      <c r="CN488" s="85"/>
      <c r="CO488" s="85"/>
      <c r="CP488" s="85"/>
      <c r="CQ488" s="85"/>
      <c r="CR488" s="85"/>
      <c r="CS488" s="85"/>
      <c r="CT488" s="85"/>
      <c r="CU488" s="85"/>
      <c r="CV488" s="85"/>
    </row>
    <row r="489" spans="1:100" ht="16.5" customHeight="1" thickBot="1" x14ac:dyDescent="0.25">
      <c r="A489" s="132" t="str">
        <f>+IF('⑧一覧からの作成用データ（異動届）'!$AC$39="印刷ＯＫ→",1,"")</f>
        <v/>
      </c>
      <c r="B489" s="2413"/>
      <c r="C489" s="2413"/>
      <c r="D489" s="2396"/>
      <c r="E489" s="2396"/>
      <c r="F489" s="2413"/>
      <c r="G489" s="2413"/>
      <c r="H489" s="2396"/>
      <c r="I489" s="2396"/>
      <c r="J489" s="486"/>
      <c r="K489" s="2212"/>
      <c r="L489" s="2212"/>
      <c r="M489" s="2212"/>
      <c r="N489" s="2212"/>
      <c r="O489" s="2212"/>
      <c r="P489" s="2212"/>
      <c r="Q489" s="2212"/>
      <c r="R489" s="2212"/>
      <c r="S489" s="2212"/>
      <c r="T489" s="2212"/>
      <c r="U489" s="2212"/>
      <c r="V489" s="2212"/>
      <c r="W489" s="2212"/>
      <c r="X489" s="2212"/>
      <c r="Y489" s="2212"/>
      <c r="Z489" s="2212"/>
      <c r="AA489" s="2212"/>
      <c r="AB489" s="2212"/>
      <c r="AC489" s="2212"/>
      <c r="AD489" s="2212"/>
      <c r="AE489" s="2212"/>
      <c r="AF489" s="2212"/>
      <c r="AG489" s="2212"/>
      <c r="AH489" s="2212"/>
      <c r="AI489" s="2212"/>
      <c r="AJ489" s="2212"/>
      <c r="AK489" s="2212"/>
      <c r="AL489" s="2212"/>
      <c r="AM489" s="2212"/>
      <c r="AN489" s="2212"/>
      <c r="AO489" s="2212"/>
      <c r="AP489" s="2212"/>
      <c r="AQ489" s="2212"/>
      <c r="AR489" s="2212"/>
      <c r="AS489" s="2212"/>
      <c r="AT489" s="2212"/>
      <c r="AU489" s="2212"/>
      <c r="AV489" s="2212"/>
      <c r="AW489" s="2212"/>
      <c r="AX489" s="2212"/>
      <c r="AY489" s="2212"/>
      <c r="AZ489" s="2212"/>
      <c r="BA489" s="2212"/>
      <c r="BB489" s="2212"/>
      <c r="BC489" s="2212"/>
      <c r="BD489" s="2212"/>
      <c r="BE489" s="2212"/>
      <c r="BF489" s="2212"/>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77"/>
      <c r="CH489" s="77"/>
      <c r="CN489" s="85"/>
      <c r="CO489" s="85"/>
      <c r="CP489" s="85"/>
      <c r="CQ489" s="85"/>
      <c r="CR489" s="85"/>
      <c r="CS489" s="85"/>
      <c r="CT489" s="85"/>
      <c r="CU489" s="85"/>
      <c r="CV489" s="85"/>
    </row>
    <row r="490" spans="1:100" ht="16.5" customHeight="1" x14ac:dyDescent="0.2">
      <c r="A490" s="132" t="str">
        <f>+IF('⑧一覧からの作成用データ（異動届）'!$AC$39="印刷ＯＫ→",1,"")</f>
        <v/>
      </c>
      <c r="B490" s="2413"/>
      <c r="C490" s="2413"/>
      <c r="D490" s="2396"/>
      <c r="E490" s="2396"/>
      <c r="F490" s="2413"/>
      <c r="G490" s="2413"/>
      <c r="H490" s="2396"/>
      <c r="I490" s="2396"/>
      <c r="J490" s="486"/>
      <c r="K490" s="2213" t="s">
        <v>35</v>
      </c>
      <c r="L490" s="2213"/>
      <c r="M490" s="2213"/>
      <c r="N490" s="1692" t="s">
        <v>460</v>
      </c>
      <c r="O490" s="1693"/>
      <c r="P490" s="1693"/>
      <c r="Q490" s="1693"/>
      <c r="R490" s="1693"/>
      <c r="S490" s="1693"/>
      <c r="T490" s="1693"/>
      <c r="U490" s="2214"/>
      <c r="V490" s="2215"/>
      <c r="W490" s="2215"/>
      <c r="X490" s="2215"/>
      <c r="Y490" s="2215"/>
      <c r="Z490" s="2215"/>
      <c r="AA490" s="2215"/>
      <c r="AB490" s="2215"/>
      <c r="AC490" s="2215"/>
      <c r="AD490" s="2215"/>
      <c r="AE490" s="2215"/>
      <c r="AF490" s="2215"/>
      <c r="AG490" s="2215"/>
      <c r="AH490" s="2216"/>
      <c r="AI490" s="2220" t="s">
        <v>229</v>
      </c>
      <c r="AJ490" s="2221"/>
      <c r="AK490" s="2222"/>
      <c r="AL490" s="2226" t="s">
        <v>39</v>
      </c>
      <c r="AM490" s="2227"/>
      <c r="AN490" s="2227"/>
      <c r="AO490" s="2227"/>
      <c r="AP490" s="2227"/>
      <c r="AQ490" s="2227"/>
      <c r="AR490" s="2227"/>
      <c r="AS490" s="2228"/>
      <c r="AT490" s="2077"/>
      <c r="AU490" s="2077"/>
      <c r="AV490" s="2077"/>
      <c r="AW490" s="2077"/>
      <c r="AX490" s="2077"/>
      <c r="AY490" s="2077"/>
      <c r="AZ490" s="2077"/>
      <c r="BA490" s="2077"/>
      <c r="BB490" s="2077"/>
      <c r="BC490" s="2077"/>
      <c r="BD490" s="2077"/>
      <c r="BE490" s="2177"/>
      <c r="BF490" s="2178"/>
      <c r="BG490" s="2199" t="s">
        <v>40</v>
      </c>
      <c r="BH490" s="2200"/>
      <c r="BI490" s="2200"/>
      <c r="BJ490" s="2200"/>
      <c r="BK490" s="2200"/>
      <c r="BL490" s="2200"/>
      <c r="BM490" s="2200"/>
      <c r="BN490" s="2200"/>
      <c r="BO490" s="2200"/>
      <c r="BP490" s="2200"/>
      <c r="BQ490" s="2200"/>
      <c r="BR490" s="2555" t="str">
        <f>IF('⑧一覧からの作成用データ（異動届）'!$Y$39="","",TEXT('⑧一覧からの作成用データ（異動届）'!$Y$39,"#,##0")&amp;"")</f>
        <v/>
      </c>
      <c r="BS490" s="2556"/>
      <c r="BT490" s="2556"/>
      <c r="BU490" s="2556"/>
      <c r="BV490" s="2556"/>
      <c r="BW490" s="2556"/>
      <c r="BX490" s="2556"/>
      <c r="BY490" s="2556"/>
      <c r="BZ490" s="2557"/>
      <c r="CA490" s="2208" t="s">
        <v>7</v>
      </c>
      <c r="CB490" s="2208"/>
      <c r="CC490" s="2208"/>
      <c r="CD490" s="2209"/>
      <c r="CE490" s="23"/>
      <c r="CF490" s="76"/>
      <c r="CG490" s="77"/>
      <c r="CH490" s="77"/>
      <c r="CN490" s="85"/>
      <c r="CO490" s="85"/>
      <c r="CP490" s="85"/>
      <c r="CQ490" s="85"/>
      <c r="CR490" s="85"/>
      <c r="CS490" s="85"/>
      <c r="CT490" s="85"/>
      <c r="CU490" s="85"/>
      <c r="CV490" s="85"/>
    </row>
    <row r="491" spans="1:100" ht="16.5" customHeight="1" thickBot="1" x14ac:dyDescent="0.25">
      <c r="A491" s="132" t="str">
        <f>+IF('⑧一覧からの作成用データ（異動届）'!$AC$39="印刷ＯＫ→",1,"")</f>
        <v/>
      </c>
      <c r="B491" s="2413"/>
      <c r="C491" s="2413"/>
      <c r="D491" s="2396"/>
      <c r="E491" s="2396"/>
      <c r="F491" s="2413"/>
      <c r="G491" s="2413"/>
      <c r="H491" s="2396"/>
      <c r="I491" s="2396"/>
      <c r="J491" s="486"/>
      <c r="K491" s="2213"/>
      <c r="L491" s="2213"/>
      <c r="M491" s="2213"/>
      <c r="N491" s="1698"/>
      <c r="O491" s="1699"/>
      <c r="P491" s="1699"/>
      <c r="Q491" s="1699"/>
      <c r="R491" s="1699"/>
      <c r="S491" s="1699"/>
      <c r="T491" s="1699"/>
      <c r="U491" s="2217"/>
      <c r="V491" s="2218"/>
      <c r="W491" s="2218"/>
      <c r="X491" s="2218"/>
      <c r="Y491" s="2218"/>
      <c r="Z491" s="2218"/>
      <c r="AA491" s="2218"/>
      <c r="AB491" s="2218"/>
      <c r="AC491" s="2218"/>
      <c r="AD491" s="2218"/>
      <c r="AE491" s="2218"/>
      <c r="AF491" s="2218"/>
      <c r="AG491" s="2218"/>
      <c r="AH491" s="2219"/>
      <c r="AI491" s="2223"/>
      <c r="AJ491" s="2224"/>
      <c r="AK491" s="2225"/>
      <c r="AL491" s="2229"/>
      <c r="AM491" s="2230"/>
      <c r="AN491" s="2230"/>
      <c r="AO491" s="2230"/>
      <c r="AP491" s="2230"/>
      <c r="AQ491" s="2230"/>
      <c r="AR491" s="2230"/>
      <c r="AS491" s="2231"/>
      <c r="AT491" s="2077"/>
      <c r="AU491" s="2077"/>
      <c r="AV491" s="2077"/>
      <c r="AW491" s="2077"/>
      <c r="AX491" s="2077"/>
      <c r="AY491" s="2077"/>
      <c r="AZ491" s="2077"/>
      <c r="BA491" s="2077"/>
      <c r="BB491" s="2077"/>
      <c r="BC491" s="2077"/>
      <c r="BD491" s="2077"/>
      <c r="BE491" s="2198"/>
      <c r="BF491" s="2196"/>
      <c r="BG491" s="2201"/>
      <c r="BH491" s="1530"/>
      <c r="BI491" s="1530"/>
      <c r="BJ491" s="1530"/>
      <c r="BK491" s="1530"/>
      <c r="BL491" s="1530"/>
      <c r="BM491" s="1530"/>
      <c r="BN491" s="1530"/>
      <c r="BO491" s="1530"/>
      <c r="BP491" s="1530"/>
      <c r="BQ491" s="1530"/>
      <c r="BR491" s="2558"/>
      <c r="BS491" s="2559"/>
      <c r="BT491" s="2559"/>
      <c r="BU491" s="2559"/>
      <c r="BV491" s="2559"/>
      <c r="BW491" s="2559"/>
      <c r="BX491" s="2559"/>
      <c r="BY491" s="2559"/>
      <c r="BZ491" s="2560"/>
      <c r="CA491" s="1632"/>
      <c r="CB491" s="1632"/>
      <c r="CC491" s="1632"/>
      <c r="CD491" s="2210"/>
      <c r="CE491" s="76"/>
      <c r="CF491" s="76"/>
      <c r="CG491" s="77"/>
      <c r="CH491" s="77"/>
      <c r="CN491" s="85"/>
      <c r="CO491" s="85"/>
      <c r="CP491" s="85"/>
      <c r="CQ491" s="85"/>
      <c r="CR491" s="85"/>
      <c r="CS491" s="85"/>
      <c r="CT491" s="85"/>
      <c r="CU491" s="85"/>
      <c r="CV491" s="85"/>
    </row>
    <row r="492" spans="1:100" ht="16.5" customHeight="1" x14ac:dyDescent="0.2">
      <c r="A492" s="132" t="str">
        <f>+IF('⑧一覧からの作成用データ（異動届）'!$AC$39="印刷ＯＫ→",1,"")</f>
        <v/>
      </c>
      <c r="B492" s="2413"/>
      <c r="C492" s="2413"/>
      <c r="D492" s="2396"/>
      <c r="E492" s="2396"/>
      <c r="F492" s="2413"/>
      <c r="G492" s="2413"/>
      <c r="H492" s="2396"/>
      <c r="I492" s="2396"/>
      <c r="J492" s="486"/>
      <c r="K492" s="2213"/>
      <c r="L492" s="2213"/>
      <c r="M492" s="2213"/>
      <c r="N492" s="2168" t="s">
        <v>21</v>
      </c>
      <c r="O492" s="2169"/>
      <c r="P492" s="2169"/>
      <c r="Q492" s="2169"/>
      <c r="R492" s="2169"/>
      <c r="S492" s="2169"/>
      <c r="T492" s="2170"/>
      <c r="U492" s="2177" t="s">
        <v>461</v>
      </c>
      <c r="V492" s="2178"/>
      <c r="W492" s="2179"/>
      <c r="X492" s="2179"/>
      <c r="Y492" s="2179"/>
      <c r="Z492" s="2179"/>
      <c r="AA492" s="2179"/>
      <c r="AB492" s="2179"/>
      <c r="AC492" s="2179"/>
      <c r="AD492" s="2179"/>
      <c r="AE492" s="63"/>
      <c r="AF492" s="63"/>
      <c r="AG492" s="63"/>
      <c r="AH492" s="63"/>
      <c r="AI492" s="63"/>
      <c r="AJ492" s="63"/>
      <c r="AK492" s="63"/>
      <c r="AL492" s="63"/>
      <c r="AM492" s="63"/>
      <c r="AN492" s="63"/>
      <c r="AO492" s="64"/>
      <c r="AP492" s="2180" t="s">
        <v>38</v>
      </c>
      <c r="AQ492" s="2181"/>
      <c r="AR492" s="2073" t="s">
        <v>33</v>
      </c>
      <c r="AS492" s="2074"/>
      <c r="AT492" s="2077"/>
      <c r="AU492" s="2077"/>
      <c r="AV492" s="2077"/>
      <c r="AW492" s="2077"/>
      <c r="AX492" s="2077"/>
      <c r="AY492" s="2077"/>
      <c r="AZ492" s="2077"/>
      <c r="BA492" s="2077"/>
      <c r="BB492" s="2077"/>
      <c r="BC492" s="2077"/>
      <c r="BD492" s="2077"/>
      <c r="BE492" s="2077"/>
      <c r="BF492" s="2078"/>
      <c r="BG492" s="57"/>
      <c r="BH492" s="76"/>
      <c r="BI492" s="76"/>
      <c r="BJ492" s="2561" t="str">
        <f>'⑧一覧からの作成用データ（異動届）'!$X$39&amp;""</f>
        <v/>
      </c>
      <c r="BK492" s="2562"/>
      <c r="BL492" s="2562"/>
      <c r="BM492" s="2562"/>
      <c r="BN492" s="2562"/>
      <c r="BO492" s="2563"/>
      <c r="BP492" s="1720" t="s">
        <v>311</v>
      </c>
      <c r="BQ492" s="2063"/>
      <c r="BR492" s="2063"/>
      <c r="BS492" s="2063"/>
      <c r="BT492" s="2063"/>
      <c r="BU492" s="2063"/>
      <c r="BV492" s="2063"/>
      <c r="BW492" s="2063"/>
      <c r="BX492" s="2063"/>
      <c r="BY492" s="2063"/>
      <c r="BZ492" s="2063"/>
      <c r="CA492" s="2063"/>
      <c r="CB492" s="2063"/>
      <c r="CC492" s="2063"/>
      <c r="CD492" s="2064"/>
      <c r="CE492" s="76"/>
      <c r="CF492" s="76"/>
      <c r="CG492" s="77"/>
      <c r="CH492" s="77"/>
      <c r="CN492" s="85"/>
      <c r="CO492" s="85"/>
      <c r="CP492" s="85"/>
      <c r="CQ492" s="85"/>
      <c r="CR492" s="85"/>
      <c r="CS492" s="85"/>
    </row>
    <row r="493" spans="1:100" ht="16.5" customHeight="1" thickBot="1" x14ac:dyDescent="0.25">
      <c r="A493" s="132" t="str">
        <f>+IF('⑧一覧からの作成用データ（異動届）'!$AC$39="印刷ＯＫ→",1,"")</f>
        <v/>
      </c>
      <c r="B493" s="2413"/>
      <c r="C493" s="2413"/>
      <c r="D493" s="2396"/>
      <c r="E493" s="2396"/>
      <c r="F493" s="2413"/>
      <c r="G493" s="2413"/>
      <c r="H493" s="2396"/>
      <c r="I493" s="2396"/>
      <c r="J493" s="486"/>
      <c r="K493" s="2213"/>
      <c r="L493" s="2213"/>
      <c r="M493" s="2213"/>
      <c r="N493" s="2171"/>
      <c r="O493" s="2172"/>
      <c r="P493" s="2172"/>
      <c r="Q493" s="2172"/>
      <c r="R493" s="2172"/>
      <c r="S493" s="2172"/>
      <c r="T493" s="2173"/>
      <c r="U493" s="2067"/>
      <c r="V493" s="2068"/>
      <c r="W493" s="2068"/>
      <c r="X493" s="2068"/>
      <c r="Y493" s="2068"/>
      <c r="Z493" s="2068"/>
      <c r="AA493" s="2068"/>
      <c r="AB493" s="2068"/>
      <c r="AC493" s="2068"/>
      <c r="AD493" s="2068"/>
      <c r="AE493" s="2068"/>
      <c r="AF493" s="2068"/>
      <c r="AG493" s="2068"/>
      <c r="AH493" s="2068"/>
      <c r="AI493" s="2068"/>
      <c r="AJ493" s="2068"/>
      <c r="AK493" s="2068"/>
      <c r="AL493" s="2068"/>
      <c r="AM493" s="2068"/>
      <c r="AN493" s="2068"/>
      <c r="AO493" s="2069"/>
      <c r="AP493" s="2182"/>
      <c r="AQ493" s="2183"/>
      <c r="AR493" s="2075"/>
      <c r="AS493" s="2076"/>
      <c r="AT493" s="2077"/>
      <c r="AU493" s="2077"/>
      <c r="AV493" s="2077"/>
      <c r="AW493" s="2077"/>
      <c r="AX493" s="2077"/>
      <c r="AY493" s="2077"/>
      <c r="AZ493" s="2077"/>
      <c r="BA493" s="2077"/>
      <c r="BB493" s="2077"/>
      <c r="BC493" s="2077"/>
      <c r="BD493" s="2077"/>
      <c r="BE493" s="2077"/>
      <c r="BF493" s="2078"/>
      <c r="BG493" s="57"/>
      <c r="BH493" s="76"/>
      <c r="BI493" s="76"/>
      <c r="BJ493" s="2564"/>
      <c r="BK493" s="2565"/>
      <c r="BL493" s="2565"/>
      <c r="BM493" s="2565"/>
      <c r="BN493" s="2565"/>
      <c r="BO493" s="2566"/>
      <c r="BP493" s="2063"/>
      <c r="BQ493" s="2063"/>
      <c r="BR493" s="2063"/>
      <c r="BS493" s="2063"/>
      <c r="BT493" s="2063"/>
      <c r="BU493" s="2063"/>
      <c r="BV493" s="2063"/>
      <c r="BW493" s="2063"/>
      <c r="BX493" s="2063"/>
      <c r="BY493" s="2063"/>
      <c r="BZ493" s="2063"/>
      <c r="CA493" s="2063"/>
      <c r="CB493" s="2063"/>
      <c r="CC493" s="2063"/>
      <c r="CD493" s="2064"/>
      <c r="CE493" s="76"/>
      <c r="CF493" s="76"/>
      <c r="CG493" s="77"/>
      <c r="CH493" s="77"/>
      <c r="CN493" s="85"/>
      <c r="CO493" s="85"/>
      <c r="CP493" s="85"/>
      <c r="CQ493" s="85"/>
      <c r="CR493" s="85"/>
      <c r="CS493" s="85"/>
    </row>
    <row r="494" spans="1:100" ht="16.5" customHeight="1" thickBot="1" x14ac:dyDescent="0.25">
      <c r="A494" s="132" t="str">
        <f>+IF('⑧一覧からの作成用データ（異動届）'!$AC$39="印刷ＯＫ→",1,"")</f>
        <v/>
      </c>
      <c r="B494" s="2413"/>
      <c r="C494" s="2413"/>
      <c r="D494" s="2396"/>
      <c r="E494" s="2396"/>
      <c r="F494" s="2413"/>
      <c r="G494" s="2413"/>
      <c r="H494" s="2396"/>
      <c r="I494" s="2396"/>
      <c r="J494" s="486"/>
      <c r="K494" s="2213"/>
      <c r="L494" s="2213"/>
      <c r="M494" s="2213"/>
      <c r="N494" s="2174"/>
      <c r="O494" s="2175"/>
      <c r="P494" s="2175"/>
      <c r="Q494" s="2175"/>
      <c r="R494" s="2175"/>
      <c r="S494" s="2175"/>
      <c r="T494" s="2176"/>
      <c r="U494" s="2070"/>
      <c r="V494" s="2071"/>
      <c r="W494" s="2071"/>
      <c r="X494" s="2071"/>
      <c r="Y494" s="2071"/>
      <c r="Z494" s="2071"/>
      <c r="AA494" s="2071"/>
      <c r="AB494" s="2071"/>
      <c r="AC494" s="2071"/>
      <c r="AD494" s="2071"/>
      <c r="AE494" s="2071"/>
      <c r="AF494" s="2071"/>
      <c r="AG494" s="2071"/>
      <c r="AH494" s="2071"/>
      <c r="AI494" s="2071"/>
      <c r="AJ494" s="2071"/>
      <c r="AK494" s="2071"/>
      <c r="AL494" s="2071"/>
      <c r="AM494" s="2071"/>
      <c r="AN494" s="2071"/>
      <c r="AO494" s="2072"/>
      <c r="AP494" s="2182"/>
      <c r="AQ494" s="2183"/>
      <c r="AR494" s="2073" t="s">
        <v>3</v>
      </c>
      <c r="AS494" s="2074"/>
      <c r="AT494" s="2077"/>
      <c r="AU494" s="2077"/>
      <c r="AV494" s="2077"/>
      <c r="AW494" s="2077"/>
      <c r="AX494" s="2077"/>
      <c r="AY494" s="2077"/>
      <c r="AZ494" s="2077"/>
      <c r="BA494" s="2077"/>
      <c r="BB494" s="2077"/>
      <c r="BC494" s="2077"/>
      <c r="BD494" s="2077"/>
      <c r="BE494" s="2077"/>
      <c r="BF494" s="2078"/>
      <c r="BG494" s="58"/>
      <c r="BH494" s="59"/>
      <c r="BI494" s="59"/>
      <c r="BJ494" s="59"/>
      <c r="BK494" s="59"/>
      <c r="BL494" s="59"/>
      <c r="BM494" s="59"/>
      <c r="BN494" s="59"/>
      <c r="BO494" s="59"/>
      <c r="BP494" s="2065"/>
      <c r="BQ494" s="2065"/>
      <c r="BR494" s="2065"/>
      <c r="BS494" s="2065"/>
      <c r="BT494" s="2065"/>
      <c r="BU494" s="2065"/>
      <c r="BV494" s="2065"/>
      <c r="BW494" s="2065"/>
      <c r="BX494" s="2065"/>
      <c r="BY494" s="2065"/>
      <c r="BZ494" s="2065"/>
      <c r="CA494" s="2065"/>
      <c r="CB494" s="2065"/>
      <c r="CC494" s="2065"/>
      <c r="CD494" s="2066"/>
      <c r="CE494" s="76"/>
      <c r="CF494" s="76"/>
      <c r="CG494" s="77"/>
      <c r="CH494" s="77"/>
      <c r="CN494" s="85"/>
      <c r="CO494" s="85"/>
      <c r="CP494" s="85"/>
      <c r="CQ494" s="85"/>
      <c r="CR494" s="85"/>
      <c r="CS494" s="85"/>
      <c r="CT494" s="85"/>
      <c r="CU494" s="85"/>
      <c r="CV494" s="85"/>
    </row>
    <row r="495" spans="1:100" ht="16.5" customHeight="1" thickBot="1" x14ac:dyDescent="0.25">
      <c r="A495" s="132" t="str">
        <f>+IF('⑧一覧からの作成用データ（異動届）'!$AC$39="印刷ＯＫ→",1,"")</f>
        <v/>
      </c>
      <c r="B495" s="2413"/>
      <c r="C495" s="2413"/>
      <c r="D495" s="2396"/>
      <c r="E495" s="2396"/>
      <c r="F495" s="2413"/>
      <c r="G495" s="2413"/>
      <c r="H495" s="2396"/>
      <c r="I495" s="2396"/>
      <c r="J495" s="486"/>
      <c r="K495" s="2213"/>
      <c r="L495" s="2213"/>
      <c r="M495" s="2213"/>
      <c r="N495" s="1529" t="s">
        <v>36</v>
      </c>
      <c r="O495" s="2079"/>
      <c r="P495" s="2079"/>
      <c r="Q495" s="2079"/>
      <c r="R495" s="2079"/>
      <c r="S495" s="2079"/>
      <c r="T495" s="2080"/>
      <c r="U495" s="2081"/>
      <c r="V495" s="2082"/>
      <c r="W495" s="2082"/>
      <c r="X495" s="2082"/>
      <c r="Y495" s="2082"/>
      <c r="Z495" s="2082"/>
      <c r="AA495" s="2082"/>
      <c r="AB495" s="2082"/>
      <c r="AC495" s="2082"/>
      <c r="AD495" s="2082"/>
      <c r="AE495" s="2082"/>
      <c r="AF495" s="2082"/>
      <c r="AG495" s="2082"/>
      <c r="AH495" s="2082"/>
      <c r="AI495" s="2082"/>
      <c r="AJ495" s="2082"/>
      <c r="AK495" s="2082"/>
      <c r="AL495" s="2082"/>
      <c r="AM495" s="2082"/>
      <c r="AN495" s="2082"/>
      <c r="AO495" s="2083"/>
      <c r="AP495" s="2182"/>
      <c r="AQ495" s="2183"/>
      <c r="AR495" s="2075"/>
      <c r="AS495" s="2076"/>
      <c r="AT495" s="2077"/>
      <c r="AU495" s="2077"/>
      <c r="AV495" s="2077"/>
      <c r="AW495" s="2077"/>
      <c r="AX495" s="2077"/>
      <c r="AY495" s="2077"/>
      <c r="AZ495" s="2077"/>
      <c r="BA495" s="2077"/>
      <c r="BB495" s="2077"/>
      <c r="BC495" s="2077"/>
      <c r="BD495" s="2077"/>
      <c r="BE495" s="2077"/>
      <c r="BF495" s="2078"/>
      <c r="BG495" s="2165" t="s">
        <v>34</v>
      </c>
      <c r="BH495" s="1564"/>
      <c r="BI495" s="1564"/>
      <c r="BJ495" s="1564"/>
      <c r="BK495" s="1564"/>
      <c r="BL495" s="1564"/>
      <c r="BM495" s="1564"/>
      <c r="BN495" s="1564"/>
      <c r="BO495" s="1565"/>
      <c r="BP495" s="2166"/>
      <c r="BQ495" s="714"/>
      <c r="BR495" s="714"/>
      <c r="BS495" s="714"/>
      <c r="BT495" s="714"/>
      <c r="BU495" s="714"/>
      <c r="BV495" s="714"/>
      <c r="BW495" s="714"/>
      <c r="BX495" s="714"/>
      <c r="BY495" s="714"/>
      <c r="BZ495" s="714"/>
      <c r="CA495" s="714"/>
      <c r="CB495" s="714"/>
      <c r="CC495" s="714"/>
      <c r="CD495" s="2167"/>
      <c r="CE495" s="76"/>
      <c r="CF495" s="76"/>
      <c r="CG495" s="77"/>
      <c r="CH495" s="77"/>
      <c r="CN495" s="85"/>
      <c r="CO495" s="85"/>
      <c r="CP495" s="85"/>
      <c r="CQ495" s="85"/>
      <c r="CR495" s="85"/>
      <c r="CS495" s="85"/>
      <c r="CT495" s="85"/>
      <c r="CU495" s="85"/>
      <c r="CV495" s="85"/>
    </row>
    <row r="496" spans="1:100" ht="16.5" customHeight="1" x14ac:dyDescent="0.2">
      <c r="A496" s="132" t="str">
        <f>+IF('⑧一覧からの作成用データ（異動届）'!$AC$39="印刷ＯＫ→",1,"")</f>
        <v/>
      </c>
      <c r="B496" s="2413"/>
      <c r="C496" s="2413"/>
      <c r="D496" s="2396"/>
      <c r="E496" s="2396"/>
      <c r="F496" s="2413"/>
      <c r="G496" s="2413"/>
      <c r="H496" s="2396"/>
      <c r="I496" s="2396"/>
      <c r="J496" s="486"/>
      <c r="K496" s="2213"/>
      <c r="L496" s="2213"/>
      <c r="M496" s="2213"/>
      <c r="N496" s="2186" t="s">
        <v>37</v>
      </c>
      <c r="O496" s="2187"/>
      <c r="P496" s="2187"/>
      <c r="Q496" s="2187"/>
      <c r="R496" s="2187"/>
      <c r="S496" s="2187"/>
      <c r="T496" s="2188"/>
      <c r="U496" s="2192"/>
      <c r="V496" s="2193"/>
      <c r="W496" s="2193"/>
      <c r="X496" s="2193"/>
      <c r="Y496" s="2193"/>
      <c r="Z496" s="2193"/>
      <c r="AA496" s="2193"/>
      <c r="AB496" s="2193"/>
      <c r="AC496" s="2193"/>
      <c r="AD496" s="2193"/>
      <c r="AE496" s="2193"/>
      <c r="AF496" s="2193"/>
      <c r="AG496" s="2193"/>
      <c r="AH496" s="2193"/>
      <c r="AI496" s="2193"/>
      <c r="AJ496" s="2193"/>
      <c r="AK496" s="2193"/>
      <c r="AL496" s="2193"/>
      <c r="AM496" s="2193"/>
      <c r="AN496" s="2193"/>
      <c r="AO496" s="2194"/>
      <c r="AP496" s="2182"/>
      <c r="AQ496" s="2183"/>
      <c r="AR496" s="2073" t="s">
        <v>4</v>
      </c>
      <c r="AS496" s="2074"/>
      <c r="AT496" s="2178"/>
      <c r="AU496" s="2195"/>
      <c r="AV496" s="2195"/>
      <c r="AW496" s="2195"/>
      <c r="AX496" s="2195"/>
      <c r="AY496" s="2195"/>
      <c r="AZ496" s="2195"/>
      <c r="BA496" s="2195"/>
      <c r="BB496" s="2195"/>
      <c r="BC496" s="2195"/>
      <c r="BD496" s="2195"/>
      <c r="BE496" s="2195"/>
      <c r="BF496" s="2195"/>
      <c r="BG496" s="1640" t="s">
        <v>309</v>
      </c>
      <c r="BH496" s="1590"/>
      <c r="BI496" s="1590"/>
      <c r="BJ496" s="1590"/>
      <c r="BK496" s="1590"/>
      <c r="BL496" s="1590"/>
      <c r="BM496" s="1590"/>
      <c r="BN496" s="1590"/>
      <c r="BO496" s="2039"/>
      <c r="BP496" s="2041"/>
      <c r="BQ496" s="2042"/>
      <c r="BR496" s="2042"/>
      <c r="BS496" s="2043"/>
      <c r="BT496" s="2047" t="s">
        <v>41</v>
      </c>
      <c r="BU496" s="2048"/>
      <c r="BV496" s="2048"/>
      <c r="BW496" s="2051" t="s">
        <v>42</v>
      </c>
      <c r="BX496" s="2051"/>
      <c r="BY496" s="2051"/>
      <c r="BZ496" s="2051"/>
      <c r="CA496" s="2051" t="s">
        <v>43</v>
      </c>
      <c r="CB496" s="2051"/>
      <c r="CC496" s="2051"/>
      <c r="CD496" s="2053"/>
      <c r="CE496" s="76"/>
      <c r="CF496" s="76"/>
      <c r="CG496" s="77"/>
      <c r="CH496" s="77"/>
      <c r="CN496" s="85"/>
      <c r="CO496" s="85"/>
      <c r="CP496" s="85"/>
      <c r="CQ496" s="85"/>
      <c r="CR496" s="85"/>
      <c r="CS496" s="85"/>
      <c r="CT496" s="85"/>
      <c r="CU496" s="85"/>
      <c r="CV496" s="85"/>
    </row>
    <row r="497" spans="1:100" ht="12" customHeight="1" thickBot="1" x14ac:dyDescent="0.25">
      <c r="A497" s="132" t="str">
        <f>+IF('⑧一覧からの作成用データ（異動届）'!$AC$39="印刷ＯＫ→",1,"")</f>
        <v/>
      </c>
      <c r="B497" s="2413"/>
      <c r="C497" s="2413"/>
      <c r="D497" s="2396"/>
      <c r="E497" s="2396"/>
      <c r="F497" s="2413"/>
      <c r="G497" s="2413"/>
      <c r="H497" s="2396"/>
      <c r="I497" s="2396"/>
      <c r="J497" s="486"/>
      <c r="K497" s="2213"/>
      <c r="L497" s="2213"/>
      <c r="M497" s="2213"/>
      <c r="N497" s="2189"/>
      <c r="O497" s="2190"/>
      <c r="P497" s="2190"/>
      <c r="Q497" s="2190"/>
      <c r="R497" s="2190"/>
      <c r="S497" s="2190"/>
      <c r="T497" s="2191"/>
      <c r="U497" s="2070"/>
      <c r="V497" s="2071"/>
      <c r="W497" s="2071"/>
      <c r="X497" s="2071"/>
      <c r="Y497" s="2071"/>
      <c r="Z497" s="2071"/>
      <c r="AA497" s="2071"/>
      <c r="AB497" s="2071"/>
      <c r="AC497" s="2071"/>
      <c r="AD497" s="2071"/>
      <c r="AE497" s="2071"/>
      <c r="AF497" s="2071"/>
      <c r="AG497" s="2071"/>
      <c r="AH497" s="2071"/>
      <c r="AI497" s="2071"/>
      <c r="AJ497" s="2071"/>
      <c r="AK497" s="2071"/>
      <c r="AL497" s="2071"/>
      <c r="AM497" s="2071"/>
      <c r="AN497" s="2071"/>
      <c r="AO497" s="2072"/>
      <c r="AP497" s="2184"/>
      <c r="AQ497" s="2185"/>
      <c r="AR497" s="2075"/>
      <c r="AS497" s="2076"/>
      <c r="AT497" s="2196"/>
      <c r="AU497" s="2197"/>
      <c r="AV497" s="2197"/>
      <c r="AW497" s="2197"/>
      <c r="AX497" s="2197"/>
      <c r="AY497" s="2197"/>
      <c r="AZ497" s="2197"/>
      <c r="BA497" s="2197"/>
      <c r="BB497" s="2197"/>
      <c r="BC497" s="2197"/>
      <c r="BD497" s="2197"/>
      <c r="BE497" s="2197"/>
      <c r="BF497" s="2197"/>
      <c r="BG497" s="1637"/>
      <c r="BH497" s="1638"/>
      <c r="BI497" s="1638"/>
      <c r="BJ497" s="1638"/>
      <c r="BK497" s="1638"/>
      <c r="BL497" s="1638"/>
      <c r="BM497" s="1638"/>
      <c r="BN497" s="1638"/>
      <c r="BO497" s="2040"/>
      <c r="BP497" s="2044"/>
      <c r="BQ497" s="2045"/>
      <c r="BR497" s="2045"/>
      <c r="BS497" s="2046"/>
      <c r="BT497" s="2049"/>
      <c r="BU497" s="2050"/>
      <c r="BV497" s="2050"/>
      <c r="BW497" s="2052"/>
      <c r="BX497" s="2052"/>
      <c r="BY497" s="2052"/>
      <c r="BZ497" s="2052"/>
      <c r="CA497" s="2052"/>
      <c r="CB497" s="2052"/>
      <c r="CC497" s="2052"/>
      <c r="CD497" s="2054"/>
      <c r="CE497" s="76"/>
      <c r="CF497" s="76"/>
      <c r="CG497" s="77"/>
      <c r="CH497" s="77"/>
      <c r="CN497" s="85"/>
      <c r="CO497" s="85"/>
      <c r="CP497" s="85"/>
      <c r="CQ497" s="85"/>
      <c r="CR497" s="85"/>
      <c r="CS497" s="85"/>
      <c r="CT497" s="85"/>
      <c r="CU497" s="85"/>
      <c r="CV497" s="85"/>
    </row>
    <row r="498" spans="1:100" ht="6.75" customHeight="1" x14ac:dyDescent="0.2">
      <c r="A498" s="132" t="str">
        <f>+IF('⑧一覧からの作成用データ（異動届）'!$AC$39="印刷ＯＫ→",1,"")</f>
        <v/>
      </c>
      <c r="B498" s="2413"/>
      <c r="C498" s="2413"/>
      <c r="D498" s="2396"/>
      <c r="E498" s="2396"/>
      <c r="F498" s="2413"/>
      <c r="G498" s="2413"/>
      <c r="H498" s="2396"/>
      <c r="I498" s="2396"/>
      <c r="J498" s="486"/>
      <c r="K498" s="2055" t="s">
        <v>79</v>
      </c>
      <c r="L498" s="2055"/>
      <c r="M498" s="2055"/>
      <c r="N498" s="2055"/>
      <c r="O498" s="2055"/>
      <c r="P498" s="2055"/>
      <c r="Q498" s="2055"/>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055"/>
      <c r="AL498" s="2055"/>
      <c r="AM498" s="2055"/>
      <c r="AN498" s="2055"/>
      <c r="AO498" s="2055"/>
      <c r="AP498" s="2055"/>
      <c r="AQ498" s="2055"/>
      <c r="AR498" s="2055"/>
      <c r="AS498" s="2055"/>
      <c r="AT498" s="2055"/>
      <c r="AU498" s="2055"/>
      <c r="AV498" s="2055"/>
      <c r="AW498" s="2055"/>
      <c r="AX498" s="2055"/>
      <c r="AY498" s="2055"/>
      <c r="AZ498" s="2055"/>
      <c r="BA498" s="2055"/>
      <c r="BB498" s="2055"/>
      <c r="BC498" s="2055"/>
      <c r="BD498" s="2055"/>
      <c r="BE498" s="2055"/>
      <c r="BF498" s="2055"/>
      <c r="BG498" s="60"/>
      <c r="BH498" s="60"/>
      <c r="BI498" s="60"/>
      <c r="BJ498" s="60"/>
      <c r="BK498" s="61"/>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7"/>
      <c r="CH498" s="77"/>
      <c r="CN498" s="85"/>
      <c r="CO498" s="85"/>
      <c r="CP498" s="85"/>
      <c r="CQ498" s="85"/>
      <c r="CR498" s="85"/>
      <c r="CS498" s="85"/>
      <c r="CT498" s="85"/>
      <c r="CU498" s="85"/>
      <c r="CV498" s="85"/>
    </row>
    <row r="499" spans="1:100" ht="13.5" customHeight="1" thickBot="1" x14ac:dyDescent="0.25">
      <c r="A499" s="132" t="str">
        <f>+IF('⑧一覧からの作成用データ（異動届）'!$AC$39="印刷ＯＫ→",1,"")</f>
        <v/>
      </c>
      <c r="B499" s="2413"/>
      <c r="C499" s="2413"/>
      <c r="D499" s="2396"/>
      <c r="E499" s="2396"/>
      <c r="F499" s="2413"/>
      <c r="G499" s="2413"/>
      <c r="H499" s="2396"/>
      <c r="I499" s="2396"/>
      <c r="J499" s="486"/>
      <c r="K499" s="2056"/>
      <c r="L499" s="2056"/>
      <c r="M499" s="2056"/>
      <c r="N499" s="2056"/>
      <c r="O499" s="2056"/>
      <c r="P499" s="2056"/>
      <c r="Q499" s="2056"/>
      <c r="R499" s="2056"/>
      <c r="S499" s="2056"/>
      <c r="T499" s="2056"/>
      <c r="U499" s="2056"/>
      <c r="V499" s="2056"/>
      <c r="W499" s="2056"/>
      <c r="X499" s="2056"/>
      <c r="Y499" s="2056"/>
      <c r="Z499" s="2056"/>
      <c r="AA499" s="2056"/>
      <c r="AB499" s="2056"/>
      <c r="AC499" s="2056"/>
      <c r="AD499" s="2056"/>
      <c r="AE499" s="2056"/>
      <c r="AF499" s="2056"/>
      <c r="AG499" s="2056"/>
      <c r="AH499" s="2056"/>
      <c r="AI499" s="2056"/>
      <c r="AJ499" s="2056"/>
      <c r="AK499" s="2056"/>
      <c r="AL499" s="2056"/>
      <c r="AM499" s="2056"/>
      <c r="AN499" s="2056"/>
      <c r="AO499" s="2056"/>
      <c r="AP499" s="2056"/>
      <c r="AQ499" s="2056"/>
      <c r="AR499" s="2056"/>
      <c r="AS499" s="2056"/>
      <c r="AT499" s="2056"/>
      <c r="AU499" s="2056"/>
      <c r="AV499" s="2056"/>
      <c r="AW499" s="2056"/>
      <c r="AX499" s="2056"/>
      <c r="AY499" s="2056"/>
      <c r="AZ499" s="2056"/>
      <c r="BA499" s="2056"/>
      <c r="BB499" s="2056"/>
      <c r="BC499" s="2056"/>
      <c r="BD499" s="2056"/>
      <c r="BE499" s="2056"/>
      <c r="BF499" s="2056"/>
      <c r="BG499" s="60"/>
      <c r="BH499" s="60"/>
      <c r="BI499" s="60"/>
      <c r="BJ499" s="60"/>
      <c r="BK499" s="62"/>
      <c r="BL499" s="62"/>
      <c r="BM499" s="62"/>
      <c r="BN499" s="62"/>
      <c r="BO499" s="62"/>
      <c r="BP499" s="62"/>
      <c r="BQ499" s="62"/>
      <c r="BR499" s="62"/>
      <c r="BS499" s="62"/>
      <c r="BT499" s="62"/>
      <c r="BU499" s="62"/>
      <c r="BV499" s="62"/>
      <c r="BW499" s="62"/>
      <c r="BX499" s="62"/>
      <c r="BY499" s="62"/>
      <c r="BZ499" s="62"/>
      <c r="CA499" s="62"/>
      <c r="CB499" s="62"/>
      <c r="CC499" s="62"/>
      <c r="CD499" s="62"/>
      <c r="CE499" s="76"/>
      <c r="CF499" s="76"/>
      <c r="CG499" s="91"/>
      <c r="CH499" s="77"/>
      <c r="CN499" s="85"/>
      <c r="CO499" s="85"/>
      <c r="CP499" s="85"/>
      <c r="CQ499" s="85"/>
      <c r="CR499" s="85"/>
      <c r="CS499" s="85"/>
      <c r="CT499" s="85"/>
      <c r="CU499" s="85"/>
    </row>
    <row r="500" spans="1:100" ht="11.25" customHeight="1" thickBot="1" x14ac:dyDescent="0.25">
      <c r="A500" s="132" t="str">
        <f>+IF('⑧一覧からの作成用データ（異動届）'!$AC$39="印刷ＯＫ→",1,"")</f>
        <v/>
      </c>
      <c r="B500" s="2413"/>
      <c r="C500" s="2413"/>
      <c r="D500" s="2396"/>
      <c r="E500" s="2396"/>
      <c r="F500" s="2413"/>
      <c r="G500" s="2413"/>
      <c r="H500" s="2396"/>
      <c r="I500" s="2396"/>
      <c r="J500" s="486"/>
      <c r="K500" s="2152" t="s">
        <v>44</v>
      </c>
      <c r="L500" s="2153"/>
      <c r="M500" s="2153"/>
      <c r="N500" s="2153"/>
      <c r="O500" s="2154"/>
      <c r="P500" s="2158" t="s">
        <v>46</v>
      </c>
      <c r="Q500" s="2159"/>
      <c r="R500" s="2159"/>
      <c r="S500" s="2159"/>
      <c r="T500" s="2159"/>
      <c r="U500" s="2159"/>
      <c r="V500" s="2159"/>
      <c r="W500" s="2159"/>
      <c r="X500" s="2540" t="str">
        <f>'⑧一覧からの作成用データ（異動届）'!$R$39&amp;""</f>
        <v/>
      </c>
      <c r="Y500" s="2540"/>
      <c r="Z500" s="2540"/>
      <c r="AA500" s="2119" t="s">
        <v>48</v>
      </c>
      <c r="AB500" s="2119"/>
      <c r="AC500" s="2119"/>
      <c r="AD500" s="2119"/>
      <c r="AE500" s="2119"/>
      <c r="AF500" s="2119"/>
      <c r="AG500" s="2119"/>
      <c r="AH500" s="2119"/>
      <c r="AI500" s="2119"/>
      <c r="AJ500" s="2119"/>
      <c r="AK500" s="2119"/>
      <c r="AL500" s="2119"/>
      <c r="AM500" s="2119"/>
      <c r="AN500" s="2119"/>
      <c r="AO500" s="2119"/>
      <c r="AP500" s="2119"/>
      <c r="AQ500" s="2119"/>
      <c r="AR500" s="2119"/>
      <c r="AS500" s="2120"/>
      <c r="AT500" s="2160" t="s">
        <v>50</v>
      </c>
      <c r="AU500" s="2160"/>
      <c r="AV500" s="2160"/>
      <c r="AW500" s="2160"/>
      <c r="AX500" s="2160"/>
      <c r="AY500" s="2160"/>
      <c r="AZ500" s="2161" t="s">
        <v>53</v>
      </c>
      <c r="BA500" s="2162"/>
      <c r="BB500" s="2162"/>
      <c r="BC500" s="2162"/>
      <c r="BD500" s="2162"/>
      <c r="BE500" s="2162"/>
      <c r="BF500" s="2162"/>
      <c r="BG500" s="2162"/>
      <c r="BH500" s="2162"/>
      <c r="BI500" s="2162"/>
      <c r="BJ500" s="2162"/>
      <c r="BK500" s="2036" t="s">
        <v>54</v>
      </c>
      <c r="BL500" s="2037"/>
      <c r="BM500" s="2037"/>
      <c r="BN500" s="2037"/>
      <c r="BO500" s="2037"/>
      <c r="BP500" s="2037"/>
      <c r="BQ500" s="2037"/>
      <c r="BR500" s="2037"/>
      <c r="BS500" s="2037"/>
      <c r="BT500" s="2037"/>
      <c r="BU500" s="2037"/>
      <c r="BV500" s="2037"/>
      <c r="BW500" s="2037"/>
      <c r="BX500" s="2037"/>
      <c r="BY500" s="2037"/>
      <c r="BZ500" s="2037"/>
      <c r="CA500" s="2037"/>
      <c r="CB500" s="2037"/>
      <c r="CC500" s="2037"/>
      <c r="CD500" s="2038"/>
      <c r="CE500" s="90"/>
      <c r="CF500" s="90"/>
      <c r="CG500" s="91"/>
      <c r="CH500" s="77"/>
      <c r="CN500" s="85"/>
      <c r="CO500" s="85"/>
      <c r="CP500" s="85"/>
      <c r="CQ500" s="85"/>
      <c r="CR500" s="85"/>
      <c r="CS500" s="85"/>
      <c r="CT500" s="85"/>
      <c r="CU500" s="85"/>
    </row>
    <row r="501" spans="1:100" ht="11.25" customHeight="1" x14ac:dyDescent="0.2">
      <c r="A501" s="132" t="str">
        <f>+IF('⑧一覧からの作成用データ（異動届）'!$AC$39="印刷ＯＫ→",1,"")</f>
        <v/>
      </c>
      <c r="B501" s="2413"/>
      <c r="C501" s="2413"/>
      <c r="D501" s="2396"/>
      <c r="E501" s="2396"/>
      <c r="F501" s="2413"/>
      <c r="G501" s="2413"/>
      <c r="H501" s="2396"/>
      <c r="I501" s="2396"/>
      <c r="J501" s="486"/>
      <c r="K501" s="2155"/>
      <c r="L501" s="2156"/>
      <c r="M501" s="2156"/>
      <c r="N501" s="2156"/>
      <c r="O501" s="2157"/>
      <c r="P501" s="2145"/>
      <c r="Q501" s="2146"/>
      <c r="R501" s="2146"/>
      <c r="S501" s="2146"/>
      <c r="T501" s="2146"/>
      <c r="U501" s="2146"/>
      <c r="V501" s="2146"/>
      <c r="W501" s="2146"/>
      <c r="X501" s="2541"/>
      <c r="Y501" s="2541"/>
      <c r="Z501" s="2541"/>
      <c r="AA501" s="2084"/>
      <c r="AB501" s="2084"/>
      <c r="AC501" s="2084"/>
      <c r="AD501" s="2084"/>
      <c r="AE501" s="2084"/>
      <c r="AF501" s="2084"/>
      <c r="AG501" s="2084"/>
      <c r="AH501" s="2084"/>
      <c r="AI501" s="2084"/>
      <c r="AJ501" s="2084"/>
      <c r="AK501" s="2084"/>
      <c r="AL501" s="2084"/>
      <c r="AM501" s="2084"/>
      <c r="AN501" s="2084"/>
      <c r="AO501" s="2084"/>
      <c r="AP501" s="2084"/>
      <c r="AQ501" s="2084"/>
      <c r="AR501" s="2084"/>
      <c r="AS501" s="2086"/>
      <c r="AT501" s="2160"/>
      <c r="AU501" s="2160"/>
      <c r="AV501" s="2160"/>
      <c r="AW501" s="2160"/>
      <c r="AX501" s="2160"/>
      <c r="AY501" s="2160"/>
      <c r="AZ501" s="2163"/>
      <c r="BA501" s="2164"/>
      <c r="BB501" s="2164"/>
      <c r="BC501" s="2164"/>
      <c r="BD501" s="2164"/>
      <c r="BE501" s="2164"/>
      <c r="BF501" s="2164"/>
      <c r="BG501" s="2164"/>
      <c r="BH501" s="2164"/>
      <c r="BI501" s="2164"/>
      <c r="BJ501" s="2164"/>
      <c r="BK501" s="51"/>
      <c r="BL501" s="2542" t="str">
        <f>IF('⑧一覧からの作成用データ（異動届）'!$Z$39="","",'⑧一覧からの作成用データ（異動届）'!$Z$39)</f>
        <v/>
      </c>
      <c r="BM501" s="2543"/>
      <c r="BN501" s="2543"/>
      <c r="BO501" s="2543"/>
      <c r="BP501" s="2544"/>
      <c r="BQ501" s="2132" t="s">
        <v>312</v>
      </c>
      <c r="BR501" s="2133"/>
      <c r="BS501" s="2133"/>
      <c r="BT501" s="2133"/>
      <c r="BU501" s="2133"/>
      <c r="BV501" s="2133"/>
      <c r="BW501" s="2133"/>
      <c r="BX501" s="2133"/>
      <c r="BY501" s="2133"/>
      <c r="BZ501" s="2133"/>
      <c r="CA501" s="2133"/>
      <c r="CB501" s="2133"/>
      <c r="CC501" s="2133"/>
      <c r="CD501" s="2134"/>
      <c r="CE501" s="90"/>
      <c r="CF501" s="90"/>
      <c r="CG501" s="91"/>
      <c r="CH501" s="77"/>
    </row>
    <row r="502" spans="1:100" ht="11.25" customHeight="1" x14ac:dyDescent="0.2">
      <c r="A502" s="132" t="str">
        <f>+IF('⑧一覧からの作成用データ（異動届）'!$AC$39="印刷ＯＫ→",1,"")</f>
        <v/>
      </c>
      <c r="B502" s="2413"/>
      <c r="C502" s="2413"/>
      <c r="D502" s="2396"/>
      <c r="E502" s="2396"/>
      <c r="F502" s="2413"/>
      <c r="G502" s="2413"/>
      <c r="H502" s="2396"/>
      <c r="I502" s="2396"/>
      <c r="J502" s="486"/>
      <c r="K502" s="2139" t="s">
        <v>45</v>
      </c>
      <c r="L502" s="2140"/>
      <c r="M502" s="2140"/>
      <c r="N502" s="2140"/>
      <c r="O502" s="2141"/>
      <c r="P502" s="2145" t="s">
        <v>47</v>
      </c>
      <c r="Q502" s="2146"/>
      <c r="R502" s="2146"/>
      <c r="S502" s="2146"/>
      <c r="T502" s="2146"/>
      <c r="U502" s="2146"/>
      <c r="V502" s="2146"/>
      <c r="W502" s="2146"/>
      <c r="X502" s="2085"/>
      <c r="Y502" s="2085"/>
      <c r="Z502" s="2085"/>
      <c r="AA502" s="2084" t="s">
        <v>49</v>
      </c>
      <c r="AB502" s="2084"/>
      <c r="AC502" s="2084"/>
      <c r="AD502" s="2084"/>
      <c r="AE502" s="2084"/>
      <c r="AF502" s="2084"/>
      <c r="AG502" s="2084"/>
      <c r="AH502" s="2084"/>
      <c r="AI502" s="2084"/>
      <c r="AJ502" s="2084"/>
      <c r="AK502" s="2084"/>
      <c r="AL502" s="2084"/>
      <c r="AM502" s="2084"/>
      <c r="AN502" s="2084"/>
      <c r="AO502" s="2084"/>
      <c r="AP502" s="2084"/>
      <c r="AQ502" s="2084"/>
      <c r="AR502" s="2084"/>
      <c r="AS502" s="2086"/>
      <c r="AT502" s="2551" t="s">
        <v>506</v>
      </c>
      <c r="AU502" s="2552"/>
      <c r="AV502" s="2105" t="s">
        <v>51</v>
      </c>
      <c r="AW502" s="2105" t="s">
        <v>462</v>
      </c>
      <c r="AX502" s="2105"/>
      <c r="AY502" s="2099" t="s">
        <v>52</v>
      </c>
      <c r="AZ502" s="2536" t="str">
        <f>'⑧一覧からの作成用データ（異動届）'!$AB$39&amp;""</f>
        <v/>
      </c>
      <c r="BA502" s="2537"/>
      <c r="BB502" s="2537"/>
      <c r="BC502" s="2537"/>
      <c r="BD502" s="2537"/>
      <c r="BE502" s="2537"/>
      <c r="BF502" s="2537"/>
      <c r="BG502" s="2537"/>
      <c r="BH502" s="2537"/>
      <c r="BI502" s="2105" t="s">
        <v>6</v>
      </c>
      <c r="BJ502" s="2105"/>
      <c r="BK502" s="51"/>
      <c r="BL502" s="2545"/>
      <c r="BM502" s="2546"/>
      <c r="BN502" s="2546"/>
      <c r="BO502" s="2546"/>
      <c r="BP502" s="2547"/>
      <c r="BQ502" s="2135"/>
      <c r="BR502" s="2133"/>
      <c r="BS502" s="2133"/>
      <c r="BT502" s="2133"/>
      <c r="BU502" s="2133"/>
      <c r="BV502" s="2133"/>
      <c r="BW502" s="2133"/>
      <c r="BX502" s="2133"/>
      <c r="BY502" s="2133"/>
      <c r="BZ502" s="2133"/>
      <c r="CA502" s="2133"/>
      <c r="CB502" s="2133"/>
      <c r="CC502" s="2133"/>
      <c r="CD502" s="2134"/>
      <c r="CE502" s="90"/>
      <c r="CF502" s="90"/>
      <c r="CG502" s="91"/>
      <c r="CH502" s="77"/>
    </row>
    <row r="503" spans="1:100" ht="11.25" customHeight="1" thickBot="1" x14ac:dyDescent="0.25">
      <c r="A503" s="132" t="str">
        <f>+IF('⑧一覧からの作成用データ（異動届）'!$AC$39="印刷ＯＫ→",1,"")</f>
        <v/>
      </c>
      <c r="B503" s="2413"/>
      <c r="C503" s="2413"/>
      <c r="D503" s="2396"/>
      <c r="E503" s="2396"/>
      <c r="F503" s="2413"/>
      <c r="G503" s="2413"/>
      <c r="H503" s="2396"/>
      <c r="I503" s="2396"/>
      <c r="J503" s="486"/>
      <c r="K503" s="2142"/>
      <c r="L503" s="2143"/>
      <c r="M503" s="2143"/>
      <c r="N503" s="2143"/>
      <c r="O503" s="2144"/>
      <c r="P503" s="2147"/>
      <c r="Q503" s="2148"/>
      <c r="R503" s="2148"/>
      <c r="S503" s="2148"/>
      <c r="T503" s="2148"/>
      <c r="U503" s="2148"/>
      <c r="V503" s="2148"/>
      <c r="W503" s="2148"/>
      <c r="X503" s="2149"/>
      <c r="Y503" s="2149"/>
      <c r="Z503" s="2149"/>
      <c r="AA503" s="2094"/>
      <c r="AB503" s="2094"/>
      <c r="AC503" s="2094"/>
      <c r="AD503" s="2094"/>
      <c r="AE503" s="2094"/>
      <c r="AF503" s="2094"/>
      <c r="AG503" s="2094"/>
      <c r="AH503" s="2094"/>
      <c r="AI503" s="2094"/>
      <c r="AJ503" s="2094"/>
      <c r="AK503" s="2094"/>
      <c r="AL503" s="2094"/>
      <c r="AM503" s="2094"/>
      <c r="AN503" s="2094"/>
      <c r="AO503" s="2094"/>
      <c r="AP503" s="2094"/>
      <c r="AQ503" s="2094"/>
      <c r="AR503" s="2094"/>
      <c r="AS503" s="2095"/>
      <c r="AT503" s="2553"/>
      <c r="AU503" s="2554"/>
      <c r="AV503" s="2106"/>
      <c r="AW503" s="2106"/>
      <c r="AX503" s="2106"/>
      <c r="AY503" s="2100"/>
      <c r="AZ503" s="2538"/>
      <c r="BA503" s="2539"/>
      <c r="BB503" s="2539"/>
      <c r="BC503" s="2539"/>
      <c r="BD503" s="2539"/>
      <c r="BE503" s="2539"/>
      <c r="BF503" s="2539"/>
      <c r="BG503" s="2539"/>
      <c r="BH503" s="2539"/>
      <c r="BI503" s="2106"/>
      <c r="BJ503" s="2106"/>
      <c r="BK503" s="52"/>
      <c r="BL503" s="2548"/>
      <c r="BM503" s="2549"/>
      <c r="BN503" s="2549"/>
      <c r="BO503" s="2549"/>
      <c r="BP503" s="2550"/>
      <c r="BQ503" s="2136"/>
      <c r="BR503" s="2137"/>
      <c r="BS503" s="2137"/>
      <c r="BT503" s="2137"/>
      <c r="BU503" s="2137"/>
      <c r="BV503" s="2137"/>
      <c r="BW503" s="2137"/>
      <c r="BX503" s="2137"/>
      <c r="BY503" s="2137"/>
      <c r="BZ503" s="2137"/>
      <c r="CA503" s="2137"/>
      <c r="CB503" s="2137"/>
      <c r="CC503" s="2137"/>
      <c r="CD503" s="2138"/>
      <c r="CE503" s="90"/>
      <c r="CF503" s="90"/>
      <c r="CG503" s="91"/>
      <c r="CH503" s="77"/>
    </row>
    <row r="504" spans="1:100" ht="6.75" customHeight="1" x14ac:dyDescent="0.2">
      <c r="A504" s="132" t="str">
        <f>+IF('⑧一覧からの作成用データ（異動届）'!$AC$39="印刷ＯＫ→",1,"")</f>
        <v/>
      </c>
      <c r="B504" s="2413"/>
      <c r="C504" s="2413"/>
      <c r="D504" s="2396"/>
      <c r="E504" s="2396"/>
      <c r="F504" s="2413"/>
      <c r="G504" s="2413"/>
      <c r="H504" s="2396"/>
      <c r="I504" s="2396"/>
      <c r="J504" s="486"/>
      <c r="K504" s="2107" t="s">
        <v>80</v>
      </c>
      <c r="L504" s="2107"/>
      <c r="M504" s="2107"/>
      <c r="N504" s="2107"/>
      <c r="O504" s="2107"/>
      <c r="P504" s="2107"/>
      <c r="Q504" s="2107"/>
      <c r="R504" s="2107"/>
      <c r="S504" s="2107"/>
      <c r="T504" s="2107"/>
      <c r="U504" s="2107"/>
      <c r="V504" s="2107"/>
      <c r="W504" s="2107"/>
      <c r="X504" s="2107"/>
      <c r="Y504" s="2107"/>
      <c r="Z504" s="2107"/>
      <c r="AA504" s="2107"/>
      <c r="AB504" s="2107"/>
      <c r="AC504" s="2107"/>
      <c r="AD504" s="2107"/>
      <c r="AE504" s="2107"/>
      <c r="AF504" s="2107"/>
      <c r="AG504" s="2107"/>
      <c r="AH504" s="2107"/>
      <c r="AI504" s="2107"/>
      <c r="AJ504" s="2107"/>
      <c r="AK504" s="2107"/>
      <c r="AL504" s="2107"/>
      <c r="AM504" s="2107"/>
      <c r="AN504" s="2107"/>
      <c r="AO504" s="2107"/>
      <c r="AP504" s="2107"/>
      <c r="AQ504" s="2107"/>
      <c r="AR504" s="2107"/>
      <c r="AS504" s="2107"/>
      <c r="AT504" s="2107"/>
      <c r="AU504" s="2107"/>
      <c r="AV504" s="2107"/>
      <c r="AW504" s="2107"/>
      <c r="AX504" s="2107"/>
      <c r="AY504" s="2107"/>
      <c r="AZ504" s="2107"/>
      <c r="BA504" s="2107"/>
      <c r="BB504" s="2107"/>
      <c r="BC504" s="2107"/>
      <c r="BD504" s="2107"/>
      <c r="BE504" s="2107"/>
      <c r="BF504" s="2107"/>
      <c r="BG504" s="53"/>
      <c r="BH504" s="53"/>
      <c r="BI504" s="53"/>
      <c r="BJ504" s="53"/>
      <c r="BK504" s="54"/>
      <c r="BL504" s="54"/>
      <c r="BM504" s="54"/>
      <c r="BN504" s="54"/>
      <c r="BO504" s="54"/>
      <c r="BP504" s="54"/>
      <c r="BQ504" s="54"/>
      <c r="BR504" s="54"/>
      <c r="BS504" s="54"/>
      <c r="BT504" s="54"/>
      <c r="BU504" s="54"/>
      <c r="BV504" s="54"/>
      <c r="BW504" s="54"/>
      <c r="BX504" s="54"/>
      <c r="BY504" s="54"/>
      <c r="BZ504" s="54"/>
      <c r="CA504" s="54"/>
      <c r="CB504" s="55"/>
      <c r="CC504" s="55"/>
      <c r="CD504" s="55"/>
      <c r="CE504" s="90"/>
      <c r="CF504" s="90"/>
      <c r="CG504" s="91"/>
      <c r="CH504" s="77"/>
    </row>
    <row r="505" spans="1:100" ht="13.5" customHeight="1" x14ac:dyDescent="0.2">
      <c r="A505" s="132" t="str">
        <f>+IF('⑧一覧からの作成用データ（異動届）'!$AC$39="印刷ＯＫ→",1,"")</f>
        <v/>
      </c>
      <c r="B505" s="2413"/>
      <c r="C505" s="2413"/>
      <c r="D505" s="2396"/>
      <c r="E505" s="2396"/>
      <c r="F505" s="2413"/>
      <c r="G505" s="2413"/>
      <c r="H505" s="2396"/>
      <c r="I505" s="2396"/>
      <c r="J505" s="486"/>
      <c r="K505" s="2108"/>
      <c r="L505" s="2108"/>
      <c r="M505" s="2108"/>
      <c r="N505" s="2108"/>
      <c r="O505" s="2108"/>
      <c r="P505" s="2108"/>
      <c r="Q505" s="2108"/>
      <c r="R505" s="2108"/>
      <c r="S505" s="2108"/>
      <c r="T505" s="2108"/>
      <c r="U505" s="2108"/>
      <c r="V505" s="2108"/>
      <c r="W505" s="2108"/>
      <c r="X505" s="2108"/>
      <c r="Y505" s="2108"/>
      <c r="Z505" s="2108"/>
      <c r="AA505" s="2108"/>
      <c r="AB505" s="2108"/>
      <c r="AC505" s="2108"/>
      <c r="AD505" s="2108"/>
      <c r="AE505" s="2108"/>
      <c r="AF505" s="2108"/>
      <c r="AG505" s="2108"/>
      <c r="AH505" s="2108"/>
      <c r="AI505" s="2108"/>
      <c r="AJ505" s="2108"/>
      <c r="AK505" s="2108"/>
      <c r="AL505" s="2108"/>
      <c r="AM505" s="2108"/>
      <c r="AN505" s="2108"/>
      <c r="AO505" s="2108"/>
      <c r="AP505" s="2108"/>
      <c r="AQ505" s="2108"/>
      <c r="AR505" s="2108"/>
      <c r="AS505" s="2108"/>
      <c r="AT505" s="2108"/>
      <c r="AU505" s="2108"/>
      <c r="AV505" s="2108"/>
      <c r="AW505" s="2108"/>
      <c r="AX505" s="2108"/>
      <c r="AY505" s="2108"/>
      <c r="AZ505" s="2108"/>
      <c r="BA505" s="2108"/>
      <c r="BB505" s="2108"/>
      <c r="BC505" s="2108"/>
      <c r="BD505" s="2108"/>
      <c r="BE505" s="2108"/>
      <c r="BF505" s="2108"/>
      <c r="BG505" s="53"/>
      <c r="BH505" s="53"/>
      <c r="BI505" s="53"/>
      <c r="BJ505" s="53"/>
      <c r="BK505" s="55"/>
      <c r="BL505" s="55"/>
      <c r="BM505" s="55"/>
      <c r="BN505" s="55"/>
      <c r="BO505" s="55"/>
      <c r="BP505" s="55"/>
      <c r="BQ505" s="55"/>
      <c r="BR505" s="55"/>
      <c r="BS505" s="55"/>
      <c r="BT505" s="55"/>
      <c r="BU505" s="55"/>
      <c r="BV505" s="55"/>
      <c r="BW505" s="55"/>
      <c r="BX505" s="55"/>
      <c r="BY505" s="55"/>
      <c r="BZ505" s="55"/>
      <c r="CA505" s="55"/>
      <c r="CB505" s="55"/>
      <c r="CC505" s="55"/>
      <c r="CD505" s="55"/>
      <c r="CE505" s="90"/>
      <c r="CF505" s="90"/>
      <c r="CG505" s="91"/>
      <c r="CH505" s="77"/>
      <c r="CN505" s="85"/>
      <c r="CO505" s="85"/>
      <c r="CP505" s="85"/>
      <c r="CQ505" s="85"/>
      <c r="CR505" s="85"/>
      <c r="CS505" s="85"/>
      <c r="CT505" s="85"/>
    </row>
    <row r="506" spans="1:100" ht="11.25" customHeight="1" x14ac:dyDescent="0.2">
      <c r="A506" s="132" t="str">
        <f>+IF('⑧一覧からの作成用データ（異動届）'!$AC$39="印刷ＯＫ→",1,"")</f>
        <v/>
      </c>
      <c r="B506" s="2413"/>
      <c r="C506" s="2413"/>
      <c r="D506" s="2396"/>
      <c r="E506" s="2396"/>
      <c r="F506" s="2413"/>
      <c r="G506" s="2413"/>
      <c r="H506" s="2396"/>
      <c r="I506" s="2396"/>
      <c r="J506" s="486"/>
      <c r="K506" s="2109" t="s">
        <v>44</v>
      </c>
      <c r="L506" s="2110"/>
      <c r="M506" s="2110"/>
      <c r="N506" s="2110"/>
      <c r="O506" s="2111"/>
      <c r="P506" s="2115" t="s">
        <v>57</v>
      </c>
      <c r="Q506" s="2115"/>
      <c r="R506" s="2115"/>
      <c r="S506" s="2115"/>
      <c r="T506" s="2115"/>
      <c r="U506" s="2115"/>
      <c r="V506" s="2540" t="str">
        <f>'⑧一覧からの作成用データ（異動届）'!$R$39&amp;""</f>
        <v/>
      </c>
      <c r="W506" s="2540"/>
      <c r="X506" s="2540"/>
      <c r="Y506" s="2119" t="s">
        <v>58</v>
      </c>
      <c r="Z506" s="2119"/>
      <c r="AA506" s="2119"/>
      <c r="AB506" s="2119"/>
      <c r="AC506" s="2119"/>
      <c r="AD506" s="2119"/>
      <c r="AE506" s="2119"/>
      <c r="AF506" s="2119"/>
      <c r="AG506" s="2119"/>
      <c r="AH506" s="2119"/>
      <c r="AI506" s="2119"/>
      <c r="AJ506" s="2119"/>
      <c r="AK506" s="2119"/>
      <c r="AL506" s="2119"/>
      <c r="AM506" s="2119"/>
      <c r="AN506" s="2119"/>
      <c r="AO506" s="2119"/>
      <c r="AP506" s="2119"/>
      <c r="AQ506" s="2119"/>
      <c r="AR506" s="2119"/>
      <c r="AS506" s="2119"/>
      <c r="AT506" s="2119"/>
      <c r="AU506" s="2119"/>
      <c r="AV506" s="2119"/>
      <c r="AW506" s="2119"/>
      <c r="AX506" s="2119"/>
      <c r="AY506" s="2119"/>
      <c r="AZ506" s="2119"/>
      <c r="BA506" s="2119"/>
      <c r="BB506" s="2119"/>
      <c r="BC506" s="2119"/>
      <c r="BD506" s="2120"/>
      <c r="BE506" s="56"/>
      <c r="BF506" s="56"/>
      <c r="BG506" s="2121" t="s">
        <v>488</v>
      </c>
      <c r="BH506" s="2121"/>
      <c r="BI506" s="2122"/>
      <c r="BJ506" s="2122"/>
      <c r="BK506" s="2122"/>
      <c r="BL506" s="2122"/>
      <c r="BM506" s="2122"/>
      <c r="BN506" s="2122"/>
      <c r="BO506" s="2122"/>
      <c r="BP506" s="2122"/>
      <c r="BQ506" s="2122"/>
      <c r="BR506" s="2122"/>
      <c r="BS506" s="2122"/>
      <c r="BT506" s="2122"/>
      <c r="BU506" s="2122"/>
      <c r="BV506" s="2122"/>
      <c r="BW506" s="2122"/>
      <c r="BX506" s="2122"/>
      <c r="BY506" s="2122"/>
      <c r="BZ506" s="2122"/>
      <c r="CA506" s="2122"/>
      <c r="CB506" s="2122"/>
      <c r="CC506" s="2122"/>
      <c r="CD506" s="2122"/>
      <c r="CE506" s="90"/>
      <c r="CF506" s="90"/>
      <c r="CG506" s="91"/>
      <c r="CH506" s="77"/>
      <c r="CN506" s="85"/>
      <c r="CO506" s="85"/>
      <c r="CP506" s="85"/>
      <c r="CQ506" s="85"/>
      <c r="CR506" s="85"/>
      <c r="CS506" s="85"/>
      <c r="CT506" s="85"/>
    </row>
    <row r="507" spans="1:100" ht="11.25" customHeight="1" x14ac:dyDescent="0.2">
      <c r="A507" s="132" t="str">
        <f>+IF('⑧一覧からの作成用データ（異動届）'!$AC$39="印刷ＯＫ→",1,"")</f>
        <v/>
      </c>
      <c r="B507" s="2413"/>
      <c r="C507" s="2413"/>
      <c r="D507" s="2396"/>
      <c r="E507" s="2396"/>
      <c r="F507" s="2413"/>
      <c r="G507" s="2413"/>
      <c r="H507" s="2396"/>
      <c r="I507" s="2396"/>
      <c r="J507" s="486"/>
      <c r="K507" s="2112"/>
      <c r="L507" s="2113"/>
      <c r="M507" s="2113"/>
      <c r="N507" s="2113"/>
      <c r="O507" s="2114"/>
      <c r="P507" s="2116"/>
      <c r="Q507" s="2116"/>
      <c r="R507" s="2116"/>
      <c r="S507" s="2116"/>
      <c r="T507" s="2116"/>
      <c r="U507" s="2116"/>
      <c r="V507" s="2541"/>
      <c r="W507" s="2541"/>
      <c r="X507" s="2541"/>
      <c r="Y507" s="2084"/>
      <c r="Z507" s="2084"/>
      <c r="AA507" s="2084"/>
      <c r="AB507" s="2084"/>
      <c r="AC507" s="2084"/>
      <c r="AD507" s="2084"/>
      <c r="AE507" s="2084"/>
      <c r="AF507" s="2084"/>
      <c r="AG507" s="2084"/>
      <c r="AH507" s="2084"/>
      <c r="AI507" s="2084"/>
      <c r="AJ507" s="2084"/>
      <c r="AK507" s="2084"/>
      <c r="AL507" s="2084"/>
      <c r="AM507" s="2084"/>
      <c r="AN507" s="2084"/>
      <c r="AO507" s="2084"/>
      <c r="AP507" s="2084"/>
      <c r="AQ507" s="2084"/>
      <c r="AR507" s="2084"/>
      <c r="AS507" s="2084"/>
      <c r="AT507" s="2084"/>
      <c r="AU507" s="2084"/>
      <c r="AV507" s="2084"/>
      <c r="AW507" s="2084"/>
      <c r="AX507" s="2084"/>
      <c r="AY507" s="2084"/>
      <c r="AZ507" s="2084"/>
      <c r="BA507" s="2084"/>
      <c r="BB507" s="2084"/>
      <c r="BC507" s="2084"/>
      <c r="BD507" s="2086"/>
      <c r="BE507" s="56"/>
      <c r="BF507" s="56"/>
      <c r="BG507" s="2121"/>
      <c r="BH507" s="2121"/>
      <c r="BI507" s="2122"/>
      <c r="BJ507" s="2122"/>
      <c r="BK507" s="2122"/>
      <c r="BL507" s="2122"/>
      <c r="BM507" s="2122"/>
      <c r="BN507" s="2122"/>
      <c r="BO507" s="2122"/>
      <c r="BP507" s="2122"/>
      <c r="BQ507" s="2122"/>
      <c r="BR507" s="2122"/>
      <c r="BS507" s="2122"/>
      <c r="BT507" s="2122"/>
      <c r="BU507" s="2122"/>
      <c r="BV507" s="2122"/>
      <c r="BW507" s="2122"/>
      <c r="BX507" s="2122"/>
      <c r="BY507" s="2122"/>
      <c r="BZ507" s="2122"/>
      <c r="CA507" s="2122"/>
      <c r="CB507" s="2122"/>
      <c r="CC507" s="2122"/>
      <c r="CD507" s="2122"/>
      <c r="CE507" s="90"/>
      <c r="CF507" s="90"/>
      <c r="CG507" s="91"/>
      <c r="CH507" s="77"/>
      <c r="CN507" s="85"/>
      <c r="CO507" s="85"/>
      <c r="CP507" s="85"/>
      <c r="CQ507" s="85"/>
      <c r="CR507" s="85"/>
      <c r="CS507" s="85"/>
      <c r="CT507" s="85"/>
    </row>
    <row r="508" spans="1:100" ht="11.25" customHeight="1" x14ac:dyDescent="0.2">
      <c r="A508" s="132" t="str">
        <f>+IF('⑧一覧からの作成用データ（異動届）'!$AC$39="印刷ＯＫ→",1,"")</f>
        <v/>
      </c>
      <c r="B508" s="2413"/>
      <c r="C508" s="2413"/>
      <c r="D508" s="2396"/>
      <c r="E508" s="2396"/>
      <c r="F508" s="2413"/>
      <c r="G508" s="2413"/>
      <c r="H508" s="2396"/>
      <c r="I508" s="2396"/>
      <c r="J508" s="486"/>
      <c r="K508" s="2112"/>
      <c r="L508" s="2113"/>
      <c r="M508" s="2113"/>
      <c r="N508" s="2113"/>
      <c r="O508" s="2114"/>
      <c r="P508" s="2084" t="s">
        <v>56</v>
      </c>
      <c r="Q508" s="2084"/>
      <c r="R508" s="2084"/>
      <c r="S508" s="2084"/>
      <c r="T508" s="2085"/>
      <c r="U508" s="2085"/>
      <c r="V508" s="2085"/>
      <c r="W508" s="2084" t="s">
        <v>59</v>
      </c>
      <c r="X508" s="2084"/>
      <c r="Y508" s="2084"/>
      <c r="Z508" s="2084"/>
      <c r="AA508" s="2084"/>
      <c r="AB508" s="2084"/>
      <c r="AC508" s="2084"/>
      <c r="AD508" s="2084"/>
      <c r="AE508" s="2084"/>
      <c r="AF508" s="2084"/>
      <c r="AG508" s="2084"/>
      <c r="AH508" s="2084"/>
      <c r="AI508" s="2084"/>
      <c r="AJ508" s="2084"/>
      <c r="AK508" s="2084"/>
      <c r="AL508" s="2084"/>
      <c r="AM508" s="2084"/>
      <c r="AN508" s="2084"/>
      <c r="AO508" s="2084"/>
      <c r="AP508" s="2084"/>
      <c r="AQ508" s="2084"/>
      <c r="AR508" s="2084"/>
      <c r="AS508" s="2084"/>
      <c r="AT508" s="2084"/>
      <c r="AU508" s="2084"/>
      <c r="AV508" s="2084"/>
      <c r="AW508" s="2084"/>
      <c r="AX508" s="2084"/>
      <c r="AY508" s="2084"/>
      <c r="AZ508" s="2084"/>
      <c r="BA508" s="2084"/>
      <c r="BB508" s="2084"/>
      <c r="BC508" s="2084"/>
      <c r="BD508" s="2086"/>
      <c r="BE508" s="56"/>
      <c r="BF508" s="56"/>
      <c r="BG508" s="2121"/>
      <c r="BH508" s="2121"/>
      <c r="BI508" s="2122"/>
      <c r="BJ508" s="2122"/>
      <c r="BK508" s="2122"/>
      <c r="BL508" s="2122"/>
      <c r="BM508" s="2122"/>
      <c r="BN508" s="2122"/>
      <c r="BO508" s="2122"/>
      <c r="BP508" s="2122"/>
      <c r="BQ508" s="2122"/>
      <c r="BR508" s="2122"/>
      <c r="BS508" s="2122"/>
      <c r="BT508" s="2122"/>
      <c r="BU508" s="2122"/>
      <c r="BV508" s="2122"/>
      <c r="BW508" s="2122"/>
      <c r="BX508" s="2122"/>
      <c r="BY508" s="2122"/>
      <c r="BZ508" s="2122"/>
      <c r="CA508" s="2122"/>
      <c r="CB508" s="2122"/>
      <c r="CC508" s="2122"/>
      <c r="CD508" s="2122"/>
      <c r="CE508" s="90"/>
      <c r="CF508" s="90"/>
      <c r="CG508" s="91"/>
      <c r="CH508" s="77"/>
      <c r="CN508" s="85"/>
      <c r="CO508" s="85"/>
      <c r="CP508" s="85"/>
      <c r="CQ508" s="85"/>
      <c r="CR508" s="85"/>
      <c r="CS508" s="85"/>
      <c r="CT508" s="85"/>
    </row>
    <row r="509" spans="1:100" ht="11.25" customHeight="1" x14ac:dyDescent="0.2">
      <c r="A509" s="132" t="str">
        <f>+IF('⑧一覧からの作成用データ（異動届）'!$AC$39="印刷ＯＫ→",1,"")</f>
        <v/>
      </c>
      <c r="B509" s="2413"/>
      <c r="C509" s="2413"/>
      <c r="D509" s="2396"/>
      <c r="E509" s="2396"/>
      <c r="F509" s="2413"/>
      <c r="G509" s="2413"/>
      <c r="H509" s="2396"/>
      <c r="I509" s="2396"/>
      <c r="J509" s="486"/>
      <c r="K509" s="2087" t="s">
        <v>45</v>
      </c>
      <c r="L509" s="2088"/>
      <c r="M509" s="2088"/>
      <c r="N509" s="2088"/>
      <c r="O509" s="2089"/>
      <c r="P509" s="2084"/>
      <c r="Q509" s="2084"/>
      <c r="R509" s="2084"/>
      <c r="S509" s="2084"/>
      <c r="T509" s="2085"/>
      <c r="U509" s="2085"/>
      <c r="V509" s="2085"/>
      <c r="W509" s="2084"/>
      <c r="X509" s="2084"/>
      <c r="Y509" s="2084"/>
      <c r="Z509" s="2084"/>
      <c r="AA509" s="2084"/>
      <c r="AB509" s="2084"/>
      <c r="AC509" s="2084"/>
      <c r="AD509" s="2084"/>
      <c r="AE509" s="2084"/>
      <c r="AF509" s="2084"/>
      <c r="AG509" s="2084"/>
      <c r="AH509" s="2084"/>
      <c r="AI509" s="2084"/>
      <c r="AJ509" s="2084"/>
      <c r="AK509" s="2084"/>
      <c r="AL509" s="2084"/>
      <c r="AM509" s="2084"/>
      <c r="AN509" s="2084"/>
      <c r="AO509" s="2084"/>
      <c r="AP509" s="2084"/>
      <c r="AQ509" s="2084"/>
      <c r="AR509" s="2084"/>
      <c r="AS509" s="2084"/>
      <c r="AT509" s="2084"/>
      <c r="AU509" s="2084"/>
      <c r="AV509" s="2084"/>
      <c r="AW509" s="2084"/>
      <c r="AX509" s="2084"/>
      <c r="AY509" s="2084"/>
      <c r="AZ509" s="2084"/>
      <c r="BA509" s="2084"/>
      <c r="BB509" s="2084"/>
      <c r="BC509" s="2084"/>
      <c r="BD509" s="2086"/>
      <c r="BE509" s="56"/>
      <c r="BF509" s="56"/>
      <c r="BG509" s="2121"/>
      <c r="BH509" s="2121"/>
      <c r="BI509" s="2122"/>
      <c r="BJ509" s="2122"/>
      <c r="BK509" s="2122"/>
      <c r="BL509" s="2122"/>
      <c r="BM509" s="2122"/>
      <c r="BN509" s="2122"/>
      <c r="BO509" s="2122"/>
      <c r="BP509" s="2122"/>
      <c r="BQ509" s="2122"/>
      <c r="BR509" s="2122"/>
      <c r="BS509" s="2122"/>
      <c r="BT509" s="2122"/>
      <c r="BU509" s="2122"/>
      <c r="BV509" s="2122"/>
      <c r="BW509" s="2122"/>
      <c r="BX509" s="2122"/>
      <c r="BY509" s="2122"/>
      <c r="BZ509" s="2122"/>
      <c r="CA509" s="2122"/>
      <c r="CB509" s="2122"/>
      <c r="CC509" s="2122"/>
      <c r="CD509" s="2122"/>
      <c r="CE509" s="35"/>
      <c r="CF509" s="90"/>
      <c r="CG509" s="91"/>
      <c r="CH509" s="77"/>
      <c r="CN509" s="85"/>
      <c r="CO509" s="85"/>
      <c r="CP509" s="85"/>
      <c r="CQ509" s="85"/>
      <c r="CR509" s="85"/>
      <c r="CS509" s="85"/>
      <c r="CT509" s="85"/>
    </row>
    <row r="510" spans="1:100" ht="11.25" customHeight="1" x14ac:dyDescent="0.2">
      <c r="A510" s="132" t="str">
        <f>+IF('⑧一覧からの作成用データ（異動届）'!$AC$39="印刷ＯＫ→",1,"")</f>
        <v/>
      </c>
      <c r="B510" s="2413"/>
      <c r="C510" s="2413"/>
      <c r="D510" s="2396"/>
      <c r="E510" s="2396"/>
      <c r="F510" s="2413"/>
      <c r="G510" s="2413"/>
      <c r="H510" s="2396"/>
      <c r="I510" s="2396"/>
      <c r="J510" s="486"/>
      <c r="K510" s="2090"/>
      <c r="L510" s="2091"/>
      <c r="M510" s="2091"/>
      <c r="N510" s="2091"/>
      <c r="O510" s="2092"/>
      <c r="P510" s="2093"/>
      <c r="Q510" s="2094"/>
      <c r="R510" s="2094"/>
      <c r="S510" s="2094"/>
      <c r="T510" s="2094"/>
      <c r="U510" s="2094"/>
      <c r="V510" s="2094"/>
      <c r="W510" s="2094"/>
      <c r="X510" s="2094"/>
      <c r="Y510" s="2094"/>
      <c r="Z510" s="2094"/>
      <c r="AA510" s="2094"/>
      <c r="AB510" s="2094"/>
      <c r="AC510" s="2094"/>
      <c r="AD510" s="2094"/>
      <c r="AE510" s="2094"/>
      <c r="AF510" s="2094"/>
      <c r="AG510" s="2094"/>
      <c r="AH510" s="2094"/>
      <c r="AI510" s="2094"/>
      <c r="AJ510" s="2094"/>
      <c r="AK510" s="2094"/>
      <c r="AL510" s="2094"/>
      <c r="AM510" s="2094"/>
      <c r="AN510" s="2094"/>
      <c r="AO510" s="2094"/>
      <c r="AP510" s="2094"/>
      <c r="AQ510" s="2094"/>
      <c r="AR510" s="2094"/>
      <c r="AS510" s="2094"/>
      <c r="AT510" s="2094"/>
      <c r="AU510" s="2094"/>
      <c r="AV510" s="2094"/>
      <c r="AW510" s="2094"/>
      <c r="AX510" s="2094"/>
      <c r="AY510" s="2094"/>
      <c r="AZ510" s="2094"/>
      <c r="BA510" s="2094"/>
      <c r="BB510" s="2094"/>
      <c r="BC510" s="2094"/>
      <c r="BD510" s="2095"/>
      <c r="BE510" s="56"/>
      <c r="BF510" s="56"/>
      <c r="BG510" s="2121"/>
      <c r="BH510" s="2121"/>
      <c r="BI510" s="2122"/>
      <c r="BJ510" s="2122"/>
      <c r="BK510" s="2122"/>
      <c r="BL510" s="2122"/>
      <c r="BM510" s="2122"/>
      <c r="BN510" s="2122"/>
      <c r="BO510" s="2122"/>
      <c r="BP510" s="2122"/>
      <c r="BQ510" s="2122"/>
      <c r="BR510" s="2122"/>
      <c r="BS510" s="2122"/>
      <c r="BT510" s="2122"/>
      <c r="BU510" s="2122"/>
      <c r="BV510" s="2122"/>
      <c r="BW510" s="2122"/>
      <c r="BX510" s="2122"/>
      <c r="BY510" s="2122"/>
      <c r="BZ510" s="2122"/>
      <c r="CA510" s="2122"/>
      <c r="CB510" s="2122"/>
      <c r="CC510" s="2122"/>
      <c r="CD510" s="2122"/>
      <c r="CE510" s="90"/>
      <c r="CF510" s="90"/>
      <c r="CG510" s="77"/>
      <c r="CH510" s="77"/>
      <c r="CN510" s="85"/>
      <c r="CO510" s="85"/>
      <c r="CP510" s="85"/>
      <c r="CQ510" s="85"/>
      <c r="CR510" s="85"/>
      <c r="CS510" s="85"/>
      <c r="CT510" s="85"/>
      <c r="CU510" s="85"/>
      <c r="CV510" s="85"/>
    </row>
    <row r="511" spans="1:100" ht="11.25" customHeight="1" x14ac:dyDescent="0.2">
      <c r="A511" s="132" t="str">
        <f>+IF('⑧一覧からの作成用データ（異動届）'!$AC$39="印刷ＯＫ→",1,"")</f>
        <v/>
      </c>
      <c r="B511" s="2413"/>
      <c r="C511" s="2413"/>
      <c r="D511" s="2396"/>
      <c r="E511" s="2396"/>
      <c r="F511" s="2413"/>
      <c r="G511" s="2413"/>
      <c r="H511" s="2396"/>
      <c r="I511" s="2396"/>
      <c r="J511" s="486"/>
      <c r="K511" s="1691" t="s">
        <v>69</v>
      </c>
      <c r="L511" s="1691"/>
      <c r="M511" s="1691"/>
      <c r="N511" s="1691"/>
      <c r="O511" s="1691"/>
      <c r="P511" s="2097" t="s">
        <v>70</v>
      </c>
      <c r="Q511" s="2097"/>
      <c r="R511" s="2097"/>
      <c r="S511" s="2097"/>
      <c r="T511" s="2097"/>
      <c r="U511" s="2097"/>
      <c r="V511" s="2097"/>
      <c r="W511" s="2097"/>
      <c r="X511" s="2097"/>
      <c r="Y511" s="2097"/>
      <c r="Z511" s="2097"/>
      <c r="AA511" s="2097"/>
      <c r="AB511" s="2097"/>
      <c r="AC511" s="2097"/>
      <c r="AD511" s="2097"/>
      <c r="AE511" s="2097"/>
      <c r="AF511" s="2097"/>
      <c r="AG511" s="2097"/>
      <c r="AH511" s="2097"/>
      <c r="AI511" s="2097"/>
      <c r="AJ511" s="2097"/>
      <c r="AK511" s="2097"/>
      <c r="AL511" s="2097"/>
      <c r="AM511" s="2097"/>
      <c r="AN511" s="2097"/>
      <c r="AO511" s="2097"/>
      <c r="AP511" s="2097"/>
      <c r="AQ511" s="2097"/>
      <c r="AR511" s="2097"/>
      <c r="AS511" s="2097"/>
      <c r="AT511" s="2097"/>
      <c r="AU511" s="2097"/>
      <c r="AV511" s="2097"/>
      <c r="AW511" s="2097"/>
      <c r="AX511" s="2097"/>
      <c r="AY511" s="2097"/>
      <c r="AZ511" s="2097"/>
      <c r="BA511" s="2097"/>
      <c r="BB511" s="2097"/>
      <c r="BC511" s="2097"/>
      <c r="BD511" s="2097"/>
      <c r="BE511" s="65"/>
      <c r="BF511" s="65"/>
      <c r="BG511" s="2121"/>
      <c r="BH511" s="2121"/>
      <c r="BI511" s="2122"/>
      <c r="BJ511" s="2122"/>
      <c r="BK511" s="2122"/>
      <c r="BL511" s="2122"/>
      <c r="BM511" s="2122"/>
      <c r="BN511" s="2122"/>
      <c r="BO511" s="2122"/>
      <c r="BP511" s="2122"/>
      <c r="BQ511" s="2122"/>
      <c r="BR511" s="2122"/>
      <c r="BS511" s="2122"/>
      <c r="BT511" s="2122"/>
      <c r="BU511" s="2122"/>
      <c r="BV511" s="2122"/>
      <c r="BW511" s="2122"/>
      <c r="BX511" s="2122"/>
      <c r="BY511" s="2122"/>
      <c r="BZ511" s="2122"/>
      <c r="CA511" s="2122"/>
      <c r="CB511" s="2122"/>
      <c r="CC511" s="2122"/>
      <c r="CD511" s="2122"/>
      <c r="CE511" s="76"/>
      <c r="CF511" s="76"/>
      <c r="CG511" s="77"/>
      <c r="CH511" s="77"/>
      <c r="CN511" s="85"/>
      <c r="CO511" s="85"/>
      <c r="CP511" s="85"/>
      <c r="CQ511" s="85"/>
      <c r="CR511" s="85"/>
      <c r="CS511" s="85"/>
      <c r="CT511" s="85"/>
      <c r="CU511" s="85"/>
      <c r="CV511" s="85"/>
    </row>
    <row r="512" spans="1:100" ht="13.5" customHeight="1" x14ac:dyDescent="0.2">
      <c r="A512" s="132" t="str">
        <f>+IF('⑧一覧からの作成用データ（異動届）'!$AC$39="印刷ＯＫ→",1,"")</f>
        <v/>
      </c>
      <c r="B512" s="2413"/>
      <c r="C512" s="2413"/>
      <c r="D512" s="2396"/>
      <c r="E512" s="2396"/>
      <c r="F512" s="2413"/>
      <c r="G512" s="2413"/>
      <c r="H512" s="2396"/>
      <c r="I512" s="2396"/>
      <c r="J512" s="486"/>
      <c r="K512" s="2096"/>
      <c r="L512" s="2096"/>
      <c r="M512" s="2096"/>
      <c r="N512" s="2096"/>
      <c r="O512" s="2096"/>
      <c r="P512" s="2098"/>
      <c r="Q512" s="2098"/>
      <c r="R512" s="2098"/>
      <c r="S512" s="2098"/>
      <c r="T512" s="2098"/>
      <c r="U512" s="2098"/>
      <c r="V512" s="2098"/>
      <c r="W512" s="2098"/>
      <c r="X512" s="2098"/>
      <c r="Y512" s="2098"/>
      <c r="Z512" s="2098"/>
      <c r="AA512" s="2098"/>
      <c r="AB512" s="2098"/>
      <c r="AC512" s="2098"/>
      <c r="AD512" s="2098"/>
      <c r="AE512" s="2098"/>
      <c r="AF512" s="2098"/>
      <c r="AG512" s="2098"/>
      <c r="AH512" s="2098"/>
      <c r="AI512" s="2098"/>
      <c r="AJ512" s="2098"/>
      <c r="AK512" s="2098"/>
      <c r="AL512" s="2098"/>
      <c r="AM512" s="2098"/>
      <c r="AN512" s="2098"/>
      <c r="AO512" s="2098"/>
      <c r="AP512" s="2098"/>
      <c r="AQ512" s="2098"/>
      <c r="AR512" s="2098"/>
      <c r="AS512" s="2098"/>
      <c r="AT512" s="2098"/>
      <c r="AU512" s="2098"/>
      <c r="AV512" s="2098"/>
      <c r="AW512" s="2098"/>
      <c r="AX512" s="2098"/>
      <c r="AY512" s="2098"/>
      <c r="AZ512" s="2098"/>
      <c r="BA512" s="2098"/>
      <c r="BB512" s="2098"/>
      <c r="BC512" s="2098"/>
      <c r="BD512" s="2098"/>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76"/>
      <c r="CC512" s="76"/>
      <c r="CD512" s="76"/>
      <c r="CE512" s="76"/>
      <c r="CF512" s="76"/>
      <c r="CG512" s="77"/>
      <c r="CH512" s="77"/>
      <c r="CN512" s="85"/>
      <c r="CO512" s="85"/>
      <c r="CP512" s="85"/>
      <c r="CQ512" s="85"/>
      <c r="CR512" s="85"/>
      <c r="CS512" s="85"/>
      <c r="CT512" s="85"/>
      <c r="CU512" s="85"/>
      <c r="CV512" s="85"/>
    </row>
    <row r="513" spans="1:100" ht="13.5" customHeight="1" x14ac:dyDescent="0.2">
      <c r="A513" s="132" t="str">
        <f>+IF('⑧一覧からの作成用データ（異動届）'!$AC$39="印刷ＯＫ→",1,"")</f>
        <v/>
      </c>
      <c r="B513" s="2413"/>
      <c r="C513" s="2413"/>
      <c r="D513" s="2396"/>
      <c r="E513" s="2396"/>
      <c r="F513" s="2413"/>
      <c r="G513" s="2413"/>
      <c r="H513" s="2396"/>
      <c r="I513" s="2396"/>
      <c r="J513" s="486"/>
      <c r="K513" s="66"/>
      <c r="L513" s="66"/>
      <c r="M513" s="66"/>
      <c r="N513" s="66"/>
      <c r="O513" s="66"/>
      <c r="P513" s="485"/>
      <c r="Q513" s="485"/>
      <c r="R513" s="485"/>
      <c r="S513" s="485"/>
      <c r="T513" s="485"/>
      <c r="U513" s="485"/>
      <c r="V513" s="485"/>
      <c r="W513" s="485"/>
      <c r="X513" s="485"/>
      <c r="Y513" s="485"/>
      <c r="Z513" s="485"/>
      <c r="AA513" s="485"/>
      <c r="AB513" s="485"/>
      <c r="AC513" s="485"/>
      <c r="AD513" s="485"/>
      <c r="AE513" s="485"/>
      <c r="AF513" s="485"/>
      <c r="AG513" s="485"/>
      <c r="AH513" s="485"/>
      <c r="AI513" s="485"/>
      <c r="AJ513" s="485"/>
      <c r="AK513" s="485"/>
      <c r="AL513" s="485"/>
      <c r="AM513" s="485"/>
      <c r="AN513" s="485"/>
      <c r="AO513" s="485"/>
      <c r="AP513" s="485"/>
      <c r="AQ513" s="48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76"/>
      <c r="CC513" s="76"/>
      <c r="CD513" s="76"/>
      <c r="CE513" s="76"/>
      <c r="CF513" s="76"/>
      <c r="CG513" s="77"/>
      <c r="CH513" s="77"/>
      <c r="CN513" s="85"/>
      <c r="CO513" s="85"/>
      <c r="CP513" s="85"/>
      <c r="CQ513" s="85"/>
      <c r="CR513" s="85"/>
      <c r="CS513" s="85"/>
      <c r="CT513" s="85"/>
      <c r="CU513" s="85"/>
      <c r="CV513" s="85"/>
    </row>
    <row r="514" spans="1:100" ht="6" customHeight="1" x14ac:dyDescent="0.2">
      <c r="A514" s="132" t="str">
        <f>+IF('⑧一覧からの作成用データ（異動届）'!$AC$40="印刷ＯＫ→",1,"")</f>
        <v/>
      </c>
      <c r="B514" s="82"/>
      <c r="C514" s="2414" t="s">
        <v>113</v>
      </c>
      <c r="D514" s="2414"/>
      <c r="E514" s="2414"/>
      <c r="F514" s="2414"/>
      <c r="G514" s="2414"/>
      <c r="H514" s="2414"/>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row>
    <row r="515" spans="1:100" ht="12.75" customHeight="1" x14ac:dyDescent="0.2">
      <c r="A515" s="132" t="str">
        <f>+IF('⑧一覧からの作成用データ（異動届）'!$AC$40="印刷ＯＫ→",1,"")</f>
        <v/>
      </c>
      <c r="B515" s="82"/>
      <c r="C515" s="2414"/>
      <c r="D515" s="2414"/>
      <c r="E515" s="2414"/>
      <c r="F515" s="2414"/>
      <c r="G515" s="2414"/>
      <c r="H515" s="2414"/>
      <c r="I515" s="82"/>
      <c r="J515" s="82"/>
      <c r="K515" s="2415" t="s">
        <v>489</v>
      </c>
      <c r="L515" s="2415"/>
      <c r="M515" s="2415"/>
      <c r="N515" s="2415"/>
      <c r="O515" s="2415"/>
      <c r="P515" s="2415"/>
      <c r="Q515" s="2415"/>
      <c r="R515" s="2415"/>
      <c r="S515" s="2415"/>
      <c r="T515" s="2415"/>
      <c r="U515" s="2415"/>
      <c r="V515" s="2415"/>
      <c r="W515" s="2415"/>
      <c r="X515" s="2415"/>
      <c r="Y515" s="2415"/>
      <c r="Z515" s="2415"/>
      <c r="AA515" s="2415"/>
      <c r="AB515" s="2417" t="s">
        <v>481</v>
      </c>
      <c r="AC515" s="2417"/>
      <c r="AD515" s="2417"/>
      <c r="AE515" s="2417"/>
      <c r="AF515" s="2417"/>
      <c r="AG515" s="2417"/>
      <c r="AH515" s="2417"/>
      <c r="AI515" s="2417"/>
      <c r="AJ515" s="2417"/>
      <c r="AK515" s="2417"/>
      <c r="AL515" s="2417"/>
      <c r="AM515" s="2417"/>
      <c r="AN515" s="2417"/>
      <c r="AO515" s="2417"/>
      <c r="AP515" s="2417"/>
      <c r="AQ515" s="2417"/>
      <c r="AR515" s="2417"/>
      <c r="AS515" s="2417"/>
      <c r="AT515" s="2417"/>
      <c r="AU515" s="2417"/>
      <c r="AV515" s="2417"/>
      <c r="AW515" s="2417"/>
      <c r="AX515" s="2419" t="s">
        <v>26</v>
      </c>
      <c r="AY515" s="2420"/>
      <c r="AZ515" s="2420"/>
      <c r="BA515" s="2421"/>
      <c r="BB515" s="2447"/>
      <c r="BC515" s="2448"/>
      <c r="BD515" s="2448"/>
      <c r="BE515" s="2448"/>
      <c r="BF515" s="2448"/>
      <c r="BG515" s="2448"/>
      <c r="BH515" s="2448"/>
      <c r="BI515" s="2448"/>
      <c r="BJ515" s="2448"/>
      <c r="BK515" s="2448"/>
      <c r="BL515" s="2448"/>
      <c r="BM515" s="2448"/>
      <c r="BN515" s="2448"/>
      <c r="BO515" s="2448"/>
      <c r="BP515" s="2448"/>
      <c r="BQ515" s="2448"/>
      <c r="BR515" s="2448"/>
      <c r="BS515" s="2448"/>
      <c r="BT515" s="2449"/>
      <c r="BU515" s="697" t="s">
        <v>28</v>
      </c>
      <c r="BV515" s="2051"/>
      <c r="BW515" s="2051"/>
      <c r="BX515" s="2051"/>
      <c r="BY515" s="2051"/>
      <c r="BZ515" s="2051"/>
      <c r="CA515" s="2051"/>
      <c r="CB515" s="2051"/>
      <c r="CC515" s="2051"/>
      <c r="CD515" s="2053"/>
      <c r="CE515" s="82"/>
      <c r="CF515" s="82"/>
    </row>
    <row r="516" spans="1:100" ht="12.75" customHeight="1" x14ac:dyDescent="0.2">
      <c r="A516" s="132" t="str">
        <f>+IF('⑧一覧からの作成用データ（異動届）'!$AC$40="印刷ＯＫ→",1,"")</f>
        <v/>
      </c>
      <c r="B516" s="82"/>
      <c r="C516" s="2414"/>
      <c r="D516" s="2414"/>
      <c r="E516" s="2414"/>
      <c r="F516" s="2414"/>
      <c r="G516" s="2414"/>
      <c r="H516" s="2414"/>
      <c r="I516" s="82"/>
      <c r="J516" s="82"/>
      <c r="K516" s="2415"/>
      <c r="L516" s="2415"/>
      <c r="M516" s="2415"/>
      <c r="N516" s="2415"/>
      <c r="O516" s="2415"/>
      <c r="P516" s="2415"/>
      <c r="Q516" s="2415"/>
      <c r="R516" s="2415"/>
      <c r="S516" s="2415"/>
      <c r="T516" s="2415"/>
      <c r="U516" s="2415"/>
      <c r="V516" s="2415"/>
      <c r="W516" s="2415"/>
      <c r="X516" s="2415"/>
      <c r="Y516" s="2415"/>
      <c r="Z516" s="2415"/>
      <c r="AA516" s="2415"/>
      <c r="AB516" s="2417"/>
      <c r="AC516" s="2417"/>
      <c r="AD516" s="2417"/>
      <c r="AE516" s="2417"/>
      <c r="AF516" s="2417"/>
      <c r="AG516" s="2417"/>
      <c r="AH516" s="2417"/>
      <c r="AI516" s="2417"/>
      <c r="AJ516" s="2417"/>
      <c r="AK516" s="2417"/>
      <c r="AL516" s="2417"/>
      <c r="AM516" s="2417"/>
      <c r="AN516" s="2417"/>
      <c r="AO516" s="2417"/>
      <c r="AP516" s="2417"/>
      <c r="AQ516" s="2417"/>
      <c r="AR516" s="2417"/>
      <c r="AS516" s="2417"/>
      <c r="AT516" s="2417"/>
      <c r="AU516" s="2417"/>
      <c r="AV516" s="2417"/>
      <c r="AW516" s="2417"/>
      <c r="AX516" s="2422"/>
      <c r="AY516" s="2423"/>
      <c r="AZ516" s="2423"/>
      <c r="BA516" s="2424"/>
      <c r="BB516" s="2450"/>
      <c r="BC516" s="2451"/>
      <c r="BD516" s="2451"/>
      <c r="BE516" s="2451"/>
      <c r="BF516" s="2451"/>
      <c r="BG516" s="2451"/>
      <c r="BH516" s="2451"/>
      <c r="BI516" s="2451"/>
      <c r="BJ516" s="2451"/>
      <c r="BK516" s="2451"/>
      <c r="BL516" s="2451"/>
      <c r="BM516" s="2451"/>
      <c r="BN516" s="2451"/>
      <c r="BO516" s="2451"/>
      <c r="BP516" s="2451"/>
      <c r="BQ516" s="2451"/>
      <c r="BR516" s="2451"/>
      <c r="BS516" s="2451"/>
      <c r="BT516" s="2452"/>
      <c r="BU516" s="1559"/>
      <c r="BV516" s="2052"/>
      <c r="BW516" s="2052"/>
      <c r="BX516" s="2052"/>
      <c r="BY516" s="2052"/>
      <c r="BZ516" s="2052"/>
      <c r="CA516" s="2052"/>
      <c r="CB516" s="2052"/>
      <c r="CC516" s="2052"/>
      <c r="CD516" s="2054"/>
      <c r="CE516" s="83"/>
      <c r="CF516" s="83"/>
    </row>
    <row r="517" spans="1:100" ht="12.75" customHeight="1" x14ac:dyDescent="0.2">
      <c r="A517" s="132" t="str">
        <f>+IF('⑧一覧からの作成用データ（異動届）'!$AC$40="印刷ＯＫ→",1,"")</f>
        <v/>
      </c>
      <c r="B517" s="82"/>
      <c r="C517" s="82"/>
      <c r="D517" s="82"/>
      <c r="E517" s="82"/>
      <c r="F517" s="82"/>
      <c r="G517" s="82"/>
      <c r="H517" s="82"/>
      <c r="I517" s="82"/>
      <c r="J517" s="82"/>
      <c r="K517" s="2415"/>
      <c r="L517" s="2415"/>
      <c r="M517" s="2415"/>
      <c r="N517" s="2415"/>
      <c r="O517" s="2415"/>
      <c r="P517" s="2415"/>
      <c r="Q517" s="2415"/>
      <c r="R517" s="2415"/>
      <c r="S517" s="2415"/>
      <c r="T517" s="2415"/>
      <c r="U517" s="2415"/>
      <c r="V517" s="2415"/>
      <c r="W517" s="2415"/>
      <c r="X517" s="2415"/>
      <c r="Y517" s="2415"/>
      <c r="Z517" s="2415"/>
      <c r="AA517" s="2415"/>
      <c r="AB517" s="2417"/>
      <c r="AC517" s="2417"/>
      <c r="AD517" s="2417"/>
      <c r="AE517" s="2417"/>
      <c r="AF517" s="2417"/>
      <c r="AG517" s="2417"/>
      <c r="AH517" s="2417"/>
      <c r="AI517" s="2417"/>
      <c r="AJ517" s="2417"/>
      <c r="AK517" s="2417"/>
      <c r="AL517" s="2417"/>
      <c r="AM517" s="2417"/>
      <c r="AN517" s="2417"/>
      <c r="AO517" s="2417"/>
      <c r="AP517" s="2417"/>
      <c r="AQ517" s="2417"/>
      <c r="AR517" s="2417"/>
      <c r="AS517" s="2417"/>
      <c r="AT517" s="2417"/>
      <c r="AU517" s="2417"/>
      <c r="AV517" s="2417"/>
      <c r="AW517" s="2417"/>
      <c r="AX517" s="2422"/>
      <c r="AY517" s="2423"/>
      <c r="AZ517" s="2423"/>
      <c r="BA517" s="2424"/>
      <c r="BB517" s="2450"/>
      <c r="BC517" s="2451"/>
      <c r="BD517" s="2451"/>
      <c r="BE517" s="2451"/>
      <c r="BF517" s="2451"/>
      <c r="BG517" s="2451"/>
      <c r="BH517" s="2451"/>
      <c r="BI517" s="2451"/>
      <c r="BJ517" s="2451"/>
      <c r="BK517" s="2451"/>
      <c r="BL517" s="2451"/>
      <c r="BM517" s="2451"/>
      <c r="BN517" s="2451"/>
      <c r="BO517" s="2451"/>
      <c r="BP517" s="2451"/>
      <c r="BQ517" s="2451"/>
      <c r="BR517" s="2451"/>
      <c r="BS517" s="2451"/>
      <c r="BT517" s="2452"/>
      <c r="BU517" s="2437" t="s">
        <v>27</v>
      </c>
      <c r="BV517" s="2397" t="s">
        <v>29</v>
      </c>
      <c r="BW517" s="2397"/>
      <c r="BX517" s="2397"/>
      <c r="BY517" s="2397"/>
      <c r="BZ517" s="2398"/>
      <c r="CA517" s="1683" t="s">
        <v>30</v>
      </c>
      <c r="CB517" s="2397"/>
      <c r="CC517" s="2397"/>
      <c r="CD517" s="2398"/>
      <c r="CE517" s="76"/>
      <c r="CF517" s="76"/>
    </row>
    <row r="518" spans="1:100" ht="12.75" customHeight="1" x14ac:dyDescent="0.2">
      <c r="A518" s="132" t="str">
        <f>+IF('⑧一覧からの作成用データ（異動届）'!$AC$40="印刷ＯＫ→",1,"")</f>
        <v/>
      </c>
      <c r="B518" s="82"/>
      <c r="C518" s="82">
        <v>3</v>
      </c>
      <c r="D518" s="82"/>
      <c r="E518" s="82"/>
      <c r="F518" s="82"/>
      <c r="G518" s="82"/>
      <c r="H518" s="82">
        <v>2</v>
      </c>
      <c r="I518" s="82">
        <v>1</v>
      </c>
      <c r="J518" s="82"/>
      <c r="K518" s="2415"/>
      <c r="L518" s="2415"/>
      <c r="M518" s="2415"/>
      <c r="N518" s="2415"/>
      <c r="O518" s="2415"/>
      <c r="P518" s="2415"/>
      <c r="Q518" s="2415"/>
      <c r="R518" s="2415"/>
      <c r="S518" s="2415"/>
      <c r="T518" s="2415"/>
      <c r="U518" s="2415"/>
      <c r="V518" s="2415"/>
      <c r="W518" s="2415"/>
      <c r="X518" s="2415"/>
      <c r="Y518" s="2415"/>
      <c r="Z518" s="2415"/>
      <c r="AA518" s="2415"/>
      <c r="AB518" s="2417"/>
      <c r="AC518" s="2417"/>
      <c r="AD518" s="2417"/>
      <c r="AE518" s="2417"/>
      <c r="AF518" s="2417"/>
      <c r="AG518" s="2417"/>
      <c r="AH518" s="2417"/>
      <c r="AI518" s="2417"/>
      <c r="AJ518" s="2417"/>
      <c r="AK518" s="2417"/>
      <c r="AL518" s="2417"/>
      <c r="AM518" s="2417"/>
      <c r="AN518" s="2417"/>
      <c r="AO518" s="2417"/>
      <c r="AP518" s="2417"/>
      <c r="AQ518" s="2417"/>
      <c r="AR518" s="2417"/>
      <c r="AS518" s="2417"/>
      <c r="AT518" s="2417"/>
      <c r="AU518" s="2417"/>
      <c r="AV518" s="2417"/>
      <c r="AW518" s="2417"/>
      <c r="AX518" s="2422"/>
      <c r="AY518" s="2423"/>
      <c r="AZ518" s="2423"/>
      <c r="BA518" s="2424"/>
      <c r="BB518" s="2450"/>
      <c r="BC518" s="2451"/>
      <c r="BD518" s="2451"/>
      <c r="BE518" s="2451"/>
      <c r="BF518" s="2451"/>
      <c r="BG518" s="2451"/>
      <c r="BH518" s="2451"/>
      <c r="BI518" s="2451"/>
      <c r="BJ518" s="2451"/>
      <c r="BK518" s="2451"/>
      <c r="BL518" s="2451"/>
      <c r="BM518" s="2451"/>
      <c r="BN518" s="2451"/>
      <c r="BO518" s="2451"/>
      <c r="BP518" s="2451"/>
      <c r="BQ518" s="2451"/>
      <c r="BR518" s="2451"/>
      <c r="BS518" s="2451"/>
      <c r="BT518" s="2452"/>
      <c r="BU518" s="2437"/>
      <c r="BV518" s="2399"/>
      <c r="BW518" s="2399"/>
      <c r="BX518" s="2399"/>
      <c r="BY518" s="2399"/>
      <c r="BZ518" s="2400"/>
      <c r="CA518" s="2401"/>
      <c r="CB518" s="2399"/>
      <c r="CC518" s="2399"/>
      <c r="CD518" s="2400"/>
      <c r="CE518" s="76"/>
      <c r="CF518" s="76"/>
    </row>
    <row r="519" spans="1:100" ht="12.75" customHeight="1" x14ac:dyDescent="0.2">
      <c r="A519" s="132" t="str">
        <f>+IF('⑧一覧からの作成用データ（異動届）'!$AC$40="印刷ＯＫ→",1,"")</f>
        <v/>
      </c>
      <c r="B519" s="2413" t="s">
        <v>67</v>
      </c>
      <c r="C519" s="2413" t="s">
        <v>66</v>
      </c>
      <c r="D519" s="2396" t="s">
        <v>65</v>
      </c>
      <c r="E519" s="2396" t="s">
        <v>64</v>
      </c>
      <c r="F519" s="2413" t="s">
        <v>63</v>
      </c>
      <c r="G519" s="2413" t="s">
        <v>62</v>
      </c>
      <c r="H519" s="2396" t="s">
        <v>61</v>
      </c>
      <c r="I519" s="2396" t="s">
        <v>60</v>
      </c>
      <c r="J519" s="486"/>
      <c r="K519" s="2415"/>
      <c r="L519" s="2415"/>
      <c r="M519" s="2415"/>
      <c r="N519" s="2415"/>
      <c r="O519" s="2415"/>
      <c r="P519" s="2415"/>
      <c r="Q519" s="2415"/>
      <c r="R519" s="2415"/>
      <c r="S519" s="2415"/>
      <c r="T519" s="2415"/>
      <c r="U519" s="2415"/>
      <c r="V519" s="2415"/>
      <c r="W519" s="2415"/>
      <c r="X519" s="2415"/>
      <c r="Y519" s="2415"/>
      <c r="Z519" s="2415"/>
      <c r="AA519" s="2415"/>
      <c r="AB519" s="2417"/>
      <c r="AC519" s="2417"/>
      <c r="AD519" s="2417"/>
      <c r="AE519" s="2417"/>
      <c r="AF519" s="2417"/>
      <c r="AG519" s="2417"/>
      <c r="AH519" s="2417"/>
      <c r="AI519" s="2417"/>
      <c r="AJ519" s="2417"/>
      <c r="AK519" s="2417"/>
      <c r="AL519" s="2417"/>
      <c r="AM519" s="2417"/>
      <c r="AN519" s="2417"/>
      <c r="AO519" s="2417"/>
      <c r="AP519" s="2417"/>
      <c r="AQ519" s="2417"/>
      <c r="AR519" s="2417"/>
      <c r="AS519" s="2417"/>
      <c r="AT519" s="2417"/>
      <c r="AU519" s="2417"/>
      <c r="AV519" s="2417"/>
      <c r="AW519" s="2417"/>
      <c r="AX519" s="2422"/>
      <c r="AY519" s="2423"/>
      <c r="AZ519" s="2423"/>
      <c r="BA519" s="2424"/>
      <c r="BB519" s="2450"/>
      <c r="BC519" s="2451"/>
      <c r="BD519" s="2451"/>
      <c r="BE519" s="2451"/>
      <c r="BF519" s="2451"/>
      <c r="BG519" s="2451"/>
      <c r="BH519" s="2451"/>
      <c r="BI519" s="2451"/>
      <c r="BJ519" s="2451"/>
      <c r="BK519" s="2451"/>
      <c r="BL519" s="2451"/>
      <c r="BM519" s="2451"/>
      <c r="BN519" s="2451"/>
      <c r="BO519" s="2451"/>
      <c r="BP519" s="2451"/>
      <c r="BQ519" s="2451"/>
      <c r="BR519" s="2451"/>
      <c r="BS519" s="2451"/>
      <c r="BT519" s="2452"/>
      <c r="BU519" s="2437"/>
      <c r="BV519" s="2397" t="s">
        <v>32</v>
      </c>
      <c r="BW519" s="2397"/>
      <c r="BX519" s="2397"/>
      <c r="BY519" s="2397"/>
      <c r="BZ519" s="2398"/>
      <c r="CA519" s="1683" t="s">
        <v>31</v>
      </c>
      <c r="CB519" s="2397"/>
      <c r="CC519" s="2397"/>
      <c r="CD519" s="2398"/>
      <c r="CE519" s="76"/>
      <c r="CF519" s="76"/>
    </row>
    <row r="520" spans="1:100" ht="13.5" customHeight="1" x14ac:dyDescent="0.2">
      <c r="A520" s="132" t="str">
        <f>+IF('⑧一覧からの作成用データ（異動届）'!$AC$40="印刷ＯＫ→",1,"")</f>
        <v/>
      </c>
      <c r="B520" s="2413"/>
      <c r="C520" s="2413"/>
      <c r="D520" s="2396"/>
      <c r="E520" s="2396"/>
      <c r="F520" s="2413"/>
      <c r="G520" s="2413"/>
      <c r="H520" s="2396"/>
      <c r="I520" s="2396"/>
      <c r="J520" s="486"/>
      <c r="K520" s="2416"/>
      <c r="L520" s="2416"/>
      <c r="M520" s="2416"/>
      <c r="N520" s="2416"/>
      <c r="O520" s="2416"/>
      <c r="P520" s="2416"/>
      <c r="Q520" s="2416"/>
      <c r="R520" s="2416"/>
      <c r="S520" s="2416"/>
      <c r="T520" s="2416"/>
      <c r="U520" s="2416"/>
      <c r="V520" s="2416"/>
      <c r="W520" s="2416"/>
      <c r="X520" s="2416"/>
      <c r="Y520" s="2416"/>
      <c r="Z520" s="2416"/>
      <c r="AA520" s="2416"/>
      <c r="AB520" s="2418"/>
      <c r="AC520" s="2418"/>
      <c r="AD520" s="2418"/>
      <c r="AE520" s="2418"/>
      <c r="AF520" s="2418"/>
      <c r="AG520" s="2418"/>
      <c r="AH520" s="2418"/>
      <c r="AI520" s="2418"/>
      <c r="AJ520" s="2418"/>
      <c r="AK520" s="2418"/>
      <c r="AL520" s="2418"/>
      <c r="AM520" s="2418"/>
      <c r="AN520" s="2418"/>
      <c r="AO520" s="2418"/>
      <c r="AP520" s="2418"/>
      <c r="AQ520" s="2418"/>
      <c r="AR520" s="2418"/>
      <c r="AS520" s="2418"/>
      <c r="AT520" s="2418"/>
      <c r="AU520" s="2418"/>
      <c r="AV520" s="2418"/>
      <c r="AW520" s="2418"/>
      <c r="AX520" s="2425"/>
      <c r="AY520" s="2426"/>
      <c r="AZ520" s="2426"/>
      <c r="BA520" s="2427"/>
      <c r="BB520" s="2453"/>
      <c r="BC520" s="2454"/>
      <c r="BD520" s="2454"/>
      <c r="BE520" s="2454"/>
      <c r="BF520" s="2454"/>
      <c r="BG520" s="2454"/>
      <c r="BH520" s="2454"/>
      <c r="BI520" s="2454"/>
      <c r="BJ520" s="2454"/>
      <c r="BK520" s="2454"/>
      <c r="BL520" s="2454"/>
      <c r="BM520" s="2454"/>
      <c r="BN520" s="2454"/>
      <c r="BO520" s="2454"/>
      <c r="BP520" s="2454"/>
      <c r="BQ520" s="2454"/>
      <c r="BR520" s="2454"/>
      <c r="BS520" s="2454"/>
      <c r="BT520" s="2455"/>
      <c r="BU520" s="2437"/>
      <c r="BV520" s="2399"/>
      <c r="BW520" s="2399"/>
      <c r="BX520" s="2399"/>
      <c r="BY520" s="2399"/>
      <c r="BZ520" s="2400"/>
      <c r="CA520" s="2401"/>
      <c r="CB520" s="2399"/>
      <c r="CC520" s="2399"/>
      <c r="CD520" s="2400"/>
      <c r="CE520" s="76"/>
      <c r="CF520" s="76"/>
      <c r="CG520" s="84"/>
      <c r="CL520" s="85"/>
      <c r="CM520" s="85"/>
      <c r="CN520" s="85"/>
      <c r="CO520" s="85"/>
      <c r="CP520" s="85"/>
      <c r="CQ520" s="85"/>
      <c r="CR520" s="85"/>
      <c r="CS520" s="85"/>
      <c r="CT520" s="85"/>
    </row>
    <row r="521" spans="1:100" ht="13.5" customHeight="1" x14ac:dyDescent="0.2">
      <c r="A521" s="132" t="str">
        <f>+IF('⑧一覧からの作成用データ（異動届）'!$AC$40="印刷ＯＫ→",1,"")</f>
        <v/>
      </c>
      <c r="B521" s="2413"/>
      <c r="C521" s="2413"/>
      <c r="D521" s="2396"/>
      <c r="E521" s="2396"/>
      <c r="F521" s="2413"/>
      <c r="G521" s="2413"/>
      <c r="H521" s="2396"/>
      <c r="I521" s="2396"/>
      <c r="J521" s="486"/>
      <c r="K521" s="45"/>
      <c r="L521" s="25"/>
      <c r="M521" s="25"/>
      <c r="N521" s="25"/>
      <c r="O521" s="25"/>
      <c r="P521" s="25"/>
      <c r="Q521" s="25"/>
      <c r="R521" s="25"/>
      <c r="S521" s="25"/>
      <c r="T521" s="25"/>
      <c r="U521" s="25"/>
      <c r="V521" s="25"/>
      <c r="W521" s="25"/>
      <c r="X521" s="25"/>
      <c r="Y521" s="46"/>
      <c r="Z521" s="2402" t="s">
        <v>513</v>
      </c>
      <c r="AA521" s="2403"/>
      <c r="AB521" s="2408" t="s">
        <v>21</v>
      </c>
      <c r="AC521" s="2409"/>
      <c r="AD521" s="2409"/>
      <c r="AE521" s="2409"/>
      <c r="AF521" s="2409"/>
      <c r="AG521" s="2410"/>
      <c r="AH521" s="1682" t="s">
        <v>467</v>
      </c>
      <c r="AI521" s="1683"/>
      <c r="AJ521" s="2097" t="str">
        <f>①伊勢崎市における事業所基本情報!$K$26&amp;"-"&amp;①伊勢崎市における事業所基本情報!Q26&amp;""</f>
        <v>-</v>
      </c>
      <c r="AK521" s="2097"/>
      <c r="AL521" s="2097"/>
      <c r="AM521" s="2097"/>
      <c r="AN521" s="2097"/>
      <c r="AO521" s="2097"/>
      <c r="AP521" s="2097"/>
      <c r="AQ521" s="2097"/>
      <c r="AR521" s="25"/>
      <c r="AS521" s="25"/>
      <c r="AT521" s="25"/>
      <c r="AU521" s="25"/>
      <c r="AV521" s="25"/>
      <c r="AW521" s="25"/>
      <c r="AX521" s="25"/>
      <c r="AY521" s="76"/>
      <c r="AZ521" s="76"/>
      <c r="BA521" s="76"/>
      <c r="BB521" s="76"/>
      <c r="BC521" s="76"/>
      <c r="BD521" s="25"/>
      <c r="BE521" s="25"/>
      <c r="BF521" s="25"/>
      <c r="BG521" s="25"/>
      <c r="BH521" s="2386" t="s">
        <v>508</v>
      </c>
      <c r="BI521" s="2386"/>
      <c r="BJ521" s="2386"/>
      <c r="BK521" s="2386"/>
      <c r="BL521" s="2386"/>
      <c r="BM521" s="2386"/>
      <c r="BN521" s="2386"/>
      <c r="BO521" s="2411" t="str">
        <f>①伊勢崎市における事業所基本情報!$CG$18&amp;""</f>
        <v/>
      </c>
      <c r="BP521" s="2392"/>
      <c r="BQ521" s="2392" t="str">
        <f>①伊勢崎市における事業所基本情報!$CH$18&amp;""</f>
        <v/>
      </c>
      <c r="BR521" s="2392"/>
      <c r="BS521" s="2392" t="str">
        <f>①伊勢崎市における事業所基本情報!$CI$18&amp;""</f>
        <v/>
      </c>
      <c r="BT521" s="2392"/>
      <c r="BU521" s="2392" t="str">
        <f>①伊勢崎市における事業所基本情報!$CJ$18&amp;""</f>
        <v/>
      </c>
      <c r="BV521" s="2392"/>
      <c r="BW521" s="2392" t="str">
        <f>①伊勢崎市における事業所基本情報!$CK$18&amp;""</f>
        <v/>
      </c>
      <c r="BX521" s="2392"/>
      <c r="BY521" s="2392" t="str">
        <f>①伊勢崎市における事業所基本情報!$CL$18&amp;""</f>
        <v/>
      </c>
      <c r="BZ521" s="2392"/>
      <c r="CA521" s="2392" t="str">
        <f>①伊勢崎市における事業所基本情報!$CM$18&amp;""</f>
        <v/>
      </c>
      <c r="CB521" s="2392"/>
      <c r="CC521" s="2392" t="str">
        <f>①伊勢崎市における事業所基本情報!$CN$18&amp;""</f>
        <v/>
      </c>
      <c r="CD521" s="2394"/>
      <c r="CE521" s="86"/>
      <c r="CF521" s="86"/>
      <c r="CG521" s="84"/>
      <c r="CL521" s="85"/>
      <c r="CM521" s="85"/>
      <c r="CN521" s="85"/>
      <c r="CO521" s="85"/>
      <c r="CP521" s="85"/>
      <c r="CQ521" s="85"/>
      <c r="CR521" s="85"/>
      <c r="CS521" s="85"/>
      <c r="CT521" s="85"/>
    </row>
    <row r="522" spans="1:100" ht="12" customHeight="1" x14ac:dyDescent="0.2">
      <c r="A522" s="132" t="str">
        <f>+IF('⑧一覧からの作成用データ（異動届）'!$AC$40="印刷ＯＫ→",1,"")</f>
        <v/>
      </c>
      <c r="B522" s="2413"/>
      <c r="C522" s="2413"/>
      <c r="D522" s="2396"/>
      <c r="E522" s="2396"/>
      <c r="F522" s="2413"/>
      <c r="G522" s="2413"/>
      <c r="H522" s="2396"/>
      <c r="I522" s="2396"/>
      <c r="J522" s="486"/>
      <c r="K522" s="47"/>
      <c r="L522" s="76"/>
      <c r="M522" s="76"/>
      <c r="N522" s="76"/>
      <c r="O522" s="76"/>
      <c r="P522" s="76"/>
      <c r="Q522" s="76"/>
      <c r="R522" s="76"/>
      <c r="S522" s="76"/>
      <c r="T522" s="76"/>
      <c r="U522" s="76"/>
      <c r="V522" s="76"/>
      <c r="W522" s="76"/>
      <c r="X522" s="76"/>
      <c r="Y522" s="48"/>
      <c r="Z522" s="2404"/>
      <c r="AA522" s="2405"/>
      <c r="AB522" s="1640"/>
      <c r="AC522" s="1590"/>
      <c r="AD522" s="1590"/>
      <c r="AE522" s="1590"/>
      <c r="AF522" s="1590"/>
      <c r="AG522" s="1641"/>
      <c r="AH522" s="1568" t="str">
        <f>①伊勢崎市における事業所基本情報!$I$27&amp;""</f>
        <v/>
      </c>
      <c r="AI522" s="1569"/>
      <c r="AJ522" s="1569"/>
      <c r="AK522" s="1569"/>
      <c r="AL522" s="1569"/>
      <c r="AM522" s="1569"/>
      <c r="AN522" s="1569"/>
      <c r="AO522" s="1569"/>
      <c r="AP522" s="1569"/>
      <c r="AQ522" s="1569"/>
      <c r="AR522" s="1569"/>
      <c r="AS522" s="1569"/>
      <c r="AT522" s="1569"/>
      <c r="AU522" s="1569"/>
      <c r="AV522" s="1569"/>
      <c r="AW522" s="1569"/>
      <c r="AX522" s="1569"/>
      <c r="AY522" s="1569"/>
      <c r="AZ522" s="1569"/>
      <c r="BA522" s="1569"/>
      <c r="BB522" s="1569"/>
      <c r="BC522" s="1569"/>
      <c r="BD522" s="1569"/>
      <c r="BE522" s="1569"/>
      <c r="BF522" s="1569"/>
      <c r="BG522" s="1569"/>
      <c r="BH522" s="2386"/>
      <c r="BI522" s="2386"/>
      <c r="BJ522" s="2386"/>
      <c r="BK522" s="2386"/>
      <c r="BL522" s="2386"/>
      <c r="BM522" s="2386"/>
      <c r="BN522" s="2386"/>
      <c r="BO522" s="2412"/>
      <c r="BP522" s="2393"/>
      <c r="BQ522" s="2393"/>
      <c r="BR522" s="2393"/>
      <c r="BS522" s="2393"/>
      <c r="BT522" s="2393"/>
      <c r="BU522" s="2393"/>
      <c r="BV522" s="2393"/>
      <c r="BW522" s="2393"/>
      <c r="BX522" s="2393"/>
      <c r="BY522" s="2393"/>
      <c r="BZ522" s="2393"/>
      <c r="CA522" s="2393"/>
      <c r="CB522" s="2393"/>
      <c r="CC522" s="2393"/>
      <c r="CD522" s="2395"/>
      <c r="CE522" s="86"/>
      <c r="CF522" s="86"/>
      <c r="CG522" s="77"/>
      <c r="CL522" s="85"/>
      <c r="CM522" s="85"/>
      <c r="CN522" s="85"/>
      <c r="CO522" s="85"/>
      <c r="CP522" s="85"/>
      <c r="CQ522" s="85"/>
      <c r="CR522" s="85"/>
      <c r="CS522" s="85"/>
      <c r="CT522" s="85"/>
    </row>
    <row r="523" spans="1:100" ht="12" customHeight="1" x14ac:dyDescent="0.2">
      <c r="A523" s="132" t="str">
        <f>+IF('⑧一覧からの作成用データ（異動届）'!$AC$40="印刷ＯＫ→",1,"")</f>
        <v/>
      </c>
      <c r="B523" s="2413"/>
      <c r="C523" s="2413"/>
      <c r="D523" s="2396"/>
      <c r="E523" s="2396"/>
      <c r="F523" s="2413"/>
      <c r="G523" s="2413"/>
      <c r="H523" s="2396"/>
      <c r="I523" s="2396"/>
      <c r="J523" s="486"/>
      <c r="K523" s="2165" t="s">
        <v>514</v>
      </c>
      <c r="L523" s="1564"/>
      <c r="M523" s="1564"/>
      <c r="N523" s="1564"/>
      <c r="O523" s="1564"/>
      <c r="P523" s="2378" t="s">
        <v>19</v>
      </c>
      <c r="Q523" s="2378"/>
      <c r="R523" s="2378"/>
      <c r="S523" s="2378"/>
      <c r="T523" s="2378"/>
      <c r="U523" s="2378"/>
      <c r="V523" s="2378"/>
      <c r="W523" s="2378"/>
      <c r="X523" s="2378"/>
      <c r="Y523" s="2379"/>
      <c r="Z523" s="2404"/>
      <c r="AA523" s="2405"/>
      <c r="AB523" s="1640"/>
      <c r="AC523" s="1590"/>
      <c r="AD523" s="1590"/>
      <c r="AE523" s="1590"/>
      <c r="AF523" s="1590"/>
      <c r="AG523" s="1641"/>
      <c r="AH523" s="1568"/>
      <c r="AI523" s="1569"/>
      <c r="AJ523" s="1569"/>
      <c r="AK523" s="1569"/>
      <c r="AL523" s="1569"/>
      <c r="AM523" s="1569"/>
      <c r="AN523" s="1569"/>
      <c r="AO523" s="1569"/>
      <c r="AP523" s="1569"/>
      <c r="AQ523" s="1569"/>
      <c r="AR523" s="1569"/>
      <c r="AS523" s="1569"/>
      <c r="AT523" s="1569"/>
      <c r="AU523" s="1569"/>
      <c r="AV523" s="1569"/>
      <c r="AW523" s="1569"/>
      <c r="AX523" s="1569"/>
      <c r="AY523" s="1569"/>
      <c r="AZ523" s="1569"/>
      <c r="BA523" s="1569"/>
      <c r="BB523" s="1569"/>
      <c r="BC523" s="1569"/>
      <c r="BD523" s="1569"/>
      <c r="BE523" s="1569"/>
      <c r="BF523" s="1569"/>
      <c r="BG523" s="1569"/>
      <c r="BH523" s="1561" t="s">
        <v>493</v>
      </c>
      <c r="BI523" s="1561"/>
      <c r="BJ523" s="1561"/>
      <c r="BK523" s="1561"/>
      <c r="BL523" s="1561"/>
      <c r="BM523" s="1561"/>
      <c r="BN523" s="1561"/>
      <c r="BO523" s="2380" t="s">
        <v>463</v>
      </c>
      <c r="BP523" s="2381"/>
      <c r="BQ523" s="2381"/>
      <c r="BR523" s="2381"/>
      <c r="BS523" s="2381"/>
      <c r="BT523" s="2381"/>
      <c r="BU523" s="2381"/>
      <c r="BV523" s="2381"/>
      <c r="BW523" s="2381"/>
      <c r="BX523" s="2381"/>
      <c r="BY523" s="2381"/>
      <c r="BZ523" s="2381"/>
      <c r="CA523" s="2381"/>
      <c r="CB523" s="2381"/>
      <c r="CC523" s="2381"/>
      <c r="CD523" s="2382"/>
      <c r="CE523" s="78"/>
      <c r="CF523" s="78"/>
      <c r="CG523" s="77"/>
      <c r="CL523" s="85"/>
      <c r="CM523" s="85"/>
      <c r="CN523" s="85"/>
      <c r="CO523" s="85"/>
      <c r="CP523" s="85"/>
      <c r="CQ523" s="85"/>
      <c r="CR523" s="85"/>
      <c r="CS523" s="85"/>
      <c r="CT523" s="85"/>
    </row>
    <row r="524" spans="1:100" ht="12" customHeight="1" x14ac:dyDescent="0.2">
      <c r="A524" s="132" t="str">
        <f>+IF('⑧一覧からの作成用データ（異動届）'!$AC$40="印刷ＯＫ→",1,"")</f>
        <v/>
      </c>
      <c r="B524" s="2413"/>
      <c r="C524" s="2413"/>
      <c r="D524" s="2396"/>
      <c r="E524" s="2396"/>
      <c r="F524" s="2413"/>
      <c r="G524" s="2413"/>
      <c r="H524" s="2396"/>
      <c r="I524" s="2396"/>
      <c r="J524" s="486"/>
      <c r="K524" s="2165"/>
      <c r="L524" s="1564"/>
      <c r="M524" s="1564"/>
      <c r="N524" s="1564"/>
      <c r="O524" s="1564"/>
      <c r="P524" s="2378"/>
      <c r="Q524" s="2378"/>
      <c r="R524" s="2378"/>
      <c r="S524" s="2378"/>
      <c r="T524" s="2378"/>
      <c r="U524" s="2378"/>
      <c r="V524" s="2378"/>
      <c r="W524" s="2378"/>
      <c r="X524" s="2378"/>
      <c r="Y524" s="2379"/>
      <c r="Z524" s="2404"/>
      <c r="AA524" s="2405"/>
      <c r="AB524" s="1637"/>
      <c r="AC524" s="1638"/>
      <c r="AD524" s="1638"/>
      <c r="AE524" s="1638"/>
      <c r="AF524" s="1638"/>
      <c r="AG524" s="1642"/>
      <c r="AH524" s="1570"/>
      <c r="AI524" s="1571"/>
      <c r="AJ524" s="1571"/>
      <c r="AK524" s="1571"/>
      <c r="AL524" s="1571"/>
      <c r="AM524" s="1571"/>
      <c r="AN524" s="1571"/>
      <c r="AO524" s="1571"/>
      <c r="AP524" s="1571"/>
      <c r="AQ524" s="1571"/>
      <c r="AR524" s="1571"/>
      <c r="AS524" s="1571"/>
      <c r="AT524" s="1571"/>
      <c r="AU524" s="1571"/>
      <c r="AV524" s="1571"/>
      <c r="AW524" s="1571"/>
      <c r="AX524" s="1571"/>
      <c r="AY524" s="1571"/>
      <c r="AZ524" s="1571"/>
      <c r="BA524" s="1571"/>
      <c r="BB524" s="1571"/>
      <c r="BC524" s="1571"/>
      <c r="BD524" s="1571"/>
      <c r="BE524" s="1571"/>
      <c r="BF524" s="1571"/>
      <c r="BG524" s="1571"/>
      <c r="BH524" s="1561"/>
      <c r="BI524" s="1561"/>
      <c r="BJ524" s="1561"/>
      <c r="BK524" s="1561"/>
      <c r="BL524" s="1561"/>
      <c r="BM524" s="1561"/>
      <c r="BN524" s="1561"/>
      <c r="BO524" s="2383"/>
      <c r="BP524" s="2384"/>
      <c r="BQ524" s="2384"/>
      <c r="BR524" s="2384"/>
      <c r="BS524" s="2384"/>
      <c r="BT524" s="2384"/>
      <c r="BU524" s="2384"/>
      <c r="BV524" s="2384"/>
      <c r="BW524" s="2384"/>
      <c r="BX524" s="2384"/>
      <c r="BY524" s="2384"/>
      <c r="BZ524" s="2384"/>
      <c r="CA524" s="2384"/>
      <c r="CB524" s="2384"/>
      <c r="CC524" s="2384"/>
      <c r="CD524" s="2385"/>
      <c r="CE524" s="78"/>
      <c r="CF524" s="78"/>
      <c r="CG524" s="77"/>
      <c r="CL524" s="85"/>
      <c r="CM524" s="85"/>
      <c r="CN524" s="85"/>
      <c r="CO524" s="85"/>
      <c r="CP524" s="85"/>
      <c r="CQ524" s="85"/>
      <c r="CR524" s="85"/>
      <c r="CS524" s="85"/>
      <c r="CT524" s="85"/>
    </row>
    <row r="525" spans="1:100" ht="13.5" customHeight="1" x14ac:dyDescent="0.2">
      <c r="A525" s="132" t="str">
        <f>+IF('⑧一覧からの作成用データ（異動届）'!$AC$40="印刷ＯＫ→",1,"")</f>
        <v/>
      </c>
      <c r="B525" s="2413"/>
      <c r="C525" s="2413"/>
      <c r="D525" s="2396"/>
      <c r="E525" s="2396"/>
      <c r="F525" s="2413"/>
      <c r="G525" s="2413"/>
      <c r="H525" s="2396"/>
      <c r="I525" s="2396"/>
      <c r="J525" s="486"/>
      <c r="K525" s="47"/>
      <c r="L525" s="76"/>
      <c r="M525" s="76"/>
      <c r="N525" s="76"/>
      <c r="O525" s="76"/>
      <c r="P525" s="76"/>
      <c r="Q525" s="76"/>
      <c r="R525" s="76"/>
      <c r="S525" s="76"/>
      <c r="T525" s="76"/>
      <c r="U525" s="76"/>
      <c r="V525" s="76"/>
      <c r="W525" s="76"/>
      <c r="X525" s="76"/>
      <c r="Y525" s="48"/>
      <c r="Z525" s="2404"/>
      <c r="AA525" s="2405"/>
      <c r="AB525" s="1634" t="s">
        <v>471</v>
      </c>
      <c r="AC525" s="1634"/>
      <c r="AD525" s="1634"/>
      <c r="AE525" s="1634"/>
      <c r="AF525" s="1634"/>
      <c r="AG525" s="1634"/>
      <c r="AH525" s="1610" t="str">
        <f>①伊勢崎市における事業所基本情報!$I$20&amp;""</f>
        <v/>
      </c>
      <c r="AI525" s="1611"/>
      <c r="AJ525" s="1611"/>
      <c r="AK525" s="1611"/>
      <c r="AL525" s="1611"/>
      <c r="AM525" s="1611"/>
      <c r="AN525" s="1611"/>
      <c r="AO525" s="1611"/>
      <c r="AP525" s="1611"/>
      <c r="AQ525" s="1611"/>
      <c r="AR525" s="1611"/>
      <c r="AS525" s="1611"/>
      <c r="AT525" s="1611"/>
      <c r="AU525" s="1611"/>
      <c r="AV525" s="1611"/>
      <c r="AW525" s="1611"/>
      <c r="AX525" s="1611"/>
      <c r="AY525" s="1611"/>
      <c r="AZ525" s="1611"/>
      <c r="BA525" s="1611"/>
      <c r="BB525" s="1611"/>
      <c r="BC525" s="1611"/>
      <c r="BD525" s="1611"/>
      <c r="BE525" s="1611"/>
      <c r="BF525" s="1611"/>
      <c r="BG525" s="1612"/>
      <c r="BH525" s="2386" t="s">
        <v>515</v>
      </c>
      <c r="BI525" s="2386"/>
      <c r="BJ525" s="2386"/>
      <c r="BK525" s="2386"/>
      <c r="BL525" s="1550" t="s">
        <v>33</v>
      </c>
      <c r="BM525" s="1550"/>
      <c r="BN525" s="1550"/>
      <c r="BO525" s="2388" t="str">
        <f>①伊勢崎市における事業所基本情報!$I$35&amp;""</f>
        <v/>
      </c>
      <c r="BP525" s="1614"/>
      <c r="BQ525" s="1614"/>
      <c r="BR525" s="1614"/>
      <c r="BS525" s="1614"/>
      <c r="BT525" s="1614"/>
      <c r="BU525" s="1614"/>
      <c r="BV525" s="1614"/>
      <c r="BW525" s="1614"/>
      <c r="BX525" s="1614"/>
      <c r="BY525" s="1614"/>
      <c r="BZ525" s="1614"/>
      <c r="CA525" s="1614"/>
      <c r="CB525" s="1614"/>
      <c r="CC525" s="1614"/>
      <c r="CD525" s="2389"/>
      <c r="CE525" s="78"/>
      <c r="CF525" s="78"/>
      <c r="CG525" s="77"/>
      <c r="CL525" s="85"/>
    </row>
    <row r="526" spans="1:100" ht="12" customHeight="1" x14ac:dyDescent="0.2">
      <c r="A526" s="132" t="str">
        <f>+IF('⑧一覧からの作成用データ（異動届）'!$AC$40="印刷ＯＫ→",1,"")</f>
        <v/>
      </c>
      <c r="B526" s="2413"/>
      <c r="C526" s="2413"/>
      <c r="D526" s="2396"/>
      <c r="E526" s="2396"/>
      <c r="F526" s="2413"/>
      <c r="G526" s="2413"/>
      <c r="H526" s="2396"/>
      <c r="I526" s="2396"/>
      <c r="J526" s="486"/>
      <c r="K526" s="2533">
        <f ca="1">IF('⑧一覧からの作成用データ（異動届）'!$B$31="","",'⑧一覧からの作成用データ（異動届）'!$B$31)</f>
        <v>45617</v>
      </c>
      <c r="L526" s="2534"/>
      <c r="M526" s="2534"/>
      <c r="N526" s="2534"/>
      <c r="O526" s="2534"/>
      <c r="P526" s="2534"/>
      <c r="Q526" s="2534"/>
      <c r="R526" s="2534"/>
      <c r="S526" s="2534"/>
      <c r="T526" s="2534"/>
      <c r="U526" s="2534"/>
      <c r="V526" s="2534"/>
      <c r="W526" s="2534"/>
      <c r="X526" s="2534"/>
      <c r="Y526" s="2535"/>
      <c r="Z526" s="2404"/>
      <c r="AA526" s="2405"/>
      <c r="AB526" s="2441" t="s">
        <v>484</v>
      </c>
      <c r="AC526" s="2441"/>
      <c r="AD526" s="2441"/>
      <c r="AE526" s="2441"/>
      <c r="AF526" s="2441"/>
      <c r="AG526" s="2441"/>
      <c r="AH526" s="2442" t="str">
        <f>①伊勢崎市における事業所基本情報!$I$22&amp;""</f>
        <v/>
      </c>
      <c r="AI526" s="2442"/>
      <c r="AJ526" s="2442"/>
      <c r="AK526" s="2442"/>
      <c r="AL526" s="2442"/>
      <c r="AM526" s="2442"/>
      <c r="AN526" s="2442"/>
      <c r="AO526" s="2442"/>
      <c r="AP526" s="2442"/>
      <c r="AQ526" s="2442"/>
      <c r="AR526" s="2442"/>
      <c r="AS526" s="2442"/>
      <c r="AT526" s="2442"/>
      <c r="AU526" s="2442"/>
      <c r="AV526" s="2442"/>
      <c r="AW526" s="2442"/>
      <c r="AX526" s="2442"/>
      <c r="AY526" s="2442"/>
      <c r="AZ526" s="2442"/>
      <c r="BA526" s="2442"/>
      <c r="BB526" s="2442"/>
      <c r="BC526" s="2442"/>
      <c r="BD526" s="2442"/>
      <c r="BE526" s="2442"/>
      <c r="BF526" s="2442"/>
      <c r="BG526" s="2442"/>
      <c r="BH526" s="2386"/>
      <c r="BI526" s="2386"/>
      <c r="BJ526" s="2386"/>
      <c r="BK526" s="2386"/>
      <c r="BL526" s="1550"/>
      <c r="BM526" s="1550"/>
      <c r="BN526" s="1550"/>
      <c r="BO526" s="2390"/>
      <c r="BP526" s="1616"/>
      <c r="BQ526" s="1616"/>
      <c r="BR526" s="1616"/>
      <c r="BS526" s="1616"/>
      <c r="BT526" s="1616"/>
      <c r="BU526" s="1616"/>
      <c r="BV526" s="1616"/>
      <c r="BW526" s="1616"/>
      <c r="BX526" s="1616"/>
      <c r="BY526" s="1616"/>
      <c r="BZ526" s="1616"/>
      <c r="CA526" s="1616"/>
      <c r="CB526" s="1616"/>
      <c r="CC526" s="1616"/>
      <c r="CD526" s="2391"/>
      <c r="CE526" s="78"/>
      <c r="CF526" s="78"/>
      <c r="CG526" s="77"/>
      <c r="CL526" s="85"/>
    </row>
    <row r="527" spans="1:100" ht="12" customHeight="1" x14ac:dyDescent="0.2">
      <c r="A527" s="132" t="str">
        <f>+IF('⑧一覧からの作成用データ（異動届）'!$AC$40="印刷ＯＫ→",1,"")</f>
        <v/>
      </c>
      <c r="B527" s="2413"/>
      <c r="C527" s="2413"/>
      <c r="D527" s="2396"/>
      <c r="E527" s="2396"/>
      <c r="F527" s="2413"/>
      <c r="G527" s="2413"/>
      <c r="H527" s="2396"/>
      <c r="I527" s="2396"/>
      <c r="J527" s="486"/>
      <c r="K527" s="2533"/>
      <c r="L527" s="2534"/>
      <c r="M527" s="2534"/>
      <c r="N527" s="2534"/>
      <c r="O527" s="2534"/>
      <c r="P527" s="2534"/>
      <c r="Q527" s="2534"/>
      <c r="R527" s="2534"/>
      <c r="S527" s="2534"/>
      <c r="T527" s="2534"/>
      <c r="U527" s="2534"/>
      <c r="V527" s="2534"/>
      <c r="W527" s="2534"/>
      <c r="X527" s="2534"/>
      <c r="Y527" s="2535"/>
      <c r="Z527" s="2404"/>
      <c r="AA527" s="2405"/>
      <c r="AB527" s="1550"/>
      <c r="AC527" s="1550"/>
      <c r="AD527" s="1550"/>
      <c r="AE527" s="1550"/>
      <c r="AF527" s="1550"/>
      <c r="AG527" s="1550"/>
      <c r="AH527" s="2443"/>
      <c r="AI527" s="2443"/>
      <c r="AJ527" s="2443"/>
      <c r="AK527" s="2443"/>
      <c r="AL527" s="2443"/>
      <c r="AM527" s="2443"/>
      <c r="AN527" s="2443"/>
      <c r="AO527" s="2443"/>
      <c r="AP527" s="2443"/>
      <c r="AQ527" s="2443"/>
      <c r="AR527" s="2443"/>
      <c r="AS527" s="2443"/>
      <c r="AT527" s="2443"/>
      <c r="AU527" s="2443"/>
      <c r="AV527" s="2443"/>
      <c r="AW527" s="2443"/>
      <c r="AX527" s="2443"/>
      <c r="AY527" s="2443"/>
      <c r="AZ527" s="2443"/>
      <c r="BA527" s="2443"/>
      <c r="BB527" s="2443"/>
      <c r="BC527" s="2443"/>
      <c r="BD527" s="2443"/>
      <c r="BE527" s="2443"/>
      <c r="BF527" s="2443"/>
      <c r="BG527" s="2443"/>
      <c r="BH527" s="2386"/>
      <c r="BI527" s="2386"/>
      <c r="BJ527" s="2386"/>
      <c r="BK527" s="2386"/>
      <c r="BL527" s="1550" t="s">
        <v>3</v>
      </c>
      <c r="BM527" s="1550"/>
      <c r="BN527" s="1550"/>
      <c r="BO527" s="1708" t="str">
        <f>①伊勢崎市における事業所基本情報!$I$37&amp;""</f>
        <v/>
      </c>
      <c r="BP527" s="1709"/>
      <c r="BQ527" s="1709"/>
      <c r="BR527" s="1709"/>
      <c r="BS527" s="1709"/>
      <c r="BT527" s="1709"/>
      <c r="BU527" s="1709"/>
      <c r="BV527" s="1709"/>
      <c r="BW527" s="1709"/>
      <c r="BX527" s="1709"/>
      <c r="BY527" s="1709"/>
      <c r="BZ527" s="1709"/>
      <c r="CA527" s="1709"/>
      <c r="CB527" s="1709"/>
      <c r="CC527" s="1709"/>
      <c r="CD527" s="2444"/>
      <c r="CE527" s="78"/>
      <c r="CF527" s="78"/>
      <c r="CG527" s="77"/>
      <c r="CL527" s="85"/>
      <c r="CM527" s="85"/>
    </row>
    <row r="528" spans="1:100" ht="12" customHeight="1" x14ac:dyDescent="0.2">
      <c r="A528" s="132" t="str">
        <f>+IF('⑧一覧からの作成用データ（異動届）'!$AC$40="印刷ＯＫ→",1,"")</f>
        <v/>
      </c>
      <c r="B528" s="2413"/>
      <c r="C528" s="2413"/>
      <c r="D528" s="2396"/>
      <c r="E528" s="2396"/>
      <c r="F528" s="2413"/>
      <c r="G528" s="2413"/>
      <c r="H528" s="2396"/>
      <c r="I528" s="2396"/>
      <c r="J528" s="486"/>
      <c r="K528" s="2533"/>
      <c r="L528" s="2534"/>
      <c r="M528" s="2534"/>
      <c r="N528" s="2534"/>
      <c r="O528" s="2534"/>
      <c r="P528" s="2534"/>
      <c r="Q528" s="2534"/>
      <c r="R528" s="2534"/>
      <c r="S528" s="2534"/>
      <c r="T528" s="2534"/>
      <c r="U528" s="2534"/>
      <c r="V528" s="2534"/>
      <c r="W528" s="2534"/>
      <c r="X528" s="2534"/>
      <c r="Y528" s="2535"/>
      <c r="Z528" s="2404"/>
      <c r="AA528" s="2405"/>
      <c r="AB528" s="1550"/>
      <c r="AC528" s="1550"/>
      <c r="AD528" s="1550"/>
      <c r="AE528" s="1550"/>
      <c r="AF528" s="1550"/>
      <c r="AG528" s="1550"/>
      <c r="AH528" s="2443"/>
      <c r="AI528" s="2443"/>
      <c r="AJ528" s="2443"/>
      <c r="AK528" s="2443"/>
      <c r="AL528" s="2443"/>
      <c r="AM528" s="2443"/>
      <c r="AN528" s="2443"/>
      <c r="AO528" s="2443"/>
      <c r="AP528" s="2443"/>
      <c r="AQ528" s="2443"/>
      <c r="AR528" s="2443"/>
      <c r="AS528" s="2443"/>
      <c r="AT528" s="2443"/>
      <c r="AU528" s="2443"/>
      <c r="AV528" s="2443"/>
      <c r="AW528" s="2443"/>
      <c r="AX528" s="2443"/>
      <c r="AY528" s="2443"/>
      <c r="AZ528" s="2443"/>
      <c r="BA528" s="2443"/>
      <c r="BB528" s="2443"/>
      <c r="BC528" s="2443"/>
      <c r="BD528" s="2443"/>
      <c r="BE528" s="2443"/>
      <c r="BF528" s="2443"/>
      <c r="BG528" s="2443"/>
      <c r="BH528" s="2386"/>
      <c r="BI528" s="2386"/>
      <c r="BJ528" s="2386"/>
      <c r="BK528" s="2386"/>
      <c r="BL528" s="1550"/>
      <c r="BM528" s="1550"/>
      <c r="BN528" s="1550"/>
      <c r="BO528" s="1711"/>
      <c r="BP528" s="1712"/>
      <c r="BQ528" s="1712"/>
      <c r="BR528" s="1712"/>
      <c r="BS528" s="1712"/>
      <c r="BT528" s="1712"/>
      <c r="BU528" s="1712"/>
      <c r="BV528" s="1712"/>
      <c r="BW528" s="1712"/>
      <c r="BX528" s="1712"/>
      <c r="BY528" s="1712"/>
      <c r="BZ528" s="1712"/>
      <c r="CA528" s="1712"/>
      <c r="CB528" s="1712"/>
      <c r="CC528" s="1712"/>
      <c r="CD528" s="2445"/>
      <c r="CE528" s="78"/>
      <c r="CF528" s="78"/>
      <c r="CG528" s="77"/>
      <c r="CL528" s="85"/>
      <c r="CM528" s="85"/>
    </row>
    <row r="529" spans="1:100" ht="12" customHeight="1" x14ac:dyDescent="0.2">
      <c r="A529" s="132" t="str">
        <f>+IF('⑧一覧からの作成用データ（異動届）'!$AC$40="印刷ＯＫ→",1,"")</f>
        <v/>
      </c>
      <c r="B529" s="2413"/>
      <c r="C529" s="2413"/>
      <c r="D529" s="2396"/>
      <c r="E529" s="2396"/>
      <c r="F529" s="2413"/>
      <c r="G529" s="2413"/>
      <c r="H529" s="2396"/>
      <c r="I529" s="2396"/>
      <c r="J529" s="486"/>
      <c r="K529" s="47"/>
      <c r="L529" s="76"/>
      <c r="M529" s="76"/>
      <c r="N529" s="76"/>
      <c r="O529" s="76"/>
      <c r="P529" s="76"/>
      <c r="Q529" s="76"/>
      <c r="R529" s="76"/>
      <c r="S529" s="76"/>
      <c r="T529" s="76"/>
      <c r="U529" s="76"/>
      <c r="V529" s="76"/>
      <c r="W529" s="76"/>
      <c r="X529" s="76"/>
      <c r="Y529" s="48"/>
      <c r="Z529" s="2404"/>
      <c r="AA529" s="2405"/>
      <c r="AB529" s="1550" t="s">
        <v>474</v>
      </c>
      <c r="AC529" s="1550"/>
      <c r="AD529" s="1550"/>
      <c r="AE529" s="1550"/>
      <c r="AF529" s="1550"/>
      <c r="AG529" s="1550"/>
      <c r="AH529" s="1543" t="str">
        <f>①伊勢崎市における事業所基本情報!$CG$35&amp;""</f>
        <v/>
      </c>
      <c r="AI529" s="1544"/>
      <c r="AJ529" s="1543" t="str">
        <f>①伊勢崎市における事業所基本情報!$CH$35&amp;""</f>
        <v/>
      </c>
      <c r="AK529" s="1544"/>
      <c r="AL529" s="1543" t="str">
        <f>①伊勢崎市における事業所基本情報!$CI$35&amp;""</f>
        <v/>
      </c>
      <c r="AM529" s="1544"/>
      <c r="AN529" s="1543" t="str">
        <f>①伊勢崎市における事業所基本情報!$CJ$35&amp;""</f>
        <v/>
      </c>
      <c r="AO529" s="1544"/>
      <c r="AP529" s="1543" t="str">
        <f>①伊勢崎市における事業所基本情報!$CK$35&amp;""</f>
        <v/>
      </c>
      <c r="AQ529" s="1544"/>
      <c r="AR529" s="1543" t="str">
        <f>①伊勢崎市における事業所基本情報!$CL$35&amp;""</f>
        <v/>
      </c>
      <c r="AS529" s="1544"/>
      <c r="AT529" s="1543" t="str">
        <f>①伊勢崎市における事業所基本情報!$CM$35&amp;""</f>
        <v/>
      </c>
      <c r="AU529" s="1544"/>
      <c r="AV529" s="1543" t="str">
        <f>①伊勢崎市における事業所基本情報!$CN$35&amp;""</f>
        <v/>
      </c>
      <c r="AW529" s="1544"/>
      <c r="AX529" s="1543" t="str">
        <f>①伊勢崎市における事業所基本情報!$CO$35&amp;""</f>
        <v/>
      </c>
      <c r="AY529" s="1544"/>
      <c r="AZ529" s="1543" t="str">
        <f>①伊勢崎市における事業所基本情報!$CP$35&amp;""</f>
        <v/>
      </c>
      <c r="BA529" s="1544"/>
      <c r="BB529" s="1543" t="str">
        <f>①伊勢崎市における事業所基本情報!$CQ$35&amp;""</f>
        <v/>
      </c>
      <c r="BC529" s="1544"/>
      <c r="BD529" s="1543" t="str">
        <f>①伊勢崎市における事業所基本情報!$CR$35&amp;""</f>
        <v/>
      </c>
      <c r="BE529" s="1544"/>
      <c r="BF529" s="1736" t="str">
        <f>①伊勢崎市における事業所基本情報!$CS$35&amp;""</f>
        <v/>
      </c>
      <c r="BG529" s="1737"/>
      <c r="BH529" s="2386"/>
      <c r="BI529" s="2386"/>
      <c r="BJ529" s="2386"/>
      <c r="BK529" s="2386"/>
      <c r="BL529" s="1550" t="s">
        <v>4</v>
      </c>
      <c r="BM529" s="1550"/>
      <c r="BN529" s="1550"/>
      <c r="BO529" s="1714" t="str">
        <f>①伊勢崎市における事業所基本情報!$I$39&amp;""</f>
        <v/>
      </c>
      <c r="BP529" s="1715"/>
      <c r="BQ529" s="1715"/>
      <c r="BR529" s="1715"/>
      <c r="BS529" s="1715"/>
      <c r="BT529" s="1715"/>
      <c r="BU529" s="1715"/>
      <c r="BV529" s="1715"/>
      <c r="BW529" s="1715"/>
      <c r="BX529" s="1715"/>
      <c r="BY529" s="1715"/>
      <c r="BZ529" s="1715"/>
      <c r="CA529" s="1715"/>
      <c r="CB529" s="1715"/>
      <c r="CC529" s="1715"/>
      <c r="CD529" s="2340"/>
      <c r="CE529" s="78"/>
      <c r="CF529" s="78"/>
      <c r="CL529" s="85"/>
      <c r="CM529" s="85"/>
      <c r="CN529" s="85"/>
      <c r="CO529" s="85"/>
      <c r="CP529" s="85"/>
      <c r="CQ529" s="85"/>
      <c r="CR529" s="85"/>
      <c r="CS529" s="85"/>
      <c r="CT529" s="85"/>
    </row>
    <row r="530" spans="1:100" ht="12" customHeight="1" thickBot="1" x14ac:dyDescent="0.25">
      <c r="A530" s="132" t="str">
        <f>+IF('⑧一覧からの作成用データ（異動届）'!$AC$40="印刷ＯＫ→",1,"")</f>
        <v/>
      </c>
      <c r="B530" s="2413"/>
      <c r="C530" s="2413"/>
      <c r="D530" s="2396"/>
      <c r="E530" s="2396"/>
      <c r="F530" s="2413"/>
      <c r="G530" s="2413"/>
      <c r="H530" s="2396"/>
      <c r="I530" s="2396"/>
      <c r="J530" s="486"/>
      <c r="K530" s="49"/>
      <c r="L530" s="19"/>
      <c r="M530" s="19"/>
      <c r="N530" s="19"/>
      <c r="O530" s="19"/>
      <c r="P530" s="19"/>
      <c r="Q530" s="19"/>
      <c r="R530" s="19"/>
      <c r="S530" s="19"/>
      <c r="T530" s="19"/>
      <c r="U530" s="19"/>
      <c r="V530" s="19"/>
      <c r="W530" s="19"/>
      <c r="X530" s="19"/>
      <c r="Y530" s="50"/>
      <c r="Z530" s="2406"/>
      <c r="AA530" s="2407"/>
      <c r="AB530" s="1550"/>
      <c r="AC530" s="1550"/>
      <c r="AD530" s="1550"/>
      <c r="AE530" s="1550"/>
      <c r="AF530" s="1550"/>
      <c r="AG530" s="1550"/>
      <c r="AH530" s="1620"/>
      <c r="AI530" s="1621"/>
      <c r="AJ530" s="1620"/>
      <c r="AK530" s="1621"/>
      <c r="AL530" s="1620"/>
      <c r="AM530" s="1621"/>
      <c r="AN530" s="1545"/>
      <c r="AO530" s="1546"/>
      <c r="AP530" s="1545"/>
      <c r="AQ530" s="1546"/>
      <c r="AR530" s="1545"/>
      <c r="AS530" s="1546"/>
      <c r="AT530" s="1545"/>
      <c r="AU530" s="1546"/>
      <c r="AV530" s="1545"/>
      <c r="AW530" s="1546"/>
      <c r="AX530" s="1545"/>
      <c r="AY530" s="1546"/>
      <c r="AZ530" s="1545"/>
      <c r="BA530" s="1546"/>
      <c r="BB530" s="1545"/>
      <c r="BC530" s="1546"/>
      <c r="BD530" s="1545"/>
      <c r="BE530" s="1546"/>
      <c r="BF530" s="1738"/>
      <c r="BG530" s="1543"/>
      <c r="BH530" s="2387"/>
      <c r="BI530" s="2387"/>
      <c r="BJ530" s="2387"/>
      <c r="BK530" s="2387"/>
      <c r="BL530" s="1634"/>
      <c r="BM530" s="1634"/>
      <c r="BN530" s="1634"/>
      <c r="BO530" s="2341"/>
      <c r="BP530" s="2342"/>
      <c r="BQ530" s="2342"/>
      <c r="BR530" s="2342"/>
      <c r="BS530" s="2342"/>
      <c r="BT530" s="2342"/>
      <c r="BU530" s="2342"/>
      <c r="BV530" s="2342"/>
      <c r="BW530" s="2342"/>
      <c r="BX530" s="2342"/>
      <c r="BY530" s="2342"/>
      <c r="BZ530" s="2342"/>
      <c r="CA530" s="2342"/>
      <c r="CB530" s="2342"/>
      <c r="CC530" s="2342"/>
      <c r="CD530" s="2343"/>
      <c r="CE530" s="78"/>
      <c r="CF530" s="78"/>
      <c r="CG530" s="77"/>
      <c r="CH530" s="77"/>
      <c r="CN530" s="85"/>
      <c r="CO530" s="85"/>
      <c r="CP530" s="85"/>
      <c r="CQ530" s="85"/>
      <c r="CR530" s="85"/>
      <c r="CS530" s="85"/>
      <c r="CT530" s="85"/>
      <c r="CU530" s="85"/>
      <c r="CV530" s="85"/>
    </row>
    <row r="531" spans="1:100" ht="13.5" customHeight="1" x14ac:dyDescent="0.2">
      <c r="A531" s="132" t="str">
        <f>+IF('⑧一覧からの作成用データ（異動届）'!$AC$40="印刷ＯＫ→",1,"")</f>
        <v/>
      </c>
      <c r="B531" s="2413"/>
      <c r="C531" s="2413"/>
      <c r="D531" s="2396"/>
      <c r="E531" s="2396"/>
      <c r="F531" s="2413"/>
      <c r="G531" s="2413"/>
      <c r="H531" s="2396"/>
      <c r="I531" s="2396"/>
      <c r="J531" s="486"/>
      <c r="K531" s="2344" t="s">
        <v>22</v>
      </c>
      <c r="L531" s="2344"/>
      <c r="M531" s="697" t="s">
        <v>485</v>
      </c>
      <c r="N531" s="2051"/>
      <c r="O531" s="2051"/>
      <c r="P531" s="2051"/>
      <c r="Q531" s="2051"/>
      <c r="R531" s="2053"/>
      <c r="S531" s="2514" t="str">
        <f>'⑧一覧からの作成用データ（異動届）'!$D$40&amp;""</f>
        <v/>
      </c>
      <c r="T531" s="2515"/>
      <c r="U531" s="2515"/>
      <c r="V531" s="2515"/>
      <c r="W531" s="2515"/>
      <c r="X531" s="2515"/>
      <c r="Y531" s="2515"/>
      <c r="Z531" s="2515"/>
      <c r="AA531" s="2515"/>
      <c r="AB531" s="2515"/>
      <c r="AC531" s="2515"/>
      <c r="AD531" s="2515"/>
      <c r="AE531" s="2515"/>
      <c r="AF531" s="2515"/>
      <c r="AG531" s="2515"/>
      <c r="AH531" s="2515"/>
      <c r="AI531" s="2515"/>
      <c r="AJ531" s="2515"/>
      <c r="AK531" s="2515"/>
      <c r="AL531" s="2515"/>
      <c r="AM531" s="2515"/>
      <c r="AN531" s="2345" t="s">
        <v>71</v>
      </c>
      <c r="AO531" s="2316"/>
      <c r="AP531" s="2316"/>
      <c r="AQ531" s="2316"/>
      <c r="AR531" s="2346"/>
      <c r="AS531" s="2316" t="s">
        <v>77</v>
      </c>
      <c r="AT531" s="2316"/>
      <c r="AU531" s="2316"/>
      <c r="AV531" s="2316"/>
      <c r="AW531" s="2346"/>
      <c r="AX531" s="2315" t="s">
        <v>251</v>
      </c>
      <c r="AY531" s="2316"/>
      <c r="AZ531" s="2316"/>
      <c r="BA531" s="2316"/>
      <c r="BB531" s="2317"/>
      <c r="BC531" s="2323" t="s">
        <v>72</v>
      </c>
      <c r="BD531" s="2323"/>
      <c r="BE531" s="2324"/>
      <c r="BF531" s="2030" t="s">
        <v>75</v>
      </c>
      <c r="BG531" s="2031"/>
      <c r="BH531" s="2031"/>
      <c r="BI531" s="2031"/>
      <c r="BJ531" s="2031"/>
      <c r="BK531" s="2031"/>
      <c r="BL531" s="2031"/>
      <c r="BM531" s="2031"/>
      <c r="BN531" s="2031"/>
      <c r="BO531" s="2031"/>
      <c r="BP531" s="2032"/>
      <c r="BQ531" s="2329" t="s">
        <v>76</v>
      </c>
      <c r="BR531" s="2330"/>
      <c r="BS531" s="2330"/>
      <c r="BT531" s="2330"/>
      <c r="BU531" s="2330"/>
      <c r="BV531" s="2330"/>
      <c r="BW531" s="2330"/>
      <c r="BX531" s="2330"/>
      <c r="BY531" s="2330"/>
      <c r="BZ531" s="2330"/>
      <c r="CA531" s="2330"/>
      <c r="CB531" s="2330"/>
      <c r="CC531" s="2330"/>
      <c r="CD531" s="2331"/>
      <c r="CE531" s="76"/>
      <c r="CF531" s="76"/>
      <c r="CG531" s="77"/>
      <c r="CH531" s="77"/>
      <c r="CN531" s="85"/>
      <c r="CO531" s="85"/>
      <c r="CP531" s="85"/>
      <c r="CQ531" s="85"/>
      <c r="CR531" s="85"/>
      <c r="CS531" s="85"/>
      <c r="CT531" s="85"/>
      <c r="CU531" s="85"/>
      <c r="CV531" s="85"/>
    </row>
    <row r="532" spans="1:100" ht="13.5" customHeight="1" x14ac:dyDescent="0.2">
      <c r="A532" s="132" t="str">
        <f>+IF('⑧一覧からの作成用データ（異動届）'!$AC$40="印刷ＯＫ→",1,"")</f>
        <v/>
      </c>
      <c r="B532" s="2413"/>
      <c r="C532" s="2413"/>
      <c r="D532" s="2396"/>
      <c r="E532" s="2396"/>
      <c r="F532" s="2413"/>
      <c r="G532" s="2413"/>
      <c r="H532" s="2396"/>
      <c r="I532" s="2396"/>
      <c r="J532" s="486"/>
      <c r="K532" s="2344"/>
      <c r="L532" s="2344"/>
      <c r="M532" s="2333" t="s">
        <v>3</v>
      </c>
      <c r="N532" s="2334"/>
      <c r="O532" s="2334"/>
      <c r="P532" s="2334"/>
      <c r="Q532" s="2334"/>
      <c r="R532" s="2335"/>
      <c r="S532" s="2505" t="str">
        <f>'⑧一覧からの作成用データ（異動届）'!$C$40&amp;""</f>
        <v/>
      </c>
      <c r="T532" s="1636"/>
      <c r="U532" s="1636"/>
      <c r="V532" s="1636"/>
      <c r="W532" s="1636"/>
      <c r="X532" s="1636"/>
      <c r="Y532" s="1636"/>
      <c r="Z532" s="1636"/>
      <c r="AA532" s="1636"/>
      <c r="AB532" s="1636"/>
      <c r="AC532" s="1636"/>
      <c r="AD532" s="1636"/>
      <c r="AE532" s="1636"/>
      <c r="AF532" s="1636"/>
      <c r="AG532" s="1636"/>
      <c r="AH532" s="1636"/>
      <c r="AI532" s="1636"/>
      <c r="AJ532" s="1636"/>
      <c r="AK532" s="1636"/>
      <c r="AL532" s="1636"/>
      <c r="AM532" s="1636"/>
      <c r="AN532" s="2347"/>
      <c r="AO532" s="1613"/>
      <c r="AP532" s="1613"/>
      <c r="AQ532" s="1613"/>
      <c r="AR532" s="2348"/>
      <c r="AS532" s="1613"/>
      <c r="AT532" s="1613"/>
      <c r="AU532" s="1613"/>
      <c r="AV532" s="1613"/>
      <c r="AW532" s="2348"/>
      <c r="AX532" s="2318"/>
      <c r="AY532" s="1613"/>
      <c r="AZ532" s="1613"/>
      <c r="BA532" s="1613"/>
      <c r="BB532" s="2319"/>
      <c r="BC532" s="2325"/>
      <c r="BD532" s="2325"/>
      <c r="BE532" s="2326"/>
      <c r="BF532" s="2033"/>
      <c r="BG532" s="2034"/>
      <c r="BH532" s="2034"/>
      <c r="BI532" s="2034"/>
      <c r="BJ532" s="2034"/>
      <c r="BK532" s="2034"/>
      <c r="BL532" s="2034"/>
      <c r="BM532" s="2034"/>
      <c r="BN532" s="2034"/>
      <c r="BO532" s="2034"/>
      <c r="BP532" s="2035"/>
      <c r="BQ532" s="2332"/>
      <c r="BR532" s="1590"/>
      <c r="BS532" s="1590"/>
      <c r="BT532" s="1590"/>
      <c r="BU532" s="1590"/>
      <c r="BV532" s="1590"/>
      <c r="BW532" s="1590"/>
      <c r="BX532" s="1590"/>
      <c r="BY532" s="1590"/>
      <c r="BZ532" s="1590"/>
      <c r="CA532" s="1590"/>
      <c r="CB532" s="1590"/>
      <c r="CC532" s="1590"/>
      <c r="CD532" s="1690"/>
      <c r="CE532" s="76"/>
      <c r="CF532" s="76"/>
      <c r="CG532" s="77"/>
      <c r="CH532" s="77"/>
      <c r="CN532" s="85"/>
      <c r="CO532" s="85"/>
      <c r="CP532" s="85"/>
      <c r="CQ532" s="85"/>
      <c r="CR532" s="85"/>
      <c r="CS532" s="85"/>
      <c r="CT532" s="85"/>
      <c r="CU532" s="85"/>
      <c r="CV532" s="85"/>
    </row>
    <row r="533" spans="1:100" ht="13.5" customHeight="1" x14ac:dyDescent="0.2">
      <c r="A533" s="132" t="str">
        <f>+IF('⑧一覧からの作成用データ（異動届）'!$AC$40="印刷ＯＫ→",1,"")</f>
        <v/>
      </c>
      <c r="B533" s="2413"/>
      <c r="C533" s="2413"/>
      <c r="D533" s="2396"/>
      <c r="E533" s="2396"/>
      <c r="F533" s="2413"/>
      <c r="G533" s="2413"/>
      <c r="H533" s="2396"/>
      <c r="I533" s="2396"/>
      <c r="J533" s="486"/>
      <c r="K533" s="2344"/>
      <c r="L533" s="2344"/>
      <c r="M533" s="1559"/>
      <c r="N533" s="2052"/>
      <c r="O533" s="2052"/>
      <c r="P533" s="2052"/>
      <c r="Q533" s="2052"/>
      <c r="R533" s="2054"/>
      <c r="S533" s="2507"/>
      <c r="T533" s="2508"/>
      <c r="U533" s="2508"/>
      <c r="V533" s="2508"/>
      <c r="W533" s="2508"/>
      <c r="X533" s="2508"/>
      <c r="Y533" s="2508"/>
      <c r="Z533" s="2508"/>
      <c r="AA533" s="2508"/>
      <c r="AB533" s="2508"/>
      <c r="AC533" s="2508"/>
      <c r="AD533" s="2508"/>
      <c r="AE533" s="2508"/>
      <c r="AF533" s="2508"/>
      <c r="AG533" s="2508"/>
      <c r="AH533" s="2508"/>
      <c r="AI533" s="2508"/>
      <c r="AJ533" s="2508"/>
      <c r="AK533" s="2508"/>
      <c r="AL533" s="2508"/>
      <c r="AM533" s="2508"/>
      <c r="AN533" s="2347"/>
      <c r="AO533" s="1613"/>
      <c r="AP533" s="1613"/>
      <c r="AQ533" s="1613"/>
      <c r="AR533" s="2348"/>
      <c r="AS533" s="1613"/>
      <c r="AT533" s="1613"/>
      <c r="AU533" s="1613"/>
      <c r="AV533" s="1613"/>
      <c r="AW533" s="2348"/>
      <c r="AX533" s="2318"/>
      <c r="AY533" s="1613"/>
      <c r="AZ533" s="1613"/>
      <c r="BA533" s="1613"/>
      <c r="BB533" s="2319"/>
      <c r="BC533" s="2325"/>
      <c r="BD533" s="2325"/>
      <c r="BE533" s="2326"/>
      <c r="BF533" s="2033"/>
      <c r="BG533" s="2034"/>
      <c r="BH533" s="2034"/>
      <c r="BI533" s="2034"/>
      <c r="BJ533" s="2034"/>
      <c r="BK533" s="2034"/>
      <c r="BL533" s="2034"/>
      <c r="BM533" s="2034"/>
      <c r="BN533" s="2034"/>
      <c r="BO533" s="2034"/>
      <c r="BP533" s="2035"/>
      <c r="BQ533" s="2332"/>
      <c r="BR533" s="1590"/>
      <c r="BS533" s="1590"/>
      <c r="BT533" s="1590"/>
      <c r="BU533" s="1590"/>
      <c r="BV533" s="1590"/>
      <c r="BW533" s="1590"/>
      <c r="BX533" s="1590"/>
      <c r="BY533" s="1590"/>
      <c r="BZ533" s="1590"/>
      <c r="CA533" s="1590"/>
      <c r="CB533" s="1590"/>
      <c r="CC533" s="1590"/>
      <c r="CD533" s="1690"/>
      <c r="CE533" s="76"/>
      <c r="CF533" s="76"/>
      <c r="CG533" s="77"/>
      <c r="CH533" s="77"/>
      <c r="CN533" s="85"/>
      <c r="CO533" s="85"/>
      <c r="CP533" s="85"/>
      <c r="CQ533" s="85"/>
      <c r="CR533" s="85"/>
      <c r="CS533" s="85"/>
      <c r="CT533" s="85"/>
      <c r="CU533" s="85"/>
      <c r="CV533" s="85"/>
    </row>
    <row r="534" spans="1:100" ht="13.5" customHeight="1" x14ac:dyDescent="0.2">
      <c r="A534" s="132" t="str">
        <f>+IF('⑧一覧からの作成用データ（異動届）'!$AC$40="印刷ＯＫ→",1,"")</f>
        <v/>
      </c>
      <c r="B534" s="2413"/>
      <c r="C534" s="2413"/>
      <c r="D534" s="2396"/>
      <c r="E534" s="2396"/>
      <c r="F534" s="2413"/>
      <c r="G534" s="2413"/>
      <c r="H534" s="2396"/>
      <c r="I534" s="2396"/>
      <c r="J534" s="486"/>
      <c r="K534" s="2344"/>
      <c r="L534" s="2344"/>
      <c r="M534" s="697" t="s">
        <v>16</v>
      </c>
      <c r="N534" s="2051"/>
      <c r="O534" s="2051"/>
      <c r="P534" s="2051"/>
      <c r="Q534" s="2051"/>
      <c r="R534" s="2053"/>
      <c r="S534" s="2510" t="str">
        <f>IF('⑧一覧からの作成用データ（異動届）'!$E$40="","",'⑧一覧からの作成用データ（異動届）'!$E$40)</f>
        <v/>
      </c>
      <c r="T534" s="2511"/>
      <c r="U534" s="2511"/>
      <c r="V534" s="2511"/>
      <c r="W534" s="2511"/>
      <c r="X534" s="2511"/>
      <c r="Y534" s="2511"/>
      <c r="Z534" s="2511"/>
      <c r="AA534" s="2511"/>
      <c r="AB534" s="2511"/>
      <c r="AC534" s="2511"/>
      <c r="AD534" s="2511"/>
      <c r="AE534" s="2511"/>
      <c r="AF534" s="2511"/>
      <c r="AG534" s="2511"/>
      <c r="AH534" s="2511"/>
      <c r="AI534" s="2511"/>
      <c r="AJ534" s="2511"/>
      <c r="AK534" s="2511"/>
      <c r="AL534" s="2511"/>
      <c r="AM534" s="2511"/>
      <c r="AN534" s="2347"/>
      <c r="AO534" s="1613"/>
      <c r="AP534" s="1613"/>
      <c r="AQ534" s="1613"/>
      <c r="AR534" s="2348"/>
      <c r="AS534" s="1613"/>
      <c r="AT534" s="1613"/>
      <c r="AU534" s="1613"/>
      <c r="AV534" s="1613"/>
      <c r="AW534" s="2348"/>
      <c r="AX534" s="2318"/>
      <c r="AY534" s="1613"/>
      <c r="AZ534" s="1613"/>
      <c r="BA534" s="1613"/>
      <c r="BB534" s="2319"/>
      <c r="BC534" s="2325"/>
      <c r="BD534" s="2325"/>
      <c r="BE534" s="2326"/>
      <c r="BF534" s="2033" t="str">
        <f>IFERROR(IF(BF536="3","310",IF(BF536="1",300,IF(BF536="2",203,IF(BF536="4",301,IF(BF536="5",301,IF(BF536=6,401,)))))),"")&amp;""</f>
        <v/>
      </c>
      <c r="BG534" s="2034"/>
      <c r="BH534" s="2034"/>
      <c r="BI534" s="2034"/>
      <c r="BJ534" s="2034"/>
      <c r="BK534" s="2034"/>
      <c r="BL534" s="2034"/>
      <c r="BM534" s="2034"/>
      <c r="BN534" s="2034"/>
      <c r="BO534" s="2034"/>
      <c r="BP534" s="2035"/>
      <c r="BQ534" s="2332"/>
      <c r="BR534" s="1590"/>
      <c r="BS534" s="1590"/>
      <c r="BT534" s="1590"/>
      <c r="BU534" s="1590"/>
      <c r="BV534" s="1590"/>
      <c r="BW534" s="1590"/>
      <c r="BX534" s="1590"/>
      <c r="BY534" s="1590"/>
      <c r="BZ534" s="1590"/>
      <c r="CA534" s="1590"/>
      <c r="CB534" s="1590"/>
      <c r="CC534" s="1590"/>
      <c r="CD534" s="1690"/>
      <c r="CE534" s="76"/>
      <c r="CF534" s="76"/>
      <c r="CG534" s="77"/>
      <c r="CH534" s="77"/>
      <c r="CN534" s="85"/>
      <c r="CO534" s="85"/>
      <c r="CP534" s="85"/>
      <c r="CQ534" s="85"/>
      <c r="CR534" s="85"/>
      <c r="CS534" s="85"/>
      <c r="CT534" s="85"/>
      <c r="CU534" s="85"/>
      <c r="CV534" s="85"/>
    </row>
    <row r="535" spans="1:100" ht="13.5" customHeight="1" thickBot="1" x14ac:dyDescent="0.25">
      <c r="A535" s="132" t="str">
        <f>+IF('⑧一覧からの作成用データ（異動届）'!$AC$40="印刷ＯＫ→",1,"")</f>
        <v/>
      </c>
      <c r="B535" s="2413"/>
      <c r="C535" s="2413"/>
      <c r="D535" s="2396"/>
      <c r="E535" s="2396"/>
      <c r="F535" s="2413"/>
      <c r="G535" s="2413"/>
      <c r="H535" s="2396"/>
      <c r="I535" s="2396"/>
      <c r="J535" s="486"/>
      <c r="K535" s="2344"/>
      <c r="L535" s="2344"/>
      <c r="M535" s="1559"/>
      <c r="N535" s="2052"/>
      <c r="O535" s="2052"/>
      <c r="P535" s="2052"/>
      <c r="Q535" s="2052"/>
      <c r="R535" s="2054"/>
      <c r="S535" s="2512"/>
      <c r="T535" s="2513"/>
      <c r="U535" s="2513"/>
      <c r="V535" s="2513"/>
      <c r="W535" s="2513"/>
      <c r="X535" s="2513"/>
      <c r="Y535" s="2513"/>
      <c r="Z535" s="2513"/>
      <c r="AA535" s="2513"/>
      <c r="AB535" s="2513"/>
      <c r="AC535" s="2513"/>
      <c r="AD535" s="2513"/>
      <c r="AE535" s="2513"/>
      <c r="AF535" s="2513"/>
      <c r="AG535" s="2513"/>
      <c r="AH535" s="2513"/>
      <c r="AI535" s="2513"/>
      <c r="AJ535" s="2513"/>
      <c r="AK535" s="2513"/>
      <c r="AL535" s="2513"/>
      <c r="AM535" s="2513"/>
      <c r="AN535" s="2349"/>
      <c r="AO535" s="2321"/>
      <c r="AP535" s="2321"/>
      <c r="AQ535" s="2321"/>
      <c r="AR535" s="2350"/>
      <c r="AS535" s="2321"/>
      <c r="AT535" s="2321"/>
      <c r="AU535" s="2321"/>
      <c r="AV535" s="2321"/>
      <c r="AW535" s="2350"/>
      <c r="AX535" s="2320"/>
      <c r="AY535" s="2321"/>
      <c r="AZ535" s="2321"/>
      <c r="BA535" s="2321"/>
      <c r="BB535" s="2322"/>
      <c r="BC535" s="2327"/>
      <c r="BD535" s="2327"/>
      <c r="BE535" s="2328"/>
      <c r="BF535" s="2033"/>
      <c r="BG535" s="2034"/>
      <c r="BH535" s="2034"/>
      <c r="BI535" s="2034"/>
      <c r="BJ535" s="2034"/>
      <c r="BK535" s="2034"/>
      <c r="BL535" s="2034"/>
      <c r="BM535" s="2034"/>
      <c r="BN535" s="2034"/>
      <c r="BO535" s="2034"/>
      <c r="BP535" s="2035"/>
      <c r="BQ535" s="2332"/>
      <c r="BR535" s="1590"/>
      <c r="BS535" s="1590"/>
      <c r="BT535" s="1590"/>
      <c r="BU535" s="1590"/>
      <c r="BV535" s="1590"/>
      <c r="BW535" s="1590"/>
      <c r="BX535" s="1590"/>
      <c r="BY535" s="1590"/>
      <c r="BZ535" s="1590"/>
      <c r="CA535" s="1590"/>
      <c r="CB535" s="1590"/>
      <c r="CC535" s="1590"/>
      <c r="CD535" s="1690"/>
      <c r="CE535" s="76"/>
      <c r="CF535" s="76"/>
      <c r="CG535" s="77"/>
      <c r="CH535" s="77"/>
      <c r="CN535" s="85"/>
      <c r="CO535" s="85"/>
      <c r="CP535" s="85"/>
      <c r="CQ535" s="85"/>
      <c r="CR535" s="85"/>
      <c r="CS535" s="85"/>
      <c r="CT535" s="85"/>
      <c r="CU535" s="85"/>
      <c r="CV535" s="85"/>
    </row>
    <row r="536" spans="1:100" ht="13.5" customHeight="1" x14ac:dyDescent="0.2">
      <c r="A536" s="132" t="str">
        <f>+IF('⑧一覧からの作成用データ（異動届）'!$AC$40="印刷ＯＫ→",1,"")</f>
        <v/>
      </c>
      <c r="B536" s="2413"/>
      <c r="C536" s="2413"/>
      <c r="D536" s="2396"/>
      <c r="E536" s="2396"/>
      <c r="F536" s="2413"/>
      <c r="G536" s="2413"/>
      <c r="H536" s="2396"/>
      <c r="I536" s="2396"/>
      <c r="J536" s="486"/>
      <c r="K536" s="2344"/>
      <c r="L536" s="2344"/>
      <c r="M536" s="697" t="s">
        <v>34</v>
      </c>
      <c r="N536" s="2051"/>
      <c r="O536" s="2051"/>
      <c r="P536" s="2051"/>
      <c r="Q536" s="2051"/>
      <c r="R536" s="2053"/>
      <c r="S536" s="2284" t="s">
        <v>516</v>
      </c>
      <c r="T536" s="732"/>
      <c r="U536" s="732"/>
      <c r="V536" s="732"/>
      <c r="W536" s="732"/>
      <c r="X536" s="732"/>
      <c r="Y536" s="732"/>
      <c r="Z536" s="732"/>
      <c r="AA536" s="732"/>
      <c r="AB536" s="732"/>
      <c r="AC536" s="732"/>
      <c r="AD536" s="732"/>
      <c r="AE536" s="732"/>
      <c r="AF536" s="732"/>
      <c r="AG536" s="732"/>
      <c r="AH536" s="732"/>
      <c r="AI536" s="732"/>
      <c r="AJ536" s="732"/>
      <c r="AK536" s="732"/>
      <c r="AL536" s="732"/>
      <c r="AM536" s="732"/>
      <c r="AN536" s="2483" t="str">
        <f>TEXT('⑧一覧からの作成用データ（異動届）'!$M$40,"#,##0")&amp;""</f>
        <v>0</v>
      </c>
      <c r="AO536" s="2484"/>
      <c r="AP536" s="2484"/>
      <c r="AQ536" s="2484"/>
      <c r="AR536" s="2485"/>
      <c r="AS536" s="2492" t="str">
        <f>'⑧一覧からの作成用データ（異動届）'!$N$40&amp;""</f>
        <v/>
      </c>
      <c r="AT536" s="2493"/>
      <c r="AU536" s="2493"/>
      <c r="AV536" s="2471" t="s">
        <v>84</v>
      </c>
      <c r="AW536" s="2498"/>
      <c r="AX536" s="2501" t="str">
        <f>'⑧一覧からの作成用データ（異動届）'!$U$40&amp;""</f>
        <v>6</v>
      </c>
      <c r="AY536" s="2493"/>
      <c r="AZ536" s="2493"/>
      <c r="BA536" s="2471" t="s">
        <v>84</v>
      </c>
      <c r="BB536" s="2472"/>
      <c r="BC536" s="2477" t="str">
        <f>'⑧一覧からの作成用データ（異動届）'!$R$40&amp;"年"</f>
        <v>年</v>
      </c>
      <c r="BD536" s="2477"/>
      <c r="BE536" s="2478"/>
      <c r="BF536" s="2259" t="str">
        <f>'⑧一覧からの作成用データ（異動届）'!$J$40&amp;""</f>
        <v/>
      </c>
      <c r="BG536" s="2259"/>
      <c r="BH536" s="2260"/>
      <c r="BI536" s="2265" t="s">
        <v>583</v>
      </c>
      <c r="BJ536" s="2266"/>
      <c r="BK536" s="2266"/>
      <c r="BL536" s="2266"/>
      <c r="BM536" s="2266"/>
      <c r="BN536" s="2266"/>
      <c r="BO536" s="2266"/>
      <c r="BP536" s="2266"/>
      <c r="BQ536" s="2268" t="str">
        <f>'⑧一覧からの作成用データ（異動届）'!$K$40&amp;""</f>
        <v/>
      </c>
      <c r="BR536" s="2259"/>
      <c r="BS536" s="2260"/>
      <c r="BT536" s="2271" t="s">
        <v>78</v>
      </c>
      <c r="BU536" s="2272"/>
      <c r="BV536" s="2272"/>
      <c r="BW536" s="2272"/>
      <c r="BX536" s="2272"/>
      <c r="BY536" s="2272"/>
      <c r="BZ536" s="2272"/>
      <c r="CA536" s="2272"/>
      <c r="CB536" s="2272"/>
      <c r="CC536" s="2272"/>
      <c r="CD536" s="2273"/>
      <c r="CE536" s="76"/>
      <c r="CF536" s="76"/>
      <c r="CG536" s="77"/>
      <c r="CH536" s="77"/>
      <c r="CN536" s="85"/>
      <c r="CO536" s="85"/>
      <c r="CP536" s="85"/>
      <c r="CQ536" s="85"/>
      <c r="CR536" s="85"/>
      <c r="CS536" s="85"/>
      <c r="CT536" s="85"/>
      <c r="CU536" s="85"/>
      <c r="CV536" s="85"/>
    </row>
    <row r="537" spans="1:100" ht="13.5" customHeight="1" x14ac:dyDescent="0.2">
      <c r="A537" s="132" t="str">
        <f>+IF('⑧一覧からの作成用データ（異動届）'!$AC$40="印刷ＯＫ→",1,"")</f>
        <v/>
      </c>
      <c r="B537" s="2413"/>
      <c r="C537" s="2413"/>
      <c r="D537" s="2396"/>
      <c r="E537" s="2396"/>
      <c r="F537" s="2413"/>
      <c r="G537" s="2413"/>
      <c r="H537" s="2396"/>
      <c r="I537" s="2396"/>
      <c r="J537" s="486"/>
      <c r="K537" s="2344"/>
      <c r="L537" s="2344"/>
      <c r="M537" s="1559"/>
      <c r="N537" s="2052"/>
      <c r="O537" s="2052"/>
      <c r="P537" s="2052"/>
      <c r="Q537" s="2052"/>
      <c r="R537" s="2054"/>
      <c r="S537" s="2285"/>
      <c r="T537" s="734"/>
      <c r="U537" s="734"/>
      <c r="V537" s="734"/>
      <c r="W537" s="734"/>
      <c r="X537" s="734"/>
      <c r="Y537" s="734"/>
      <c r="Z537" s="734"/>
      <c r="AA537" s="734"/>
      <c r="AB537" s="734"/>
      <c r="AC537" s="734"/>
      <c r="AD537" s="734"/>
      <c r="AE537" s="734"/>
      <c r="AF537" s="734"/>
      <c r="AG537" s="734"/>
      <c r="AH537" s="734"/>
      <c r="AI537" s="734"/>
      <c r="AJ537" s="734"/>
      <c r="AK537" s="734"/>
      <c r="AL537" s="734"/>
      <c r="AM537" s="734"/>
      <c r="AN537" s="2486"/>
      <c r="AO537" s="2487"/>
      <c r="AP537" s="2487"/>
      <c r="AQ537" s="2487"/>
      <c r="AR537" s="2488"/>
      <c r="AS537" s="2494"/>
      <c r="AT537" s="2495"/>
      <c r="AU537" s="2495"/>
      <c r="AV537" s="2473"/>
      <c r="AW537" s="2499"/>
      <c r="AX537" s="2495"/>
      <c r="AY537" s="2495"/>
      <c r="AZ537" s="2495"/>
      <c r="BA537" s="2473"/>
      <c r="BB537" s="2474"/>
      <c r="BC537" s="2479"/>
      <c r="BD537" s="2479"/>
      <c r="BE537" s="2480"/>
      <c r="BF537" s="2261"/>
      <c r="BG537" s="2261"/>
      <c r="BH537" s="2262"/>
      <c r="BI537" s="2267"/>
      <c r="BJ537" s="2267"/>
      <c r="BK537" s="2267"/>
      <c r="BL537" s="2267"/>
      <c r="BM537" s="2267"/>
      <c r="BN537" s="2267"/>
      <c r="BO537" s="2267"/>
      <c r="BP537" s="2267"/>
      <c r="BQ537" s="2269"/>
      <c r="BR537" s="2261"/>
      <c r="BS537" s="2262"/>
      <c r="BT537" s="2274"/>
      <c r="BU537" s="2274"/>
      <c r="BV537" s="2274"/>
      <c r="BW537" s="2274"/>
      <c r="BX537" s="2274"/>
      <c r="BY537" s="2274"/>
      <c r="BZ537" s="2274"/>
      <c r="CA537" s="2274"/>
      <c r="CB537" s="2274"/>
      <c r="CC537" s="2274"/>
      <c r="CD537" s="2275"/>
      <c r="CE537" s="76"/>
      <c r="CF537" s="76"/>
      <c r="CG537" s="77"/>
      <c r="CH537" s="77"/>
      <c r="CO537" s="85"/>
      <c r="CP537" s="85"/>
      <c r="CQ537" s="85"/>
      <c r="CR537" s="85"/>
      <c r="CS537" s="85"/>
      <c r="CT537" s="85"/>
      <c r="CU537" s="85"/>
      <c r="CV537" s="85"/>
    </row>
    <row r="538" spans="1:100" ht="12.75" customHeight="1" thickBot="1" x14ac:dyDescent="0.25">
      <c r="A538" s="132" t="str">
        <f>+IF('⑧一覧からの作成用データ（異動届）'!$AC$40="印刷ＯＫ→",1,"")</f>
        <v/>
      </c>
      <c r="B538" s="2413"/>
      <c r="C538" s="2413"/>
      <c r="D538" s="2396"/>
      <c r="E538" s="2396"/>
      <c r="F538" s="2413"/>
      <c r="G538" s="2413"/>
      <c r="H538" s="2396"/>
      <c r="I538" s="2396"/>
      <c r="J538" s="486"/>
      <c r="K538" s="2344"/>
      <c r="L538" s="2344"/>
      <c r="M538" s="2303" t="s">
        <v>477</v>
      </c>
      <c r="N538" s="2304"/>
      <c r="O538" s="2304"/>
      <c r="P538" s="2304"/>
      <c r="Q538" s="2304"/>
      <c r="R538" s="2305"/>
      <c r="S538" s="2502" t="str">
        <f>'⑧一覧からの作成用データ（異動届）'!$F$40&amp;""</f>
        <v/>
      </c>
      <c r="T538" s="2503"/>
      <c r="U538" s="2503"/>
      <c r="V538" s="2503"/>
      <c r="W538" s="2503"/>
      <c r="X538" s="2503"/>
      <c r="Y538" s="2503"/>
      <c r="Z538" s="2503"/>
      <c r="AA538" s="2503"/>
      <c r="AB538" s="2503"/>
      <c r="AC538" s="2503"/>
      <c r="AD538" s="2503"/>
      <c r="AE538" s="2503"/>
      <c r="AF538" s="2503"/>
      <c r="AG538" s="2503"/>
      <c r="AH538" s="2503"/>
      <c r="AI538" s="2503"/>
      <c r="AJ538" s="2503"/>
      <c r="AK538" s="2503"/>
      <c r="AL538" s="2503"/>
      <c r="AM538" s="2504"/>
      <c r="AN538" s="2486"/>
      <c r="AO538" s="2487"/>
      <c r="AP538" s="2487"/>
      <c r="AQ538" s="2487"/>
      <c r="AR538" s="2488"/>
      <c r="AS538" s="2496"/>
      <c r="AT538" s="2497"/>
      <c r="AU538" s="2497"/>
      <c r="AV538" s="2475"/>
      <c r="AW538" s="2500"/>
      <c r="AX538" s="2497"/>
      <c r="AY538" s="2497"/>
      <c r="AZ538" s="2497"/>
      <c r="BA538" s="2475"/>
      <c r="BB538" s="2476"/>
      <c r="BC538" s="2481"/>
      <c r="BD538" s="2481"/>
      <c r="BE538" s="2482"/>
      <c r="BF538" s="2263"/>
      <c r="BG538" s="2263"/>
      <c r="BH538" s="2264"/>
      <c r="BI538" s="2267"/>
      <c r="BJ538" s="2267"/>
      <c r="BK538" s="2267"/>
      <c r="BL538" s="2267"/>
      <c r="BM538" s="2267"/>
      <c r="BN538" s="2267"/>
      <c r="BO538" s="2267"/>
      <c r="BP538" s="2267"/>
      <c r="BQ538" s="2270"/>
      <c r="BR538" s="2263"/>
      <c r="BS538" s="2264"/>
      <c r="BT538" s="2274"/>
      <c r="BU538" s="2274"/>
      <c r="BV538" s="2274"/>
      <c r="BW538" s="2274"/>
      <c r="BX538" s="2274"/>
      <c r="BY538" s="2274"/>
      <c r="BZ538" s="2274"/>
      <c r="CA538" s="2274"/>
      <c r="CB538" s="2274"/>
      <c r="CC538" s="2274"/>
      <c r="CD538" s="2275"/>
      <c r="CE538" s="76"/>
      <c r="CF538" s="76"/>
      <c r="CG538" s="77"/>
      <c r="CH538" s="77"/>
      <c r="CO538" s="85"/>
      <c r="CP538" s="85"/>
      <c r="CQ538" s="85"/>
      <c r="CR538" s="85"/>
      <c r="CS538" s="85"/>
      <c r="CT538" s="85"/>
      <c r="CU538" s="85"/>
      <c r="CV538" s="85"/>
    </row>
    <row r="539" spans="1:100" ht="12.75" customHeight="1" x14ac:dyDescent="0.2">
      <c r="A539" s="132" t="str">
        <f>+IF('⑧一覧からの作成用データ（異動届）'!$AC$40="印刷ＯＫ→",1,"")</f>
        <v/>
      </c>
      <c r="B539" s="2413"/>
      <c r="C539" s="2413"/>
      <c r="D539" s="2396"/>
      <c r="E539" s="2396"/>
      <c r="F539" s="2413"/>
      <c r="G539" s="2413"/>
      <c r="H539" s="2396"/>
      <c r="I539" s="2396"/>
      <c r="J539" s="486"/>
      <c r="K539" s="2344"/>
      <c r="L539" s="2344"/>
      <c r="M539" s="2306"/>
      <c r="N539" s="2307"/>
      <c r="O539" s="2307"/>
      <c r="P539" s="2307"/>
      <c r="Q539" s="2307"/>
      <c r="R539" s="2308"/>
      <c r="S539" s="2505"/>
      <c r="T539" s="1636"/>
      <c r="U539" s="1636"/>
      <c r="V539" s="1636"/>
      <c r="W539" s="1636"/>
      <c r="X539" s="1636"/>
      <c r="Y539" s="1636"/>
      <c r="Z539" s="1636"/>
      <c r="AA539" s="1636"/>
      <c r="AB539" s="1636"/>
      <c r="AC539" s="1636"/>
      <c r="AD539" s="1636"/>
      <c r="AE539" s="1636"/>
      <c r="AF539" s="1636"/>
      <c r="AG539" s="1636"/>
      <c r="AH539" s="1636"/>
      <c r="AI539" s="1636"/>
      <c r="AJ539" s="1636"/>
      <c r="AK539" s="1636"/>
      <c r="AL539" s="1636"/>
      <c r="AM539" s="2506"/>
      <c r="AN539" s="2486"/>
      <c r="AO539" s="2487"/>
      <c r="AP539" s="2487"/>
      <c r="AQ539" s="2487"/>
      <c r="AR539" s="2488"/>
      <c r="AS539" s="2492" t="str">
        <f>'⑧一覧からの作成用データ（異動届）'!$O$40&amp;""</f>
        <v/>
      </c>
      <c r="AT539" s="2493"/>
      <c r="AU539" s="2493"/>
      <c r="AV539" s="2471" t="s">
        <v>81</v>
      </c>
      <c r="AW539" s="2498"/>
      <c r="AX539" s="2493" t="str">
        <f>'⑧一覧からの作成用データ（異動届）'!V40&amp;""</f>
        <v>5</v>
      </c>
      <c r="AY539" s="2493"/>
      <c r="AZ539" s="2493"/>
      <c r="BA539" s="2471" t="s">
        <v>81</v>
      </c>
      <c r="BB539" s="2472"/>
      <c r="BC539" s="2516" t="str">
        <f>'⑧一覧からの作成用データ（異動届）'!$S$40&amp;"月"</f>
        <v>月</v>
      </c>
      <c r="BD539" s="2517"/>
      <c r="BE539" s="2518"/>
      <c r="BF539" s="2360" t="s">
        <v>108</v>
      </c>
      <c r="BG539" s="2361"/>
      <c r="BH539" s="2361"/>
      <c r="BI539" s="2267"/>
      <c r="BJ539" s="2267"/>
      <c r="BK539" s="2267"/>
      <c r="BL539" s="2267"/>
      <c r="BM539" s="2267"/>
      <c r="BN539" s="2267"/>
      <c r="BO539" s="2267"/>
      <c r="BP539" s="2267"/>
      <c r="BQ539" s="2364" t="s">
        <v>497</v>
      </c>
      <c r="BR539" s="2365"/>
      <c r="BS539" s="2365"/>
      <c r="BT539" s="2274"/>
      <c r="BU539" s="2274"/>
      <c r="BV539" s="2274"/>
      <c r="BW539" s="2274"/>
      <c r="BX539" s="2274"/>
      <c r="BY539" s="2274"/>
      <c r="BZ539" s="2274"/>
      <c r="CA539" s="2274"/>
      <c r="CB539" s="2274"/>
      <c r="CC539" s="2274"/>
      <c r="CD539" s="2275"/>
      <c r="CE539" s="76"/>
      <c r="CF539" s="76"/>
      <c r="CG539" s="77"/>
      <c r="CH539" s="77"/>
      <c r="CO539" s="85"/>
      <c r="CP539" s="85"/>
      <c r="CQ539" s="85"/>
      <c r="CR539" s="85"/>
      <c r="CS539" s="85"/>
      <c r="CT539" s="85"/>
      <c r="CU539" s="85"/>
      <c r="CV539" s="85"/>
    </row>
    <row r="540" spans="1:100" ht="12.75" customHeight="1" x14ac:dyDescent="0.2">
      <c r="A540" s="132" t="str">
        <f>+IF('⑧一覧からの作成用データ（異動届）'!$AC$40="印刷ＯＫ→",1,"")</f>
        <v/>
      </c>
      <c r="B540" s="2413"/>
      <c r="C540" s="2413"/>
      <c r="D540" s="2396"/>
      <c r="E540" s="2396"/>
      <c r="F540" s="2413"/>
      <c r="G540" s="2413"/>
      <c r="H540" s="2396"/>
      <c r="I540" s="2396"/>
      <c r="J540" s="486"/>
      <c r="K540" s="2344"/>
      <c r="L540" s="2344"/>
      <c r="M540" s="2309"/>
      <c r="N540" s="2310"/>
      <c r="O540" s="2310"/>
      <c r="P540" s="2310"/>
      <c r="Q540" s="2310"/>
      <c r="R540" s="2311"/>
      <c r="S540" s="2507"/>
      <c r="T540" s="2508"/>
      <c r="U540" s="2508"/>
      <c r="V540" s="2508"/>
      <c r="W540" s="2508"/>
      <c r="X540" s="2508"/>
      <c r="Y540" s="2508"/>
      <c r="Z540" s="2508"/>
      <c r="AA540" s="2508"/>
      <c r="AB540" s="2508"/>
      <c r="AC540" s="2508"/>
      <c r="AD540" s="2508"/>
      <c r="AE540" s="2508"/>
      <c r="AF540" s="2508"/>
      <c r="AG540" s="2508"/>
      <c r="AH540" s="2508"/>
      <c r="AI540" s="2508"/>
      <c r="AJ540" s="2508"/>
      <c r="AK540" s="2508"/>
      <c r="AL540" s="2508"/>
      <c r="AM540" s="2509"/>
      <c r="AN540" s="2486"/>
      <c r="AO540" s="2487"/>
      <c r="AP540" s="2487"/>
      <c r="AQ540" s="2487"/>
      <c r="AR540" s="2488"/>
      <c r="AS540" s="2494"/>
      <c r="AT540" s="2495"/>
      <c r="AU540" s="2495"/>
      <c r="AV540" s="2473"/>
      <c r="AW540" s="2499"/>
      <c r="AX540" s="2495"/>
      <c r="AY540" s="2495"/>
      <c r="AZ540" s="2495"/>
      <c r="BA540" s="2473"/>
      <c r="BB540" s="2474"/>
      <c r="BC540" s="2519"/>
      <c r="BD540" s="2520"/>
      <c r="BE540" s="2521"/>
      <c r="BF540" s="2362"/>
      <c r="BG540" s="2363"/>
      <c r="BH540" s="2363"/>
      <c r="BI540" s="2267"/>
      <c r="BJ540" s="2267"/>
      <c r="BK540" s="2267"/>
      <c r="BL540" s="2267"/>
      <c r="BM540" s="2267"/>
      <c r="BN540" s="2267"/>
      <c r="BO540" s="2267"/>
      <c r="BP540" s="2267"/>
      <c r="BQ540" s="2366"/>
      <c r="BR540" s="2367"/>
      <c r="BS540" s="2367"/>
      <c r="BT540" s="2274"/>
      <c r="BU540" s="2274"/>
      <c r="BV540" s="2274"/>
      <c r="BW540" s="2274"/>
      <c r="BX540" s="2274"/>
      <c r="BY540" s="2274"/>
      <c r="BZ540" s="2274"/>
      <c r="CA540" s="2274"/>
      <c r="CB540" s="2274"/>
      <c r="CC540" s="2274"/>
      <c r="CD540" s="2275"/>
      <c r="CE540" s="76"/>
      <c r="CF540" s="76"/>
      <c r="CG540" s="77"/>
      <c r="CH540" s="77"/>
      <c r="CN540" s="85"/>
      <c r="CO540" s="85"/>
      <c r="CP540" s="85"/>
      <c r="CQ540" s="85"/>
      <c r="CR540" s="85"/>
      <c r="CS540" s="85"/>
      <c r="CT540" s="87"/>
      <c r="CU540" s="85"/>
      <c r="CV540" s="85"/>
    </row>
    <row r="541" spans="1:100" ht="12.75" customHeight="1" x14ac:dyDescent="0.2">
      <c r="A541" s="132" t="str">
        <f>+IF('⑧一覧からの作成用データ（異動届）'!$AC$40="印刷ＯＫ→",1,"")</f>
        <v/>
      </c>
      <c r="B541" s="2413"/>
      <c r="C541" s="2413"/>
      <c r="D541" s="2396"/>
      <c r="E541" s="2396"/>
      <c r="F541" s="2413"/>
      <c r="G541" s="2413"/>
      <c r="H541" s="2396"/>
      <c r="I541" s="2396"/>
      <c r="J541" s="486"/>
      <c r="K541" s="2344"/>
      <c r="L541" s="2344"/>
      <c r="M541" s="697" t="s">
        <v>5</v>
      </c>
      <c r="N541" s="2051"/>
      <c r="O541" s="2051"/>
      <c r="P541" s="2051"/>
      <c r="Q541" s="2051"/>
      <c r="R541" s="2053"/>
      <c r="S541" s="2525" t="str">
        <f>'⑧一覧からの作成用データ（異動届）'!$G$40&amp;""</f>
        <v/>
      </c>
      <c r="T541" s="2526"/>
      <c r="U541" s="2526"/>
      <c r="V541" s="2526"/>
      <c r="W541" s="2526"/>
      <c r="X541" s="2526"/>
      <c r="Y541" s="2526"/>
      <c r="Z541" s="2526"/>
      <c r="AA541" s="2526"/>
      <c r="AB541" s="2526"/>
      <c r="AC541" s="2526"/>
      <c r="AD541" s="2526"/>
      <c r="AE541" s="2526"/>
      <c r="AF541" s="2526"/>
      <c r="AG541" s="2526"/>
      <c r="AH541" s="2526"/>
      <c r="AI541" s="2526"/>
      <c r="AJ541" s="2526"/>
      <c r="AK541" s="2526"/>
      <c r="AL541" s="2526"/>
      <c r="AM541" s="2526"/>
      <c r="AN541" s="2486"/>
      <c r="AO541" s="2487"/>
      <c r="AP541" s="2487"/>
      <c r="AQ541" s="2487"/>
      <c r="AR541" s="2488"/>
      <c r="AS541" s="2496"/>
      <c r="AT541" s="2497"/>
      <c r="AU541" s="2497"/>
      <c r="AV541" s="2475"/>
      <c r="AW541" s="2500"/>
      <c r="AX541" s="2497"/>
      <c r="AY541" s="2497"/>
      <c r="AZ541" s="2497"/>
      <c r="BA541" s="2475"/>
      <c r="BB541" s="2476"/>
      <c r="BC541" s="2522"/>
      <c r="BD541" s="2523"/>
      <c r="BE541" s="2524"/>
      <c r="BF541" s="2362"/>
      <c r="BG541" s="2363"/>
      <c r="BH541" s="2363"/>
      <c r="BI541" s="2267"/>
      <c r="BJ541" s="2267"/>
      <c r="BK541" s="2267"/>
      <c r="BL541" s="2267"/>
      <c r="BM541" s="2267"/>
      <c r="BN541" s="2267"/>
      <c r="BO541" s="2267"/>
      <c r="BP541" s="2267"/>
      <c r="BQ541" s="2366"/>
      <c r="BR541" s="2367"/>
      <c r="BS541" s="2367"/>
      <c r="BT541" s="2274"/>
      <c r="BU541" s="2274"/>
      <c r="BV541" s="2274"/>
      <c r="BW541" s="2274"/>
      <c r="BX541" s="2274"/>
      <c r="BY541" s="2274"/>
      <c r="BZ541" s="2274"/>
      <c r="CA541" s="2274"/>
      <c r="CB541" s="2274"/>
      <c r="CC541" s="2274"/>
      <c r="CD541" s="2275"/>
      <c r="CE541" s="76"/>
      <c r="CF541" s="76"/>
      <c r="CG541" s="77"/>
      <c r="CH541" s="77"/>
      <c r="CN541" s="85"/>
      <c r="CO541" s="85"/>
      <c r="CP541" s="85"/>
      <c r="CQ541" s="85"/>
      <c r="CR541" s="85"/>
      <c r="CS541" s="85"/>
      <c r="CT541" s="85"/>
      <c r="CU541" s="85"/>
      <c r="CV541" s="85"/>
    </row>
    <row r="542" spans="1:100" ht="12.75" customHeight="1" x14ac:dyDescent="0.2">
      <c r="A542" s="132" t="str">
        <f>+IF('⑧一覧からの作成用データ（異動届）'!$AC$40="印刷ＯＫ→",1,"")</f>
        <v/>
      </c>
      <c r="B542" s="2413"/>
      <c r="C542" s="2413"/>
      <c r="D542" s="2396"/>
      <c r="E542" s="2396"/>
      <c r="F542" s="2413"/>
      <c r="G542" s="2413"/>
      <c r="H542" s="2396"/>
      <c r="I542" s="2396"/>
      <c r="J542" s="486"/>
      <c r="K542" s="2344"/>
      <c r="L542" s="2344"/>
      <c r="M542" s="2165"/>
      <c r="N542" s="1564"/>
      <c r="O542" s="1564"/>
      <c r="P542" s="1564"/>
      <c r="Q542" s="1564"/>
      <c r="R542" s="1565"/>
      <c r="S542" s="2527"/>
      <c r="T542" s="2528"/>
      <c r="U542" s="2528"/>
      <c r="V542" s="2528"/>
      <c r="W542" s="2528"/>
      <c r="X542" s="2528"/>
      <c r="Y542" s="2528"/>
      <c r="Z542" s="2528"/>
      <c r="AA542" s="2528"/>
      <c r="AB542" s="2528"/>
      <c r="AC542" s="2528"/>
      <c r="AD542" s="2528"/>
      <c r="AE542" s="2528"/>
      <c r="AF542" s="2528"/>
      <c r="AG542" s="2528"/>
      <c r="AH542" s="2528"/>
      <c r="AI542" s="2528"/>
      <c r="AJ542" s="2528"/>
      <c r="AK542" s="2528"/>
      <c r="AL542" s="2528"/>
      <c r="AM542" s="2528"/>
      <c r="AN542" s="2486"/>
      <c r="AO542" s="2487"/>
      <c r="AP542" s="2487"/>
      <c r="AQ542" s="2487"/>
      <c r="AR542" s="2488"/>
      <c r="AS542" s="2531" t="str">
        <f>TEXT('⑧一覧からの作成用データ（異動届）'!$P$40,"#,##0")&amp;""</f>
        <v>0</v>
      </c>
      <c r="AT542" s="2531"/>
      <c r="AU542" s="2531"/>
      <c r="AV542" s="2531"/>
      <c r="AW542" s="2531"/>
      <c r="AX542" s="2456" t="str">
        <f>TEXT('⑧一覧からの作成用データ（異動届）'!$W$40,"#,##0")&amp;""</f>
        <v>左記（ア）（イ）を入力してください</v>
      </c>
      <c r="AY542" s="2456"/>
      <c r="AZ542" s="2456"/>
      <c r="BA542" s="2456"/>
      <c r="BB542" s="2457"/>
      <c r="BC542" s="2462" t="str">
        <f>'⑧一覧からの作成用データ（異動届）'!$T$40&amp;"日"</f>
        <v>日</v>
      </c>
      <c r="BD542" s="2463"/>
      <c r="BE542" s="2464"/>
      <c r="BF542" s="2362"/>
      <c r="BG542" s="2363"/>
      <c r="BH542" s="2363"/>
      <c r="BI542" s="2267"/>
      <c r="BJ542" s="2267"/>
      <c r="BK542" s="2267"/>
      <c r="BL542" s="2267"/>
      <c r="BM542" s="2267"/>
      <c r="BN542" s="2267"/>
      <c r="BO542" s="2267"/>
      <c r="BP542" s="2267"/>
      <c r="BQ542" s="2366"/>
      <c r="BR542" s="2367"/>
      <c r="BS542" s="2367"/>
      <c r="BT542" s="2274"/>
      <c r="BU542" s="2274"/>
      <c r="BV542" s="2274"/>
      <c r="BW542" s="2274"/>
      <c r="BX542" s="2274"/>
      <c r="BY542" s="2274"/>
      <c r="BZ542" s="2274"/>
      <c r="CA542" s="2274"/>
      <c r="CB542" s="2274"/>
      <c r="CC542" s="2274"/>
      <c r="CD542" s="2275"/>
      <c r="CE542" s="76"/>
      <c r="CF542" s="76"/>
      <c r="CG542" s="77"/>
      <c r="CH542" s="77"/>
      <c r="CN542" s="85"/>
      <c r="CO542" s="85"/>
      <c r="CP542" s="85"/>
      <c r="CQ542" s="85"/>
      <c r="CR542" s="85"/>
      <c r="CS542" s="85"/>
      <c r="CT542" s="85"/>
      <c r="CU542" s="85"/>
      <c r="CV542" s="85"/>
    </row>
    <row r="543" spans="1:100" ht="12.75" customHeight="1" x14ac:dyDescent="0.2">
      <c r="A543" s="132" t="str">
        <f>+IF('⑧一覧からの作成用データ（異動届）'!$AC$40="印刷ＯＫ→",1,"")</f>
        <v/>
      </c>
      <c r="B543" s="2413"/>
      <c r="C543" s="2413"/>
      <c r="D543" s="2396"/>
      <c r="E543" s="2396"/>
      <c r="F543" s="2413"/>
      <c r="G543" s="2413"/>
      <c r="H543" s="2396"/>
      <c r="I543" s="2396"/>
      <c r="J543" s="486"/>
      <c r="K543" s="2344"/>
      <c r="L543" s="2344"/>
      <c r="M543" s="2165"/>
      <c r="N543" s="1564"/>
      <c r="O543" s="1564"/>
      <c r="P543" s="1564"/>
      <c r="Q543" s="1564"/>
      <c r="R543" s="1565"/>
      <c r="S543" s="2527"/>
      <c r="T543" s="2528"/>
      <c r="U543" s="2528"/>
      <c r="V543" s="2528"/>
      <c r="W543" s="2528"/>
      <c r="X543" s="2528"/>
      <c r="Y543" s="2528"/>
      <c r="Z543" s="2528"/>
      <c r="AA543" s="2528"/>
      <c r="AB543" s="2528"/>
      <c r="AC543" s="2528"/>
      <c r="AD543" s="2528"/>
      <c r="AE543" s="2528"/>
      <c r="AF543" s="2528"/>
      <c r="AG543" s="2528"/>
      <c r="AH543" s="2528"/>
      <c r="AI543" s="2528"/>
      <c r="AJ543" s="2528"/>
      <c r="AK543" s="2528"/>
      <c r="AL543" s="2528"/>
      <c r="AM543" s="2528"/>
      <c r="AN543" s="2486"/>
      <c r="AO543" s="2487"/>
      <c r="AP543" s="2487"/>
      <c r="AQ543" s="2487"/>
      <c r="AR543" s="2488"/>
      <c r="AS543" s="2531"/>
      <c r="AT543" s="2531"/>
      <c r="AU543" s="2531"/>
      <c r="AV543" s="2531"/>
      <c r="AW543" s="2531"/>
      <c r="AX543" s="2458"/>
      <c r="AY543" s="2458"/>
      <c r="AZ543" s="2458"/>
      <c r="BA543" s="2458"/>
      <c r="BB543" s="2459"/>
      <c r="BC543" s="2465"/>
      <c r="BD543" s="2466"/>
      <c r="BE543" s="2467"/>
      <c r="BF543" s="2278" t="s">
        <v>498</v>
      </c>
      <c r="BG543" s="2280" t="s">
        <v>107</v>
      </c>
      <c r="BH543" s="2280"/>
      <c r="BI543" s="2280"/>
      <c r="BJ543" s="2280"/>
      <c r="BK543" s="2280"/>
      <c r="BL543" s="2280"/>
      <c r="BM543" s="2280"/>
      <c r="BN543" s="2280"/>
      <c r="BO543" s="610"/>
      <c r="BP543" s="2281" t="s">
        <v>459</v>
      </c>
      <c r="BQ543" s="2366"/>
      <c r="BR543" s="2367"/>
      <c r="BS543" s="2367"/>
      <c r="BT543" s="2274"/>
      <c r="BU543" s="2274"/>
      <c r="BV543" s="2274"/>
      <c r="BW543" s="2274"/>
      <c r="BX543" s="2274"/>
      <c r="BY543" s="2274"/>
      <c r="BZ543" s="2274"/>
      <c r="CA543" s="2274"/>
      <c r="CB543" s="2274"/>
      <c r="CC543" s="2274"/>
      <c r="CD543" s="2275"/>
      <c r="CE543" s="76"/>
      <c r="CF543" s="76"/>
      <c r="CG543" s="88"/>
      <c r="CH543" s="88"/>
      <c r="CN543" s="85"/>
      <c r="CO543" s="85"/>
      <c r="CP543" s="85"/>
      <c r="CQ543" s="85"/>
      <c r="CR543" s="85"/>
      <c r="CS543" s="85"/>
      <c r="CT543" s="85"/>
      <c r="CU543" s="85"/>
      <c r="CV543" s="85"/>
    </row>
    <row r="544" spans="1:100" ht="12.75" customHeight="1" thickBot="1" x14ac:dyDescent="0.25">
      <c r="A544" s="132" t="str">
        <f>+IF('⑧一覧からの作成用データ（異動届）'!$AC$40="印刷ＯＫ→",1,"")</f>
        <v/>
      </c>
      <c r="B544" s="2413"/>
      <c r="C544" s="2413"/>
      <c r="D544" s="2396"/>
      <c r="E544" s="2396"/>
      <c r="F544" s="2413"/>
      <c r="G544" s="2413"/>
      <c r="H544" s="2396"/>
      <c r="I544" s="2396"/>
      <c r="J544" s="486"/>
      <c r="K544" s="2344"/>
      <c r="L544" s="2344"/>
      <c r="M544" s="1559"/>
      <c r="N544" s="2052"/>
      <c r="O544" s="2052"/>
      <c r="P544" s="2052"/>
      <c r="Q544" s="2052"/>
      <c r="R544" s="2054"/>
      <c r="S544" s="2529"/>
      <c r="T544" s="2530"/>
      <c r="U544" s="2530"/>
      <c r="V544" s="2530"/>
      <c r="W544" s="2530"/>
      <c r="X544" s="2530"/>
      <c r="Y544" s="2530"/>
      <c r="Z544" s="2530"/>
      <c r="AA544" s="2530"/>
      <c r="AB544" s="2530"/>
      <c r="AC544" s="2530"/>
      <c r="AD544" s="2530"/>
      <c r="AE544" s="2530"/>
      <c r="AF544" s="2530"/>
      <c r="AG544" s="2530"/>
      <c r="AH544" s="2530"/>
      <c r="AI544" s="2530"/>
      <c r="AJ544" s="2530"/>
      <c r="AK544" s="2530"/>
      <c r="AL544" s="2530"/>
      <c r="AM544" s="2530"/>
      <c r="AN544" s="2489"/>
      <c r="AO544" s="2490"/>
      <c r="AP544" s="2490"/>
      <c r="AQ544" s="2490"/>
      <c r="AR544" s="2491"/>
      <c r="AS544" s="2532"/>
      <c r="AT544" s="2532"/>
      <c r="AU544" s="2532"/>
      <c r="AV544" s="2532"/>
      <c r="AW544" s="2532"/>
      <c r="AX544" s="2460"/>
      <c r="AY544" s="2460"/>
      <c r="AZ544" s="2460"/>
      <c r="BA544" s="2460"/>
      <c r="BB544" s="2461"/>
      <c r="BC544" s="2468"/>
      <c r="BD544" s="2469"/>
      <c r="BE544" s="2470"/>
      <c r="BF544" s="2279"/>
      <c r="BG544" s="2283"/>
      <c r="BH544" s="2283"/>
      <c r="BI544" s="2283"/>
      <c r="BJ544" s="2283"/>
      <c r="BK544" s="2283"/>
      <c r="BL544" s="2283"/>
      <c r="BM544" s="2283"/>
      <c r="BN544" s="2283"/>
      <c r="BO544" s="611"/>
      <c r="BP544" s="2282"/>
      <c r="BQ544" s="2368"/>
      <c r="BR544" s="2369"/>
      <c r="BS544" s="2369"/>
      <c r="BT544" s="2276"/>
      <c r="BU544" s="2276"/>
      <c r="BV544" s="2276"/>
      <c r="BW544" s="2276"/>
      <c r="BX544" s="2276"/>
      <c r="BY544" s="2276"/>
      <c r="BZ544" s="2276"/>
      <c r="CA544" s="2276"/>
      <c r="CB544" s="2276"/>
      <c r="CC544" s="2276"/>
      <c r="CD544" s="2277"/>
      <c r="CE544" s="89"/>
      <c r="CF544" s="89"/>
      <c r="CG544" s="88"/>
      <c r="CH544" s="88"/>
      <c r="CN544" s="85"/>
      <c r="CO544" s="85"/>
      <c r="CP544" s="85"/>
      <c r="CQ544" s="85"/>
      <c r="CR544" s="85"/>
      <c r="CS544" s="85"/>
      <c r="CT544" s="85"/>
      <c r="CU544" s="85"/>
      <c r="CV544" s="85"/>
    </row>
    <row r="545" spans="1:100" ht="6.75" customHeight="1" x14ac:dyDescent="0.2">
      <c r="A545" s="132" t="str">
        <f>+IF('⑧一覧からの作成用データ（異動届）'!$AC$40="印刷ＯＫ→",1,"")</f>
        <v/>
      </c>
      <c r="B545" s="2413"/>
      <c r="C545" s="2413"/>
      <c r="D545" s="2396"/>
      <c r="E545" s="2396"/>
      <c r="F545" s="2413"/>
      <c r="G545" s="2413"/>
      <c r="H545" s="2396"/>
      <c r="I545" s="2396"/>
      <c r="J545" s="486"/>
      <c r="K545" s="2211" t="s">
        <v>308</v>
      </c>
      <c r="L545" s="2211"/>
      <c r="M545" s="2211"/>
      <c r="N545" s="2211"/>
      <c r="O545" s="2211"/>
      <c r="P545" s="2211"/>
      <c r="Q545" s="2211"/>
      <c r="R545" s="2211"/>
      <c r="S545" s="2211"/>
      <c r="T545" s="2211"/>
      <c r="U545" s="2211"/>
      <c r="V545" s="2211"/>
      <c r="W545" s="2211"/>
      <c r="X545" s="2211"/>
      <c r="Y545" s="2211"/>
      <c r="Z545" s="2211"/>
      <c r="AA545" s="2211"/>
      <c r="AB545" s="2211"/>
      <c r="AC545" s="2211"/>
      <c r="AD545" s="2211"/>
      <c r="AE545" s="2211"/>
      <c r="AF545" s="2211"/>
      <c r="AG545" s="2211"/>
      <c r="AH545" s="2211"/>
      <c r="AI545" s="2211"/>
      <c r="AJ545" s="2211"/>
      <c r="AK545" s="2211"/>
      <c r="AL545" s="2211"/>
      <c r="AM545" s="2211"/>
      <c r="AN545" s="2212"/>
      <c r="AO545" s="2212"/>
      <c r="AP545" s="2212"/>
      <c r="AQ545" s="2212"/>
      <c r="AR545" s="2212"/>
      <c r="AS545" s="2212"/>
      <c r="AT545" s="2212"/>
      <c r="AU545" s="2212"/>
      <c r="AV545" s="2212"/>
      <c r="AW545" s="2212"/>
      <c r="AX545" s="2212"/>
      <c r="AY545" s="2212"/>
      <c r="AZ545" s="2212"/>
      <c r="BA545" s="2212"/>
      <c r="BB545" s="2212"/>
      <c r="BC545" s="2212"/>
      <c r="BD545" s="2212"/>
      <c r="BE545" s="2212"/>
      <c r="BF545" s="2211"/>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89"/>
      <c r="CC545" s="89"/>
      <c r="CD545" s="89"/>
      <c r="CE545" s="89"/>
      <c r="CF545" s="89"/>
      <c r="CG545" s="88"/>
      <c r="CH545" s="88"/>
      <c r="CN545" s="85"/>
      <c r="CO545" s="85"/>
      <c r="CP545" s="85"/>
      <c r="CQ545" s="85"/>
      <c r="CR545" s="85"/>
      <c r="CS545" s="85"/>
      <c r="CT545" s="85"/>
      <c r="CU545" s="85"/>
      <c r="CV545" s="85"/>
    </row>
    <row r="546" spans="1:100" ht="16.5" customHeight="1" thickBot="1" x14ac:dyDescent="0.25">
      <c r="A546" s="132" t="str">
        <f>+IF('⑧一覧からの作成用データ（異動届）'!$AC$40="印刷ＯＫ→",1,"")</f>
        <v/>
      </c>
      <c r="B546" s="2413"/>
      <c r="C546" s="2413"/>
      <c r="D546" s="2396"/>
      <c r="E546" s="2396"/>
      <c r="F546" s="2413"/>
      <c r="G546" s="2413"/>
      <c r="H546" s="2396"/>
      <c r="I546" s="2396"/>
      <c r="J546" s="486"/>
      <c r="K546" s="2212"/>
      <c r="L546" s="2212"/>
      <c r="M546" s="2212"/>
      <c r="N546" s="2212"/>
      <c r="O546" s="2212"/>
      <c r="P546" s="2212"/>
      <c r="Q546" s="2212"/>
      <c r="R546" s="2212"/>
      <c r="S546" s="2212"/>
      <c r="T546" s="2212"/>
      <c r="U546" s="2212"/>
      <c r="V546" s="2212"/>
      <c r="W546" s="2212"/>
      <c r="X546" s="2212"/>
      <c r="Y546" s="2212"/>
      <c r="Z546" s="2212"/>
      <c r="AA546" s="2212"/>
      <c r="AB546" s="2212"/>
      <c r="AC546" s="2212"/>
      <c r="AD546" s="2212"/>
      <c r="AE546" s="2212"/>
      <c r="AF546" s="2212"/>
      <c r="AG546" s="2212"/>
      <c r="AH546" s="2212"/>
      <c r="AI546" s="2212"/>
      <c r="AJ546" s="2212"/>
      <c r="AK546" s="2212"/>
      <c r="AL546" s="2212"/>
      <c r="AM546" s="2212"/>
      <c r="AN546" s="2212"/>
      <c r="AO546" s="2212"/>
      <c r="AP546" s="2212"/>
      <c r="AQ546" s="2212"/>
      <c r="AR546" s="2212"/>
      <c r="AS546" s="2212"/>
      <c r="AT546" s="2212"/>
      <c r="AU546" s="2212"/>
      <c r="AV546" s="2212"/>
      <c r="AW546" s="2212"/>
      <c r="AX546" s="2212"/>
      <c r="AY546" s="2212"/>
      <c r="AZ546" s="2212"/>
      <c r="BA546" s="2212"/>
      <c r="BB546" s="2212"/>
      <c r="BC546" s="2212"/>
      <c r="BD546" s="2212"/>
      <c r="BE546" s="2212"/>
      <c r="BF546" s="2212"/>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77"/>
      <c r="CH546" s="77"/>
      <c r="CN546" s="85"/>
      <c r="CO546" s="85"/>
      <c r="CP546" s="85"/>
      <c r="CQ546" s="85"/>
      <c r="CR546" s="85"/>
      <c r="CS546" s="85"/>
      <c r="CT546" s="85"/>
      <c r="CU546" s="85"/>
      <c r="CV546" s="85"/>
    </row>
    <row r="547" spans="1:100" ht="16.5" customHeight="1" x14ac:dyDescent="0.2">
      <c r="A547" s="132" t="str">
        <f>+IF('⑧一覧からの作成用データ（異動届）'!$AC$40="印刷ＯＫ→",1,"")</f>
        <v/>
      </c>
      <c r="B547" s="2413"/>
      <c r="C547" s="2413"/>
      <c r="D547" s="2396"/>
      <c r="E547" s="2396"/>
      <c r="F547" s="2413"/>
      <c r="G547" s="2413"/>
      <c r="H547" s="2396"/>
      <c r="I547" s="2396"/>
      <c r="J547" s="486"/>
      <c r="K547" s="2213" t="s">
        <v>35</v>
      </c>
      <c r="L547" s="2213"/>
      <c r="M547" s="2213"/>
      <c r="N547" s="1692" t="s">
        <v>460</v>
      </c>
      <c r="O547" s="1693"/>
      <c r="P547" s="1693"/>
      <c r="Q547" s="1693"/>
      <c r="R547" s="1693"/>
      <c r="S547" s="1693"/>
      <c r="T547" s="1693"/>
      <c r="U547" s="2214"/>
      <c r="V547" s="2215"/>
      <c r="W547" s="2215"/>
      <c r="X547" s="2215"/>
      <c r="Y547" s="2215"/>
      <c r="Z547" s="2215"/>
      <c r="AA547" s="2215"/>
      <c r="AB547" s="2215"/>
      <c r="AC547" s="2215"/>
      <c r="AD547" s="2215"/>
      <c r="AE547" s="2215"/>
      <c r="AF547" s="2215"/>
      <c r="AG547" s="2215"/>
      <c r="AH547" s="2216"/>
      <c r="AI547" s="2220" t="s">
        <v>229</v>
      </c>
      <c r="AJ547" s="2221"/>
      <c r="AK547" s="2222"/>
      <c r="AL547" s="2226" t="s">
        <v>39</v>
      </c>
      <c r="AM547" s="2227"/>
      <c r="AN547" s="2227"/>
      <c r="AO547" s="2227"/>
      <c r="AP547" s="2227"/>
      <c r="AQ547" s="2227"/>
      <c r="AR547" s="2227"/>
      <c r="AS547" s="2228"/>
      <c r="AT547" s="2077"/>
      <c r="AU547" s="2077"/>
      <c r="AV547" s="2077"/>
      <c r="AW547" s="2077"/>
      <c r="AX547" s="2077"/>
      <c r="AY547" s="2077"/>
      <c r="AZ547" s="2077"/>
      <c r="BA547" s="2077"/>
      <c r="BB547" s="2077"/>
      <c r="BC547" s="2077"/>
      <c r="BD547" s="2077"/>
      <c r="BE547" s="2177"/>
      <c r="BF547" s="2178"/>
      <c r="BG547" s="2199" t="s">
        <v>40</v>
      </c>
      <c r="BH547" s="2200"/>
      <c r="BI547" s="2200"/>
      <c r="BJ547" s="2200"/>
      <c r="BK547" s="2200"/>
      <c r="BL547" s="2200"/>
      <c r="BM547" s="2200"/>
      <c r="BN547" s="2200"/>
      <c r="BO547" s="2200"/>
      <c r="BP547" s="2200"/>
      <c r="BQ547" s="2200"/>
      <c r="BR547" s="2202" t="str">
        <f>IF('⑧一覧からの作成用データ（異動届）'!$Y$40="","",TEXT('⑧一覧からの作成用データ（異動届）'!$Y$40,"#,##0")&amp;"")</f>
        <v/>
      </c>
      <c r="BS547" s="2203"/>
      <c r="BT547" s="2203"/>
      <c r="BU547" s="2203"/>
      <c r="BV547" s="2203"/>
      <c r="BW547" s="2203"/>
      <c r="BX547" s="2203"/>
      <c r="BY547" s="2203"/>
      <c r="BZ547" s="2204"/>
      <c r="CA547" s="2208" t="s">
        <v>7</v>
      </c>
      <c r="CB547" s="2208"/>
      <c r="CC547" s="2208"/>
      <c r="CD547" s="2209"/>
      <c r="CE547" s="23"/>
      <c r="CF547" s="76"/>
      <c r="CG547" s="77"/>
      <c r="CH547" s="77"/>
      <c r="CN547" s="85"/>
      <c r="CO547" s="85"/>
      <c r="CP547" s="85"/>
      <c r="CQ547" s="85"/>
      <c r="CR547" s="85"/>
      <c r="CS547" s="85"/>
      <c r="CT547" s="85"/>
      <c r="CU547" s="85"/>
      <c r="CV547" s="85"/>
    </row>
    <row r="548" spans="1:100" ht="16.5" customHeight="1" thickBot="1" x14ac:dyDescent="0.25">
      <c r="A548" s="132" t="str">
        <f>+IF('⑧一覧からの作成用データ（異動届）'!$AC$40="印刷ＯＫ→",1,"")</f>
        <v/>
      </c>
      <c r="B548" s="2413"/>
      <c r="C548" s="2413"/>
      <c r="D548" s="2396"/>
      <c r="E548" s="2396"/>
      <c r="F548" s="2413"/>
      <c r="G548" s="2413"/>
      <c r="H548" s="2396"/>
      <c r="I548" s="2396"/>
      <c r="J548" s="486"/>
      <c r="K548" s="2213"/>
      <c r="L548" s="2213"/>
      <c r="M548" s="2213"/>
      <c r="N548" s="1698"/>
      <c r="O548" s="1699"/>
      <c r="P548" s="1699"/>
      <c r="Q548" s="1699"/>
      <c r="R548" s="1699"/>
      <c r="S548" s="1699"/>
      <c r="T548" s="1699"/>
      <c r="U548" s="2217"/>
      <c r="V548" s="2218"/>
      <c r="W548" s="2218"/>
      <c r="X548" s="2218"/>
      <c r="Y548" s="2218"/>
      <c r="Z548" s="2218"/>
      <c r="AA548" s="2218"/>
      <c r="AB548" s="2218"/>
      <c r="AC548" s="2218"/>
      <c r="AD548" s="2218"/>
      <c r="AE548" s="2218"/>
      <c r="AF548" s="2218"/>
      <c r="AG548" s="2218"/>
      <c r="AH548" s="2219"/>
      <c r="AI548" s="2223"/>
      <c r="AJ548" s="2224"/>
      <c r="AK548" s="2225"/>
      <c r="AL548" s="2229"/>
      <c r="AM548" s="2230"/>
      <c r="AN548" s="2230"/>
      <c r="AO548" s="2230"/>
      <c r="AP548" s="2230"/>
      <c r="AQ548" s="2230"/>
      <c r="AR548" s="2230"/>
      <c r="AS548" s="2231"/>
      <c r="AT548" s="2077"/>
      <c r="AU548" s="2077"/>
      <c r="AV548" s="2077"/>
      <c r="AW548" s="2077"/>
      <c r="AX548" s="2077"/>
      <c r="AY548" s="2077"/>
      <c r="AZ548" s="2077"/>
      <c r="BA548" s="2077"/>
      <c r="BB548" s="2077"/>
      <c r="BC548" s="2077"/>
      <c r="BD548" s="2077"/>
      <c r="BE548" s="2198"/>
      <c r="BF548" s="2196"/>
      <c r="BG548" s="2201"/>
      <c r="BH548" s="1530"/>
      <c r="BI548" s="1530"/>
      <c r="BJ548" s="1530"/>
      <c r="BK548" s="1530"/>
      <c r="BL548" s="1530"/>
      <c r="BM548" s="1530"/>
      <c r="BN548" s="1530"/>
      <c r="BO548" s="1530"/>
      <c r="BP548" s="1530"/>
      <c r="BQ548" s="1530"/>
      <c r="BR548" s="2205"/>
      <c r="BS548" s="2206"/>
      <c r="BT548" s="2206"/>
      <c r="BU548" s="2206"/>
      <c r="BV548" s="2206"/>
      <c r="BW548" s="2206"/>
      <c r="BX548" s="2206"/>
      <c r="BY548" s="2206"/>
      <c r="BZ548" s="2207"/>
      <c r="CA548" s="1632"/>
      <c r="CB548" s="1632"/>
      <c r="CC548" s="1632"/>
      <c r="CD548" s="2210"/>
      <c r="CE548" s="76"/>
      <c r="CF548" s="76"/>
      <c r="CG548" s="77"/>
      <c r="CH548" s="77"/>
      <c r="CN548" s="85"/>
      <c r="CO548" s="85"/>
      <c r="CP548" s="85"/>
      <c r="CQ548" s="85"/>
      <c r="CR548" s="85"/>
      <c r="CS548" s="85"/>
      <c r="CT548" s="85"/>
      <c r="CU548" s="85"/>
      <c r="CV548" s="85"/>
    </row>
    <row r="549" spans="1:100" ht="16.5" customHeight="1" x14ac:dyDescent="0.2">
      <c r="A549" s="132" t="str">
        <f>+IF('⑧一覧からの作成用データ（異動届）'!$AC$40="印刷ＯＫ→",1,"")</f>
        <v/>
      </c>
      <c r="B549" s="2413"/>
      <c r="C549" s="2413"/>
      <c r="D549" s="2396"/>
      <c r="E549" s="2396"/>
      <c r="F549" s="2413"/>
      <c r="G549" s="2413"/>
      <c r="H549" s="2396"/>
      <c r="I549" s="2396"/>
      <c r="J549" s="486"/>
      <c r="K549" s="2213"/>
      <c r="L549" s="2213"/>
      <c r="M549" s="2213"/>
      <c r="N549" s="2168" t="s">
        <v>21</v>
      </c>
      <c r="O549" s="2169"/>
      <c r="P549" s="2169"/>
      <c r="Q549" s="2169"/>
      <c r="R549" s="2169"/>
      <c r="S549" s="2169"/>
      <c r="T549" s="2170"/>
      <c r="U549" s="2177" t="s">
        <v>461</v>
      </c>
      <c r="V549" s="2178"/>
      <c r="W549" s="2179"/>
      <c r="X549" s="2179"/>
      <c r="Y549" s="2179"/>
      <c r="Z549" s="2179"/>
      <c r="AA549" s="2179"/>
      <c r="AB549" s="2179"/>
      <c r="AC549" s="2179"/>
      <c r="AD549" s="2179"/>
      <c r="AE549" s="63"/>
      <c r="AF549" s="63"/>
      <c r="AG549" s="63"/>
      <c r="AH549" s="63"/>
      <c r="AI549" s="63"/>
      <c r="AJ549" s="63"/>
      <c r="AK549" s="63"/>
      <c r="AL549" s="63"/>
      <c r="AM549" s="63"/>
      <c r="AN549" s="63"/>
      <c r="AO549" s="64"/>
      <c r="AP549" s="2180" t="s">
        <v>38</v>
      </c>
      <c r="AQ549" s="2181"/>
      <c r="AR549" s="2073" t="s">
        <v>33</v>
      </c>
      <c r="AS549" s="2074"/>
      <c r="AT549" s="2077"/>
      <c r="AU549" s="2077"/>
      <c r="AV549" s="2077"/>
      <c r="AW549" s="2077"/>
      <c r="AX549" s="2077"/>
      <c r="AY549" s="2077"/>
      <c r="AZ549" s="2077"/>
      <c r="BA549" s="2077"/>
      <c r="BB549" s="2077"/>
      <c r="BC549" s="2077"/>
      <c r="BD549" s="2077"/>
      <c r="BE549" s="2077"/>
      <c r="BF549" s="2078"/>
      <c r="BG549" s="57"/>
      <c r="BH549" s="76"/>
      <c r="BI549" s="76"/>
      <c r="BJ549" s="2057" t="str">
        <f>'⑧一覧からの作成用データ（異動届）'!$X$40&amp;""</f>
        <v/>
      </c>
      <c r="BK549" s="2058"/>
      <c r="BL549" s="2058"/>
      <c r="BM549" s="2058"/>
      <c r="BN549" s="2058"/>
      <c r="BO549" s="2059"/>
      <c r="BP549" s="1720" t="s">
        <v>311</v>
      </c>
      <c r="BQ549" s="2063"/>
      <c r="BR549" s="2063"/>
      <c r="BS549" s="2063"/>
      <c r="BT549" s="2063"/>
      <c r="BU549" s="2063"/>
      <c r="BV549" s="2063"/>
      <c r="BW549" s="2063"/>
      <c r="BX549" s="2063"/>
      <c r="BY549" s="2063"/>
      <c r="BZ549" s="2063"/>
      <c r="CA549" s="2063"/>
      <c r="CB549" s="2063"/>
      <c r="CC549" s="2063"/>
      <c r="CD549" s="2064"/>
      <c r="CE549" s="76"/>
      <c r="CF549" s="76"/>
      <c r="CG549" s="77"/>
      <c r="CH549" s="77"/>
      <c r="CN549" s="85"/>
      <c r="CO549" s="85"/>
      <c r="CP549" s="85"/>
      <c r="CQ549" s="85"/>
      <c r="CR549" s="85"/>
      <c r="CS549" s="85"/>
    </row>
    <row r="550" spans="1:100" ht="16.5" customHeight="1" thickBot="1" x14ac:dyDescent="0.25">
      <c r="A550" s="132" t="str">
        <f>+IF('⑧一覧からの作成用データ（異動届）'!$AC$40="印刷ＯＫ→",1,"")</f>
        <v/>
      </c>
      <c r="B550" s="2413"/>
      <c r="C550" s="2413"/>
      <c r="D550" s="2396"/>
      <c r="E550" s="2396"/>
      <c r="F550" s="2413"/>
      <c r="G550" s="2413"/>
      <c r="H550" s="2396"/>
      <c r="I550" s="2396"/>
      <c r="J550" s="486"/>
      <c r="K550" s="2213"/>
      <c r="L550" s="2213"/>
      <c r="M550" s="2213"/>
      <c r="N550" s="2171"/>
      <c r="O550" s="2172"/>
      <c r="P550" s="2172"/>
      <c r="Q550" s="2172"/>
      <c r="R550" s="2172"/>
      <c r="S550" s="2172"/>
      <c r="T550" s="2173"/>
      <c r="U550" s="2067"/>
      <c r="V550" s="2068"/>
      <c r="W550" s="2068"/>
      <c r="X550" s="2068"/>
      <c r="Y550" s="2068"/>
      <c r="Z550" s="2068"/>
      <c r="AA550" s="2068"/>
      <c r="AB550" s="2068"/>
      <c r="AC550" s="2068"/>
      <c r="AD550" s="2068"/>
      <c r="AE550" s="2068"/>
      <c r="AF550" s="2068"/>
      <c r="AG550" s="2068"/>
      <c r="AH550" s="2068"/>
      <c r="AI550" s="2068"/>
      <c r="AJ550" s="2068"/>
      <c r="AK550" s="2068"/>
      <c r="AL550" s="2068"/>
      <c r="AM550" s="2068"/>
      <c r="AN550" s="2068"/>
      <c r="AO550" s="2069"/>
      <c r="AP550" s="2182"/>
      <c r="AQ550" s="2183"/>
      <c r="AR550" s="2075"/>
      <c r="AS550" s="2076"/>
      <c r="AT550" s="2077"/>
      <c r="AU550" s="2077"/>
      <c r="AV550" s="2077"/>
      <c r="AW550" s="2077"/>
      <c r="AX550" s="2077"/>
      <c r="AY550" s="2077"/>
      <c r="AZ550" s="2077"/>
      <c r="BA550" s="2077"/>
      <c r="BB550" s="2077"/>
      <c r="BC550" s="2077"/>
      <c r="BD550" s="2077"/>
      <c r="BE550" s="2077"/>
      <c r="BF550" s="2078"/>
      <c r="BG550" s="57"/>
      <c r="BH550" s="76"/>
      <c r="BI550" s="76"/>
      <c r="BJ550" s="2060"/>
      <c r="BK550" s="2061"/>
      <c r="BL550" s="2061"/>
      <c r="BM550" s="2061"/>
      <c r="BN550" s="2061"/>
      <c r="BO550" s="2062"/>
      <c r="BP550" s="2063"/>
      <c r="BQ550" s="2063"/>
      <c r="BR550" s="2063"/>
      <c r="BS550" s="2063"/>
      <c r="BT550" s="2063"/>
      <c r="BU550" s="2063"/>
      <c r="BV550" s="2063"/>
      <c r="BW550" s="2063"/>
      <c r="BX550" s="2063"/>
      <c r="BY550" s="2063"/>
      <c r="BZ550" s="2063"/>
      <c r="CA550" s="2063"/>
      <c r="CB550" s="2063"/>
      <c r="CC550" s="2063"/>
      <c r="CD550" s="2064"/>
      <c r="CE550" s="76"/>
      <c r="CF550" s="76"/>
      <c r="CG550" s="77"/>
      <c r="CH550" s="77"/>
      <c r="CN550" s="85"/>
      <c r="CO550" s="85"/>
      <c r="CP550" s="85"/>
      <c r="CQ550" s="85"/>
      <c r="CR550" s="85"/>
      <c r="CS550" s="85"/>
    </row>
    <row r="551" spans="1:100" ht="16.5" customHeight="1" thickBot="1" x14ac:dyDescent="0.25">
      <c r="A551" s="132" t="str">
        <f>+IF('⑧一覧からの作成用データ（異動届）'!$AC$40="印刷ＯＫ→",1,"")</f>
        <v/>
      </c>
      <c r="B551" s="2413"/>
      <c r="C551" s="2413"/>
      <c r="D551" s="2396"/>
      <c r="E551" s="2396"/>
      <c r="F551" s="2413"/>
      <c r="G551" s="2413"/>
      <c r="H551" s="2396"/>
      <c r="I551" s="2396"/>
      <c r="J551" s="486"/>
      <c r="K551" s="2213"/>
      <c r="L551" s="2213"/>
      <c r="M551" s="2213"/>
      <c r="N551" s="2174"/>
      <c r="O551" s="2175"/>
      <c r="P551" s="2175"/>
      <c r="Q551" s="2175"/>
      <c r="R551" s="2175"/>
      <c r="S551" s="2175"/>
      <c r="T551" s="2176"/>
      <c r="U551" s="2070"/>
      <c r="V551" s="2071"/>
      <c r="W551" s="2071"/>
      <c r="X551" s="2071"/>
      <c r="Y551" s="2071"/>
      <c r="Z551" s="2071"/>
      <c r="AA551" s="2071"/>
      <c r="AB551" s="2071"/>
      <c r="AC551" s="2071"/>
      <c r="AD551" s="2071"/>
      <c r="AE551" s="2071"/>
      <c r="AF551" s="2071"/>
      <c r="AG551" s="2071"/>
      <c r="AH551" s="2071"/>
      <c r="AI551" s="2071"/>
      <c r="AJ551" s="2071"/>
      <c r="AK551" s="2071"/>
      <c r="AL551" s="2071"/>
      <c r="AM551" s="2071"/>
      <c r="AN551" s="2071"/>
      <c r="AO551" s="2072"/>
      <c r="AP551" s="2182"/>
      <c r="AQ551" s="2183"/>
      <c r="AR551" s="2073" t="s">
        <v>3</v>
      </c>
      <c r="AS551" s="2074"/>
      <c r="AT551" s="2077"/>
      <c r="AU551" s="2077"/>
      <c r="AV551" s="2077"/>
      <c r="AW551" s="2077"/>
      <c r="AX551" s="2077"/>
      <c r="AY551" s="2077"/>
      <c r="AZ551" s="2077"/>
      <c r="BA551" s="2077"/>
      <c r="BB551" s="2077"/>
      <c r="BC551" s="2077"/>
      <c r="BD551" s="2077"/>
      <c r="BE551" s="2077"/>
      <c r="BF551" s="2078"/>
      <c r="BG551" s="58"/>
      <c r="BH551" s="59"/>
      <c r="BI551" s="59"/>
      <c r="BJ551" s="59"/>
      <c r="BK551" s="59"/>
      <c r="BL551" s="59"/>
      <c r="BM551" s="59"/>
      <c r="BN551" s="59"/>
      <c r="BO551" s="59"/>
      <c r="BP551" s="2065"/>
      <c r="BQ551" s="2065"/>
      <c r="BR551" s="2065"/>
      <c r="BS551" s="2065"/>
      <c r="BT551" s="2065"/>
      <c r="BU551" s="2065"/>
      <c r="BV551" s="2065"/>
      <c r="BW551" s="2065"/>
      <c r="BX551" s="2065"/>
      <c r="BY551" s="2065"/>
      <c r="BZ551" s="2065"/>
      <c r="CA551" s="2065"/>
      <c r="CB551" s="2065"/>
      <c r="CC551" s="2065"/>
      <c r="CD551" s="2066"/>
      <c r="CE551" s="76"/>
      <c r="CF551" s="76"/>
      <c r="CG551" s="77"/>
      <c r="CH551" s="77"/>
      <c r="CN551" s="85"/>
      <c r="CO551" s="85"/>
      <c r="CP551" s="85"/>
      <c r="CQ551" s="85"/>
      <c r="CR551" s="85"/>
      <c r="CS551" s="85"/>
      <c r="CT551" s="85"/>
      <c r="CU551" s="85"/>
      <c r="CV551" s="85"/>
    </row>
    <row r="552" spans="1:100" ht="16.5" customHeight="1" thickBot="1" x14ac:dyDescent="0.25">
      <c r="A552" s="132" t="str">
        <f>+IF('⑧一覧からの作成用データ（異動届）'!$AC$40="印刷ＯＫ→",1,"")</f>
        <v/>
      </c>
      <c r="B552" s="2413"/>
      <c r="C552" s="2413"/>
      <c r="D552" s="2396"/>
      <c r="E552" s="2396"/>
      <c r="F552" s="2413"/>
      <c r="G552" s="2413"/>
      <c r="H552" s="2396"/>
      <c r="I552" s="2396"/>
      <c r="J552" s="486"/>
      <c r="K552" s="2213"/>
      <c r="L552" s="2213"/>
      <c r="M552" s="2213"/>
      <c r="N552" s="1529" t="s">
        <v>36</v>
      </c>
      <c r="O552" s="2079"/>
      <c r="P552" s="2079"/>
      <c r="Q552" s="2079"/>
      <c r="R552" s="2079"/>
      <c r="S552" s="2079"/>
      <c r="T552" s="2080"/>
      <c r="U552" s="2081"/>
      <c r="V552" s="2082"/>
      <c r="W552" s="2082"/>
      <c r="X552" s="2082"/>
      <c r="Y552" s="2082"/>
      <c r="Z552" s="2082"/>
      <c r="AA552" s="2082"/>
      <c r="AB552" s="2082"/>
      <c r="AC552" s="2082"/>
      <c r="AD552" s="2082"/>
      <c r="AE552" s="2082"/>
      <c r="AF552" s="2082"/>
      <c r="AG552" s="2082"/>
      <c r="AH552" s="2082"/>
      <c r="AI552" s="2082"/>
      <c r="AJ552" s="2082"/>
      <c r="AK552" s="2082"/>
      <c r="AL552" s="2082"/>
      <c r="AM552" s="2082"/>
      <c r="AN552" s="2082"/>
      <c r="AO552" s="2083"/>
      <c r="AP552" s="2182"/>
      <c r="AQ552" s="2183"/>
      <c r="AR552" s="2075"/>
      <c r="AS552" s="2076"/>
      <c r="AT552" s="2077"/>
      <c r="AU552" s="2077"/>
      <c r="AV552" s="2077"/>
      <c r="AW552" s="2077"/>
      <c r="AX552" s="2077"/>
      <c r="AY552" s="2077"/>
      <c r="AZ552" s="2077"/>
      <c r="BA552" s="2077"/>
      <c r="BB552" s="2077"/>
      <c r="BC552" s="2077"/>
      <c r="BD552" s="2077"/>
      <c r="BE552" s="2077"/>
      <c r="BF552" s="2078"/>
      <c r="BG552" s="2165" t="s">
        <v>34</v>
      </c>
      <c r="BH552" s="1564"/>
      <c r="BI552" s="1564"/>
      <c r="BJ552" s="1564"/>
      <c r="BK552" s="1564"/>
      <c r="BL552" s="1564"/>
      <c r="BM552" s="1564"/>
      <c r="BN552" s="1564"/>
      <c r="BO552" s="1565"/>
      <c r="BP552" s="2166"/>
      <c r="BQ552" s="714"/>
      <c r="BR552" s="714"/>
      <c r="BS552" s="714"/>
      <c r="BT552" s="714"/>
      <c r="BU552" s="714"/>
      <c r="BV552" s="714"/>
      <c r="BW552" s="714"/>
      <c r="BX552" s="714"/>
      <c r="BY552" s="714"/>
      <c r="BZ552" s="714"/>
      <c r="CA552" s="714"/>
      <c r="CB552" s="714"/>
      <c r="CC552" s="714"/>
      <c r="CD552" s="2167"/>
      <c r="CE552" s="76"/>
      <c r="CF552" s="76"/>
      <c r="CG552" s="77"/>
      <c r="CH552" s="77"/>
      <c r="CN552" s="85"/>
      <c r="CO552" s="85"/>
      <c r="CP552" s="85"/>
      <c r="CQ552" s="85"/>
      <c r="CR552" s="85"/>
      <c r="CS552" s="85"/>
      <c r="CT552" s="85"/>
      <c r="CU552" s="85"/>
      <c r="CV552" s="85"/>
    </row>
    <row r="553" spans="1:100" ht="16.5" customHeight="1" x14ac:dyDescent="0.2">
      <c r="A553" s="132" t="str">
        <f>+IF('⑧一覧からの作成用データ（異動届）'!$AC$40="印刷ＯＫ→",1,"")</f>
        <v/>
      </c>
      <c r="B553" s="2413"/>
      <c r="C553" s="2413"/>
      <c r="D553" s="2396"/>
      <c r="E553" s="2396"/>
      <c r="F553" s="2413"/>
      <c r="G553" s="2413"/>
      <c r="H553" s="2396"/>
      <c r="I553" s="2396"/>
      <c r="J553" s="486"/>
      <c r="K553" s="2213"/>
      <c r="L553" s="2213"/>
      <c r="M553" s="2213"/>
      <c r="N553" s="2186" t="s">
        <v>37</v>
      </c>
      <c r="O553" s="2187"/>
      <c r="P553" s="2187"/>
      <c r="Q553" s="2187"/>
      <c r="R553" s="2187"/>
      <c r="S553" s="2187"/>
      <c r="T553" s="2188"/>
      <c r="U553" s="2192"/>
      <c r="V553" s="2193"/>
      <c r="W553" s="2193"/>
      <c r="X553" s="2193"/>
      <c r="Y553" s="2193"/>
      <c r="Z553" s="2193"/>
      <c r="AA553" s="2193"/>
      <c r="AB553" s="2193"/>
      <c r="AC553" s="2193"/>
      <c r="AD553" s="2193"/>
      <c r="AE553" s="2193"/>
      <c r="AF553" s="2193"/>
      <c r="AG553" s="2193"/>
      <c r="AH553" s="2193"/>
      <c r="AI553" s="2193"/>
      <c r="AJ553" s="2193"/>
      <c r="AK553" s="2193"/>
      <c r="AL553" s="2193"/>
      <c r="AM553" s="2193"/>
      <c r="AN553" s="2193"/>
      <c r="AO553" s="2194"/>
      <c r="AP553" s="2182"/>
      <c r="AQ553" s="2183"/>
      <c r="AR553" s="2073" t="s">
        <v>4</v>
      </c>
      <c r="AS553" s="2074"/>
      <c r="AT553" s="2178"/>
      <c r="AU553" s="2195"/>
      <c r="AV553" s="2195"/>
      <c r="AW553" s="2195"/>
      <c r="AX553" s="2195"/>
      <c r="AY553" s="2195"/>
      <c r="AZ553" s="2195"/>
      <c r="BA553" s="2195"/>
      <c r="BB553" s="2195"/>
      <c r="BC553" s="2195"/>
      <c r="BD553" s="2195"/>
      <c r="BE553" s="2195"/>
      <c r="BF553" s="2195"/>
      <c r="BG553" s="1640" t="s">
        <v>309</v>
      </c>
      <c r="BH553" s="1590"/>
      <c r="BI553" s="1590"/>
      <c r="BJ553" s="1590"/>
      <c r="BK553" s="1590"/>
      <c r="BL553" s="1590"/>
      <c r="BM553" s="1590"/>
      <c r="BN553" s="1590"/>
      <c r="BO553" s="2039"/>
      <c r="BP553" s="2041"/>
      <c r="BQ553" s="2042"/>
      <c r="BR553" s="2042"/>
      <c r="BS553" s="2043"/>
      <c r="BT553" s="2047" t="s">
        <v>41</v>
      </c>
      <c r="BU553" s="2048"/>
      <c r="BV553" s="2048"/>
      <c r="BW553" s="2051" t="s">
        <v>42</v>
      </c>
      <c r="BX553" s="2051"/>
      <c r="BY553" s="2051"/>
      <c r="BZ553" s="2051"/>
      <c r="CA553" s="2051" t="s">
        <v>43</v>
      </c>
      <c r="CB553" s="2051"/>
      <c r="CC553" s="2051"/>
      <c r="CD553" s="2053"/>
      <c r="CE553" s="76"/>
      <c r="CF553" s="76"/>
      <c r="CG553" s="77"/>
      <c r="CH553" s="77"/>
      <c r="CN553" s="85"/>
      <c r="CO553" s="85"/>
      <c r="CP553" s="85"/>
      <c r="CQ553" s="85"/>
      <c r="CR553" s="85"/>
      <c r="CS553" s="85"/>
      <c r="CT553" s="85"/>
      <c r="CU553" s="85"/>
      <c r="CV553" s="85"/>
    </row>
    <row r="554" spans="1:100" ht="12" customHeight="1" thickBot="1" x14ac:dyDescent="0.25">
      <c r="A554" s="132" t="str">
        <f>+IF('⑧一覧からの作成用データ（異動届）'!$AC$40="印刷ＯＫ→",1,"")</f>
        <v/>
      </c>
      <c r="B554" s="2413"/>
      <c r="C554" s="2413"/>
      <c r="D554" s="2396"/>
      <c r="E554" s="2396"/>
      <c r="F554" s="2413"/>
      <c r="G554" s="2413"/>
      <c r="H554" s="2396"/>
      <c r="I554" s="2396"/>
      <c r="J554" s="486"/>
      <c r="K554" s="2213"/>
      <c r="L554" s="2213"/>
      <c r="M554" s="2213"/>
      <c r="N554" s="2189"/>
      <c r="O554" s="2190"/>
      <c r="P554" s="2190"/>
      <c r="Q554" s="2190"/>
      <c r="R554" s="2190"/>
      <c r="S554" s="2190"/>
      <c r="T554" s="2191"/>
      <c r="U554" s="2070"/>
      <c r="V554" s="2071"/>
      <c r="W554" s="2071"/>
      <c r="X554" s="2071"/>
      <c r="Y554" s="2071"/>
      <c r="Z554" s="2071"/>
      <c r="AA554" s="2071"/>
      <c r="AB554" s="2071"/>
      <c r="AC554" s="2071"/>
      <c r="AD554" s="2071"/>
      <c r="AE554" s="2071"/>
      <c r="AF554" s="2071"/>
      <c r="AG554" s="2071"/>
      <c r="AH554" s="2071"/>
      <c r="AI554" s="2071"/>
      <c r="AJ554" s="2071"/>
      <c r="AK554" s="2071"/>
      <c r="AL554" s="2071"/>
      <c r="AM554" s="2071"/>
      <c r="AN554" s="2071"/>
      <c r="AO554" s="2072"/>
      <c r="AP554" s="2184"/>
      <c r="AQ554" s="2185"/>
      <c r="AR554" s="2075"/>
      <c r="AS554" s="2076"/>
      <c r="AT554" s="2196"/>
      <c r="AU554" s="2197"/>
      <c r="AV554" s="2197"/>
      <c r="AW554" s="2197"/>
      <c r="AX554" s="2197"/>
      <c r="AY554" s="2197"/>
      <c r="AZ554" s="2197"/>
      <c r="BA554" s="2197"/>
      <c r="BB554" s="2197"/>
      <c r="BC554" s="2197"/>
      <c r="BD554" s="2197"/>
      <c r="BE554" s="2197"/>
      <c r="BF554" s="2197"/>
      <c r="BG554" s="1637"/>
      <c r="BH554" s="1638"/>
      <c r="BI554" s="1638"/>
      <c r="BJ554" s="1638"/>
      <c r="BK554" s="1638"/>
      <c r="BL554" s="1638"/>
      <c r="BM554" s="1638"/>
      <c r="BN554" s="1638"/>
      <c r="BO554" s="2040"/>
      <c r="BP554" s="2044"/>
      <c r="BQ554" s="2045"/>
      <c r="BR554" s="2045"/>
      <c r="BS554" s="2046"/>
      <c r="BT554" s="2049"/>
      <c r="BU554" s="2050"/>
      <c r="BV554" s="2050"/>
      <c r="BW554" s="2052"/>
      <c r="BX554" s="2052"/>
      <c r="BY554" s="2052"/>
      <c r="BZ554" s="2052"/>
      <c r="CA554" s="2052"/>
      <c r="CB554" s="2052"/>
      <c r="CC554" s="2052"/>
      <c r="CD554" s="2054"/>
      <c r="CE554" s="76"/>
      <c r="CF554" s="76"/>
      <c r="CG554" s="77"/>
      <c r="CH554" s="77"/>
      <c r="CN554" s="85"/>
      <c r="CO554" s="85"/>
      <c r="CP554" s="85"/>
      <c r="CQ554" s="85"/>
      <c r="CR554" s="85"/>
      <c r="CS554" s="85"/>
      <c r="CT554" s="85"/>
      <c r="CU554" s="85"/>
      <c r="CV554" s="85"/>
    </row>
    <row r="555" spans="1:100" ht="6.75" customHeight="1" x14ac:dyDescent="0.2">
      <c r="A555" s="132" t="str">
        <f>+IF('⑧一覧からの作成用データ（異動届）'!$AC$40="印刷ＯＫ→",1,"")</f>
        <v/>
      </c>
      <c r="B555" s="2413"/>
      <c r="C555" s="2413"/>
      <c r="D555" s="2396"/>
      <c r="E555" s="2396"/>
      <c r="F555" s="2413"/>
      <c r="G555" s="2413"/>
      <c r="H555" s="2396"/>
      <c r="I555" s="2396"/>
      <c r="J555" s="486"/>
      <c r="K555" s="2055" t="s">
        <v>79</v>
      </c>
      <c r="L555" s="2055"/>
      <c r="M555" s="2055"/>
      <c r="N555" s="2055"/>
      <c r="O555" s="2055"/>
      <c r="P555" s="2055"/>
      <c r="Q555" s="2055"/>
      <c r="R555" s="2055"/>
      <c r="S555" s="2055"/>
      <c r="T555" s="2055"/>
      <c r="U555" s="2055"/>
      <c r="V555" s="2055"/>
      <c r="W555" s="2055"/>
      <c r="X555" s="2055"/>
      <c r="Y555" s="2055"/>
      <c r="Z555" s="2055"/>
      <c r="AA555" s="2055"/>
      <c r="AB555" s="2055"/>
      <c r="AC555" s="2055"/>
      <c r="AD555" s="2055"/>
      <c r="AE555" s="2055"/>
      <c r="AF555" s="2055"/>
      <c r="AG555" s="2055"/>
      <c r="AH555" s="2055"/>
      <c r="AI555" s="2055"/>
      <c r="AJ555" s="2055"/>
      <c r="AK555" s="2055"/>
      <c r="AL555" s="2055"/>
      <c r="AM555" s="2055"/>
      <c r="AN555" s="2055"/>
      <c r="AO555" s="2055"/>
      <c r="AP555" s="2055"/>
      <c r="AQ555" s="2055"/>
      <c r="AR555" s="2055"/>
      <c r="AS555" s="2055"/>
      <c r="AT555" s="2055"/>
      <c r="AU555" s="2055"/>
      <c r="AV555" s="2055"/>
      <c r="AW555" s="2055"/>
      <c r="AX555" s="2055"/>
      <c r="AY555" s="2055"/>
      <c r="AZ555" s="2055"/>
      <c r="BA555" s="2055"/>
      <c r="BB555" s="2055"/>
      <c r="BC555" s="2055"/>
      <c r="BD555" s="2055"/>
      <c r="BE555" s="2055"/>
      <c r="BF555" s="2055"/>
      <c r="BG555" s="60"/>
      <c r="BH555" s="60"/>
      <c r="BI555" s="60"/>
      <c r="BJ555" s="60"/>
      <c r="BK555" s="61"/>
      <c r="BL555" s="76"/>
      <c r="BM555" s="76"/>
      <c r="BN555" s="76"/>
      <c r="BO555" s="76"/>
      <c r="BP555" s="76"/>
      <c r="BQ555" s="76"/>
      <c r="BR555" s="76"/>
      <c r="BS555" s="76"/>
      <c r="BT555" s="76"/>
      <c r="BU555" s="76"/>
      <c r="BV555" s="76"/>
      <c r="BW555" s="76"/>
      <c r="BX555" s="76"/>
      <c r="BY555" s="76"/>
      <c r="BZ555" s="76"/>
      <c r="CA555" s="76"/>
      <c r="CB555" s="76"/>
      <c r="CC555" s="76"/>
      <c r="CD555" s="76"/>
      <c r="CE555" s="76"/>
      <c r="CF555" s="76"/>
      <c r="CG555" s="77"/>
      <c r="CH555" s="77"/>
      <c r="CN555" s="85"/>
      <c r="CO555" s="85"/>
      <c r="CP555" s="85"/>
      <c r="CQ555" s="85"/>
      <c r="CR555" s="85"/>
      <c r="CS555" s="85"/>
      <c r="CT555" s="85"/>
      <c r="CU555" s="85"/>
      <c r="CV555" s="85"/>
    </row>
    <row r="556" spans="1:100" ht="13.5" customHeight="1" thickBot="1" x14ac:dyDescent="0.25">
      <c r="A556" s="132" t="str">
        <f>+IF('⑧一覧からの作成用データ（異動届）'!$AC$40="印刷ＯＫ→",1,"")</f>
        <v/>
      </c>
      <c r="B556" s="2413"/>
      <c r="C556" s="2413"/>
      <c r="D556" s="2396"/>
      <c r="E556" s="2396"/>
      <c r="F556" s="2413"/>
      <c r="G556" s="2413"/>
      <c r="H556" s="2396"/>
      <c r="I556" s="2396"/>
      <c r="J556" s="486"/>
      <c r="K556" s="2056"/>
      <c r="L556" s="2056"/>
      <c r="M556" s="2056"/>
      <c r="N556" s="2056"/>
      <c r="O556" s="2056"/>
      <c r="P556" s="2056"/>
      <c r="Q556" s="2056"/>
      <c r="R556" s="2056"/>
      <c r="S556" s="2056"/>
      <c r="T556" s="2056"/>
      <c r="U556" s="2056"/>
      <c r="V556" s="2056"/>
      <c r="W556" s="2056"/>
      <c r="X556" s="2056"/>
      <c r="Y556" s="2056"/>
      <c r="Z556" s="2056"/>
      <c r="AA556" s="2056"/>
      <c r="AB556" s="2056"/>
      <c r="AC556" s="2056"/>
      <c r="AD556" s="2056"/>
      <c r="AE556" s="2056"/>
      <c r="AF556" s="2056"/>
      <c r="AG556" s="2056"/>
      <c r="AH556" s="2056"/>
      <c r="AI556" s="2056"/>
      <c r="AJ556" s="2056"/>
      <c r="AK556" s="2056"/>
      <c r="AL556" s="2056"/>
      <c r="AM556" s="2056"/>
      <c r="AN556" s="2056"/>
      <c r="AO556" s="2056"/>
      <c r="AP556" s="2056"/>
      <c r="AQ556" s="2056"/>
      <c r="AR556" s="2056"/>
      <c r="AS556" s="2056"/>
      <c r="AT556" s="2056"/>
      <c r="AU556" s="2056"/>
      <c r="AV556" s="2056"/>
      <c r="AW556" s="2056"/>
      <c r="AX556" s="2056"/>
      <c r="AY556" s="2056"/>
      <c r="AZ556" s="2056"/>
      <c r="BA556" s="2056"/>
      <c r="BB556" s="2056"/>
      <c r="BC556" s="2056"/>
      <c r="BD556" s="2056"/>
      <c r="BE556" s="2056"/>
      <c r="BF556" s="2056"/>
      <c r="BG556" s="60"/>
      <c r="BH556" s="60"/>
      <c r="BI556" s="60"/>
      <c r="BJ556" s="60"/>
      <c r="BK556" s="62"/>
      <c r="BL556" s="62"/>
      <c r="BM556" s="62"/>
      <c r="BN556" s="62"/>
      <c r="BO556" s="62"/>
      <c r="BP556" s="62"/>
      <c r="BQ556" s="62"/>
      <c r="BR556" s="62"/>
      <c r="BS556" s="62"/>
      <c r="BT556" s="62"/>
      <c r="BU556" s="62"/>
      <c r="BV556" s="62"/>
      <c r="BW556" s="62"/>
      <c r="BX556" s="62"/>
      <c r="BY556" s="62"/>
      <c r="BZ556" s="62"/>
      <c r="CA556" s="62"/>
      <c r="CB556" s="62"/>
      <c r="CC556" s="62"/>
      <c r="CD556" s="62"/>
      <c r="CE556" s="76"/>
      <c r="CF556" s="76"/>
      <c r="CG556" s="91"/>
      <c r="CH556" s="77"/>
      <c r="CN556" s="85"/>
      <c r="CO556" s="85"/>
      <c r="CP556" s="85"/>
      <c r="CQ556" s="85"/>
      <c r="CR556" s="85"/>
      <c r="CS556" s="85"/>
      <c r="CT556" s="85"/>
      <c r="CU556" s="85"/>
    </row>
    <row r="557" spans="1:100" ht="11.25" customHeight="1" thickBot="1" x14ac:dyDescent="0.25">
      <c r="A557" s="132" t="str">
        <f>+IF('⑧一覧からの作成用データ（異動届）'!$AC$40="印刷ＯＫ→",1,"")</f>
        <v/>
      </c>
      <c r="B557" s="2413"/>
      <c r="C557" s="2413"/>
      <c r="D557" s="2396"/>
      <c r="E557" s="2396"/>
      <c r="F557" s="2413"/>
      <c r="G557" s="2413"/>
      <c r="H557" s="2396"/>
      <c r="I557" s="2396"/>
      <c r="J557" s="486"/>
      <c r="K557" s="2152" t="s">
        <v>44</v>
      </c>
      <c r="L557" s="2153"/>
      <c r="M557" s="2153"/>
      <c r="N557" s="2153"/>
      <c r="O557" s="2154"/>
      <c r="P557" s="2158" t="s">
        <v>46</v>
      </c>
      <c r="Q557" s="2159"/>
      <c r="R557" s="2159"/>
      <c r="S557" s="2159"/>
      <c r="T557" s="2159"/>
      <c r="U557" s="2159"/>
      <c r="V557" s="2159"/>
      <c r="W557" s="2159"/>
      <c r="X557" s="2117" t="str">
        <f>'⑧一覧からの作成用データ（異動届）'!$R$40&amp;""</f>
        <v/>
      </c>
      <c r="Y557" s="2117"/>
      <c r="Z557" s="2117"/>
      <c r="AA557" s="2119" t="s">
        <v>48</v>
      </c>
      <c r="AB557" s="2119"/>
      <c r="AC557" s="2119"/>
      <c r="AD557" s="2119"/>
      <c r="AE557" s="2119"/>
      <c r="AF557" s="2119"/>
      <c r="AG557" s="2119"/>
      <c r="AH557" s="2119"/>
      <c r="AI557" s="2119"/>
      <c r="AJ557" s="2119"/>
      <c r="AK557" s="2119"/>
      <c r="AL557" s="2119"/>
      <c r="AM557" s="2119"/>
      <c r="AN557" s="2119"/>
      <c r="AO557" s="2119"/>
      <c r="AP557" s="2119"/>
      <c r="AQ557" s="2119"/>
      <c r="AR557" s="2119"/>
      <c r="AS557" s="2120"/>
      <c r="AT557" s="2160" t="s">
        <v>50</v>
      </c>
      <c r="AU557" s="2160"/>
      <c r="AV557" s="2160"/>
      <c r="AW557" s="2160"/>
      <c r="AX557" s="2160"/>
      <c r="AY557" s="2160"/>
      <c r="AZ557" s="2161" t="s">
        <v>53</v>
      </c>
      <c r="BA557" s="2162"/>
      <c r="BB557" s="2162"/>
      <c r="BC557" s="2162"/>
      <c r="BD557" s="2162"/>
      <c r="BE557" s="2162"/>
      <c r="BF557" s="2162"/>
      <c r="BG557" s="2162"/>
      <c r="BH557" s="2162"/>
      <c r="BI557" s="2162"/>
      <c r="BJ557" s="2162"/>
      <c r="BK557" s="2036" t="s">
        <v>54</v>
      </c>
      <c r="BL557" s="2037"/>
      <c r="BM557" s="2037"/>
      <c r="BN557" s="2037"/>
      <c r="BO557" s="2037"/>
      <c r="BP557" s="2037"/>
      <c r="BQ557" s="2037"/>
      <c r="BR557" s="2037"/>
      <c r="BS557" s="2037"/>
      <c r="BT557" s="2037"/>
      <c r="BU557" s="2037"/>
      <c r="BV557" s="2037"/>
      <c r="BW557" s="2037"/>
      <c r="BX557" s="2037"/>
      <c r="BY557" s="2037"/>
      <c r="BZ557" s="2037"/>
      <c r="CA557" s="2037"/>
      <c r="CB557" s="2037"/>
      <c r="CC557" s="2037"/>
      <c r="CD557" s="2038"/>
      <c r="CE557" s="90"/>
      <c r="CF557" s="90"/>
      <c r="CG557" s="91"/>
      <c r="CH557" s="77"/>
      <c r="CN557" s="85"/>
      <c r="CO557" s="85"/>
      <c r="CP557" s="85"/>
      <c r="CQ557" s="85"/>
      <c r="CR557" s="85"/>
      <c r="CS557" s="85"/>
      <c r="CT557" s="85"/>
      <c r="CU557" s="85"/>
    </row>
    <row r="558" spans="1:100" ht="11.25" customHeight="1" x14ac:dyDescent="0.2">
      <c r="A558" s="132" t="str">
        <f>+IF('⑧一覧からの作成用データ（異動届）'!$AC$40="印刷ＯＫ→",1,"")</f>
        <v/>
      </c>
      <c r="B558" s="2413"/>
      <c r="C558" s="2413"/>
      <c r="D558" s="2396"/>
      <c r="E558" s="2396"/>
      <c r="F558" s="2413"/>
      <c r="G558" s="2413"/>
      <c r="H558" s="2396"/>
      <c r="I558" s="2396"/>
      <c r="J558" s="486"/>
      <c r="K558" s="2155"/>
      <c r="L558" s="2156"/>
      <c r="M558" s="2156"/>
      <c r="N558" s="2156"/>
      <c r="O558" s="2157"/>
      <c r="P558" s="2145"/>
      <c r="Q558" s="2146"/>
      <c r="R558" s="2146"/>
      <c r="S558" s="2146"/>
      <c r="T558" s="2146"/>
      <c r="U558" s="2146"/>
      <c r="V558" s="2146"/>
      <c r="W558" s="2146"/>
      <c r="X558" s="2118"/>
      <c r="Y558" s="2118"/>
      <c r="Z558" s="2118"/>
      <c r="AA558" s="2084"/>
      <c r="AB558" s="2084"/>
      <c r="AC558" s="2084"/>
      <c r="AD558" s="2084"/>
      <c r="AE558" s="2084"/>
      <c r="AF558" s="2084"/>
      <c r="AG558" s="2084"/>
      <c r="AH558" s="2084"/>
      <c r="AI558" s="2084"/>
      <c r="AJ558" s="2084"/>
      <c r="AK558" s="2084"/>
      <c r="AL558" s="2084"/>
      <c r="AM558" s="2084"/>
      <c r="AN558" s="2084"/>
      <c r="AO558" s="2084"/>
      <c r="AP558" s="2084"/>
      <c r="AQ558" s="2084"/>
      <c r="AR558" s="2084"/>
      <c r="AS558" s="2086"/>
      <c r="AT558" s="2160"/>
      <c r="AU558" s="2160"/>
      <c r="AV558" s="2160"/>
      <c r="AW558" s="2160"/>
      <c r="AX558" s="2160"/>
      <c r="AY558" s="2160"/>
      <c r="AZ558" s="2163"/>
      <c r="BA558" s="2164"/>
      <c r="BB558" s="2164"/>
      <c r="BC558" s="2164"/>
      <c r="BD558" s="2164"/>
      <c r="BE558" s="2164"/>
      <c r="BF558" s="2164"/>
      <c r="BG558" s="2164"/>
      <c r="BH558" s="2164"/>
      <c r="BI558" s="2164"/>
      <c r="BJ558" s="2164"/>
      <c r="BK558" s="51"/>
      <c r="BL558" s="2123" t="str">
        <f>IF('⑧一覧からの作成用データ（異動届）'!$Z$40="","",'⑧一覧からの作成用データ（異動届）'!$Z$40)</f>
        <v/>
      </c>
      <c r="BM558" s="2124"/>
      <c r="BN558" s="2124"/>
      <c r="BO558" s="2124"/>
      <c r="BP558" s="2125"/>
      <c r="BQ558" s="2132" t="s">
        <v>312</v>
      </c>
      <c r="BR558" s="2133"/>
      <c r="BS558" s="2133"/>
      <c r="BT558" s="2133"/>
      <c r="BU558" s="2133"/>
      <c r="BV558" s="2133"/>
      <c r="BW558" s="2133"/>
      <c r="BX558" s="2133"/>
      <c r="BY558" s="2133"/>
      <c r="BZ558" s="2133"/>
      <c r="CA558" s="2133"/>
      <c r="CB558" s="2133"/>
      <c r="CC558" s="2133"/>
      <c r="CD558" s="2134"/>
      <c r="CE558" s="90"/>
      <c r="CF558" s="90"/>
      <c r="CG558" s="91"/>
      <c r="CH558" s="77"/>
    </row>
    <row r="559" spans="1:100" ht="11.25" customHeight="1" x14ac:dyDescent="0.2">
      <c r="A559" s="132" t="str">
        <f>+IF('⑧一覧からの作成用データ（異動届）'!$AC$40="印刷ＯＫ→",1,"")</f>
        <v/>
      </c>
      <c r="B559" s="2413"/>
      <c r="C559" s="2413"/>
      <c r="D559" s="2396"/>
      <c r="E559" s="2396"/>
      <c r="F559" s="2413"/>
      <c r="G559" s="2413"/>
      <c r="H559" s="2396"/>
      <c r="I559" s="2396"/>
      <c r="J559" s="486"/>
      <c r="K559" s="2139" t="s">
        <v>45</v>
      </c>
      <c r="L559" s="2140"/>
      <c r="M559" s="2140"/>
      <c r="N559" s="2140"/>
      <c r="O559" s="2141"/>
      <c r="P559" s="2145" t="s">
        <v>47</v>
      </c>
      <c r="Q559" s="2146"/>
      <c r="R559" s="2146"/>
      <c r="S559" s="2146"/>
      <c r="T559" s="2146"/>
      <c r="U559" s="2146"/>
      <c r="V559" s="2146"/>
      <c r="W559" s="2146"/>
      <c r="X559" s="2085"/>
      <c r="Y559" s="2085"/>
      <c r="Z559" s="2085"/>
      <c r="AA559" s="2084" t="s">
        <v>49</v>
      </c>
      <c r="AB559" s="2084"/>
      <c r="AC559" s="2084"/>
      <c r="AD559" s="2084"/>
      <c r="AE559" s="2084"/>
      <c r="AF559" s="2084"/>
      <c r="AG559" s="2084"/>
      <c r="AH559" s="2084"/>
      <c r="AI559" s="2084"/>
      <c r="AJ559" s="2084"/>
      <c r="AK559" s="2084"/>
      <c r="AL559" s="2084"/>
      <c r="AM559" s="2084"/>
      <c r="AN559" s="2084"/>
      <c r="AO559" s="2084"/>
      <c r="AP559" s="2084"/>
      <c r="AQ559" s="2084"/>
      <c r="AR559" s="2084"/>
      <c r="AS559" s="2086"/>
      <c r="AT559" s="2150" t="s">
        <v>462</v>
      </c>
      <c r="AU559" s="2105"/>
      <c r="AV559" s="2105" t="s">
        <v>51</v>
      </c>
      <c r="AW559" s="2105" t="s">
        <v>479</v>
      </c>
      <c r="AX559" s="2105"/>
      <c r="AY559" s="2099" t="s">
        <v>52</v>
      </c>
      <c r="AZ559" s="2101" t="str">
        <f>'⑧一覧からの作成用データ（異動届）'!$AB$40&amp;""</f>
        <v/>
      </c>
      <c r="BA559" s="2102"/>
      <c r="BB559" s="2102"/>
      <c r="BC559" s="2102"/>
      <c r="BD559" s="2102"/>
      <c r="BE559" s="2102"/>
      <c r="BF559" s="2102"/>
      <c r="BG559" s="2102"/>
      <c r="BH559" s="2102"/>
      <c r="BI559" s="2105" t="s">
        <v>6</v>
      </c>
      <c r="BJ559" s="2105"/>
      <c r="BK559" s="51"/>
      <c r="BL559" s="2126"/>
      <c r="BM559" s="2127"/>
      <c r="BN559" s="2127"/>
      <c r="BO559" s="2127"/>
      <c r="BP559" s="2128"/>
      <c r="BQ559" s="2135"/>
      <c r="BR559" s="2133"/>
      <c r="BS559" s="2133"/>
      <c r="BT559" s="2133"/>
      <c r="BU559" s="2133"/>
      <c r="BV559" s="2133"/>
      <c r="BW559" s="2133"/>
      <c r="BX559" s="2133"/>
      <c r="BY559" s="2133"/>
      <c r="BZ559" s="2133"/>
      <c r="CA559" s="2133"/>
      <c r="CB559" s="2133"/>
      <c r="CC559" s="2133"/>
      <c r="CD559" s="2134"/>
      <c r="CE559" s="90"/>
      <c r="CF559" s="90"/>
      <c r="CG559" s="91"/>
      <c r="CH559" s="77"/>
    </row>
    <row r="560" spans="1:100" ht="11.25" customHeight="1" thickBot="1" x14ac:dyDescent="0.25">
      <c r="A560" s="132" t="str">
        <f>+IF('⑧一覧からの作成用データ（異動届）'!$AC$40="印刷ＯＫ→",1,"")</f>
        <v/>
      </c>
      <c r="B560" s="2413"/>
      <c r="C560" s="2413"/>
      <c r="D560" s="2396"/>
      <c r="E560" s="2396"/>
      <c r="F560" s="2413"/>
      <c r="G560" s="2413"/>
      <c r="H560" s="2396"/>
      <c r="I560" s="2396"/>
      <c r="J560" s="486"/>
      <c r="K560" s="2142"/>
      <c r="L560" s="2143"/>
      <c r="M560" s="2143"/>
      <c r="N560" s="2143"/>
      <c r="O560" s="2144"/>
      <c r="P560" s="2147"/>
      <c r="Q560" s="2148"/>
      <c r="R560" s="2148"/>
      <c r="S560" s="2148"/>
      <c r="T560" s="2148"/>
      <c r="U560" s="2148"/>
      <c r="V560" s="2148"/>
      <c r="W560" s="2148"/>
      <c r="X560" s="2149"/>
      <c r="Y560" s="2149"/>
      <c r="Z560" s="2149"/>
      <c r="AA560" s="2094"/>
      <c r="AB560" s="2094"/>
      <c r="AC560" s="2094"/>
      <c r="AD560" s="2094"/>
      <c r="AE560" s="2094"/>
      <c r="AF560" s="2094"/>
      <c r="AG560" s="2094"/>
      <c r="AH560" s="2094"/>
      <c r="AI560" s="2094"/>
      <c r="AJ560" s="2094"/>
      <c r="AK560" s="2094"/>
      <c r="AL560" s="2094"/>
      <c r="AM560" s="2094"/>
      <c r="AN560" s="2094"/>
      <c r="AO560" s="2094"/>
      <c r="AP560" s="2094"/>
      <c r="AQ560" s="2094"/>
      <c r="AR560" s="2094"/>
      <c r="AS560" s="2095"/>
      <c r="AT560" s="2151"/>
      <c r="AU560" s="2106"/>
      <c r="AV560" s="2106"/>
      <c r="AW560" s="2106"/>
      <c r="AX560" s="2106"/>
      <c r="AY560" s="2100"/>
      <c r="AZ560" s="2103"/>
      <c r="BA560" s="2104"/>
      <c r="BB560" s="2104"/>
      <c r="BC560" s="2104"/>
      <c r="BD560" s="2104"/>
      <c r="BE560" s="2104"/>
      <c r="BF560" s="2104"/>
      <c r="BG560" s="2104"/>
      <c r="BH560" s="2104"/>
      <c r="BI560" s="2106"/>
      <c r="BJ560" s="2106"/>
      <c r="BK560" s="52"/>
      <c r="BL560" s="2129"/>
      <c r="BM560" s="2130"/>
      <c r="BN560" s="2130"/>
      <c r="BO560" s="2130"/>
      <c r="BP560" s="2131"/>
      <c r="BQ560" s="2136"/>
      <c r="BR560" s="2137"/>
      <c r="BS560" s="2137"/>
      <c r="BT560" s="2137"/>
      <c r="BU560" s="2137"/>
      <c r="BV560" s="2137"/>
      <c r="BW560" s="2137"/>
      <c r="BX560" s="2137"/>
      <c r="BY560" s="2137"/>
      <c r="BZ560" s="2137"/>
      <c r="CA560" s="2137"/>
      <c r="CB560" s="2137"/>
      <c r="CC560" s="2137"/>
      <c r="CD560" s="2138"/>
      <c r="CE560" s="90"/>
      <c r="CF560" s="90"/>
      <c r="CG560" s="91"/>
      <c r="CH560" s="77"/>
    </row>
    <row r="561" spans="1:100" ht="6.75" customHeight="1" x14ac:dyDescent="0.2">
      <c r="A561" s="132" t="str">
        <f>+IF('⑧一覧からの作成用データ（異動届）'!$AC$40="印刷ＯＫ→",1,"")</f>
        <v/>
      </c>
      <c r="B561" s="2413"/>
      <c r="C561" s="2413"/>
      <c r="D561" s="2396"/>
      <c r="E561" s="2396"/>
      <c r="F561" s="2413"/>
      <c r="G561" s="2413"/>
      <c r="H561" s="2396"/>
      <c r="I561" s="2396"/>
      <c r="J561" s="486"/>
      <c r="K561" s="2107" t="s">
        <v>80</v>
      </c>
      <c r="L561" s="2107"/>
      <c r="M561" s="2107"/>
      <c r="N561" s="2107"/>
      <c r="O561" s="2107"/>
      <c r="P561" s="2107"/>
      <c r="Q561" s="2107"/>
      <c r="R561" s="2107"/>
      <c r="S561" s="2107"/>
      <c r="T561" s="2107"/>
      <c r="U561" s="2107"/>
      <c r="V561" s="2107"/>
      <c r="W561" s="2107"/>
      <c r="X561" s="2107"/>
      <c r="Y561" s="2107"/>
      <c r="Z561" s="2107"/>
      <c r="AA561" s="2107"/>
      <c r="AB561" s="2107"/>
      <c r="AC561" s="2107"/>
      <c r="AD561" s="2107"/>
      <c r="AE561" s="2107"/>
      <c r="AF561" s="2107"/>
      <c r="AG561" s="2107"/>
      <c r="AH561" s="2107"/>
      <c r="AI561" s="2107"/>
      <c r="AJ561" s="2107"/>
      <c r="AK561" s="2107"/>
      <c r="AL561" s="2107"/>
      <c r="AM561" s="2107"/>
      <c r="AN561" s="2107"/>
      <c r="AO561" s="2107"/>
      <c r="AP561" s="2107"/>
      <c r="AQ561" s="2107"/>
      <c r="AR561" s="2107"/>
      <c r="AS561" s="2107"/>
      <c r="AT561" s="2107"/>
      <c r="AU561" s="2107"/>
      <c r="AV561" s="2107"/>
      <c r="AW561" s="2107"/>
      <c r="AX561" s="2107"/>
      <c r="AY561" s="2107"/>
      <c r="AZ561" s="2107"/>
      <c r="BA561" s="2107"/>
      <c r="BB561" s="2107"/>
      <c r="BC561" s="2107"/>
      <c r="BD561" s="2107"/>
      <c r="BE561" s="2107"/>
      <c r="BF561" s="2107"/>
      <c r="BG561" s="53"/>
      <c r="BH561" s="53"/>
      <c r="BI561" s="53"/>
      <c r="BJ561" s="53"/>
      <c r="BK561" s="54"/>
      <c r="BL561" s="54"/>
      <c r="BM561" s="54"/>
      <c r="BN561" s="54"/>
      <c r="BO561" s="54"/>
      <c r="BP561" s="54"/>
      <c r="BQ561" s="54"/>
      <c r="BR561" s="54"/>
      <c r="BS561" s="54"/>
      <c r="BT561" s="54"/>
      <c r="BU561" s="54"/>
      <c r="BV561" s="54"/>
      <c r="BW561" s="54"/>
      <c r="BX561" s="54"/>
      <c r="BY561" s="54"/>
      <c r="BZ561" s="54"/>
      <c r="CA561" s="54"/>
      <c r="CB561" s="55"/>
      <c r="CC561" s="55"/>
      <c r="CD561" s="55"/>
      <c r="CE561" s="90"/>
      <c r="CF561" s="90"/>
      <c r="CG561" s="91"/>
      <c r="CH561" s="77"/>
    </row>
    <row r="562" spans="1:100" ht="13.5" customHeight="1" x14ac:dyDescent="0.2">
      <c r="A562" s="132" t="str">
        <f>+IF('⑧一覧からの作成用データ（異動届）'!$AC$40="印刷ＯＫ→",1,"")</f>
        <v/>
      </c>
      <c r="B562" s="2413"/>
      <c r="C562" s="2413"/>
      <c r="D562" s="2396"/>
      <c r="E562" s="2396"/>
      <c r="F562" s="2413"/>
      <c r="G562" s="2413"/>
      <c r="H562" s="2396"/>
      <c r="I562" s="2396"/>
      <c r="J562" s="486"/>
      <c r="K562" s="2108"/>
      <c r="L562" s="2108"/>
      <c r="M562" s="2108"/>
      <c r="N562" s="2108"/>
      <c r="O562" s="2108"/>
      <c r="P562" s="2108"/>
      <c r="Q562" s="2108"/>
      <c r="R562" s="2108"/>
      <c r="S562" s="2108"/>
      <c r="T562" s="2108"/>
      <c r="U562" s="2108"/>
      <c r="V562" s="2108"/>
      <c r="W562" s="2108"/>
      <c r="X562" s="2108"/>
      <c r="Y562" s="2108"/>
      <c r="Z562" s="2108"/>
      <c r="AA562" s="2108"/>
      <c r="AB562" s="2108"/>
      <c r="AC562" s="2108"/>
      <c r="AD562" s="2108"/>
      <c r="AE562" s="2108"/>
      <c r="AF562" s="2108"/>
      <c r="AG562" s="2108"/>
      <c r="AH562" s="2108"/>
      <c r="AI562" s="2108"/>
      <c r="AJ562" s="2108"/>
      <c r="AK562" s="2108"/>
      <c r="AL562" s="2108"/>
      <c r="AM562" s="2108"/>
      <c r="AN562" s="2108"/>
      <c r="AO562" s="2108"/>
      <c r="AP562" s="2108"/>
      <c r="AQ562" s="2108"/>
      <c r="AR562" s="2108"/>
      <c r="AS562" s="2108"/>
      <c r="AT562" s="2108"/>
      <c r="AU562" s="2108"/>
      <c r="AV562" s="2108"/>
      <c r="AW562" s="2108"/>
      <c r="AX562" s="2108"/>
      <c r="AY562" s="2108"/>
      <c r="AZ562" s="2108"/>
      <c r="BA562" s="2108"/>
      <c r="BB562" s="2108"/>
      <c r="BC562" s="2108"/>
      <c r="BD562" s="2108"/>
      <c r="BE562" s="2108"/>
      <c r="BF562" s="2108"/>
      <c r="BG562" s="53"/>
      <c r="BH562" s="53"/>
      <c r="BI562" s="53"/>
      <c r="BJ562" s="53"/>
      <c r="BK562" s="55"/>
      <c r="BL562" s="55"/>
      <c r="BM562" s="55"/>
      <c r="BN562" s="55"/>
      <c r="BO562" s="55"/>
      <c r="BP562" s="55"/>
      <c r="BQ562" s="55"/>
      <c r="BR562" s="55"/>
      <c r="BS562" s="55"/>
      <c r="BT562" s="55"/>
      <c r="BU562" s="55"/>
      <c r="BV562" s="55"/>
      <c r="BW562" s="55"/>
      <c r="BX562" s="55"/>
      <c r="BY562" s="55"/>
      <c r="BZ562" s="55"/>
      <c r="CA562" s="55"/>
      <c r="CB562" s="55"/>
      <c r="CC562" s="55"/>
      <c r="CD562" s="55"/>
      <c r="CE562" s="90"/>
      <c r="CF562" s="90"/>
      <c r="CG562" s="91"/>
      <c r="CH562" s="77"/>
      <c r="CN562" s="85"/>
      <c r="CO562" s="85"/>
      <c r="CP562" s="85"/>
      <c r="CQ562" s="85"/>
      <c r="CR562" s="85"/>
      <c r="CS562" s="85"/>
      <c r="CT562" s="85"/>
    </row>
    <row r="563" spans="1:100" ht="11.25" customHeight="1" x14ac:dyDescent="0.2">
      <c r="A563" s="132" t="str">
        <f>+IF('⑧一覧からの作成用データ（異動届）'!$AC$40="印刷ＯＫ→",1,"")</f>
        <v/>
      </c>
      <c r="B563" s="2413"/>
      <c r="C563" s="2413"/>
      <c r="D563" s="2396"/>
      <c r="E563" s="2396"/>
      <c r="F563" s="2413"/>
      <c r="G563" s="2413"/>
      <c r="H563" s="2396"/>
      <c r="I563" s="2396"/>
      <c r="J563" s="486"/>
      <c r="K563" s="2109" t="s">
        <v>44</v>
      </c>
      <c r="L563" s="2110"/>
      <c r="M563" s="2110"/>
      <c r="N563" s="2110"/>
      <c r="O563" s="2111"/>
      <c r="P563" s="2115" t="s">
        <v>57</v>
      </c>
      <c r="Q563" s="2115"/>
      <c r="R563" s="2115"/>
      <c r="S563" s="2115"/>
      <c r="T563" s="2115"/>
      <c r="U563" s="2115"/>
      <c r="V563" s="2117" t="str">
        <f>'⑧一覧からの作成用データ（異動届）'!$R$40&amp;""</f>
        <v/>
      </c>
      <c r="W563" s="2117"/>
      <c r="X563" s="2117"/>
      <c r="Y563" s="2119" t="s">
        <v>58</v>
      </c>
      <c r="Z563" s="2119"/>
      <c r="AA563" s="2119"/>
      <c r="AB563" s="2119"/>
      <c r="AC563" s="2119"/>
      <c r="AD563" s="2119"/>
      <c r="AE563" s="2119"/>
      <c r="AF563" s="2119"/>
      <c r="AG563" s="2119"/>
      <c r="AH563" s="2119"/>
      <c r="AI563" s="2119"/>
      <c r="AJ563" s="2119"/>
      <c r="AK563" s="2119"/>
      <c r="AL563" s="2119"/>
      <c r="AM563" s="2119"/>
      <c r="AN563" s="2119"/>
      <c r="AO563" s="2119"/>
      <c r="AP563" s="2119"/>
      <c r="AQ563" s="2119"/>
      <c r="AR563" s="2119"/>
      <c r="AS563" s="2119"/>
      <c r="AT563" s="2119"/>
      <c r="AU563" s="2119"/>
      <c r="AV563" s="2119"/>
      <c r="AW563" s="2119"/>
      <c r="AX563" s="2119"/>
      <c r="AY563" s="2119"/>
      <c r="AZ563" s="2119"/>
      <c r="BA563" s="2119"/>
      <c r="BB563" s="2119"/>
      <c r="BC563" s="2119"/>
      <c r="BD563" s="2120"/>
      <c r="BE563" s="56"/>
      <c r="BF563" s="56"/>
      <c r="BG563" s="2121" t="s">
        <v>488</v>
      </c>
      <c r="BH563" s="2121"/>
      <c r="BI563" s="2122"/>
      <c r="BJ563" s="2122"/>
      <c r="BK563" s="2122"/>
      <c r="BL563" s="2122"/>
      <c r="BM563" s="2122"/>
      <c r="BN563" s="2122"/>
      <c r="BO563" s="2122"/>
      <c r="BP563" s="2122"/>
      <c r="BQ563" s="2122"/>
      <c r="BR563" s="2122"/>
      <c r="BS563" s="2122"/>
      <c r="BT563" s="2122"/>
      <c r="BU563" s="2122"/>
      <c r="BV563" s="2122"/>
      <c r="BW563" s="2122"/>
      <c r="BX563" s="2122"/>
      <c r="BY563" s="2122"/>
      <c r="BZ563" s="2122"/>
      <c r="CA563" s="2122"/>
      <c r="CB563" s="2122"/>
      <c r="CC563" s="2122"/>
      <c r="CD563" s="2122"/>
      <c r="CE563" s="90"/>
      <c r="CF563" s="90"/>
      <c r="CG563" s="91"/>
      <c r="CH563" s="77"/>
      <c r="CN563" s="85"/>
      <c r="CO563" s="85"/>
      <c r="CP563" s="85"/>
      <c r="CQ563" s="85"/>
      <c r="CR563" s="85"/>
      <c r="CS563" s="85"/>
      <c r="CT563" s="85"/>
    </row>
    <row r="564" spans="1:100" ht="11.25" customHeight="1" x14ac:dyDescent="0.2">
      <c r="A564" s="132" t="str">
        <f>+IF('⑧一覧からの作成用データ（異動届）'!$AC$40="印刷ＯＫ→",1,"")</f>
        <v/>
      </c>
      <c r="B564" s="2413"/>
      <c r="C564" s="2413"/>
      <c r="D564" s="2396"/>
      <c r="E564" s="2396"/>
      <c r="F564" s="2413"/>
      <c r="G564" s="2413"/>
      <c r="H564" s="2396"/>
      <c r="I564" s="2396"/>
      <c r="J564" s="486"/>
      <c r="K564" s="2112"/>
      <c r="L564" s="2113"/>
      <c r="M564" s="2113"/>
      <c r="N564" s="2113"/>
      <c r="O564" s="2114"/>
      <c r="P564" s="2116"/>
      <c r="Q564" s="2116"/>
      <c r="R564" s="2116"/>
      <c r="S564" s="2116"/>
      <c r="T564" s="2116"/>
      <c r="U564" s="2116"/>
      <c r="V564" s="2118"/>
      <c r="W564" s="2118"/>
      <c r="X564" s="2118"/>
      <c r="Y564" s="2084"/>
      <c r="Z564" s="2084"/>
      <c r="AA564" s="2084"/>
      <c r="AB564" s="2084"/>
      <c r="AC564" s="2084"/>
      <c r="AD564" s="2084"/>
      <c r="AE564" s="2084"/>
      <c r="AF564" s="2084"/>
      <c r="AG564" s="2084"/>
      <c r="AH564" s="2084"/>
      <c r="AI564" s="2084"/>
      <c r="AJ564" s="2084"/>
      <c r="AK564" s="2084"/>
      <c r="AL564" s="2084"/>
      <c r="AM564" s="2084"/>
      <c r="AN564" s="2084"/>
      <c r="AO564" s="2084"/>
      <c r="AP564" s="2084"/>
      <c r="AQ564" s="2084"/>
      <c r="AR564" s="2084"/>
      <c r="AS564" s="2084"/>
      <c r="AT564" s="2084"/>
      <c r="AU564" s="2084"/>
      <c r="AV564" s="2084"/>
      <c r="AW564" s="2084"/>
      <c r="AX564" s="2084"/>
      <c r="AY564" s="2084"/>
      <c r="AZ564" s="2084"/>
      <c r="BA564" s="2084"/>
      <c r="BB564" s="2084"/>
      <c r="BC564" s="2084"/>
      <c r="BD564" s="2086"/>
      <c r="BE564" s="56"/>
      <c r="BF564" s="56"/>
      <c r="BG564" s="2121"/>
      <c r="BH564" s="2121"/>
      <c r="BI564" s="2122"/>
      <c r="BJ564" s="2122"/>
      <c r="BK564" s="2122"/>
      <c r="BL564" s="2122"/>
      <c r="BM564" s="2122"/>
      <c r="BN564" s="2122"/>
      <c r="BO564" s="2122"/>
      <c r="BP564" s="2122"/>
      <c r="BQ564" s="2122"/>
      <c r="BR564" s="2122"/>
      <c r="BS564" s="2122"/>
      <c r="BT564" s="2122"/>
      <c r="BU564" s="2122"/>
      <c r="BV564" s="2122"/>
      <c r="BW564" s="2122"/>
      <c r="BX564" s="2122"/>
      <c r="BY564" s="2122"/>
      <c r="BZ564" s="2122"/>
      <c r="CA564" s="2122"/>
      <c r="CB564" s="2122"/>
      <c r="CC564" s="2122"/>
      <c r="CD564" s="2122"/>
      <c r="CE564" s="90"/>
      <c r="CF564" s="90"/>
      <c r="CG564" s="91"/>
      <c r="CH564" s="77"/>
      <c r="CN564" s="85"/>
      <c r="CO564" s="85"/>
      <c r="CP564" s="85"/>
      <c r="CQ564" s="85"/>
      <c r="CR564" s="85"/>
      <c r="CS564" s="85"/>
      <c r="CT564" s="85"/>
    </row>
    <row r="565" spans="1:100" ht="11.25" customHeight="1" x14ac:dyDescent="0.2">
      <c r="A565" s="132" t="str">
        <f>+IF('⑧一覧からの作成用データ（異動届）'!$AC$40="印刷ＯＫ→",1,"")</f>
        <v/>
      </c>
      <c r="B565" s="2413"/>
      <c r="C565" s="2413"/>
      <c r="D565" s="2396"/>
      <c r="E565" s="2396"/>
      <c r="F565" s="2413"/>
      <c r="G565" s="2413"/>
      <c r="H565" s="2396"/>
      <c r="I565" s="2396"/>
      <c r="J565" s="486"/>
      <c r="K565" s="2112"/>
      <c r="L565" s="2113"/>
      <c r="M565" s="2113"/>
      <c r="N565" s="2113"/>
      <c r="O565" s="2114"/>
      <c r="P565" s="2084" t="s">
        <v>56</v>
      </c>
      <c r="Q565" s="2084"/>
      <c r="R565" s="2084"/>
      <c r="S565" s="2084"/>
      <c r="T565" s="2085"/>
      <c r="U565" s="2085"/>
      <c r="V565" s="2085"/>
      <c r="W565" s="2084" t="s">
        <v>59</v>
      </c>
      <c r="X565" s="2084"/>
      <c r="Y565" s="2084"/>
      <c r="Z565" s="2084"/>
      <c r="AA565" s="2084"/>
      <c r="AB565" s="2084"/>
      <c r="AC565" s="2084"/>
      <c r="AD565" s="2084"/>
      <c r="AE565" s="2084"/>
      <c r="AF565" s="2084"/>
      <c r="AG565" s="2084"/>
      <c r="AH565" s="2084"/>
      <c r="AI565" s="2084"/>
      <c r="AJ565" s="2084"/>
      <c r="AK565" s="2084"/>
      <c r="AL565" s="2084"/>
      <c r="AM565" s="2084"/>
      <c r="AN565" s="2084"/>
      <c r="AO565" s="2084"/>
      <c r="AP565" s="2084"/>
      <c r="AQ565" s="2084"/>
      <c r="AR565" s="2084"/>
      <c r="AS565" s="2084"/>
      <c r="AT565" s="2084"/>
      <c r="AU565" s="2084"/>
      <c r="AV565" s="2084"/>
      <c r="AW565" s="2084"/>
      <c r="AX565" s="2084"/>
      <c r="AY565" s="2084"/>
      <c r="AZ565" s="2084"/>
      <c r="BA565" s="2084"/>
      <c r="BB565" s="2084"/>
      <c r="BC565" s="2084"/>
      <c r="BD565" s="2086"/>
      <c r="BE565" s="56"/>
      <c r="BF565" s="56"/>
      <c r="BG565" s="2121"/>
      <c r="BH565" s="2121"/>
      <c r="BI565" s="2122"/>
      <c r="BJ565" s="2122"/>
      <c r="BK565" s="2122"/>
      <c r="BL565" s="2122"/>
      <c r="BM565" s="2122"/>
      <c r="BN565" s="2122"/>
      <c r="BO565" s="2122"/>
      <c r="BP565" s="2122"/>
      <c r="BQ565" s="2122"/>
      <c r="BR565" s="2122"/>
      <c r="BS565" s="2122"/>
      <c r="BT565" s="2122"/>
      <c r="BU565" s="2122"/>
      <c r="BV565" s="2122"/>
      <c r="BW565" s="2122"/>
      <c r="BX565" s="2122"/>
      <c r="BY565" s="2122"/>
      <c r="BZ565" s="2122"/>
      <c r="CA565" s="2122"/>
      <c r="CB565" s="2122"/>
      <c r="CC565" s="2122"/>
      <c r="CD565" s="2122"/>
      <c r="CE565" s="90"/>
      <c r="CF565" s="90"/>
      <c r="CG565" s="91"/>
      <c r="CH565" s="77"/>
      <c r="CN565" s="85"/>
      <c r="CO565" s="85"/>
      <c r="CP565" s="85"/>
      <c r="CQ565" s="85"/>
      <c r="CR565" s="85"/>
      <c r="CS565" s="85"/>
      <c r="CT565" s="85"/>
    </row>
    <row r="566" spans="1:100" ht="11.25" customHeight="1" x14ac:dyDescent="0.2">
      <c r="A566" s="132" t="str">
        <f>+IF('⑧一覧からの作成用データ（異動届）'!$AC$40="印刷ＯＫ→",1,"")</f>
        <v/>
      </c>
      <c r="B566" s="2413"/>
      <c r="C566" s="2413"/>
      <c r="D566" s="2396"/>
      <c r="E566" s="2396"/>
      <c r="F566" s="2413"/>
      <c r="G566" s="2413"/>
      <c r="H566" s="2396"/>
      <c r="I566" s="2396"/>
      <c r="J566" s="486"/>
      <c r="K566" s="2087" t="s">
        <v>45</v>
      </c>
      <c r="L566" s="2088"/>
      <c r="M566" s="2088"/>
      <c r="N566" s="2088"/>
      <c r="O566" s="2089"/>
      <c r="P566" s="2084"/>
      <c r="Q566" s="2084"/>
      <c r="R566" s="2084"/>
      <c r="S566" s="2084"/>
      <c r="T566" s="2085"/>
      <c r="U566" s="2085"/>
      <c r="V566" s="2085"/>
      <c r="W566" s="2084"/>
      <c r="X566" s="2084"/>
      <c r="Y566" s="2084"/>
      <c r="Z566" s="2084"/>
      <c r="AA566" s="2084"/>
      <c r="AB566" s="2084"/>
      <c r="AC566" s="2084"/>
      <c r="AD566" s="2084"/>
      <c r="AE566" s="2084"/>
      <c r="AF566" s="2084"/>
      <c r="AG566" s="2084"/>
      <c r="AH566" s="2084"/>
      <c r="AI566" s="2084"/>
      <c r="AJ566" s="2084"/>
      <c r="AK566" s="2084"/>
      <c r="AL566" s="2084"/>
      <c r="AM566" s="2084"/>
      <c r="AN566" s="2084"/>
      <c r="AO566" s="2084"/>
      <c r="AP566" s="2084"/>
      <c r="AQ566" s="2084"/>
      <c r="AR566" s="2084"/>
      <c r="AS566" s="2084"/>
      <c r="AT566" s="2084"/>
      <c r="AU566" s="2084"/>
      <c r="AV566" s="2084"/>
      <c r="AW566" s="2084"/>
      <c r="AX566" s="2084"/>
      <c r="AY566" s="2084"/>
      <c r="AZ566" s="2084"/>
      <c r="BA566" s="2084"/>
      <c r="BB566" s="2084"/>
      <c r="BC566" s="2084"/>
      <c r="BD566" s="2086"/>
      <c r="BE566" s="56"/>
      <c r="BF566" s="56"/>
      <c r="BG566" s="2121"/>
      <c r="BH566" s="2121"/>
      <c r="BI566" s="2122"/>
      <c r="BJ566" s="2122"/>
      <c r="BK566" s="2122"/>
      <c r="BL566" s="2122"/>
      <c r="BM566" s="2122"/>
      <c r="BN566" s="2122"/>
      <c r="BO566" s="2122"/>
      <c r="BP566" s="2122"/>
      <c r="BQ566" s="2122"/>
      <c r="BR566" s="2122"/>
      <c r="BS566" s="2122"/>
      <c r="BT566" s="2122"/>
      <c r="BU566" s="2122"/>
      <c r="BV566" s="2122"/>
      <c r="BW566" s="2122"/>
      <c r="BX566" s="2122"/>
      <c r="BY566" s="2122"/>
      <c r="BZ566" s="2122"/>
      <c r="CA566" s="2122"/>
      <c r="CB566" s="2122"/>
      <c r="CC566" s="2122"/>
      <c r="CD566" s="2122"/>
      <c r="CE566" s="35"/>
      <c r="CF566" s="90"/>
      <c r="CG566" s="91"/>
      <c r="CH566" s="77"/>
      <c r="CN566" s="85"/>
      <c r="CO566" s="85"/>
      <c r="CP566" s="85"/>
      <c r="CQ566" s="85"/>
      <c r="CR566" s="85"/>
      <c r="CS566" s="85"/>
      <c r="CT566" s="85"/>
    </row>
    <row r="567" spans="1:100" ht="11.25" customHeight="1" x14ac:dyDescent="0.2">
      <c r="A567" s="132" t="str">
        <f>+IF('⑧一覧からの作成用データ（異動届）'!$AC$40="印刷ＯＫ→",1,"")</f>
        <v/>
      </c>
      <c r="B567" s="2413"/>
      <c r="C567" s="2413"/>
      <c r="D567" s="2396"/>
      <c r="E567" s="2396"/>
      <c r="F567" s="2413"/>
      <c r="G567" s="2413"/>
      <c r="H567" s="2396"/>
      <c r="I567" s="2396"/>
      <c r="J567" s="486"/>
      <c r="K567" s="2090"/>
      <c r="L567" s="2091"/>
      <c r="M567" s="2091"/>
      <c r="N567" s="2091"/>
      <c r="O567" s="2092"/>
      <c r="P567" s="2093"/>
      <c r="Q567" s="2094"/>
      <c r="R567" s="2094"/>
      <c r="S567" s="2094"/>
      <c r="T567" s="2094"/>
      <c r="U567" s="2094"/>
      <c r="V567" s="2094"/>
      <c r="W567" s="2094"/>
      <c r="X567" s="2094"/>
      <c r="Y567" s="2094"/>
      <c r="Z567" s="2094"/>
      <c r="AA567" s="2094"/>
      <c r="AB567" s="2094"/>
      <c r="AC567" s="2094"/>
      <c r="AD567" s="2094"/>
      <c r="AE567" s="2094"/>
      <c r="AF567" s="2094"/>
      <c r="AG567" s="2094"/>
      <c r="AH567" s="2094"/>
      <c r="AI567" s="2094"/>
      <c r="AJ567" s="2094"/>
      <c r="AK567" s="2094"/>
      <c r="AL567" s="2094"/>
      <c r="AM567" s="2094"/>
      <c r="AN567" s="2094"/>
      <c r="AO567" s="2094"/>
      <c r="AP567" s="2094"/>
      <c r="AQ567" s="2094"/>
      <c r="AR567" s="2094"/>
      <c r="AS567" s="2094"/>
      <c r="AT567" s="2094"/>
      <c r="AU567" s="2094"/>
      <c r="AV567" s="2094"/>
      <c r="AW567" s="2094"/>
      <c r="AX567" s="2094"/>
      <c r="AY567" s="2094"/>
      <c r="AZ567" s="2094"/>
      <c r="BA567" s="2094"/>
      <c r="BB567" s="2094"/>
      <c r="BC567" s="2094"/>
      <c r="BD567" s="2095"/>
      <c r="BE567" s="56"/>
      <c r="BF567" s="56"/>
      <c r="BG567" s="2121"/>
      <c r="BH567" s="2121"/>
      <c r="BI567" s="2122"/>
      <c r="BJ567" s="2122"/>
      <c r="BK567" s="2122"/>
      <c r="BL567" s="2122"/>
      <c r="BM567" s="2122"/>
      <c r="BN567" s="2122"/>
      <c r="BO567" s="2122"/>
      <c r="BP567" s="2122"/>
      <c r="BQ567" s="2122"/>
      <c r="BR567" s="2122"/>
      <c r="BS567" s="2122"/>
      <c r="BT567" s="2122"/>
      <c r="BU567" s="2122"/>
      <c r="BV567" s="2122"/>
      <c r="BW567" s="2122"/>
      <c r="BX567" s="2122"/>
      <c r="BY567" s="2122"/>
      <c r="BZ567" s="2122"/>
      <c r="CA567" s="2122"/>
      <c r="CB567" s="2122"/>
      <c r="CC567" s="2122"/>
      <c r="CD567" s="2122"/>
      <c r="CE567" s="90"/>
      <c r="CF567" s="90"/>
      <c r="CG567" s="77"/>
      <c r="CH567" s="77"/>
      <c r="CN567" s="85"/>
      <c r="CO567" s="85"/>
      <c r="CP567" s="85"/>
      <c r="CQ567" s="85"/>
      <c r="CR567" s="85"/>
      <c r="CS567" s="85"/>
      <c r="CT567" s="85"/>
      <c r="CU567" s="85"/>
      <c r="CV567" s="85"/>
    </row>
    <row r="568" spans="1:100" ht="11.25" customHeight="1" x14ac:dyDescent="0.2">
      <c r="A568" s="132" t="str">
        <f>+IF('⑧一覧からの作成用データ（異動届）'!$AC$40="印刷ＯＫ→",1,"")</f>
        <v/>
      </c>
      <c r="B568" s="2413"/>
      <c r="C568" s="2413"/>
      <c r="D568" s="2396"/>
      <c r="E568" s="2396"/>
      <c r="F568" s="2413"/>
      <c r="G568" s="2413"/>
      <c r="H568" s="2396"/>
      <c r="I568" s="2396"/>
      <c r="J568" s="486"/>
      <c r="K568" s="1691" t="s">
        <v>69</v>
      </c>
      <c r="L568" s="1691"/>
      <c r="M568" s="1691"/>
      <c r="N568" s="1691"/>
      <c r="O568" s="1691"/>
      <c r="P568" s="2097" t="s">
        <v>70</v>
      </c>
      <c r="Q568" s="2097"/>
      <c r="R568" s="2097"/>
      <c r="S568" s="2097"/>
      <c r="T568" s="2097"/>
      <c r="U568" s="2097"/>
      <c r="V568" s="2097"/>
      <c r="W568" s="2097"/>
      <c r="X568" s="2097"/>
      <c r="Y568" s="2097"/>
      <c r="Z568" s="2097"/>
      <c r="AA568" s="2097"/>
      <c r="AB568" s="2097"/>
      <c r="AC568" s="2097"/>
      <c r="AD568" s="2097"/>
      <c r="AE568" s="2097"/>
      <c r="AF568" s="2097"/>
      <c r="AG568" s="2097"/>
      <c r="AH568" s="2097"/>
      <c r="AI568" s="2097"/>
      <c r="AJ568" s="2097"/>
      <c r="AK568" s="2097"/>
      <c r="AL568" s="2097"/>
      <c r="AM568" s="2097"/>
      <c r="AN568" s="2097"/>
      <c r="AO568" s="2097"/>
      <c r="AP568" s="2097"/>
      <c r="AQ568" s="2097"/>
      <c r="AR568" s="2097"/>
      <c r="AS568" s="2097"/>
      <c r="AT568" s="2097"/>
      <c r="AU568" s="2097"/>
      <c r="AV568" s="2097"/>
      <c r="AW568" s="2097"/>
      <c r="AX568" s="2097"/>
      <c r="AY568" s="2097"/>
      <c r="AZ568" s="2097"/>
      <c r="BA568" s="2097"/>
      <c r="BB568" s="2097"/>
      <c r="BC568" s="2097"/>
      <c r="BD568" s="2097"/>
      <c r="BE568" s="65"/>
      <c r="BF568" s="65"/>
      <c r="BG568" s="2121"/>
      <c r="BH568" s="2121"/>
      <c r="BI568" s="2122"/>
      <c r="BJ568" s="2122"/>
      <c r="BK568" s="2122"/>
      <c r="BL568" s="2122"/>
      <c r="BM568" s="2122"/>
      <c r="BN568" s="2122"/>
      <c r="BO568" s="2122"/>
      <c r="BP568" s="2122"/>
      <c r="BQ568" s="2122"/>
      <c r="BR568" s="2122"/>
      <c r="BS568" s="2122"/>
      <c r="BT568" s="2122"/>
      <c r="BU568" s="2122"/>
      <c r="BV568" s="2122"/>
      <c r="BW568" s="2122"/>
      <c r="BX568" s="2122"/>
      <c r="BY568" s="2122"/>
      <c r="BZ568" s="2122"/>
      <c r="CA568" s="2122"/>
      <c r="CB568" s="2122"/>
      <c r="CC568" s="2122"/>
      <c r="CD568" s="2122"/>
      <c r="CE568" s="76"/>
      <c r="CF568" s="76"/>
      <c r="CG568" s="77"/>
      <c r="CH568" s="77"/>
      <c r="CN568" s="85"/>
      <c r="CO568" s="85"/>
      <c r="CP568" s="85"/>
      <c r="CQ568" s="85"/>
      <c r="CR568" s="85"/>
      <c r="CS568" s="85"/>
      <c r="CT568" s="85"/>
      <c r="CU568" s="85"/>
      <c r="CV568" s="85"/>
    </row>
    <row r="569" spans="1:100" ht="13.5" customHeight="1" x14ac:dyDescent="0.2">
      <c r="A569" s="132" t="str">
        <f>+IF('⑧一覧からの作成用データ（異動届）'!$AC$40="印刷ＯＫ→",1,"")</f>
        <v/>
      </c>
      <c r="B569" s="2413"/>
      <c r="C569" s="2413"/>
      <c r="D569" s="2396"/>
      <c r="E569" s="2396"/>
      <c r="F569" s="2413"/>
      <c r="G569" s="2413"/>
      <c r="H569" s="2396"/>
      <c r="I569" s="2396"/>
      <c r="J569" s="486"/>
      <c r="K569" s="2096"/>
      <c r="L569" s="2096"/>
      <c r="M569" s="2096"/>
      <c r="N569" s="2096"/>
      <c r="O569" s="2096"/>
      <c r="P569" s="2098"/>
      <c r="Q569" s="2098"/>
      <c r="R569" s="2098"/>
      <c r="S569" s="2098"/>
      <c r="T569" s="2098"/>
      <c r="U569" s="2098"/>
      <c r="V569" s="2098"/>
      <c r="W569" s="2098"/>
      <c r="X569" s="2098"/>
      <c r="Y569" s="2098"/>
      <c r="Z569" s="2098"/>
      <c r="AA569" s="2098"/>
      <c r="AB569" s="2098"/>
      <c r="AC569" s="2098"/>
      <c r="AD569" s="2098"/>
      <c r="AE569" s="2098"/>
      <c r="AF569" s="2098"/>
      <c r="AG569" s="2098"/>
      <c r="AH569" s="2098"/>
      <c r="AI569" s="2098"/>
      <c r="AJ569" s="2098"/>
      <c r="AK569" s="2098"/>
      <c r="AL569" s="2098"/>
      <c r="AM569" s="2098"/>
      <c r="AN569" s="2098"/>
      <c r="AO569" s="2098"/>
      <c r="AP569" s="2098"/>
      <c r="AQ569" s="2098"/>
      <c r="AR569" s="2098"/>
      <c r="AS569" s="2098"/>
      <c r="AT569" s="2098"/>
      <c r="AU569" s="2098"/>
      <c r="AV569" s="2098"/>
      <c r="AW569" s="2098"/>
      <c r="AX569" s="2098"/>
      <c r="AY569" s="2098"/>
      <c r="AZ569" s="2098"/>
      <c r="BA569" s="2098"/>
      <c r="BB569" s="2098"/>
      <c r="BC569" s="2098"/>
      <c r="BD569" s="2098"/>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76"/>
      <c r="CC569" s="76"/>
      <c r="CD569" s="76"/>
      <c r="CE569" s="76"/>
      <c r="CF569" s="76"/>
      <c r="CG569" s="77"/>
      <c r="CH569" s="77"/>
      <c r="CN569" s="85"/>
      <c r="CO569" s="85"/>
      <c r="CP569" s="85"/>
      <c r="CQ569" s="85"/>
      <c r="CR569" s="85"/>
      <c r="CS569" s="85"/>
      <c r="CT569" s="85"/>
      <c r="CU569" s="85"/>
      <c r="CV569" s="85"/>
    </row>
    <row r="570" spans="1:100" ht="13.5" customHeight="1" x14ac:dyDescent="0.2">
      <c r="A570" s="132" t="str">
        <f>+IF('⑧一覧からの作成用データ（異動届）'!$AC$40="印刷ＯＫ→",1,"")</f>
        <v/>
      </c>
      <c r="B570" s="2413"/>
      <c r="C570" s="2413"/>
      <c r="D570" s="2396"/>
      <c r="E570" s="2396"/>
      <c r="F570" s="2413"/>
      <c r="G570" s="2413"/>
      <c r="H570" s="2396"/>
      <c r="I570" s="2396"/>
      <c r="J570" s="486"/>
      <c r="K570" s="66"/>
      <c r="L570" s="66"/>
      <c r="M570" s="66"/>
      <c r="N570" s="66"/>
      <c r="O570" s="66"/>
      <c r="P570" s="485"/>
      <c r="Q570" s="485"/>
      <c r="R570" s="485"/>
      <c r="S570" s="485"/>
      <c r="T570" s="485"/>
      <c r="U570" s="485"/>
      <c r="V570" s="485"/>
      <c r="W570" s="485"/>
      <c r="X570" s="485"/>
      <c r="Y570" s="485"/>
      <c r="Z570" s="485"/>
      <c r="AA570" s="485"/>
      <c r="AB570" s="485"/>
      <c r="AC570" s="485"/>
      <c r="AD570" s="485"/>
      <c r="AE570" s="485"/>
      <c r="AF570" s="485"/>
      <c r="AG570" s="485"/>
      <c r="AH570" s="485"/>
      <c r="AI570" s="485"/>
      <c r="AJ570" s="485"/>
      <c r="AK570" s="485"/>
      <c r="AL570" s="485"/>
      <c r="AM570" s="485"/>
      <c r="AN570" s="485"/>
      <c r="AO570" s="485"/>
      <c r="AP570" s="485"/>
      <c r="AQ570" s="48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76"/>
      <c r="CC570" s="76"/>
      <c r="CD570" s="76"/>
      <c r="CE570" s="76"/>
      <c r="CF570" s="76"/>
      <c r="CG570" s="77"/>
      <c r="CH570" s="77"/>
      <c r="CN570" s="85"/>
      <c r="CO570" s="85"/>
      <c r="CP570" s="85"/>
      <c r="CQ570" s="85"/>
      <c r="CR570" s="85"/>
      <c r="CS570" s="85"/>
      <c r="CT570" s="85"/>
      <c r="CU570" s="85"/>
      <c r="CV570" s="85"/>
    </row>
    <row r="571" spans="1:100" ht="6" customHeight="1" x14ac:dyDescent="0.2">
      <c r="A571" s="132" t="str">
        <f>+IF('⑧一覧からの作成用データ（異動届）'!$AC$41="印刷ＯＫ→",1,"")</f>
        <v/>
      </c>
      <c r="B571" s="82"/>
      <c r="C571" s="2414" t="s">
        <v>113</v>
      </c>
      <c r="D571" s="2414"/>
      <c r="E571" s="2414"/>
      <c r="F571" s="2414"/>
      <c r="G571" s="2414"/>
      <c r="H571" s="2414"/>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c r="BC571" s="82"/>
      <c r="BD571" s="82"/>
      <c r="BE571" s="82"/>
      <c r="BF571" s="82"/>
      <c r="BG571" s="82"/>
      <c r="BH571" s="82"/>
      <c r="BI571" s="82"/>
      <c r="BJ571" s="82"/>
      <c r="BK571" s="82"/>
      <c r="BL571" s="82"/>
      <c r="BM571" s="82"/>
      <c r="BN571" s="82"/>
      <c r="BO571" s="82"/>
      <c r="BP571" s="82"/>
      <c r="BQ571" s="82"/>
      <c r="BR571" s="82"/>
      <c r="BS571" s="82"/>
      <c r="BT571" s="82"/>
      <c r="BU571" s="82"/>
      <c r="BV571" s="82"/>
      <c r="BW571" s="82"/>
      <c r="BX571" s="82"/>
      <c r="BY571" s="82"/>
      <c r="BZ571" s="82"/>
      <c r="CA571" s="82"/>
      <c r="CB571" s="82"/>
      <c r="CC571" s="82"/>
      <c r="CD571" s="82"/>
      <c r="CE571" s="82"/>
      <c r="CF571" s="82"/>
    </row>
    <row r="572" spans="1:100" ht="12.75" customHeight="1" x14ac:dyDescent="0.2">
      <c r="A572" s="132" t="str">
        <f>+IF('⑧一覧からの作成用データ（異動届）'!$AC$41="印刷ＯＫ→",1,"")</f>
        <v/>
      </c>
      <c r="B572" s="82"/>
      <c r="C572" s="2414"/>
      <c r="D572" s="2414"/>
      <c r="E572" s="2414"/>
      <c r="F572" s="2414"/>
      <c r="G572" s="2414"/>
      <c r="H572" s="2414"/>
      <c r="I572" s="82"/>
      <c r="J572" s="82"/>
      <c r="K572" s="2415" t="s">
        <v>480</v>
      </c>
      <c r="L572" s="2415"/>
      <c r="M572" s="2415"/>
      <c r="N572" s="2415"/>
      <c r="O572" s="2415"/>
      <c r="P572" s="2415"/>
      <c r="Q572" s="2415"/>
      <c r="R572" s="2415"/>
      <c r="S572" s="2415"/>
      <c r="T572" s="2415"/>
      <c r="U572" s="2415"/>
      <c r="V572" s="2415"/>
      <c r="W572" s="2415"/>
      <c r="X572" s="2415"/>
      <c r="Y572" s="2415"/>
      <c r="Z572" s="2415"/>
      <c r="AA572" s="2415"/>
      <c r="AB572" s="2417" t="s">
        <v>501</v>
      </c>
      <c r="AC572" s="2417"/>
      <c r="AD572" s="2417"/>
      <c r="AE572" s="2417"/>
      <c r="AF572" s="2417"/>
      <c r="AG572" s="2417"/>
      <c r="AH572" s="2417"/>
      <c r="AI572" s="2417"/>
      <c r="AJ572" s="2417"/>
      <c r="AK572" s="2417"/>
      <c r="AL572" s="2417"/>
      <c r="AM572" s="2417"/>
      <c r="AN572" s="2417"/>
      <c r="AO572" s="2417"/>
      <c r="AP572" s="2417"/>
      <c r="AQ572" s="2417"/>
      <c r="AR572" s="2417"/>
      <c r="AS572" s="2417"/>
      <c r="AT572" s="2417"/>
      <c r="AU572" s="2417"/>
      <c r="AV572" s="2417"/>
      <c r="AW572" s="2417"/>
      <c r="AX572" s="2419" t="s">
        <v>26</v>
      </c>
      <c r="AY572" s="2420"/>
      <c r="AZ572" s="2420"/>
      <c r="BA572" s="2421"/>
      <c r="BB572" s="2428"/>
      <c r="BC572" s="2429"/>
      <c r="BD572" s="2429"/>
      <c r="BE572" s="2429"/>
      <c r="BF572" s="2429"/>
      <c r="BG572" s="2429"/>
      <c r="BH572" s="2429"/>
      <c r="BI572" s="2429"/>
      <c r="BJ572" s="2429"/>
      <c r="BK572" s="2429"/>
      <c r="BL572" s="2429"/>
      <c r="BM572" s="2429"/>
      <c r="BN572" s="2429"/>
      <c r="BO572" s="2429"/>
      <c r="BP572" s="2429"/>
      <c r="BQ572" s="2429"/>
      <c r="BR572" s="2429"/>
      <c r="BS572" s="2429"/>
      <c r="BT572" s="2430"/>
      <c r="BU572" s="697" t="s">
        <v>28</v>
      </c>
      <c r="BV572" s="2051"/>
      <c r="BW572" s="2051"/>
      <c r="BX572" s="2051"/>
      <c r="BY572" s="2051"/>
      <c r="BZ572" s="2051"/>
      <c r="CA572" s="2051"/>
      <c r="CB572" s="2051"/>
      <c r="CC572" s="2051"/>
      <c r="CD572" s="2053"/>
      <c r="CE572" s="82"/>
      <c r="CF572" s="82"/>
    </row>
    <row r="573" spans="1:100" ht="12.75" customHeight="1" x14ac:dyDescent="0.2">
      <c r="A573" s="132" t="str">
        <f>+IF('⑧一覧からの作成用データ（異動届）'!$AC$41="印刷ＯＫ→",1,"")</f>
        <v/>
      </c>
      <c r="B573" s="82"/>
      <c r="C573" s="2414"/>
      <c r="D573" s="2414"/>
      <c r="E573" s="2414"/>
      <c r="F573" s="2414"/>
      <c r="G573" s="2414"/>
      <c r="H573" s="2414"/>
      <c r="I573" s="82"/>
      <c r="J573" s="82"/>
      <c r="K573" s="2415"/>
      <c r="L573" s="2415"/>
      <c r="M573" s="2415"/>
      <c r="N573" s="2415"/>
      <c r="O573" s="2415"/>
      <c r="P573" s="2415"/>
      <c r="Q573" s="2415"/>
      <c r="R573" s="2415"/>
      <c r="S573" s="2415"/>
      <c r="T573" s="2415"/>
      <c r="U573" s="2415"/>
      <c r="V573" s="2415"/>
      <c r="W573" s="2415"/>
      <c r="X573" s="2415"/>
      <c r="Y573" s="2415"/>
      <c r="Z573" s="2415"/>
      <c r="AA573" s="2415"/>
      <c r="AB573" s="2417"/>
      <c r="AC573" s="2417"/>
      <c r="AD573" s="2417"/>
      <c r="AE573" s="2417"/>
      <c r="AF573" s="2417"/>
      <c r="AG573" s="2417"/>
      <c r="AH573" s="2417"/>
      <c r="AI573" s="2417"/>
      <c r="AJ573" s="2417"/>
      <c r="AK573" s="2417"/>
      <c r="AL573" s="2417"/>
      <c r="AM573" s="2417"/>
      <c r="AN573" s="2417"/>
      <c r="AO573" s="2417"/>
      <c r="AP573" s="2417"/>
      <c r="AQ573" s="2417"/>
      <c r="AR573" s="2417"/>
      <c r="AS573" s="2417"/>
      <c r="AT573" s="2417"/>
      <c r="AU573" s="2417"/>
      <c r="AV573" s="2417"/>
      <c r="AW573" s="2417"/>
      <c r="AX573" s="2422"/>
      <c r="AY573" s="2423"/>
      <c r="AZ573" s="2423"/>
      <c r="BA573" s="2424"/>
      <c r="BB573" s="2431"/>
      <c r="BC573" s="2432"/>
      <c r="BD573" s="2432"/>
      <c r="BE573" s="2432"/>
      <c r="BF573" s="2432"/>
      <c r="BG573" s="2432"/>
      <c r="BH573" s="2432"/>
      <c r="BI573" s="2432"/>
      <c r="BJ573" s="2432"/>
      <c r="BK573" s="2432"/>
      <c r="BL573" s="2432"/>
      <c r="BM573" s="2432"/>
      <c r="BN573" s="2432"/>
      <c r="BO573" s="2432"/>
      <c r="BP573" s="2432"/>
      <c r="BQ573" s="2432"/>
      <c r="BR573" s="2432"/>
      <c r="BS573" s="2432"/>
      <c r="BT573" s="2433"/>
      <c r="BU573" s="1559"/>
      <c r="BV573" s="2052"/>
      <c r="BW573" s="2052"/>
      <c r="BX573" s="2052"/>
      <c r="BY573" s="2052"/>
      <c r="BZ573" s="2052"/>
      <c r="CA573" s="2052"/>
      <c r="CB573" s="2052"/>
      <c r="CC573" s="2052"/>
      <c r="CD573" s="2054"/>
      <c r="CE573" s="83"/>
      <c r="CF573" s="83"/>
    </row>
    <row r="574" spans="1:100" ht="12.75" customHeight="1" x14ac:dyDescent="0.2">
      <c r="A574" s="132" t="str">
        <f>+IF('⑧一覧からの作成用データ（異動届）'!$AC$41="印刷ＯＫ→",1,"")</f>
        <v/>
      </c>
      <c r="B574" s="82"/>
      <c r="C574" s="82"/>
      <c r="D574" s="82"/>
      <c r="E574" s="82"/>
      <c r="F574" s="82"/>
      <c r="G574" s="82"/>
      <c r="H574" s="82"/>
      <c r="I574" s="82"/>
      <c r="J574" s="82"/>
      <c r="K574" s="2415"/>
      <c r="L574" s="2415"/>
      <c r="M574" s="2415"/>
      <c r="N574" s="2415"/>
      <c r="O574" s="2415"/>
      <c r="P574" s="2415"/>
      <c r="Q574" s="2415"/>
      <c r="R574" s="2415"/>
      <c r="S574" s="2415"/>
      <c r="T574" s="2415"/>
      <c r="U574" s="2415"/>
      <c r="V574" s="2415"/>
      <c r="W574" s="2415"/>
      <c r="X574" s="2415"/>
      <c r="Y574" s="2415"/>
      <c r="Z574" s="2415"/>
      <c r="AA574" s="2415"/>
      <c r="AB574" s="2417"/>
      <c r="AC574" s="2417"/>
      <c r="AD574" s="2417"/>
      <c r="AE574" s="2417"/>
      <c r="AF574" s="2417"/>
      <c r="AG574" s="2417"/>
      <c r="AH574" s="2417"/>
      <c r="AI574" s="2417"/>
      <c r="AJ574" s="2417"/>
      <c r="AK574" s="2417"/>
      <c r="AL574" s="2417"/>
      <c r="AM574" s="2417"/>
      <c r="AN574" s="2417"/>
      <c r="AO574" s="2417"/>
      <c r="AP574" s="2417"/>
      <c r="AQ574" s="2417"/>
      <c r="AR574" s="2417"/>
      <c r="AS574" s="2417"/>
      <c r="AT574" s="2417"/>
      <c r="AU574" s="2417"/>
      <c r="AV574" s="2417"/>
      <c r="AW574" s="2417"/>
      <c r="AX574" s="2422"/>
      <c r="AY574" s="2423"/>
      <c r="AZ574" s="2423"/>
      <c r="BA574" s="2424"/>
      <c r="BB574" s="2431"/>
      <c r="BC574" s="2432"/>
      <c r="BD574" s="2432"/>
      <c r="BE574" s="2432"/>
      <c r="BF574" s="2432"/>
      <c r="BG574" s="2432"/>
      <c r="BH574" s="2432"/>
      <c r="BI574" s="2432"/>
      <c r="BJ574" s="2432"/>
      <c r="BK574" s="2432"/>
      <c r="BL574" s="2432"/>
      <c r="BM574" s="2432"/>
      <c r="BN574" s="2432"/>
      <c r="BO574" s="2432"/>
      <c r="BP574" s="2432"/>
      <c r="BQ574" s="2432"/>
      <c r="BR574" s="2432"/>
      <c r="BS574" s="2432"/>
      <c r="BT574" s="2433"/>
      <c r="BU574" s="2437" t="s">
        <v>27</v>
      </c>
      <c r="BV574" s="2397" t="s">
        <v>29</v>
      </c>
      <c r="BW574" s="2397"/>
      <c r="BX574" s="2397"/>
      <c r="BY574" s="2397"/>
      <c r="BZ574" s="2398"/>
      <c r="CA574" s="1683" t="s">
        <v>30</v>
      </c>
      <c r="CB574" s="2397"/>
      <c r="CC574" s="2397"/>
      <c r="CD574" s="2398"/>
      <c r="CE574" s="76"/>
      <c r="CF574" s="76"/>
    </row>
    <row r="575" spans="1:100" ht="12.75" customHeight="1" x14ac:dyDescent="0.2">
      <c r="A575" s="132" t="str">
        <f>+IF('⑧一覧からの作成用データ（異動届）'!$AC$41="印刷ＯＫ→",1,"")</f>
        <v/>
      </c>
      <c r="B575" s="82"/>
      <c r="C575" s="82">
        <v>3</v>
      </c>
      <c r="D575" s="82"/>
      <c r="E575" s="82"/>
      <c r="F575" s="82"/>
      <c r="G575" s="82"/>
      <c r="H575" s="82">
        <v>2</v>
      </c>
      <c r="I575" s="82">
        <v>1</v>
      </c>
      <c r="J575" s="82"/>
      <c r="K575" s="2415"/>
      <c r="L575" s="2415"/>
      <c r="M575" s="2415"/>
      <c r="N575" s="2415"/>
      <c r="O575" s="2415"/>
      <c r="P575" s="2415"/>
      <c r="Q575" s="2415"/>
      <c r="R575" s="2415"/>
      <c r="S575" s="2415"/>
      <c r="T575" s="2415"/>
      <c r="U575" s="2415"/>
      <c r="V575" s="2415"/>
      <c r="W575" s="2415"/>
      <c r="X575" s="2415"/>
      <c r="Y575" s="2415"/>
      <c r="Z575" s="2415"/>
      <c r="AA575" s="2415"/>
      <c r="AB575" s="2417"/>
      <c r="AC575" s="2417"/>
      <c r="AD575" s="2417"/>
      <c r="AE575" s="2417"/>
      <c r="AF575" s="2417"/>
      <c r="AG575" s="2417"/>
      <c r="AH575" s="2417"/>
      <c r="AI575" s="2417"/>
      <c r="AJ575" s="2417"/>
      <c r="AK575" s="2417"/>
      <c r="AL575" s="2417"/>
      <c r="AM575" s="2417"/>
      <c r="AN575" s="2417"/>
      <c r="AO575" s="2417"/>
      <c r="AP575" s="2417"/>
      <c r="AQ575" s="2417"/>
      <c r="AR575" s="2417"/>
      <c r="AS575" s="2417"/>
      <c r="AT575" s="2417"/>
      <c r="AU575" s="2417"/>
      <c r="AV575" s="2417"/>
      <c r="AW575" s="2417"/>
      <c r="AX575" s="2422"/>
      <c r="AY575" s="2423"/>
      <c r="AZ575" s="2423"/>
      <c r="BA575" s="2424"/>
      <c r="BB575" s="2431"/>
      <c r="BC575" s="2432"/>
      <c r="BD575" s="2432"/>
      <c r="BE575" s="2432"/>
      <c r="BF575" s="2432"/>
      <c r="BG575" s="2432"/>
      <c r="BH575" s="2432"/>
      <c r="BI575" s="2432"/>
      <c r="BJ575" s="2432"/>
      <c r="BK575" s="2432"/>
      <c r="BL575" s="2432"/>
      <c r="BM575" s="2432"/>
      <c r="BN575" s="2432"/>
      <c r="BO575" s="2432"/>
      <c r="BP575" s="2432"/>
      <c r="BQ575" s="2432"/>
      <c r="BR575" s="2432"/>
      <c r="BS575" s="2432"/>
      <c r="BT575" s="2433"/>
      <c r="BU575" s="2437"/>
      <c r="BV575" s="2399"/>
      <c r="BW575" s="2399"/>
      <c r="BX575" s="2399"/>
      <c r="BY575" s="2399"/>
      <c r="BZ575" s="2400"/>
      <c r="CA575" s="2401"/>
      <c r="CB575" s="2399"/>
      <c r="CC575" s="2399"/>
      <c r="CD575" s="2400"/>
      <c r="CE575" s="76"/>
      <c r="CF575" s="76"/>
    </row>
    <row r="576" spans="1:100" ht="12.75" customHeight="1" x14ac:dyDescent="0.2">
      <c r="A576" s="132" t="str">
        <f>+IF('⑧一覧からの作成用データ（異動届）'!$AC$41="印刷ＯＫ→",1,"")</f>
        <v/>
      </c>
      <c r="B576" s="2413" t="s">
        <v>67</v>
      </c>
      <c r="C576" s="2413" t="s">
        <v>66</v>
      </c>
      <c r="D576" s="2396" t="s">
        <v>65</v>
      </c>
      <c r="E576" s="2396" t="s">
        <v>64</v>
      </c>
      <c r="F576" s="2413" t="s">
        <v>63</v>
      </c>
      <c r="G576" s="2413" t="s">
        <v>62</v>
      </c>
      <c r="H576" s="2396" t="s">
        <v>61</v>
      </c>
      <c r="I576" s="2396" t="s">
        <v>60</v>
      </c>
      <c r="J576" s="486"/>
      <c r="K576" s="2415"/>
      <c r="L576" s="2415"/>
      <c r="M576" s="2415"/>
      <c r="N576" s="2415"/>
      <c r="O576" s="2415"/>
      <c r="P576" s="2415"/>
      <c r="Q576" s="2415"/>
      <c r="R576" s="2415"/>
      <c r="S576" s="2415"/>
      <c r="T576" s="2415"/>
      <c r="U576" s="2415"/>
      <c r="V576" s="2415"/>
      <c r="W576" s="2415"/>
      <c r="X576" s="2415"/>
      <c r="Y576" s="2415"/>
      <c r="Z576" s="2415"/>
      <c r="AA576" s="2415"/>
      <c r="AB576" s="2417"/>
      <c r="AC576" s="2417"/>
      <c r="AD576" s="2417"/>
      <c r="AE576" s="2417"/>
      <c r="AF576" s="2417"/>
      <c r="AG576" s="2417"/>
      <c r="AH576" s="2417"/>
      <c r="AI576" s="2417"/>
      <c r="AJ576" s="2417"/>
      <c r="AK576" s="2417"/>
      <c r="AL576" s="2417"/>
      <c r="AM576" s="2417"/>
      <c r="AN576" s="2417"/>
      <c r="AO576" s="2417"/>
      <c r="AP576" s="2417"/>
      <c r="AQ576" s="2417"/>
      <c r="AR576" s="2417"/>
      <c r="AS576" s="2417"/>
      <c r="AT576" s="2417"/>
      <c r="AU576" s="2417"/>
      <c r="AV576" s="2417"/>
      <c r="AW576" s="2417"/>
      <c r="AX576" s="2422"/>
      <c r="AY576" s="2423"/>
      <c r="AZ576" s="2423"/>
      <c r="BA576" s="2424"/>
      <c r="BB576" s="2431"/>
      <c r="BC576" s="2432"/>
      <c r="BD576" s="2432"/>
      <c r="BE576" s="2432"/>
      <c r="BF576" s="2432"/>
      <c r="BG576" s="2432"/>
      <c r="BH576" s="2432"/>
      <c r="BI576" s="2432"/>
      <c r="BJ576" s="2432"/>
      <c r="BK576" s="2432"/>
      <c r="BL576" s="2432"/>
      <c r="BM576" s="2432"/>
      <c r="BN576" s="2432"/>
      <c r="BO576" s="2432"/>
      <c r="BP576" s="2432"/>
      <c r="BQ576" s="2432"/>
      <c r="BR576" s="2432"/>
      <c r="BS576" s="2432"/>
      <c r="BT576" s="2433"/>
      <c r="BU576" s="2437"/>
      <c r="BV576" s="2397" t="s">
        <v>32</v>
      </c>
      <c r="BW576" s="2397"/>
      <c r="BX576" s="2397"/>
      <c r="BY576" s="2397"/>
      <c r="BZ576" s="2398"/>
      <c r="CA576" s="1683" t="s">
        <v>31</v>
      </c>
      <c r="CB576" s="2397"/>
      <c r="CC576" s="2397"/>
      <c r="CD576" s="2398"/>
      <c r="CE576" s="76"/>
      <c r="CF576" s="76"/>
    </row>
    <row r="577" spans="1:100" ht="13.5" customHeight="1" x14ac:dyDescent="0.2">
      <c r="A577" s="132" t="str">
        <f>+IF('⑧一覧からの作成用データ（異動届）'!$AC$41="印刷ＯＫ→",1,"")</f>
        <v/>
      </c>
      <c r="B577" s="2413"/>
      <c r="C577" s="2413"/>
      <c r="D577" s="2396"/>
      <c r="E577" s="2396"/>
      <c r="F577" s="2413"/>
      <c r="G577" s="2413"/>
      <c r="H577" s="2396"/>
      <c r="I577" s="2396"/>
      <c r="J577" s="486"/>
      <c r="K577" s="2416"/>
      <c r="L577" s="2416"/>
      <c r="M577" s="2416"/>
      <c r="N577" s="2416"/>
      <c r="O577" s="2416"/>
      <c r="P577" s="2416"/>
      <c r="Q577" s="2416"/>
      <c r="R577" s="2416"/>
      <c r="S577" s="2416"/>
      <c r="T577" s="2416"/>
      <c r="U577" s="2416"/>
      <c r="V577" s="2416"/>
      <c r="W577" s="2416"/>
      <c r="X577" s="2416"/>
      <c r="Y577" s="2416"/>
      <c r="Z577" s="2416"/>
      <c r="AA577" s="2416"/>
      <c r="AB577" s="2418"/>
      <c r="AC577" s="2418"/>
      <c r="AD577" s="2418"/>
      <c r="AE577" s="2418"/>
      <c r="AF577" s="2418"/>
      <c r="AG577" s="2418"/>
      <c r="AH577" s="2418"/>
      <c r="AI577" s="2418"/>
      <c r="AJ577" s="2418"/>
      <c r="AK577" s="2418"/>
      <c r="AL577" s="2418"/>
      <c r="AM577" s="2418"/>
      <c r="AN577" s="2418"/>
      <c r="AO577" s="2418"/>
      <c r="AP577" s="2418"/>
      <c r="AQ577" s="2418"/>
      <c r="AR577" s="2418"/>
      <c r="AS577" s="2418"/>
      <c r="AT577" s="2418"/>
      <c r="AU577" s="2418"/>
      <c r="AV577" s="2418"/>
      <c r="AW577" s="2418"/>
      <c r="AX577" s="2425"/>
      <c r="AY577" s="2426"/>
      <c r="AZ577" s="2426"/>
      <c r="BA577" s="2427"/>
      <c r="BB577" s="2434"/>
      <c r="BC577" s="2435"/>
      <c r="BD577" s="2435"/>
      <c r="BE577" s="2435"/>
      <c r="BF577" s="2435"/>
      <c r="BG577" s="2435"/>
      <c r="BH577" s="2435"/>
      <c r="BI577" s="2435"/>
      <c r="BJ577" s="2435"/>
      <c r="BK577" s="2435"/>
      <c r="BL577" s="2435"/>
      <c r="BM577" s="2435"/>
      <c r="BN577" s="2435"/>
      <c r="BO577" s="2435"/>
      <c r="BP577" s="2435"/>
      <c r="BQ577" s="2435"/>
      <c r="BR577" s="2435"/>
      <c r="BS577" s="2435"/>
      <c r="BT577" s="2436"/>
      <c r="BU577" s="2437"/>
      <c r="BV577" s="2399"/>
      <c r="BW577" s="2399"/>
      <c r="BX577" s="2399"/>
      <c r="BY577" s="2399"/>
      <c r="BZ577" s="2400"/>
      <c r="CA577" s="2401"/>
      <c r="CB577" s="2399"/>
      <c r="CC577" s="2399"/>
      <c r="CD577" s="2400"/>
      <c r="CE577" s="76"/>
      <c r="CF577" s="76"/>
      <c r="CG577" s="84"/>
      <c r="CL577" s="85"/>
      <c r="CM577" s="85"/>
      <c r="CN577" s="85"/>
      <c r="CO577" s="85"/>
      <c r="CP577" s="85"/>
      <c r="CQ577" s="85"/>
      <c r="CR577" s="85"/>
      <c r="CS577" s="85"/>
      <c r="CT577" s="85"/>
    </row>
    <row r="578" spans="1:100" ht="13.5" customHeight="1" x14ac:dyDescent="0.2">
      <c r="A578" s="132" t="str">
        <f>+IF('⑧一覧からの作成用データ（異動届）'!$AC$41="印刷ＯＫ→",1,"")</f>
        <v/>
      </c>
      <c r="B578" s="2413"/>
      <c r="C578" s="2413"/>
      <c r="D578" s="2396"/>
      <c r="E578" s="2396"/>
      <c r="F578" s="2413"/>
      <c r="G578" s="2413"/>
      <c r="H578" s="2396"/>
      <c r="I578" s="2396"/>
      <c r="J578" s="486"/>
      <c r="K578" s="45"/>
      <c r="L578" s="25"/>
      <c r="M578" s="25"/>
      <c r="N578" s="25"/>
      <c r="O578" s="25"/>
      <c r="P578" s="25"/>
      <c r="Q578" s="25"/>
      <c r="R578" s="25"/>
      <c r="S578" s="25"/>
      <c r="T578" s="25"/>
      <c r="U578" s="25"/>
      <c r="V578" s="25"/>
      <c r="W578" s="25"/>
      <c r="X578" s="25"/>
      <c r="Y578" s="46"/>
      <c r="Z578" s="2402" t="s">
        <v>466</v>
      </c>
      <c r="AA578" s="2403"/>
      <c r="AB578" s="2408" t="s">
        <v>21</v>
      </c>
      <c r="AC578" s="2409"/>
      <c r="AD578" s="2409"/>
      <c r="AE578" s="2409"/>
      <c r="AF578" s="2409"/>
      <c r="AG578" s="2410"/>
      <c r="AH578" s="1682" t="s">
        <v>482</v>
      </c>
      <c r="AI578" s="1683"/>
      <c r="AJ578" s="2097" t="str">
        <f>①伊勢崎市における事業所基本情報!$K$26&amp;"-"&amp;①伊勢崎市における事業所基本情報!Q26&amp;""</f>
        <v>-</v>
      </c>
      <c r="AK578" s="2097"/>
      <c r="AL578" s="2097"/>
      <c r="AM578" s="2097"/>
      <c r="AN578" s="2097"/>
      <c r="AO578" s="2097"/>
      <c r="AP578" s="2097"/>
      <c r="AQ578" s="2097"/>
      <c r="AR578" s="25"/>
      <c r="AS578" s="25"/>
      <c r="AT578" s="25"/>
      <c r="AU578" s="25"/>
      <c r="AV578" s="25"/>
      <c r="AW578" s="25"/>
      <c r="AX578" s="25"/>
      <c r="AY578" s="76"/>
      <c r="AZ578" s="76"/>
      <c r="BA578" s="76"/>
      <c r="BB578" s="76"/>
      <c r="BC578" s="76"/>
      <c r="BD578" s="25"/>
      <c r="BE578" s="25"/>
      <c r="BF578" s="25"/>
      <c r="BG578" s="25"/>
      <c r="BH578" s="2386" t="s">
        <v>517</v>
      </c>
      <c r="BI578" s="2386"/>
      <c r="BJ578" s="2386"/>
      <c r="BK578" s="2386"/>
      <c r="BL578" s="2386"/>
      <c r="BM578" s="2386"/>
      <c r="BN578" s="2386"/>
      <c r="BO578" s="2411" t="str">
        <f>①伊勢崎市における事業所基本情報!$CG$18&amp;""</f>
        <v/>
      </c>
      <c r="BP578" s="2392"/>
      <c r="BQ578" s="2392" t="str">
        <f>①伊勢崎市における事業所基本情報!$CH$18&amp;""</f>
        <v/>
      </c>
      <c r="BR578" s="2392"/>
      <c r="BS578" s="2392" t="str">
        <f>①伊勢崎市における事業所基本情報!$CI$18&amp;""</f>
        <v/>
      </c>
      <c r="BT578" s="2392"/>
      <c r="BU578" s="2392" t="str">
        <f>①伊勢崎市における事業所基本情報!$CJ$18&amp;""</f>
        <v/>
      </c>
      <c r="BV578" s="2392"/>
      <c r="BW578" s="2392" t="str">
        <f>①伊勢崎市における事業所基本情報!$CK$18&amp;""</f>
        <v/>
      </c>
      <c r="BX578" s="2392"/>
      <c r="BY578" s="2392" t="str">
        <f>①伊勢崎市における事業所基本情報!$CL$18&amp;""</f>
        <v/>
      </c>
      <c r="BZ578" s="2392"/>
      <c r="CA578" s="2392" t="str">
        <f>①伊勢崎市における事業所基本情報!$CM$18&amp;""</f>
        <v/>
      </c>
      <c r="CB578" s="2392"/>
      <c r="CC578" s="2392" t="str">
        <f>①伊勢崎市における事業所基本情報!$CN$18&amp;""</f>
        <v/>
      </c>
      <c r="CD578" s="2394"/>
      <c r="CE578" s="86"/>
      <c r="CF578" s="86"/>
      <c r="CG578" s="84"/>
      <c r="CL578" s="85"/>
      <c r="CM578" s="85"/>
      <c r="CN578" s="85"/>
      <c r="CO578" s="85"/>
      <c r="CP578" s="85"/>
      <c r="CQ578" s="85"/>
      <c r="CR578" s="85"/>
      <c r="CS578" s="85"/>
      <c r="CT578" s="85"/>
    </row>
    <row r="579" spans="1:100" ht="12" customHeight="1" x14ac:dyDescent="0.2">
      <c r="A579" s="132" t="str">
        <f>+IF('⑧一覧からの作成用データ（異動届）'!$AC$41="印刷ＯＫ→",1,"")</f>
        <v/>
      </c>
      <c r="B579" s="2413"/>
      <c r="C579" s="2413"/>
      <c r="D579" s="2396"/>
      <c r="E579" s="2396"/>
      <c r="F579" s="2413"/>
      <c r="G579" s="2413"/>
      <c r="H579" s="2396"/>
      <c r="I579" s="2396"/>
      <c r="J579" s="486"/>
      <c r="K579" s="47"/>
      <c r="L579" s="76"/>
      <c r="M579" s="76"/>
      <c r="N579" s="76"/>
      <c r="O579" s="76"/>
      <c r="P579" s="76"/>
      <c r="Q579" s="76"/>
      <c r="R579" s="76"/>
      <c r="S579" s="76"/>
      <c r="T579" s="76"/>
      <c r="U579" s="76"/>
      <c r="V579" s="76"/>
      <c r="W579" s="76"/>
      <c r="X579" s="76"/>
      <c r="Y579" s="48"/>
      <c r="Z579" s="2404"/>
      <c r="AA579" s="2405"/>
      <c r="AB579" s="1640"/>
      <c r="AC579" s="1590"/>
      <c r="AD579" s="1590"/>
      <c r="AE579" s="1590"/>
      <c r="AF579" s="1590"/>
      <c r="AG579" s="1641"/>
      <c r="AH579" s="1568" t="str">
        <f>①伊勢崎市における事業所基本情報!$I$27&amp;""</f>
        <v/>
      </c>
      <c r="AI579" s="1569"/>
      <c r="AJ579" s="1569"/>
      <c r="AK579" s="1569"/>
      <c r="AL579" s="1569"/>
      <c r="AM579" s="1569"/>
      <c r="AN579" s="1569"/>
      <c r="AO579" s="1569"/>
      <c r="AP579" s="1569"/>
      <c r="AQ579" s="1569"/>
      <c r="AR579" s="1569"/>
      <c r="AS579" s="1569"/>
      <c r="AT579" s="1569"/>
      <c r="AU579" s="1569"/>
      <c r="AV579" s="1569"/>
      <c r="AW579" s="1569"/>
      <c r="AX579" s="1569"/>
      <c r="AY579" s="1569"/>
      <c r="AZ579" s="1569"/>
      <c r="BA579" s="1569"/>
      <c r="BB579" s="1569"/>
      <c r="BC579" s="1569"/>
      <c r="BD579" s="1569"/>
      <c r="BE579" s="1569"/>
      <c r="BF579" s="1569"/>
      <c r="BG579" s="1569"/>
      <c r="BH579" s="2386"/>
      <c r="BI579" s="2386"/>
      <c r="BJ579" s="2386"/>
      <c r="BK579" s="2386"/>
      <c r="BL579" s="2386"/>
      <c r="BM579" s="2386"/>
      <c r="BN579" s="2386"/>
      <c r="BO579" s="2412"/>
      <c r="BP579" s="2393"/>
      <c r="BQ579" s="2393"/>
      <c r="BR579" s="2393"/>
      <c r="BS579" s="2393"/>
      <c r="BT579" s="2393"/>
      <c r="BU579" s="2393"/>
      <c r="BV579" s="2393"/>
      <c r="BW579" s="2393"/>
      <c r="BX579" s="2393"/>
      <c r="BY579" s="2393"/>
      <c r="BZ579" s="2393"/>
      <c r="CA579" s="2393"/>
      <c r="CB579" s="2393"/>
      <c r="CC579" s="2393"/>
      <c r="CD579" s="2395"/>
      <c r="CE579" s="86"/>
      <c r="CF579" s="86"/>
      <c r="CG579" s="77"/>
      <c r="CL579" s="85"/>
      <c r="CM579" s="85"/>
      <c r="CN579" s="85"/>
      <c r="CO579" s="85"/>
      <c r="CP579" s="85"/>
      <c r="CQ579" s="85"/>
      <c r="CR579" s="85"/>
      <c r="CS579" s="85"/>
      <c r="CT579" s="85"/>
    </row>
    <row r="580" spans="1:100" ht="12" customHeight="1" x14ac:dyDescent="0.2">
      <c r="A580" s="132" t="str">
        <f>+IF('⑧一覧からの作成用データ（異動届）'!$AC$41="印刷ＯＫ→",1,"")</f>
        <v/>
      </c>
      <c r="B580" s="2413"/>
      <c r="C580" s="2413"/>
      <c r="D580" s="2396"/>
      <c r="E580" s="2396"/>
      <c r="F580" s="2413"/>
      <c r="G580" s="2413"/>
      <c r="H580" s="2396"/>
      <c r="I580" s="2396"/>
      <c r="J580" s="486"/>
      <c r="K580" s="2165" t="s">
        <v>447</v>
      </c>
      <c r="L580" s="1564"/>
      <c r="M580" s="1564"/>
      <c r="N580" s="1564"/>
      <c r="O580" s="1564"/>
      <c r="P580" s="2378" t="s">
        <v>19</v>
      </c>
      <c r="Q580" s="2378"/>
      <c r="R580" s="2378"/>
      <c r="S580" s="2378"/>
      <c r="T580" s="2378"/>
      <c r="U580" s="2378"/>
      <c r="V580" s="2378"/>
      <c r="W580" s="2378"/>
      <c r="X580" s="2378"/>
      <c r="Y580" s="2379"/>
      <c r="Z580" s="2404"/>
      <c r="AA580" s="2405"/>
      <c r="AB580" s="1640"/>
      <c r="AC580" s="1590"/>
      <c r="AD580" s="1590"/>
      <c r="AE580" s="1590"/>
      <c r="AF580" s="1590"/>
      <c r="AG580" s="1641"/>
      <c r="AH580" s="1568"/>
      <c r="AI580" s="1569"/>
      <c r="AJ580" s="1569"/>
      <c r="AK580" s="1569"/>
      <c r="AL580" s="1569"/>
      <c r="AM580" s="1569"/>
      <c r="AN580" s="1569"/>
      <c r="AO580" s="1569"/>
      <c r="AP580" s="1569"/>
      <c r="AQ580" s="1569"/>
      <c r="AR580" s="1569"/>
      <c r="AS580" s="1569"/>
      <c r="AT580" s="1569"/>
      <c r="AU580" s="1569"/>
      <c r="AV580" s="1569"/>
      <c r="AW580" s="1569"/>
      <c r="AX580" s="1569"/>
      <c r="AY580" s="1569"/>
      <c r="AZ580" s="1569"/>
      <c r="BA580" s="1569"/>
      <c r="BB580" s="1569"/>
      <c r="BC580" s="1569"/>
      <c r="BD580" s="1569"/>
      <c r="BE580" s="1569"/>
      <c r="BF580" s="1569"/>
      <c r="BG580" s="1569"/>
      <c r="BH580" s="1561" t="s">
        <v>493</v>
      </c>
      <c r="BI580" s="1561"/>
      <c r="BJ580" s="1561"/>
      <c r="BK580" s="1561"/>
      <c r="BL580" s="1561"/>
      <c r="BM580" s="1561"/>
      <c r="BN580" s="1561"/>
      <c r="BO580" s="2380" t="s">
        <v>463</v>
      </c>
      <c r="BP580" s="2381"/>
      <c r="BQ580" s="2381"/>
      <c r="BR580" s="2381"/>
      <c r="BS580" s="2381"/>
      <c r="BT580" s="2381"/>
      <c r="BU580" s="2381"/>
      <c r="BV580" s="2381"/>
      <c r="BW580" s="2381"/>
      <c r="BX580" s="2381"/>
      <c r="BY580" s="2381"/>
      <c r="BZ580" s="2381"/>
      <c r="CA580" s="2381"/>
      <c r="CB580" s="2381"/>
      <c r="CC580" s="2381"/>
      <c r="CD580" s="2382"/>
      <c r="CE580" s="78"/>
      <c r="CF580" s="78"/>
      <c r="CG580" s="77"/>
      <c r="CL580" s="85"/>
      <c r="CM580" s="85"/>
      <c r="CN580" s="85"/>
      <c r="CO580" s="85"/>
      <c r="CP580" s="85"/>
      <c r="CQ580" s="85"/>
      <c r="CR580" s="85"/>
      <c r="CS580" s="85"/>
      <c r="CT580" s="85"/>
    </row>
    <row r="581" spans="1:100" ht="12" customHeight="1" x14ac:dyDescent="0.2">
      <c r="A581" s="132" t="str">
        <f>+IF('⑧一覧からの作成用データ（異動届）'!$AC$41="印刷ＯＫ→",1,"")</f>
        <v/>
      </c>
      <c r="B581" s="2413"/>
      <c r="C581" s="2413"/>
      <c r="D581" s="2396"/>
      <c r="E581" s="2396"/>
      <c r="F581" s="2413"/>
      <c r="G581" s="2413"/>
      <c r="H581" s="2396"/>
      <c r="I581" s="2396"/>
      <c r="J581" s="486"/>
      <c r="K581" s="2165"/>
      <c r="L581" s="1564"/>
      <c r="M581" s="1564"/>
      <c r="N581" s="1564"/>
      <c r="O581" s="1564"/>
      <c r="P581" s="2378"/>
      <c r="Q581" s="2378"/>
      <c r="R581" s="2378"/>
      <c r="S581" s="2378"/>
      <c r="T581" s="2378"/>
      <c r="U581" s="2378"/>
      <c r="V581" s="2378"/>
      <c r="W581" s="2378"/>
      <c r="X581" s="2378"/>
      <c r="Y581" s="2379"/>
      <c r="Z581" s="2404"/>
      <c r="AA581" s="2405"/>
      <c r="AB581" s="1637"/>
      <c r="AC581" s="1638"/>
      <c r="AD581" s="1638"/>
      <c r="AE581" s="1638"/>
      <c r="AF581" s="1638"/>
      <c r="AG581" s="1642"/>
      <c r="AH581" s="1570"/>
      <c r="AI581" s="1571"/>
      <c r="AJ581" s="1571"/>
      <c r="AK581" s="1571"/>
      <c r="AL581" s="1571"/>
      <c r="AM581" s="1571"/>
      <c r="AN581" s="1571"/>
      <c r="AO581" s="1571"/>
      <c r="AP581" s="1571"/>
      <c r="AQ581" s="1571"/>
      <c r="AR581" s="1571"/>
      <c r="AS581" s="1571"/>
      <c r="AT581" s="1571"/>
      <c r="AU581" s="1571"/>
      <c r="AV581" s="1571"/>
      <c r="AW581" s="1571"/>
      <c r="AX581" s="1571"/>
      <c r="AY581" s="1571"/>
      <c r="AZ581" s="1571"/>
      <c r="BA581" s="1571"/>
      <c r="BB581" s="1571"/>
      <c r="BC581" s="1571"/>
      <c r="BD581" s="1571"/>
      <c r="BE581" s="1571"/>
      <c r="BF581" s="1571"/>
      <c r="BG581" s="1571"/>
      <c r="BH581" s="1561"/>
      <c r="BI581" s="1561"/>
      <c r="BJ581" s="1561"/>
      <c r="BK581" s="1561"/>
      <c r="BL581" s="1561"/>
      <c r="BM581" s="1561"/>
      <c r="BN581" s="1561"/>
      <c r="BO581" s="2383"/>
      <c r="BP581" s="2384"/>
      <c r="BQ581" s="2384"/>
      <c r="BR581" s="2384"/>
      <c r="BS581" s="2384"/>
      <c r="BT581" s="2384"/>
      <c r="BU581" s="2384"/>
      <c r="BV581" s="2384"/>
      <c r="BW581" s="2384"/>
      <c r="BX581" s="2384"/>
      <c r="BY581" s="2384"/>
      <c r="BZ581" s="2384"/>
      <c r="CA581" s="2384"/>
      <c r="CB581" s="2384"/>
      <c r="CC581" s="2384"/>
      <c r="CD581" s="2385"/>
      <c r="CE581" s="78"/>
      <c r="CF581" s="78"/>
      <c r="CG581" s="77"/>
      <c r="CL581" s="85"/>
      <c r="CM581" s="85"/>
      <c r="CN581" s="85"/>
      <c r="CO581" s="85"/>
      <c r="CP581" s="85"/>
      <c r="CQ581" s="85"/>
      <c r="CR581" s="85"/>
      <c r="CS581" s="85"/>
      <c r="CT581" s="85"/>
    </row>
    <row r="582" spans="1:100" ht="13.5" customHeight="1" x14ac:dyDescent="0.2">
      <c r="A582" s="132" t="str">
        <f>+IF('⑧一覧からの作成用データ（異動届）'!$AC$41="印刷ＯＫ→",1,"")</f>
        <v/>
      </c>
      <c r="B582" s="2413"/>
      <c r="C582" s="2413"/>
      <c r="D582" s="2396"/>
      <c r="E582" s="2396"/>
      <c r="F582" s="2413"/>
      <c r="G582" s="2413"/>
      <c r="H582" s="2396"/>
      <c r="I582" s="2396"/>
      <c r="J582" s="486"/>
      <c r="K582" s="47"/>
      <c r="L582" s="76"/>
      <c r="M582" s="76"/>
      <c r="N582" s="76"/>
      <c r="O582" s="76"/>
      <c r="P582" s="76"/>
      <c r="Q582" s="76"/>
      <c r="R582" s="76"/>
      <c r="S582" s="76"/>
      <c r="T582" s="76"/>
      <c r="U582" s="76"/>
      <c r="V582" s="76"/>
      <c r="W582" s="76"/>
      <c r="X582" s="76"/>
      <c r="Y582" s="48"/>
      <c r="Z582" s="2404"/>
      <c r="AA582" s="2405"/>
      <c r="AB582" s="1634" t="s">
        <v>494</v>
      </c>
      <c r="AC582" s="1634"/>
      <c r="AD582" s="1634"/>
      <c r="AE582" s="1634"/>
      <c r="AF582" s="1634"/>
      <c r="AG582" s="1634"/>
      <c r="AH582" s="1610" t="str">
        <f>①伊勢崎市における事業所基本情報!$I$20&amp;""</f>
        <v/>
      </c>
      <c r="AI582" s="1611"/>
      <c r="AJ582" s="1611"/>
      <c r="AK582" s="1611"/>
      <c r="AL582" s="1611"/>
      <c r="AM582" s="1611"/>
      <c r="AN582" s="1611"/>
      <c r="AO582" s="1611"/>
      <c r="AP582" s="1611"/>
      <c r="AQ582" s="1611"/>
      <c r="AR582" s="1611"/>
      <c r="AS582" s="1611"/>
      <c r="AT582" s="1611"/>
      <c r="AU582" s="1611"/>
      <c r="AV582" s="1611"/>
      <c r="AW582" s="1611"/>
      <c r="AX582" s="1611"/>
      <c r="AY582" s="1611"/>
      <c r="AZ582" s="1611"/>
      <c r="BA582" s="1611"/>
      <c r="BB582" s="1611"/>
      <c r="BC582" s="1611"/>
      <c r="BD582" s="1611"/>
      <c r="BE582" s="1611"/>
      <c r="BF582" s="1611"/>
      <c r="BG582" s="1612"/>
      <c r="BH582" s="2386" t="s">
        <v>495</v>
      </c>
      <c r="BI582" s="2386"/>
      <c r="BJ582" s="2386"/>
      <c r="BK582" s="2386"/>
      <c r="BL582" s="1550" t="s">
        <v>33</v>
      </c>
      <c r="BM582" s="1550"/>
      <c r="BN582" s="1550"/>
      <c r="BO582" s="2388" t="str">
        <f>①伊勢崎市における事業所基本情報!$I$35&amp;""</f>
        <v/>
      </c>
      <c r="BP582" s="1614"/>
      <c r="BQ582" s="1614"/>
      <c r="BR582" s="1614"/>
      <c r="BS582" s="1614"/>
      <c r="BT582" s="1614"/>
      <c r="BU582" s="1614"/>
      <c r="BV582" s="1614"/>
      <c r="BW582" s="1614"/>
      <c r="BX582" s="1614"/>
      <c r="BY582" s="1614"/>
      <c r="BZ582" s="1614"/>
      <c r="CA582" s="1614"/>
      <c r="CB582" s="1614"/>
      <c r="CC582" s="1614"/>
      <c r="CD582" s="2389"/>
      <c r="CE582" s="78"/>
      <c r="CF582" s="78"/>
      <c r="CG582" s="77"/>
      <c r="CL582" s="85"/>
    </row>
    <row r="583" spans="1:100" ht="12" customHeight="1" x14ac:dyDescent="0.2">
      <c r="A583" s="132" t="str">
        <f>+IF('⑧一覧からの作成用データ（異動届）'!$AC$41="印刷ＯＫ→",1,"")</f>
        <v/>
      </c>
      <c r="B583" s="2413"/>
      <c r="C583" s="2413"/>
      <c r="D583" s="2396"/>
      <c r="E583" s="2396"/>
      <c r="F583" s="2413"/>
      <c r="G583" s="2413"/>
      <c r="H583" s="2396"/>
      <c r="I583" s="2396"/>
      <c r="J583" s="486"/>
      <c r="K583" s="2438">
        <f ca="1">IF('⑧一覧からの作成用データ（異動届）'!$B$31="","",'⑧一覧からの作成用データ（異動届）'!$B$31)</f>
        <v>45617</v>
      </c>
      <c r="L583" s="2439"/>
      <c r="M583" s="2439"/>
      <c r="N583" s="2439"/>
      <c r="O583" s="2439"/>
      <c r="P583" s="2439"/>
      <c r="Q583" s="2439"/>
      <c r="R583" s="2439"/>
      <c r="S583" s="2439"/>
      <c r="T583" s="2439"/>
      <c r="U583" s="2439"/>
      <c r="V583" s="2439"/>
      <c r="W583" s="2439"/>
      <c r="X583" s="2439"/>
      <c r="Y583" s="2440"/>
      <c r="Z583" s="2404"/>
      <c r="AA583" s="2405"/>
      <c r="AB583" s="2441" t="s">
        <v>484</v>
      </c>
      <c r="AC583" s="2441"/>
      <c r="AD583" s="2441"/>
      <c r="AE583" s="2441"/>
      <c r="AF583" s="2441"/>
      <c r="AG583" s="2441"/>
      <c r="AH583" s="2442" t="str">
        <f>①伊勢崎市における事業所基本情報!$I$22&amp;""</f>
        <v/>
      </c>
      <c r="AI583" s="2442"/>
      <c r="AJ583" s="2442"/>
      <c r="AK583" s="2442"/>
      <c r="AL583" s="2442"/>
      <c r="AM583" s="2442"/>
      <c r="AN583" s="2442"/>
      <c r="AO583" s="2442"/>
      <c r="AP583" s="2442"/>
      <c r="AQ583" s="2442"/>
      <c r="AR583" s="2442"/>
      <c r="AS583" s="2442"/>
      <c r="AT583" s="2442"/>
      <c r="AU583" s="2442"/>
      <c r="AV583" s="2442"/>
      <c r="AW583" s="2442"/>
      <c r="AX583" s="2442"/>
      <c r="AY583" s="2442"/>
      <c r="AZ583" s="2442"/>
      <c r="BA583" s="2442"/>
      <c r="BB583" s="2442"/>
      <c r="BC583" s="2442"/>
      <c r="BD583" s="2442"/>
      <c r="BE583" s="2442"/>
      <c r="BF583" s="2442"/>
      <c r="BG583" s="2442"/>
      <c r="BH583" s="2386"/>
      <c r="BI583" s="2386"/>
      <c r="BJ583" s="2386"/>
      <c r="BK583" s="2386"/>
      <c r="BL583" s="1550"/>
      <c r="BM583" s="1550"/>
      <c r="BN583" s="1550"/>
      <c r="BO583" s="2390"/>
      <c r="BP583" s="1616"/>
      <c r="BQ583" s="1616"/>
      <c r="BR583" s="1616"/>
      <c r="BS583" s="1616"/>
      <c r="BT583" s="1616"/>
      <c r="BU583" s="1616"/>
      <c r="BV583" s="1616"/>
      <c r="BW583" s="1616"/>
      <c r="BX583" s="1616"/>
      <c r="BY583" s="1616"/>
      <c r="BZ583" s="1616"/>
      <c r="CA583" s="1616"/>
      <c r="CB583" s="1616"/>
      <c r="CC583" s="1616"/>
      <c r="CD583" s="2391"/>
      <c r="CE583" s="78"/>
      <c r="CF583" s="78"/>
      <c r="CG583" s="77"/>
      <c r="CL583" s="85"/>
    </row>
    <row r="584" spans="1:100" ht="12" customHeight="1" x14ac:dyDescent="0.2">
      <c r="A584" s="132" t="str">
        <f>+IF('⑧一覧からの作成用データ（異動届）'!$AC$41="印刷ＯＫ→",1,"")</f>
        <v/>
      </c>
      <c r="B584" s="2413"/>
      <c r="C584" s="2413"/>
      <c r="D584" s="2396"/>
      <c r="E584" s="2396"/>
      <c r="F584" s="2413"/>
      <c r="G584" s="2413"/>
      <c r="H584" s="2396"/>
      <c r="I584" s="2396"/>
      <c r="J584" s="486"/>
      <c r="K584" s="2438"/>
      <c r="L584" s="2439"/>
      <c r="M584" s="2439"/>
      <c r="N584" s="2439"/>
      <c r="O584" s="2439"/>
      <c r="P584" s="2439"/>
      <c r="Q584" s="2439"/>
      <c r="R584" s="2439"/>
      <c r="S584" s="2439"/>
      <c r="T584" s="2439"/>
      <c r="U584" s="2439"/>
      <c r="V584" s="2439"/>
      <c r="W584" s="2439"/>
      <c r="X584" s="2439"/>
      <c r="Y584" s="2440"/>
      <c r="Z584" s="2404"/>
      <c r="AA584" s="2405"/>
      <c r="AB584" s="1550"/>
      <c r="AC584" s="1550"/>
      <c r="AD584" s="1550"/>
      <c r="AE584" s="1550"/>
      <c r="AF584" s="1550"/>
      <c r="AG584" s="1550"/>
      <c r="AH584" s="2443"/>
      <c r="AI584" s="2443"/>
      <c r="AJ584" s="2443"/>
      <c r="AK584" s="2443"/>
      <c r="AL584" s="2443"/>
      <c r="AM584" s="2443"/>
      <c r="AN584" s="2443"/>
      <c r="AO584" s="2443"/>
      <c r="AP584" s="2443"/>
      <c r="AQ584" s="2443"/>
      <c r="AR584" s="2443"/>
      <c r="AS584" s="2443"/>
      <c r="AT584" s="2443"/>
      <c r="AU584" s="2443"/>
      <c r="AV584" s="2443"/>
      <c r="AW584" s="2443"/>
      <c r="AX584" s="2443"/>
      <c r="AY584" s="2443"/>
      <c r="AZ584" s="2443"/>
      <c r="BA584" s="2443"/>
      <c r="BB584" s="2443"/>
      <c r="BC584" s="2443"/>
      <c r="BD584" s="2443"/>
      <c r="BE584" s="2443"/>
      <c r="BF584" s="2443"/>
      <c r="BG584" s="2443"/>
      <c r="BH584" s="2386"/>
      <c r="BI584" s="2386"/>
      <c r="BJ584" s="2386"/>
      <c r="BK584" s="2386"/>
      <c r="BL584" s="1550" t="s">
        <v>3</v>
      </c>
      <c r="BM584" s="1550"/>
      <c r="BN584" s="1550"/>
      <c r="BO584" s="1708" t="str">
        <f>①伊勢崎市における事業所基本情報!$I$37&amp;""</f>
        <v/>
      </c>
      <c r="BP584" s="1709"/>
      <c r="BQ584" s="1709"/>
      <c r="BR584" s="1709"/>
      <c r="BS584" s="1709"/>
      <c r="BT584" s="1709"/>
      <c r="BU584" s="1709"/>
      <c r="BV584" s="1709"/>
      <c r="BW584" s="1709"/>
      <c r="BX584" s="1709"/>
      <c r="BY584" s="1709"/>
      <c r="BZ584" s="1709"/>
      <c r="CA584" s="1709"/>
      <c r="CB584" s="1709"/>
      <c r="CC584" s="1709"/>
      <c r="CD584" s="2444"/>
      <c r="CE584" s="78"/>
      <c r="CF584" s="78"/>
      <c r="CG584" s="77"/>
      <c r="CL584" s="85"/>
      <c r="CM584" s="85"/>
    </row>
    <row r="585" spans="1:100" ht="12" customHeight="1" x14ac:dyDescent="0.2">
      <c r="A585" s="132" t="str">
        <f>+IF('⑧一覧からの作成用データ（異動届）'!$AC$41="印刷ＯＫ→",1,"")</f>
        <v/>
      </c>
      <c r="B585" s="2413"/>
      <c r="C585" s="2413"/>
      <c r="D585" s="2396"/>
      <c r="E585" s="2396"/>
      <c r="F585" s="2413"/>
      <c r="G585" s="2413"/>
      <c r="H585" s="2396"/>
      <c r="I585" s="2396"/>
      <c r="J585" s="486"/>
      <c r="K585" s="2438"/>
      <c r="L585" s="2439"/>
      <c r="M585" s="2439"/>
      <c r="N585" s="2439"/>
      <c r="O585" s="2439"/>
      <c r="P585" s="2439"/>
      <c r="Q585" s="2439"/>
      <c r="R585" s="2439"/>
      <c r="S585" s="2439"/>
      <c r="T585" s="2439"/>
      <c r="U585" s="2439"/>
      <c r="V585" s="2439"/>
      <c r="W585" s="2439"/>
      <c r="X585" s="2439"/>
      <c r="Y585" s="2440"/>
      <c r="Z585" s="2404"/>
      <c r="AA585" s="2405"/>
      <c r="AB585" s="1550"/>
      <c r="AC585" s="1550"/>
      <c r="AD585" s="1550"/>
      <c r="AE585" s="1550"/>
      <c r="AF585" s="1550"/>
      <c r="AG585" s="1550"/>
      <c r="AH585" s="2443"/>
      <c r="AI585" s="2443"/>
      <c r="AJ585" s="2443"/>
      <c r="AK585" s="2443"/>
      <c r="AL585" s="2443"/>
      <c r="AM585" s="2443"/>
      <c r="AN585" s="2443"/>
      <c r="AO585" s="2443"/>
      <c r="AP585" s="2443"/>
      <c r="AQ585" s="2443"/>
      <c r="AR585" s="2443"/>
      <c r="AS585" s="2443"/>
      <c r="AT585" s="2443"/>
      <c r="AU585" s="2443"/>
      <c r="AV585" s="2443"/>
      <c r="AW585" s="2443"/>
      <c r="AX585" s="2443"/>
      <c r="AY585" s="2443"/>
      <c r="AZ585" s="2443"/>
      <c r="BA585" s="2443"/>
      <c r="BB585" s="2443"/>
      <c r="BC585" s="2443"/>
      <c r="BD585" s="2443"/>
      <c r="BE585" s="2443"/>
      <c r="BF585" s="2443"/>
      <c r="BG585" s="2443"/>
      <c r="BH585" s="2386"/>
      <c r="BI585" s="2386"/>
      <c r="BJ585" s="2386"/>
      <c r="BK585" s="2386"/>
      <c r="BL585" s="1550"/>
      <c r="BM585" s="1550"/>
      <c r="BN585" s="1550"/>
      <c r="BO585" s="1711"/>
      <c r="BP585" s="1712"/>
      <c r="BQ585" s="1712"/>
      <c r="BR585" s="1712"/>
      <c r="BS585" s="1712"/>
      <c r="BT585" s="1712"/>
      <c r="BU585" s="1712"/>
      <c r="BV585" s="1712"/>
      <c r="BW585" s="1712"/>
      <c r="BX585" s="1712"/>
      <c r="BY585" s="1712"/>
      <c r="BZ585" s="1712"/>
      <c r="CA585" s="1712"/>
      <c r="CB585" s="1712"/>
      <c r="CC585" s="1712"/>
      <c r="CD585" s="2445"/>
      <c r="CE585" s="78"/>
      <c r="CF585" s="78"/>
      <c r="CG585" s="77"/>
      <c r="CL585" s="85"/>
      <c r="CM585" s="85"/>
    </row>
    <row r="586" spans="1:100" ht="12" customHeight="1" x14ac:dyDescent="0.2">
      <c r="A586" s="132" t="str">
        <f>+IF('⑧一覧からの作成用データ（異動届）'!$AC$41="印刷ＯＫ→",1,"")</f>
        <v/>
      </c>
      <c r="B586" s="2413"/>
      <c r="C586" s="2413"/>
      <c r="D586" s="2396"/>
      <c r="E586" s="2396"/>
      <c r="F586" s="2413"/>
      <c r="G586" s="2413"/>
      <c r="H586" s="2396"/>
      <c r="I586" s="2396"/>
      <c r="J586" s="486"/>
      <c r="K586" s="47"/>
      <c r="L586" s="76"/>
      <c r="M586" s="76"/>
      <c r="N586" s="76"/>
      <c r="O586" s="76"/>
      <c r="P586" s="76"/>
      <c r="Q586" s="76"/>
      <c r="R586" s="76"/>
      <c r="S586" s="76"/>
      <c r="T586" s="76"/>
      <c r="U586" s="76"/>
      <c r="V586" s="76"/>
      <c r="W586" s="76"/>
      <c r="X586" s="76"/>
      <c r="Y586" s="48"/>
      <c r="Z586" s="2404"/>
      <c r="AA586" s="2405"/>
      <c r="AB586" s="1550" t="s">
        <v>496</v>
      </c>
      <c r="AC586" s="1550"/>
      <c r="AD586" s="1550"/>
      <c r="AE586" s="1550"/>
      <c r="AF586" s="1550"/>
      <c r="AG586" s="1550"/>
      <c r="AH586" s="1543" t="str">
        <f>①伊勢崎市における事業所基本情報!$CG$35&amp;""</f>
        <v/>
      </c>
      <c r="AI586" s="1544"/>
      <c r="AJ586" s="1543" t="str">
        <f>①伊勢崎市における事業所基本情報!$CH$35&amp;""</f>
        <v/>
      </c>
      <c r="AK586" s="1544"/>
      <c r="AL586" s="1543" t="str">
        <f>①伊勢崎市における事業所基本情報!$CI$35&amp;""</f>
        <v/>
      </c>
      <c r="AM586" s="1544"/>
      <c r="AN586" s="1543" t="str">
        <f>①伊勢崎市における事業所基本情報!$CJ$35&amp;""</f>
        <v/>
      </c>
      <c r="AO586" s="1544"/>
      <c r="AP586" s="1543" t="str">
        <f>①伊勢崎市における事業所基本情報!$CK$35&amp;""</f>
        <v/>
      </c>
      <c r="AQ586" s="1544"/>
      <c r="AR586" s="1543" t="str">
        <f>①伊勢崎市における事業所基本情報!$CL$35&amp;""</f>
        <v/>
      </c>
      <c r="AS586" s="1544"/>
      <c r="AT586" s="1543" t="str">
        <f>①伊勢崎市における事業所基本情報!$CM$35&amp;""</f>
        <v/>
      </c>
      <c r="AU586" s="1544"/>
      <c r="AV586" s="1543" t="str">
        <f>①伊勢崎市における事業所基本情報!$CN$35&amp;""</f>
        <v/>
      </c>
      <c r="AW586" s="1544"/>
      <c r="AX586" s="1543" t="str">
        <f>①伊勢崎市における事業所基本情報!$CO$35&amp;""</f>
        <v/>
      </c>
      <c r="AY586" s="1544"/>
      <c r="AZ586" s="1543" t="str">
        <f>①伊勢崎市における事業所基本情報!$CP$35&amp;""</f>
        <v/>
      </c>
      <c r="BA586" s="1544"/>
      <c r="BB586" s="1543" t="str">
        <f>①伊勢崎市における事業所基本情報!$CQ$35&amp;""</f>
        <v/>
      </c>
      <c r="BC586" s="1544"/>
      <c r="BD586" s="1543" t="str">
        <f>①伊勢崎市における事業所基本情報!$CR$35&amp;""</f>
        <v/>
      </c>
      <c r="BE586" s="1544"/>
      <c r="BF586" s="1736" t="str">
        <f>①伊勢崎市における事業所基本情報!$CS$35&amp;""</f>
        <v/>
      </c>
      <c r="BG586" s="1737"/>
      <c r="BH586" s="2386"/>
      <c r="BI586" s="2386"/>
      <c r="BJ586" s="2386"/>
      <c r="BK586" s="2386"/>
      <c r="BL586" s="1550" t="s">
        <v>4</v>
      </c>
      <c r="BM586" s="1550"/>
      <c r="BN586" s="1550"/>
      <c r="BO586" s="1714" t="str">
        <f>①伊勢崎市における事業所基本情報!$I$39&amp;""</f>
        <v/>
      </c>
      <c r="BP586" s="1715"/>
      <c r="BQ586" s="1715"/>
      <c r="BR586" s="1715"/>
      <c r="BS586" s="1715"/>
      <c r="BT586" s="1715"/>
      <c r="BU586" s="1715"/>
      <c r="BV586" s="1715"/>
      <c r="BW586" s="1715"/>
      <c r="BX586" s="1715"/>
      <c r="BY586" s="1715"/>
      <c r="BZ586" s="1715"/>
      <c r="CA586" s="1715"/>
      <c r="CB586" s="1715"/>
      <c r="CC586" s="1715"/>
      <c r="CD586" s="2340"/>
      <c r="CE586" s="78"/>
      <c r="CF586" s="78"/>
      <c r="CL586" s="85"/>
      <c r="CM586" s="85"/>
      <c r="CN586" s="85"/>
      <c r="CO586" s="85"/>
      <c r="CP586" s="85"/>
      <c r="CQ586" s="85"/>
      <c r="CR586" s="85"/>
      <c r="CS586" s="85"/>
      <c r="CT586" s="85"/>
    </row>
    <row r="587" spans="1:100" ht="12" customHeight="1" thickBot="1" x14ac:dyDescent="0.25">
      <c r="A587" s="132" t="str">
        <f>+IF('⑧一覧からの作成用データ（異動届）'!$AC$41="印刷ＯＫ→",1,"")</f>
        <v/>
      </c>
      <c r="B587" s="2413"/>
      <c r="C587" s="2413"/>
      <c r="D587" s="2396"/>
      <c r="E587" s="2396"/>
      <c r="F587" s="2413"/>
      <c r="G587" s="2413"/>
      <c r="H587" s="2396"/>
      <c r="I587" s="2396"/>
      <c r="J587" s="486"/>
      <c r="K587" s="49"/>
      <c r="L587" s="19"/>
      <c r="M587" s="19"/>
      <c r="N587" s="19"/>
      <c r="O587" s="19"/>
      <c r="P587" s="19"/>
      <c r="Q587" s="19"/>
      <c r="R587" s="19"/>
      <c r="S587" s="19"/>
      <c r="T587" s="19"/>
      <c r="U587" s="19"/>
      <c r="V587" s="19"/>
      <c r="W587" s="19"/>
      <c r="X587" s="19"/>
      <c r="Y587" s="50"/>
      <c r="Z587" s="2406"/>
      <c r="AA587" s="2407"/>
      <c r="AB587" s="1550"/>
      <c r="AC587" s="1550"/>
      <c r="AD587" s="1550"/>
      <c r="AE587" s="1550"/>
      <c r="AF587" s="1550"/>
      <c r="AG587" s="1550"/>
      <c r="AH587" s="1620"/>
      <c r="AI587" s="1621"/>
      <c r="AJ587" s="1620"/>
      <c r="AK587" s="1621"/>
      <c r="AL587" s="1620"/>
      <c r="AM587" s="1621"/>
      <c r="AN587" s="1545"/>
      <c r="AO587" s="1546"/>
      <c r="AP587" s="1545"/>
      <c r="AQ587" s="1546"/>
      <c r="AR587" s="1545"/>
      <c r="AS587" s="1546"/>
      <c r="AT587" s="1545"/>
      <c r="AU587" s="1546"/>
      <c r="AV587" s="1545"/>
      <c r="AW587" s="1546"/>
      <c r="AX587" s="1545"/>
      <c r="AY587" s="1546"/>
      <c r="AZ587" s="1545"/>
      <c r="BA587" s="1546"/>
      <c r="BB587" s="1545"/>
      <c r="BC587" s="1546"/>
      <c r="BD587" s="1545"/>
      <c r="BE587" s="1546"/>
      <c r="BF587" s="1738"/>
      <c r="BG587" s="1543"/>
      <c r="BH587" s="2387"/>
      <c r="BI587" s="2387"/>
      <c r="BJ587" s="2387"/>
      <c r="BK587" s="2387"/>
      <c r="BL587" s="1634"/>
      <c r="BM587" s="1634"/>
      <c r="BN587" s="1634"/>
      <c r="BO587" s="2341"/>
      <c r="BP587" s="2342"/>
      <c r="BQ587" s="2342"/>
      <c r="BR587" s="2342"/>
      <c r="BS587" s="2342"/>
      <c r="BT587" s="2342"/>
      <c r="BU587" s="2342"/>
      <c r="BV587" s="2342"/>
      <c r="BW587" s="2342"/>
      <c r="BX587" s="2342"/>
      <c r="BY587" s="2342"/>
      <c r="BZ587" s="2342"/>
      <c r="CA587" s="2342"/>
      <c r="CB587" s="2342"/>
      <c r="CC587" s="2342"/>
      <c r="CD587" s="2343"/>
      <c r="CE587" s="78"/>
      <c r="CF587" s="78"/>
      <c r="CG587" s="77"/>
      <c r="CH587" s="77"/>
      <c r="CN587" s="85"/>
      <c r="CO587" s="85"/>
      <c r="CP587" s="85"/>
      <c r="CQ587" s="85"/>
      <c r="CR587" s="85"/>
      <c r="CS587" s="85"/>
      <c r="CT587" s="85"/>
      <c r="CU587" s="85"/>
      <c r="CV587" s="85"/>
    </row>
    <row r="588" spans="1:100" ht="13.5" customHeight="1" x14ac:dyDescent="0.2">
      <c r="A588" s="132" t="str">
        <f>+IF('⑧一覧からの作成用データ（異動届）'!$AC$41="印刷ＯＫ→",1,"")</f>
        <v/>
      </c>
      <c r="B588" s="2413"/>
      <c r="C588" s="2413"/>
      <c r="D588" s="2396"/>
      <c r="E588" s="2396"/>
      <c r="F588" s="2413"/>
      <c r="G588" s="2413"/>
      <c r="H588" s="2396"/>
      <c r="I588" s="2396"/>
      <c r="J588" s="486"/>
      <c r="K588" s="2344" t="s">
        <v>22</v>
      </c>
      <c r="L588" s="2344"/>
      <c r="M588" s="697" t="s">
        <v>518</v>
      </c>
      <c r="N588" s="2051"/>
      <c r="O588" s="2051"/>
      <c r="P588" s="2051"/>
      <c r="Q588" s="2051"/>
      <c r="R588" s="2053"/>
      <c r="S588" s="1680" t="str">
        <f>'⑧一覧からの作成用データ（異動届）'!$D$41&amp;""</f>
        <v/>
      </c>
      <c r="T588" s="1681"/>
      <c r="U588" s="1681"/>
      <c r="V588" s="1681"/>
      <c r="W588" s="1681"/>
      <c r="X588" s="1681"/>
      <c r="Y588" s="1681"/>
      <c r="Z588" s="1681"/>
      <c r="AA588" s="1681"/>
      <c r="AB588" s="1681"/>
      <c r="AC588" s="1681"/>
      <c r="AD588" s="1681"/>
      <c r="AE588" s="1681"/>
      <c r="AF588" s="1681"/>
      <c r="AG588" s="1681"/>
      <c r="AH588" s="1681"/>
      <c r="AI588" s="1681"/>
      <c r="AJ588" s="1681"/>
      <c r="AK588" s="1681"/>
      <c r="AL588" s="1681"/>
      <c r="AM588" s="1681"/>
      <c r="AN588" s="2345" t="s">
        <v>71</v>
      </c>
      <c r="AO588" s="2316"/>
      <c r="AP588" s="2316"/>
      <c r="AQ588" s="2316"/>
      <c r="AR588" s="2346"/>
      <c r="AS588" s="2316" t="s">
        <v>77</v>
      </c>
      <c r="AT588" s="2316"/>
      <c r="AU588" s="2316"/>
      <c r="AV588" s="2316"/>
      <c r="AW588" s="2346"/>
      <c r="AX588" s="2315" t="s">
        <v>251</v>
      </c>
      <c r="AY588" s="2316"/>
      <c r="AZ588" s="2316"/>
      <c r="BA588" s="2316"/>
      <c r="BB588" s="2317"/>
      <c r="BC588" s="2323" t="s">
        <v>72</v>
      </c>
      <c r="BD588" s="2323"/>
      <c r="BE588" s="2324"/>
      <c r="BF588" s="2030" t="s">
        <v>75</v>
      </c>
      <c r="BG588" s="2031"/>
      <c r="BH588" s="2031"/>
      <c r="BI588" s="2031"/>
      <c r="BJ588" s="2031"/>
      <c r="BK588" s="2031"/>
      <c r="BL588" s="2031"/>
      <c r="BM588" s="2031"/>
      <c r="BN588" s="2031"/>
      <c r="BO588" s="2031"/>
      <c r="BP588" s="2032"/>
      <c r="BQ588" s="2329" t="s">
        <v>76</v>
      </c>
      <c r="BR588" s="2330"/>
      <c r="BS588" s="2330"/>
      <c r="BT588" s="2330"/>
      <c r="BU588" s="2330"/>
      <c r="BV588" s="2330"/>
      <c r="BW588" s="2330"/>
      <c r="BX588" s="2330"/>
      <c r="BY588" s="2330"/>
      <c r="BZ588" s="2330"/>
      <c r="CA588" s="2330"/>
      <c r="CB588" s="2330"/>
      <c r="CC588" s="2330"/>
      <c r="CD588" s="2331"/>
      <c r="CE588" s="76"/>
      <c r="CF588" s="76"/>
      <c r="CG588" s="77"/>
      <c r="CH588" s="77"/>
      <c r="CN588" s="85"/>
      <c r="CO588" s="85"/>
      <c r="CP588" s="85"/>
      <c r="CQ588" s="85"/>
      <c r="CR588" s="85"/>
      <c r="CS588" s="85"/>
      <c r="CT588" s="85"/>
      <c r="CU588" s="85"/>
      <c r="CV588" s="85"/>
    </row>
    <row r="589" spans="1:100" ht="13.5" customHeight="1" x14ac:dyDescent="0.2">
      <c r="A589" s="132" t="str">
        <f>+IF('⑧一覧からの作成用データ（異動届）'!$AC$41="印刷ＯＫ→",1,"")</f>
        <v/>
      </c>
      <c r="B589" s="2413"/>
      <c r="C589" s="2413"/>
      <c r="D589" s="2396"/>
      <c r="E589" s="2396"/>
      <c r="F589" s="2413"/>
      <c r="G589" s="2413"/>
      <c r="H589" s="2396"/>
      <c r="I589" s="2396"/>
      <c r="J589" s="486"/>
      <c r="K589" s="2344"/>
      <c r="L589" s="2344"/>
      <c r="M589" s="2333" t="s">
        <v>3</v>
      </c>
      <c r="N589" s="2334"/>
      <c r="O589" s="2334"/>
      <c r="P589" s="2334"/>
      <c r="Q589" s="2334"/>
      <c r="R589" s="2335"/>
      <c r="S589" s="1568" t="str">
        <f>'⑧一覧からの作成用データ（異動届）'!$C$41&amp;""</f>
        <v/>
      </c>
      <c r="T589" s="1569"/>
      <c r="U589" s="1569"/>
      <c r="V589" s="1569"/>
      <c r="W589" s="1569"/>
      <c r="X589" s="1569"/>
      <c r="Y589" s="1569"/>
      <c r="Z589" s="1569"/>
      <c r="AA589" s="1569"/>
      <c r="AB589" s="1569"/>
      <c r="AC589" s="1569"/>
      <c r="AD589" s="1569"/>
      <c r="AE589" s="1569"/>
      <c r="AF589" s="1569"/>
      <c r="AG589" s="1569"/>
      <c r="AH589" s="1569"/>
      <c r="AI589" s="1569"/>
      <c r="AJ589" s="1569"/>
      <c r="AK589" s="1569"/>
      <c r="AL589" s="1569"/>
      <c r="AM589" s="1569"/>
      <c r="AN589" s="2347"/>
      <c r="AO589" s="1613"/>
      <c r="AP589" s="1613"/>
      <c r="AQ589" s="1613"/>
      <c r="AR589" s="2348"/>
      <c r="AS589" s="1613"/>
      <c r="AT589" s="1613"/>
      <c r="AU589" s="1613"/>
      <c r="AV589" s="1613"/>
      <c r="AW589" s="2348"/>
      <c r="AX589" s="2318"/>
      <c r="AY589" s="1613"/>
      <c r="AZ589" s="1613"/>
      <c r="BA589" s="1613"/>
      <c r="BB589" s="2319"/>
      <c r="BC589" s="2325"/>
      <c r="BD589" s="2325"/>
      <c r="BE589" s="2326"/>
      <c r="BF589" s="2033"/>
      <c r="BG589" s="2034"/>
      <c r="BH589" s="2034"/>
      <c r="BI589" s="2034"/>
      <c r="BJ589" s="2034"/>
      <c r="BK589" s="2034"/>
      <c r="BL589" s="2034"/>
      <c r="BM589" s="2034"/>
      <c r="BN589" s="2034"/>
      <c r="BO589" s="2034"/>
      <c r="BP589" s="2035"/>
      <c r="BQ589" s="2332"/>
      <c r="BR589" s="1590"/>
      <c r="BS589" s="1590"/>
      <c r="BT589" s="1590"/>
      <c r="BU589" s="1590"/>
      <c r="BV589" s="1590"/>
      <c r="BW589" s="1590"/>
      <c r="BX589" s="1590"/>
      <c r="BY589" s="1590"/>
      <c r="BZ589" s="1590"/>
      <c r="CA589" s="1590"/>
      <c r="CB589" s="1590"/>
      <c r="CC589" s="1590"/>
      <c r="CD589" s="1690"/>
      <c r="CE589" s="76"/>
      <c r="CF589" s="76"/>
      <c r="CG589" s="77"/>
      <c r="CH589" s="77"/>
      <c r="CN589" s="85"/>
      <c r="CO589" s="85"/>
      <c r="CP589" s="85"/>
      <c r="CQ589" s="85"/>
      <c r="CR589" s="85"/>
      <c r="CS589" s="85"/>
      <c r="CT589" s="85"/>
      <c r="CU589" s="85"/>
      <c r="CV589" s="85"/>
    </row>
    <row r="590" spans="1:100" ht="13.5" customHeight="1" x14ac:dyDescent="0.2">
      <c r="A590" s="132" t="str">
        <f>+IF('⑧一覧からの作成用データ（異動届）'!$AC$41="印刷ＯＫ→",1,"")</f>
        <v/>
      </c>
      <c r="B590" s="2413"/>
      <c r="C590" s="2413"/>
      <c r="D590" s="2396"/>
      <c r="E590" s="2396"/>
      <c r="F590" s="2413"/>
      <c r="G590" s="2413"/>
      <c r="H590" s="2396"/>
      <c r="I590" s="2396"/>
      <c r="J590" s="486"/>
      <c r="K590" s="2344"/>
      <c r="L590" s="2344"/>
      <c r="M590" s="1559"/>
      <c r="N590" s="2052"/>
      <c r="O590" s="2052"/>
      <c r="P590" s="2052"/>
      <c r="Q590" s="2052"/>
      <c r="R590" s="2054"/>
      <c r="S590" s="1570"/>
      <c r="T590" s="1571"/>
      <c r="U590" s="1571"/>
      <c r="V590" s="1571"/>
      <c r="W590" s="1571"/>
      <c r="X590" s="1571"/>
      <c r="Y590" s="1571"/>
      <c r="Z590" s="1571"/>
      <c r="AA590" s="1571"/>
      <c r="AB590" s="1571"/>
      <c r="AC590" s="1571"/>
      <c r="AD590" s="1571"/>
      <c r="AE590" s="1571"/>
      <c r="AF590" s="1571"/>
      <c r="AG590" s="1571"/>
      <c r="AH590" s="1571"/>
      <c r="AI590" s="1571"/>
      <c r="AJ590" s="1571"/>
      <c r="AK590" s="1571"/>
      <c r="AL590" s="1571"/>
      <c r="AM590" s="1571"/>
      <c r="AN590" s="2347"/>
      <c r="AO590" s="1613"/>
      <c r="AP590" s="1613"/>
      <c r="AQ590" s="1613"/>
      <c r="AR590" s="2348"/>
      <c r="AS590" s="1613"/>
      <c r="AT590" s="1613"/>
      <c r="AU590" s="1613"/>
      <c r="AV590" s="1613"/>
      <c r="AW590" s="2348"/>
      <c r="AX590" s="2318"/>
      <c r="AY590" s="1613"/>
      <c r="AZ590" s="1613"/>
      <c r="BA590" s="1613"/>
      <c r="BB590" s="2319"/>
      <c r="BC590" s="2325"/>
      <c r="BD590" s="2325"/>
      <c r="BE590" s="2326"/>
      <c r="BF590" s="2033"/>
      <c r="BG590" s="2034"/>
      <c r="BH590" s="2034"/>
      <c r="BI590" s="2034"/>
      <c r="BJ590" s="2034"/>
      <c r="BK590" s="2034"/>
      <c r="BL590" s="2034"/>
      <c r="BM590" s="2034"/>
      <c r="BN590" s="2034"/>
      <c r="BO590" s="2034"/>
      <c r="BP590" s="2035"/>
      <c r="BQ590" s="2332"/>
      <c r="BR590" s="1590"/>
      <c r="BS590" s="1590"/>
      <c r="BT590" s="1590"/>
      <c r="BU590" s="1590"/>
      <c r="BV590" s="1590"/>
      <c r="BW590" s="1590"/>
      <c r="BX590" s="1590"/>
      <c r="BY590" s="1590"/>
      <c r="BZ590" s="1590"/>
      <c r="CA590" s="1590"/>
      <c r="CB590" s="1590"/>
      <c r="CC590" s="1590"/>
      <c r="CD590" s="1690"/>
      <c r="CE590" s="76"/>
      <c r="CF590" s="76"/>
      <c r="CG590" s="77"/>
      <c r="CH590" s="77"/>
      <c r="CN590" s="85"/>
      <c r="CO590" s="85"/>
      <c r="CP590" s="85"/>
      <c r="CQ590" s="85"/>
      <c r="CR590" s="85"/>
      <c r="CS590" s="85"/>
      <c r="CT590" s="85"/>
      <c r="CU590" s="85"/>
      <c r="CV590" s="85"/>
    </row>
    <row r="591" spans="1:100" ht="13.5" customHeight="1" x14ac:dyDescent="0.2">
      <c r="A591" s="132" t="str">
        <f>+IF('⑧一覧からの作成用データ（異動届）'!$AC$41="印刷ＯＫ→",1,"")</f>
        <v/>
      </c>
      <c r="B591" s="2413"/>
      <c r="C591" s="2413"/>
      <c r="D591" s="2396"/>
      <c r="E591" s="2396"/>
      <c r="F591" s="2413"/>
      <c r="G591" s="2413"/>
      <c r="H591" s="2396"/>
      <c r="I591" s="2396"/>
      <c r="J591" s="486"/>
      <c r="K591" s="2344"/>
      <c r="L591" s="2344"/>
      <c r="M591" s="697" t="s">
        <v>16</v>
      </c>
      <c r="N591" s="2051"/>
      <c r="O591" s="2051"/>
      <c r="P591" s="2051"/>
      <c r="Q591" s="2051"/>
      <c r="R591" s="2053"/>
      <c r="S591" s="2336" t="str">
        <f>IF('⑧一覧からの作成用データ（異動届）'!$E$41="","",'⑧一覧からの作成用データ（異動届）'!$E$41)</f>
        <v/>
      </c>
      <c r="T591" s="2337"/>
      <c r="U591" s="2337"/>
      <c r="V591" s="2337"/>
      <c r="W591" s="2337"/>
      <c r="X591" s="2337"/>
      <c r="Y591" s="2337"/>
      <c r="Z591" s="2337"/>
      <c r="AA591" s="2337"/>
      <c r="AB591" s="2337"/>
      <c r="AC591" s="2337"/>
      <c r="AD591" s="2337"/>
      <c r="AE591" s="2337"/>
      <c r="AF591" s="2337"/>
      <c r="AG591" s="2337"/>
      <c r="AH591" s="2337"/>
      <c r="AI591" s="2337"/>
      <c r="AJ591" s="2337"/>
      <c r="AK591" s="2337"/>
      <c r="AL591" s="2337"/>
      <c r="AM591" s="2337"/>
      <c r="AN591" s="2347"/>
      <c r="AO591" s="1613"/>
      <c r="AP591" s="1613"/>
      <c r="AQ591" s="1613"/>
      <c r="AR591" s="2348"/>
      <c r="AS591" s="1613"/>
      <c r="AT591" s="1613"/>
      <c r="AU591" s="1613"/>
      <c r="AV591" s="1613"/>
      <c r="AW591" s="2348"/>
      <c r="AX591" s="2318"/>
      <c r="AY591" s="1613"/>
      <c r="AZ591" s="1613"/>
      <c r="BA591" s="1613"/>
      <c r="BB591" s="2319"/>
      <c r="BC591" s="2325"/>
      <c r="BD591" s="2325"/>
      <c r="BE591" s="2326"/>
      <c r="BF591" s="2033" t="str">
        <f>IFERROR(IF(BF593="3","310",IF(BF593="1",300,IF(BF593="2",203,IF(BF593="4",301,IF(BF593="5",301,IF(BF593=6,401,)))))),"")&amp;""</f>
        <v/>
      </c>
      <c r="BG591" s="2034"/>
      <c r="BH591" s="2034"/>
      <c r="BI591" s="2034"/>
      <c r="BJ591" s="2034"/>
      <c r="BK591" s="2034"/>
      <c r="BL591" s="2034"/>
      <c r="BM591" s="2034"/>
      <c r="BN591" s="2034"/>
      <c r="BO591" s="2034"/>
      <c r="BP591" s="2035"/>
      <c r="BQ591" s="2332"/>
      <c r="BR591" s="1590"/>
      <c r="BS591" s="1590"/>
      <c r="BT591" s="1590"/>
      <c r="BU591" s="1590"/>
      <c r="BV591" s="1590"/>
      <c r="BW591" s="1590"/>
      <c r="BX591" s="1590"/>
      <c r="BY591" s="1590"/>
      <c r="BZ591" s="1590"/>
      <c r="CA591" s="1590"/>
      <c r="CB591" s="1590"/>
      <c r="CC591" s="1590"/>
      <c r="CD591" s="1690"/>
      <c r="CE591" s="76"/>
      <c r="CF591" s="76"/>
      <c r="CG591" s="77"/>
      <c r="CH591" s="77"/>
      <c r="CN591" s="85"/>
      <c r="CO591" s="85"/>
      <c r="CP591" s="85"/>
      <c r="CQ591" s="85"/>
      <c r="CR591" s="85"/>
      <c r="CS591" s="85"/>
      <c r="CT591" s="85"/>
      <c r="CU591" s="85"/>
      <c r="CV591" s="85"/>
    </row>
    <row r="592" spans="1:100" ht="13.5" customHeight="1" thickBot="1" x14ac:dyDescent="0.25">
      <c r="A592" s="132" t="str">
        <f>+IF('⑧一覧からの作成用データ（異動届）'!$AC$41="印刷ＯＫ→",1,"")</f>
        <v/>
      </c>
      <c r="B592" s="2413"/>
      <c r="C592" s="2413"/>
      <c r="D592" s="2396"/>
      <c r="E592" s="2396"/>
      <c r="F592" s="2413"/>
      <c r="G592" s="2413"/>
      <c r="H592" s="2396"/>
      <c r="I592" s="2396"/>
      <c r="J592" s="486"/>
      <c r="K592" s="2344"/>
      <c r="L592" s="2344"/>
      <c r="M592" s="1559"/>
      <c r="N592" s="2052"/>
      <c r="O592" s="2052"/>
      <c r="P592" s="2052"/>
      <c r="Q592" s="2052"/>
      <c r="R592" s="2054"/>
      <c r="S592" s="2338"/>
      <c r="T592" s="2339"/>
      <c r="U592" s="2339"/>
      <c r="V592" s="2339"/>
      <c r="W592" s="2339"/>
      <c r="X592" s="2339"/>
      <c r="Y592" s="2339"/>
      <c r="Z592" s="2339"/>
      <c r="AA592" s="2339"/>
      <c r="AB592" s="2339"/>
      <c r="AC592" s="2339"/>
      <c r="AD592" s="2339"/>
      <c r="AE592" s="2339"/>
      <c r="AF592" s="2339"/>
      <c r="AG592" s="2339"/>
      <c r="AH592" s="2339"/>
      <c r="AI592" s="2339"/>
      <c r="AJ592" s="2339"/>
      <c r="AK592" s="2339"/>
      <c r="AL592" s="2339"/>
      <c r="AM592" s="2339"/>
      <c r="AN592" s="2349"/>
      <c r="AO592" s="2321"/>
      <c r="AP592" s="2321"/>
      <c r="AQ592" s="2321"/>
      <c r="AR592" s="2350"/>
      <c r="AS592" s="2321"/>
      <c r="AT592" s="2321"/>
      <c r="AU592" s="2321"/>
      <c r="AV592" s="2321"/>
      <c r="AW592" s="2350"/>
      <c r="AX592" s="2320"/>
      <c r="AY592" s="2321"/>
      <c r="AZ592" s="2321"/>
      <c r="BA592" s="2321"/>
      <c r="BB592" s="2322"/>
      <c r="BC592" s="2327"/>
      <c r="BD592" s="2327"/>
      <c r="BE592" s="2328"/>
      <c r="BF592" s="2033"/>
      <c r="BG592" s="2034"/>
      <c r="BH592" s="2034"/>
      <c r="BI592" s="2034"/>
      <c r="BJ592" s="2034"/>
      <c r="BK592" s="2034"/>
      <c r="BL592" s="2034"/>
      <c r="BM592" s="2034"/>
      <c r="BN592" s="2034"/>
      <c r="BO592" s="2034"/>
      <c r="BP592" s="2035"/>
      <c r="BQ592" s="2332"/>
      <c r="BR592" s="1590"/>
      <c r="BS592" s="1590"/>
      <c r="BT592" s="1590"/>
      <c r="BU592" s="1590"/>
      <c r="BV592" s="1590"/>
      <c r="BW592" s="1590"/>
      <c r="BX592" s="1590"/>
      <c r="BY592" s="1590"/>
      <c r="BZ592" s="1590"/>
      <c r="CA592" s="1590"/>
      <c r="CB592" s="1590"/>
      <c r="CC592" s="1590"/>
      <c r="CD592" s="1690"/>
      <c r="CE592" s="76"/>
      <c r="CF592" s="76"/>
      <c r="CG592" s="77"/>
      <c r="CH592" s="77"/>
      <c r="CN592" s="85"/>
      <c r="CO592" s="85"/>
      <c r="CP592" s="85"/>
      <c r="CQ592" s="85"/>
      <c r="CR592" s="85"/>
      <c r="CS592" s="85"/>
      <c r="CT592" s="85"/>
      <c r="CU592" s="85"/>
      <c r="CV592" s="85"/>
    </row>
    <row r="593" spans="1:100" ht="13.5" customHeight="1" x14ac:dyDescent="0.2">
      <c r="A593" s="132" t="str">
        <f>+IF('⑧一覧からの作成用データ（異動届）'!$AC$41="印刷ＯＫ→",1,"")</f>
        <v/>
      </c>
      <c r="B593" s="2413"/>
      <c r="C593" s="2413"/>
      <c r="D593" s="2396"/>
      <c r="E593" s="2396"/>
      <c r="F593" s="2413"/>
      <c r="G593" s="2413"/>
      <c r="H593" s="2396"/>
      <c r="I593" s="2396"/>
      <c r="J593" s="486"/>
      <c r="K593" s="2344"/>
      <c r="L593" s="2344"/>
      <c r="M593" s="697" t="s">
        <v>34</v>
      </c>
      <c r="N593" s="2051"/>
      <c r="O593" s="2051"/>
      <c r="P593" s="2051"/>
      <c r="Q593" s="2051"/>
      <c r="R593" s="2053"/>
      <c r="S593" s="2284" t="s">
        <v>476</v>
      </c>
      <c r="T593" s="732"/>
      <c r="U593" s="732"/>
      <c r="V593" s="732"/>
      <c r="W593" s="732"/>
      <c r="X593" s="732"/>
      <c r="Y593" s="732"/>
      <c r="Z593" s="732"/>
      <c r="AA593" s="732"/>
      <c r="AB593" s="732"/>
      <c r="AC593" s="732"/>
      <c r="AD593" s="732"/>
      <c r="AE593" s="732"/>
      <c r="AF593" s="732"/>
      <c r="AG593" s="732"/>
      <c r="AH593" s="732"/>
      <c r="AI593" s="732"/>
      <c r="AJ593" s="732"/>
      <c r="AK593" s="732"/>
      <c r="AL593" s="732"/>
      <c r="AM593" s="732"/>
      <c r="AN593" s="2286" t="str">
        <f>TEXT('⑧一覧からの作成用データ（異動届）'!$M$41,"#,##0")&amp;""</f>
        <v>0</v>
      </c>
      <c r="AO593" s="2287"/>
      <c r="AP593" s="2287"/>
      <c r="AQ593" s="2287"/>
      <c r="AR593" s="2288"/>
      <c r="AS593" s="2295" t="str">
        <f>'⑧一覧からの作成用データ（異動届）'!$N$41&amp;""</f>
        <v/>
      </c>
      <c r="AT593" s="1566"/>
      <c r="AU593" s="1566"/>
      <c r="AV593" s="2247" t="s">
        <v>84</v>
      </c>
      <c r="AW593" s="2299"/>
      <c r="AX593" s="2302" t="str">
        <f>'⑧一覧からの作成用データ（異動届）'!$U$41&amp;""</f>
        <v>6</v>
      </c>
      <c r="AY593" s="1566"/>
      <c r="AZ593" s="1566"/>
      <c r="BA593" s="2247" t="s">
        <v>84</v>
      </c>
      <c r="BB593" s="2248"/>
      <c r="BC593" s="2253" t="str">
        <f>'⑧一覧からの作成用データ（異動届）'!$R$41&amp;"年"</f>
        <v>年</v>
      </c>
      <c r="BD593" s="2253"/>
      <c r="BE593" s="2254"/>
      <c r="BF593" s="2259" t="str">
        <f>'⑧一覧からの作成用データ（異動届）'!$J$41&amp;""</f>
        <v/>
      </c>
      <c r="BG593" s="2259"/>
      <c r="BH593" s="2260"/>
      <c r="BI593" s="2265" t="s">
        <v>583</v>
      </c>
      <c r="BJ593" s="2266"/>
      <c r="BK593" s="2266"/>
      <c r="BL593" s="2266"/>
      <c r="BM593" s="2266"/>
      <c r="BN593" s="2266"/>
      <c r="BO593" s="2266"/>
      <c r="BP593" s="2266"/>
      <c r="BQ593" s="2268" t="str">
        <f>'⑧一覧からの作成用データ（異動届）'!$K$41&amp;""</f>
        <v/>
      </c>
      <c r="BR593" s="2259"/>
      <c r="BS593" s="2260"/>
      <c r="BT593" s="2271" t="s">
        <v>78</v>
      </c>
      <c r="BU593" s="2272"/>
      <c r="BV593" s="2272"/>
      <c r="BW593" s="2272"/>
      <c r="BX593" s="2272"/>
      <c r="BY593" s="2272"/>
      <c r="BZ593" s="2272"/>
      <c r="CA593" s="2272"/>
      <c r="CB593" s="2272"/>
      <c r="CC593" s="2272"/>
      <c r="CD593" s="2273"/>
      <c r="CE593" s="76"/>
      <c r="CF593" s="76"/>
      <c r="CG593" s="77"/>
      <c r="CH593" s="77"/>
      <c r="CN593" s="85"/>
      <c r="CO593" s="85"/>
      <c r="CP593" s="85"/>
      <c r="CQ593" s="85"/>
      <c r="CR593" s="85"/>
      <c r="CS593" s="85"/>
      <c r="CT593" s="85"/>
      <c r="CU593" s="85"/>
      <c r="CV593" s="85"/>
    </row>
    <row r="594" spans="1:100" ht="13.5" customHeight="1" x14ac:dyDescent="0.2">
      <c r="A594" s="132" t="str">
        <f>+IF('⑧一覧からの作成用データ（異動届）'!$AC$41="印刷ＯＫ→",1,"")</f>
        <v/>
      </c>
      <c r="B594" s="2413"/>
      <c r="C594" s="2413"/>
      <c r="D594" s="2396"/>
      <c r="E594" s="2396"/>
      <c r="F594" s="2413"/>
      <c r="G594" s="2413"/>
      <c r="H594" s="2396"/>
      <c r="I594" s="2396"/>
      <c r="J594" s="486"/>
      <c r="K594" s="2344"/>
      <c r="L594" s="2344"/>
      <c r="M594" s="1559"/>
      <c r="N594" s="2052"/>
      <c r="O594" s="2052"/>
      <c r="P594" s="2052"/>
      <c r="Q594" s="2052"/>
      <c r="R594" s="2054"/>
      <c r="S594" s="2285"/>
      <c r="T594" s="734"/>
      <c r="U594" s="734"/>
      <c r="V594" s="734"/>
      <c r="W594" s="734"/>
      <c r="X594" s="734"/>
      <c r="Y594" s="734"/>
      <c r="Z594" s="734"/>
      <c r="AA594" s="734"/>
      <c r="AB594" s="734"/>
      <c r="AC594" s="734"/>
      <c r="AD594" s="734"/>
      <c r="AE594" s="734"/>
      <c r="AF594" s="734"/>
      <c r="AG594" s="734"/>
      <c r="AH594" s="734"/>
      <c r="AI594" s="734"/>
      <c r="AJ594" s="734"/>
      <c r="AK594" s="734"/>
      <c r="AL594" s="734"/>
      <c r="AM594" s="734"/>
      <c r="AN594" s="2289"/>
      <c r="AO594" s="2290"/>
      <c r="AP594" s="2290"/>
      <c r="AQ594" s="2290"/>
      <c r="AR594" s="2291"/>
      <c r="AS594" s="2296"/>
      <c r="AT594" s="2297"/>
      <c r="AU594" s="2297"/>
      <c r="AV594" s="2249"/>
      <c r="AW594" s="2300"/>
      <c r="AX594" s="2297"/>
      <c r="AY594" s="2297"/>
      <c r="AZ594" s="2297"/>
      <c r="BA594" s="2249"/>
      <c r="BB594" s="2250"/>
      <c r="BC594" s="2255"/>
      <c r="BD594" s="2255"/>
      <c r="BE594" s="2256"/>
      <c r="BF594" s="2261"/>
      <c r="BG594" s="2261"/>
      <c r="BH594" s="2262"/>
      <c r="BI594" s="2267"/>
      <c r="BJ594" s="2267"/>
      <c r="BK594" s="2267"/>
      <c r="BL594" s="2267"/>
      <c r="BM594" s="2267"/>
      <c r="BN594" s="2267"/>
      <c r="BO594" s="2267"/>
      <c r="BP594" s="2267"/>
      <c r="BQ594" s="2269"/>
      <c r="BR594" s="2261"/>
      <c r="BS594" s="2262"/>
      <c r="BT594" s="2274"/>
      <c r="BU594" s="2274"/>
      <c r="BV594" s="2274"/>
      <c r="BW594" s="2274"/>
      <c r="BX594" s="2274"/>
      <c r="BY594" s="2274"/>
      <c r="BZ594" s="2274"/>
      <c r="CA594" s="2274"/>
      <c r="CB594" s="2274"/>
      <c r="CC594" s="2274"/>
      <c r="CD594" s="2275"/>
      <c r="CE594" s="76"/>
      <c r="CF594" s="76"/>
      <c r="CG594" s="77"/>
      <c r="CH594" s="77"/>
      <c r="CO594" s="85"/>
      <c r="CP594" s="85"/>
      <c r="CQ594" s="85"/>
      <c r="CR594" s="85"/>
      <c r="CS594" s="85"/>
      <c r="CT594" s="85"/>
      <c r="CU594" s="85"/>
      <c r="CV594" s="85"/>
    </row>
    <row r="595" spans="1:100" ht="12.75" customHeight="1" thickBot="1" x14ac:dyDescent="0.25">
      <c r="A595" s="132" t="str">
        <f>+IF('⑧一覧からの作成用データ（異動届）'!$AC$41="印刷ＯＫ→",1,"")</f>
        <v/>
      </c>
      <c r="B595" s="2413"/>
      <c r="C595" s="2413"/>
      <c r="D595" s="2396"/>
      <c r="E595" s="2396"/>
      <c r="F595" s="2413"/>
      <c r="G595" s="2413"/>
      <c r="H595" s="2396"/>
      <c r="I595" s="2396"/>
      <c r="J595" s="486"/>
      <c r="K595" s="2344"/>
      <c r="L595" s="2344"/>
      <c r="M595" s="2303" t="s">
        <v>477</v>
      </c>
      <c r="N595" s="2304"/>
      <c r="O595" s="2304"/>
      <c r="P595" s="2304"/>
      <c r="Q595" s="2304"/>
      <c r="R595" s="2305"/>
      <c r="S595" s="2312" t="str">
        <f>'⑧一覧からの作成用データ（異動届）'!$F$41&amp;""</f>
        <v/>
      </c>
      <c r="T595" s="2313"/>
      <c r="U595" s="2313"/>
      <c r="V595" s="2313"/>
      <c r="W595" s="2313"/>
      <c r="X595" s="2313"/>
      <c r="Y595" s="2313"/>
      <c r="Z595" s="2313"/>
      <c r="AA595" s="2313"/>
      <c r="AB595" s="2313"/>
      <c r="AC595" s="2313"/>
      <c r="AD595" s="2313"/>
      <c r="AE595" s="2313"/>
      <c r="AF595" s="2313"/>
      <c r="AG595" s="2313"/>
      <c r="AH595" s="2313"/>
      <c r="AI595" s="2313"/>
      <c r="AJ595" s="2313"/>
      <c r="AK595" s="2313"/>
      <c r="AL595" s="2313"/>
      <c r="AM595" s="2314"/>
      <c r="AN595" s="2289"/>
      <c r="AO595" s="2290"/>
      <c r="AP595" s="2290"/>
      <c r="AQ595" s="2290"/>
      <c r="AR595" s="2291"/>
      <c r="AS595" s="2298"/>
      <c r="AT595" s="1567"/>
      <c r="AU595" s="1567"/>
      <c r="AV595" s="2251"/>
      <c r="AW595" s="2301"/>
      <c r="AX595" s="1567"/>
      <c r="AY595" s="1567"/>
      <c r="AZ595" s="1567"/>
      <c r="BA595" s="2251"/>
      <c r="BB595" s="2252"/>
      <c r="BC595" s="2257"/>
      <c r="BD595" s="2257"/>
      <c r="BE595" s="2258"/>
      <c r="BF595" s="2263"/>
      <c r="BG595" s="2263"/>
      <c r="BH595" s="2264"/>
      <c r="BI595" s="2267"/>
      <c r="BJ595" s="2267"/>
      <c r="BK595" s="2267"/>
      <c r="BL595" s="2267"/>
      <c r="BM595" s="2267"/>
      <c r="BN595" s="2267"/>
      <c r="BO595" s="2267"/>
      <c r="BP595" s="2267"/>
      <c r="BQ595" s="2270"/>
      <c r="BR595" s="2263"/>
      <c r="BS595" s="2264"/>
      <c r="BT595" s="2274"/>
      <c r="BU595" s="2274"/>
      <c r="BV595" s="2274"/>
      <c r="BW595" s="2274"/>
      <c r="BX595" s="2274"/>
      <c r="BY595" s="2274"/>
      <c r="BZ595" s="2274"/>
      <c r="CA595" s="2274"/>
      <c r="CB595" s="2274"/>
      <c r="CC595" s="2274"/>
      <c r="CD595" s="2275"/>
      <c r="CE595" s="76"/>
      <c r="CF595" s="76"/>
      <c r="CG595" s="77"/>
      <c r="CH595" s="77"/>
      <c r="CO595" s="85"/>
      <c r="CP595" s="85"/>
      <c r="CQ595" s="85"/>
      <c r="CR595" s="85"/>
      <c r="CS595" s="85"/>
      <c r="CT595" s="85"/>
      <c r="CU595" s="85"/>
      <c r="CV595" s="85"/>
    </row>
    <row r="596" spans="1:100" ht="12.75" customHeight="1" x14ac:dyDescent="0.2">
      <c r="A596" s="132" t="str">
        <f>+IF('⑧一覧からの作成用データ（異動届）'!$AC$41="印刷ＯＫ→",1,"")</f>
        <v/>
      </c>
      <c r="B596" s="2413"/>
      <c r="C596" s="2413"/>
      <c r="D596" s="2396"/>
      <c r="E596" s="2396"/>
      <c r="F596" s="2413"/>
      <c r="G596" s="2413"/>
      <c r="H596" s="2396"/>
      <c r="I596" s="2396"/>
      <c r="J596" s="486"/>
      <c r="K596" s="2344"/>
      <c r="L596" s="2344"/>
      <c r="M596" s="2306"/>
      <c r="N596" s="2307"/>
      <c r="O596" s="2307"/>
      <c r="P596" s="2307"/>
      <c r="Q596" s="2307"/>
      <c r="R596" s="2308"/>
      <c r="S596" s="1568"/>
      <c r="T596" s="1569"/>
      <c r="U596" s="1569"/>
      <c r="V596" s="1569"/>
      <c r="W596" s="1569"/>
      <c r="X596" s="1569"/>
      <c r="Y596" s="1569"/>
      <c r="Z596" s="1569"/>
      <c r="AA596" s="1569"/>
      <c r="AB596" s="1569"/>
      <c r="AC596" s="1569"/>
      <c r="AD596" s="1569"/>
      <c r="AE596" s="1569"/>
      <c r="AF596" s="1569"/>
      <c r="AG596" s="1569"/>
      <c r="AH596" s="1569"/>
      <c r="AI596" s="1569"/>
      <c r="AJ596" s="1569"/>
      <c r="AK596" s="1569"/>
      <c r="AL596" s="1569"/>
      <c r="AM596" s="1725"/>
      <c r="AN596" s="2289"/>
      <c r="AO596" s="2290"/>
      <c r="AP596" s="2290"/>
      <c r="AQ596" s="2290"/>
      <c r="AR596" s="2291"/>
      <c r="AS596" s="2295" t="str">
        <f>'⑧一覧からの作成用データ（異動届）'!$O$41&amp;""</f>
        <v/>
      </c>
      <c r="AT596" s="1566"/>
      <c r="AU596" s="1566"/>
      <c r="AV596" s="2247" t="s">
        <v>81</v>
      </c>
      <c r="AW596" s="2299"/>
      <c r="AX596" s="1566" t="str">
        <f>'⑧一覧からの作成用データ（異動届）'!V41&amp;""</f>
        <v>5</v>
      </c>
      <c r="AY596" s="1566"/>
      <c r="AZ596" s="1566"/>
      <c r="BA596" s="2247" t="s">
        <v>81</v>
      </c>
      <c r="BB596" s="2248"/>
      <c r="BC596" s="2351" t="str">
        <f>'⑧一覧からの作成用データ（異動届）'!$S$41&amp;"月"</f>
        <v>月</v>
      </c>
      <c r="BD596" s="2352"/>
      <c r="BE596" s="2353"/>
      <c r="BF596" s="2360" t="s">
        <v>108</v>
      </c>
      <c r="BG596" s="2361"/>
      <c r="BH596" s="2361"/>
      <c r="BI596" s="2267"/>
      <c r="BJ596" s="2267"/>
      <c r="BK596" s="2267"/>
      <c r="BL596" s="2267"/>
      <c r="BM596" s="2267"/>
      <c r="BN596" s="2267"/>
      <c r="BO596" s="2267"/>
      <c r="BP596" s="2267"/>
      <c r="BQ596" s="2364" t="s">
        <v>457</v>
      </c>
      <c r="BR596" s="2365"/>
      <c r="BS596" s="2365"/>
      <c r="BT596" s="2274"/>
      <c r="BU596" s="2274"/>
      <c r="BV596" s="2274"/>
      <c r="BW596" s="2274"/>
      <c r="BX596" s="2274"/>
      <c r="BY596" s="2274"/>
      <c r="BZ596" s="2274"/>
      <c r="CA596" s="2274"/>
      <c r="CB596" s="2274"/>
      <c r="CC596" s="2274"/>
      <c r="CD596" s="2275"/>
      <c r="CE596" s="76"/>
      <c r="CF596" s="76"/>
      <c r="CG596" s="77"/>
      <c r="CH596" s="77"/>
      <c r="CO596" s="85"/>
      <c r="CP596" s="85"/>
      <c r="CQ596" s="85"/>
      <c r="CR596" s="85"/>
      <c r="CS596" s="85"/>
      <c r="CT596" s="85"/>
      <c r="CU596" s="85"/>
      <c r="CV596" s="85"/>
    </row>
    <row r="597" spans="1:100" ht="12.75" customHeight="1" x14ac:dyDescent="0.2">
      <c r="A597" s="132" t="str">
        <f>+IF('⑧一覧からの作成用データ（異動届）'!$AC$41="印刷ＯＫ→",1,"")</f>
        <v/>
      </c>
      <c r="B597" s="2413"/>
      <c r="C597" s="2413"/>
      <c r="D597" s="2396"/>
      <c r="E597" s="2396"/>
      <c r="F597" s="2413"/>
      <c r="G597" s="2413"/>
      <c r="H597" s="2396"/>
      <c r="I597" s="2396"/>
      <c r="J597" s="486"/>
      <c r="K597" s="2344"/>
      <c r="L597" s="2344"/>
      <c r="M597" s="2309"/>
      <c r="N597" s="2310"/>
      <c r="O597" s="2310"/>
      <c r="P597" s="2310"/>
      <c r="Q597" s="2310"/>
      <c r="R597" s="2311"/>
      <c r="S597" s="1570"/>
      <c r="T597" s="1571"/>
      <c r="U597" s="1571"/>
      <c r="V597" s="1571"/>
      <c r="W597" s="1571"/>
      <c r="X597" s="1571"/>
      <c r="Y597" s="1571"/>
      <c r="Z597" s="1571"/>
      <c r="AA597" s="1571"/>
      <c r="AB597" s="1571"/>
      <c r="AC597" s="1571"/>
      <c r="AD597" s="1571"/>
      <c r="AE597" s="1571"/>
      <c r="AF597" s="1571"/>
      <c r="AG597" s="1571"/>
      <c r="AH597" s="1571"/>
      <c r="AI597" s="1571"/>
      <c r="AJ597" s="1571"/>
      <c r="AK597" s="1571"/>
      <c r="AL597" s="1571"/>
      <c r="AM597" s="1726"/>
      <c r="AN597" s="2289"/>
      <c r="AO597" s="2290"/>
      <c r="AP597" s="2290"/>
      <c r="AQ597" s="2290"/>
      <c r="AR597" s="2291"/>
      <c r="AS597" s="2296"/>
      <c r="AT597" s="2297"/>
      <c r="AU597" s="2297"/>
      <c r="AV597" s="2249"/>
      <c r="AW597" s="2300"/>
      <c r="AX597" s="2297"/>
      <c r="AY597" s="2297"/>
      <c r="AZ597" s="2297"/>
      <c r="BA597" s="2249"/>
      <c r="BB597" s="2250"/>
      <c r="BC597" s="2354"/>
      <c r="BD597" s="2355"/>
      <c r="BE597" s="2356"/>
      <c r="BF597" s="2362"/>
      <c r="BG597" s="2363"/>
      <c r="BH597" s="2363"/>
      <c r="BI597" s="2267"/>
      <c r="BJ597" s="2267"/>
      <c r="BK597" s="2267"/>
      <c r="BL597" s="2267"/>
      <c r="BM597" s="2267"/>
      <c r="BN597" s="2267"/>
      <c r="BO597" s="2267"/>
      <c r="BP597" s="2267"/>
      <c r="BQ597" s="2366"/>
      <c r="BR597" s="2367"/>
      <c r="BS597" s="2367"/>
      <c r="BT597" s="2274"/>
      <c r="BU597" s="2274"/>
      <c r="BV597" s="2274"/>
      <c r="BW597" s="2274"/>
      <c r="BX597" s="2274"/>
      <c r="BY597" s="2274"/>
      <c r="BZ597" s="2274"/>
      <c r="CA597" s="2274"/>
      <c r="CB597" s="2274"/>
      <c r="CC597" s="2274"/>
      <c r="CD597" s="2275"/>
      <c r="CE597" s="76"/>
      <c r="CF597" s="76"/>
      <c r="CG597" s="77"/>
      <c r="CH597" s="77"/>
      <c r="CN597" s="85"/>
      <c r="CO597" s="85"/>
      <c r="CP597" s="85"/>
      <c r="CQ597" s="85"/>
      <c r="CR597" s="85"/>
      <c r="CS597" s="85"/>
      <c r="CT597" s="87"/>
      <c r="CU597" s="85"/>
      <c r="CV597" s="85"/>
    </row>
    <row r="598" spans="1:100" ht="12.75" customHeight="1" x14ac:dyDescent="0.2">
      <c r="A598" s="132" t="str">
        <f>+IF('⑧一覧からの作成用データ（異動届）'!$AC$41="印刷ＯＫ→",1,"")</f>
        <v/>
      </c>
      <c r="B598" s="2413"/>
      <c r="C598" s="2413"/>
      <c r="D598" s="2396"/>
      <c r="E598" s="2396"/>
      <c r="F598" s="2413"/>
      <c r="G598" s="2413"/>
      <c r="H598" s="2396"/>
      <c r="I598" s="2396"/>
      <c r="J598" s="486"/>
      <c r="K598" s="2344"/>
      <c r="L598" s="2344"/>
      <c r="M598" s="697" t="s">
        <v>5</v>
      </c>
      <c r="N598" s="2051"/>
      <c r="O598" s="2051"/>
      <c r="P598" s="2051"/>
      <c r="Q598" s="2051"/>
      <c r="R598" s="2053"/>
      <c r="S598" s="2370" t="str">
        <f>'⑧一覧からの作成用データ（異動届）'!$G$41&amp;""</f>
        <v/>
      </c>
      <c r="T598" s="2371"/>
      <c r="U598" s="2371"/>
      <c r="V598" s="2371"/>
      <c r="W598" s="2371"/>
      <c r="X598" s="2371"/>
      <c r="Y598" s="2371"/>
      <c r="Z598" s="2371"/>
      <c r="AA598" s="2371"/>
      <c r="AB598" s="2371"/>
      <c r="AC598" s="2371"/>
      <c r="AD598" s="2371"/>
      <c r="AE598" s="2371"/>
      <c r="AF598" s="2371"/>
      <c r="AG598" s="2371"/>
      <c r="AH598" s="2371"/>
      <c r="AI598" s="2371"/>
      <c r="AJ598" s="2371"/>
      <c r="AK598" s="2371"/>
      <c r="AL598" s="2371"/>
      <c r="AM598" s="2371"/>
      <c r="AN598" s="2289"/>
      <c r="AO598" s="2290"/>
      <c r="AP598" s="2290"/>
      <c r="AQ598" s="2290"/>
      <c r="AR598" s="2291"/>
      <c r="AS598" s="2298"/>
      <c r="AT598" s="1567"/>
      <c r="AU598" s="1567"/>
      <c r="AV598" s="2251"/>
      <c r="AW598" s="2301"/>
      <c r="AX598" s="1567"/>
      <c r="AY598" s="1567"/>
      <c r="AZ598" s="1567"/>
      <c r="BA598" s="2251"/>
      <c r="BB598" s="2252"/>
      <c r="BC598" s="2357"/>
      <c r="BD598" s="2358"/>
      <c r="BE598" s="2359"/>
      <c r="BF598" s="2362"/>
      <c r="BG598" s="2363"/>
      <c r="BH598" s="2363"/>
      <c r="BI598" s="2267"/>
      <c r="BJ598" s="2267"/>
      <c r="BK598" s="2267"/>
      <c r="BL598" s="2267"/>
      <c r="BM598" s="2267"/>
      <c r="BN598" s="2267"/>
      <c r="BO598" s="2267"/>
      <c r="BP598" s="2267"/>
      <c r="BQ598" s="2366"/>
      <c r="BR598" s="2367"/>
      <c r="BS598" s="2367"/>
      <c r="BT598" s="2274"/>
      <c r="BU598" s="2274"/>
      <c r="BV598" s="2274"/>
      <c r="BW598" s="2274"/>
      <c r="BX598" s="2274"/>
      <c r="BY598" s="2274"/>
      <c r="BZ598" s="2274"/>
      <c r="CA598" s="2274"/>
      <c r="CB598" s="2274"/>
      <c r="CC598" s="2274"/>
      <c r="CD598" s="2275"/>
      <c r="CE598" s="76"/>
      <c r="CF598" s="76"/>
      <c r="CG598" s="77"/>
      <c r="CH598" s="77"/>
      <c r="CN598" s="85"/>
      <c r="CO598" s="85"/>
      <c r="CP598" s="85"/>
      <c r="CQ598" s="85"/>
      <c r="CR598" s="85"/>
      <c r="CS598" s="85"/>
      <c r="CT598" s="85"/>
      <c r="CU598" s="85"/>
      <c r="CV598" s="85"/>
    </row>
    <row r="599" spans="1:100" ht="12.75" customHeight="1" x14ac:dyDescent="0.2">
      <c r="A599" s="132" t="str">
        <f>+IF('⑧一覧からの作成用データ（異動届）'!$AC$41="印刷ＯＫ→",1,"")</f>
        <v/>
      </c>
      <c r="B599" s="2413"/>
      <c r="C599" s="2413"/>
      <c r="D599" s="2396"/>
      <c r="E599" s="2396"/>
      <c r="F599" s="2413"/>
      <c r="G599" s="2413"/>
      <c r="H599" s="2396"/>
      <c r="I599" s="2396"/>
      <c r="J599" s="486"/>
      <c r="K599" s="2344"/>
      <c r="L599" s="2344"/>
      <c r="M599" s="2165"/>
      <c r="N599" s="1564"/>
      <c r="O599" s="1564"/>
      <c r="P599" s="1564"/>
      <c r="Q599" s="1564"/>
      <c r="R599" s="1565"/>
      <c r="S599" s="2372"/>
      <c r="T599" s="2373"/>
      <c r="U599" s="2373"/>
      <c r="V599" s="2373"/>
      <c r="W599" s="2373"/>
      <c r="X599" s="2373"/>
      <c r="Y599" s="2373"/>
      <c r="Z599" s="2373"/>
      <c r="AA599" s="2373"/>
      <c r="AB599" s="2373"/>
      <c r="AC599" s="2373"/>
      <c r="AD599" s="2373"/>
      <c r="AE599" s="2373"/>
      <c r="AF599" s="2373"/>
      <c r="AG599" s="2373"/>
      <c r="AH599" s="2373"/>
      <c r="AI599" s="2373"/>
      <c r="AJ599" s="2373"/>
      <c r="AK599" s="2373"/>
      <c r="AL599" s="2373"/>
      <c r="AM599" s="2373"/>
      <c r="AN599" s="2289"/>
      <c r="AO599" s="2290"/>
      <c r="AP599" s="2290"/>
      <c r="AQ599" s="2290"/>
      <c r="AR599" s="2291"/>
      <c r="AS599" s="2376" t="str">
        <f>TEXT('⑧一覧からの作成用データ（異動届）'!$P$41,"#,##0")&amp;""</f>
        <v>0</v>
      </c>
      <c r="AT599" s="2376"/>
      <c r="AU599" s="2376"/>
      <c r="AV599" s="2376"/>
      <c r="AW599" s="2376"/>
      <c r="AX599" s="2232" t="str">
        <f>TEXT('⑧一覧からの作成用データ（異動届）'!$W$41,"#,##0")&amp;""</f>
        <v>左記（ア）（イ）を入力してください</v>
      </c>
      <c r="AY599" s="2232"/>
      <c r="AZ599" s="2232"/>
      <c r="BA599" s="2232"/>
      <c r="BB599" s="2233"/>
      <c r="BC599" s="2238" t="str">
        <f>'⑧一覧からの作成用データ（異動届）'!$T$41&amp;"日"</f>
        <v>日</v>
      </c>
      <c r="BD599" s="2239"/>
      <c r="BE599" s="2240"/>
      <c r="BF599" s="2362"/>
      <c r="BG599" s="2363"/>
      <c r="BH599" s="2363"/>
      <c r="BI599" s="2267"/>
      <c r="BJ599" s="2267"/>
      <c r="BK599" s="2267"/>
      <c r="BL599" s="2267"/>
      <c r="BM599" s="2267"/>
      <c r="BN599" s="2267"/>
      <c r="BO599" s="2267"/>
      <c r="BP599" s="2267"/>
      <c r="BQ599" s="2366"/>
      <c r="BR599" s="2367"/>
      <c r="BS599" s="2367"/>
      <c r="BT599" s="2274"/>
      <c r="BU599" s="2274"/>
      <c r="BV599" s="2274"/>
      <c r="BW599" s="2274"/>
      <c r="BX599" s="2274"/>
      <c r="BY599" s="2274"/>
      <c r="BZ599" s="2274"/>
      <c r="CA599" s="2274"/>
      <c r="CB599" s="2274"/>
      <c r="CC599" s="2274"/>
      <c r="CD599" s="2275"/>
      <c r="CE599" s="76"/>
      <c r="CF599" s="76"/>
      <c r="CG599" s="77"/>
      <c r="CH599" s="77"/>
      <c r="CN599" s="85"/>
      <c r="CO599" s="85"/>
      <c r="CP599" s="85"/>
      <c r="CQ599" s="85"/>
      <c r="CR599" s="85"/>
      <c r="CS599" s="85"/>
      <c r="CT599" s="85"/>
      <c r="CU599" s="85"/>
      <c r="CV599" s="85"/>
    </row>
    <row r="600" spans="1:100" ht="12.75" customHeight="1" x14ac:dyDescent="0.2">
      <c r="A600" s="132" t="str">
        <f>+IF('⑧一覧からの作成用データ（異動届）'!$AC$41="印刷ＯＫ→",1,"")</f>
        <v/>
      </c>
      <c r="B600" s="2413"/>
      <c r="C600" s="2413"/>
      <c r="D600" s="2396"/>
      <c r="E600" s="2396"/>
      <c r="F600" s="2413"/>
      <c r="G600" s="2413"/>
      <c r="H600" s="2396"/>
      <c r="I600" s="2396"/>
      <c r="J600" s="486"/>
      <c r="K600" s="2344"/>
      <c r="L600" s="2344"/>
      <c r="M600" s="2165"/>
      <c r="N600" s="1564"/>
      <c r="O600" s="1564"/>
      <c r="P600" s="1564"/>
      <c r="Q600" s="1564"/>
      <c r="R600" s="1565"/>
      <c r="S600" s="2372"/>
      <c r="T600" s="2373"/>
      <c r="U600" s="2373"/>
      <c r="V600" s="2373"/>
      <c r="W600" s="2373"/>
      <c r="X600" s="2373"/>
      <c r="Y600" s="2373"/>
      <c r="Z600" s="2373"/>
      <c r="AA600" s="2373"/>
      <c r="AB600" s="2373"/>
      <c r="AC600" s="2373"/>
      <c r="AD600" s="2373"/>
      <c r="AE600" s="2373"/>
      <c r="AF600" s="2373"/>
      <c r="AG600" s="2373"/>
      <c r="AH600" s="2373"/>
      <c r="AI600" s="2373"/>
      <c r="AJ600" s="2373"/>
      <c r="AK600" s="2373"/>
      <c r="AL600" s="2373"/>
      <c r="AM600" s="2373"/>
      <c r="AN600" s="2289"/>
      <c r="AO600" s="2290"/>
      <c r="AP600" s="2290"/>
      <c r="AQ600" s="2290"/>
      <c r="AR600" s="2291"/>
      <c r="AS600" s="2376"/>
      <c r="AT600" s="2376"/>
      <c r="AU600" s="2376"/>
      <c r="AV600" s="2376"/>
      <c r="AW600" s="2376"/>
      <c r="AX600" s="2234"/>
      <c r="AY600" s="2234"/>
      <c r="AZ600" s="2234"/>
      <c r="BA600" s="2234"/>
      <c r="BB600" s="2235"/>
      <c r="BC600" s="2241"/>
      <c r="BD600" s="2242"/>
      <c r="BE600" s="2243"/>
      <c r="BF600" s="2278" t="s">
        <v>458</v>
      </c>
      <c r="BG600" s="2280" t="s">
        <v>107</v>
      </c>
      <c r="BH600" s="2280"/>
      <c r="BI600" s="2280"/>
      <c r="BJ600" s="2280"/>
      <c r="BK600" s="2280"/>
      <c r="BL600" s="2280"/>
      <c r="BM600" s="2280"/>
      <c r="BN600" s="2280"/>
      <c r="BO600" s="610"/>
      <c r="BP600" s="2281" t="s">
        <v>459</v>
      </c>
      <c r="BQ600" s="2366"/>
      <c r="BR600" s="2367"/>
      <c r="BS600" s="2367"/>
      <c r="BT600" s="2274"/>
      <c r="BU600" s="2274"/>
      <c r="BV600" s="2274"/>
      <c r="BW600" s="2274"/>
      <c r="BX600" s="2274"/>
      <c r="BY600" s="2274"/>
      <c r="BZ600" s="2274"/>
      <c r="CA600" s="2274"/>
      <c r="CB600" s="2274"/>
      <c r="CC600" s="2274"/>
      <c r="CD600" s="2275"/>
      <c r="CE600" s="76"/>
      <c r="CF600" s="76"/>
      <c r="CG600" s="88"/>
      <c r="CH600" s="88"/>
      <c r="CN600" s="85"/>
      <c r="CO600" s="85"/>
      <c r="CP600" s="85"/>
      <c r="CQ600" s="85"/>
      <c r="CR600" s="85"/>
      <c r="CS600" s="85"/>
      <c r="CT600" s="85"/>
      <c r="CU600" s="85"/>
      <c r="CV600" s="85"/>
    </row>
    <row r="601" spans="1:100" ht="12.75" customHeight="1" thickBot="1" x14ac:dyDescent="0.25">
      <c r="A601" s="132" t="str">
        <f>+IF('⑧一覧からの作成用データ（異動届）'!$AC$41="印刷ＯＫ→",1,"")</f>
        <v/>
      </c>
      <c r="B601" s="2413"/>
      <c r="C601" s="2413"/>
      <c r="D601" s="2396"/>
      <c r="E601" s="2396"/>
      <c r="F601" s="2413"/>
      <c r="G601" s="2413"/>
      <c r="H601" s="2396"/>
      <c r="I601" s="2396"/>
      <c r="J601" s="486"/>
      <c r="K601" s="2344"/>
      <c r="L601" s="2344"/>
      <c r="M601" s="1559"/>
      <c r="N601" s="2052"/>
      <c r="O601" s="2052"/>
      <c r="P601" s="2052"/>
      <c r="Q601" s="2052"/>
      <c r="R601" s="2054"/>
      <c r="S601" s="2374"/>
      <c r="T601" s="2375"/>
      <c r="U601" s="2375"/>
      <c r="V601" s="2375"/>
      <c r="W601" s="2375"/>
      <c r="X601" s="2375"/>
      <c r="Y601" s="2375"/>
      <c r="Z601" s="2375"/>
      <c r="AA601" s="2375"/>
      <c r="AB601" s="2375"/>
      <c r="AC601" s="2375"/>
      <c r="AD601" s="2375"/>
      <c r="AE601" s="2375"/>
      <c r="AF601" s="2375"/>
      <c r="AG601" s="2375"/>
      <c r="AH601" s="2375"/>
      <c r="AI601" s="2375"/>
      <c r="AJ601" s="2375"/>
      <c r="AK601" s="2375"/>
      <c r="AL601" s="2375"/>
      <c r="AM601" s="2375"/>
      <c r="AN601" s="2292"/>
      <c r="AO601" s="2293"/>
      <c r="AP601" s="2293"/>
      <c r="AQ601" s="2293"/>
      <c r="AR601" s="2294"/>
      <c r="AS601" s="2377"/>
      <c r="AT601" s="2377"/>
      <c r="AU601" s="2377"/>
      <c r="AV601" s="2377"/>
      <c r="AW601" s="2377"/>
      <c r="AX601" s="2236"/>
      <c r="AY601" s="2236"/>
      <c r="AZ601" s="2236"/>
      <c r="BA601" s="2236"/>
      <c r="BB601" s="2237"/>
      <c r="BC601" s="2244"/>
      <c r="BD601" s="2245"/>
      <c r="BE601" s="2246"/>
      <c r="BF601" s="2279"/>
      <c r="BG601" s="2283"/>
      <c r="BH601" s="2283"/>
      <c r="BI601" s="2283"/>
      <c r="BJ601" s="2283"/>
      <c r="BK601" s="2283"/>
      <c r="BL601" s="2283"/>
      <c r="BM601" s="2283"/>
      <c r="BN601" s="2283"/>
      <c r="BO601" s="611"/>
      <c r="BP601" s="2282"/>
      <c r="BQ601" s="2368"/>
      <c r="BR601" s="2369"/>
      <c r="BS601" s="2369"/>
      <c r="BT601" s="2276"/>
      <c r="BU601" s="2276"/>
      <c r="BV601" s="2276"/>
      <c r="BW601" s="2276"/>
      <c r="BX601" s="2276"/>
      <c r="BY601" s="2276"/>
      <c r="BZ601" s="2276"/>
      <c r="CA601" s="2276"/>
      <c r="CB601" s="2276"/>
      <c r="CC601" s="2276"/>
      <c r="CD601" s="2277"/>
      <c r="CE601" s="89"/>
      <c r="CF601" s="89"/>
      <c r="CG601" s="88"/>
      <c r="CH601" s="88"/>
      <c r="CN601" s="85"/>
      <c r="CO601" s="85"/>
      <c r="CP601" s="85"/>
      <c r="CQ601" s="85"/>
      <c r="CR601" s="85"/>
      <c r="CS601" s="85"/>
      <c r="CT601" s="85"/>
      <c r="CU601" s="85"/>
      <c r="CV601" s="85"/>
    </row>
    <row r="602" spans="1:100" ht="6.75" customHeight="1" x14ac:dyDescent="0.2">
      <c r="A602" s="132" t="str">
        <f>+IF('⑧一覧からの作成用データ（異動届）'!$AC$41="印刷ＯＫ→",1,"")</f>
        <v/>
      </c>
      <c r="B602" s="2413"/>
      <c r="C602" s="2413"/>
      <c r="D602" s="2396"/>
      <c r="E602" s="2396"/>
      <c r="F602" s="2413"/>
      <c r="G602" s="2413"/>
      <c r="H602" s="2396"/>
      <c r="I602" s="2396"/>
      <c r="J602" s="486"/>
      <c r="K602" s="2211" t="s">
        <v>308</v>
      </c>
      <c r="L602" s="2211"/>
      <c r="M602" s="2211"/>
      <c r="N602" s="2211"/>
      <c r="O602" s="2211"/>
      <c r="P602" s="2211"/>
      <c r="Q602" s="2211"/>
      <c r="R602" s="2211"/>
      <c r="S602" s="2211"/>
      <c r="T602" s="2211"/>
      <c r="U602" s="2211"/>
      <c r="V602" s="2211"/>
      <c r="W602" s="2211"/>
      <c r="X602" s="2211"/>
      <c r="Y602" s="2211"/>
      <c r="Z602" s="2211"/>
      <c r="AA602" s="2211"/>
      <c r="AB602" s="2211"/>
      <c r="AC602" s="2211"/>
      <c r="AD602" s="2211"/>
      <c r="AE602" s="2211"/>
      <c r="AF602" s="2211"/>
      <c r="AG602" s="2211"/>
      <c r="AH602" s="2211"/>
      <c r="AI602" s="2211"/>
      <c r="AJ602" s="2211"/>
      <c r="AK602" s="2211"/>
      <c r="AL602" s="2211"/>
      <c r="AM602" s="2211"/>
      <c r="AN602" s="2212"/>
      <c r="AO602" s="2212"/>
      <c r="AP602" s="2212"/>
      <c r="AQ602" s="2212"/>
      <c r="AR602" s="2212"/>
      <c r="AS602" s="2212"/>
      <c r="AT602" s="2212"/>
      <c r="AU602" s="2212"/>
      <c r="AV602" s="2212"/>
      <c r="AW602" s="2212"/>
      <c r="AX602" s="2212"/>
      <c r="AY602" s="2212"/>
      <c r="AZ602" s="2212"/>
      <c r="BA602" s="2212"/>
      <c r="BB602" s="2212"/>
      <c r="BC602" s="2212"/>
      <c r="BD602" s="2212"/>
      <c r="BE602" s="2212"/>
      <c r="BF602" s="2211"/>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89"/>
      <c r="CC602" s="89"/>
      <c r="CD602" s="89"/>
      <c r="CE602" s="89"/>
      <c r="CF602" s="89"/>
      <c r="CG602" s="88"/>
      <c r="CH602" s="88"/>
      <c r="CN602" s="85"/>
      <c r="CO602" s="85"/>
      <c r="CP602" s="85"/>
      <c r="CQ602" s="85"/>
      <c r="CR602" s="85"/>
      <c r="CS602" s="85"/>
      <c r="CT602" s="85"/>
      <c r="CU602" s="85"/>
      <c r="CV602" s="85"/>
    </row>
    <row r="603" spans="1:100" ht="16.5" customHeight="1" thickBot="1" x14ac:dyDescent="0.25">
      <c r="A603" s="132" t="str">
        <f>+IF('⑧一覧からの作成用データ（異動届）'!$AC$41="印刷ＯＫ→",1,"")</f>
        <v/>
      </c>
      <c r="B603" s="2413"/>
      <c r="C603" s="2413"/>
      <c r="D603" s="2396"/>
      <c r="E603" s="2396"/>
      <c r="F603" s="2413"/>
      <c r="G603" s="2413"/>
      <c r="H603" s="2396"/>
      <c r="I603" s="2396"/>
      <c r="J603" s="486"/>
      <c r="K603" s="2212"/>
      <c r="L603" s="2212"/>
      <c r="M603" s="2212"/>
      <c r="N603" s="2212"/>
      <c r="O603" s="2212"/>
      <c r="P603" s="2212"/>
      <c r="Q603" s="2212"/>
      <c r="R603" s="2212"/>
      <c r="S603" s="2212"/>
      <c r="T603" s="2212"/>
      <c r="U603" s="2212"/>
      <c r="V603" s="2212"/>
      <c r="W603" s="2212"/>
      <c r="X603" s="2212"/>
      <c r="Y603" s="2212"/>
      <c r="Z603" s="2212"/>
      <c r="AA603" s="2212"/>
      <c r="AB603" s="2212"/>
      <c r="AC603" s="2212"/>
      <c r="AD603" s="2212"/>
      <c r="AE603" s="2212"/>
      <c r="AF603" s="2212"/>
      <c r="AG603" s="2212"/>
      <c r="AH603" s="2212"/>
      <c r="AI603" s="2212"/>
      <c r="AJ603" s="2212"/>
      <c r="AK603" s="2212"/>
      <c r="AL603" s="2212"/>
      <c r="AM603" s="2212"/>
      <c r="AN603" s="2212"/>
      <c r="AO603" s="2212"/>
      <c r="AP603" s="2212"/>
      <c r="AQ603" s="2212"/>
      <c r="AR603" s="2212"/>
      <c r="AS603" s="2212"/>
      <c r="AT603" s="2212"/>
      <c r="AU603" s="2212"/>
      <c r="AV603" s="2212"/>
      <c r="AW603" s="2212"/>
      <c r="AX603" s="2212"/>
      <c r="AY603" s="2212"/>
      <c r="AZ603" s="2212"/>
      <c r="BA603" s="2212"/>
      <c r="BB603" s="2212"/>
      <c r="BC603" s="2212"/>
      <c r="BD603" s="2212"/>
      <c r="BE603" s="2212"/>
      <c r="BF603" s="2212"/>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77"/>
      <c r="CH603" s="77"/>
      <c r="CN603" s="85"/>
      <c r="CO603" s="85"/>
      <c r="CP603" s="85"/>
      <c r="CQ603" s="85"/>
      <c r="CR603" s="85"/>
      <c r="CS603" s="85"/>
      <c r="CT603" s="85"/>
      <c r="CU603" s="85"/>
      <c r="CV603" s="85"/>
    </row>
    <row r="604" spans="1:100" ht="16.5" customHeight="1" x14ac:dyDescent="0.2">
      <c r="A604" s="132" t="str">
        <f>+IF('⑧一覧からの作成用データ（異動届）'!$AC$41="印刷ＯＫ→",1,"")</f>
        <v/>
      </c>
      <c r="B604" s="2413"/>
      <c r="C604" s="2413"/>
      <c r="D604" s="2396"/>
      <c r="E604" s="2396"/>
      <c r="F604" s="2413"/>
      <c r="G604" s="2413"/>
      <c r="H604" s="2396"/>
      <c r="I604" s="2396"/>
      <c r="J604" s="486"/>
      <c r="K604" s="2213" t="s">
        <v>35</v>
      </c>
      <c r="L604" s="2213"/>
      <c r="M604" s="2213"/>
      <c r="N604" s="1692" t="s">
        <v>460</v>
      </c>
      <c r="O604" s="1693"/>
      <c r="P604" s="1693"/>
      <c r="Q604" s="1693"/>
      <c r="R604" s="1693"/>
      <c r="S604" s="1693"/>
      <c r="T604" s="1693"/>
      <c r="U604" s="2214"/>
      <c r="V604" s="2215"/>
      <c r="W604" s="2215"/>
      <c r="X604" s="2215"/>
      <c r="Y604" s="2215"/>
      <c r="Z604" s="2215"/>
      <c r="AA604" s="2215"/>
      <c r="AB604" s="2215"/>
      <c r="AC604" s="2215"/>
      <c r="AD604" s="2215"/>
      <c r="AE604" s="2215"/>
      <c r="AF604" s="2215"/>
      <c r="AG604" s="2215"/>
      <c r="AH604" s="2216"/>
      <c r="AI604" s="2220" t="s">
        <v>229</v>
      </c>
      <c r="AJ604" s="2221"/>
      <c r="AK604" s="2222"/>
      <c r="AL604" s="2226" t="s">
        <v>39</v>
      </c>
      <c r="AM604" s="2227"/>
      <c r="AN604" s="2227"/>
      <c r="AO604" s="2227"/>
      <c r="AP604" s="2227"/>
      <c r="AQ604" s="2227"/>
      <c r="AR604" s="2227"/>
      <c r="AS604" s="2228"/>
      <c r="AT604" s="2077"/>
      <c r="AU604" s="2077"/>
      <c r="AV604" s="2077"/>
      <c r="AW604" s="2077"/>
      <c r="AX604" s="2077"/>
      <c r="AY604" s="2077"/>
      <c r="AZ604" s="2077"/>
      <c r="BA604" s="2077"/>
      <c r="BB604" s="2077"/>
      <c r="BC604" s="2077"/>
      <c r="BD604" s="2077"/>
      <c r="BE604" s="2177"/>
      <c r="BF604" s="2178"/>
      <c r="BG604" s="2199" t="s">
        <v>40</v>
      </c>
      <c r="BH604" s="2200"/>
      <c r="BI604" s="2200"/>
      <c r="BJ604" s="2200"/>
      <c r="BK604" s="2200"/>
      <c r="BL604" s="2200"/>
      <c r="BM604" s="2200"/>
      <c r="BN604" s="2200"/>
      <c r="BO604" s="2200"/>
      <c r="BP604" s="2200"/>
      <c r="BQ604" s="2200"/>
      <c r="BR604" s="2202" t="str">
        <f>IF('⑧一覧からの作成用データ（異動届）'!$Y$41="","",TEXT('⑧一覧からの作成用データ（異動届）'!$Y$41,"#,##0")&amp;"")</f>
        <v/>
      </c>
      <c r="BS604" s="2203"/>
      <c r="BT604" s="2203"/>
      <c r="BU604" s="2203"/>
      <c r="BV604" s="2203"/>
      <c r="BW604" s="2203"/>
      <c r="BX604" s="2203"/>
      <c r="BY604" s="2203"/>
      <c r="BZ604" s="2204"/>
      <c r="CA604" s="2208" t="s">
        <v>7</v>
      </c>
      <c r="CB604" s="2208"/>
      <c r="CC604" s="2208"/>
      <c r="CD604" s="2209"/>
      <c r="CE604" s="23"/>
      <c r="CF604" s="76"/>
      <c r="CG604" s="77"/>
      <c r="CH604" s="77"/>
      <c r="CN604" s="85"/>
      <c r="CO604" s="85"/>
      <c r="CP604" s="85"/>
      <c r="CQ604" s="85"/>
      <c r="CR604" s="85"/>
      <c r="CS604" s="85"/>
      <c r="CT604" s="85"/>
      <c r="CU604" s="85"/>
      <c r="CV604" s="85"/>
    </row>
    <row r="605" spans="1:100" ht="16.5" customHeight="1" thickBot="1" x14ac:dyDescent="0.25">
      <c r="A605" s="132" t="str">
        <f>+IF('⑧一覧からの作成用データ（異動届）'!$AC$41="印刷ＯＫ→",1,"")</f>
        <v/>
      </c>
      <c r="B605" s="2413"/>
      <c r="C605" s="2413"/>
      <c r="D605" s="2396"/>
      <c r="E605" s="2396"/>
      <c r="F605" s="2413"/>
      <c r="G605" s="2413"/>
      <c r="H605" s="2396"/>
      <c r="I605" s="2396"/>
      <c r="J605" s="486"/>
      <c r="K605" s="2213"/>
      <c r="L605" s="2213"/>
      <c r="M605" s="2213"/>
      <c r="N605" s="1698"/>
      <c r="O605" s="1699"/>
      <c r="P605" s="1699"/>
      <c r="Q605" s="1699"/>
      <c r="R605" s="1699"/>
      <c r="S605" s="1699"/>
      <c r="T605" s="1699"/>
      <c r="U605" s="2217"/>
      <c r="V605" s="2218"/>
      <c r="W605" s="2218"/>
      <c r="X605" s="2218"/>
      <c r="Y605" s="2218"/>
      <c r="Z605" s="2218"/>
      <c r="AA605" s="2218"/>
      <c r="AB605" s="2218"/>
      <c r="AC605" s="2218"/>
      <c r="AD605" s="2218"/>
      <c r="AE605" s="2218"/>
      <c r="AF605" s="2218"/>
      <c r="AG605" s="2218"/>
      <c r="AH605" s="2219"/>
      <c r="AI605" s="2223"/>
      <c r="AJ605" s="2224"/>
      <c r="AK605" s="2225"/>
      <c r="AL605" s="2229"/>
      <c r="AM605" s="2230"/>
      <c r="AN605" s="2230"/>
      <c r="AO605" s="2230"/>
      <c r="AP605" s="2230"/>
      <c r="AQ605" s="2230"/>
      <c r="AR605" s="2230"/>
      <c r="AS605" s="2231"/>
      <c r="AT605" s="2077"/>
      <c r="AU605" s="2077"/>
      <c r="AV605" s="2077"/>
      <c r="AW605" s="2077"/>
      <c r="AX605" s="2077"/>
      <c r="AY605" s="2077"/>
      <c r="AZ605" s="2077"/>
      <c r="BA605" s="2077"/>
      <c r="BB605" s="2077"/>
      <c r="BC605" s="2077"/>
      <c r="BD605" s="2077"/>
      <c r="BE605" s="2198"/>
      <c r="BF605" s="2196"/>
      <c r="BG605" s="2201"/>
      <c r="BH605" s="1530"/>
      <c r="BI605" s="1530"/>
      <c r="BJ605" s="1530"/>
      <c r="BK605" s="1530"/>
      <c r="BL605" s="1530"/>
      <c r="BM605" s="1530"/>
      <c r="BN605" s="1530"/>
      <c r="BO605" s="1530"/>
      <c r="BP605" s="1530"/>
      <c r="BQ605" s="1530"/>
      <c r="BR605" s="2205"/>
      <c r="BS605" s="2206"/>
      <c r="BT605" s="2206"/>
      <c r="BU605" s="2206"/>
      <c r="BV605" s="2206"/>
      <c r="BW605" s="2206"/>
      <c r="BX605" s="2206"/>
      <c r="BY605" s="2206"/>
      <c r="BZ605" s="2207"/>
      <c r="CA605" s="1632"/>
      <c r="CB605" s="1632"/>
      <c r="CC605" s="1632"/>
      <c r="CD605" s="2210"/>
      <c r="CE605" s="76"/>
      <c r="CF605" s="76"/>
      <c r="CG605" s="77"/>
      <c r="CH605" s="77"/>
      <c r="CN605" s="85"/>
      <c r="CO605" s="85"/>
      <c r="CP605" s="85"/>
      <c r="CQ605" s="85"/>
      <c r="CR605" s="85"/>
      <c r="CS605" s="85"/>
      <c r="CT605" s="85"/>
      <c r="CU605" s="85"/>
      <c r="CV605" s="85"/>
    </row>
    <row r="606" spans="1:100" ht="16.5" customHeight="1" x14ac:dyDescent="0.2">
      <c r="A606" s="132" t="str">
        <f>+IF('⑧一覧からの作成用データ（異動届）'!$AC$41="印刷ＯＫ→",1,"")</f>
        <v/>
      </c>
      <c r="B606" s="2413"/>
      <c r="C606" s="2413"/>
      <c r="D606" s="2396"/>
      <c r="E606" s="2396"/>
      <c r="F606" s="2413"/>
      <c r="G606" s="2413"/>
      <c r="H606" s="2396"/>
      <c r="I606" s="2396"/>
      <c r="J606" s="486"/>
      <c r="K606" s="2213"/>
      <c r="L606" s="2213"/>
      <c r="M606" s="2213"/>
      <c r="N606" s="2168" t="s">
        <v>21</v>
      </c>
      <c r="O606" s="2169"/>
      <c r="P606" s="2169"/>
      <c r="Q606" s="2169"/>
      <c r="R606" s="2169"/>
      <c r="S606" s="2169"/>
      <c r="T606" s="2170"/>
      <c r="U606" s="2177" t="s">
        <v>461</v>
      </c>
      <c r="V606" s="2178"/>
      <c r="W606" s="2179"/>
      <c r="X606" s="2179"/>
      <c r="Y606" s="2179"/>
      <c r="Z606" s="2179"/>
      <c r="AA606" s="2179"/>
      <c r="AB606" s="2179"/>
      <c r="AC606" s="2179"/>
      <c r="AD606" s="2179"/>
      <c r="AE606" s="63"/>
      <c r="AF606" s="63"/>
      <c r="AG606" s="63"/>
      <c r="AH606" s="63"/>
      <c r="AI606" s="63"/>
      <c r="AJ606" s="63"/>
      <c r="AK606" s="63"/>
      <c r="AL606" s="63"/>
      <c r="AM606" s="63"/>
      <c r="AN606" s="63"/>
      <c r="AO606" s="64"/>
      <c r="AP606" s="2180" t="s">
        <v>38</v>
      </c>
      <c r="AQ606" s="2181"/>
      <c r="AR606" s="2073" t="s">
        <v>33</v>
      </c>
      <c r="AS606" s="2074"/>
      <c r="AT606" s="2077"/>
      <c r="AU606" s="2077"/>
      <c r="AV606" s="2077"/>
      <c r="AW606" s="2077"/>
      <c r="AX606" s="2077"/>
      <c r="AY606" s="2077"/>
      <c r="AZ606" s="2077"/>
      <c r="BA606" s="2077"/>
      <c r="BB606" s="2077"/>
      <c r="BC606" s="2077"/>
      <c r="BD606" s="2077"/>
      <c r="BE606" s="2077"/>
      <c r="BF606" s="2078"/>
      <c r="BG606" s="57"/>
      <c r="BH606" s="76"/>
      <c r="BI606" s="76"/>
      <c r="BJ606" s="2057" t="str">
        <f>'⑧一覧からの作成用データ（異動届）'!$X$41&amp;""</f>
        <v/>
      </c>
      <c r="BK606" s="2058"/>
      <c r="BL606" s="2058"/>
      <c r="BM606" s="2058"/>
      <c r="BN606" s="2058"/>
      <c r="BO606" s="2059"/>
      <c r="BP606" s="1720" t="s">
        <v>311</v>
      </c>
      <c r="BQ606" s="2063"/>
      <c r="BR606" s="2063"/>
      <c r="BS606" s="2063"/>
      <c r="BT606" s="2063"/>
      <c r="BU606" s="2063"/>
      <c r="BV606" s="2063"/>
      <c r="BW606" s="2063"/>
      <c r="BX606" s="2063"/>
      <c r="BY606" s="2063"/>
      <c r="BZ606" s="2063"/>
      <c r="CA606" s="2063"/>
      <c r="CB606" s="2063"/>
      <c r="CC606" s="2063"/>
      <c r="CD606" s="2064"/>
      <c r="CE606" s="76"/>
      <c r="CF606" s="76"/>
      <c r="CG606" s="77"/>
      <c r="CH606" s="77"/>
      <c r="CN606" s="85"/>
      <c r="CO606" s="85"/>
      <c r="CP606" s="85"/>
      <c r="CQ606" s="85"/>
      <c r="CR606" s="85"/>
      <c r="CS606" s="85"/>
    </row>
    <row r="607" spans="1:100" ht="16.5" customHeight="1" thickBot="1" x14ac:dyDescent="0.25">
      <c r="A607" s="132" t="str">
        <f>+IF('⑧一覧からの作成用データ（異動届）'!$AC$41="印刷ＯＫ→",1,"")</f>
        <v/>
      </c>
      <c r="B607" s="2413"/>
      <c r="C607" s="2413"/>
      <c r="D607" s="2396"/>
      <c r="E607" s="2396"/>
      <c r="F607" s="2413"/>
      <c r="G607" s="2413"/>
      <c r="H607" s="2396"/>
      <c r="I607" s="2396"/>
      <c r="J607" s="486"/>
      <c r="K607" s="2213"/>
      <c r="L607" s="2213"/>
      <c r="M607" s="2213"/>
      <c r="N607" s="2171"/>
      <c r="O607" s="2172"/>
      <c r="P607" s="2172"/>
      <c r="Q607" s="2172"/>
      <c r="R607" s="2172"/>
      <c r="S607" s="2172"/>
      <c r="T607" s="2173"/>
      <c r="U607" s="2067"/>
      <c r="V607" s="2068"/>
      <c r="W607" s="2068"/>
      <c r="X607" s="2068"/>
      <c r="Y607" s="2068"/>
      <c r="Z607" s="2068"/>
      <c r="AA607" s="2068"/>
      <c r="AB607" s="2068"/>
      <c r="AC607" s="2068"/>
      <c r="AD607" s="2068"/>
      <c r="AE607" s="2068"/>
      <c r="AF607" s="2068"/>
      <c r="AG607" s="2068"/>
      <c r="AH607" s="2068"/>
      <c r="AI607" s="2068"/>
      <c r="AJ607" s="2068"/>
      <c r="AK607" s="2068"/>
      <c r="AL607" s="2068"/>
      <c r="AM607" s="2068"/>
      <c r="AN607" s="2068"/>
      <c r="AO607" s="2069"/>
      <c r="AP607" s="2182"/>
      <c r="AQ607" s="2183"/>
      <c r="AR607" s="2075"/>
      <c r="AS607" s="2076"/>
      <c r="AT607" s="2077"/>
      <c r="AU607" s="2077"/>
      <c r="AV607" s="2077"/>
      <c r="AW607" s="2077"/>
      <c r="AX607" s="2077"/>
      <c r="AY607" s="2077"/>
      <c r="AZ607" s="2077"/>
      <c r="BA607" s="2077"/>
      <c r="BB607" s="2077"/>
      <c r="BC607" s="2077"/>
      <c r="BD607" s="2077"/>
      <c r="BE607" s="2077"/>
      <c r="BF607" s="2078"/>
      <c r="BG607" s="57"/>
      <c r="BH607" s="76"/>
      <c r="BI607" s="76"/>
      <c r="BJ607" s="2060"/>
      <c r="BK607" s="2061"/>
      <c r="BL607" s="2061"/>
      <c r="BM607" s="2061"/>
      <c r="BN607" s="2061"/>
      <c r="BO607" s="2062"/>
      <c r="BP607" s="2063"/>
      <c r="BQ607" s="2063"/>
      <c r="BR607" s="2063"/>
      <c r="BS607" s="2063"/>
      <c r="BT607" s="2063"/>
      <c r="BU607" s="2063"/>
      <c r="BV607" s="2063"/>
      <c r="BW607" s="2063"/>
      <c r="BX607" s="2063"/>
      <c r="BY607" s="2063"/>
      <c r="BZ607" s="2063"/>
      <c r="CA607" s="2063"/>
      <c r="CB607" s="2063"/>
      <c r="CC607" s="2063"/>
      <c r="CD607" s="2064"/>
      <c r="CE607" s="76"/>
      <c r="CF607" s="76"/>
      <c r="CG607" s="77"/>
      <c r="CH607" s="77"/>
      <c r="CN607" s="85"/>
      <c r="CO607" s="85"/>
      <c r="CP607" s="85"/>
      <c r="CQ607" s="85"/>
      <c r="CR607" s="85"/>
      <c r="CS607" s="85"/>
    </row>
    <row r="608" spans="1:100" ht="16.5" customHeight="1" thickBot="1" x14ac:dyDescent="0.25">
      <c r="A608" s="132" t="str">
        <f>+IF('⑧一覧からの作成用データ（異動届）'!$AC$41="印刷ＯＫ→",1,"")</f>
        <v/>
      </c>
      <c r="B608" s="2413"/>
      <c r="C608" s="2413"/>
      <c r="D608" s="2396"/>
      <c r="E608" s="2396"/>
      <c r="F608" s="2413"/>
      <c r="G608" s="2413"/>
      <c r="H608" s="2396"/>
      <c r="I608" s="2396"/>
      <c r="J608" s="486"/>
      <c r="K608" s="2213"/>
      <c r="L608" s="2213"/>
      <c r="M608" s="2213"/>
      <c r="N608" s="2174"/>
      <c r="O608" s="2175"/>
      <c r="P608" s="2175"/>
      <c r="Q608" s="2175"/>
      <c r="R608" s="2175"/>
      <c r="S608" s="2175"/>
      <c r="T608" s="2176"/>
      <c r="U608" s="2070"/>
      <c r="V608" s="2071"/>
      <c r="W608" s="2071"/>
      <c r="X608" s="2071"/>
      <c r="Y608" s="2071"/>
      <c r="Z608" s="2071"/>
      <c r="AA608" s="2071"/>
      <c r="AB608" s="2071"/>
      <c r="AC608" s="2071"/>
      <c r="AD608" s="2071"/>
      <c r="AE608" s="2071"/>
      <c r="AF608" s="2071"/>
      <c r="AG608" s="2071"/>
      <c r="AH608" s="2071"/>
      <c r="AI608" s="2071"/>
      <c r="AJ608" s="2071"/>
      <c r="AK608" s="2071"/>
      <c r="AL608" s="2071"/>
      <c r="AM608" s="2071"/>
      <c r="AN608" s="2071"/>
      <c r="AO608" s="2072"/>
      <c r="AP608" s="2182"/>
      <c r="AQ608" s="2183"/>
      <c r="AR608" s="2073" t="s">
        <v>3</v>
      </c>
      <c r="AS608" s="2074"/>
      <c r="AT608" s="2077"/>
      <c r="AU608" s="2077"/>
      <c r="AV608" s="2077"/>
      <c r="AW608" s="2077"/>
      <c r="AX608" s="2077"/>
      <c r="AY608" s="2077"/>
      <c r="AZ608" s="2077"/>
      <c r="BA608" s="2077"/>
      <c r="BB608" s="2077"/>
      <c r="BC608" s="2077"/>
      <c r="BD608" s="2077"/>
      <c r="BE608" s="2077"/>
      <c r="BF608" s="2078"/>
      <c r="BG608" s="58"/>
      <c r="BH608" s="59"/>
      <c r="BI608" s="59"/>
      <c r="BJ608" s="59"/>
      <c r="BK608" s="59"/>
      <c r="BL608" s="59"/>
      <c r="BM608" s="59"/>
      <c r="BN608" s="59"/>
      <c r="BO608" s="59"/>
      <c r="BP608" s="2065"/>
      <c r="BQ608" s="2065"/>
      <c r="BR608" s="2065"/>
      <c r="BS608" s="2065"/>
      <c r="BT608" s="2065"/>
      <c r="BU608" s="2065"/>
      <c r="BV608" s="2065"/>
      <c r="BW608" s="2065"/>
      <c r="BX608" s="2065"/>
      <c r="BY608" s="2065"/>
      <c r="BZ608" s="2065"/>
      <c r="CA608" s="2065"/>
      <c r="CB608" s="2065"/>
      <c r="CC608" s="2065"/>
      <c r="CD608" s="2066"/>
      <c r="CE608" s="76"/>
      <c r="CF608" s="76"/>
      <c r="CG608" s="77"/>
      <c r="CH608" s="77"/>
      <c r="CN608" s="85"/>
      <c r="CO608" s="85"/>
      <c r="CP608" s="85"/>
      <c r="CQ608" s="85"/>
      <c r="CR608" s="85"/>
      <c r="CS608" s="85"/>
      <c r="CT608" s="85"/>
      <c r="CU608" s="85"/>
      <c r="CV608" s="85"/>
    </row>
    <row r="609" spans="1:100" ht="16.5" customHeight="1" thickBot="1" x14ac:dyDescent="0.25">
      <c r="A609" s="132" t="str">
        <f>+IF('⑧一覧からの作成用データ（異動届）'!$AC$41="印刷ＯＫ→",1,"")</f>
        <v/>
      </c>
      <c r="B609" s="2413"/>
      <c r="C609" s="2413"/>
      <c r="D609" s="2396"/>
      <c r="E609" s="2396"/>
      <c r="F609" s="2413"/>
      <c r="G609" s="2413"/>
      <c r="H609" s="2396"/>
      <c r="I609" s="2396"/>
      <c r="J609" s="486"/>
      <c r="K609" s="2213"/>
      <c r="L609" s="2213"/>
      <c r="M609" s="2213"/>
      <c r="N609" s="1529" t="s">
        <v>36</v>
      </c>
      <c r="O609" s="2079"/>
      <c r="P609" s="2079"/>
      <c r="Q609" s="2079"/>
      <c r="R609" s="2079"/>
      <c r="S609" s="2079"/>
      <c r="T609" s="2080"/>
      <c r="U609" s="2081"/>
      <c r="V609" s="2082"/>
      <c r="W609" s="2082"/>
      <c r="X609" s="2082"/>
      <c r="Y609" s="2082"/>
      <c r="Z609" s="2082"/>
      <c r="AA609" s="2082"/>
      <c r="AB609" s="2082"/>
      <c r="AC609" s="2082"/>
      <c r="AD609" s="2082"/>
      <c r="AE609" s="2082"/>
      <c r="AF609" s="2082"/>
      <c r="AG609" s="2082"/>
      <c r="AH609" s="2082"/>
      <c r="AI609" s="2082"/>
      <c r="AJ609" s="2082"/>
      <c r="AK609" s="2082"/>
      <c r="AL609" s="2082"/>
      <c r="AM609" s="2082"/>
      <c r="AN609" s="2082"/>
      <c r="AO609" s="2083"/>
      <c r="AP609" s="2182"/>
      <c r="AQ609" s="2183"/>
      <c r="AR609" s="2075"/>
      <c r="AS609" s="2076"/>
      <c r="AT609" s="2077"/>
      <c r="AU609" s="2077"/>
      <c r="AV609" s="2077"/>
      <c r="AW609" s="2077"/>
      <c r="AX609" s="2077"/>
      <c r="AY609" s="2077"/>
      <c r="AZ609" s="2077"/>
      <c r="BA609" s="2077"/>
      <c r="BB609" s="2077"/>
      <c r="BC609" s="2077"/>
      <c r="BD609" s="2077"/>
      <c r="BE609" s="2077"/>
      <c r="BF609" s="2078"/>
      <c r="BG609" s="2165" t="s">
        <v>34</v>
      </c>
      <c r="BH609" s="1564"/>
      <c r="BI609" s="1564"/>
      <c r="BJ609" s="1564"/>
      <c r="BK609" s="1564"/>
      <c r="BL609" s="1564"/>
      <c r="BM609" s="1564"/>
      <c r="BN609" s="1564"/>
      <c r="BO609" s="1565"/>
      <c r="BP609" s="2166"/>
      <c r="BQ609" s="714"/>
      <c r="BR609" s="714"/>
      <c r="BS609" s="714"/>
      <c r="BT609" s="714"/>
      <c r="BU609" s="714"/>
      <c r="BV609" s="714"/>
      <c r="BW609" s="714"/>
      <c r="BX609" s="714"/>
      <c r="BY609" s="714"/>
      <c r="BZ609" s="714"/>
      <c r="CA609" s="714"/>
      <c r="CB609" s="714"/>
      <c r="CC609" s="714"/>
      <c r="CD609" s="2167"/>
      <c r="CE609" s="76"/>
      <c r="CF609" s="76"/>
      <c r="CG609" s="77"/>
      <c r="CH609" s="77"/>
      <c r="CN609" s="85"/>
      <c r="CO609" s="85"/>
      <c r="CP609" s="85"/>
      <c r="CQ609" s="85"/>
      <c r="CR609" s="85"/>
      <c r="CS609" s="85"/>
      <c r="CT609" s="85"/>
      <c r="CU609" s="85"/>
      <c r="CV609" s="85"/>
    </row>
    <row r="610" spans="1:100" ht="16.5" customHeight="1" x14ac:dyDescent="0.2">
      <c r="A610" s="132" t="str">
        <f>+IF('⑧一覧からの作成用データ（異動届）'!$AC$41="印刷ＯＫ→",1,"")</f>
        <v/>
      </c>
      <c r="B610" s="2413"/>
      <c r="C610" s="2413"/>
      <c r="D610" s="2396"/>
      <c r="E610" s="2396"/>
      <c r="F610" s="2413"/>
      <c r="G610" s="2413"/>
      <c r="H610" s="2396"/>
      <c r="I610" s="2396"/>
      <c r="J610" s="486"/>
      <c r="K610" s="2213"/>
      <c r="L610" s="2213"/>
      <c r="M610" s="2213"/>
      <c r="N610" s="2186" t="s">
        <v>37</v>
      </c>
      <c r="O610" s="2187"/>
      <c r="P610" s="2187"/>
      <c r="Q610" s="2187"/>
      <c r="R610" s="2187"/>
      <c r="S610" s="2187"/>
      <c r="T610" s="2188"/>
      <c r="U610" s="2192"/>
      <c r="V610" s="2193"/>
      <c r="W610" s="2193"/>
      <c r="X610" s="2193"/>
      <c r="Y610" s="2193"/>
      <c r="Z610" s="2193"/>
      <c r="AA610" s="2193"/>
      <c r="AB610" s="2193"/>
      <c r="AC610" s="2193"/>
      <c r="AD610" s="2193"/>
      <c r="AE610" s="2193"/>
      <c r="AF610" s="2193"/>
      <c r="AG610" s="2193"/>
      <c r="AH610" s="2193"/>
      <c r="AI610" s="2193"/>
      <c r="AJ610" s="2193"/>
      <c r="AK610" s="2193"/>
      <c r="AL610" s="2193"/>
      <c r="AM610" s="2193"/>
      <c r="AN610" s="2193"/>
      <c r="AO610" s="2194"/>
      <c r="AP610" s="2182"/>
      <c r="AQ610" s="2183"/>
      <c r="AR610" s="2073" t="s">
        <v>4</v>
      </c>
      <c r="AS610" s="2074"/>
      <c r="AT610" s="2178"/>
      <c r="AU610" s="2195"/>
      <c r="AV610" s="2195"/>
      <c r="AW610" s="2195"/>
      <c r="AX610" s="2195"/>
      <c r="AY610" s="2195"/>
      <c r="AZ610" s="2195"/>
      <c r="BA610" s="2195"/>
      <c r="BB610" s="2195"/>
      <c r="BC610" s="2195"/>
      <c r="BD610" s="2195"/>
      <c r="BE610" s="2195"/>
      <c r="BF610" s="2195"/>
      <c r="BG610" s="1640" t="s">
        <v>309</v>
      </c>
      <c r="BH610" s="1590"/>
      <c r="BI610" s="1590"/>
      <c r="BJ610" s="1590"/>
      <c r="BK610" s="1590"/>
      <c r="BL610" s="1590"/>
      <c r="BM610" s="1590"/>
      <c r="BN610" s="1590"/>
      <c r="BO610" s="2039"/>
      <c r="BP610" s="2041"/>
      <c r="BQ610" s="2042"/>
      <c r="BR610" s="2042"/>
      <c r="BS610" s="2043"/>
      <c r="BT610" s="2047" t="s">
        <v>41</v>
      </c>
      <c r="BU610" s="2048"/>
      <c r="BV610" s="2048"/>
      <c r="BW610" s="2051" t="s">
        <v>42</v>
      </c>
      <c r="BX610" s="2051"/>
      <c r="BY610" s="2051"/>
      <c r="BZ610" s="2051"/>
      <c r="CA610" s="2051" t="s">
        <v>43</v>
      </c>
      <c r="CB610" s="2051"/>
      <c r="CC610" s="2051"/>
      <c r="CD610" s="2053"/>
      <c r="CE610" s="76"/>
      <c r="CF610" s="76"/>
      <c r="CG610" s="77"/>
      <c r="CH610" s="77"/>
      <c r="CN610" s="85"/>
      <c r="CO610" s="85"/>
      <c r="CP610" s="85"/>
      <c r="CQ610" s="85"/>
      <c r="CR610" s="85"/>
      <c r="CS610" s="85"/>
      <c r="CT610" s="85"/>
      <c r="CU610" s="85"/>
      <c r="CV610" s="85"/>
    </row>
    <row r="611" spans="1:100" ht="12" customHeight="1" thickBot="1" x14ac:dyDescent="0.25">
      <c r="A611" s="132" t="str">
        <f>+IF('⑧一覧からの作成用データ（異動届）'!$AC$41="印刷ＯＫ→",1,"")</f>
        <v/>
      </c>
      <c r="B611" s="2413"/>
      <c r="C611" s="2413"/>
      <c r="D611" s="2396"/>
      <c r="E611" s="2396"/>
      <c r="F611" s="2413"/>
      <c r="G611" s="2413"/>
      <c r="H611" s="2396"/>
      <c r="I611" s="2396"/>
      <c r="J611" s="486"/>
      <c r="K611" s="2213"/>
      <c r="L611" s="2213"/>
      <c r="M611" s="2213"/>
      <c r="N611" s="2189"/>
      <c r="O611" s="2190"/>
      <c r="P611" s="2190"/>
      <c r="Q611" s="2190"/>
      <c r="R611" s="2190"/>
      <c r="S611" s="2190"/>
      <c r="T611" s="2191"/>
      <c r="U611" s="2070"/>
      <c r="V611" s="2071"/>
      <c r="W611" s="2071"/>
      <c r="X611" s="2071"/>
      <c r="Y611" s="2071"/>
      <c r="Z611" s="2071"/>
      <c r="AA611" s="2071"/>
      <c r="AB611" s="2071"/>
      <c r="AC611" s="2071"/>
      <c r="AD611" s="2071"/>
      <c r="AE611" s="2071"/>
      <c r="AF611" s="2071"/>
      <c r="AG611" s="2071"/>
      <c r="AH611" s="2071"/>
      <c r="AI611" s="2071"/>
      <c r="AJ611" s="2071"/>
      <c r="AK611" s="2071"/>
      <c r="AL611" s="2071"/>
      <c r="AM611" s="2071"/>
      <c r="AN611" s="2071"/>
      <c r="AO611" s="2072"/>
      <c r="AP611" s="2184"/>
      <c r="AQ611" s="2185"/>
      <c r="AR611" s="2075"/>
      <c r="AS611" s="2076"/>
      <c r="AT611" s="2196"/>
      <c r="AU611" s="2197"/>
      <c r="AV611" s="2197"/>
      <c r="AW611" s="2197"/>
      <c r="AX611" s="2197"/>
      <c r="AY611" s="2197"/>
      <c r="AZ611" s="2197"/>
      <c r="BA611" s="2197"/>
      <c r="BB611" s="2197"/>
      <c r="BC611" s="2197"/>
      <c r="BD611" s="2197"/>
      <c r="BE611" s="2197"/>
      <c r="BF611" s="2197"/>
      <c r="BG611" s="1637"/>
      <c r="BH611" s="1638"/>
      <c r="BI611" s="1638"/>
      <c r="BJ611" s="1638"/>
      <c r="BK611" s="1638"/>
      <c r="BL611" s="1638"/>
      <c r="BM611" s="1638"/>
      <c r="BN611" s="1638"/>
      <c r="BO611" s="2040"/>
      <c r="BP611" s="2044"/>
      <c r="BQ611" s="2045"/>
      <c r="BR611" s="2045"/>
      <c r="BS611" s="2046"/>
      <c r="BT611" s="2049"/>
      <c r="BU611" s="2050"/>
      <c r="BV611" s="2050"/>
      <c r="BW611" s="2052"/>
      <c r="BX611" s="2052"/>
      <c r="BY611" s="2052"/>
      <c r="BZ611" s="2052"/>
      <c r="CA611" s="2052"/>
      <c r="CB611" s="2052"/>
      <c r="CC611" s="2052"/>
      <c r="CD611" s="2054"/>
      <c r="CE611" s="76"/>
      <c r="CF611" s="76"/>
      <c r="CG611" s="77"/>
      <c r="CH611" s="77"/>
      <c r="CN611" s="85"/>
      <c r="CO611" s="85"/>
      <c r="CP611" s="85"/>
      <c r="CQ611" s="85"/>
      <c r="CR611" s="85"/>
      <c r="CS611" s="85"/>
      <c r="CT611" s="85"/>
      <c r="CU611" s="85"/>
      <c r="CV611" s="85"/>
    </row>
    <row r="612" spans="1:100" ht="6.75" customHeight="1" x14ac:dyDescent="0.2">
      <c r="A612" s="132" t="str">
        <f>+IF('⑧一覧からの作成用データ（異動届）'!$AC$41="印刷ＯＫ→",1,"")</f>
        <v/>
      </c>
      <c r="B612" s="2413"/>
      <c r="C612" s="2413"/>
      <c r="D612" s="2396"/>
      <c r="E612" s="2396"/>
      <c r="F612" s="2413"/>
      <c r="G612" s="2413"/>
      <c r="H612" s="2396"/>
      <c r="I612" s="2396"/>
      <c r="J612" s="486"/>
      <c r="K612" s="2055" t="s">
        <v>79</v>
      </c>
      <c r="L612" s="2055"/>
      <c r="M612" s="2055"/>
      <c r="N612" s="2055"/>
      <c r="O612" s="2055"/>
      <c r="P612" s="2055"/>
      <c r="Q612" s="2055"/>
      <c r="R612" s="2055"/>
      <c r="S612" s="2055"/>
      <c r="T612" s="2055"/>
      <c r="U612" s="2055"/>
      <c r="V612" s="2055"/>
      <c r="W612" s="2055"/>
      <c r="X612" s="2055"/>
      <c r="Y612" s="2055"/>
      <c r="Z612" s="2055"/>
      <c r="AA612" s="2055"/>
      <c r="AB612" s="2055"/>
      <c r="AC612" s="2055"/>
      <c r="AD612" s="2055"/>
      <c r="AE612" s="2055"/>
      <c r="AF612" s="2055"/>
      <c r="AG612" s="2055"/>
      <c r="AH612" s="2055"/>
      <c r="AI612" s="2055"/>
      <c r="AJ612" s="2055"/>
      <c r="AK612" s="2055"/>
      <c r="AL612" s="2055"/>
      <c r="AM612" s="2055"/>
      <c r="AN612" s="2055"/>
      <c r="AO612" s="2055"/>
      <c r="AP612" s="2055"/>
      <c r="AQ612" s="2055"/>
      <c r="AR612" s="2055"/>
      <c r="AS612" s="2055"/>
      <c r="AT612" s="2055"/>
      <c r="AU612" s="2055"/>
      <c r="AV612" s="2055"/>
      <c r="AW612" s="2055"/>
      <c r="AX612" s="2055"/>
      <c r="AY612" s="2055"/>
      <c r="AZ612" s="2055"/>
      <c r="BA612" s="2055"/>
      <c r="BB612" s="2055"/>
      <c r="BC612" s="2055"/>
      <c r="BD612" s="2055"/>
      <c r="BE612" s="2055"/>
      <c r="BF612" s="2055"/>
      <c r="BG612" s="60"/>
      <c r="BH612" s="60"/>
      <c r="BI612" s="60"/>
      <c r="BJ612" s="60"/>
      <c r="BK612" s="61"/>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7"/>
      <c r="CH612" s="77"/>
      <c r="CN612" s="85"/>
      <c r="CO612" s="85"/>
      <c r="CP612" s="85"/>
      <c r="CQ612" s="85"/>
      <c r="CR612" s="85"/>
      <c r="CS612" s="85"/>
      <c r="CT612" s="85"/>
      <c r="CU612" s="85"/>
      <c r="CV612" s="85"/>
    </row>
    <row r="613" spans="1:100" ht="13.5" customHeight="1" thickBot="1" x14ac:dyDescent="0.25">
      <c r="A613" s="132" t="str">
        <f>+IF('⑧一覧からの作成用データ（異動届）'!$AC$41="印刷ＯＫ→",1,"")</f>
        <v/>
      </c>
      <c r="B613" s="2413"/>
      <c r="C613" s="2413"/>
      <c r="D613" s="2396"/>
      <c r="E613" s="2396"/>
      <c r="F613" s="2413"/>
      <c r="G613" s="2413"/>
      <c r="H613" s="2396"/>
      <c r="I613" s="2396"/>
      <c r="J613" s="486"/>
      <c r="K613" s="2056"/>
      <c r="L613" s="2056"/>
      <c r="M613" s="2056"/>
      <c r="N613" s="2056"/>
      <c r="O613" s="2056"/>
      <c r="P613" s="2056"/>
      <c r="Q613" s="2056"/>
      <c r="R613" s="2056"/>
      <c r="S613" s="2056"/>
      <c r="T613" s="2056"/>
      <c r="U613" s="2056"/>
      <c r="V613" s="2056"/>
      <c r="W613" s="2056"/>
      <c r="X613" s="2056"/>
      <c r="Y613" s="2056"/>
      <c r="Z613" s="2056"/>
      <c r="AA613" s="2056"/>
      <c r="AB613" s="2056"/>
      <c r="AC613" s="2056"/>
      <c r="AD613" s="2056"/>
      <c r="AE613" s="2056"/>
      <c r="AF613" s="2056"/>
      <c r="AG613" s="2056"/>
      <c r="AH613" s="2056"/>
      <c r="AI613" s="2056"/>
      <c r="AJ613" s="2056"/>
      <c r="AK613" s="2056"/>
      <c r="AL613" s="2056"/>
      <c r="AM613" s="2056"/>
      <c r="AN613" s="2056"/>
      <c r="AO613" s="2056"/>
      <c r="AP613" s="2056"/>
      <c r="AQ613" s="2056"/>
      <c r="AR613" s="2056"/>
      <c r="AS613" s="2056"/>
      <c r="AT613" s="2056"/>
      <c r="AU613" s="2056"/>
      <c r="AV613" s="2056"/>
      <c r="AW613" s="2056"/>
      <c r="AX613" s="2056"/>
      <c r="AY613" s="2056"/>
      <c r="AZ613" s="2056"/>
      <c r="BA613" s="2056"/>
      <c r="BB613" s="2056"/>
      <c r="BC613" s="2056"/>
      <c r="BD613" s="2056"/>
      <c r="BE613" s="2056"/>
      <c r="BF613" s="2056"/>
      <c r="BG613" s="60"/>
      <c r="BH613" s="60"/>
      <c r="BI613" s="60"/>
      <c r="BJ613" s="60"/>
      <c r="BK613" s="62"/>
      <c r="BL613" s="62"/>
      <c r="BM613" s="62"/>
      <c r="BN613" s="62"/>
      <c r="BO613" s="62"/>
      <c r="BP613" s="62"/>
      <c r="BQ613" s="62"/>
      <c r="BR613" s="62"/>
      <c r="BS613" s="62"/>
      <c r="BT613" s="62"/>
      <c r="BU613" s="62"/>
      <c r="BV613" s="62"/>
      <c r="BW613" s="62"/>
      <c r="BX613" s="62"/>
      <c r="BY613" s="62"/>
      <c r="BZ613" s="62"/>
      <c r="CA613" s="62"/>
      <c r="CB613" s="62"/>
      <c r="CC613" s="62"/>
      <c r="CD613" s="62"/>
      <c r="CE613" s="76"/>
      <c r="CF613" s="76"/>
      <c r="CG613" s="91"/>
      <c r="CH613" s="77"/>
      <c r="CN613" s="85"/>
      <c r="CO613" s="85"/>
      <c r="CP613" s="85"/>
      <c r="CQ613" s="85"/>
      <c r="CR613" s="85"/>
      <c r="CS613" s="85"/>
      <c r="CT613" s="85"/>
      <c r="CU613" s="85"/>
    </row>
    <row r="614" spans="1:100" ht="11.25" customHeight="1" thickBot="1" x14ac:dyDescent="0.25">
      <c r="A614" s="132" t="str">
        <f>+IF('⑧一覧からの作成用データ（異動届）'!$AC$41="印刷ＯＫ→",1,"")</f>
        <v/>
      </c>
      <c r="B614" s="2413"/>
      <c r="C614" s="2413"/>
      <c r="D614" s="2396"/>
      <c r="E614" s="2396"/>
      <c r="F614" s="2413"/>
      <c r="G614" s="2413"/>
      <c r="H614" s="2396"/>
      <c r="I614" s="2396"/>
      <c r="J614" s="486"/>
      <c r="K614" s="2152" t="s">
        <v>44</v>
      </c>
      <c r="L614" s="2153"/>
      <c r="M614" s="2153"/>
      <c r="N614" s="2153"/>
      <c r="O614" s="2154"/>
      <c r="P614" s="2158" t="s">
        <v>46</v>
      </c>
      <c r="Q614" s="2159"/>
      <c r="R614" s="2159"/>
      <c r="S614" s="2159"/>
      <c r="T614" s="2159"/>
      <c r="U614" s="2159"/>
      <c r="V614" s="2159"/>
      <c r="W614" s="2159"/>
      <c r="X614" s="2117" t="str">
        <f>'⑧一覧からの作成用データ（異動届）'!$R$41&amp;""</f>
        <v/>
      </c>
      <c r="Y614" s="2117"/>
      <c r="Z614" s="2117"/>
      <c r="AA614" s="2119" t="s">
        <v>48</v>
      </c>
      <c r="AB614" s="2119"/>
      <c r="AC614" s="2119"/>
      <c r="AD614" s="2119"/>
      <c r="AE614" s="2119"/>
      <c r="AF614" s="2119"/>
      <c r="AG614" s="2119"/>
      <c r="AH614" s="2119"/>
      <c r="AI614" s="2119"/>
      <c r="AJ614" s="2119"/>
      <c r="AK614" s="2119"/>
      <c r="AL614" s="2119"/>
      <c r="AM614" s="2119"/>
      <c r="AN614" s="2119"/>
      <c r="AO614" s="2119"/>
      <c r="AP614" s="2119"/>
      <c r="AQ614" s="2119"/>
      <c r="AR614" s="2119"/>
      <c r="AS614" s="2120"/>
      <c r="AT614" s="2160" t="s">
        <v>50</v>
      </c>
      <c r="AU614" s="2160"/>
      <c r="AV614" s="2160"/>
      <c r="AW614" s="2160"/>
      <c r="AX614" s="2160"/>
      <c r="AY614" s="2160"/>
      <c r="AZ614" s="2161" t="s">
        <v>53</v>
      </c>
      <c r="BA614" s="2162"/>
      <c r="BB614" s="2162"/>
      <c r="BC614" s="2162"/>
      <c r="BD614" s="2162"/>
      <c r="BE614" s="2162"/>
      <c r="BF614" s="2162"/>
      <c r="BG614" s="2162"/>
      <c r="BH614" s="2162"/>
      <c r="BI614" s="2162"/>
      <c r="BJ614" s="2162"/>
      <c r="BK614" s="2036" t="s">
        <v>54</v>
      </c>
      <c r="BL614" s="2037"/>
      <c r="BM614" s="2037"/>
      <c r="BN614" s="2037"/>
      <c r="BO614" s="2037"/>
      <c r="BP614" s="2037"/>
      <c r="BQ614" s="2037"/>
      <c r="BR614" s="2037"/>
      <c r="BS614" s="2037"/>
      <c r="BT614" s="2037"/>
      <c r="BU614" s="2037"/>
      <c r="BV614" s="2037"/>
      <c r="BW614" s="2037"/>
      <c r="BX614" s="2037"/>
      <c r="BY614" s="2037"/>
      <c r="BZ614" s="2037"/>
      <c r="CA614" s="2037"/>
      <c r="CB614" s="2037"/>
      <c r="CC614" s="2037"/>
      <c r="CD614" s="2038"/>
      <c r="CE614" s="90"/>
      <c r="CF614" s="90"/>
      <c r="CG614" s="91"/>
      <c r="CH614" s="77"/>
      <c r="CN614" s="85"/>
      <c r="CO614" s="85"/>
      <c r="CP614" s="85"/>
      <c r="CQ614" s="85"/>
      <c r="CR614" s="85"/>
      <c r="CS614" s="85"/>
      <c r="CT614" s="85"/>
      <c r="CU614" s="85"/>
    </row>
    <row r="615" spans="1:100" ht="11.25" customHeight="1" x14ac:dyDescent="0.2">
      <c r="A615" s="132" t="str">
        <f>+IF('⑧一覧からの作成用データ（異動届）'!$AC$41="印刷ＯＫ→",1,"")</f>
        <v/>
      </c>
      <c r="B615" s="2413"/>
      <c r="C615" s="2413"/>
      <c r="D615" s="2396"/>
      <c r="E615" s="2396"/>
      <c r="F615" s="2413"/>
      <c r="G615" s="2413"/>
      <c r="H615" s="2396"/>
      <c r="I615" s="2396"/>
      <c r="J615" s="486"/>
      <c r="K615" s="2155"/>
      <c r="L615" s="2156"/>
      <c r="M615" s="2156"/>
      <c r="N615" s="2156"/>
      <c r="O615" s="2157"/>
      <c r="P615" s="2145"/>
      <c r="Q615" s="2146"/>
      <c r="R615" s="2146"/>
      <c r="S615" s="2146"/>
      <c r="T615" s="2146"/>
      <c r="U615" s="2146"/>
      <c r="V615" s="2146"/>
      <c r="W615" s="2146"/>
      <c r="X615" s="2118"/>
      <c r="Y615" s="2118"/>
      <c r="Z615" s="2118"/>
      <c r="AA615" s="2084"/>
      <c r="AB615" s="2084"/>
      <c r="AC615" s="2084"/>
      <c r="AD615" s="2084"/>
      <c r="AE615" s="2084"/>
      <c r="AF615" s="2084"/>
      <c r="AG615" s="2084"/>
      <c r="AH615" s="2084"/>
      <c r="AI615" s="2084"/>
      <c r="AJ615" s="2084"/>
      <c r="AK615" s="2084"/>
      <c r="AL615" s="2084"/>
      <c r="AM615" s="2084"/>
      <c r="AN615" s="2084"/>
      <c r="AO615" s="2084"/>
      <c r="AP615" s="2084"/>
      <c r="AQ615" s="2084"/>
      <c r="AR615" s="2084"/>
      <c r="AS615" s="2086"/>
      <c r="AT615" s="2160"/>
      <c r="AU615" s="2160"/>
      <c r="AV615" s="2160"/>
      <c r="AW615" s="2160"/>
      <c r="AX615" s="2160"/>
      <c r="AY615" s="2160"/>
      <c r="AZ615" s="2163"/>
      <c r="BA615" s="2164"/>
      <c r="BB615" s="2164"/>
      <c r="BC615" s="2164"/>
      <c r="BD615" s="2164"/>
      <c r="BE615" s="2164"/>
      <c r="BF615" s="2164"/>
      <c r="BG615" s="2164"/>
      <c r="BH615" s="2164"/>
      <c r="BI615" s="2164"/>
      <c r="BJ615" s="2164"/>
      <c r="BK615" s="51"/>
      <c r="BL615" s="2123" t="str">
        <f>IF('⑧一覧からの作成用データ（異動届）'!$Z$41="","",'⑧一覧からの作成用データ（異動届）'!$Z$41)</f>
        <v/>
      </c>
      <c r="BM615" s="2124"/>
      <c r="BN615" s="2124"/>
      <c r="BO615" s="2124"/>
      <c r="BP615" s="2125"/>
      <c r="BQ615" s="2132" t="s">
        <v>312</v>
      </c>
      <c r="BR615" s="2133"/>
      <c r="BS615" s="2133"/>
      <c r="BT615" s="2133"/>
      <c r="BU615" s="2133"/>
      <c r="BV615" s="2133"/>
      <c r="BW615" s="2133"/>
      <c r="BX615" s="2133"/>
      <c r="BY615" s="2133"/>
      <c r="BZ615" s="2133"/>
      <c r="CA615" s="2133"/>
      <c r="CB615" s="2133"/>
      <c r="CC615" s="2133"/>
      <c r="CD615" s="2134"/>
      <c r="CE615" s="90"/>
      <c r="CF615" s="90"/>
      <c r="CG615" s="91"/>
      <c r="CH615" s="77"/>
    </row>
    <row r="616" spans="1:100" ht="11.25" customHeight="1" x14ac:dyDescent="0.2">
      <c r="A616" s="132" t="str">
        <f>+IF('⑧一覧からの作成用データ（異動届）'!$AC$41="印刷ＯＫ→",1,"")</f>
        <v/>
      </c>
      <c r="B616" s="2413"/>
      <c r="C616" s="2413"/>
      <c r="D616" s="2396"/>
      <c r="E616" s="2396"/>
      <c r="F616" s="2413"/>
      <c r="G616" s="2413"/>
      <c r="H616" s="2396"/>
      <c r="I616" s="2396"/>
      <c r="J616" s="486"/>
      <c r="K616" s="2139" t="s">
        <v>45</v>
      </c>
      <c r="L616" s="2140"/>
      <c r="M616" s="2140"/>
      <c r="N616" s="2140"/>
      <c r="O616" s="2141"/>
      <c r="P616" s="2145" t="s">
        <v>47</v>
      </c>
      <c r="Q616" s="2146"/>
      <c r="R616" s="2146"/>
      <c r="S616" s="2146"/>
      <c r="T616" s="2146"/>
      <c r="U616" s="2146"/>
      <c r="V616" s="2146"/>
      <c r="W616" s="2146"/>
      <c r="X616" s="2085"/>
      <c r="Y616" s="2085"/>
      <c r="Z616" s="2085"/>
      <c r="AA616" s="2084" t="s">
        <v>49</v>
      </c>
      <c r="AB616" s="2084"/>
      <c r="AC616" s="2084"/>
      <c r="AD616" s="2084"/>
      <c r="AE616" s="2084"/>
      <c r="AF616" s="2084"/>
      <c r="AG616" s="2084"/>
      <c r="AH616" s="2084"/>
      <c r="AI616" s="2084"/>
      <c r="AJ616" s="2084"/>
      <c r="AK616" s="2084"/>
      <c r="AL616" s="2084"/>
      <c r="AM616" s="2084"/>
      <c r="AN616" s="2084"/>
      <c r="AO616" s="2084"/>
      <c r="AP616" s="2084"/>
      <c r="AQ616" s="2084"/>
      <c r="AR616" s="2084"/>
      <c r="AS616" s="2086"/>
      <c r="AT616" s="2150" t="s">
        <v>478</v>
      </c>
      <c r="AU616" s="2105"/>
      <c r="AV616" s="2105" t="s">
        <v>51</v>
      </c>
      <c r="AW616" s="2105" t="s">
        <v>506</v>
      </c>
      <c r="AX616" s="2105"/>
      <c r="AY616" s="2099" t="s">
        <v>52</v>
      </c>
      <c r="AZ616" s="2101" t="str">
        <f>'⑧一覧からの作成用データ（異動届）'!$AB$41&amp;""</f>
        <v/>
      </c>
      <c r="BA616" s="2102"/>
      <c r="BB616" s="2102"/>
      <c r="BC616" s="2102"/>
      <c r="BD616" s="2102"/>
      <c r="BE616" s="2102"/>
      <c r="BF616" s="2102"/>
      <c r="BG616" s="2102"/>
      <c r="BH616" s="2102"/>
      <c r="BI616" s="2105" t="s">
        <v>6</v>
      </c>
      <c r="BJ616" s="2105"/>
      <c r="BK616" s="51"/>
      <c r="BL616" s="2126"/>
      <c r="BM616" s="2127"/>
      <c r="BN616" s="2127"/>
      <c r="BO616" s="2127"/>
      <c r="BP616" s="2128"/>
      <c r="BQ616" s="2135"/>
      <c r="BR616" s="2133"/>
      <c r="BS616" s="2133"/>
      <c r="BT616" s="2133"/>
      <c r="BU616" s="2133"/>
      <c r="BV616" s="2133"/>
      <c r="BW616" s="2133"/>
      <c r="BX616" s="2133"/>
      <c r="BY616" s="2133"/>
      <c r="BZ616" s="2133"/>
      <c r="CA616" s="2133"/>
      <c r="CB616" s="2133"/>
      <c r="CC616" s="2133"/>
      <c r="CD616" s="2134"/>
      <c r="CE616" s="90"/>
      <c r="CF616" s="90"/>
      <c r="CG616" s="91"/>
      <c r="CH616" s="77"/>
    </row>
    <row r="617" spans="1:100" ht="11.25" customHeight="1" thickBot="1" x14ac:dyDescent="0.25">
      <c r="A617" s="132" t="str">
        <f>+IF('⑧一覧からの作成用データ（異動届）'!$AC$41="印刷ＯＫ→",1,"")</f>
        <v/>
      </c>
      <c r="B617" s="2413"/>
      <c r="C617" s="2413"/>
      <c r="D617" s="2396"/>
      <c r="E617" s="2396"/>
      <c r="F617" s="2413"/>
      <c r="G617" s="2413"/>
      <c r="H617" s="2396"/>
      <c r="I617" s="2396"/>
      <c r="J617" s="486"/>
      <c r="K617" s="2142"/>
      <c r="L617" s="2143"/>
      <c r="M617" s="2143"/>
      <c r="N617" s="2143"/>
      <c r="O617" s="2144"/>
      <c r="P617" s="2147"/>
      <c r="Q617" s="2148"/>
      <c r="R617" s="2148"/>
      <c r="S617" s="2148"/>
      <c r="T617" s="2148"/>
      <c r="U617" s="2148"/>
      <c r="V617" s="2148"/>
      <c r="W617" s="2148"/>
      <c r="X617" s="2149"/>
      <c r="Y617" s="2149"/>
      <c r="Z617" s="2149"/>
      <c r="AA617" s="2094"/>
      <c r="AB617" s="2094"/>
      <c r="AC617" s="2094"/>
      <c r="AD617" s="2094"/>
      <c r="AE617" s="2094"/>
      <c r="AF617" s="2094"/>
      <c r="AG617" s="2094"/>
      <c r="AH617" s="2094"/>
      <c r="AI617" s="2094"/>
      <c r="AJ617" s="2094"/>
      <c r="AK617" s="2094"/>
      <c r="AL617" s="2094"/>
      <c r="AM617" s="2094"/>
      <c r="AN617" s="2094"/>
      <c r="AO617" s="2094"/>
      <c r="AP617" s="2094"/>
      <c r="AQ617" s="2094"/>
      <c r="AR617" s="2094"/>
      <c r="AS617" s="2095"/>
      <c r="AT617" s="2151"/>
      <c r="AU617" s="2106"/>
      <c r="AV617" s="2106"/>
      <c r="AW617" s="2106"/>
      <c r="AX617" s="2106"/>
      <c r="AY617" s="2100"/>
      <c r="AZ617" s="2103"/>
      <c r="BA617" s="2104"/>
      <c r="BB617" s="2104"/>
      <c r="BC617" s="2104"/>
      <c r="BD617" s="2104"/>
      <c r="BE617" s="2104"/>
      <c r="BF617" s="2104"/>
      <c r="BG617" s="2104"/>
      <c r="BH617" s="2104"/>
      <c r="BI617" s="2106"/>
      <c r="BJ617" s="2106"/>
      <c r="BK617" s="52"/>
      <c r="BL617" s="2129"/>
      <c r="BM617" s="2130"/>
      <c r="BN617" s="2130"/>
      <c r="BO617" s="2130"/>
      <c r="BP617" s="2131"/>
      <c r="BQ617" s="2136"/>
      <c r="BR617" s="2137"/>
      <c r="BS617" s="2137"/>
      <c r="BT617" s="2137"/>
      <c r="BU617" s="2137"/>
      <c r="BV617" s="2137"/>
      <c r="BW617" s="2137"/>
      <c r="BX617" s="2137"/>
      <c r="BY617" s="2137"/>
      <c r="BZ617" s="2137"/>
      <c r="CA617" s="2137"/>
      <c r="CB617" s="2137"/>
      <c r="CC617" s="2137"/>
      <c r="CD617" s="2138"/>
      <c r="CE617" s="90"/>
      <c r="CF617" s="90"/>
      <c r="CG617" s="91"/>
      <c r="CH617" s="77"/>
    </row>
    <row r="618" spans="1:100" ht="6.75" customHeight="1" x14ac:dyDescent="0.2">
      <c r="A618" s="132" t="str">
        <f>+IF('⑧一覧からの作成用データ（異動届）'!$AC$41="印刷ＯＫ→",1,"")</f>
        <v/>
      </c>
      <c r="B618" s="2413"/>
      <c r="C618" s="2413"/>
      <c r="D618" s="2396"/>
      <c r="E618" s="2396"/>
      <c r="F618" s="2413"/>
      <c r="G618" s="2413"/>
      <c r="H618" s="2396"/>
      <c r="I618" s="2396"/>
      <c r="J618" s="486"/>
      <c r="K618" s="2107" t="s">
        <v>80</v>
      </c>
      <c r="L618" s="2107"/>
      <c r="M618" s="2107"/>
      <c r="N618" s="2107"/>
      <c r="O618" s="2107"/>
      <c r="P618" s="2107"/>
      <c r="Q618" s="2107"/>
      <c r="R618" s="2107"/>
      <c r="S618" s="2107"/>
      <c r="T618" s="2107"/>
      <c r="U618" s="2107"/>
      <c r="V618" s="2107"/>
      <c r="W618" s="2107"/>
      <c r="X618" s="2107"/>
      <c r="Y618" s="2107"/>
      <c r="Z618" s="2107"/>
      <c r="AA618" s="2107"/>
      <c r="AB618" s="2107"/>
      <c r="AC618" s="2107"/>
      <c r="AD618" s="2107"/>
      <c r="AE618" s="2107"/>
      <c r="AF618" s="2107"/>
      <c r="AG618" s="2107"/>
      <c r="AH618" s="2107"/>
      <c r="AI618" s="2107"/>
      <c r="AJ618" s="2107"/>
      <c r="AK618" s="2107"/>
      <c r="AL618" s="2107"/>
      <c r="AM618" s="2107"/>
      <c r="AN618" s="2107"/>
      <c r="AO618" s="2107"/>
      <c r="AP618" s="2107"/>
      <c r="AQ618" s="2107"/>
      <c r="AR618" s="2107"/>
      <c r="AS618" s="2107"/>
      <c r="AT618" s="2107"/>
      <c r="AU618" s="2107"/>
      <c r="AV618" s="2107"/>
      <c r="AW618" s="2107"/>
      <c r="AX618" s="2107"/>
      <c r="AY618" s="2107"/>
      <c r="AZ618" s="2107"/>
      <c r="BA618" s="2107"/>
      <c r="BB618" s="2107"/>
      <c r="BC618" s="2107"/>
      <c r="BD618" s="2107"/>
      <c r="BE618" s="2107"/>
      <c r="BF618" s="2107"/>
      <c r="BG618" s="53"/>
      <c r="BH618" s="53"/>
      <c r="BI618" s="53"/>
      <c r="BJ618" s="53"/>
      <c r="BK618" s="54"/>
      <c r="BL618" s="54"/>
      <c r="BM618" s="54"/>
      <c r="BN618" s="54"/>
      <c r="BO618" s="54"/>
      <c r="BP618" s="54"/>
      <c r="BQ618" s="54"/>
      <c r="BR618" s="54"/>
      <c r="BS618" s="54"/>
      <c r="BT618" s="54"/>
      <c r="BU618" s="54"/>
      <c r="BV618" s="54"/>
      <c r="BW618" s="54"/>
      <c r="BX618" s="54"/>
      <c r="BY618" s="54"/>
      <c r="BZ618" s="54"/>
      <c r="CA618" s="54"/>
      <c r="CB618" s="55"/>
      <c r="CC618" s="55"/>
      <c r="CD618" s="55"/>
      <c r="CE618" s="90"/>
      <c r="CF618" s="90"/>
      <c r="CG618" s="91"/>
      <c r="CH618" s="77"/>
    </row>
    <row r="619" spans="1:100" ht="13.5" customHeight="1" x14ac:dyDescent="0.2">
      <c r="A619" s="132" t="str">
        <f>+IF('⑧一覧からの作成用データ（異動届）'!$AC$41="印刷ＯＫ→",1,"")</f>
        <v/>
      </c>
      <c r="B619" s="2413"/>
      <c r="C619" s="2413"/>
      <c r="D619" s="2396"/>
      <c r="E619" s="2396"/>
      <c r="F619" s="2413"/>
      <c r="G619" s="2413"/>
      <c r="H619" s="2396"/>
      <c r="I619" s="2396"/>
      <c r="J619" s="486"/>
      <c r="K619" s="2108"/>
      <c r="L619" s="2108"/>
      <c r="M619" s="2108"/>
      <c r="N619" s="2108"/>
      <c r="O619" s="2108"/>
      <c r="P619" s="2108"/>
      <c r="Q619" s="2108"/>
      <c r="R619" s="2108"/>
      <c r="S619" s="2108"/>
      <c r="T619" s="2108"/>
      <c r="U619" s="2108"/>
      <c r="V619" s="2108"/>
      <c r="W619" s="2108"/>
      <c r="X619" s="2108"/>
      <c r="Y619" s="2108"/>
      <c r="Z619" s="2108"/>
      <c r="AA619" s="2108"/>
      <c r="AB619" s="2108"/>
      <c r="AC619" s="2108"/>
      <c r="AD619" s="2108"/>
      <c r="AE619" s="2108"/>
      <c r="AF619" s="2108"/>
      <c r="AG619" s="2108"/>
      <c r="AH619" s="2108"/>
      <c r="AI619" s="2108"/>
      <c r="AJ619" s="2108"/>
      <c r="AK619" s="2108"/>
      <c r="AL619" s="2108"/>
      <c r="AM619" s="2108"/>
      <c r="AN619" s="2108"/>
      <c r="AO619" s="2108"/>
      <c r="AP619" s="2108"/>
      <c r="AQ619" s="2108"/>
      <c r="AR619" s="2108"/>
      <c r="AS619" s="2108"/>
      <c r="AT619" s="2108"/>
      <c r="AU619" s="2108"/>
      <c r="AV619" s="2108"/>
      <c r="AW619" s="2108"/>
      <c r="AX619" s="2108"/>
      <c r="AY619" s="2108"/>
      <c r="AZ619" s="2108"/>
      <c r="BA619" s="2108"/>
      <c r="BB619" s="2108"/>
      <c r="BC619" s="2108"/>
      <c r="BD619" s="2108"/>
      <c r="BE619" s="2108"/>
      <c r="BF619" s="2108"/>
      <c r="BG619" s="53"/>
      <c r="BH619" s="53"/>
      <c r="BI619" s="53"/>
      <c r="BJ619" s="53"/>
      <c r="BK619" s="55"/>
      <c r="BL619" s="55"/>
      <c r="BM619" s="55"/>
      <c r="BN619" s="55"/>
      <c r="BO619" s="55"/>
      <c r="BP619" s="55"/>
      <c r="BQ619" s="55"/>
      <c r="BR619" s="55"/>
      <c r="BS619" s="55"/>
      <c r="BT619" s="55"/>
      <c r="BU619" s="55"/>
      <c r="BV619" s="55"/>
      <c r="BW619" s="55"/>
      <c r="BX619" s="55"/>
      <c r="BY619" s="55"/>
      <c r="BZ619" s="55"/>
      <c r="CA619" s="55"/>
      <c r="CB619" s="55"/>
      <c r="CC619" s="55"/>
      <c r="CD619" s="55"/>
      <c r="CE619" s="90"/>
      <c r="CF619" s="90"/>
      <c r="CG619" s="91"/>
      <c r="CH619" s="77"/>
      <c r="CN619" s="85"/>
      <c r="CO619" s="85"/>
      <c r="CP619" s="85"/>
      <c r="CQ619" s="85"/>
      <c r="CR619" s="85"/>
      <c r="CS619" s="85"/>
      <c r="CT619" s="85"/>
    </row>
    <row r="620" spans="1:100" ht="11.25" customHeight="1" x14ac:dyDescent="0.2">
      <c r="A620" s="132" t="str">
        <f>+IF('⑧一覧からの作成用データ（異動届）'!$AC$41="印刷ＯＫ→",1,"")</f>
        <v/>
      </c>
      <c r="B620" s="2413"/>
      <c r="C620" s="2413"/>
      <c r="D620" s="2396"/>
      <c r="E620" s="2396"/>
      <c r="F620" s="2413"/>
      <c r="G620" s="2413"/>
      <c r="H620" s="2396"/>
      <c r="I620" s="2396"/>
      <c r="J620" s="486"/>
      <c r="K620" s="2109" t="s">
        <v>44</v>
      </c>
      <c r="L620" s="2110"/>
      <c r="M620" s="2110"/>
      <c r="N620" s="2110"/>
      <c r="O620" s="2111"/>
      <c r="P620" s="2115" t="s">
        <v>57</v>
      </c>
      <c r="Q620" s="2115"/>
      <c r="R620" s="2115"/>
      <c r="S620" s="2115"/>
      <c r="T620" s="2115"/>
      <c r="U620" s="2115"/>
      <c r="V620" s="2117" t="str">
        <f>'⑧一覧からの作成用データ（異動届）'!$R$41&amp;""</f>
        <v/>
      </c>
      <c r="W620" s="2117"/>
      <c r="X620" s="2117"/>
      <c r="Y620" s="2119" t="s">
        <v>58</v>
      </c>
      <c r="Z620" s="2119"/>
      <c r="AA620" s="2119"/>
      <c r="AB620" s="2119"/>
      <c r="AC620" s="2119"/>
      <c r="AD620" s="2119"/>
      <c r="AE620" s="2119"/>
      <c r="AF620" s="2119"/>
      <c r="AG620" s="2119"/>
      <c r="AH620" s="2119"/>
      <c r="AI620" s="2119"/>
      <c r="AJ620" s="2119"/>
      <c r="AK620" s="2119"/>
      <c r="AL620" s="2119"/>
      <c r="AM620" s="2119"/>
      <c r="AN620" s="2119"/>
      <c r="AO620" s="2119"/>
      <c r="AP620" s="2119"/>
      <c r="AQ620" s="2119"/>
      <c r="AR620" s="2119"/>
      <c r="AS620" s="2119"/>
      <c r="AT620" s="2119"/>
      <c r="AU620" s="2119"/>
      <c r="AV620" s="2119"/>
      <c r="AW620" s="2119"/>
      <c r="AX620" s="2119"/>
      <c r="AY620" s="2119"/>
      <c r="AZ620" s="2119"/>
      <c r="BA620" s="2119"/>
      <c r="BB620" s="2119"/>
      <c r="BC620" s="2119"/>
      <c r="BD620" s="2120"/>
      <c r="BE620" s="56"/>
      <c r="BF620" s="56"/>
      <c r="BG620" s="2446" t="s">
        <v>488</v>
      </c>
      <c r="BH620" s="2446"/>
      <c r="BI620" s="2160"/>
      <c r="BJ620" s="2160"/>
      <c r="BK620" s="2160"/>
      <c r="BL620" s="2160"/>
      <c r="BM620" s="2160"/>
      <c r="BN620" s="2160"/>
      <c r="BO620" s="2160"/>
      <c r="BP620" s="2160"/>
      <c r="BQ620" s="2160"/>
      <c r="BR620" s="2160"/>
      <c r="BS620" s="2160"/>
      <c r="BT620" s="2160"/>
      <c r="BU620" s="2160"/>
      <c r="BV620" s="2160"/>
      <c r="BW620" s="2160"/>
      <c r="BX620" s="2160"/>
      <c r="BY620" s="2160"/>
      <c r="BZ620" s="2160"/>
      <c r="CA620" s="2160"/>
      <c r="CB620" s="2160"/>
      <c r="CC620" s="2160"/>
      <c r="CD620" s="2160"/>
      <c r="CE620" s="90"/>
      <c r="CF620" s="90"/>
      <c r="CG620" s="91"/>
      <c r="CH620" s="77"/>
      <c r="CN620" s="85"/>
      <c r="CO620" s="85"/>
      <c r="CP620" s="85"/>
      <c r="CQ620" s="85"/>
      <c r="CR620" s="85"/>
      <c r="CS620" s="85"/>
      <c r="CT620" s="85"/>
    </row>
    <row r="621" spans="1:100" ht="11.25" customHeight="1" x14ac:dyDescent="0.2">
      <c r="A621" s="132" t="str">
        <f>+IF('⑧一覧からの作成用データ（異動届）'!$AC$41="印刷ＯＫ→",1,"")</f>
        <v/>
      </c>
      <c r="B621" s="2413"/>
      <c r="C621" s="2413"/>
      <c r="D621" s="2396"/>
      <c r="E621" s="2396"/>
      <c r="F621" s="2413"/>
      <c r="G621" s="2413"/>
      <c r="H621" s="2396"/>
      <c r="I621" s="2396"/>
      <c r="J621" s="486"/>
      <c r="K621" s="2112"/>
      <c r="L621" s="2113"/>
      <c r="M621" s="2113"/>
      <c r="N621" s="2113"/>
      <c r="O621" s="2114"/>
      <c r="P621" s="2116"/>
      <c r="Q621" s="2116"/>
      <c r="R621" s="2116"/>
      <c r="S621" s="2116"/>
      <c r="T621" s="2116"/>
      <c r="U621" s="2116"/>
      <c r="V621" s="2118"/>
      <c r="W621" s="2118"/>
      <c r="X621" s="2118"/>
      <c r="Y621" s="2084"/>
      <c r="Z621" s="2084"/>
      <c r="AA621" s="2084"/>
      <c r="AB621" s="2084"/>
      <c r="AC621" s="2084"/>
      <c r="AD621" s="2084"/>
      <c r="AE621" s="2084"/>
      <c r="AF621" s="2084"/>
      <c r="AG621" s="2084"/>
      <c r="AH621" s="2084"/>
      <c r="AI621" s="2084"/>
      <c r="AJ621" s="2084"/>
      <c r="AK621" s="2084"/>
      <c r="AL621" s="2084"/>
      <c r="AM621" s="2084"/>
      <c r="AN621" s="2084"/>
      <c r="AO621" s="2084"/>
      <c r="AP621" s="2084"/>
      <c r="AQ621" s="2084"/>
      <c r="AR621" s="2084"/>
      <c r="AS621" s="2084"/>
      <c r="AT621" s="2084"/>
      <c r="AU621" s="2084"/>
      <c r="AV621" s="2084"/>
      <c r="AW621" s="2084"/>
      <c r="AX621" s="2084"/>
      <c r="AY621" s="2084"/>
      <c r="AZ621" s="2084"/>
      <c r="BA621" s="2084"/>
      <c r="BB621" s="2084"/>
      <c r="BC621" s="2084"/>
      <c r="BD621" s="2086"/>
      <c r="BE621" s="56"/>
      <c r="BF621" s="56"/>
      <c r="BG621" s="2446"/>
      <c r="BH621" s="2446"/>
      <c r="BI621" s="2160"/>
      <c r="BJ621" s="2160"/>
      <c r="BK621" s="2160"/>
      <c r="BL621" s="2160"/>
      <c r="BM621" s="2160"/>
      <c r="BN621" s="2160"/>
      <c r="BO621" s="2160"/>
      <c r="BP621" s="2160"/>
      <c r="BQ621" s="2160"/>
      <c r="BR621" s="2160"/>
      <c r="BS621" s="2160"/>
      <c r="BT621" s="2160"/>
      <c r="BU621" s="2160"/>
      <c r="BV621" s="2160"/>
      <c r="BW621" s="2160"/>
      <c r="BX621" s="2160"/>
      <c r="BY621" s="2160"/>
      <c r="BZ621" s="2160"/>
      <c r="CA621" s="2160"/>
      <c r="CB621" s="2160"/>
      <c r="CC621" s="2160"/>
      <c r="CD621" s="2160"/>
      <c r="CE621" s="90"/>
      <c r="CF621" s="90"/>
      <c r="CG621" s="91"/>
      <c r="CH621" s="77"/>
      <c r="CN621" s="85"/>
      <c r="CO621" s="85"/>
      <c r="CP621" s="85"/>
      <c r="CQ621" s="85"/>
      <c r="CR621" s="85"/>
      <c r="CS621" s="85"/>
      <c r="CT621" s="85"/>
    </row>
    <row r="622" spans="1:100" ht="11.25" customHeight="1" x14ac:dyDescent="0.2">
      <c r="A622" s="132" t="str">
        <f>+IF('⑧一覧からの作成用データ（異動届）'!$AC$41="印刷ＯＫ→",1,"")</f>
        <v/>
      </c>
      <c r="B622" s="2413"/>
      <c r="C622" s="2413"/>
      <c r="D622" s="2396"/>
      <c r="E622" s="2396"/>
      <c r="F622" s="2413"/>
      <c r="G622" s="2413"/>
      <c r="H622" s="2396"/>
      <c r="I622" s="2396"/>
      <c r="J622" s="486"/>
      <c r="K622" s="2112"/>
      <c r="L622" s="2113"/>
      <c r="M622" s="2113"/>
      <c r="N622" s="2113"/>
      <c r="O622" s="2114"/>
      <c r="P622" s="2084" t="s">
        <v>56</v>
      </c>
      <c r="Q622" s="2084"/>
      <c r="R622" s="2084"/>
      <c r="S622" s="2084"/>
      <c r="T622" s="2085"/>
      <c r="U622" s="2085"/>
      <c r="V622" s="2085"/>
      <c r="W622" s="2084" t="s">
        <v>59</v>
      </c>
      <c r="X622" s="2084"/>
      <c r="Y622" s="2084"/>
      <c r="Z622" s="2084"/>
      <c r="AA622" s="2084"/>
      <c r="AB622" s="2084"/>
      <c r="AC622" s="2084"/>
      <c r="AD622" s="2084"/>
      <c r="AE622" s="2084"/>
      <c r="AF622" s="2084"/>
      <c r="AG622" s="2084"/>
      <c r="AH622" s="2084"/>
      <c r="AI622" s="2084"/>
      <c r="AJ622" s="2084"/>
      <c r="AK622" s="2084"/>
      <c r="AL622" s="2084"/>
      <c r="AM622" s="2084"/>
      <c r="AN622" s="2084"/>
      <c r="AO622" s="2084"/>
      <c r="AP622" s="2084"/>
      <c r="AQ622" s="2084"/>
      <c r="AR622" s="2084"/>
      <c r="AS622" s="2084"/>
      <c r="AT622" s="2084"/>
      <c r="AU622" s="2084"/>
      <c r="AV622" s="2084"/>
      <c r="AW622" s="2084"/>
      <c r="AX622" s="2084"/>
      <c r="AY622" s="2084"/>
      <c r="AZ622" s="2084"/>
      <c r="BA622" s="2084"/>
      <c r="BB622" s="2084"/>
      <c r="BC622" s="2084"/>
      <c r="BD622" s="2086"/>
      <c r="BE622" s="56"/>
      <c r="BF622" s="56"/>
      <c r="BG622" s="2446"/>
      <c r="BH622" s="2446"/>
      <c r="BI622" s="2160"/>
      <c r="BJ622" s="2160"/>
      <c r="BK622" s="2160"/>
      <c r="BL622" s="2160"/>
      <c r="BM622" s="2160"/>
      <c r="BN622" s="2160"/>
      <c r="BO622" s="2160"/>
      <c r="BP622" s="2160"/>
      <c r="BQ622" s="2160"/>
      <c r="BR622" s="2160"/>
      <c r="BS622" s="2160"/>
      <c r="BT622" s="2160"/>
      <c r="BU622" s="2160"/>
      <c r="BV622" s="2160"/>
      <c r="BW622" s="2160"/>
      <c r="BX622" s="2160"/>
      <c r="BY622" s="2160"/>
      <c r="BZ622" s="2160"/>
      <c r="CA622" s="2160"/>
      <c r="CB622" s="2160"/>
      <c r="CC622" s="2160"/>
      <c r="CD622" s="2160"/>
      <c r="CE622" s="90"/>
      <c r="CF622" s="90"/>
      <c r="CG622" s="91"/>
      <c r="CH622" s="77"/>
      <c r="CN622" s="85"/>
      <c r="CO622" s="85"/>
      <c r="CP622" s="85"/>
      <c r="CQ622" s="85"/>
      <c r="CR622" s="85"/>
      <c r="CS622" s="85"/>
      <c r="CT622" s="85"/>
    </row>
    <row r="623" spans="1:100" ht="11.25" customHeight="1" x14ac:dyDescent="0.2">
      <c r="A623" s="132" t="str">
        <f>+IF('⑧一覧からの作成用データ（異動届）'!$AC$41="印刷ＯＫ→",1,"")</f>
        <v/>
      </c>
      <c r="B623" s="2413"/>
      <c r="C623" s="2413"/>
      <c r="D623" s="2396"/>
      <c r="E623" s="2396"/>
      <c r="F623" s="2413"/>
      <c r="G623" s="2413"/>
      <c r="H623" s="2396"/>
      <c r="I623" s="2396"/>
      <c r="J623" s="486"/>
      <c r="K623" s="2139" t="s">
        <v>45</v>
      </c>
      <c r="L623" s="2140"/>
      <c r="M623" s="2140"/>
      <c r="N623" s="2140"/>
      <c r="O623" s="2141"/>
      <c r="P623" s="2084"/>
      <c r="Q623" s="2084"/>
      <c r="R623" s="2084"/>
      <c r="S623" s="2084"/>
      <c r="T623" s="2085"/>
      <c r="U623" s="2085"/>
      <c r="V623" s="2085"/>
      <c r="W623" s="2084"/>
      <c r="X623" s="2084"/>
      <c r="Y623" s="2084"/>
      <c r="Z623" s="2084"/>
      <c r="AA623" s="2084"/>
      <c r="AB623" s="2084"/>
      <c r="AC623" s="2084"/>
      <c r="AD623" s="2084"/>
      <c r="AE623" s="2084"/>
      <c r="AF623" s="2084"/>
      <c r="AG623" s="2084"/>
      <c r="AH623" s="2084"/>
      <c r="AI623" s="2084"/>
      <c r="AJ623" s="2084"/>
      <c r="AK623" s="2084"/>
      <c r="AL623" s="2084"/>
      <c r="AM623" s="2084"/>
      <c r="AN623" s="2084"/>
      <c r="AO623" s="2084"/>
      <c r="AP623" s="2084"/>
      <c r="AQ623" s="2084"/>
      <c r="AR623" s="2084"/>
      <c r="AS623" s="2084"/>
      <c r="AT623" s="2084"/>
      <c r="AU623" s="2084"/>
      <c r="AV623" s="2084"/>
      <c r="AW623" s="2084"/>
      <c r="AX623" s="2084"/>
      <c r="AY623" s="2084"/>
      <c r="AZ623" s="2084"/>
      <c r="BA623" s="2084"/>
      <c r="BB623" s="2084"/>
      <c r="BC623" s="2084"/>
      <c r="BD623" s="2086"/>
      <c r="BE623" s="56"/>
      <c r="BF623" s="56"/>
      <c r="BG623" s="2446"/>
      <c r="BH623" s="2446"/>
      <c r="BI623" s="2160"/>
      <c r="BJ623" s="2160"/>
      <c r="BK623" s="2160"/>
      <c r="BL623" s="2160"/>
      <c r="BM623" s="2160"/>
      <c r="BN623" s="2160"/>
      <c r="BO623" s="2160"/>
      <c r="BP623" s="2160"/>
      <c r="BQ623" s="2160"/>
      <c r="BR623" s="2160"/>
      <c r="BS623" s="2160"/>
      <c r="BT623" s="2160"/>
      <c r="BU623" s="2160"/>
      <c r="BV623" s="2160"/>
      <c r="BW623" s="2160"/>
      <c r="BX623" s="2160"/>
      <c r="BY623" s="2160"/>
      <c r="BZ623" s="2160"/>
      <c r="CA623" s="2160"/>
      <c r="CB623" s="2160"/>
      <c r="CC623" s="2160"/>
      <c r="CD623" s="2160"/>
      <c r="CE623" s="35"/>
      <c r="CF623" s="90"/>
      <c r="CG623" s="91"/>
      <c r="CH623" s="77"/>
      <c r="CN623" s="85"/>
      <c r="CO623" s="85"/>
      <c r="CP623" s="85"/>
      <c r="CQ623" s="85"/>
      <c r="CR623" s="85"/>
      <c r="CS623" s="85"/>
      <c r="CT623" s="85"/>
    </row>
    <row r="624" spans="1:100" ht="11.25" customHeight="1" x14ac:dyDescent="0.2">
      <c r="A624" s="132" t="str">
        <f>+IF('⑧一覧からの作成用データ（異動届）'!$AC$41="印刷ＯＫ→",1,"")</f>
        <v/>
      </c>
      <c r="B624" s="2413"/>
      <c r="C624" s="2413"/>
      <c r="D624" s="2396"/>
      <c r="E624" s="2396"/>
      <c r="F624" s="2413"/>
      <c r="G624" s="2413"/>
      <c r="H624" s="2396"/>
      <c r="I624" s="2396"/>
      <c r="J624" s="486"/>
      <c r="K624" s="2142"/>
      <c r="L624" s="2143"/>
      <c r="M624" s="2143"/>
      <c r="N624" s="2143"/>
      <c r="O624" s="2144"/>
      <c r="P624" s="2093"/>
      <c r="Q624" s="2094"/>
      <c r="R624" s="2094"/>
      <c r="S624" s="2094"/>
      <c r="T624" s="2094"/>
      <c r="U624" s="2094"/>
      <c r="V624" s="2094"/>
      <c r="W624" s="2094"/>
      <c r="X624" s="2094"/>
      <c r="Y624" s="2094"/>
      <c r="Z624" s="2094"/>
      <c r="AA624" s="2094"/>
      <c r="AB624" s="2094"/>
      <c r="AC624" s="2094"/>
      <c r="AD624" s="2094"/>
      <c r="AE624" s="2094"/>
      <c r="AF624" s="2094"/>
      <c r="AG624" s="2094"/>
      <c r="AH624" s="2094"/>
      <c r="AI624" s="2094"/>
      <c r="AJ624" s="2094"/>
      <c r="AK624" s="2094"/>
      <c r="AL624" s="2094"/>
      <c r="AM624" s="2094"/>
      <c r="AN624" s="2094"/>
      <c r="AO624" s="2094"/>
      <c r="AP624" s="2094"/>
      <c r="AQ624" s="2094"/>
      <c r="AR624" s="2094"/>
      <c r="AS624" s="2094"/>
      <c r="AT624" s="2094"/>
      <c r="AU624" s="2094"/>
      <c r="AV624" s="2094"/>
      <c r="AW624" s="2094"/>
      <c r="AX624" s="2094"/>
      <c r="AY624" s="2094"/>
      <c r="AZ624" s="2094"/>
      <c r="BA624" s="2094"/>
      <c r="BB624" s="2094"/>
      <c r="BC624" s="2094"/>
      <c r="BD624" s="2095"/>
      <c r="BE624" s="56"/>
      <c r="BF624" s="56"/>
      <c r="BG624" s="2446"/>
      <c r="BH624" s="2446"/>
      <c r="BI624" s="2160"/>
      <c r="BJ624" s="2160"/>
      <c r="BK624" s="2160"/>
      <c r="BL624" s="2160"/>
      <c r="BM624" s="2160"/>
      <c r="BN624" s="2160"/>
      <c r="BO624" s="2160"/>
      <c r="BP624" s="2160"/>
      <c r="BQ624" s="2160"/>
      <c r="BR624" s="2160"/>
      <c r="BS624" s="2160"/>
      <c r="BT624" s="2160"/>
      <c r="BU624" s="2160"/>
      <c r="BV624" s="2160"/>
      <c r="BW624" s="2160"/>
      <c r="BX624" s="2160"/>
      <c r="BY624" s="2160"/>
      <c r="BZ624" s="2160"/>
      <c r="CA624" s="2160"/>
      <c r="CB624" s="2160"/>
      <c r="CC624" s="2160"/>
      <c r="CD624" s="2160"/>
      <c r="CE624" s="90"/>
      <c r="CF624" s="90"/>
      <c r="CG624" s="77"/>
      <c r="CH624" s="77"/>
      <c r="CN624" s="85"/>
      <c r="CO624" s="85"/>
      <c r="CP624" s="85"/>
      <c r="CQ624" s="85"/>
      <c r="CR624" s="85"/>
      <c r="CS624" s="85"/>
      <c r="CT624" s="85"/>
      <c r="CU624" s="85"/>
      <c r="CV624" s="85"/>
    </row>
    <row r="625" spans="1:100" ht="11.25" customHeight="1" x14ac:dyDescent="0.2">
      <c r="A625" s="132" t="str">
        <f>+IF('⑧一覧からの作成用データ（異動届）'!$AC$41="印刷ＯＫ→",1,"")</f>
        <v/>
      </c>
      <c r="B625" s="2413"/>
      <c r="C625" s="2413"/>
      <c r="D625" s="2396"/>
      <c r="E625" s="2396"/>
      <c r="F625" s="2413"/>
      <c r="G625" s="2413"/>
      <c r="H625" s="2396"/>
      <c r="I625" s="2396"/>
      <c r="J625" s="486"/>
      <c r="K625" s="1691" t="s">
        <v>69</v>
      </c>
      <c r="L625" s="1691"/>
      <c r="M625" s="1691"/>
      <c r="N625" s="1691"/>
      <c r="O625" s="1691"/>
      <c r="P625" s="2097" t="s">
        <v>70</v>
      </c>
      <c r="Q625" s="2097"/>
      <c r="R625" s="2097"/>
      <c r="S625" s="2097"/>
      <c r="T625" s="2097"/>
      <c r="U625" s="2097"/>
      <c r="V625" s="2097"/>
      <c r="W625" s="2097"/>
      <c r="X625" s="2097"/>
      <c r="Y625" s="2097"/>
      <c r="Z625" s="2097"/>
      <c r="AA625" s="2097"/>
      <c r="AB625" s="2097"/>
      <c r="AC625" s="2097"/>
      <c r="AD625" s="2097"/>
      <c r="AE625" s="2097"/>
      <c r="AF625" s="2097"/>
      <c r="AG625" s="2097"/>
      <c r="AH625" s="2097"/>
      <c r="AI625" s="2097"/>
      <c r="AJ625" s="2097"/>
      <c r="AK625" s="2097"/>
      <c r="AL625" s="2097"/>
      <c r="AM625" s="2097"/>
      <c r="AN625" s="2097"/>
      <c r="AO625" s="2097"/>
      <c r="AP625" s="2097"/>
      <c r="AQ625" s="2097"/>
      <c r="AR625" s="2097"/>
      <c r="AS625" s="2097"/>
      <c r="AT625" s="2097"/>
      <c r="AU625" s="2097"/>
      <c r="AV625" s="2097"/>
      <c r="AW625" s="2097"/>
      <c r="AX625" s="2097"/>
      <c r="AY625" s="2097"/>
      <c r="AZ625" s="2097"/>
      <c r="BA625" s="2097"/>
      <c r="BB625" s="2097"/>
      <c r="BC625" s="2097"/>
      <c r="BD625" s="2097"/>
      <c r="BE625" s="65"/>
      <c r="BF625" s="65"/>
      <c r="BG625" s="2446"/>
      <c r="BH625" s="2446"/>
      <c r="BI625" s="2160"/>
      <c r="BJ625" s="2160"/>
      <c r="BK625" s="2160"/>
      <c r="BL625" s="2160"/>
      <c r="BM625" s="2160"/>
      <c r="BN625" s="2160"/>
      <c r="BO625" s="2160"/>
      <c r="BP625" s="2160"/>
      <c r="BQ625" s="2160"/>
      <c r="BR625" s="2160"/>
      <c r="BS625" s="2160"/>
      <c r="BT625" s="2160"/>
      <c r="BU625" s="2160"/>
      <c r="BV625" s="2160"/>
      <c r="BW625" s="2160"/>
      <c r="BX625" s="2160"/>
      <c r="BY625" s="2160"/>
      <c r="BZ625" s="2160"/>
      <c r="CA625" s="2160"/>
      <c r="CB625" s="2160"/>
      <c r="CC625" s="2160"/>
      <c r="CD625" s="2160"/>
      <c r="CE625" s="76"/>
      <c r="CF625" s="76"/>
      <c r="CG625" s="77"/>
      <c r="CH625" s="77"/>
      <c r="CN625" s="85"/>
      <c r="CO625" s="85"/>
      <c r="CP625" s="85"/>
      <c r="CQ625" s="85"/>
      <c r="CR625" s="85"/>
      <c r="CS625" s="85"/>
      <c r="CT625" s="85"/>
      <c r="CU625" s="85"/>
      <c r="CV625" s="85"/>
    </row>
    <row r="626" spans="1:100" ht="13.5" customHeight="1" x14ac:dyDescent="0.2">
      <c r="A626" s="132" t="str">
        <f>+IF('⑧一覧からの作成用データ（異動届）'!$AC$41="印刷ＯＫ→",1,"")</f>
        <v/>
      </c>
      <c r="B626" s="2413"/>
      <c r="C626" s="2413"/>
      <c r="D626" s="2396"/>
      <c r="E626" s="2396"/>
      <c r="F626" s="2413"/>
      <c r="G626" s="2413"/>
      <c r="H626" s="2396"/>
      <c r="I626" s="2396"/>
      <c r="J626" s="486"/>
      <c r="K626" s="2096"/>
      <c r="L626" s="2096"/>
      <c r="M626" s="2096"/>
      <c r="N626" s="2096"/>
      <c r="O626" s="2096"/>
      <c r="P626" s="2098"/>
      <c r="Q626" s="2098"/>
      <c r="R626" s="2098"/>
      <c r="S626" s="2098"/>
      <c r="T626" s="2098"/>
      <c r="U626" s="2098"/>
      <c r="V626" s="2098"/>
      <c r="W626" s="2098"/>
      <c r="X626" s="2098"/>
      <c r="Y626" s="2098"/>
      <c r="Z626" s="2098"/>
      <c r="AA626" s="2098"/>
      <c r="AB626" s="2098"/>
      <c r="AC626" s="2098"/>
      <c r="AD626" s="2098"/>
      <c r="AE626" s="2098"/>
      <c r="AF626" s="2098"/>
      <c r="AG626" s="2098"/>
      <c r="AH626" s="2098"/>
      <c r="AI626" s="2098"/>
      <c r="AJ626" s="2098"/>
      <c r="AK626" s="2098"/>
      <c r="AL626" s="2098"/>
      <c r="AM626" s="2098"/>
      <c r="AN626" s="2098"/>
      <c r="AO626" s="2098"/>
      <c r="AP626" s="2098"/>
      <c r="AQ626" s="2098"/>
      <c r="AR626" s="2098"/>
      <c r="AS626" s="2098"/>
      <c r="AT626" s="2098"/>
      <c r="AU626" s="2098"/>
      <c r="AV626" s="2098"/>
      <c r="AW626" s="2098"/>
      <c r="AX626" s="2098"/>
      <c r="AY626" s="2098"/>
      <c r="AZ626" s="2098"/>
      <c r="BA626" s="2098"/>
      <c r="BB626" s="2098"/>
      <c r="BC626" s="2098"/>
      <c r="BD626" s="2098"/>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76"/>
      <c r="CC626" s="76"/>
      <c r="CD626" s="76"/>
      <c r="CE626" s="76"/>
      <c r="CF626" s="76"/>
      <c r="CG626" s="77"/>
      <c r="CH626" s="77"/>
      <c r="CN626" s="85"/>
      <c r="CO626" s="85"/>
      <c r="CP626" s="85"/>
      <c r="CQ626" s="85"/>
      <c r="CR626" s="85"/>
      <c r="CS626" s="85"/>
      <c r="CT626" s="85"/>
      <c r="CU626" s="85"/>
      <c r="CV626" s="85"/>
    </row>
    <row r="627" spans="1:100" ht="13.5" customHeight="1" x14ac:dyDescent="0.2">
      <c r="A627" s="132" t="str">
        <f>+IF('⑧一覧からの作成用データ（異動届）'!$AC$41="印刷ＯＫ→",1,"")</f>
        <v/>
      </c>
      <c r="B627" s="2413"/>
      <c r="C627" s="2413"/>
      <c r="D627" s="2396"/>
      <c r="E627" s="2396"/>
      <c r="F627" s="2413"/>
      <c r="G627" s="2413"/>
      <c r="H627" s="2396"/>
      <c r="I627" s="2396"/>
      <c r="J627" s="486"/>
      <c r="K627" s="66"/>
      <c r="L627" s="66"/>
      <c r="M627" s="66"/>
      <c r="N627" s="66"/>
      <c r="O627" s="66"/>
      <c r="P627" s="485"/>
      <c r="Q627" s="485"/>
      <c r="R627" s="485"/>
      <c r="S627" s="485"/>
      <c r="T627" s="485"/>
      <c r="U627" s="485"/>
      <c r="V627" s="485"/>
      <c r="W627" s="485"/>
      <c r="X627" s="485"/>
      <c r="Y627" s="485"/>
      <c r="Z627" s="485"/>
      <c r="AA627" s="485"/>
      <c r="AB627" s="485"/>
      <c r="AC627" s="485"/>
      <c r="AD627" s="485"/>
      <c r="AE627" s="485"/>
      <c r="AF627" s="485"/>
      <c r="AG627" s="485"/>
      <c r="AH627" s="485"/>
      <c r="AI627" s="485"/>
      <c r="AJ627" s="485"/>
      <c r="AK627" s="485"/>
      <c r="AL627" s="485"/>
      <c r="AM627" s="485"/>
      <c r="AN627" s="485"/>
      <c r="AO627" s="485"/>
      <c r="AP627" s="485"/>
      <c r="AQ627" s="48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76"/>
      <c r="CC627" s="76"/>
      <c r="CD627" s="76"/>
      <c r="CE627" s="76"/>
      <c r="CF627" s="76"/>
      <c r="CG627" s="77"/>
      <c r="CH627" s="77"/>
      <c r="CN627" s="85"/>
      <c r="CO627" s="85"/>
      <c r="CP627" s="85"/>
      <c r="CQ627" s="85"/>
      <c r="CR627" s="85"/>
      <c r="CS627" s="85"/>
      <c r="CT627" s="85"/>
      <c r="CU627" s="85"/>
      <c r="CV627" s="85"/>
    </row>
    <row r="628" spans="1:100" ht="6" customHeight="1" x14ac:dyDescent="0.2">
      <c r="A628" s="132" t="str">
        <f>+IF('⑧一覧からの作成用データ（異動届）'!$AC$42="印刷ＯＫ→",1,"")</f>
        <v/>
      </c>
      <c r="B628" s="82"/>
      <c r="C628" s="2414" t="s">
        <v>113</v>
      </c>
      <c r="D628" s="2414"/>
      <c r="E628" s="2414"/>
      <c r="F628" s="2414"/>
      <c r="G628" s="2414"/>
      <c r="H628" s="2414"/>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c r="BC628" s="82"/>
      <c r="BD628" s="82"/>
      <c r="BE628" s="82"/>
      <c r="BF628" s="82"/>
      <c r="BG628" s="82"/>
      <c r="BH628" s="82"/>
      <c r="BI628" s="82"/>
      <c r="BJ628" s="82"/>
      <c r="BK628" s="82"/>
      <c r="BL628" s="82"/>
      <c r="BM628" s="82"/>
      <c r="BN628" s="82"/>
      <c r="BO628" s="82"/>
      <c r="BP628" s="82"/>
      <c r="BQ628" s="82"/>
      <c r="BR628" s="82"/>
      <c r="BS628" s="82"/>
      <c r="BT628" s="82"/>
      <c r="BU628" s="82"/>
      <c r="BV628" s="82"/>
      <c r="BW628" s="82"/>
      <c r="BX628" s="82"/>
      <c r="BY628" s="82"/>
      <c r="BZ628" s="82"/>
      <c r="CA628" s="82"/>
      <c r="CB628" s="82"/>
      <c r="CC628" s="82"/>
      <c r="CD628" s="82"/>
      <c r="CE628" s="82"/>
      <c r="CF628" s="82"/>
    </row>
    <row r="629" spans="1:100" ht="12.75" customHeight="1" x14ac:dyDescent="0.2">
      <c r="A629" s="132" t="str">
        <f>+IF('⑧一覧からの作成用データ（異動届）'!$AC$42="印刷ＯＫ→",1,"")</f>
        <v/>
      </c>
      <c r="B629" s="82"/>
      <c r="C629" s="2414"/>
      <c r="D629" s="2414"/>
      <c r="E629" s="2414"/>
      <c r="F629" s="2414"/>
      <c r="G629" s="2414"/>
      <c r="H629" s="2414"/>
      <c r="I629" s="82"/>
      <c r="J629" s="82"/>
      <c r="K629" s="2415" t="s">
        <v>489</v>
      </c>
      <c r="L629" s="2415"/>
      <c r="M629" s="2415"/>
      <c r="N629" s="2415"/>
      <c r="O629" s="2415"/>
      <c r="P629" s="2415"/>
      <c r="Q629" s="2415"/>
      <c r="R629" s="2415"/>
      <c r="S629" s="2415"/>
      <c r="T629" s="2415"/>
      <c r="U629" s="2415"/>
      <c r="V629" s="2415"/>
      <c r="W629" s="2415"/>
      <c r="X629" s="2415"/>
      <c r="Y629" s="2415"/>
      <c r="Z629" s="2415"/>
      <c r="AA629" s="2415"/>
      <c r="AB629" s="2417" t="s">
        <v>490</v>
      </c>
      <c r="AC629" s="2417"/>
      <c r="AD629" s="2417"/>
      <c r="AE629" s="2417"/>
      <c r="AF629" s="2417"/>
      <c r="AG629" s="2417"/>
      <c r="AH629" s="2417"/>
      <c r="AI629" s="2417"/>
      <c r="AJ629" s="2417"/>
      <c r="AK629" s="2417"/>
      <c r="AL629" s="2417"/>
      <c r="AM629" s="2417"/>
      <c r="AN629" s="2417"/>
      <c r="AO629" s="2417"/>
      <c r="AP629" s="2417"/>
      <c r="AQ629" s="2417"/>
      <c r="AR629" s="2417"/>
      <c r="AS629" s="2417"/>
      <c r="AT629" s="2417"/>
      <c r="AU629" s="2417"/>
      <c r="AV629" s="2417"/>
      <c r="AW629" s="2417"/>
      <c r="AX629" s="2419" t="s">
        <v>26</v>
      </c>
      <c r="AY629" s="2420"/>
      <c r="AZ629" s="2420"/>
      <c r="BA629" s="2421"/>
      <c r="BB629" s="2428"/>
      <c r="BC629" s="2429"/>
      <c r="BD629" s="2429"/>
      <c r="BE629" s="2429"/>
      <c r="BF629" s="2429"/>
      <c r="BG629" s="2429"/>
      <c r="BH629" s="2429"/>
      <c r="BI629" s="2429"/>
      <c r="BJ629" s="2429"/>
      <c r="BK629" s="2429"/>
      <c r="BL629" s="2429"/>
      <c r="BM629" s="2429"/>
      <c r="BN629" s="2429"/>
      <c r="BO629" s="2429"/>
      <c r="BP629" s="2429"/>
      <c r="BQ629" s="2429"/>
      <c r="BR629" s="2429"/>
      <c r="BS629" s="2429"/>
      <c r="BT629" s="2430"/>
      <c r="BU629" s="697" t="s">
        <v>28</v>
      </c>
      <c r="BV629" s="2051"/>
      <c r="BW629" s="2051"/>
      <c r="BX629" s="2051"/>
      <c r="BY629" s="2051"/>
      <c r="BZ629" s="2051"/>
      <c r="CA629" s="2051"/>
      <c r="CB629" s="2051"/>
      <c r="CC629" s="2051"/>
      <c r="CD629" s="2053"/>
      <c r="CE629" s="82"/>
      <c r="CF629" s="82"/>
    </row>
    <row r="630" spans="1:100" ht="12.75" customHeight="1" x14ac:dyDescent="0.2">
      <c r="A630" s="132" t="str">
        <f>+IF('⑧一覧からの作成用データ（異動届）'!$AC$42="印刷ＯＫ→",1,"")</f>
        <v/>
      </c>
      <c r="B630" s="82"/>
      <c r="C630" s="2414"/>
      <c r="D630" s="2414"/>
      <c r="E630" s="2414"/>
      <c r="F630" s="2414"/>
      <c r="G630" s="2414"/>
      <c r="H630" s="2414"/>
      <c r="I630" s="82"/>
      <c r="J630" s="82"/>
      <c r="K630" s="2415"/>
      <c r="L630" s="2415"/>
      <c r="M630" s="2415"/>
      <c r="N630" s="2415"/>
      <c r="O630" s="2415"/>
      <c r="P630" s="2415"/>
      <c r="Q630" s="2415"/>
      <c r="R630" s="2415"/>
      <c r="S630" s="2415"/>
      <c r="T630" s="2415"/>
      <c r="U630" s="2415"/>
      <c r="V630" s="2415"/>
      <c r="W630" s="2415"/>
      <c r="X630" s="2415"/>
      <c r="Y630" s="2415"/>
      <c r="Z630" s="2415"/>
      <c r="AA630" s="2415"/>
      <c r="AB630" s="2417"/>
      <c r="AC630" s="2417"/>
      <c r="AD630" s="2417"/>
      <c r="AE630" s="2417"/>
      <c r="AF630" s="2417"/>
      <c r="AG630" s="2417"/>
      <c r="AH630" s="2417"/>
      <c r="AI630" s="2417"/>
      <c r="AJ630" s="2417"/>
      <c r="AK630" s="2417"/>
      <c r="AL630" s="2417"/>
      <c r="AM630" s="2417"/>
      <c r="AN630" s="2417"/>
      <c r="AO630" s="2417"/>
      <c r="AP630" s="2417"/>
      <c r="AQ630" s="2417"/>
      <c r="AR630" s="2417"/>
      <c r="AS630" s="2417"/>
      <c r="AT630" s="2417"/>
      <c r="AU630" s="2417"/>
      <c r="AV630" s="2417"/>
      <c r="AW630" s="2417"/>
      <c r="AX630" s="2422"/>
      <c r="AY630" s="2423"/>
      <c r="AZ630" s="2423"/>
      <c r="BA630" s="2424"/>
      <c r="BB630" s="2431"/>
      <c r="BC630" s="2432"/>
      <c r="BD630" s="2432"/>
      <c r="BE630" s="2432"/>
      <c r="BF630" s="2432"/>
      <c r="BG630" s="2432"/>
      <c r="BH630" s="2432"/>
      <c r="BI630" s="2432"/>
      <c r="BJ630" s="2432"/>
      <c r="BK630" s="2432"/>
      <c r="BL630" s="2432"/>
      <c r="BM630" s="2432"/>
      <c r="BN630" s="2432"/>
      <c r="BO630" s="2432"/>
      <c r="BP630" s="2432"/>
      <c r="BQ630" s="2432"/>
      <c r="BR630" s="2432"/>
      <c r="BS630" s="2432"/>
      <c r="BT630" s="2433"/>
      <c r="BU630" s="1559"/>
      <c r="BV630" s="2052"/>
      <c r="BW630" s="2052"/>
      <c r="BX630" s="2052"/>
      <c r="BY630" s="2052"/>
      <c r="BZ630" s="2052"/>
      <c r="CA630" s="2052"/>
      <c r="CB630" s="2052"/>
      <c r="CC630" s="2052"/>
      <c r="CD630" s="2054"/>
      <c r="CE630" s="83"/>
      <c r="CF630" s="83"/>
    </row>
    <row r="631" spans="1:100" ht="12.75" customHeight="1" x14ac:dyDescent="0.2">
      <c r="A631" s="132" t="str">
        <f>+IF('⑧一覧からの作成用データ（異動届）'!$AC$42="印刷ＯＫ→",1,"")</f>
        <v/>
      </c>
      <c r="B631" s="82"/>
      <c r="C631" s="82"/>
      <c r="D631" s="82"/>
      <c r="E631" s="82"/>
      <c r="F631" s="82"/>
      <c r="G631" s="82"/>
      <c r="H631" s="82"/>
      <c r="I631" s="82"/>
      <c r="J631" s="82"/>
      <c r="K631" s="2415"/>
      <c r="L631" s="2415"/>
      <c r="M631" s="2415"/>
      <c r="N631" s="2415"/>
      <c r="O631" s="2415"/>
      <c r="P631" s="2415"/>
      <c r="Q631" s="2415"/>
      <c r="R631" s="2415"/>
      <c r="S631" s="2415"/>
      <c r="T631" s="2415"/>
      <c r="U631" s="2415"/>
      <c r="V631" s="2415"/>
      <c r="W631" s="2415"/>
      <c r="X631" s="2415"/>
      <c r="Y631" s="2415"/>
      <c r="Z631" s="2415"/>
      <c r="AA631" s="2415"/>
      <c r="AB631" s="2417"/>
      <c r="AC631" s="2417"/>
      <c r="AD631" s="2417"/>
      <c r="AE631" s="2417"/>
      <c r="AF631" s="2417"/>
      <c r="AG631" s="2417"/>
      <c r="AH631" s="2417"/>
      <c r="AI631" s="2417"/>
      <c r="AJ631" s="2417"/>
      <c r="AK631" s="2417"/>
      <c r="AL631" s="2417"/>
      <c r="AM631" s="2417"/>
      <c r="AN631" s="2417"/>
      <c r="AO631" s="2417"/>
      <c r="AP631" s="2417"/>
      <c r="AQ631" s="2417"/>
      <c r="AR631" s="2417"/>
      <c r="AS631" s="2417"/>
      <c r="AT631" s="2417"/>
      <c r="AU631" s="2417"/>
      <c r="AV631" s="2417"/>
      <c r="AW631" s="2417"/>
      <c r="AX631" s="2422"/>
      <c r="AY631" s="2423"/>
      <c r="AZ631" s="2423"/>
      <c r="BA631" s="2424"/>
      <c r="BB631" s="2431"/>
      <c r="BC631" s="2432"/>
      <c r="BD631" s="2432"/>
      <c r="BE631" s="2432"/>
      <c r="BF631" s="2432"/>
      <c r="BG631" s="2432"/>
      <c r="BH631" s="2432"/>
      <c r="BI631" s="2432"/>
      <c r="BJ631" s="2432"/>
      <c r="BK631" s="2432"/>
      <c r="BL631" s="2432"/>
      <c r="BM631" s="2432"/>
      <c r="BN631" s="2432"/>
      <c r="BO631" s="2432"/>
      <c r="BP631" s="2432"/>
      <c r="BQ631" s="2432"/>
      <c r="BR631" s="2432"/>
      <c r="BS631" s="2432"/>
      <c r="BT631" s="2433"/>
      <c r="BU631" s="2437" t="s">
        <v>27</v>
      </c>
      <c r="BV631" s="2397" t="s">
        <v>29</v>
      </c>
      <c r="BW631" s="2397"/>
      <c r="BX631" s="2397"/>
      <c r="BY631" s="2397"/>
      <c r="BZ631" s="2398"/>
      <c r="CA631" s="1683" t="s">
        <v>30</v>
      </c>
      <c r="CB631" s="2397"/>
      <c r="CC631" s="2397"/>
      <c r="CD631" s="2398"/>
      <c r="CE631" s="76"/>
      <c r="CF631" s="76"/>
    </row>
    <row r="632" spans="1:100" ht="12.75" customHeight="1" x14ac:dyDescent="0.2">
      <c r="A632" s="132" t="str">
        <f>+IF('⑧一覧からの作成用データ（異動届）'!$AC$42="印刷ＯＫ→",1,"")</f>
        <v/>
      </c>
      <c r="B632" s="82"/>
      <c r="C632" s="82">
        <v>3</v>
      </c>
      <c r="D632" s="82"/>
      <c r="E632" s="82"/>
      <c r="F632" s="82"/>
      <c r="G632" s="82"/>
      <c r="H632" s="82">
        <v>2</v>
      </c>
      <c r="I632" s="82">
        <v>1</v>
      </c>
      <c r="J632" s="82"/>
      <c r="K632" s="2415"/>
      <c r="L632" s="2415"/>
      <c r="M632" s="2415"/>
      <c r="N632" s="2415"/>
      <c r="O632" s="2415"/>
      <c r="P632" s="2415"/>
      <c r="Q632" s="2415"/>
      <c r="R632" s="2415"/>
      <c r="S632" s="2415"/>
      <c r="T632" s="2415"/>
      <c r="U632" s="2415"/>
      <c r="V632" s="2415"/>
      <c r="W632" s="2415"/>
      <c r="X632" s="2415"/>
      <c r="Y632" s="2415"/>
      <c r="Z632" s="2415"/>
      <c r="AA632" s="2415"/>
      <c r="AB632" s="2417"/>
      <c r="AC632" s="2417"/>
      <c r="AD632" s="2417"/>
      <c r="AE632" s="2417"/>
      <c r="AF632" s="2417"/>
      <c r="AG632" s="2417"/>
      <c r="AH632" s="2417"/>
      <c r="AI632" s="2417"/>
      <c r="AJ632" s="2417"/>
      <c r="AK632" s="2417"/>
      <c r="AL632" s="2417"/>
      <c r="AM632" s="2417"/>
      <c r="AN632" s="2417"/>
      <c r="AO632" s="2417"/>
      <c r="AP632" s="2417"/>
      <c r="AQ632" s="2417"/>
      <c r="AR632" s="2417"/>
      <c r="AS632" s="2417"/>
      <c r="AT632" s="2417"/>
      <c r="AU632" s="2417"/>
      <c r="AV632" s="2417"/>
      <c r="AW632" s="2417"/>
      <c r="AX632" s="2422"/>
      <c r="AY632" s="2423"/>
      <c r="AZ632" s="2423"/>
      <c r="BA632" s="2424"/>
      <c r="BB632" s="2431"/>
      <c r="BC632" s="2432"/>
      <c r="BD632" s="2432"/>
      <c r="BE632" s="2432"/>
      <c r="BF632" s="2432"/>
      <c r="BG632" s="2432"/>
      <c r="BH632" s="2432"/>
      <c r="BI632" s="2432"/>
      <c r="BJ632" s="2432"/>
      <c r="BK632" s="2432"/>
      <c r="BL632" s="2432"/>
      <c r="BM632" s="2432"/>
      <c r="BN632" s="2432"/>
      <c r="BO632" s="2432"/>
      <c r="BP632" s="2432"/>
      <c r="BQ632" s="2432"/>
      <c r="BR632" s="2432"/>
      <c r="BS632" s="2432"/>
      <c r="BT632" s="2433"/>
      <c r="BU632" s="2437"/>
      <c r="BV632" s="2399"/>
      <c r="BW632" s="2399"/>
      <c r="BX632" s="2399"/>
      <c r="BY632" s="2399"/>
      <c r="BZ632" s="2400"/>
      <c r="CA632" s="2401"/>
      <c r="CB632" s="2399"/>
      <c r="CC632" s="2399"/>
      <c r="CD632" s="2400"/>
      <c r="CE632" s="76"/>
      <c r="CF632" s="76"/>
    </row>
    <row r="633" spans="1:100" ht="12.75" customHeight="1" x14ac:dyDescent="0.2">
      <c r="A633" s="132" t="str">
        <f>+IF('⑧一覧からの作成用データ（異動届）'!$AC$42="印刷ＯＫ→",1,"")</f>
        <v/>
      </c>
      <c r="B633" s="2413" t="s">
        <v>67</v>
      </c>
      <c r="C633" s="2413" t="s">
        <v>66</v>
      </c>
      <c r="D633" s="2396" t="s">
        <v>65</v>
      </c>
      <c r="E633" s="2396" t="s">
        <v>64</v>
      </c>
      <c r="F633" s="2413" t="s">
        <v>63</v>
      </c>
      <c r="G633" s="2413" t="s">
        <v>62</v>
      </c>
      <c r="H633" s="2396" t="s">
        <v>61</v>
      </c>
      <c r="I633" s="2396" t="s">
        <v>60</v>
      </c>
      <c r="J633" s="486"/>
      <c r="K633" s="2415"/>
      <c r="L633" s="2415"/>
      <c r="M633" s="2415"/>
      <c r="N633" s="2415"/>
      <c r="O633" s="2415"/>
      <c r="P633" s="2415"/>
      <c r="Q633" s="2415"/>
      <c r="R633" s="2415"/>
      <c r="S633" s="2415"/>
      <c r="T633" s="2415"/>
      <c r="U633" s="2415"/>
      <c r="V633" s="2415"/>
      <c r="W633" s="2415"/>
      <c r="X633" s="2415"/>
      <c r="Y633" s="2415"/>
      <c r="Z633" s="2415"/>
      <c r="AA633" s="2415"/>
      <c r="AB633" s="2417"/>
      <c r="AC633" s="2417"/>
      <c r="AD633" s="2417"/>
      <c r="AE633" s="2417"/>
      <c r="AF633" s="2417"/>
      <c r="AG633" s="2417"/>
      <c r="AH633" s="2417"/>
      <c r="AI633" s="2417"/>
      <c r="AJ633" s="2417"/>
      <c r="AK633" s="2417"/>
      <c r="AL633" s="2417"/>
      <c r="AM633" s="2417"/>
      <c r="AN633" s="2417"/>
      <c r="AO633" s="2417"/>
      <c r="AP633" s="2417"/>
      <c r="AQ633" s="2417"/>
      <c r="AR633" s="2417"/>
      <c r="AS633" s="2417"/>
      <c r="AT633" s="2417"/>
      <c r="AU633" s="2417"/>
      <c r="AV633" s="2417"/>
      <c r="AW633" s="2417"/>
      <c r="AX633" s="2422"/>
      <c r="AY633" s="2423"/>
      <c r="AZ633" s="2423"/>
      <c r="BA633" s="2424"/>
      <c r="BB633" s="2431"/>
      <c r="BC633" s="2432"/>
      <c r="BD633" s="2432"/>
      <c r="BE633" s="2432"/>
      <c r="BF633" s="2432"/>
      <c r="BG633" s="2432"/>
      <c r="BH633" s="2432"/>
      <c r="BI633" s="2432"/>
      <c r="BJ633" s="2432"/>
      <c r="BK633" s="2432"/>
      <c r="BL633" s="2432"/>
      <c r="BM633" s="2432"/>
      <c r="BN633" s="2432"/>
      <c r="BO633" s="2432"/>
      <c r="BP633" s="2432"/>
      <c r="BQ633" s="2432"/>
      <c r="BR633" s="2432"/>
      <c r="BS633" s="2432"/>
      <c r="BT633" s="2433"/>
      <c r="BU633" s="2437"/>
      <c r="BV633" s="2397" t="s">
        <v>32</v>
      </c>
      <c r="BW633" s="2397"/>
      <c r="BX633" s="2397"/>
      <c r="BY633" s="2397"/>
      <c r="BZ633" s="2398"/>
      <c r="CA633" s="1683" t="s">
        <v>31</v>
      </c>
      <c r="CB633" s="2397"/>
      <c r="CC633" s="2397"/>
      <c r="CD633" s="2398"/>
      <c r="CE633" s="76"/>
      <c r="CF633" s="76"/>
    </row>
    <row r="634" spans="1:100" ht="13.5" customHeight="1" x14ac:dyDescent="0.2">
      <c r="A634" s="132" t="str">
        <f>+IF('⑧一覧からの作成用データ（異動届）'!$AC$42="印刷ＯＫ→",1,"")</f>
        <v/>
      </c>
      <c r="B634" s="2413"/>
      <c r="C634" s="2413"/>
      <c r="D634" s="2396"/>
      <c r="E634" s="2396"/>
      <c r="F634" s="2413"/>
      <c r="G634" s="2413"/>
      <c r="H634" s="2396"/>
      <c r="I634" s="2396"/>
      <c r="J634" s="486"/>
      <c r="K634" s="2416"/>
      <c r="L634" s="2416"/>
      <c r="M634" s="2416"/>
      <c r="N634" s="2416"/>
      <c r="O634" s="2416"/>
      <c r="P634" s="2416"/>
      <c r="Q634" s="2416"/>
      <c r="R634" s="2416"/>
      <c r="S634" s="2416"/>
      <c r="T634" s="2416"/>
      <c r="U634" s="2416"/>
      <c r="V634" s="2416"/>
      <c r="W634" s="2416"/>
      <c r="X634" s="2416"/>
      <c r="Y634" s="2416"/>
      <c r="Z634" s="2416"/>
      <c r="AA634" s="2416"/>
      <c r="AB634" s="2418"/>
      <c r="AC634" s="2418"/>
      <c r="AD634" s="2418"/>
      <c r="AE634" s="2418"/>
      <c r="AF634" s="2418"/>
      <c r="AG634" s="2418"/>
      <c r="AH634" s="2418"/>
      <c r="AI634" s="2418"/>
      <c r="AJ634" s="2418"/>
      <c r="AK634" s="2418"/>
      <c r="AL634" s="2418"/>
      <c r="AM634" s="2418"/>
      <c r="AN634" s="2418"/>
      <c r="AO634" s="2418"/>
      <c r="AP634" s="2418"/>
      <c r="AQ634" s="2418"/>
      <c r="AR634" s="2418"/>
      <c r="AS634" s="2418"/>
      <c r="AT634" s="2418"/>
      <c r="AU634" s="2418"/>
      <c r="AV634" s="2418"/>
      <c r="AW634" s="2418"/>
      <c r="AX634" s="2425"/>
      <c r="AY634" s="2426"/>
      <c r="AZ634" s="2426"/>
      <c r="BA634" s="2427"/>
      <c r="BB634" s="2434"/>
      <c r="BC634" s="2435"/>
      <c r="BD634" s="2435"/>
      <c r="BE634" s="2435"/>
      <c r="BF634" s="2435"/>
      <c r="BG634" s="2435"/>
      <c r="BH634" s="2435"/>
      <c r="BI634" s="2435"/>
      <c r="BJ634" s="2435"/>
      <c r="BK634" s="2435"/>
      <c r="BL634" s="2435"/>
      <c r="BM634" s="2435"/>
      <c r="BN634" s="2435"/>
      <c r="BO634" s="2435"/>
      <c r="BP634" s="2435"/>
      <c r="BQ634" s="2435"/>
      <c r="BR634" s="2435"/>
      <c r="BS634" s="2435"/>
      <c r="BT634" s="2436"/>
      <c r="BU634" s="2437"/>
      <c r="BV634" s="2399"/>
      <c r="BW634" s="2399"/>
      <c r="BX634" s="2399"/>
      <c r="BY634" s="2399"/>
      <c r="BZ634" s="2400"/>
      <c r="CA634" s="2401"/>
      <c r="CB634" s="2399"/>
      <c r="CC634" s="2399"/>
      <c r="CD634" s="2400"/>
      <c r="CE634" s="76"/>
      <c r="CF634" s="76"/>
      <c r="CG634" s="84"/>
      <c r="CL634" s="85"/>
      <c r="CM634" s="85"/>
      <c r="CN634" s="85"/>
      <c r="CO634" s="85"/>
      <c r="CP634" s="85"/>
      <c r="CQ634" s="85"/>
      <c r="CR634" s="85"/>
      <c r="CS634" s="85"/>
      <c r="CT634" s="85"/>
    </row>
    <row r="635" spans="1:100" ht="13.5" customHeight="1" x14ac:dyDescent="0.2">
      <c r="A635" s="132" t="str">
        <f>+IF('⑧一覧からの作成用データ（異動届）'!$AC$42="印刷ＯＫ→",1,"")</f>
        <v/>
      </c>
      <c r="B635" s="2413"/>
      <c r="C635" s="2413"/>
      <c r="D635" s="2396"/>
      <c r="E635" s="2396"/>
      <c r="F635" s="2413"/>
      <c r="G635" s="2413"/>
      <c r="H635" s="2396"/>
      <c r="I635" s="2396"/>
      <c r="J635" s="486"/>
      <c r="K635" s="45"/>
      <c r="L635" s="25"/>
      <c r="M635" s="25"/>
      <c r="N635" s="25"/>
      <c r="O635" s="25"/>
      <c r="P635" s="25"/>
      <c r="Q635" s="25"/>
      <c r="R635" s="25"/>
      <c r="S635" s="25"/>
      <c r="T635" s="25"/>
      <c r="U635" s="25"/>
      <c r="V635" s="25"/>
      <c r="W635" s="25"/>
      <c r="X635" s="25"/>
      <c r="Y635" s="46"/>
      <c r="Z635" s="2402" t="s">
        <v>466</v>
      </c>
      <c r="AA635" s="2403"/>
      <c r="AB635" s="2408" t="s">
        <v>21</v>
      </c>
      <c r="AC635" s="2409"/>
      <c r="AD635" s="2409"/>
      <c r="AE635" s="2409"/>
      <c r="AF635" s="2409"/>
      <c r="AG635" s="2410"/>
      <c r="AH635" s="1682" t="s">
        <v>482</v>
      </c>
      <c r="AI635" s="1683"/>
      <c r="AJ635" s="2097" t="str">
        <f>①伊勢崎市における事業所基本情報!$K$26&amp;"-"&amp;①伊勢崎市における事業所基本情報!Q26&amp;""</f>
        <v>-</v>
      </c>
      <c r="AK635" s="2097"/>
      <c r="AL635" s="2097"/>
      <c r="AM635" s="2097"/>
      <c r="AN635" s="2097"/>
      <c r="AO635" s="2097"/>
      <c r="AP635" s="2097"/>
      <c r="AQ635" s="2097"/>
      <c r="AR635" s="25"/>
      <c r="AS635" s="25"/>
      <c r="AT635" s="25"/>
      <c r="AU635" s="25"/>
      <c r="AV635" s="25"/>
      <c r="AW635" s="25"/>
      <c r="AX635" s="25"/>
      <c r="AY635" s="76"/>
      <c r="AZ635" s="76"/>
      <c r="BA635" s="76"/>
      <c r="BB635" s="76"/>
      <c r="BC635" s="76"/>
      <c r="BD635" s="25"/>
      <c r="BE635" s="25"/>
      <c r="BF635" s="25"/>
      <c r="BG635" s="25"/>
      <c r="BH635" s="2386" t="s">
        <v>492</v>
      </c>
      <c r="BI635" s="2386"/>
      <c r="BJ635" s="2386"/>
      <c r="BK635" s="2386"/>
      <c r="BL635" s="2386"/>
      <c r="BM635" s="2386"/>
      <c r="BN635" s="2386"/>
      <c r="BO635" s="2411" t="str">
        <f>①伊勢崎市における事業所基本情報!$CG$18&amp;""</f>
        <v/>
      </c>
      <c r="BP635" s="2392"/>
      <c r="BQ635" s="2392" t="str">
        <f>①伊勢崎市における事業所基本情報!$CH$18&amp;""</f>
        <v/>
      </c>
      <c r="BR635" s="2392"/>
      <c r="BS635" s="2392" t="str">
        <f>①伊勢崎市における事業所基本情報!$CI$18&amp;""</f>
        <v/>
      </c>
      <c r="BT635" s="2392"/>
      <c r="BU635" s="2392" t="str">
        <f>①伊勢崎市における事業所基本情報!$CJ$18&amp;""</f>
        <v/>
      </c>
      <c r="BV635" s="2392"/>
      <c r="BW635" s="2392" t="str">
        <f>①伊勢崎市における事業所基本情報!$CK$18&amp;""</f>
        <v/>
      </c>
      <c r="BX635" s="2392"/>
      <c r="BY635" s="2392" t="str">
        <f>①伊勢崎市における事業所基本情報!$CL$18&amp;""</f>
        <v/>
      </c>
      <c r="BZ635" s="2392"/>
      <c r="CA635" s="2392" t="str">
        <f>①伊勢崎市における事業所基本情報!$CM$18&amp;""</f>
        <v/>
      </c>
      <c r="CB635" s="2392"/>
      <c r="CC635" s="2392" t="str">
        <f>①伊勢崎市における事業所基本情報!$CN$18&amp;""</f>
        <v/>
      </c>
      <c r="CD635" s="2394"/>
      <c r="CE635" s="86"/>
      <c r="CF635" s="86"/>
      <c r="CG635" s="84"/>
      <c r="CL635" s="85"/>
      <c r="CM635" s="85"/>
      <c r="CN635" s="85"/>
      <c r="CO635" s="85"/>
      <c r="CP635" s="85"/>
      <c r="CQ635" s="85"/>
      <c r="CR635" s="85"/>
      <c r="CS635" s="85"/>
      <c r="CT635" s="85"/>
    </row>
    <row r="636" spans="1:100" ht="12" customHeight="1" x14ac:dyDescent="0.2">
      <c r="A636" s="132" t="str">
        <f>+IF('⑧一覧からの作成用データ（異動届）'!$AC$42="印刷ＯＫ→",1,"")</f>
        <v/>
      </c>
      <c r="B636" s="2413"/>
      <c r="C636" s="2413"/>
      <c r="D636" s="2396"/>
      <c r="E636" s="2396"/>
      <c r="F636" s="2413"/>
      <c r="G636" s="2413"/>
      <c r="H636" s="2396"/>
      <c r="I636" s="2396"/>
      <c r="J636" s="486"/>
      <c r="K636" s="47"/>
      <c r="L636" s="76"/>
      <c r="M636" s="76"/>
      <c r="N636" s="76"/>
      <c r="O636" s="76"/>
      <c r="P636" s="76"/>
      <c r="Q636" s="76"/>
      <c r="R636" s="76"/>
      <c r="S636" s="76"/>
      <c r="T636" s="76"/>
      <c r="U636" s="76"/>
      <c r="V636" s="76"/>
      <c r="W636" s="76"/>
      <c r="X636" s="76"/>
      <c r="Y636" s="48"/>
      <c r="Z636" s="2404"/>
      <c r="AA636" s="2405"/>
      <c r="AB636" s="1640"/>
      <c r="AC636" s="1590"/>
      <c r="AD636" s="1590"/>
      <c r="AE636" s="1590"/>
      <c r="AF636" s="1590"/>
      <c r="AG636" s="1641"/>
      <c r="AH636" s="1568" t="str">
        <f>①伊勢崎市における事業所基本情報!$I$27&amp;""</f>
        <v/>
      </c>
      <c r="AI636" s="1569"/>
      <c r="AJ636" s="1569"/>
      <c r="AK636" s="1569"/>
      <c r="AL636" s="1569"/>
      <c r="AM636" s="1569"/>
      <c r="AN636" s="1569"/>
      <c r="AO636" s="1569"/>
      <c r="AP636" s="1569"/>
      <c r="AQ636" s="1569"/>
      <c r="AR636" s="1569"/>
      <c r="AS636" s="1569"/>
      <c r="AT636" s="1569"/>
      <c r="AU636" s="1569"/>
      <c r="AV636" s="1569"/>
      <c r="AW636" s="1569"/>
      <c r="AX636" s="1569"/>
      <c r="AY636" s="1569"/>
      <c r="AZ636" s="1569"/>
      <c r="BA636" s="1569"/>
      <c r="BB636" s="1569"/>
      <c r="BC636" s="1569"/>
      <c r="BD636" s="1569"/>
      <c r="BE636" s="1569"/>
      <c r="BF636" s="1569"/>
      <c r="BG636" s="1569"/>
      <c r="BH636" s="2386"/>
      <c r="BI636" s="2386"/>
      <c r="BJ636" s="2386"/>
      <c r="BK636" s="2386"/>
      <c r="BL636" s="2386"/>
      <c r="BM636" s="2386"/>
      <c r="BN636" s="2386"/>
      <c r="BO636" s="2412"/>
      <c r="BP636" s="2393"/>
      <c r="BQ636" s="2393"/>
      <c r="BR636" s="2393"/>
      <c r="BS636" s="2393"/>
      <c r="BT636" s="2393"/>
      <c r="BU636" s="2393"/>
      <c r="BV636" s="2393"/>
      <c r="BW636" s="2393"/>
      <c r="BX636" s="2393"/>
      <c r="BY636" s="2393"/>
      <c r="BZ636" s="2393"/>
      <c r="CA636" s="2393"/>
      <c r="CB636" s="2393"/>
      <c r="CC636" s="2393"/>
      <c r="CD636" s="2395"/>
      <c r="CE636" s="86"/>
      <c r="CF636" s="86"/>
      <c r="CG636" s="77"/>
      <c r="CL636" s="85"/>
      <c r="CM636" s="85"/>
      <c r="CN636" s="85"/>
      <c r="CO636" s="85"/>
      <c r="CP636" s="85"/>
      <c r="CQ636" s="85"/>
      <c r="CR636" s="85"/>
      <c r="CS636" s="85"/>
      <c r="CT636" s="85"/>
    </row>
    <row r="637" spans="1:100" ht="12" customHeight="1" x14ac:dyDescent="0.2">
      <c r="A637" s="132" t="str">
        <f>+IF('⑧一覧からの作成用データ（異動届）'!$AC$42="印刷ＯＫ→",1,"")</f>
        <v/>
      </c>
      <c r="B637" s="2413"/>
      <c r="C637" s="2413"/>
      <c r="D637" s="2396"/>
      <c r="E637" s="2396"/>
      <c r="F637" s="2413"/>
      <c r="G637" s="2413"/>
      <c r="H637" s="2396"/>
      <c r="I637" s="2396"/>
      <c r="J637" s="486"/>
      <c r="K637" s="2165" t="s">
        <v>447</v>
      </c>
      <c r="L637" s="1564"/>
      <c r="M637" s="1564"/>
      <c r="N637" s="1564"/>
      <c r="O637" s="1564"/>
      <c r="P637" s="2378" t="s">
        <v>19</v>
      </c>
      <c r="Q637" s="2378"/>
      <c r="R637" s="2378"/>
      <c r="S637" s="2378"/>
      <c r="T637" s="2378"/>
      <c r="U637" s="2378"/>
      <c r="V637" s="2378"/>
      <c r="W637" s="2378"/>
      <c r="X637" s="2378"/>
      <c r="Y637" s="2379"/>
      <c r="Z637" s="2404"/>
      <c r="AA637" s="2405"/>
      <c r="AB637" s="1640"/>
      <c r="AC637" s="1590"/>
      <c r="AD637" s="1590"/>
      <c r="AE637" s="1590"/>
      <c r="AF637" s="1590"/>
      <c r="AG637" s="1641"/>
      <c r="AH637" s="1568"/>
      <c r="AI637" s="1569"/>
      <c r="AJ637" s="1569"/>
      <c r="AK637" s="1569"/>
      <c r="AL637" s="1569"/>
      <c r="AM637" s="1569"/>
      <c r="AN637" s="1569"/>
      <c r="AO637" s="1569"/>
      <c r="AP637" s="1569"/>
      <c r="AQ637" s="1569"/>
      <c r="AR637" s="1569"/>
      <c r="AS637" s="1569"/>
      <c r="AT637" s="1569"/>
      <c r="AU637" s="1569"/>
      <c r="AV637" s="1569"/>
      <c r="AW637" s="1569"/>
      <c r="AX637" s="1569"/>
      <c r="AY637" s="1569"/>
      <c r="AZ637" s="1569"/>
      <c r="BA637" s="1569"/>
      <c r="BB637" s="1569"/>
      <c r="BC637" s="1569"/>
      <c r="BD637" s="1569"/>
      <c r="BE637" s="1569"/>
      <c r="BF637" s="1569"/>
      <c r="BG637" s="1569"/>
      <c r="BH637" s="1561" t="s">
        <v>493</v>
      </c>
      <c r="BI637" s="1561"/>
      <c r="BJ637" s="1561"/>
      <c r="BK637" s="1561"/>
      <c r="BL637" s="1561"/>
      <c r="BM637" s="1561"/>
      <c r="BN637" s="1561"/>
      <c r="BO637" s="2380" t="s">
        <v>463</v>
      </c>
      <c r="BP637" s="2381"/>
      <c r="BQ637" s="2381"/>
      <c r="BR637" s="2381"/>
      <c r="BS637" s="2381"/>
      <c r="BT637" s="2381"/>
      <c r="BU637" s="2381"/>
      <c r="BV637" s="2381"/>
      <c r="BW637" s="2381"/>
      <c r="BX637" s="2381"/>
      <c r="BY637" s="2381"/>
      <c r="BZ637" s="2381"/>
      <c r="CA637" s="2381"/>
      <c r="CB637" s="2381"/>
      <c r="CC637" s="2381"/>
      <c r="CD637" s="2382"/>
      <c r="CE637" s="78"/>
      <c r="CF637" s="78"/>
      <c r="CG637" s="77"/>
      <c r="CL637" s="85"/>
      <c r="CM637" s="85"/>
      <c r="CN637" s="85"/>
      <c r="CO637" s="85"/>
      <c r="CP637" s="85"/>
      <c r="CQ637" s="85"/>
      <c r="CR637" s="85"/>
      <c r="CS637" s="85"/>
      <c r="CT637" s="85"/>
    </row>
    <row r="638" spans="1:100" ht="12" customHeight="1" x14ac:dyDescent="0.2">
      <c r="A638" s="132" t="str">
        <f>+IF('⑧一覧からの作成用データ（異動届）'!$AC$42="印刷ＯＫ→",1,"")</f>
        <v/>
      </c>
      <c r="B638" s="2413"/>
      <c r="C638" s="2413"/>
      <c r="D638" s="2396"/>
      <c r="E638" s="2396"/>
      <c r="F638" s="2413"/>
      <c r="G638" s="2413"/>
      <c r="H638" s="2396"/>
      <c r="I638" s="2396"/>
      <c r="J638" s="486"/>
      <c r="K638" s="2165"/>
      <c r="L638" s="1564"/>
      <c r="M638" s="1564"/>
      <c r="N638" s="1564"/>
      <c r="O638" s="1564"/>
      <c r="P638" s="2378"/>
      <c r="Q638" s="2378"/>
      <c r="R638" s="2378"/>
      <c r="S638" s="2378"/>
      <c r="T638" s="2378"/>
      <c r="U638" s="2378"/>
      <c r="V638" s="2378"/>
      <c r="W638" s="2378"/>
      <c r="X638" s="2378"/>
      <c r="Y638" s="2379"/>
      <c r="Z638" s="2404"/>
      <c r="AA638" s="2405"/>
      <c r="AB638" s="1637"/>
      <c r="AC638" s="1638"/>
      <c r="AD638" s="1638"/>
      <c r="AE638" s="1638"/>
      <c r="AF638" s="1638"/>
      <c r="AG638" s="1642"/>
      <c r="AH638" s="1570"/>
      <c r="AI638" s="1571"/>
      <c r="AJ638" s="1571"/>
      <c r="AK638" s="1571"/>
      <c r="AL638" s="1571"/>
      <c r="AM638" s="1571"/>
      <c r="AN638" s="1571"/>
      <c r="AO638" s="1571"/>
      <c r="AP638" s="1571"/>
      <c r="AQ638" s="1571"/>
      <c r="AR638" s="1571"/>
      <c r="AS638" s="1571"/>
      <c r="AT638" s="1571"/>
      <c r="AU638" s="1571"/>
      <c r="AV638" s="1571"/>
      <c r="AW638" s="1571"/>
      <c r="AX638" s="1571"/>
      <c r="AY638" s="1571"/>
      <c r="AZ638" s="1571"/>
      <c r="BA638" s="1571"/>
      <c r="BB638" s="1571"/>
      <c r="BC638" s="1571"/>
      <c r="BD638" s="1571"/>
      <c r="BE638" s="1571"/>
      <c r="BF638" s="1571"/>
      <c r="BG638" s="1571"/>
      <c r="BH638" s="1561"/>
      <c r="BI638" s="1561"/>
      <c r="BJ638" s="1561"/>
      <c r="BK638" s="1561"/>
      <c r="BL638" s="1561"/>
      <c r="BM638" s="1561"/>
      <c r="BN638" s="1561"/>
      <c r="BO638" s="2383"/>
      <c r="BP638" s="2384"/>
      <c r="BQ638" s="2384"/>
      <c r="BR638" s="2384"/>
      <c r="BS638" s="2384"/>
      <c r="BT638" s="2384"/>
      <c r="BU638" s="2384"/>
      <c r="BV638" s="2384"/>
      <c r="BW638" s="2384"/>
      <c r="BX638" s="2384"/>
      <c r="BY638" s="2384"/>
      <c r="BZ638" s="2384"/>
      <c r="CA638" s="2384"/>
      <c r="CB638" s="2384"/>
      <c r="CC638" s="2384"/>
      <c r="CD638" s="2385"/>
      <c r="CE638" s="78"/>
      <c r="CF638" s="78"/>
      <c r="CG638" s="77"/>
      <c r="CL638" s="85"/>
      <c r="CM638" s="85"/>
      <c r="CN638" s="85"/>
      <c r="CO638" s="85"/>
      <c r="CP638" s="85"/>
      <c r="CQ638" s="85"/>
      <c r="CR638" s="85"/>
      <c r="CS638" s="85"/>
      <c r="CT638" s="85"/>
    </row>
    <row r="639" spans="1:100" ht="13.5" customHeight="1" x14ac:dyDescent="0.2">
      <c r="A639" s="132" t="str">
        <f>+IF('⑧一覧からの作成用データ（異動届）'!$AC$42="印刷ＯＫ→",1,"")</f>
        <v/>
      </c>
      <c r="B639" s="2413"/>
      <c r="C639" s="2413"/>
      <c r="D639" s="2396"/>
      <c r="E639" s="2396"/>
      <c r="F639" s="2413"/>
      <c r="G639" s="2413"/>
      <c r="H639" s="2396"/>
      <c r="I639" s="2396"/>
      <c r="J639" s="486"/>
      <c r="K639" s="47"/>
      <c r="L639" s="76"/>
      <c r="M639" s="76"/>
      <c r="N639" s="76"/>
      <c r="O639" s="76"/>
      <c r="P639" s="76"/>
      <c r="Q639" s="76"/>
      <c r="R639" s="76"/>
      <c r="S639" s="76"/>
      <c r="T639" s="76"/>
      <c r="U639" s="76"/>
      <c r="V639" s="76"/>
      <c r="W639" s="76"/>
      <c r="X639" s="76"/>
      <c r="Y639" s="48"/>
      <c r="Z639" s="2404"/>
      <c r="AA639" s="2405"/>
      <c r="AB639" s="1634" t="s">
        <v>494</v>
      </c>
      <c r="AC639" s="1634"/>
      <c r="AD639" s="1634"/>
      <c r="AE639" s="1634"/>
      <c r="AF639" s="1634"/>
      <c r="AG639" s="1634"/>
      <c r="AH639" s="1610" t="str">
        <f>①伊勢崎市における事業所基本情報!$I$20&amp;""</f>
        <v/>
      </c>
      <c r="AI639" s="1611"/>
      <c r="AJ639" s="1611"/>
      <c r="AK639" s="1611"/>
      <c r="AL639" s="1611"/>
      <c r="AM639" s="1611"/>
      <c r="AN639" s="1611"/>
      <c r="AO639" s="1611"/>
      <c r="AP639" s="1611"/>
      <c r="AQ639" s="1611"/>
      <c r="AR639" s="1611"/>
      <c r="AS639" s="1611"/>
      <c r="AT639" s="1611"/>
      <c r="AU639" s="1611"/>
      <c r="AV639" s="1611"/>
      <c r="AW639" s="1611"/>
      <c r="AX639" s="1611"/>
      <c r="AY639" s="1611"/>
      <c r="AZ639" s="1611"/>
      <c r="BA639" s="1611"/>
      <c r="BB639" s="1611"/>
      <c r="BC639" s="1611"/>
      <c r="BD639" s="1611"/>
      <c r="BE639" s="1611"/>
      <c r="BF639" s="1611"/>
      <c r="BG639" s="1612"/>
      <c r="BH639" s="2386" t="s">
        <v>495</v>
      </c>
      <c r="BI639" s="2386"/>
      <c r="BJ639" s="2386"/>
      <c r="BK639" s="2386"/>
      <c r="BL639" s="1550" t="s">
        <v>33</v>
      </c>
      <c r="BM639" s="1550"/>
      <c r="BN639" s="1550"/>
      <c r="BO639" s="2388" t="str">
        <f>①伊勢崎市における事業所基本情報!$I$35&amp;""</f>
        <v/>
      </c>
      <c r="BP639" s="1614"/>
      <c r="BQ639" s="1614"/>
      <c r="BR639" s="1614"/>
      <c r="BS639" s="1614"/>
      <c r="BT639" s="1614"/>
      <c r="BU639" s="1614"/>
      <c r="BV639" s="1614"/>
      <c r="BW639" s="1614"/>
      <c r="BX639" s="1614"/>
      <c r="BY639" s="1614"/>
      <c r="BZ639" s="1614"/>
      <c r="CA639" s="1614"/>
      <c r="CB639" s="1614"/>
      <c r="CC639" s="1614"/>
      <c r="CD639" s="2389"/>
      <c r="CE639" s="78"/>
      <c r="CF639" s="78"/>
      <c r="CG639" s="77"/>
      <c r="CL639" s="85"/>
    </row>
    <row r="640" spans="1:100" ht="12" customHeight="1" x14ac:dyDescent="0.2">
      <c r="A640" s="132" t="str">
        <f>+IF('⑧一覧からの作成用データ（異動届）'!$AC$42="印刷ＯＫ→",1,"")</f>
        <v/>
      </c>
      <c r="B640" s="2413"/>
      <c r="C640" s="2413"/>
      <c r="D640" s="2396"/>
      <c r="E640" s="2396"/>
      <c r="F640" s="2413"/>
      <c r="G640" s="2413"/>
      <c r="H640" s="2396"/>
      <c r="I640" s="2396"/>
      <c r="J640" s="486"/>
      <c r="K640" s="2438">
        <f ca="1">IF('⑧一覧からの作成用データ（異動届）'!$B$31="","",'⑧一覧からの作成用データ（異動届）'!$B$31)</f>
        <v>45617</v>
      </c>
      <c r="L640" s="2439"/>
      <c r="M640" s="2439"/>
      <c r="N640" s="2439"/>
      <c r="O640" s="2439"/>
      <c r="P640" s="2439"/>
      <c r="Q640" s="2439"/>
      <c r="R640" s="2439"/>
      <c r="S640" s="2439"/>
      <c r="T640" s="2439"/>
      <c r="U640" s="2439"/>
      <c r="V640" s="2439"/>
      <c r="W640" s="2439"/>
      <c r="X640" s="2439"/>
      <c r="Y640" s="2440"/>
      <c r="Z640" s="2404"/>
      <c r="AA640" s="2405"/>
      <c r="AB640" s="2441" t="s">
        <v>484</v>
      </c>
      <c r="AC640" s="2441"/>
      <c r="AD640" s="2441"/>
      <c r="AE640" s="2441"/>
      <c r="AF640" s="2441"/>
      <c r="AG640" s="2441"/>
      <c r="AH640" s="2442" t="str">
        <f>①伊勢崎市における事業所基本情報!$I$22&amp;""</f>
        <v/>
      </c>
      <c r="AI640" s="2442"/>
      <c r="AJ640" s="2442"/>
      <c r="AK640" s="2442"/>
      <c r="AL640" s="2442"/>
      <c r="AM640" s="2442"/>
      <c r="AN640" s="2442"/>
      <c r="AO640" s="2442"/>
      <c r="AP640" s="2442"/>
      <c r="AQ640" s="2442"/>
      <c r="AR640" s="2442"/>
      <c r="AS640" s="2442"/>
      <c r="AT640" s="2442"/>
      <c r="AU640" s="2442"/>
      <c r="AV640" s="2442"/>
      <c r="AW640" s="2442"/>
      <c r="AX640" s="2442"/>
      <c r="AY640" s="2442"/>
      <c r="AZ640" s="2442"/>
      <c r="BA640" s="2442"/>
      <c r="BB640" s="2442"/>
      <c r="BC640" s="2442"/>
      <c r="BD640" s="2442"/>
      <c r="BE640" s="2442"/>
      <c r="BF640" s="2442"/>
      <c r="BG640" s="2442"/>
      <c r="BH640" s="2386"/>
      <c r="BI640" s="2386"/>
      <c r="BJ640" s="2386"/>
      <c r="BK640" s="2386"/>
      <c r="BL640" s="1550"/>
      <c r="BM640" s="1550"/>
      <c r="BN640" s="1550"/>
      <c r="BO640" s="2390"/>
      <c r="BP640" s="1616"/>
      <c r="BQ640" s="1616"/>
      <c r="BR640" s="1616"/>
      <c r="BS640" s="1616"/>
      <c r="BT640" s="1616"/>
      <c r="BU640" s="1616"/>
      <c r="BV640" s="1616"/>
      <c r="BW640" s="1616"/>
      <c r="BX640" s="1616"/>
      <c r="BY640" s="1616"/>
      <c r="BZ640" s="1616"/>
      <c r="CA640" s="1616"/>
      <c r="CB640" s="1616"/>
      <c r="CC640" s="1616"/>
      <c r="CD640" s="2391"/>
      <c r="CE640" s="78"/>
      <c r="CF640" s="78"/>
      <c r="CG640" s="77"/>
      <c r="CL640" s="85"/>
    </row>
    <row r="641" spans="1:100" ht="12" customHeight="1" x14ac:dyDescent="0.2">
      <c r="A641" s="132" t="str">
        <f>+IF('⑧一覧からの作成用データ（異動届）'!$AC$42="印刷ＯＫ→",1,"")</f>
        <v/>
      </c>
      <c r="B641" s="2413"/>
      <c r="C641" s="2413"/>
      <c r="D641" s="2396"/>
      <c r="E641" s="2396"/>
      <c r="F641" s="2413"/>
      <c r="G641" s="2413"/>
      <c r="H641" s="2396"/>
      <c r="I641" s="2396"/>
      <c r="J641" s="486"/>
      <c r="K641" s="2438"/>
      <c r="L641" s="2439"/>
      <c r="M641" s="2439"/>
      <c r="N641" s="2439"/>
      <c r="O641" s="2439"/>
      <c r="P641" s="2439"/>
      <c r="Q641" s="2439"/>
      <c r="R641" s="2439"/>
      <c r="S641" s="2439"/>
      <c r="T641" s="2439"/>
      <c r="U641" s="2439"/>
      <c r="V641" s="2439"/>
      <c r="W641" s="2439"/>
      <c r="X641" s="2439"/>
      <c r="Y641" s="2440"/>
      <c r="Z641" s="2404"/>
      <c r="AA641" s="2405"/>
      <c r="AB641" s="1550"/>
      <c r="AC641" s="1550"/>
      <c r="AD641" s="1550"/>
      <c r="AE641" s="1550"/>
      <c r="AF641" s="1550"/>
      <c r="AG641" s="1550"/>
      <c r="AH641" s="2443"/>
      <c r="AI641" s="2443"/>
      <c r="AJ641" s="2443"/>
      <c r="AK641" s="2443"/>
      <c r="AL641" s="2443"/>
      <c r="AM641" s="2443"/>
      <c r="AN641" s="2443"/>
      <c r="AO641" s="2443"/>
      <c r="AP641" s="2443"/>
      <c r="AQ641" s="2443"/>
      <c r="AR641" s="2443"/>
      <c r="AS641" s="2443"/>
      <c r="AT641" s="2443"/>
      <c r="AU641" s="2443"/>
      <c r="AV641" s="2443"/>
      <c r="AW641" s="2443"/>
      <c r="AX641" s="2443"/>
      <c r="AY641" s="2443"/>
      <c r="AZ641" s="2443"/>
      <c r="BA641" s="2443"/>
      <c r="BB641" s="2443"/>
      <c r="BC641" s="2443"/>
      <c r="BD641" s="2443"/>
      <c r="BE641" s="2443"/>
      <c r="BF641" s="2443"/>
      <c r="BG641" s="2443"/>
      <c r="BH641" s="2386"/>
      <c r="BI641" s="2386"/>
      <c r="BJ641" s="2386"/>
      <c r="BK641" s="2386"/>
      <c r="BL641" s="1550" t="s">
        <v>3</v>
      </c>
      <c r="BM641" s="1550"/>
      <c r="BN641" s="1550"/>
      <c r="BO641" s="1708" t="str">
        <f>①伊勢崎市における事業所基本情報!$I$37&amp;""</f>
        <v/>
      </c>
      <c r="BP641" s="1709"/>
      <c r="BQ641" s="1709"/>
      <c r="BR641" s="1709"/>
      <c r="BS641" s="1709"/>
      <c r="BT641" s="1709"/>
      <c r="BU641" s="1709"/>
      <c r="BV641" s="1709"/>
      <c r="BW641" s="1709"/>
      <c r="BX641" s="1709"/>
      <c r="BY641" s="1709"/>
      <c r="BZ641" s="1709"/>
      <c r="CA641" s="1709"/>
      <c r="CB641" s="1709"/>
      <c r="CC641" s="1709"/>
      <c r="CD641" s="2444"/>
      <c r="CE641" s="78"/>
      <c r="CF641" s="78"/>
      <c r="CG641" s="77"/>
      <c r="CL641" s="85"/>
      <c r="CM641" s="85"/>
    </row>
    <row r="642" spans="1:100" ht="12" customHeight="1" x14ac:dyDescent="0.2">
      <c r="A642" s="132" t="str">
        <f>+IF('⑧一覧からの作成用データ（異動届）'!$AC$42="印刷ＯＫ→",1,"")</f>
        <v/>
      </c>
      <c r="B642" s="2413"/>
      <c r="C642" s="2413"/>
      <c r="D642" s="2396"/>
      <c r="E642" s="2396"/>
      <c r="F642" s="2413"/>
      <c r="G642" s="2413"/>
      <c r="H642" s="2396"/>
      <c r="I642" s="2396"/>
      <c r="J642" s="486"/>
      <c r="K642" s="2438"/>
      <c r="L642" s="2439"/>
      <c r="M642" s="2439"/>
      <c r="N642" s="2439"/>
      <c r="O642" s="2439"/>
      <c r="P642" s="2439"/>
      <c r="Q642" s="2439"/>
      <c r="R642" s="2439"/>
      <c r="S642" s="2439"/>
      <c r="T642" s="2439"/>
      <c r="U642" s="2439"/>
      <c r="V642" s="2439"/>
      <c r="W642" s="2439"/>
      <c r="X642" s="2439"/>
      <c r="Y642" s="2440"/>
      <c r="Z642" s="2404"/>
      <c r="AA642" s="2405"/>
      <c r="AB642" s="1550"/>
      <c r="AC642" s="1550"/>
      <c r="AD642" s="1550"/>
      <c r="AE642" s="1550"/>
      <c r="AF642" s="1550"/>
      <c r="AG642" s="1550"/>
      <c r="AH642" s="2443"/>
      <c r="AI642" s="2443"/>
      <c r="AJ642" s="2443"/>
      <c r="AK642" s="2443"/>
      <c r="AL642" s="2443"/>
      <c r="AM642" s="2443"/>
      <c r="AN642" s="2443"/>
      <c r="AO642" s="2443"/>
      <c r="AP642" s="2443"/>
      <c r="AQ642" s="2443"/>
      <c r="AR642" s="2443"/>
      <c r="AS642" s="2443"/>
      <c r="AT642" s="2443"/>
      <c r="AU642" s="2443"/>
      <c r="AV642" s="2443"/>
      <c r="AW642" s="2443"/>
      <c r="AX642" s="2443"/>
      <c r="AY642" s="2443"/>
      <c r="AZ642" s="2443"/>
      <c r="BA642" s="2443"/>
      <c r="BB642" s="2443"/>
      <c r="BC642" s="2443"/>
      <c r="BD642" s="2443"/>
      <c r="BE642" s="2443"/>
      <c r="BF642" s="2443"/>
      <c r="BG642" s="2443"/>
      <c r="BH642" s="2386"/>
      <c r="BI642" s="2386"/>
      <c r="BJ642" s="2386"/>
      <c r="BK642" s="2386"/>
      <c r="BL642" s="1550"/>
      <c r="BM642" s="1550"/>
      <c r="BN642" s="1550"/>
      <c r="BO642" s="1711"/>
      <c r="BP642" s="1712"/>
      <c r="BQ642" s="1712"/>
      <c r="BR642" s="1712"/>
      <c r="BS642" s="1712"/>
      <c r="BT642" s="1712"/>
      <c r="BU642" s="1712"/>
      <c r="BV642" s="1712"/>
      <c r="BW642" s="1712"/>
      <c r="BX642" s="1712"/>
      <c r="BY642" s="1712"/>
      <c r="BZ642" s="1712"/>
      <c r="CA642" s="1712"/>
      <c r="CB642" s="1712"/>
      <c r="CC642" s="1712"/>
      <c r="CD642" s="2445"/>
      <c r="CE642" s="78"/>
      <c r="CF642" s="78"/>
      <c r="CG642" s="77"/>
      <c r="CL642" s="85"/>
      <c r="CM642" s="85"/>
    </row>
    <row r="643" spans="1:100" ht="12" customHeight="1" x14ac:dyDescent="0.2">
      <c r="A643" s="132" t="str">
        <f>+IF('⑧一覧からの作成用データ（異動届）'!$AC$42="印刷ＯＫ→",1,"")</f>
        <v/>
      </c>
      <c r="B643" s="2413"/>
      <c r="C643" s="2413"/>
      <c r="D643" s="2396"/>
      <c r="E643" s="2396"/>
      <c r="F643" s="2413"/>
      <c r="G643" s="2413"/>
      <c r="H643" s="2396"/>
      <c r="I643" s="2396"/>
      <c r="J643" s="486"/>
      <c r="K643" s="47"/>
      <c r="L643" s="76"/>
      <c r="M643" s="76"/>
      <c r="N643" s="76"/>
      <c r="O643" s="76"/>
      <c r="P643" s="76"/>
      <c r="Q643" s="76"/>
      <c r="R643" s="76"/>
      <c r="S643" s="76"/>
      <c r="T643" s="76"/>
      <c r="U643" s="76"/>
      <c r="V643" s="76"/>
      <c r="W643" s="76"/>
      <c r="X643" s="76"/>
      <c r="Y643" s="48"/>
      <c r="Z643" s="2404"/>
      <c r="AA643" s="2405"/>
      <c r="AB643" s="1550" t="s">
        <v>496</v>
      </c>
      <c r="AC643" s="1550"/>
      <c r="AD643" s="1550"/>
      <c r="AE643" s="1550"/>
      <c r="AF643" s="1550"/>
      <c r="AG643" s="1550"/>
      <c r="AH643" s="1543" t="str">
        <f>①伊勢崎市における事業所基本情報!$CG$35&amp;""</f>
        <v/>
      </c>
      <c r="AI643" s="1544"/>
      <c r="AJ643" s="1543" t="str">
        <f>①伊勢崎市における事業所基本情報!$CH$35&amp;""</f>
        <v/>
      </c>
      <c r="AK643" s="1544"/>
      <c r="AL643" s="1543" t="str">
        <f>①伊勢崎市における事業所基本情報!$CI$35&amp;""</f>
        <v/>
      </c>
      <c r="AM643" s="1544"/>
      <c r="AN643" s="1543" t="str">
        <f>①伊勢崎市における事業所基本情報!$CJ$35&amp;""</f>
        <v/>
      </c>
      <c r="AO643" s="1544"/>
      <c r="AP643" s="1543" t="str">
        <f>①伊勢崎市における事業所基本情報!$CK$35&amp;""</f>
        <v/>
      </c>
      <c r="AQ643" s="1544"/>
      <c r="AR643" s="1543" t="str">
        <f>①伊勢崎市における事業所基本情報!$CL$35&amp;""</f>
        <v/>
      </c>
      <c r="AS643" s="1544"/>
      <c r="AT643" s="1543" t="str">
        <f>①伊勢崎市における事業所基本情報!$CM$35&amp;""</f>
        <v/>
      </c>
      <c r="AU643" s="1544"/>
      <c r="AV643" s="1543" t="str">
        <f>①伊勢崎市における事業所基本情報!$CN$35&amp;""</f>
        <v/>
      </c>
      <c r="AW643" s="1544"/>
      <c r="AX643" s="1543" t="str">
        <f>①伊勢崎市における事業所基本情報!$CO$35&amp;""</f>
        <v/>
      </c>
      <c r="AY643" s="1544"/>
      <c r="AZ643" s="1543" t="str">
        <f>①伊勢崎市における事業所基本情報!$CP$35&amp;""</f>
        <v/>
      </c>
      <c r="BA643" s="1544"/>
      <c r="BB643" s="1543" t="str">
        <f>①伊勢崎市における事業所基本情報!$CQ$35&amp;""</f>
        <v/>
      </c>
      <c r="BC643" s="1544"/>
      <c r="BD643" s="1543" t="str">
        <f>①伊勢崎市における事業所基本情報!$CR$35&amp;""</f>
        <v/>
      </c>
      <c r="BE643" s="1544"/>
      <c r="BF643" s="1736" t="str">
        <f>①伊勢崎市における事業所基本情報!$CS$35&amp;""</f>
        <v/>
      </c>
      <c r="BG643" s="1737"/>
      <c r="BH643" s="2386"/>
      <c r="BI643" s="2386"/>
      <c r="BJ643" s="2386"/>
      <c r="BK643" s="2386"/>
      <c r="BL643" s="1550" t="s">
        <v>4</v>
      </c>
      <c r="BM643" s="1550"/>
      <c r="BN643" s="1550"/>
      <c r="BO643" s="1714" t="str">
        <f>①伊勢崎市における事業所基本情報!$I$39&amp;""</f>
        <v/>
      </c>
      <c r="BP643" s="1715"/>
      <c r="BQ643" s="1715"/>
      <c r="BR643" s="1715"/>
      <c r="BS643" s="1715"/>
      <c r="BT643" s="1715"/>
      <c r="BU643" s="1715"/>
      <c r="BV643" s="1715"/>
      <c r="BW643" s="1715"/>
      <c r="BX643" s="1715"/>
      <c r="BY643" s="1715"/>
      <c r="BZ643" s="1715"/>
      <c r="CA643" s="1715"/>
      <c r="CB643" s="1715"/>
      <c r="CC643" s="1715"/>
      <c r="CD643" s="2340"/>
      <c r="CE643" s="78"/>
      <c r="CF643" s="78"/>
      <c r="CL643" s="85"/>
      <c r="CM643" s="85"/>
      <c r="CN643" s="85"/>
      <c r="CO643" s="85"/>
      <c r="CP643" s="85"/>
      <c r="CQ643" s="85"/>
      <c r="CR643" s="85"/>
      <c r="CS643" s="85"/>
      <c r="CT643" s="85"/>
    </row>
    <row r="644" spans="1:100" ht="12" customHeight="1" thickBot="1" x14ac:dyDescent="0.25">
      <c r="A644" s="132" t="str">
        <f>+IF('⑧一覧からの作成用データ（異動届）'!$AC$42="印刷ＯＫ→",1,"")</f>
        <v/>
      </c>
      <c r="B644" s="2413"/>
      <c r="C644" s="2413"/>
      <c r="D644" s="2396"/>
      <c r="E644" s="2396"/>
      <c r="F644" s="2413"/>
      <c r="G644" s="2413"/>
      <c r="H644" s="2396"/>
      <c r="I644" s="2396"/>
      <c r="J644" s="486"/>
      <c r="K644" s="49"/>
      <c r="L644" s="19"/>
      <c r="M644" s="19"/>
      <c r="N644" s="19"/>
      <c r="O644" s="19"/>
      <c r="P644" s="19"/>
      <c r="Q644" s="19"/>
      <c r="R644" s="19"/>
      <c r="S644" s="19"/>
      <c r="T644" s="19"/>
      <c r="U644" s="19"/>
      <c r="V644" s="19"/>
      <c r="W644" s="19"/>
      <c r="X644" s="19"/>
      <c r="Y644" s="50"/>
      <c r="Z644" s="2406"/>
      <c r="AA644" s="2407"/>
      <c r="AB644" s="1550"/>
      <c r="AC644" s="1550"/>
      <c r="AD644" s="1550"/>
      <c r="AE644" s="1550"/>
      <c r="AF644" s="1550"/>
      <c r="AG644" s="1550"/>
      <c r="AH644" s="1620"/>
      <c r="AI644" s="1621"/>
      <c r="AJ644" s="1620"/>
      <c r="AK644" s="1621"/>
      <c r="AL644" s="1620"/>
      <c r="AM644" s="1621"/>
      <c r="AN644" s="1545"/>
      <c r="AO644" s="1546"/>
      <c r="AP644" s="1545"/>
      <c r="AQ644" s="1546"/>
      <c r="AR644" s="1545"/>
      <c r="AS644" s="1546"/>
      <c r="AT644" s="1545"/>
      <c r="AU644" s="1546"/>
      <c r="AV644" s="1545"/>
      <c r="AW644" s="1546"/>
      <c r="AX644" s="1545"/>
      <c r="AY644" s="1546"/>
      <c r="AZ644" s="1545"/>
      <c r="BA644" s="1546"/>
      <c r="BB644" s="1545"/>
      <c r="BC644" s="1546"/>
      <c r="BD644" s="1545"/>
      <c r="BE644" s="1546"/>
      <c r="BF644" s="1738"/>
      <c r="BG644" s="1543"/>
      <c r="BH644" s="2387"/>
      <c r="BI644" s="2387"/>
      <c r="BJ644" s="2387"/>
      <c r="BK644" s="2387"/>
      <c r="BL644" s="1634"/>
      <c r="BM644" s="1634"/>
      <c r="BN644" s="1634"/>
      <c r="BO644" s="2341"/>
      <c r="BP644" s="2342"/>
      <c r="BQ644" s="2342"/>
      <c r="BR644" s="2342"/>
      <c r="BS644" s="2342"/>
      <c r="BT644" s="2342"/>
      <c r="BU644" s="2342"/>
      <c r="BV644" s="2342"/>
      <c r="BW644" s="2342"/>
      <c r="BX644" s="2342"/>
      <c r="BY644" s="2342"/>
      <c r="BZ644" s="2342"/>
      <c r="CA644" s="2342"/>
      <c r="CB644" s="2342"/>
      <c r="CC644" s="2342"/>
      <c r="CD644" s="2343"/>
      <c r="CE644" s="78"/>
      <c r="CF644" s="78"/>
      <c r="CG644" s="77"/>
      <c r="CH644" s="77"/>
      <c r="CN644" s="85"/>
      <c r="CO644" s="85"/>
      <c r="CP644" s="85"/>
      <c r="CQ644" s="85"/>
      <c r="CR644" s="85"/>
      <c r="CS644" s="85"/>
      <c r="CT644" s="85"/>
      <c r="CU644" s="85"/>
      <c r="CV644" s="85"/>
    </row>
    <row r="645" spans="1:100" ht="13.5" customHeight="1" x14ac:dyDescent="0.2">
      <c r="A645" s="132" t="str">
        <f>+IF('⑧一覧からの作成用データ（異動届）'!$AC$42="印刷ＯＫ→",1,"")</f>
        <v/>
      </c>
      <c r="B645" s="2413"/>
      <c r="C645" s="2413"/>
      <c r="D645" s="2396"/>
      <c r="E645" s="2396"/>
      <c r="F645" s="2413"/>
      <c r="G645" s="2413"/>
      <c r="H645" s="2396"/>
      <c r="I645" s="2396"/>
      <c r="J645" s="486"/>
      <c r="K645" s="2344" t="s">
        <v>22</v>
      </c>
      <c r="L645" s="2344"/>
      <c r="M645" s="697" t="s">
        <v>485</v>
      </c>
      <c r="N645" s="2051"/>
      <c r="O645" s="2051"/>
      <c r="P645" s="2051"/>
      <c r="Q645" s="2051"/>
      <c r="R645" s="2053"/>
      <c r="S645" s="1680" t="str">
        <f>'⑧一覧からの作成用データ（異動届）'!$D$42&amp;""</f>
        <v/>
      </c>
      <c r="T645" s="1681"/>
      <c r="U645" s="1681"/>
      <c r="V645" s="1681"/>
      <c r="W645" s="1681"/>
      <c r="X645" s="1681"/>
      <c r="Y645" s="1681"/>
      <c r="Z645" s="1681"/>
      <c r="AA645" s="1681"/>
      <c r="AB645" s="1681"/>
      <c r="AC645" s="1681"/>
      <c r="AD645" s="1681"/>
      <c r="AE645" s="1681"/>
      <c r="AF645" s="1681"/>
      <c r="AG645" s="1681"/>
      <c r="AH645" s="1681"/>
      <c r="AI645" s="1681"/>
      <c r="AJ645" s="1681"/>
      <c r="AK645" s="1681"/>
      <c r="AL645" s="1681"/>
      <c r="AM645" s="1681"/>
      <c r="AN645" s="2345" t="s">
        <v>71</v>
      </c>
      <c r="AO645" s="2316"/>
      <c r="AP645" s="2316"/>
      <c r="AQ645" s="2316"/>
      <c r="AR645" s="2346"/>
      <c r="AS645" s="2316" t="s">
        <v>77</v>
      </c>
      <c r="AT645" s="2316"/>
      <c r="AU645" s="2316"/>
      <c r="AV645" s="2316"/>
      <c r="AW645" s="2346"/>
      <c r="AX645" s="2315" t="s">
        <v>251</v>
      </c>
      <c r="AY645" s="2316"/>
      <c r="AZ645" s="2316"/>
      <c r="BA645" s="2316"/>
      <c r="BB645" s="2317"/>
      <c r="BC645" s="2323" t="s">
        <v>72</v>
      </c>
      <c r="BD645" s="2323"/>
      <c r="BE645" s="2324"/>
      <c r="BF645" s="2030" t="s">
        <v>75</v>
      </c>
      <c r="BG645" s="2031"/>
      <c r="BH645" s="2031"/>
      <c r="BI645" s="2031"/>
      <c r="BJ645" s="2031"/>
      <c r="BK645" s="2031"/>
      <c r="BL645" s="2031"/>
      <c r="BM645" s="2031"/>
      <c r="BN645" s="2031"/>
      <c r="BO645" s="2031"/>
      <c r="BP645" s="2032"/>
      <c r="BQ645" s="2329" t="s">
        <v>76</v>
      </c>
      <c r="BR645" s="2330"/>
      <c r="BS645" s="2330"/>
      <c r="BT645" s="2330"/>
      <c r="BU645" s="2330"/>
      <c r="BV645" s="2330"/>
      <c r="BW645" s="2330"/>
      <c r="BX645" s="2330"/>
      <c r="BY645" s="2330"/>
      <c r="BZ645" s="2330"/>
      <c r="CA645" s="2330"/>
      <c r="CB645" s="2330"/>
      <c r="CC645" s="2330"/>
      <c r="CD645" s="2331"/>
      <c r="CE645" s="76"/>
      <c r="CF645" s="76"/>
      <c r="CG645" s="77"/>
      <c r="CH645" s="77"/>
      <c r="CN645" s="85"/>
      <c r="CO645" s="85"/>
      <c r="CP645" s="85"/>
      <c r="CQ645" s="85"/>
      <c r="CR645" s="85"/>
      <c r="CS645" s="85"/>
      <c r="CT645" s="85"/>
      <c r="CU645" s="85"/>
      <c r="CV645" s="85"/>
    </row>
    <row r="646" spans="1:100" ht="13.5" customHeight="1" x14ac:dyDescent="0.2">
      <c r="A646" s="132" t="str">
        <f>+IF('⑧一覧からの作成用データ（異動届）'!$AC$42="印刷ＯＫ→",1,"")</f>
        <v/>
      </c>
      <c r="B646" s="2413"/>
      <c r="C646" s="2413"/>
      <c r="D646" s="2396"/>
      <c r="E646" s="2396"/>
      <c r="F646" s="2413"/>
      <c r="G646" s="2413"/>
      <c r="H646" s="2396"/>
      <c r="I646" s="2396"/>
      <c r="J646" s="486"/>
      <c r="K646" s="2344"/>
      <c r="L646" s="2344"/>
      <c r="M646" s="2333" t="s">
        <v>3</v>
      </c>
      <c r="N646" s="2334"/>
      <c r="O646" s="2334"/>
      <c r="P646" s="2334"/>
      <c r="Q646" s="2334"/>
      <c r="R646" s="2335"/>
      <c r="S646" s="1568" t="str">
        <f>'⑧一覧からの作成用データ（異動届）'!$C$42&amp;""</f>
        <v/>
      </c>
      <c r="T646" s="1569"/>
      <c r="U646" s="1569"/>
      <c r="V646" s="1569"/>
      <c r="W646" s="1569"/>
      <c r="X646" s="1569"/>
      <c r="Y646" s="1569"/>
      <c r="Z646" s="1569"/>
      <c r="AA646" s="1569"/>
      <c r="AB646" s="1569"/>
      <c r="AC646" s="1569"/>
      <c r="AD646" s="1569"/>
      <c r="AE646" s="1569"/>
      <c r="AF646" s="1569"/>
      <c r="AG646" s="1569"/>
      <c r="AH646" s="1569"/>
      <c r="AI646" s="1569"/>
      <c r="AJ646" s="1569"/>
      <c r="AK646" s="1569"/>
      <c r="AL646" s="1569"/>
      <c r="AM646" s="1569"/>
      <c r="AN646" s="2347"/>
      <c r="AO646" s="1613"/>
      <c r="AP646" s="1613"/>
      <c r="AQ646" s="1613"/>
      <c r="AR646" s="2348"/>
      <c r="AS646" s="1613"/>
      <c r="AT646" s="1613"/>
      <c r="AU646" s="1613"/>
      <c r="AV646" s="1613"/>
      <c r="AW646" s="2348"/>
      <c r="AX646" s="2318"/>
      <c r="AY646" s="1613"/>
      <c r="AZ646" s="1613"/>
      <c r="BA646" s="1613"/>
      <c r="BB646" s="2319"/>
      <c r="BC646" s="2325"/>
      <c r="BD646" s="2325"/>
      <c r="BE646" s="2326"/>
      <c r="BF646" s="2033"/>
      <c r="BG646" s="2034"/>
      <c r="BH646" s="2034"/>
      <c r="BI646" s="2034"/>
      <c r="BJ646" s="2034"/>
      <c r="BK646" s="2034"/>
      <c r="BL646" s="2034"/>
      <c r="BM646" s="2034"/>
      <c r="BN646" s="2034"/>
      <c r="BO646" s="2034"/>
      <c r="BP646" s="2035"/>
      <c r="BQ646" s="2332"/>
      <c r="BR646" s="1590"/>
      <c r="BS646" s="1590"/>
      <c r="BT646" s="1590"/>
      <c r="BU646" s="1590"/>
      <c r="BV646" s="1590"/>
      <c r="BW646" s="1590"/>
      <c r="BX646" s="1590"/>
      <c r="BY646" s="1590"/>
      <c r="BZ646" s="1590"/>
      <c r="CA646" s="1590"/>
      <c r="CB646" s="1590"/>
      <c r="CC646" s="1590"/>
      <c r="CD646" s="1690"/>
      <c r="CE646" s="76"/>
      <c r="CF646" s="76"/>
      <c r="CG646" s="77"/>
      <c r="CH646" s="77"/>
      <c r="CN646" s="85"/>
      <c r="CO646" s="85"/>
      <c r="CP646" s="85"/>
      <c r="CQ646" s="85"/>
      <c r="CR646" s="85"/>
      <c r="CS646" s="85"/>
      <c r="CT646" s="85"/>
      <c r="CU646" s="85"/>
      <c r="CV646" s="85"/>
    </row>
    <row r="647" spans="1:100" ht="13.5" customHeight="1" x14ac:dyDescent="0.2">
      <c r="A647" s="132" t="str">
        <f>+IF('⑧一覧からの作成用データ（異動届）'!$AC$42="印刷ＯＫ→",1,"")</f>
        <v/>
      </c>
      <c r="B647" s="2413"/>
      <c r="C647" s="2413"/>
      <c r="D647" s="2396"/>
      <c r="E647" s="2396"/>
      <c r="F647" s="2413"/>
      <c r="G647" s="2413"/>
      <c r="H647" s="2396"/>
      <c r="I647" s="2396"/>
      <c r="J647" s="486"/>
      <c r="K647" s="2344"/>
      <c r="L647" s="2344"/>
      <c r="M647" s="1559"/>
      <c r="N647" s="2052"/>
      <c r="O647" s="2052"/>
      <c r="P647" s="2052"/>
      <c r="Q647" s="2052"/>
      <c r="R647" s="2054"/>
      <c r="S647" s="1570"/>
      <c r="T647" s="1571"/>
      <c r="U647" s="1571"/>
      <c r="V647" s="1571"/>
      <c r="W647" s="1571"/>
      <c r="X647" s="1571"/>
      <c r="Y647" s="1571"/>
      <c r="Z647" s="1571"/>
      <c r="AA647" s="1571"/>
      <c r="AB647" s="1571"/>
      <c r="AC647" s="1571"/>
      <c r="AD647" s="1571"/>
      <c r="AE647" s="1571"/>
      <c r="AF647" s="1571"/>
      <c r="AG647" s="1571"/>
      <c r="AH647" s="1571"/>
      <c r="AI647" s="1571"/>
      <c r="AJ647" s="1571"/>
      <c r="AK647" s="1571"/>
      <c r="AL647" s="1571"/>
      <c r="AM647" s="1571"/>
      <c r="AN647" s="2347"/>
      <c r="AO647" s="1613"/>
      <c r="AP647" s="1613"/>
      <c r="AQ647" s="1613"/>
      <c r="AR647" s="2348"/>
      <c r="AS647" s="1613"/>
      <c r="AT647" s="1613"/>
      <c r="AU647" s="1613"/>
      <c r="AV647" s="1613"/>
      <c r="AW647" s="2348"/>
      <c r="AX647" s="2318"/>
      <c r="AY647" s="1613"/>
      <c r="AZ647" s="1613"/>
      <c r="BA647" s="1613"/>
      <c r="BB647" s="2319"/>
      <c r="BC647" s="2325"/>
      <c r="BD647" s="2325"/>
      <c r="BE647" s="2326"/>
      <c r="BF647" s="2033"/>
      <c r="BG647" s="2034"/>
      <c r="BH647" s="2034"/>
      <c r="BI647" s="2034"/>
      <c r="BJ647" s="2034"/>
      <c r="BK647" s="2034"/>
      <c r="BL647" s="2034"/>
      <c r="BM647" s="2034"/>
      <c r="BN647" s="2034"/>
      <c r="BO647" s="2034"/>
      <c r="BP647" s="2035"/>
      <c r="BQ647" s="2332"/>
      <c r="BR647" s="1590"/>
      <c r="BS647" s="1590"/>
      <c r="BT647" s="1590"/>
      <c r="BU647" s="1590"/>
      <c r="BV647" s="1590"/>
      <c r="BW647" s="1590"/>
      <c r="BX647" s="1590"/>
      <c r="BY647" s="1590"/>
      <c r="BZ647" s="1590"/>
      <c r="CA647" s="1590"/>
      <c r="CB647" s="1590"/>
      <c r="CC647" s="1590"/>
      <c r="CD647" s="1690"/>
      <c r="CE647" s="76"/>
      <c r="CF647" s="76"/>
      <c r="CG647" s="77"/>
      <c r="CH647" s="77"/>
      <c r="CN647" s="85"/>
      <c r="CO647" s="85"/>
      <c r="CP647" s="85"/>
      <c r="CQ647" s="85"/>
      <c r="CR647" s="85"/>
      <c r="CS647" s="85"/>
      <c r="CT647" s="85"/>
      <c r="CU647" s="85"/>
      <c r="CV647" s="85"/>
    </row>
    <row r="648" spans="1:100" ht="13.5" customHeight="1" x14ac:dyDescent="0.2">
      <c r="A648" s="132" t="str">
        <f>+IF('⑧一覧からの作成用データ（異動届）'!$AC$42="印刷ＯＫ→",1,"")</f>
        <v/>
      </c>
      <c r="B648" s="2413"/>
      <c r="C648" s="2413"/>
      <c r="D648" s="2396"/>
      <c r="E648" s="2396"/>
      <c r="F648" s="2413"/>
      <c r="G648" s="2413"/>
      <c r="H648" s="2396"/>
      <c r="I648" s="2396"/>
      <c r="J648" s="486"/>
      <c r="K648" s="2344"/>
      <c r="L648" s="2344"/>
      <c r="M648" s="697" t="s">
        <v>16</v>
      </c>
      <c r="N648" s="2051"/>
      <c r="O648" s="2051"/>
      <c r="P648" s="2051"/>
      <c r="Q648" s="2051"/>
      <c r="R648" s="2053"/>
      <c r="S648" s="2336" t="str">
        <f>IF('⑧一覧からの作成用データ（異動届）'!$E$42="","",'⑧一覧からの作成用データ（異動届）'!$E$42)</f>
        <v/>
      </c>
      <c r="T648" s="2337"/>
      <c r="U648" s="2337"/>
      <c r="V648" s="2337"/>
      <c r="W648" s="2337"/>
      <c r="X648" s="2337"/>
      <c r="Y648" s="2337"/>
      <c r="Z648" s="2337"/>
      <c r="AA648" s="2337"/>
      <c r="AB648" s="2337"/>
      <c r="AC648" s="2337"/>
      <c r="AD648" s="2337"/>
      <c r="AE648" s="2337"/>
      <c r="AF648" s="2337"/>
      <c r="AG648" s="2337"/>
      <c r="AH648" s="2337"/>
      <c r="AI648" s="2337"/>
      <c r="AJ648" s="2337"/>
      <c r="AK648" s="2337"/>
      <c r="AL648" s="2337"/>
      <c r="AM648" s="2337"/>
      <c r="AN648" s="2347"/>
      <c r="AO648" s="1613"/>
      <c r="AP648" s="1613"/>
      <c r="AQ648" s="1613"/>
      <c r="AR648" s="2348"/>
      <c r="AS648" s="1613"/>
      <c r="AT648" s="1613"/>
      <c r="AU648" s="1613"/>
      <c r="AV648" s="1613"/>
      <c r="AW648" s="2348"/>
      <c r="AX648" s="2318"/>
      <c r="AY648" s="1613"/>
      <c r="AZ648" s="1613"/>
      <c r="BA648" s="1613"/>
      <c r="BB648" s="2319"/>
      <c r="BC648" s="2325"/>
      <c r="BD648" s="2325"/>
      <c r="BE648" s="2326"/>
      <c r="BF648" s="2033" t="str">
        <f>IFERROR(IF(BF650="3","310",IF(BF650="1",300,IF(BF650="2",203,IF(BF650="4",301,IF(BF650="5",301,IF(BF650=6,401,)))))),"")&amp;""</f>
        <v/>
      </c>
      <c r="BG648" s="2034"/>
      <c r="BH648" s="2034"/>
      <c r="BI648" s="2034"/>
      <c r="BJ648" s="2034"/>
      <c r="BK648" s="2034"/>
      <c r="BL648" s="2034"/>
      <c r="BM648" s="2034"/>
      <c r="BN648" s="2034"/>
      <c r="BO648" s="2034"/>
      <c r="BP648" s="2035"/>
      <c r="BQ648" s="2332"/>
      <c r="BR648" s="1590"/>
      <c r="BS648" s="1590"/>
      <c r="BT648" s="1590"/>
      <c r="BU648" s="1590"/>
      <c r="BV648" s="1590"/>
      <c r="BW648" s="1590"/>
      <c r="BX648" s="1590"/>
      <c r="BY648" s="1590"/>
      <c r="BZ648" s="1590"/>
      <c r="CA648" s="1590"/>
      <c r="CB648" s="1590"/>
      <c r="CC648" s="1590"/>
      <c r="CD648" s="1690"/>
      <c r="CE648" s="76"/>
      <c r="CF648" s="76"/>
      <c r="CG648" s="77"/>
      <c r="CH648" s="77"/>
      <c r="CN648" s="85"/>
      <c r="CO648" s="85"/>
      <c r="CP648" s="85"/>
      <c r="CQ648" s="85"/>
      <c r="CR648" s="85"/>
      <c r="CS648" s="85"/>
      <c r="CT648" s="85"/>
      <c r="CU648" s="85"/>
      <c r="CV648" s="85"/>
    </row>
    <row r="649" spans="1:100" ht="13.5" customHeight="1" thickBot="1" x14ac:dyDescent="0.25">
      <c r="A649" s="132" t="str">
        <f>+IF('⑧一覧からの作成用データ（異動届）'!$AC$42="印刷ＯＫ→",1,"")</f>
        <v/>
      </c>
      <c r="B649" s="2413"/>
      <c r="C649" s="2413"/>
      <c r="D649" s="2396"/>
      <c r="E649" s="2396"/>
      <c r="F649" s="2413"/>
      <c r="G649" s="2413"/>
      <c r="H649" s="2396"/>
      <c r="I649" s="2396"/>
      <c r="J649" s="486"/>
      <c r="K649" s="2344"/>
      <c r="L649" s="2344"/>
      <c r="M649" s="1559"/>
      <c r="N649" s="2052"/>
      <c r="O649" s="2052"/>
      <c r="P649" s="2052"/>
      <c r="Q649" s="2052"/>
      <c r="R649" s="2054"/>
      <c r="S649" s="2338"/>
      <c r="T649" s="2339"/>
      <c r="U649" s="2339"/>
      <c r="V649" s="2339"/>
      <c r="W649" s="2339"/>
      <c r="X649" s="2339"/>
      <c r="Y649" s="2339"/>
      <c r="Z649" s="2339"/>
      <c r="AA649" s="2339"/>
      <c r="AB649" s="2339"/>
      <c r="AC649" s="2339"/>
      <c r="AD649" s="2339"/>
      <c r="AE649" s="2339"/>
      <c r="AF649" s="2339"/>
      <c r="AG649" s="2339"/>
      <c r="AH649" s="2339"/>
      <c r="AI649" s="2339"/>
      <c r="AJ649" s="2339"/>
      <c r="AK649" s="2339"/>
      <c r="AL649" s="2339"/>
      <c r="AM649" s="2339"/>
      <c r="AN649" s="2349"/>
      <c r="AO649" s="2321"/>
      <c r="AP649" s="2321"/>
      <c r="AQ649" s="2321"/>
      <c r="AR649" s="2350"/>
      <c r="AS649" s="2321"/>
      <c r="AT649" s="2321"/>
      <c r="AU649" s="2321"/>
      <c r="AV649" s="2321"/>
      <c r="AW649" s="2350"/>
      <c r="AX649" s="2320"/>
      <c r="AY649" s="2321"/>
      <c r="AZ649" s="2321"/>
      <c r="BA649" s="2321"/>
      <c r="BB649" s="2322"/>
      <c r="BC649" s="2327"/>
      <c r="BD649" s="2327"/>
      <c r="BE649" s="2328"/>
      <c r="BF649" s="2033"/>
      <c r="BG649" s="2034"/>
      <c r="BH649" s="2034"/>
      <c r="BI649" s="2034"/>
      <c r="BJ649" s="2034"/>
      <c r="BK649" s="2034"/>
      <c r="BL649" s="2034"/>
      <c r="BM649" s="2034"/>
      <c r="BN649" s="2034"/>
      <c r="BO649" s="2034"/>
      <c r="BP649" s="2035"/>
      <c r="BQ649" s="2332"/>
      <c r="BR649" s="1590"/>
      <c r="BS649" s="1590"/>
      <c r="BT649" s="1590"/>
      <c r="BU649" s="1590"/>
      <c r="BV649" s="1590"/>
      <c r="BW649" s="1590"/>
      <c r="BX649" s="1590"/>
      <c r="BY649" s="1590"/>
      <c r="BZ649" s="1590"/>
      <c r="CA649" s="1590"/>
      <c r="CB649" s="1590"/>
      <c r="CC649" s="1590"/>
      <c r="CD649" s="1690"/>
      <c r="CE649" s="76"/>
      <c r="CF649" s="76"/>
      <c r="CG649" s="77"/>
      <c r="CH649" s="77"/>
      <c r="CN649" s="85"/>
      <c r="CO649" s="85"/>
      <c r="CP649" s="85"/>
      <c r="CQ649" s="85"/>
      <c r="CR649" s="85"/>
      <c r="CS649" s="85"/>
      <c r="CT649" s="85"/>
      <c r="CU649" s="85"/>
      <c r="CV649" s="85"/>
    </row>
    <row r="650" spans="1:100" ht="13.5" customHeight="1" x14ac:dyDescent="0.2">
      <c r="A650" s="132" t="str">
        <f>+IF('⑧一覧からの作成用データ（異動届）'!$AC$42="印刷ＯＫ→",1,"")</f>
        <v/>
      </c>
      <c r="B650" s="2413"/>
      <c r="C650" s="2413"/>
      <c r="D650" s="2396"/>
      <c r="E650" s="2396"/>
      <c r="F650" s="2413"/>
      <c r="G650" s="2413"/>
      <c r="H650" s="2396"/>
      <c r="I650" s="2396"/>
      <c r="J650" s="486"/>
      <c r="K650" s="2344"/>
      <c r="L650" s="2344"/>
      <c r="M650" s="697" t="s">
        <v>34</v>
      </c>
      <c r="N650" s="2051"/>
      <c r="O650" s="2051"/>
      <c r="P650" s="2051"/>
      <c r="Q650" s="2051"/>
      <c r="R650" s="2053"/>
      <c r="S650" s="2284" t="s">
        <v>476</v>
      </c>
      <c r="T650" s="732"/>
      <c r="U650" s="732"/>
      <c r="V650" s="732"/>
      <c r="W650" s="732"/>
      <c r="X650" s="732"/>
      <c r="Y650" s="732"/>
      <c r="Z650" s="732"/>
      <c r="AA650" s="732"/>
      <c r="AB650" s="732"/>
      <c r="AC650" s="732"/>
      <c r="AD650" s="732"/>
      <c r="AE650" s="732"/>
      <c r="AF650" s="732"/>
      <c r="AG650" s="732"/>
      <c r="AH650" s="732"/>
      <c r="AI650" s="732"/>
      <c r="AJ650" s="732"/>
      <c r="AK650" s="732"/>
      <c r="AL650" s="732"/>
      <c r="AM650" s="732"/>
      <c r="AN650" s="2286" t="str">
        <f>TEXT('⑧一覧からの作成用データ（異動届）'!$M$42,"#,##0")&amp;""</f>
        <v>0</v>
      </c>
      <c r="AO650" s="2287"/>
      <c r="AP650" s="2287"/>
      <c r="AQ650" s="2287"/>
      <c r="AR650" s="2288"/>
      <c r="AS650" s="2295" t="str">
        <f>'⑧一覧からの作成用データ（異動届）'!$N$42&amp;""</f>
        <v/>
      </c>
      <c r="AT650" s="1566"/>
      <c r="AU650" s="1566"/>
      <c r="AV650" s="2247" t="s">
        <v>84</v>
      </c>
      <c r="AW650" s="2299"/>
      <c r="AX650" s="2302" t="str">
        <f>'⑧一覧からの作成用データ（異動届）'!$U$42&amp;""</f>
        <v>6</v>
      </c>
      <c r="AY650" s="1566"/>
      <c r="AZ650" s="1566"/>
      <c r="BA650" s="2247" t="s">
        <v>84</v>
      </c>
      <c r="BB650" s="2248"/>
      <c r="BC650" s="2253" t="str">
        <f>'⑧一覧からの作成用データ（異動届）'!$R$42&amp;"年"</f>
        <v>年</v>
      </c>
      <c r="BD650" s="2253"/>
      <c r="BE650" s="2254"/>
      <c r="BF650" s="2259" t="str">
        <f>'⑧一覧からの作成用データ（異動届）'!$J$42&amp;""</f>
        <v/>
      </c>
      <c r="BG650" s="2259"/>
      <c r="BH650" s="2260"/>
      <c r="BI650" s="2265" t="s">
        <v>583</v>
      </c>
      <c r="BJ650" s="2266"/>
      <c r="BK650" s="2266"/>
      <c r="BL650" s="2266"/>
      <c r="BM650" s="2266"/>
      <c r="BN650" s="2266"/>
      <c r="BO650" s="2266"/>
      <c r="BP650" s="2266"/>
      <c r="BQ650" s="2268" t="str">
        <f>'⑧一覧からの作成用データ（異動届）'!$K$42&amp;""</f>
        <v/>
      </c>
      <c r="BR650" s="2259"/>
      <c r="BS650" s="2260"/>
      <c r="BT650" s="2271" t="s">
        <v>78</v>
      </c>
      <c r="BU650" s="2272"/>
      <c r="BV650" s="2272"/>
      <c r="BW650" s="2272"/>
      <c r="BX650" s="2272"/>
      <c r="BY650" s="2272"/>
      <c r="BZ650" s="2272"/>
      <c r="CA650" s="2272"/>
      <c r="CB650" s="2272"/>
      <c r="CC650" s="2272"/>
      <c r="CD650" s="2273"/>
      <c r="CE650" s="76"/>
      <c r="CF650" s="76"/>
      <c r="CG650" s="77"/>
      <c r="CH650" s="77"/>
      <c r="CN650" s="85"/>
      <c r="CO650" s="85"/>
      <c r="CP650" s="85"/>
      <c r="CQ650" s="85"/>
      <c r="CR650" s="85"/>
      <c r="CS650" s="85"/>
      <c r="CT650" s="85"/>
      <c r="CU650" s="85"/>
      <c r="CV650" s="85"/>
    </row>
    <row r="651" spans="1:100" ht="13.5" customHeight="1" x14ac:dyDescent="0.2">
      <c r="A651" s="132" t="str">
        <f>+IF('⑧一覧からの作成用データ（異動届）'!$AC$42="印刷ＯＫ→",1,"")</f>
        <v/>
      </c>
      <c r="B651" s="2413"/>
      <c r="C651" s="2413"/>
      <c r="D651" s="2396"/>
      <c r="E651" s="2396"/>
      <c r="F651" s="2413"/>
      <c r="G651" s="2413"/>
      <c r="H651" s="2396"/>
      <c r="I651" s="2396"/>
      <c r="J651" s="486"/>
      <c r="K651" s="2344"/>
      <c r="L651" s="2344"/>
      <c r="M651" s="1559"/>
      <c r="N651" s="2052"/>
      <c r="O651" s="2052"/>
      <c r="P651" s="2052"/>
      <c r="Q651" s="2052"/>
      <c r="R651" s="2054"/>
      <c r="S651" s="2285"/>
      <c r="T651" s="734"/>
      <c r="U651" s="734"/>
      <c r="V651" s="734"/>
      <c r="W651" s="734"/>
      <c r="X651" s="734"/>
      <c r="Y651" s="734"/>
      <c r="Z651" s="734"/>
      <c r="AA651" s="734"/>
      <c r="AB651" s="734"/>
      <c r="AC651" s="734"/>
      <c r="AD651" s="734"/>
      <c r="AE651" s="734"/>
      <c r="AF651" s="734"/>
      <c r="AG651" s="734"/>
      <c r="AH651" s="734"/>
      <c r="AI651" s="734"/>
      <c r="AJ651" s="734"/>
      <c r="AK651" s="734"/>
      <c r="AL651" s="734"/>
      <c r="AM651" s="734"/>
      <c r="AN651" s="2289"/>
      <c r="AO651" s="2290"/>
      <c r="AP651" s="2290"/>
      <c r="AQ651" s="2290"/>
      <c r="AR651" s="2291"/>
      <c r="AS651" s="2296"/>
      <c r="AT651" s="2297"/>
      <c r="AU651" s="2297"/>
      <c r="AV651" s="2249"/>
      <c r="AW651" s="2300"/>
      <c r="AX651" s="2297"/>
      <c r="AY651" s="2297"/>
      <c r="AZ651" s="2297"/>
      <c r="BA651" s="2249"/>
      <c r="BB651" s="2250"/>
      <c r="BC651" s="2255"/>
      <c r="BD651" s="2255"/>
      <c r="BE651" s="2256"/>
      <c r="BF651" s="2261"/>
      <c r="BG651" s="2261"/>
      <c r="BH651" s="2262"/>
      <c r="BI651" s="2267"/>
      <c r="BJ651" s="2267"/>
      <c r="BK651" s="2267"/>
      <c r="BL651" s="2267"/>
      <c r="BM651" s="2267"/>
      <c r="BN651" s="2267"/>
      <c r="BO651" s="2267"/>
      <c r="BP651" s="2267"/>
      <c r="BQ651" s="2269"/>
      <c r="BR651" s="2261"/>
      <c r="BS651" s="2262"/>
      <c r="BT651" s="2274"/>
      <c r="BU651" s="2274"/>
      <c r="BV651" s="2274"/>
      <c r="BW651" s="2274"/>
      <c r="BX651" s="2274"/>
      <c r="BY651" s="2274"/>
      <c r="BZ651" s="2274"/>
      <c r="CA651" s="2274"/>
      <c r="CB651" s="2274"/>
      <c r="CC651" s="2274"/>
      <c r="CD651" s="2275"/>
      <c r="CE651" s="76"/>
      <c r="CF651" s="76"/>
      <c r="CG651" s="77"/>
      <c r="CH651" s="77"/>
      <c r="CO651" s="85"/>
      <c r="CP651" s="85"/>
      <c r="CQ651" s="85"/>
      <c r="CR651" s="85"/>
      <c r="CS651" s="85"/>
      <c r="CT651" s="85"/>
      <c r="CU651" s="85"/>
      <c r="CV651" s="85"/>
    </row>
    <row r="652" spans="1:100" ht="12.75" customHeight="1" thickBot="1" x14ac:dyDescent="0.25">
      <c r="A652" s="132" t="str">
        <f>+IF('⑧一覧からの作成用データ（異動届）'!$AC$42="印刷ＯＫ→",1,"")</f>
        <v/>
      </c>
      <c r="B652" s="2413"/>
      <c r="C652" s="2413"/>
      <c r="D652" s="2396"/>
      <c r="E652" s="2396"/>
      <c r="F652" s="2413"/>
      <c r="G652" s="2413"/>
      <c r="H652" s="2396"/>
      <c r="I652" s="2396"/>
      <c r="J652" s="486"/>
      <c r="K652" s="2344"/>
      <c r="L652" s="2344"/>
      <c r="M652" s="2303" t="s">
        <v>477</v>
      </c>
      <c r="N652" s="2304"/>
      <c r="O652" s="2304"/>
      <c r="P652" s="2304"/>
      <c r="Q652" s="2304"/>
      <c r="R652" s="2305"/>
      <c r="S652" s="2312" t="str">
        <f>'⑧一覧からの作成用データ（異動届）'!$F$42&amp;""</f>
        <v/>
      </c>
      <c r="T652" s="2313"/>
      <c r="U652" s="2313"/>
      <c r="V652" s="2313"/>
      <c r="W652" s="2313"/>
      <c r="X652" s="2313"/>
      <c r="Y652" s="2313"/>
      <c r="Z652" s="2313"/>
      <c r="AA652" s="2313"/>
      <c r="AB652" s="2313"/>
      <c r="AC652" s="2313"/>
      <c r="AD652" s="2313"/>
      <c r="AE652" s="2313"/>
      <c r="AF652" s="2313"/>
      <c r="AG652" s="2313"/>
      <c r="AH652" s="2313"/>
      <c r="AI652" s="2313"/>
      <c r="AJ652" s="2313"/>
      <c r="AK652" s="2313"/>
      <c r="AL652" s="2313"/>
      <c r="AM652" s="2314"/>
      <c r="AN652" s="2289"/>
      <c r="AO652" s="2290"/>
      <c r="AP652" s="2290"/>
      <c r="AQ652" s="2290"/>
      <c r="AR652" s="2291"/>
      <c r="AS652" s="2298"/>
      <c r="AT652" s="1567"/>
      <c r="AU652" s="1567"/>
      <c r="AV652" s="2251"/>
      <c r="AW652" s="2301"/>
      <c r="AX652" s="1567"/>
      <c r="AY652" s="1567"/>
      <c r="AZ652" s="1567"/>
      <c r="BA652" s="2251"/>
      <c r="BB652" s="2252"/>
      <c r="BC652" s="2257"/>
      <c r="BD652" s="2257"/>
      <c r="BE652" s="2258"/>
      <c r="BF652" s="2263"/>
      <c r="BG652" s="2263"/>
      <c r="BH652" s="2264"/>
      <c r="BI652" s="2267"/>
      <c r="BJ652" s="2267"/>
      <c r="BK652" s="2267"/>
      <c r="BL652" s="2267"/>
      <c r="BM652" s="2267"/>
      <c r="BN652" s="2267"/>
      <c r="BO652" s="2267"/>
      <c r="BP652" s="2267"/>
      <c r="BQ652" s="2270"/>
      <c r="BR652" s="2263"/>
      <c r="BS652" s="2264"/>
      <c r="BT652" s="2274"/>
      <c r="BU652" s="2274"/>
      <c r="BV652" s="2274"/>
      <c r="BW652" s="2274"/>
      <c r="BX652" s="2274"/>
      <c r="BY652" s="2274"/>
      <c r="BZ652" s="2274"/>
      <c r="CA652" s="2274"/>
      <c r="CB652" s="2274"/>
      <c r="CC652" s="2274"/>
      <c r="CD652" s="2275"/>
      <c r="CE652" s="76"/>
      <c r="CF652" s="76"/>
      <c r="CG652" s="77"/>
      <c r="CH652" s="77"/>
      <c r="CO652" s="85"/>
      <c r="CP652" s="85"/>
      <c r="CQ652" s="85"/>
      <c r="CR652" s="85"/>
      <c r="CS652" s="85"/>
      <c r="CT652" s="85"/>
      <c r="CU652" s="85"/>
      <c r="CV652" s="85"/>
    </row>
    <row r="653" spans="1:100" ht="12.75" customHeight="1" x14ac:dyDescent="0.2">
      <c r="A653" s="132" t="str">
        <f>+IF('⑧一覧からの作成用データ（異動届）'!$AC$42="印刷ＯＫ→",1,"")</f>
        <v/>
      </c>
      <c r="B653" s="2413"/>
      <c r="C653" s="2413"/>
      <c r="D653" s="2396"/>
      <c r="E653" s="2396"/>
      <c r="F653" s="2413"/>
      <c r="G653" s="2413"/>
      <c r="H653" s="2396"/>
      <c r="I653" s="2396"/>
      <c r="J653" s="486"/>
      <c r="K653" s="2344"/>
      <c r="L653" s="2344"/>
      <c r="M653" s="2306"/>
      <c r="N653" s="2307"/>
      <c r="O653" s="2307"/>
      <c r="P653" s="2307"/>
      <c r="Q653" s="2307"/>
      <c r="R653" s="2308"/>
      <c r="S653" s="1568"/>
      <c r="T653" s="1569"/>
      <c r="U653" s="1569"/>
      <c r="V653" s="1569"/>
      <c r="W653" s="1569"/>
      <c r="X653" s="1569"/>
      <c r="Y653" s="1569"/>
      <c r="Z653" s="1569"/>
      <c r="AA653" s="1569"/>
      <c r="AB653" s="1569"/>
      <c r="AC653" s="1569"/>
      <c r="AD653" s="1569"/>
      <c r="AE653" s="1569"/>
      <c r="AF653" s="1569"/>
      <c r="AG653" s="1569"/>
      <c r="AH653" s="1569"/>
      <c r="AI653" s="1569"/>
      <c r="AJ653" s="1569"/>
      <c r="AK653" s="1569"/>
      <c r="AL653" s="1569"/>
      <c r="AM653" s="1725"/>
      <c r="AN653" s="2289"/>
      <c r="AO653" s="2290"/>
      <c r="AP653" s="2290"/>
      <c r="AQ653" s="2290"/>
      <c r="AR653" s="2291"/>
      <c r="AS653" s="2295" t="str">
        <f>'⑧一覧からの作成用データ（異動届）'!$O$42&amp;""</f>
        <v/>
      </c>
      <c r="AT653" s="1566"/>
      <c r="AU653" s="1566"/>
      <c r="AV653" s="2247" t="s">
        <v>81</v>
      </c>
      <c r="AW653" s="2299"/>
      <c r="AX653" s="1566" t="str">
        <f>'⑧一覧からの作成用データ（異動届）'!V42&amp;""</f>
        <v>5</v>
      </c>
      <c r="AY653" s="1566"/>
      <c r="AZ653" s="1566"/>
      <c r="BA653" s="2247" t="s">
        <v>81</v>
      </c>
      <c r="BB653" s="2248"/>
      <c r="BC653" s="2351" t="str">
        <f>'⑧一覧からの作成用データ（異動届）'!$S$42&amp;"月"</f>
        <v>月</v>
      </c>
      <c r="BD653" s="2352"/>
      <c r="BE653" s="2353"/>
      <c r="BF653" s="2360" t="s">
        <v>108</v>
      </c>
      <c r="BG653" s="2361"/>
      <c r="BH653" s="2361"/>
      <c r="BI653" s="2267"/>
      <c r="BJ653" s="2267"/>
      <c r="BK653" s="2267"/>
      <c r="BL653" s="2267"/>
      <c r="BM653" s="2267"/>
      <c r="BN653" s="2267"/>
      <c r="BO653" s="2267"/>
      <c r="BP653" s="2267"/>
      <c r="BQ653" s="2364" t="s">
        <v>497</v>
      </c>
      <c r="BR653" s="2365"/>
      <c r="BS653" s="2365"/>
      <c r="BT653" s="2274"/>
      <c r="BU653" s="2274"/>
      <c r="BV653" s="2274"/>
      <c r="BW653" s="2274"/>
      <c r="BX653" s="2274"/>
      <c r="BY653" s="2274"/>
      <c r="BZ653" s="2274"/>
      <c r="CA653" s="2274"/>
      <c r="CB653" s="2274"/>
      <c r="CC653" s="2274"/>
      <c r="CD653" s="2275"/>
      <c r="CE653" s="76"/>
      <c r="CF653" s="76"/>
      <c r="CG653" s="77"/>
      <c r="CH653" s="77"/>
      <c r="CO653" s="85"/>
      <c r="CP653" s="85"/>
      <c r="CQ653" s="85"/>
      <c r="CR653" s="85"/>
      <c r="CS653" s="85"/>
      <c r="CT653" s="85"/>
      <c r="CU653" s="85"/>
      <c r="CV653" s="85"/>
    </row>
    <row r="654" spans="1:100" ht="12.75" customHeight="1" x14ac:dyDescent="0.2">
      <c r="A654" s="132" t="str">
        <f>+IF('⑧一覧からの作成用データ（異動届）'!$AC$42="印刷ＯＫ→",1,"")</f>
        <v/>
      </c>
      <c r="B654" s="2413"/>
      <c r="C654" s="2413"/>
      <c r="D654" s="2396"/>
      <c r="E654" s="2396"/>
      <c r="F654" s="2413"/>
      <c r="G654" s="2413"/>
      <c r="H654" s="2396"/>
      <c r="I654" s="2396"/>
      <c r="J654" s="486"/>
      <c r="K654" s="2344"/>
      <c r="L654" s="2344"/>
      <c r="M654" s="2309"/>
      <c r="N654" s="2310"/>
      <c r="O654" s="2310"/>
      <c r="P654" s="2310"/>
      <c r="Q654" s="2310"/>
      <c r="R654" s="2311"/>
      <c r="S654" s="1570"/>
      <c r="T654" s="1571"/>
      <c r="U654" s="1571"/>
      <c r="V654" s="1571"/>
      <c r="W654" s="1571"/>
      <c r="X654" s="1571"/>
      <c r="Y654" s="1571"/>
      <c r="Z654" s="1571"/>
      <c r="AA654" s="1571"/>
      <c r="AB654" s="1571"/>
      <c r="AC654" s="1571"/>
      <c r="AD654" s="1571"/>
      <c r="AE654" s="1571"/>
      <c r="AF654" s="1571"/>
      <c r="AG654" s="1571"/>
      <c r="AH654" s="1571"/>
      <c r="AI654" s="1571"/>
      <c r="AJ654" s="1571"/>
      <c r="AK654" s="1571"/>
      <c r="AL654" s="1571"/>
      <c r="AM654" s="1726"/>
      <c r="AN654" s="2289"/>
      <c r="AO654" s="2290"/>
      <c r="AP654" s="2290"/>
      <c r="AQ654" s="2290"/>
      <c r="AR654" s="2291"/>
      <c r="AS654" s="2296"/>
      <c r="AT654" s="2297"/>
      <c r="AU654" s="2297"/>
      <c r="AV654" s="2249"/>
      <c r="AW654" s="2300"/>
      <c r="AX654" s="2297"/>
      <c r="AY654" s="2297"/>
      <c r="AZ654" s="2297"/>
      <c r="BA654" s="2249"/>
      <c r="BB654" s="2250"/>
      <c r="BC654" s="2354"/>
      <c r="BD654" s="2355"/>
      <c r="BE654" s="2356"/>
      <c r="BF654" s="2362"/>
      <c r="BG654" s="2363"/>
      <c r="BH654" s="2363"/>
      <c r="BI654" s="2267"/>
      <c r="BJ654" s="2267"/>
      <c r="BK654" s="2267"/>
      <c r="BL654" s="2267"/>
      <c r="BM654" s="2267"/>
      <c r="BN654" s="2267"/>
      <c r="BO654" s="2267"/>
      <c r="BP654" s="2267"/>
      <c r="BQ654" s="2366"/>
      <c r="BR654" s="2367"/>
      <c r="BS654" s="2367"/>
      <c r="BT654" s="2274"/>
      <c r="BU654" s="2274"/>
      <c r="BV654" s="2274"/>
      <c r="BW654" s="2274"/>
      <c r="BX654" s="2274"/>
      <c r="BY654" s="2274"/>
      <c r="BZ654" s="2274"/>
      <c r="CA654" s="2274"/>
      <c r="CB654" s="2274"/>
      <c r="CC654" s="2274"/>
      <c r="CD654" s="2275"/>
      <c r="CE654" s="76"/>
      <c r="CF654" s="76"/>
      <c r="CG654" s="77"/>
      <c r="CH654" s="77"/>
      <c r="CN654" s="85"/>
      <c r="CO654" s="85"/>
      <c r="CP654" s="85"/>
      <c r="CQ654" s="85"/>
      <c r="CR654" s="85"/>
      <c r="CS654" s="85"/>
      <c r="CT654" s="87"/>
      <c r="CU654" s="85"/>
      <c r="CV654" s="85"/>
    </row>
    <row r="655" spans="1:100" ht="12.75" customHeight="1" x14ac:dyDescent="0.2">
      <c r="A655" s="132" t="str">
        <f>+IF('⑧一覧からの作成用データ（異動届）'!$AC$42="印刷ＯＫ→",1,"")</f>
        <v/>
      </c>
      <c r="B655" s="2413"/>
      <c r="C655" s="2413"/>
      <c r="D655" s="2396"/>
      <c r="E655" s="2396"/>
      <c r="F655" s="2413"/>
      <c r="G655" s="2413"/>
      <c r="H655" s="2396"/>
      <c r="I655" s="2396"/>
      <c r="J655" s="486"/>
      <c r="K655" s="2344"/>
      <c r="L655" s="2344"/>
      <c r="M655" s="697" t="s">
        <v>5</v>
      </c>
      <c r="N655" s="2051"/>
      <c r="O655" s="2051"/>
      <c r="P655" s="2051"/>
      <c r="Q655" s="2051"/>
      <c r="R655" s="2053"/>
      <c r="S655" s="2370" t="str">
        <f>'⑧一覧からの作成用データ（異動届）'!$G$42&amp;""</f>
        <v/>
      </c>
      <c r="T655" s="2371"/>
      <c r="U655" s="2371"/>
      <c r="V655" s="2371"/>
      <c r="W655" s="2371"/>
      <c r="X655" s="2371"/>
      <c r="Y655" s="2371"/>
      <c r="Z655" s="2371"/>
      <c r="AA655" s="2371"/>
      <c r="AB655" s="2371"/>
      <c r="AC655" s="2371"/>
      <c r="AD655" s="2371"/>
      <c r="AE655" s="2371"/>
      <c r="AF655" s="2371"/>
      <c r="AG655" s="2371"/>
      <c r="AH655" s="2371"/>
      <c r="AI655" s="2371"/>
      <c r="AJ655" s="2371"/>
      <c r="AK655" s="2371"/>
      <c r="AL655" s="2371"/>
      <c r="AM655" s="2371"/>
      <c r="AN655" s="2289"/>
      <c r="AO655" s="2290"/>
      <c r="AP655" s="2290"/>
      <c r="AQ655" s="2290"/>
      <c r="AR655" s="2291"/>
      <c r="AS655" s="2298"/>
      <c r="AT655" s="1567"/>
      <c r="AU655" s="1567"/>
      <c r="AV655" s="2251"/>
      <c r="AW655" s="2301"/>
      <c r="AX655" s="1567"/>
      <c r="AY655" s="1567"/>
      <c r="AZ655" s="1567"/>
      <c r="BA655" s="2251"/>
      <c r="BB655" s="2252"/>
      <c r="BC655" s="2357"/>
      <c r="BD655" s="2358"/>
      <c r="BE655" s="2359"/>
      <c r="BF655" s="2362"/>
      <c r="BG655" s="2363"/>
      <c r="BH655" s="2363"/>
      <c r="BI655" s="2267"/>
      <c r="BJ655" s="2267"/>
      <c r="BK655" s="2267"/>
      <c r="BL655" s="2267"/>
      <c r="BM655" s="2267"/>
      <c r="BN655" s="2267"/>
      <c r="BO655" s="2267"/>
      <c r="BP655" s="2267"/>
      <c r="BQ655" s="2366"/>
      <c r="BR655" s="2367"/>
      <c r="BS655" s="2367"/>
      <c r="BT655" s="2274"/>
      <c r="BU655" s="2274"/>
      <c r="BV655" s="2274"/>
      <c r="BW655" s="2274"/>
      <c r="BX655" s="2274"/>
      <c r="BY655" s="2274"/>
      <c r="BZ655" s="2274"/>
      <c r="CA655" s="2274"/>
      <c r="CB655" s="2274"/>
      <c r="CC655" s="2274"/>
      <c r="CD655" s="2275"/>
      <c r="CE655" s="76"/>
      <c r="CF655" s="76"/>
      <c r="CG655" s="77"/>
      <c r="CH655" s="77"/>
      <c r="CN655" s="85"/>
      <c r="CO655" s="85"/>
      <c r="CP655" s="85"/>
      <c r="CQ655" s="85"/>
      <c r="CR655" s="85"/>
      <c r="CS655" s="85"/>
      <c r="CT655" s="85"/>
      <c r="CU655" s="85"/>
      <c r="CV655" s="85"/>
    </row>
    <row r="656" spans="1:100" ht="12.75" customHeight="1" x14ac:dyDescent="0.2">
      <c r="A656" s="132" t="str">
        <f>+IF('⑧一覧からの作成用データ（異動届）'!$AC$42="印刷ＯＫ→",1,"")</f>
        <v/>
      </c>
      <c r="B656" s="2413"/>
      <c r="C656" s="2413"/>
      <c r="D656" s="2396"/>
      <c r="E656" s="2396"/>
      <c r="F656" s="2413"/>
      <c r="G656" s="2413"/>
      <c r="H656" s="2396"/>
      <c r="I656" s="2396"/>
      <c r="J656" s="486"/>
      <c r="K656" s="2344"/>
      <c r="L656" s="2344"/>
      <c r="M656" s="2165"/>
      <c r="N656" s="1564"/>
      <c r="O656" s="1564"/>
      <c r="P656" s="1564"/>
      <c r="Q656" s="1564"/>
      <c r="R656" s="1565"/>
      <c r="S656" s="2372"/>
      <c r="T656" s="2373"/>
      <c r="U656" s="2373"/>
      <c r="V656" s="2373"/>
      <c r="W656" s="2373"/>
      <c r="X656" s="2373"/>
      <c r="Y656" s="2373"/>
      <c r="Z656" s="2373"/>
      <c r="AA656" s="2373"/>
      <c r="AB656" s="2373"/>
      <c r="AC656" s="2373"/>
      <c r="AD656" s="2373"/>
      <c r="AE656" s="2373"/>
      <c r="AF656" s="2373"/>
      <c r="AG656" s="2373"/>
      <c r="AH656" s="2373"/>
      <c r="AI656" s="2373"/>
      <c r="AJ656" s="2373"/>
      <c r="AK656" s="2373"/>
      <c r="AL656" s="2373"/>
      <c r="AM656" s="2373"/>
      <c r="AN656" s="2289"/>
      <c r="AO656" s="2290"/>
      <c r="AP656" s="2290"/>
      <c r="AQ656" s="2290"/>
      <c r="AR656" s="2291"/>
      <c r="AS656" s="2376" t="str">
        <f>TEXT('⑧一覧からの作成用データ（異動届）'!$P$42,"#,##0")&amp;""</f>
        <v>0</v>
      </c>
      <c r="AT656" s="2376"/>
      <c r="AU656" s="2376"/>
      <c r="AV656" s="2376"/>
      <c r="AW656" s="2376"/>
      <c r="AX656" s="2232" t="str">
        <f>TEXT('⑧一覧からの作成用データ（異動届）'!$W$42,"#,##0")&amp;""</f>
        <v>左記（ア）（イ）を入力してください</v>
      </c>
      <c r="AY656" s="2232"/>
      <c r="AZ656" s="2232"/>
      <c r="BA656" s="2232"/>
      <c r="BB656" s="2233"/>
      <c r="BC656" s="2238" t="str">
        <f>'⑧一覧からの作成用データ（異動届）'!$T$42&amp;"日"</f>
        <v>日</v>
      </c>
      <c r="BD656" s="2239"/>
      <c r="BE656" s="2240"/>
      <c r="BF656" s="2362"/>
      <c r="BG656" s="2363"/>
      <c r="BH656" s="2363"/>
      <c r="BI656" s="2267"/>
      <c r="BJ656" s="2267"/>
      <c r="BK656" s="2267"/>
      <c r="BL656" s="2267"/>
      <c r="BM656" s="2267"/>
      <c r="BN656" s="2267"/>
      <c r="BO656" s="2267"/>
      <c r="BP656" s="2267"/>
      <c r="BQ656" s="2366"/>
      <c r="BR656" s="2367"/>
      <c r="BS656" s="2367"/>
      <c r="BT656" s="2274"/>
      <c r="BU656" s="2274"/>
      <c r="BV656" s="2274"/>
      <c r="BW656" s="2274"/>
      <c r="BX656" s="2274"/>
      <c r="BY656" s="2274"/>
      <c r="BZ656" s="2274"/>
      <c r="CA656" s="2274"/>
      <c r="CB656" s="2274"/>
      <c r="CC656" s="2274"/>
      <c r="CD656" s="2275"/>
      <c r="CE656" s="76"/>
      <c r="CF656" s="76"/>
      <c r="CG656" s="77"/>
      <c r="CH656" s="77"/>
      <c r="CN656" s="85"/>
      <c r="CO656" s="85"/>
      <c r="CP656" s="85"/>
      <c r="CQ656" s="85"/>
      <c r="CR656" s="85"/>
      <c r="CS656" s="85"/>
      <c r="CT656" s="85"/>
      <c r="CU656" s="85"/>
      <c r="CV656" s="85"/>
    </row>
    <row r="657" spans="1:100" ht="12.75" customHeight="1" x14ac:dyDescent="0.2">
      <c r="A657" s="132" t="str">
        <f>+IF('⑧一覧からの作成用データ（異動届）'!$AC$42="印刷ＯＫ→",1,"")</f>
        <v/>
      </c>
      <c r="B657" s="2413"/>
      <c r="C657" s="2413"/>
      <c r="D657" s="2396"/>
      <c r="E657" s="2396"/>
      <c r="F657" s="2413"/>
      <c r="G657" s="2413"/>
      <c r="H657" s="2396"/>
      <c r="I657" s="2396"/>
      <c r="J657" s="486"/>
      <c r="K657" s="2344"/>
      <c r="L657" s="2344"/>
      <c r="M657" s="2165"/>
      <c r="N657" s="1564"/>
      <c r="O657" s="1564"/>
      <c r="P657" s="1564"/>
      <c r="Q657" s="1564"/>
      <c r="R657" s="1565"/>
      <c r="S657" s="2372"/>
      <c r="T657" s="2373"/>
      <c r="U657" s="2373"/>
      <c r="V657" s="2373"/>
      <c r="W657" s="2373"/>
      <c r="X657" s="2373"/>
      <c r="Y657" s="2373"/>
      <c r="Z657" s="2373"/>
      <c r="AA657" s="2373"/>
      <c r="AB657" s="2373"/>
      <c r="AC657" s="2373"/>
      <c r="AD657" s="2373"/>
      <c r="AE657" s="2373"/>
      <c r="AF657" s="2373"/>
      <c r="AG657" s="2373"/>
      <c r="AH657" s="2373"/>
      <c r="AI657" s="2373"/>
      <c r="AJ657" s="2373"/>
      <c r="AK657" s="2373"/>
      <c r="AL657" s="2373"/>
      <c r="AM657" s="2373"/>
      <c r="AN657" s="2289"/>
      <c r="AO657" s="2290"/>
      <c r="AP657" s="2290"/>
      <c r="AQ657" s="2290"/>
      <c r="AR657" s="2291"/>
      <c r="AS657" s="2376"/>
      <c r="AT657" s="2376"/>
      <c r="AU657" s="2376"/>
      <c r="AV657" s="2376"/>
      <c r="AW657" s="2376"/>
      <c r="AX657" s="2234"/>
      <c r="AY657" s="2234"/>
      <c r="AZ657" s="2234"/>
      <c r="BA657" s="2234"/>
      <c r="BB657" s="2235"/>
      <c r="BC657" s="2241"/>
      <c r="BD657" s="2242"/>
      <c r="BE657" s="2243"/>
      <c r="BF657" s="2278" t="s">
        <v>458</v>
      </c>
      <c r="BG657" s="2280" t="s">
        <v>107</v>
      </c>
      <c r="BH657" s="2280"/>
      <c r="BI657" s="2280"/>
      <c r="BJ657" s="2280"/>
      <c r="BK657" s="2280"/>
      <c r="BL657" s="2280"/>
      <c r="BM657" s="2280"/>
      <c r="BN657" s="2280"/>
      <c r="BO657" s="610"/>
      <c r="BP657" s="2281" t="s">
        <v>459</v>
      </c>
      <c r="BQ657" s="2366"/>
      <c r="BR657" s="2367"/>
      <c r="BS657" s="2367"/>
      <c r="BT657" s="2274"/>
      <c r="BU657" s="2274"/>
      <c r="BV657" s="2274"/>
      <c r="BW657" s="2274"/>
      <c r="BX657" s="2274"/>
      <c r="BY657" s="2274"/>
      <c r="BZ657" s="2274"/>
      <c r="CA657" s="2274"/>
      <c r="CB657" s="2274"/>
      <c r="CC657" s="2274"/>
      <c r="CD657" s="2275"/>
      <c r="CE657" s="76"/>
      <c r="CF657" s="76"/>
      <c r="CG657" s="88"/>
      <c r="CH657" s="88"/>
      <c r="CN657" s="85"/>
      <c r="CO657" s="85"/>
      <c r="CP657" s="85"/>
      <c r="CQ657" s="85"/>
      <c r="CR657" s="85"/>
      <c r="CS657" s="85"/>
      <c r="CT657" s="85"/>
      <c r="CU657" s="85"/>
      <c r="CV657" s="85"/>
    </row>
    <row r="658" spans="1:100" ht="12.75" customHeight="1" thickBot="1" x14ac:dyDescent="0.25">
      <c r="A658" s="132" t="str">
        <f>+IF('⑧一覧からの作成用データ（異動届）'!$AC$42="印刷ＯＫ→",1,"")</f>
        <v/>
      </c>
      <c r="B658" s="2413"/>
      <c r="C658" s="2413"/>
      <c r="D658" s="2396"/>
      <c r="E658" s="2396"/>
      <c r="F658" s="2413"/>
      <c r="G658" s="2413"/>
      <c r="H658" s="2396"/>
      <c r="I658" s="2396"/>
      <c r="J658" s="486"/>
      <c r="K658" s="2344"/>
      <c r="L658" s="2344"/>
      <c r="M658" s="1559"/>
      <c r="N658" s="2052"/>
      <c r="O658" s="2052"/>
      <c r="P658" s="2052"/>
      <c r="Q658" s="2052"/>
      <c r="R658" s="2054"/>
      <c r="S658" s="2374"/>
      <c r="T658" s="2375"/>
      <c r="U658" s="2375"/>
      <c r="V658" s="2375"/>
      <c r="W658" s="2375"/>
      <c r="X658" s="2375"/>
      <c r="Y658" s="2375"/>
      <c r="Z658" s="2375"/>
      <c r="AA658" s="2375"/>
      <c r="AB658" s="2375"/>
      <c r="AC658" s="2375"/>
      <c r="AD658" s="2375"/>
      <c r="AE658" s="2375"/>
      <c r="AF658" s="2375"/>
      <c r="AG658" s="2375"/>
      <c r="AH658" s="2375"/>
      <c r="AI658" s="2375"/>
      <c r="AJ658" s="2375"/>
      <c r="AK658" s="2375"/>
      <c r="AL658" s="2375"/>
      <c r="AM658" s="2375"/>
      <c r="AN658" s="2292"/>
      <c r="AO658" s="2293"/>
      <c r="AP658" s="2293"/>
      <c r="AQ658" s="2293"/>
      <c r="AR658" s="2294"/>
      <c r="AS658" s="2377"/>
      <c r="AT658" s="2377"/>
      <c r="AU658" s="2377"/>
      <c r="AV658" s="2377"/>
      <c r="AW658" s="2377"/>
      <c r="AX658" s="2236"/>
      <c r="AY658" s="2236"/>
      <c r="AZ658" s="2236"/>
      <c r="BA658" s="2236"/>
      <c r="BB658" s="2237"/>
      <c r="BC658" s="2244"/>
      <c r="BD658" s="2245"/>
      <c r="BE658" s="2246"/>
      <c r="BF658" s="2279"/>
      <c r="BG658" s="2283"/>
      <c r="BH658" s="2283"/>
      <c r="BI658" s="2283"/>
      <c r="BJ658" s="2283"/>
      <c r="BK658" s="2283"/>
      <c r="BL658" s="2283"/>
      <c r="BM658" s="2283"/>
      <c r="BN658" s="2283"/>
      <c r="BO658" s="611"/>
      <c r="BP658" s="2282"/>
      <c r="BQ658" s="2368"/>
      <c r="BR658" s="2369"/>
      <c r="BS658" s="2369"/>
      <c r="BT658" s="2276"/>
      <c r="BU658" s="2276"/>
      <c r="BV658" s="2276"/>
      <c r="BW658" s="2276"/>
      <c r="BX658" s="2276"/>
      <c r="BY658" s="2276"/>
      <c r="BZ658" s="2276"/>
      <c r="CA658" s="2276"/>
      <c r="CB658" s="2276"/>
      <c r="CC658" s="2276"/>
      <c r="CD658" s="2277"/>
      <c r="CE658" s="89"/>
      <c r="CF658" s="89"/>
      <c r="CG658" s="88"/>
      <c r="CH658" s="88"/>
      <c r="CN658" s="85"/>
      <c r="CO658" s="85"/>
      <c r="CP658" s="85"/>
      <c r="CQ658" s="85"/>
      <c r="CR658" s="85"/>
      <c r="CS658" s="85"/>
      <c r="CT658" s="85"/>
      <c r="CU658" s="85"/>
      <c r="CV658" s="85"/>
    </row>
    <row r="659" spans="1:100" ht="6.75" customHeight="1" x14ac:dyDescent="0.2">
      <c r="A659" s="132" t="str">
        <f>+IF('⑧一覧からの作成用データ（異動届）'!$AC$42="印刷ＯＫ→",1,"")</f>
        <v/>
      </c>
      <c r="B659" s="2413"/>
      <c r="C659" s="2413"/>
      <c r="D659" s="2396"/>
      <c r="E659" s="2396"/>
      <c r="F659" s="2413"/>
      <c r="G659" s="2413"/>
      <c r="H659" s="2396"/>
      <c r="I659" s="2396"/>
      <c r="J659" s="486"/>
      <c r="K659" s="2211" t="s">
        <v>308</v>
      </c>
      <c r="L659" s="2211"/>
      <c r="M659" s="2211"/>
      <c r="N659" s="2211"/>
      <c r="O659" s="2211"/>
      <c r="P659" s="2211"/>
      <c r="Q659" s="2211"/>
      <c r="R659" s="2211"/>
      <c r="S659" s="2211"/>
      <c r="T659" s="2211"/>
      <c r="U659" s="2211"/>
      <c r="V659" s="2211"/>
      <c r="W659" s="2211"/>
      <c r="X659" s="2211"/>
      <c r="Y659" s="2211"/>
      <c r="Z659" s="2211"/>
      <c r="AA659" s="2211"/>
      <c r="AB659" s="2211"/>
      <c r="AC659" s="2211"/>
      <c r="AD659" s="2211"/>
      <c r="AE659" s="2211"/>
      <c r="AF659" s="2211"/>
      <c r="AG659" s="2211"/>
      <c r="AH659" s="2211"/>
      <c r="AI659" s="2211"/>
      <c r="AJ659" s="2211"/>
      <c r="AK659" s="2211"/>
      <c r="AL659" s="2211"/>
      <c r="AM659" s="2211"/>
      <c r="AN659" s="2212"/>
      <c r="AO659" s="2212"/>
      <c r="AP659" s="2212"/>
      <c r="AQ659" s="2212"/>
      <c r="AR659" s="2212"/>
      <c r="AS659" s="2212"/>
      <c r="AT659" s="2212"/>
      <c r="AU659" s="2212"/>
      <c r="AV659" s="2212"/>
      <c r="AW659" s="2212"/>
      <c r="AX659" s="2212"/>
      <c r="AY659" s="2212"/>
      <c r="AZ659" s="2212"/>
      <c r="BA659" s="2212"/>
      <c r="BB659" s="2212"/>
      <c r="BC659" s="2212"/>
      <c r="BD659" s="2212"/>
      <c r="BE659" s="2212"/>
      <c r="BF659" s="2211"/>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89"/>
      <c r="CC659" s="89"/>
      <c r="CD659" s="89"/>
      <c r="CE659" s="89"/>
      <c r="CF659" s="89"/>
      <c r="CG659" s="88"/>
      <c r="CH659" s="88"/>
      <c r="CN659" s="85"/>
      <c r="CO659" s="85"/>
      <c r="CP659" s="85"/>
      <c r="CQ659" s="85"/>
      <c r="CR659" s="85"/>
      <c r="CS659" s="85"/>
      <c r="CT659" s="85"/>
      <c r="CU659" s="85"/>
      <c r="CV659" s="85"/>
    </row>
    <row r="660" spans="1:100" ht="16.5" customHeight="1" thickBot="1" x14ac:dyDescent="0.25">
      <c r="A660" s="132" t="str">
        <f>+IF('⑧一覧からの作成用データ（異動届）'!$AC$42="印刷ＯＫ→",1,"")</f>
        <v/>
      </c>
      <c r="B660" s="2413"/>
      <c r="C660" s="2413"/>
      <c r="D660" s="2396"/>
      <c r="E660" s="2396"/>
      <c r="F660" s="2413"/>
      <c r="G660" s="2413"/>
      <c r="H660" s="2396"/>
      <c r="I660" s="2396"/>
      <c r="J660" s="486"/>
      <c r="K660" s="2212"/>
      <c r="L660" s="2212"/>
      <c r="M660" s="2212"/>
      <c r="N660" s="2212"/>
      <c r="O660" s="2212"/>
      <c r="P660" s="2212"/>
      <c r="Q660" s="2212"/>
      <c r="R660" s="2212"/>
      <c r="S660" s="2212"/>
      <c r="T660" s="2212"/>
      <c r="U660" s="2212"/>
      <c r="V660" s="2212"/>
      <c r="W660" s="2212"/>
      <c r="X660" s="2212"/>
      <c r="Y660" s="2212"/>
      <c r="Z660" s="2212"/>
      <c r="AA660" s="2212"/>
      <c r="AB660" s="2212"/>
      <c r="AC660" s="2212"/>
      <c r="AD660" s="2212"/>
      <c r="AE660" s="2212"/>
      <c r="AF660" s="2212"/>
      <c r="AG660" s="2212"/>
      <c r="AH660" s="2212"/>
      <c r="AI660" s="2212"/>
      <c r="AJ660" s="2212"/>
      <c r="AK660" s="2212"/>
      <c r="AL660" s="2212"/>
      <c r="AM660" s="2212"/>
      <c r="AN660" s="2212"/>
      <c r="AO660" s="2212"/>
      <c r="AP660" s="2212"/>
      <c r="AQ660" s="2212"/>
      <c r="AR660" s="2212"/>
      <c r="AS660" s="2212"/>
      <c r="AT660" s="2212"/>
      <c r="AU660" s="2212"/>
      <c r="AV660" s="2212"/>
      <c r="AW660" s="2212"/>
      <c r="AX660" s="2212"/>
      <c r="AY660" s="2212"/>
      <c r="AZ660" s="2212"/>
      <c r="BA660" s="2212"/>
      <c r="BB660" s="2212"/>
      <c r="BC660" s="2212"/>
      <c r="BD660" s="2212"/>
      <c r="BE660" s="2212"/>
      <c r="BF660" s="2212"/>
      <c r="BG660" s="89"/>
      <c r="BH660" s="89"/>
      <c r="BI660" s="89"/>
      <c r="BJ660" s="89"/>
      <c r="BK660" s="89"/>
      <c r="BL660" s="89"/>
      <c r="BM660" s="89"/>
      <c r="BN660" s="89"/>
      <c r="BO660" s="89"/>
      <c r="BP660" s="89"/>
      <c r="BQ660" s="89"/>
      <c r="BR660" s="89"/>
      <c r="BS660" s="89"/>
      <c r="BT660" s="89"/>
      <c r="BU660" s="89"/>
      <c r="BV660" s="89"/>
      <c r="BW660" s="89"/>
      <c r="BX660" s="89"/>
      <c r="BY660" s="89"/>
      <c r="BZ660" s="89"/>
      <c r="CA660" s="89"/>
      <c r="CB660" s="89"/>
      <c r="CC660" s="89"/>
      <c r="CD660" s="89"/>
      <c r="CE660" s="89"/>
      <c r="CF660" s="89"/>
      <c r="CG660" s="77"/>
      <c r="CH660" s="77"/>
      <c r="CN660" s="85"/>
      <c r="CO660" s="85"/>
      <c r="CP660" s="85"/>
      <c r="CQ660" s="85"/>
      <c r="CR660" s="85"/>
      <c r="CS660" s="85"/>
      <c r="CT660" s="85"/>
      <c r="CU660" s="85"/>
      <c r="CV660" s="85"/>
    </row>
    <row r="661" spans="1:100" ht="16.5" customHeight="1" x14ac:dyDescent="0.2">
      <c r="A661" s="132" t="str">
        <f>+IF('⑧一覧からの作成用データ（異動届）'!$AC$42="印刷ＯＫ→",1,"")</f>
        <v/>
      </c>
      <c r="B661" s="2413"/>
      <c r="C661" s="2413"/>
      <c r="D661" s="2396"/>
      <c r="E661" s="2396"/>
      <c r="F661" s="2413"/>
      <c r="G661" s="2413"/>
      <c r="H661" s="2396"/>
      <c r="I661" s="2396"/>
      <c r="J661" s="486"/>
      <c r="K661" s="2213" t="s">
        <v>35</v>
      </c>
      <c r="L661" s="2213"/>
      <c r="M661" s="2213"/>
      <c r="N661" s="1692" t="s">
        <v>460</v>
      </c>
      <c r="O661" s="1693"/>
      <c r="P661" s="1693"/>
      <c r="Q661" s="1693"/>
      <c r="R661" s="1693"/>
      <c r="S661" s="1693"/>
      <c r="T661" s="1693"/>
      <c r="U661" s="2214"/>
      <c r="V661" s="2215"/>
      <c r="W661" s="2215"/>
      <c r="X661" s="2215"/>
      <c r="Y661" s="2215"/>
      <c r="Z661" s="2215"/>
      <c r="AA661" s="2215"/>
      <c r="AB661" s="2215"/>
      <c r="AC661" s="2215"/>
      <c r="AD661" s="2215"/>
      <c r="AE661" s="2215"/>
      <c r="AF661" s="2215"/>
      <c r="AG661" s="2215"/>
      <c r="AH661" s="2216"/>
      <c r="AI661" s="2220" t="s">
        <v>229</v>
      </c>
      <c r="AJ661" s="2221"/>
      <c r="AK661" s="2222"/>
      <c r="AL661" s="2226" t="s">
        <v>39</v>
      </c>
      <c r="AM661" s="2227"/>
      <c r="AN661" s="2227"/>
      <c r="AO661" s="2227"/>
      <c r="AP661" s="2227"/>
      <c r="AQ661" s="2227"/>
      <c r="AR661" s="2227"/>
      <c r="AS661" s="2228"/>
      <c r="AT661" s="2077"/>
      <c r="AU661" s="2077"/>
      <c r="AV661" s="2077"/>
      <c r="AW661" s="2077"/>
      <c r="AX661" s="2077"/>
      <c r="AY661" s="2077"/>
      <c r="AZ661" s="2077"/>
      <c r="BA661" s="2077"/>
      <c r="BB661" s="2077"/>
      <c r="BC661" s="2077"/>
      <c r="BD661" s="2077"/>
      <c r="BE661" s="2177"/>
      <c r="BF661" s="2178"/>
      <c r="BG661" s="2199" t="s">
        <v>40</v>
      </c>
      <c r="BH661" s="2200"/>
      <c r="BI661" s="2200"/>
      <c r="BJ661" s="2200"/>
      <c r="BK661" s="2200"/>
      <c r="BL661" s="2200"/>
      <c r="BM661" s="2200"/>
      <c r="BN661" s="2200"/>
      <c r="BO661" s="2200"/>
      <c r="BP661" s="2200"/>
      <c r="BQ661" s="2200"/>
      <c r="BR661" s="2202" t="str">
        <f>IF('⑧一覧からの作成用データ（異動届）'!$Y$42="","",TEXT('⑧一覧からの作成用データ（異動届）'!$Y$42,"#,##0")&amp;"")</f>
        <v/>
      </c>
      <c r="BS661" s="2203"/>
      <c r="BT661" s="2203"/>
      <c r="BU661" s="2203"/>
      <c r="BV661" s="2203"/>
      <c r="BW661" s="2203"/>
      <c r="BX661" s="2203"/>
      <c r="BY661" s="2203"/>
      <c r="BZ661" s="2204"/>
      <c r="CA661" s="2208" t="s">
        <v>7</v>
      </c>
      <c r="CB661" s="2208"/>
      <c r="CC661" s="2208"/>
      <c r="CD661" s="2209"/>
      <c r="CE661" s="23"/>
      <c r="CF661" s="76"/>
      <c r="CG661" s="77"/>
      <c r="CH661" s="77"/>
      <c r="CN661" s="85"/>
      <c r="CO661" s="85"/>
      <c r="CP661" s="85"/>
      <c r="CQ661" s="85"/>
      <c r="CR661" s="85"/>
      <c r="CS661" s="85"/>
      <c r="CT661" s="85"/>
      <c r="CU661" s="85"/>
      <c r="CV661" s="85"/>
    </row>
    <row r="662" spans="1:100" ht="16.5" customHeight="1" thickBot="1" x14ac:dyDescent="0.25">
      <c r="A662" s="132" t="str">
        <f>+IF('⑧一覧からの作成用データ（異動届）'!$AC$42="印刷ＯＫ→",1,"")</f>
        <v/>
      </c>
      <c r="B662" s="2413"/>
      <c r="C662" s="2413"/>
      <c r="D662" s="2396"/>
      <c r="E662" s="2396"/>
      <c r="F662" s="2413"/>
      <c r="G662" s="2413"/>
      <c r="H662" s="2396"/>
      <c r="I662" s="2396"/>
      <c r="J662" s="486"/>
      <c r="K662" s="2213"/>
      <c r="L662" s="2213"/>
      <c r="M662" s="2213"/>
      <c r="N662" s="1698"/>
      <c r="O662" s="1699"/>
      <c r="P662" s="1699"/>
      <c r="Q662" s="1699"/>
      <c r="R662" s="1699"/>
      <c r="S662" s="1699"/>
      <c r="T662" s="1699"/>
      <c r="U662" s="2217"/>
      <c r="V662" s="2218"/>
      <c r="W662" s="2218"/>
      <c r="X662" s="2218"/>
      <c r="Y662" s="2218"/>
      <c r="Z662" s="2218"/>
      <c r="AA662" s="2218"/>
      <c r="AB662" s="2218"/>
      <c r="AC662" s="2218"/>
      <c r="AD662" s="2218"/>
      <c r="AE662" s="2218"/>
      <c r="AF662" s="2218"/>
      <c r="AG662" s="2218"/>
      <c r="AH662" s="2219"/>
      <c r="AI662" s="2223"/>
      <c r="AJ662" s="2224"/>
      <c r="AK662" s="2225"/>
      <c r="AL662" s="2229"/>
      <c r="AM662" s="2230"/>
      <c r="AN662" s="2230"/>
      <c r="AO662" s="2230"/>
      <c r="AP662" s="2230"/>
      <c r="AQ662" s="2230"/>
      <c r="AR662" s="2230"/>
      <c r="AS662" s="2231"/>
      <c r="AT662" s="2077"/>
      <c r="AU662" s="2077"/>
      <c r="AV662" s="2077"/>
      <c r="AW662" s="2077"/>
      <c r="AX662" s="2077"/>
      <c r="AY662" s="2077"/>
      <c r="AZ662" s="2077"/>
      <c r="BA662" s="2077"/>
      <c r="BB662" s="2077"/>
      <c r="BC662" s="2077"/>
      <c r="BD662" s="2077"/>
      <c r="BE662" s="2198"/>
      <c r="BF662" s="2196"/>
      <c r="BG662" s="2201"/>
      <c r="BH662" s="1530"/>
      <c r="BI662" s="1530"/>
      <c r="BJ662" s="1530"/>
      <c r="BK662" s="1530"/>
      <c r="BL662" s="1530"/>
      <c r="BM662" s="1530"/>
      <c r="BN662" s="1530"/>
      <c r="BO662" s="1530"/>
      <c r="BP662" s="1530"/>
      <c r="BQ662" s="1530"/>
      <c r="BR662" s="2205"/>
      <c r="BS662" s="2206"/>
      <c r="BT662" s="2206"/>
      <c r="BU662" s="2206"/>
      <c r="BV662" s="2206"/>
      <c r="BW662" s="2206"/>
      <c r="BX662" s="2206"/>
      <c r="BY662" s="2206"/>
      <c r="BZ662" s="2207"/>
      <c r="CA662" s="1632"/>
      <c r="CB662" s="1632"/>
      <c r="CC662" s="1632"/>
      <c r="CD662" s="2210"/>
      <c r="CE662" s="76"/>
      <c r="CF662" s="76"/>
      <c r="CG662" s="77"/>
      <c r="CH662" s="77"/>
      <c r="CN662" s="85"/>
      <c r="CO662" s="85"/>
      <c r="CP662" s="85"/>
      <c r="CQ662" s="85"/>
      <c r="CR662" s="85"/>
      <c r="CS662" s="85"/>
      <c r="CT662" s="85"/>
      <c r="CU662" s="85"/>
      <c r="CV662" s="85"/>
    </row>
    <row r="663" spans="1:100" ht="16.5" customHeight="1" x14ac:dyDescent="0.2">
      <c r="A663" s="132" t="str">
        <f>+IF('⑧一覧からの作成用データ（異動届）'!$AC$42="印刷ＯＫ→",1,"")</f>
        <v/>
      </c>
      <c r="B663" s="2413"/>
      <c r="C663" s="2413"/>
      <c r="D663" s="2396"/>
      <c r="E663" s="2396"/>
      <c r="F663" s="2413"/>
      <c r="G663" s="2413"/>
      <c r="H663" s="2396"/>
      <c r="I663" s="2396"/>
      <c r="J663" s="486"/>
      <c r="K663" s="2213"/>
      <c r="L663" s="2213"/>
      <c r="M663" s="2213"/>
      <c r="N663" s="2168" t="s">
        <v>21</v>
      </c>
      <c r="O663" s="2169"/>
      <c r="P663" s="2169"/>
      <c r="Q663" s="2169"/>
      <c r="R663" s="2169"/>
      <c r="S663" s="2169"/>
      <c r="T663" s="2170"/>
      <c r="U663" s="2177" t="s">
        <v>461</v>
      </c>
      <c r="V663" s="2178"/>
      <c r="W663" s="2179"/>
      <c r="X663" s="2179"/>
      <c r="Y663" s="2179"/>
      <c r="Z663" s="2179"/>
      <c r="AA663" s="2179"/>
      <c r="AB663" s="2179"/>
      <c r="AC663" s="2179"/>
      <c r="AD663" s="2179"/>
      <c r="AE663" s="63"/>
      <c r="AF663" s="63"/>
      <c r="AG663" s="63"/>
      <c r="AH663" s="63"/>
      <c r="AI663" s="63"/>
      <c r="AJ663" s="63"/>
      <c r="AK663" s="63"/>
      <c r="AL663" s="63"/>
      <c r="AM663" s="63"/>
      <c r="AN663" s="63"/>
      <c r="AO663" s="64"/>
      <c r="AP663" s="2180" t="s">
        <v>38</v>
      </c>
      <c r="AQ663" s="2181"/>
      <c r="AR663" s="2073" t="s">
        <v>33</v>
      </c>
      <c r="AS663" s="2074"/>
      <c r="AT663" s="2077"/>
      <c r="AU663" s="2077"/>
      <c r="AV663" s="2077"/>
      <c r="AW663" s="2077"/>
      <c r="AX663" s="2077"/>
      <c r="AY663" s="2077"/>
      <c r="AZ663" s="2077"/>
      <c r="BA663" s="2077"/>
      <c r="BB663" s="2077"/>
      <c r="BC663" s="2077"/>
      <c r="BD663" s="2077"/>
      <c r="BE663" s="2077"/>
      <c r="BF663" s="2078"/>
      <c r="BG663" s="57"/>
      <c r="BH663" s="76"/>
      <c r="BI663" s="76"/>
      <c r="BJ663" s="2057" t="str">
        <f>'⑧一覧からの作成用データ（異動届）'!$X$42&amp;""</f>
        <v/>
      </c>
      <c r="BK663" s="2058"/>
      <c r="BL663" s="2058"/>
      <c r="BM663" s="2058"/>
      <c r="BN663" s="2058"/>
      <c r="BO663" s="2059"/>
      <c r="BP663" s="1720" t="s">
        <v>311</v>
      </c>
      <c r="BQ663" s="2063"/>
      <c r="BR663" s="2063"/>
      <c r="BS663" s="2063"/>
      <c r="BT663" s="2063"/>
      <c r="BU663" s="2063"/>
      <c r="BV663" s="2063"/>
      <c r="BW663" s="2063"/>
      <c r="BX663" s="2063"/>
      <c r="BY663" s="2063"/>
      <c r="BZ663" s="2063"/>
      <c r="CA663" s="2063"/>
      <c r="CB663" s="2063"/>
      <c r="CC663" s="2063"/>
      <c r="CD663" s="2064"/>
      <c r="CE663" s="76"/>
      <c r="CF663" s="76"/>
      <c r="CG663" s="77"/>
      <c r="CH663" s="77"/>
      <c r="CN663" s="85"/>
      <c r="CO663" s="85"/>
      <c r="CP663" s="85"/>
      <c r="CQ663" s="85"/>
      <c r="CR663" s="85"/>
      <c r="CS663" s="85"/>
    </row>
    <row r="664" spans="1:100" ht="16.5" customHeight="1" thickBot="1" x14ac:dyDescent="0.25">
      <c r="A664" s="132" t="str">
        <f>+IF('⑧一覧からの作成用データ（異動届）'!$AC$42="印刷ＯＫ→",1,"")</f>
        <v/>
      </c>
      <c r="B664" s="2413"/>
      <c r="C664" s="2413"/>
      <c r="D664" s="2396"/>
      <c r="E664" s="2396"/>
      <c r="F664" s="2413"/>
      <c r="G664" s="2413"/>
      <c r="H664" s="2396"/>
      <c r="I664" s="2396"/>
      <c r="J664" s="486"/>
      <c r="K664" s="2213"/>
      <c r="L664" s="2213"/>
      <c r="M664" s="2213"/>
      <c r="N664" s="2171"/>
      <c r="O664" s="2172"/>
      <c r="P664" s="2172"/>
      <c r="Q664" s="2172"/>
      <c r="R664" s="2172"/>
      <c r="S664" s="2172"/>
      <c r="T664" s="2173"/>
      <c r="U664" s="2067"/>
      <c r="V664" s="2068"/>
      <c r="W664" s="2068"/>
      <c r="X664" s="2068"/>
      <c r="Y664" s="2068"/>
      <c r="Z664" s="2068"/>
      <c r="AA664" s="2068"/>
      <c r="AB664" s="2068"/>
      <c r="AC664" s="2068"/>
      <c r="AD664" s="2068"/>
      <c r="AE664" s="2068"/>
      <c r="AF664" s="2068"/>
      <c r="AG664" s="2068"/>
      <c r="AH664" s="2068"/>
      <c r="AI664" s="2068"/>
      <c r="AJ664" s="2068"/>
      <c r="AK664" s="2068"/>
      <c r="AL664" s="2068"/>
      <c r="AM664" s="2068"/>
      <c r="AN664" s="2068"/>
      <c r="AO664" s="2069"/>
      <c r="AP664" s="2182"/>
      <c r="AQ664" s="2183"/>
      <c r="AR664" s="2075"/>
      <c r="AS664" s="2076"/>
      <c r="AT664" s="2077"/>
      <c r="AU664" s="2077"/>
      <c r="AV664" s="2077"/>
      <c r="AW664" s="2077"/>
      <c r="AX664" s="2077"/>
      <c r="AY664" s="2077"/>
      <c r="AZ664" s="2077"/>
      <c r="BA664" s="2077"/>
      <c r="BB664" s="2077"/>
      <c r="BC664" s="2077"/>
      <c r="BD664" s="2077"/>
      <c r="BE664" s="2077"/>
      <c r="BF664" s="2078"/>
      <c r="BG664" s="57"/>
      <c r="BH664" s="76"/>
      <c r="BI664" s="76"/>
      <c r="BJ664" s="2060"/>
      <c r="BK664" s="2061"/>
      <c r="BL664" s="2061"/>
      <c r="BM664" s="2061"/>
      <c r="BN664" s="2061"/>
      <c r="BO664" s="2062"/>
      <c r="BP664" s="2063"/>
      <c r="BQ664" s="2063"/>
      <c r="BR664" s="2063"/>
      <c r="BS664" s="2063"/>
      <c r="BT664" s="2063"/>
      <c r="BU664" s="2063"/>
      <c r="BV664" s="2063"/>
      <c r="BW664" s="2063"/>
      <c r="BX664" s="2063"/>
      <c r="BY664" s="2063"/>
      <c r="BZ664" s="2063"/>
      <c r="CA664" s="2063"/>
      <c r="CB664" s="2063"/>
      <c r="CC664" s="2063"/>
      <c r="CD664" s="2064"/>
      <c r="CE664" s="76"/>
      <c r="CF664" s="76"/>
      <c r="CG664" s="77"/>
      <c r="CH664" s="77"/>
      <c r="CN664" s="85"/>
      <c r="CO664" s="85"/>
      <c r="CP664" s="85"/>
      <c r="CQ664" s="85"/>
      <c r="CR664" s="85"/>
      <c r="CS664" s="85"/>
    </row>
    <row r="665" spans="1:100" ht="16.5" customHeight="1" thickBot="1" x14ac:dyDescent="0.25">
      <c r="A665" s="132" t="str">
        <f>+IF('⑧一覧からの作成用データ（異動届）'!$AC$42="印刷ＯＫ→",1,"")</f>
        <v/>
      </c>
      <c r="B665" s="2413"/>
      <c r="C665" s="2413"/>
      <c r="D665" s="2396"/>
      <c r="E665" s="2396"/>
      <c r="F665" s="2413"/>
      <c r="G665" s="2413"/>
      <c r="H665" s="2396"/>
      <c r="I665" s="2396"/>
      <c r="J665" s="486"/>
      <c r="K665" s="2213"/>
      <c r="L665" s="2213"/>
      <c r="M665" s="2213"/>
      <c r="N665" s="2174"/>
      <c r="O665" s="2175"/>
      <c r="P665" s="2175"/>
      <c r="Q665" s="2175"/>
      <c r="R665" s="2175"/>
      <c r="S665" s="2175"/>
      <c r="T665" s="2176"/>
      <c r="U665" s="2070"/>
      <c r="V665" s="2071"/>
      <c r="W665" s="2071"/>
      <c r="X665" s="2071"/>
      <c r="Y665" s="2071"/>
      <c r="Z665" s="2071"/>
      <c r="AA665" s="2071"/>
      <c r="AB665" s="2071"/>
      <c r="AC665" s="2071"/>
      <c r="AD665" s="2071"/>
      <c r="AE665" s="2071"/>
      <c r="AF665" s="2071"/>
      <c r="AG665" s="2071"/>
      <c r="AH665" s="2071"/>
      <c r="AI665" s="2071"/>
      <c r="AJ665" s="2071"/>
      <c r="AK665" s="2071"/>
      <c r="AL665" s="2071"/>
      <c r="AM665" s="2071"/>
      <c r="AN665" s="2071"/>
      <c r="AO665" s="2072"/>
      <c r="AP665" s="2182"/>
      <c r="AQ665" s="2183"/>
      <c r="AR665" s="2073" t="s">
        <v>3</v>
      </c>
      <c r="AS665" s="2074"/>
      <c r="AT665" s="2077"/>
      <c r="AU665" s="2077"/>
      <c r="AV665" s="2077"/>
      <c r="AW665" s="2077"/>
      <c r="AX665" s="2077"/>
      <c r="AY665" s="2077"/>
      <c r="AZ665" s="2077"/>
      <c r="BA665" s="2077"/>
      <c r="BB665" s="2077"/>
      <c r="BC665" s="2077"/>
      <c r="BD665" s="2077"/>
      <c r="BE665" s="2077"/>
      <c r="BF665" s="2078"/>
      <c r="BG665" s="58"/>
      <c r="BH665" s="59"/>
      <c r="BI665" s="59"/>
      <c r="BJ665" s="59"/>
      <c r="BK665" s="59"/>
      <c r="BL665" s="59"/>
      <c r="BM665" s="59"/>
      <c r="BN665" s="59"/>
      <c r="BO665" s="59"/>
      <c r="BP665" s="2065"/>
      <c r="BQ665" s="2065"/>
      <c r="BR665" s="2065"/>
      <c r="BS665" s="2065"/>
      <c r="BT665" s="2065"/>
      <c r="BU665" s="2065"/>
      <c r="BV665" s="2065"/>
      <c r="BW665" s="2065"/>
      <c r="BX665" s="2065"/>
      <c r="BY665" s="2065"/>
      <c r="BZ665" s="2065"/>
      <c r="CA665" s="2065"/>
      <c r="CB665" s="2065"/>
      <c r="CC665" s="2065"/>
      <c r="CD665" s="2066"/>
      <c r="CE665" s="76"/>
      <c r="CF665" s="76"/>
      <c r="CG665" s="77"/>
      <c r="CH665" s="77"/>
      <c r="CN665" s="85"/>
      <c r="CO665" s="85"/>
      <c r="CP665" s="85"/>
      <c r="CQ665" s="85"/>
      <c r="CR665" s="85"/>
      <c r="CS665" s="85"/>
      <c r="CT665" s="85"/>
      <c r="CU665" s="85"/>
      <c r="CV665" s="85"/>
    </row>
    <row r="666" spans="1:100" ht="16.5" customHeight="1" thickBot="1" x14ac:dyDescent="0.25">
      <c r="A666" s="132" t="str">
        <f>+IF('⑧一覧からの作成用データ（異動届）'!$AC$42="印刷ＯＫ→",1,"")</f>
        <v/>
      </c>
      <c r="B666" s="2413"/>
      <c r="C666" s="2413"/>
      <c r="D666" s="2396"/>
      <c r="E666" s="2396"/>
      <c r="F666" s="2413"/>
      <c r="G666" s="2413"/>
      <c r="H666" s="2396"/>
      <c r="I666" s="2396"/>
      <c r="J666" s="486"/>
      <c r="K666" s="2213"/>
      <c r="L666" s="2213"/>
      <c r="M666" s="2213"/>
      <c r="N666" s="1529" t="s">
        <v>36</v>
      </c>
      <c r="O666" s="2079"/>
      <c r="P666" s="2079"/>
      <c r="Q666" s="2079"/>
      <c r="R666" s="2079"/>
      <c r="S666" s="2079"/>
      <c r="T666" s="2080"/>
      <c r="U666" s="2081"/>
      <c r="V666" s="2082"/>
      <c r="W666" s="2082"/>
      <c r="X666" s="2082"/>
      <c r="Y666" s="2082"/>
      <c r="Z666" s="2082"/>
      <c r="AA666" s="2082"/>
      <c r="AB666" s="2082"/>
      <c r="AC666" s="2082"/>
      <c r="AD666" s="2082"/>
      <c r="AE666" s="2082"/>
      <c r="AF666" s="2082"/>
      <c r="AG666" s="2082"/>
      <c r="AH666" s="2082"/>
      <c r="AI666" s="2082"/>
      <c r="AJ666" s="2082"/>
      <c r="AK666" s="2082"/>
      <c r="AL666" s="2082"/>
      <c r="AM666" s="2082"/>
      <c r="AN666" s="2082"/>
      <c r="AO666" s="2083"/>
      <c r="AP666" s="2182"/>
      <c r="AQ666" s="2183"/>
      <c r="AR666" s="2075"/>
      <c r="AS666" s="2076"/>
      <c r="AT666" s="2077"/>
      <c r="AU666" s="2077"/>
      <c r="AV666" s="2077"/>
      <c r="AW666" s="2077"/>
      <c r="AX666" s="2077"/>
      <c r="AY666" s="2077"/>
      <c r="AZ666" s="2077"/>
      <c r="BA666" s="2077"/>
      <c r="BB666" s="2077"/>
      <c r="BC666" s="2077"/>
      <c r="BD666" s="2077"/>
      <c r="BE666" s="2077"/>
      <c r="BF666" s="2078"/>
      <c r="BG666" s="2165" t="s">
        <v>34</v>
      </c>
      <c r="BH666" s="1564"/>
      <c r="BI666" s="1564"/>
      <c r="BJ666" s="1564"/>
      <c r="BK666" s="1564"/>
      <c r="BL666" s="1564"/>
      <c r="BM666" s="1564"/>
      <c r="BN666" s="1564"/>
      <c r="BO666" s="1565"/>
      <c r="BP666" s="2166"/>
      <c r="BQ666" s="714"/>
      <c r="BR666" s="714"/>
      <c r="BS666" s="714"/>
      <c r="BT666" s="714"/>
      <c r="BU666" s="714"/>
      <c r="BV666" s="714"/>
      <c r="BW666" s="714"/>
      <c r="BX666" s="714"/>
      <c r="BY666" s="714"/>
      <c r="BZ666" s="714"/>
      <c r="CA666" s="714"/>
      <c r="CB666" s="714"/>
      <c r="CC666" s="714"/>
      <c r="CD666" s="2167"/>
      <c r="CE666" s="76"/>
      <c r="CF666" s="76"/>
      <c r="CG666" s="77"/>
      <c r="CH666" s="77"/>
      <c r="CN666" s="85"/>
      <c r="CO666" s="85"/>
      <c r="CP666" s="85"/>
      <c r="CQ666" s="85"/>
      <c r="CR666" s="85"/>
      <c r="CS666" s="85"/>
      <c r="CT666" s="85"/>
      <c r="CU666" s="85"/>
      <c r="CV666" s="85"/>
    </row>
    <row r="667" spans="1:100" ht="16.5" customHeight="1" x14ac:dyDescent="0.2">
      <c r="A667" s="132" t="str">
        <f>+IF('⑧一覧からの作成用データ（異動届）'!$AC$42="印刷ＯＫ→",1,"")</f>
        <v/>
      </c>
      <c r="B667" s="2413"/>
      <c r="C667" s="2413"/>
      <c r="D667" s="2396"/>
      <c r="E667" s="2396"/>
      <c r="F667" s="2413"/>
      <c r="G667" s="2413"/>
      <c r="H667" s="2396"/>
      <c r="I667" s="2396"/>
      <c r="J667" s="486"/>
      <c r="K667" s="2213"/>
      <c r="L667" s="2213"/>
      <c r="M667" s="2213"/>
      <c r="N667" s="2186" t="s">
        <v>37</v>
      </c>
      <c r="O667" s="2187"/>
      <c r="P667" s="2187"/>
      <c r="Q667" s="2187"/>
      <c r="R667" s="2187"/>
      <c r="S667" s="2187"/>
      <c r="T667" s="2188"/>
      <c r="U667" s="2192"/>
      <c r="V667" s="2193"/>
      <c r="W667" s="2193"/>
      <c r="X667" s="2193"/>
      <c r="Y667" s="2193"/>
      <c r="Z667" s="2193"/>
      <c r="AA667" s="2193"/>
      <c r="AB667" s="2193"/>
      <c r="AC667" s="2193"/>
      <c r="AD667" s="2193"/>
      <c r="AE667" s="2193"/>
      <c r="AF667" s="2193"/>
      <c r="AG667" s="2193"/>
      <c r="AH667" s="2193"/>
      <c r="AI667" s="2193"/>
      <c r="AJ667" s="2193"/>
      <c r="AK667" s="2193"/>
      <c r="AL667" s="2193"/>
      <c r="AM667" s="2193"/>
      <c r="AN667" s="2193"/>
      <c r="AO667" s="2194"/>
      <c r="AP667" s="2182"/>
      <c r="AQ667" s="2183"/>
      <c r="AR667" s="2073" t="s">
        <v>4</v>
      </c>
      <c r="AS667" s="2074"/>
      <c r="AT667" s="2178"/>
      <c r="AU667" s="2195"/>
      <c r="AV667" s="2195"/>
      <c r="AW667" s="2195"/>
      <c r="AX667" s="2195"/>
      <c r="AY667" s="2195"/>
      <c r="AZ667" s="2195"/>
      <c r="BA667" s="2195"/>
      <c r="BB667" s="2195"/>
      <c r="BC667" s="2195"/>
      <c r="BD667" s="2195"/>
      <c r="BE667" s="2195"/>
      <c r="BF667" s="2195"/>
      <c r="BG667" s="1640" t="s">
        <v>309</v>
      </c>
      <c r="BH667" s="1590"/>
      <c r="BI667" s="1590"/>
      <c r="BJ667" s="1590"/>
      <c r="BK667" s="1590"/>
      <c r="BL667" s="1590"/>
      <c r="BM667" s="1590"/>
      <c r="BN667" s="1590"/>
      <c r="BO667" s="2039"/>
      <c r="BP667" s="2041"/>
      <c r="BQ667" s="2042"/>
      <c r="BR667" s="2042"/>
      <c r="BS667" s="2043"/>
      <c r="BT667" s="2047" t="s">
        <v>41</v>
      </c>
      <c r="BU667" s="2048"/>
      <c r="BV667" s="2048"/>
      <c r="BW667" s="2051" t="s">
        <v>42</v>
      </c>
      <c r="BX667" s="2051"/>
      <c r="BY667" s="2051"/>
      <c r="BZ667" s="2051"/>
      <c r="CA667" s="2051" t="s">
        <v>43</v>
      </c>
      <c r="CB667" s="2051"/>
      <c r="CC667" s="2051"/>
      <c r="CD667" s="2053"/>
      <c r="CE667" s="76"/>
      <c r="CF667" s="76"/>
      <c r="CG667" s="77"/>
      <c r="CH667" s="77"/>
      <c r="CN667" s="85"/>
      <c r="CO667" s="85"/>
      <c r="CP667" s="85"/>
      <c r="CQ667" s="85"/>
      <c r="CR667" s="85"/>
      <c r="CS667" s="85"/>
      <c r="CT667" s="85"/>
      <c r="CU667" s="85"/>
      <c r="CV667" s="85"/>
    </row>
    <row r="668" spans="1:100" ht="12" customHeight="1" thickBot="1" x14ac:dyDescent="0.25">
      <c r="A668" s="132" t="str">
        <f>+IF('⑧一覧からの作成用データ（異動届）'!$AC$42="印刷ＯＫ→",1,"")</f>
        <v/>
      </c>
      <c r="B668" s="2413"/>
      <c r="C668" s="2413"/>
      <c r="D668" s="2396"/>
      <c r="E668" s="2396"/>
      <c r="F668" s="2413"/>
      <c r="G668" s="2413"/>
      <c r="H668" s="2396"/>
      <c r="I668" s="2396"/>
      <c r="J668" s="486"/>
      <c r="K668" s="2213"/>
      <c r="L668" s="2213"/>
      <c r="M668" s="2213"/>
      <c r="N668" s="2189"/>
      <c r="O668" s="2190"/>
      <c r="P668" s="2190"/>
      <c r="Q668" s="2190"/>
      <c r="R668" s="2190"/>
      <c r="S668" s="2190"/>
      <c r="T668" s="2191"/>
      <c r="U668" s="2070"/>
      <c r="V668" s="2071"/>
      <c r="W668" s="2071"/>
      <c r="X668" s="2071"/>
      <c r="Y668" s="2071"/>
      <c r="Z668" s="2071"/>
      <c r="AA668" s="2071"/>
      <c r="AB668" s="2071"/>
      <c r="AC668" s="2071"/>
      <c r="AD668" s="2071"/>
      <c r="AE668" s="2071"/>
      <c r="AF668" s="2071"/>
      <c r="AG668" s="2071"/>
      <c r="AH668" s="2071"/>
      <c r="AI668" s="2071"/>
      <c r="AJ668" s="2071"/>
      <c r="AK668" s="2071"/>
      <c r="AL668" s="2071"/>
      <c r="AM668" s="2071"/>
      <c r="AN668" s="2071"/>
      <c r="AO668" s="2072"/>
      <c r="AP668" s="2184"/>
      <c r="AQ668" s="2185"/>
      <c r="AR668" s="2075"/>
      <c r="AS668" s="2076"/>
      <c r="AT668" s="2196"/>
      <c r="AU668" s="2197"/>
      <c r="AV668" s="2197"/>
      <c r="AW668" s="2197"/>
      <c r="AX668" s="2197"/>
      <c r="AY668" s="2197"/>
      <c r="AZ668" s="2197"/>
      <c r="BA668" s="2197"/>
      <c r="BB668" s="2197"/>
      <c r="BC668" s="2197"/>
      <c r="BD668" s="2197"/>
      <c r="BE668" s="2197"/>
      <c r="BF668" s="2197"/>
      <c r="BG668" s="1637"/>
      <c r="BH668" s="1638"/>
      <c r="BI668" s="1638"/>
      <c r="BJ668" s="1638"/>
      <c r="BK668" s="1638"/>
      <c r="BL668" s="1638"/>
      <c r="BM668" s="1638"/>
      <c r="BN668" s="1638"/>
      <c r="BO668" s="2040"/>
      <c r="BP668" s="2044"/>
      <c r="BQ668" s="2045"/>
      <c r="BR668" s="2045"/>
      <c r="BS668" s="2046"/>
      <c r="BT668" s="2049"/>
      <c r="BU668" s="2050"/>
      <c r="BV668" s="2050"/>
      <c r="BW668" s="2052"/>
      <c r="BX668" s="2052"/>
      <c r="BY668" s="2052"/>
      <c r="BZ668" s="2052"/>
      <c r="CA668" s="2052"/>
      <c r="CB668" s="2052"/>
      <c r="CC668" s="2052"/>
      <c r="CD668" s="2054"/>
      <c r="CE668" s="76"/>
      <c r="CF668" s="76"/>
      <c r="CG668" s="77"/>
      <c r="CH668" s="77"/>
      <c r="CN668" s="85"/>
      <c r="CO668" s="85"/>
      <c r="CP668" s="85"/>
      <c r="CQ668" s="85"/>
      <c r="CR668" s="85"/>
      <c r="CS668" s="85"/>
      <c r="CT668" s="85"/>
      <c r="CU668" s="85"/>
      <c r="CV668" s="85"/>
    </row>
    <row r="669" spans="1:100" ht="6.75" customHeight="1" x14ac:dyDescent="0.2">
      <c r="A669" s="132" t="str">
        <f>+IF('⑧一覧からの作成用データ（異動届）'!$AC$42="印刷ＯＫ→",1,"")</f>
        <v/>
      </c>
      <c r="B669" s="2413"/>
      <c r="C669" s="2413"/>
      <c r="D669" s="2396"/>
      <c r="E669" s="2396"/>
      <c r="F669" s="2413"/>
      <c r="G669" s="2413"/>
      <c r="H669" s="2396"/>
      <c r="I669" s="2396"/>
      <c r="J669" s="486"/>
      <c r="K669" s="2055" t="s">
        <v>79</v>
      </c>
      <c r="L669" s="2055"/>
      <c r="M669" s="2055"/>
      <c r="N669" s="2055"/>
      <c r="O669" s="2055"/>
      <c r="P669" s="2055"/>
      <c r="Q669" s="2055"/>
      <c r="R669" s="2055"/>
      <c r="S669" s="2055"/>
      <c r="T669" s="2055"/>
      <c r="U669" s="2055"/>
      <c r="V669" s="2055"/>
      <c r="W669" s="2055"/>
      <c r="X669" s="2055"/>
      <c r="Y669" s="2055"/>
      <c r="Z669" s="2055"/>
      <c r="AA669" s="2055"/>
      <c r="AB669" s="2055"/>
      <c r="AC669" s="2055"/>
      <c r="AD669" s="2055"/>
      <c r="AE669" s="2055"/>
      <c r="AF669" s="2055"/>
      <c r="AG669" s="2055"/>
      <c r="AH669" s="2055"/>
      <c r="AI669" s="2055"/>
      <c r="AJ669" s="2055"/>
      <c r="AK669" s="2055"/>
      <c r="AL669" s="2055"/>
      <c r="AM669" s="2055"/>
      <c r="AN669" s="2055"/>
      <c r="AO669" s="2055"/>
      <c r="AP669" s="2055"/>
      <c r="AQ669" s="2055"/>
      <c r="AR669" s="2055"/>
      <c r="AS669" s="2055"/>
      <c r="AT669" s="2055"/>
      <c r="AU669" s="2055"/>
      <c r="AV669" s="2055"/>
      <c r="AW669" s="2055"/>
      <c r="AX669" s="2055"/>
      <c r="AY669" s="2055"/>
      <c r="AZ669" s="2055"/>
      <c r="BA669" s="2055"/>
      <c r="BB669" s="2055"/>
      <c r="BC669" s="2055"/>
      <c r="BD669" s="2055"/>
      <c r="BE669" s="2055"/>
      <c r="BF669" s="2055"/>
      <c r="BG669" s="60"/>
      <c r="BH669" s="60"/>
      <c r="BI669" s="60"/>
      <c r="BJ669" s="60"/>
      <c r="BK669" s="61"/>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7"/>
      <c r="CH669" s="77"/>
      <c r="CN669" s="85"/>
      <c r="CO669" s="85"/>
      <c r="CP669" s="85"/>
      <c r="CQ669" s="85"/>
      <c r="CR669" s="85"/>
      <c r="CS669" s="85"/>
      <c r="CT669" s="85"/>
      <c r="CU669" s="85"/>
      <c r="CV669" s="85"/>
    </row>
    <row r="670" spans="1:100" ht="13.5" customHeight="1" thickBot="1" x14ac:dyDescent="0.25">
      <c r="A670" s="132" t="str">
        <f>+IF('⑧一覧からの作成用データ（異動届）'!$AC$42="印刷ＯＫ→",1,"")</f>
        <v/>
      </c>
      <c r="B670" s="2413"/>
      <c r="C670" s="2413"/>
      <c r="D670" s="2396"/>
      <c r="E670" s="2396"/>
      <c r="F670" s="2413"/>
      <c r="G670" s="2413"/>
      <c r="H670" s="2396"/>
      <c r="I670" s="2396"/>
      <c r="J670" s="486"/>
      <c r="K670" s="2056"/>
      <c r="L670" s="2056"/>
      <c r="M670" s="2056"/>
      <c r="N670" s="2056"/>
      <c r="O670" s="2056"/>
      <c r="P670" s="2056"/>
      <c r="Q670" s="2056"/>
      <c r="R670" s="2056"/>
      <c r="S670" s="2056"/>
      <c r="T670" s="2056"/>
      <c r="U670" s="2056"/>
      <c r="V670" s="2056"/>
      <c r="W670" s="2056"/>
      <c r="X670" s="2056"/>
      <c r="Y670" s="2056"/>
      <c r="Z670" s="2056"/>
      <c r="AA670" s="2056"/>
      <c r="AB670" s="2056"/>
      <c r="AC670" s="2056"/>
      <c r="AD670" s="2056"/>
      <c r="AE670" s="2056"/>
      <c r="AF670" s="2056"/>
      <c r="AG670" s="2056"/>
      <c r="AH670" s="2056"/>
      <c r="AI670" s="2056"/>
      <c r="AJ670" s="2056"/>
      <c r="AK670" s="2056"/>
      <c r="AL670" s="2056"/>
      <c r="AM670" s="2056"/>
      <c r="AN670" s="2056"/>
      <c r="AO670" s="2056"/>
      <c r="AP670" s="2056"/>
      <c r="AQ670" s="2056"/>
      <c r="AR670" s="2056"/>
      <c r="AS670" s="2056"/>
      <c r="AT670" s="2056"/>
      <c r="AU670" s="2056"/>
      <c r="AV670" s="2056"/>
      <c r="AW670" s="2056"/>
      <c r="AX670" s="2056"/>
      <c r="AY670" s="2056"/>
      <c r="AZ670" s="2056"/>
      <c r="BA670" s="2056"/>
      <c r="BB670" s="2056"/>
      <c r="BC670" s="2056"/>
      <c r="BD670" s="2056"/>
      <c r="BE670" s="2056"/>
      <c r="BF670" s="2056"/>
      <c r="BG670" s="60"/>
      <c r="BH670" s="60"/>
      <c r="BI670" s="60"/>
      <c r="BJ670" s="60"/>
      <c r="BK670" s="62"/>
      <c r="BL670" s="62"/>
      <c r="BM670" s="62"/>
      <c r="BN670" s="62"/>
      <c r="BO670" s="62"/>
      <c r="BP670" s="62"/>
      <c r="BQ670" s="62"/>
      <c r="BR670" s="62"/>
      <c r="BS670" s="62"/>
      <c r="BT670" s="62"/>
      <c r="BU670" s="62"/>
      <c r="BV670" s="62"/>
      <c r="BW670" s="62"/>
      <c r="BX670" s="62"/>
      <c r="BY670" s="62"/>
      <c r="BZ670" s="62"/>
      <c r="CA670" s="62"/>
      <c r="CB670" s="62"/>
      <c r="CC670" s="62"/>
      <c r="CD670" s="62"/>
      <c r="CE670" s="76"/>
      <c r="CF670" s="76"/>
      <c r="CG670" s="91"/>
      <c r="CH670" s="77"/>
      <c r="CN670" s="85"/>
      <c r="CO670" s="85"/>
      <c r="CP670" s="85"/>
      <c r="CQ670" s="85"/>
      <c r="CR670" s="85"/>
      <c r="CS670" s="85"/>
      <c r="CT670" s="85"/>
      <c r="CU670" s="85"/>
    </row>
    <row r="671" spans="1:100" ht="11.25" customHeight="1" thickBot="1" x14ac:dyDescent="0.25">
      <c r="A671" s="132" t="str">
        <f>+IF('⑧一覧からの作成用データ（異動届）'!$AC$42="印刷ＯＫ→",1,"")</f>
        <v/>
      </c>
      <c r="B671" s="2413"/>
      <c r="C671" s="2413"/>
      <c r="D671" s="2396"/>
      <c r="E671" s="2396"/>
      <c r="F671" s="2413"/>
      <c r="G671" s="2413"/>
      <c r="H671" s="2396"/>
      <c r="I671" s="2396"/>
      <c r="J671" s="486"/>
      <c r="K671" s="2152" t="s">
        <v>44</v>
      </c>
      <c r="L671" s="2153"/>
      <c r="M671" s="2153"/>
      <c r="N671" s="2153"/>
      <c r="O671" s="2154"/>
      <c r="P671" s="2158" t="s">
        <v>46</v>
      </c>
      <c r="Q671" s="2159"/>
      <c r="R671" s="2159"/>
      <c r="S671" s="2159"/>
      <c r="T671" s="2159"/>
      <c r="U671" s="2159"/>
      <c r="V671" s="2159"/>
      <c r="W671" s="2159"/>
      <c r="X671" s="2117" t="str">
        <f>'⑧一覧からの作成用データ（異動届）'!$R$42&amp;""</f>
        <v/>
      </c>
      <c r="Y671" s="2117"/>
      <c r="Z671" s="2117"/>
      <c r="AA671" s="2119" t="s">
        <v>48</v>
      </c>
      <c r="AB671" s="2119"/>
      <c r="AC671" s="2119"/>
      <c r="AD671" s="2119"/>
      <c r="AE671" s="2119"/>
      <c r="AF671" s="2119"/>
      <c r="AG671" s="2119"/>
      <c r="AH671" s="2119"/>
      <c r="AI671" s="2119"/>
      <c r="AJ671" s="2119"/>
      <c r="AK671" s="2119"/>
      <c r="AL671" s="2119"/>
      <c r="AM671" s="2119"/>
      <c r="AN671" s="2119"/>
      <c r="AO671" s="2119"/>
      <c r="AP671" s="2119"/>
      <c r="AQ671" s="2119"/>
      <c r="AR671" s="2119"/>
      <c r="AS671" s="2120"/>
      <c r="AT671" s="2160" t="s">
        <v>50</v>
      </c>
      <c r="AU671" s="2160"/>
      <c r="AV671" s="2160"/>
      <c r="AW671" s="2160"/>
      <c r="AX671" s="2160"/>
      <c r="AY671" s="2160"/>
      <c r="AZ671" s="2161" t="s">
        <v>53</v>
      </c>
      <c r="BA671" s="2162"/>
      <c r="BB671" s="2162"/>
      <c r="BC671" s="2162"/>
      <c r="BD671" s="2162"/>
      <c r="BE671" s="2162"/>
      <c r="BF671" s="2162"/>
      <c r="BG671" s="2162"/>
      <c r="BH671" s="2162"/>
      <c r="BI671" s="2162"/>
      <c r="BJ671" s="2162"/>
      <c r="BK671" s="2036" t="s">
        <v>54</v>
      </c>
      <c r="BL671" s="2037"/>
      <c r="BM671" s="2037"/>
      <c r="BN671" s="2037"/>
      <c r="BO671" s="2037"/>
      <c r="BP671" s="2037"/>
      <c r="BQ671" s="2037"/>
      <c r="BR671" s="2037"/>
      <c r="BS671" s="2037"/>
      <c r="BT671" s="2037"/>
      <c r="BU671" s="2037"/>
      <c r="BV671" s="2037"/>
      <c r="BW671" s="2037"/>
      <c r="BX671" s="2037"/>
      <c r="BY671" s="2037"/>
      <c r="BZ671" s="2037"/>
      <c r="CA671" s="2037"/>
      <c r="CB671" s="2037"/>
      <c r="CC671" s="2037"/>
      <c r="CD671" s="2038"/>
      <c r="CE671" s="90"/>
      <c r="CF671" s="90"/>
      <c r="CG671" s="91"/>
      <c r="CH671" s="77"/>
      <c r="CN671" s="85"/>
      <c r="CO671" s="85"/>
      <c r="CP671" s="85"/>
      <c r="CQ671" s="85"/>
      <c r="CR671" s="85"/>
      <c r="CS671" s="85"/>
      <c r="CT671" s="85"/>
      <c r="CU671" s="85"/>
    </row>
    <row r="672" spans="1:100" ht="11.25" customHeight="1" x14ac:dyDescent="0.2">
      <c r="A672" s="132" t="str">
        <f>+IF('⑧一覧からの作成用データ（異動届）'!$AC$42="印刷ＯＫ→",1,"")</f>
        <v/>
      </c>
      <c r="B672" s="2413"/>
      <c r="C672" s="2413"/>
      <c r="D672" s="2396"/>
      <c r="E672" s="2396"/>
      <c r="F672" s="2413"/>
      <c r="G672" s="2413"/>
      <c r="H672" s="2396"/>
      <c r="I672" s="2396"/>
      <c r="J672" s="486"/>
      <c r="K672" s="2155"/>
      <c r="L672" s="2156"/>
      <c r="M672" s="2156"/>
      <c r="N672" s="2156"/>
      <c r="O672" s="2157"/>
      <c r="P672" s="2145"/>
      <c r="Q672" s="2146"/>
      <c r="R672" s="2146"/>
      <c r="S672" s="2146"/>
      <c r="T672" s="2146"/>
      <c r="U672" s="2146"/>
      <c r="V672" s="2146"/>
      <c r="W672" s="2146"/>
      <c r="X672" s="2118"/>
      <c r="Y672" s="2118"/>
      <c r="Z672" s="2118"/>
      <c r="AA672" s="2084"/>
      <c r="AB672" s="2084"/>
      <c r="AC672" s="2084"/>
      <c r="AD672" s="2084"/>
      <c r="AE672" s="2084"/>
      <c r="AF672" s="2084"/>
      <c r="AG672" s="2084"/>
      <c r="AH672" s="2084"/>
      <c r="AI672" s="2084"/>
      <c r="AJ672" s="2084"/>
      <c r="AK672" s="2084"/>
      <c r="AL672" s="2084"/>
      <c r="AM672" s="2084"/>
      <c r="AN672" s="2084"/>
      <c r="AO672" s="2084"/>
      <c r="AP672" s="2084"/>
      <c r="AQ672" s="2084"/>
      <c r="AR672" s="2084"/>
      <c r="AS672" s="2086"/>
      <c r="AT672" s="2160"/>
      <c r="AU672" s="2160"/>
      <c r="AV672" s="2160"/>
      <c r="AW672" s="2160"/>
      <c r="AX672" s="2160"/>
      <c r="AY672" s="2160"/>
      <c r="AZ672" s="2163"/>
      <c r="BA672" s="2164"/>
      <c r="BB672" s="2164"/>
      <c r="BC672" s="2164"/>
      <c r="BD672" s="2164"/>
      <c r="BE672" s="2164"/>
      <c r="BF672" s="2164"/>
      <c r="BG672" s="2164"/>
      <c r="BH672" s="2164"/>
      <c r="BI672" s="2164"/>
      <c r="BJ672" s="2164"/>
      <c r="BK672" s="51"/>
      <c r="BL672" s="2123" t="str">
        <f>IF('⑧一覧からの作成用データ（異動届）'!$Z$42="","",'⑧一覧からの作成用データ（異動届）'!$Z$42)</f>
        <v/>
      </c>
      <c r="BM672" s="2124"/>
      <c r="BN672" s="2124"/>
      <c r="BO672" s="2124"/>
      <c r="BP672" s="2125"/>
      <c r="BQ672" s="2132" t="s">
        <v>312</v>
      </c>
      <c r="BR672" s="2133"/>
      <c r="BS672" s="2133"/>
      <c r="BT672" s="2133"/>
      <c r="BU672" s="2133"/>
      <c r="BV672" s="2133"/>
      <c r="BW672" s="2133"/>
      <c r="BX672" s="2133"/>
      <c r="BY672" s="2133"/>
      <c r="BZ672" s="2133"/>
      <c r="CA672" s="2133"/>
      <c r="CB672" s="2133"/>
      <c r="CC672" s="2133"/>
      <c r="CD672" s="2134"/>
      <c r="CE672" s="90"/>
      <c r="CF672" s="90"/>
      <c r="CG672" s="91"/>
      <c r="CH672" s="77"/>
    </row>
    <row r="673" spans="1:100" ht="11.25" customHeight="1" x14ac:dyDescent="0.2">
      <c r="A673" s="132" t="str">
        <f>+IF('⑧一覧からの作成用データ（異動届）'!$AC$42="印刷ＯＫ→",1,"")</f>
        <v/>
      </c>
      <c r="B673" s="2413"/>
      <c r="C673" s="2413"/>
      <c r="D673" s="2396"/>
      <c r="E673" s="2396"/>
      <c r="F673" s="2413"/>
      <c r="G673" s="2413"/>
      <c r="H673" s="2396"/>
      <c r="I673" s="2396"/>
      <c r="J673" s="486"/>
      <c r="K673" s="2139" t="s">
        <v>45</v>
      </c>
      <c r="L673" s="2140"/>
      <c r="M673" s="2140"/>
      <c r="N673" s="2140"/>
      <c r="O673" s="2141"/>
      <c r="P673" s="2145" t="s">
        <v>47</v>
      </c>
      <c r="Q673" s="2146"/>
      <c r="R673" s="2146"/>
      <c r="S673" s="2146"/>
      <c r="T673" s="2146"/>
      <c r="U673" s="2146"/>
      <c r="V673" s="2146"/>
      <c r="W673" s="2146"/>
      <c r="X673" s="2085"/>
      <c r="Y673" s="2085"/>
      <c r="Z673" s="2085"/>
      <c r="AA673" s="2084" t="s">
        <v>49</v>
      </c>
      <c r="AB673" s="2084"/>
      <c r="AC673" s="2084"/>
      <c r="AD673" s="2084"/>
      <c r="AE673" s="2084"/>
      <c r="AF673" s="2084"/>
      <c r="AG673" s="2084"/>
      <c r="AH673" s="2084"/>
      <c r="AI673" s="2084"/>
      <c r="AJ673" s="2084"/>
      <c r="AK673" s="2084"/>
      <c r="AL673" s="2084"/>
      <c r="AM673" s="2084"/>
      <c r="AN673" s="2084"/>
      <c r="AO673" s="2084"/>
      <c r="AP673" s="2084"/>
      <c r="AQ673" s="2084"/>
      <c r="AR673" s="2084"/>
      <c r="AS673" s="2086"/>
      <c r="AT673" s="2150" t="s">
        <v>506</v>
      </c>
      <c r="AU673" s="2105"/>
      <c r="AV673" s="2105" t="s">
        <v>51</v>
      </c>
      <c r="AW673" s="2105" t="s">
        <v>462</v>
      </c>
      <c r="AX673" s="2105"/>
      <c r="AY673" s="2099" t="s">
        <v>52</v>
      </c>
      <c r="AZ673" s="2101" t="str">
        <f>'⑧一覧からの作成用データ（異動届）'!$AB$42&amp;""</f>
        <v/>
      </c>
      <c r="BA673" s="2102"/>
      <c r="BB673" s="2102"/>
      <c r="BC673" s="2102"/>
      <c r="BD673" s="2102"/>
      <c r="BE673" s="2102"/>
      <c r="BF673" s="2102"/>
      <c r="BG673" s="2102"/>
      <c r="BH673" s="2102"/>
      <c r="BI673" s="2105" t="s">
        <v>6</v>
      </c>
      <c r="BJ673" s="2105"/>
      <c r="BK673" s="51"/>
      <c r="BL673" s="2126"/>
      <c r="BM673" s="2127"/>
      <c r="BN673" s="2127"/>
      <c r="BO673" s="2127"/>
      <c r="BP673" s="2128"/>
      <c r="BQ673" s="2135"/>
      <c r="BR673" s="2133"/>
      <c r="BS673" s="2133"/>
      <c r="BT673" s="2133"/>
      <c r="BU673" s="2133"/>
      <c r="BV673" s="2133"/>
      <c r="BW673" s="2133"/>
      <c r="BX673" s="2133"/>
      <c r="BY673" s="2133"/>
      <c r="BZ673" s="2133"/>
      <c r="CA673" s="2133"/>
      <c r="CB673" s="2133"/>
      <c r="CC673" s="2133"/>
      <c r="CD673" s="2134"/>
      <c r="CE673" s="90"/>
      <c r="CF673" s="90"/>
      <c r="CG673" s="91"/>
      <c r="CH673" s="77"/>
    </row>
    <row r="674" spans="1:100" ht="11.25" customHeight="1" thickBot="1" x14ac:dyDescent="0.25">
      <c r="A674" s="132" t="str">
        <f>+IF('⑧一覧からの作成用データ（異動届）'!$AC$42="印刷ＯＫ→",1,"")</f>
        <v/>
      </c>
      <c r="B674" s="2413"/>
      <c r="C674" s="2413"/>
      <c r="D674" s="2396"/>
      <c r="E674" s="2396"/>
      <c r="F674" s="2413"/>
      <c r="G674" s="2413"/>
      <c r="H674" s="2396"/>
      <c r="I674" s="2396"/>
      <c r="J674" s="486"/>
      <c r="K674" s="2142"/>
      <c r="L674" s="2143"/>
      <c r="M674" s="2143"/>
      <c r="N674" s="2143"/>
      <c r="O674" s="2144"/>
      <c r="P674" s="2147"/>
      <c r="Q674" s="2148"/>
      <c r="R674" s="2148"/>
      <c r="S674" s="2148"/>
      <c r="T674" s="2148"/>
      <c r="U674" s="2148"/>
      <c r="V674" s="2148"/>
      <c r="W674" s="2148"/>
      <c r="X674" s="2149"/>
      <c r="Y674" s="2149"/>
      <c r="Z674" s="2149"/>
      <c r="AA674" s="2094"/>
      <c r="AB674" s="2094"/>
      <c r="AC674" s="2094"/>
      <c r="AD674" s="2094"/>
      <c r="AE674" s="2094"/>
      <c r="AF674" s="2094"/>
      <c r="AG674" s="2094"/>
      <c r="AH674" s="2094"/>
      <c r="AI674" s="2094"/>
      <c r="AJ674" s="2094"/>
      <c r="AK674" s="2094"/>
      <c r="AL674" s="2094"/>
      <c r="AM674" s="2094"/>
      <c r="AN674" s="2094"/>
      <c r="AO674" s="2094"/>
      <c r="AP674" s="2094"/>
      <c r="AQ674" s="2094"/>
      <c r="AR674" s="2094"/>
      <c r="AS674" s="2095"/>
      <c r="AT674" s="2151"/>
      <c r="AU674" s="2106"/>
      <c r="AV674" s="2106"/>
      <c r="AW674" s="2106"/>
      <c r="AX674" s="2106"/>
      <c r="AY674" s="2100"/>
      <c r="AZ674" s="2103"/>
      <c r="BA674" s="2104"/>
      <c r="BB674" s="2104"/>
      <c r="BC674" s="2104"/>
      <c r="BD674" s="2104"/>
      <c r="BE674" s="2104"/>
      <c r="BF674" s="2104"/>
      <c r="BG674" s="2104"/>
      <c r="BH674" s="2104"/>
      <c r="BI674" s="2106"/>
      <c r="BJ674" s="2106"/>
      <c r="BK674" s="52"/>
      <c r="BL674" s="2129"/>
      <c r="BM674" s="2130"/>
      <c r="BN674" s="2130"/>
      <c r="BO674" s="2130"/>
      <c r="BP674" s="2131"/>
      <c r="BQ674" s="2136"/>
      <c r="BR674" s="2137"/>
      <c r="BS674" s="2137"/>
      <c r="BT674" s="2137"/>
      <c r="BU674" s="2137"/>
      <c r="BV674" s="2137"/>
      <c r="BW674" s="2137"/>
      <c r="BX674" s="2137"/>
      <c r="BY674" s="2137"/>
      <c r="BZ674" s="2137"/>
      <c r="CA674" s="2137"/>
      <c r="CB674" s="2137"/>
      <c r="CC674" s="2137"/>
      <c r="CD674" s="2138"/>
      <c r="CE674" s="90"/>
      <c r="CF674" s="90"/>
      <c r="CG674" s="91"/>
      <c r="CH674" s="77"/>
    </row>
    <row r="675" spans="1:100" ht="6.75" customHeight="1" x14ac:dyDescent="0.2">
      <c r="A675" s="132" t="str">
        <f>+IF('⑧一覧からの作成用データ（異動届）'!$AC$42="印刷ＯＫ→",1,"")</f>
        <v/>
      </c>
      <c r="B675" s="2413"/>
      <c r="C675" s="2413"/>
      <c r="D675" s="2396"/>
      <c r="E675" s="2396"/>
      <c r="F675" s="2413"/>
      <c r="G675" s="2413"/>
      <c r="H675" s="2396"/>
      <c r="I675" s="2396"/>
      <c r="J675" s="486"/>
      <c r="K675" s="2107" t="s">
        <v>80</v>
      </c>
      <c r="L675" s="2107"/>
      <c r="M675" s="2107"/>
      <c r="N675" s="2107"/>
      <c r="O675" s="2107"/>
      <c r="P675" s="2107"/>
      <c r="Q675" s="2107"/>
      <c r="R675" s="2107"/>
      <c r="S675" s="2107"/>
      <c r="T675" s="2107"/>
      <c r="U675" s="2107"/>
      <c r="V675" s="2107"/>
      <c r="W675" s="2107"/>
      <c r="X675" s="2107"/>
      <c r="Y675" s="2107"/>
      <c r="Z675" s="2107"/>
      <c r="AA675" s="2107"/>
      <c r="AB675" s="2107"/>
      <c r="AC675" s="2107"/>
      <c r="AD675" s="2107"/>
      <c r="AE675" s="2107"/>
      <c r="AF675" s="2107"/>
      <c r="AG675" s="2107"/>
      <c r="AH675" s="2107"/>
      <c r="AI675" s="2107"/>
      <c r="AJ675" s="2107"/>
      <c r="AK675" s="2107"/>
      <c r="AL675" s="2107"/>
      <c r="AM675" s="2107"/>
      <c r="AN675" s="2107"/>
      <c r="AO675" s="2107"/>
      <c r="AP675" s="2107"/>
      <c r="AQ675" s="2107"/>
      <c r="AR675" s="2107"/>
      <c r="AS675" s="2107"/>
      <c r="AT675" s="2107"/>
      <c r="AU675" s="2107"/>
      <c r="AV675" s="2107"/>
      <c r="AW675" s="2107"/>
      <c r="AX675" s="2107"/>
      <c r="AY675" s="2107"/>
      <c r="AZ675" s="2107"/>
      <c r="BA675" s="2107"/>
      <c r="BB675" s="2107"/>
      <c r="BC675" s="2107"/>
      <c r="BD675" s="2107"/>
      <c r="BE675" s="2107"/>
      <c r="BF675" s="2107"/>
      <c r="BG675" s="53"/>
      <c r="BH675" s="53"/>
      <c r="BI675" s="53"/>
      <c r="BJ675" s="53"/>
      <c r="BK675" s="54"/>
      <c r="BL675" s="54"/>
      <c r="BM675" s="54"/>
      <c r="BN675" s="54"/>
      <c r="BO675" s="54"/>
      <c r="BP675" s="54"/>
      <c r="BQ675" s="54"/>
      <c r="BR675" s="54"/>
      <c r="BS675" s="54"/>
      <c r="BT675" s="54"/>
      <c r="BU675" s="54"/>
      <c r="BV675" s="54"/>
      <c r="BW675" s="54"/>
      <c r="BX675" s="54"/>
      <c r="BY675" s="54"/>
      <c r="BZ675" s="54"/>
      <c r="CA675" s="54"/>
      <c r="CB675" s="55"/>
      <c r="CC675" s="55"/>
      <c r="CD675" s="55"/>
      <c r="CE675" s="90"/>
      <c r="CF675" s="90"/>
      <c r="CG675" s="91"/>
      <c r="CH675" s="77"/>
    </row>
    <row r="676" spans="1:100" ht="13.5" customHeight="1" x14ac:dyDescent="0.2">
      <c r="A676" s="132" t="str">
        <f>+IF('⑧一覧からの作成用データ（異動届）'!$AC$42="印刷ＯＫ→",1,"")</f>
        <v/>
      </c>
      <c r="B676" s="2413"/>
      <c r="C676" s="2413"/>
      <c r="D676" s="2396"/>
      <c r="E676" s="2396"/>
      <c r="F676" s="2413"/>
      <c r="G676" s="2413"/>
      <c r="H676" s="2396"/>
      <c r="I676" s="2396"/>
      <c r="J676" s="486"/>
      <c r="K676" s="2108"/>
      <c r="L676" s="2108"/>
      <c r="M676" s="2108"/>
      <c r="N676" s="2108"/>
      <c r="O676" s="2108"/>
      <c r="P676" s="2108"/>
      <c r="Q676" s="2108"/>
      <c r="R676" s="2108"/>
      <c r="S676" s="2108"/>
      <c r="T676" s="2108"/>
      <c r="U676" s="2108"/>
      <c r="V676" s="2108"/>
      <c r="W676" s="2108"/>
      <c r="X676" s="2108"/>
      <c r="Y676" s="2108"/>
      <c r="Z676" s="2108"/>
      <c r="AA676" s="2108"/>
      <c r="AB676" s="2108"/>
      <c r="AC676" s="2108"/>
      <c r="AD676" s="2108"/>
      <c r="AE676" s="2108"/>
      <c r="AF676" s="2108"/>
      <c r="AG676" s="2108"/>
      <c r="AH676" s="2108"/>
      <c r="AI676" s="2108"/>
      <c r="AJ676" s="2108"/>
      <c r="AK676" s="2108"/>
      <c r="AL676" s="2108"/>
      <c r="AM676" s="2108"/>
      <c r="AN676" s="2108"/>
      <c r="AO676" s="2108"/>
      <c r="AP676" s="2108"/>
      <c r="AQ676" s="2108"/>
      <c r="AR676" s="2108"/>
      <c r="AS676" s="2108"/>
      <c r="AT676" s="2108"/>
      <c r="AU676" s="2108"/>
      <c r="AV676" s="2108"/>
      <c r="AW676" s="2108"/>
      <c r="AX676" s="2108"/>
      <c r="AY676" s="2108"/>
      <c r="AZ676" s="2108"/>
      <c r="BA676" s="2108"/>
      <c r="BB676" s="2108"/>
      <c r="BC676" s="2108"/>
      <c r="BD676" s="2108"/>
      <c r="BE676" s="2108"/>
      <c r="BF676" s="2108"/>
      <c r="BG676" s="53"/>
      <c r="BH676" s="53"/>
      <c r="BI676" s="53"/>
      <c r="BJ676" s="53"/>
      <c r="BK676" s="55"/>
      <c r="BL676" s="55"/>
      <c r="BM676" s="55"/>
      <c r="BN676" s="55"/>
      <c r="BO676" s="55"/>
      <c r="BP676" s="55"/>
      <c r="BQ676" s="55"/>
      <c r="BR676" s="55"/>
      <c r="BS676" s="55"/>
      <c r="BT676" s="55"/>
      <c r="BU676" s="55"/>
      <c r="BV676" s="55"/>
      <c r="BW676" s="55"/>
      <c r="BX676" s="55"/>
      <c r="BY676" s="55"/>
      <c r="BZ676" s="55"/>
      <c r="CA676" s="55"/>
      <c r="CB676" s="55"/>
      <c r="CC676" s="55"/>
      <c r="CD676" s="55"/>
      <c r="CE676" s="90"/>
      <c r="CF676" s="90"/>
      <c r="CG676" s="91"/>
      <c r="CH676" s="77"/>
      <c r="CN676" s="85"/>
      <c r="CO676" s="85"/>
      <c r="CP676" s="85"/>
      <c r="CQ676" s="85"/>
      <c r="CR676" s="85"/>
      <c r="CS676" s="85"/>
      <c r="CT676" s="85"/>
    </row>
    <row r="677" spans="1:100" ht="11.25" customHeight="1" x14ac:dyDescent="0.2">
      <c r="A677" s="132" t="str">
        <f>+IF('⑧一覧からの作成用データ（異動届）'!$AC$42="印刷ＯＫ→",1,"")</f>
        <v/>
      </c>
      <c r="B677" s="2413"/>
      <c r="C677" s="2413"/>
      <c r="D677" s="2396"/>
      <c r="E677" s="2396"/>
      <c r="F677" s="2413"/>
      <c r="G677" s="2413"/>
      <c r="H677" s="2396"/>
      <c r="I677" s="2396"/>
      <c r="J677" s="486"/>
      <c r="K677" s="2109" t="s">
        <v>44</v>
      </c>
      <c r="L677" s="2110"/>
      <c r="M677" s="2110"/>
      <c r="N677" s="2110"/>
      <c r="O677" s="2111"/>
      <c r="P677" s="2115" t="s">
        <v>57</v>
      </c>
      <c r="Q677" s="2115"/>
      <c r="R677" s="2115"/>
      <c r="S677" s="2115"/>
      <c r="T677" s="2115"/>
      <c r="U677" s="2115"/>
      <c r="V677" s="2117" t="str">
        <f>'⑧一覧からの作成用データ（異動届）'!$R$42&amp;""</f>
        <v/>
      </c>
      <c r="W677" s="2117"/>
      <c r="X677" s="2117"/>
      <c r="Y677" s="2119" t="s">
        <v>58</v>
      </c>
      <c r="Z677" s="2119"/>
      <c r="AA677" s="2119"/>
      <c r="AB677" s="2119"/>
      <c r="AC677" s="2119"/>
      <c r="AD677" s="2119"/>
      <c r="AE677" s="2119"/>
      <c r="AF677" s="2119"/>
      <c r="AG677" s="2119"/>
      <c r="AH677" s="2119"/>
      <c r="AI677" s="2119"/>
      <c r="AJ677" s="2119"/>
      <c r="AK677" s="2119"/>
      <c r="AL677" s="2119"/>
      <c r="AM677" s="2119"/>
      <c r="AN677" s="2119"/>
      <c r="AO677" s="2119"/>
      <c r="AP677" s="2119"/>
      <c r="AQ677" s="2119"/>
      <c r="AR677" s="2119"/>
      <c r="AS677" s="2119"/>
      <c r="AT677" s="2119"/>
      <c r="AU677" s="2119"/>
      <c r="AV677" s="2119"/>
      <c r="AW677" s="2119"/>
      <c r="AX677" s="2119"/>
      <c r="AY677" s="2119"/>
      <c r="AZ677" s="2119"/>
      <c r="BA677" s="2119"/>
      <c r="BB677" s="2119"/>
      <c r="BC677" s="2119"/>
      <c r="BD677" s="2120"/>
      <c r="BE677" s="56"/>
      <c r="BF677" s="56"/>
      <c r="BG677" s="2446" t="s">
        <v>488</v>
      </c>
      <c r="BH677" s="2446"/>
      <c r="BI677" s="2160"/>
      <c r="BJ677" s="2160"/>
      <c r="BK677" s="2160"/>
      <c r="BL677" s="2160"/>
      <c r="BM677" s="2160"/>
      <c r="BN677" s="2160"/>
      <c r="BO677" s="2160"/>
      <c r="BP677" s="2160"/>
      <c r="BQ677" s="2160"/>
      <c r="BR677" s="2160"/>
      <c r="BS677" s="2160"/>
      <c r="BT677" s="2160"/>
      <c r="BU677" s="2160"/>
      <c r="BV677" s="2160"/>
      <c r="BW677" s="2160"/>
      <c r="BX677" s="2160"/>
      <c r="BY677" s="2160"/>
      <c r="BZ677" s="2160"/>
      <c r="CA677" s="2160"/>
      <c r="CB677" s="2160"/>
      <c r="CC677" s="2160"/>
      <c r="CD677" s="2160"/>
      <c r="CE677" s="90"/>
      <c r="CF677" s="90"/>
      <c r="CG677" s="91"/>
      <c r="CH677" s="77"/>
      <c r="CN677" s="85"/>
      <c r="CO677" s="85"/>
      <c r="CP677" s="85"/>
      <c r="CQ677" s="85"/>
      <c r="CR677" s="85"/>
      <c r="CS677" s="85"/>
      <c r="CT677" s="85"/>
    </row>
    <row r="678" spans="1:100" ht="11.25" customHeight="1" x14ac:dyDescent="0.2">
      <c r="A678" s="132" t="str">
        <f>+IF('⑧一覧からの作成用データ（異動届）'!$AC$42="印刷ＯＫ→",1,"")</f>
        <v/>
      </c>
      <c r="B678" s="2413"/>
      <c r="C678" s="2413"/>
      <c r="D678" s="2396"/>
      <c r="E678" s="2396"/>
      <c r="F678" s="2413"/>
      <c r="G678" s="2413"/>
      <c r="H678" s="2396"/>
      <c r="I678" s="2396"/>
      <c r="J678" s="486"/>
      <c r="K678" s="2112"/>
      <c r="L678" s="2113"/>
      <c r="M678" s="2113"/>
      <c r="N678" s="2113"/>
      <c r="O678" s="2114"/>
      <c r="P678" s="2116"/>
      <c r="Q678" s="2116"/>
      <c r="R678" s="2116"/>
      <c r="S678" s="2116"/>
      <c r="T678" s="2116"/>
      <c r="U678" s="2116"/>
      <c r="V678" s="2118"/>
      <c r="W678" s="2118"/>
      <c r="X678" s="2118"/>
      <c r="Y678" s="2084"/>
      <c r="Z678" s="2084"/>
      <c r="AA678" s="2084"/>
      <c r="AB678" s="2084"/>
      <c r="AC678" s="2084"/>
      <c r="AD678" s="2084"/>
      <c r="AE678" s="2084"/>
      <c r="AF678" s="2084"/>
      <c r="AG678" s="2084"/>
      <c r="AH678" s="2084"/>
      <c r="AI678" s="2084"/>
      <c r="AJ678" s="2084"/>
      <c r="AK678" s="2084"/>
      <c r="AL678" s="2084"/>
      <c r="AM678" s="2084"/>
      <c r="AN678" s="2084"/>
      <c r="AO678" s="2084"/>
      <c r="AP678" s="2084"/>
      <c r="AQ678" s="2084"/>
      <c r="AR678" s="2084"/>
      <c r="AS678" s="2084"/>
      <c r="AT678" s="2084"/>
      <c r="AU678" s="2084"/>
      <c r="AV678" s="2084"/>
      <c r="AW678" s="2084"/>
      <c r="AX678" s="2084"/>
      <c r="AY678" s="2084"/>
      <c r="AZ678" s="2084"/>
      <c r="BA678" s="2084"/>
      <c r="BB678" s="2084"/>
      <c r="BC678" s="2084"/>
      <c r="BD678" s="2086"/>
      <c r="BE678" s="56"/>
      <c r="BF678" s="56"/>
      <c r="BG678" s="2446"/>
      <c r="BH678" s="2446"/>
      <c r="BI678" s="2160"/>
      <c r="BJ678" s="2160"/>
      <c r="BK678" s="2160"/>
      <c r="BL678" s="2160"/>
      <c r="BM678" s="2160"/>
      <c r="BN678" s="2160"/>
      <c r="BO678" s="2160"/>
      <c r="BP678" s="2160"/>
      <c r="BQ678" s="2160"/>
      <c r="BR678" s="2160"/>
      <c r="BS678" s="2160"/>
      <c r="BT678" s="2160"/>
      <c r="BU678" s="2160"/>
      <c r="BV678" s="2160"/>
      <c r="BW678" s="2160"/>
      <c r="BX678" s="2160"/>
      <c r="BY678" s="2160"/>
      <c r="BZ678" s="2160"/>
      <c r="CA678" s="2160"/>
      <c r="CB678" s="2160"/>
      <c r="CC678" s="2160"/>
      <c r="CD678" s="2160"/>
      <c r="CE678" s="90"/>
      <c r="CF678" s="90"/>
      <c r="CG678" s="91"/>
      <c r="CH678" s="77"/>
      <c r="CN678" s="85"/>
      <c r="CO678" s="85"/>
      <c r="CP678" s="85"/>
      <c r="CQ678" s="85"/>
      <c r="CR678" s="85"/>
      <c r="CS678" s="85"/>
      <c r="CT678" s="85"/>
    </row>
    <row r="679" spans="1:100" ht="11.25" customHeight="1" x14ac:dyDescent="0.2">
      <c r="A679" s="132" t="str">
        <f>+IF('⑧一覧からの作成用データ（異動届）'!$AC$42="印刷ＯＫ→",1,"")</f>
        <v/>
      </c>
      <c r="B679" s="2413"/>
      <c r="C679" s="2413"/>
      <c r="D679" s="2396"/>
      <c r="E679" s="2396"/>
      <c r="F679" s="2413"/>
      <c r="G679" s="2413"/>
      <c r="H679" s="2396"/>
      <c r="I679" s="2396"/>
      <c r="J679" s="486"/>
      <c r="K679" s="2112"/>
      <c r="L679" s="2113"/>
      <c r="M679" s="2113"/>
      <c r="N679" s="2113"/>
      <c r="O679" s="2114"/>
      <c r="P679" s="2084" t="s">
        <v>56</v>
      </c>
      <c r="Q679" s="2084"/>
      <c r="R679" s="2084"/>
      <c r="S679" s="2084"/>
      <c r="T679" s="2085"/>
      <c r="U679" s="2085"/>
      <c r="V679" s="2085"/>
      <c r="W679" s="2084" t="s">
        <v>59</v>
      </c>
      <c r="X679" s="2084"/>
      <c r="Y679" s="2084"/>
      <c r="Z679" s="2084"/>
      <c r="AA679" s="2084"/>
      <c r="AB679" s="2084"/>
      <c r="AC679" s="2084"/>
      <c r="AD679" s="2084"/>
      <c r="AE679" s="2084"/>
      <c r="AF679" s="2084"/>
      <c r="AG679" s="2084"/>
      <c r="AH679" s="2084"/>
      <c r="AI679" s="2084"/>
      <c r="AJ679" s="2084"/>
      <c r="AK679" s="2084"/>
      <c r="AL679" s="2084"/>
      <c r="AM679" s="2084"/>
      <c r="AN679" s="2084"/>
      <c r="AO679" s="2084"/>
      <c r="AP679" s="2084"/>
      <c r="AQ679" s="2084"/>
      <c r="AR679" s="2084"/>
      <c r="AS679" s="2084"/>
      <c r="AT679" s="2084"/>
      <c r="AU679" s="2084"/>
      <c r="AV679" s="2084"/>
      <c r="AW679" s="2084"/>
      <c r="AX679" s="2084"/>
      <c r="AY679" s="2084"/>
      <c r="AZ679" s="2084"/>
      <c r="BA679" s="2084"/>
      <c r="BB679" s="2084"/>
      <c r="BC679" s="2084"/>
      <c r="BD679" s="2086"/>
      <c r="BE679" s="56"/>
      <c r="BF679" s="56"/>
      <c r="BG679" s="2446"/>
      <c r="BH679" s="2446"/>
      <c r="BI679" s="2160"/>
      <c r="BJ679" s="2160"/>
      <c r="BK679" s="2160"/>
      <c r="BL679" s="2160"/>
      <c r="BM679" s="2160"/>
      <c r="BN679" s="2160"/>
      <c r="BO679" s="2160"/>
      <c r="BP679" s="2160"/>
      <c r="BQ679" s="2160"/>
      <c r="BR679" s="2160"/>
      <c r="BS679" s="2160"/>
      <c r="BT679" s="2160"/>
      <c r="BU679" s="2160"/>
      <c r="BV679" s="2160"/>
      <c r="BW679" s="2160"/>
      <c r="BX679" s="2160"/>
      <c r="BY679" s="2160"/>
      <c r="BZ679" s="2160"/>
      <c r="CA679" s="2160"/>
      <c r="CB679" s="2160"/>
      <c r="CC679" s="2160"/>
      <c r="CD679" s="2160"/>
      <c r="CE679" s="90"/>
      <c r="CF679" s="90"/>
      <c r="CG679" s="91"/>
      <c r="CH679" s="77"/>
      <c r="CN679" s="85"/>
      <c r="CO679" s="85"/>
      <c r="CP679" s="85"/>
      <c r="CQ679" s="85"/>
      <c r="CR679" s="85"/>
      <c r="CS679" s="85"/>
      <c r="CT679" s="85"/>
    </row>
    <row r="680" spans="1:100" ht="11.25" customHeight="1" x14ac:dyDescent="0.2">
      <c r="A680" s="132" t="str">
        <f>+IF('⑧一覧からの作成用データ（異動届）'!$AC$42="印刷ＯＫ→",1,"")</f>
        <v/>
      </c>
      <c r="B680" s="2413"/>
      <c r="C680" s="2413"/>
      <c r="D680" s="2396"/>
      <c r="E680" s="2396"/>
      <c r="F680" s="2413"/>
      <c r="G680" s="2413"/>
      <c r="H680" s="2396"/>
      <c r="I680" s="2396"/>
      <c r="J680" s="486"/>
      <c r="K680" s="2139" t="s">
        <v>45</v>
      </c>
      <c r="L680" s="2140"/>
      <c r="M680" s="2140"/>
      <c r="N680" s="2140"/>
      <c r="O680" s="2141"/>
      <c r="P680" s="2084"/>
      <c r="Q680" s="2084"/>
      <c r="R680" s="2084"/>
      <c r="S680" s="2084"/>
      <c r="T680" s="2085"/>
      <c r="U680" s="2085"/>
      <c r="V680" s="2085"/>
      <c r="W680" s="2084"/>
      <c r="X680" s="2084"/>
      <c r="Y680" s="2084"/>
      <c r="Z680" s="2084"/>
      <c r="AA680" s="2084"/>
      <c r="AB680" s="2084"/>
      <c r="AC680" s="2084"/>
      <c r="AD680" s="2084"/>
      <c r="AE680" s="2084"/>
      <c r="AF680" s="2084"/>
      <c r="AG680" s="2084"/>
      <c r="AH680" s="2084"/>
      <c r="AI680" s="2084"/>
      <c r="AJ680" s="2084"/>
      <c r="AK680" s="2084"/>
      <c r="AL680" s="2084"/>
      <c r="AM680" s="2084"/>
      <c r="AN680" s="2084"/>
      <c r="AO680" s="2084"/>
      <c r="AP680" s="2084"/>
      <c r="AQ680" s="2084"/>
      <c r="AR680" s="2084"/>
      <c r="AS680" s="2084"/>
      <c r="AT680" s="2084"/>
      <c r="AU680" s="2084"/>
      <c r="AV680" s="2084"/>
      <c r="AW680" s="2084"/>
      <c r="AX680" s="2084"/>
      <c r="AY680" s="2084"/>
      <c r="AZ680" s="2084"/>
      <c r="BA680" s="2084"/>
      <c r="BB680" s="2084"/>
      <c r="BC680" s="2084"/>
      <c r="BD680" s="2086"/>
      <c r="BE680" s="56"/>
      <c r="BF680" s="56"/>
      <c r="BG680" s="2446"/>
      <c r="BH680" s="2446"/>
      <c r="BI680" s="2160"/>
      <c r="BJ680" s="2160"/>
      <c r="BK680" s="2160"/>
      <c r="BL680" s="2160"/>
      <c r="BM680" s="2160"/>
      <c r="BN680" s="2160"/>
      <c r="BO680" s="2160"/>
      <c r="BP680" s="2160"/>
      <c r="BQ680" s="2160"/>
      <c r="BR680" s="2160"/>
      <c r="BS680" s="2160"/>
      <c r="BT680" s="2160"/>
      <c r="BU680" s="2160"/>
      <c r="BV680" s="2160"/>
      <c r="BW680" s="2160"/>
      <c r="BX680" s="2160"/>
      <c r="BY680" s="2160"/>
      <c r="BZ680" s="2160"/>
      <c r="CA680" s="2160"/>
      <c r="CB680" s="2160"/>
      <c r="CC680" s="2160"/>
      <c r="CD680" s="2160"/>
      <c r="CE680" s="35"/>
      <c r="CF680" s="90"/>
      <c r="CG680" s="91"/>
      <c r="CH680" s="77"/>
      <c r="CN680" s="85"/>
      <c r="CO680" s="85"/>
      <c r="CP680" s="85"/>
      <c r="CQ680" s="85"/>
      <c r="CR680" s="85"/>
      <c r="CS680" s="85"/>
      <c r="CT680" s="85"/>
    </row>
    <row r="681" spans="1:100" ht="11.25" customHeight="1" x14ac:dyDescent="0.2">
      <c r="A681" s="132" t="str">
        <f>+IF('⑧一覧からの作成用データ（異動届）'!$AC$42="印刷ＯＫ→",1,"")</f>
        <v/>
      </c>
      <c r="B681" s="2413"/>
      <c r="C681" s="2413"/>
      <c r="D681" s="2396"/>
      <c r="E681" s="2396"/>
      <c r="F681" s="2413"/>
      <c r="G681" s="2413"/>
      <c r="H681" s="2396"/>
      <c r="I681" s="2396"/>
      <c r="J681" s="486"/>
      <c r="K681" s="2142"/>
      <c r="L681" s="2143"/>
      <c r="M681" s="2143"/>
      <c r="N681" s="2143"/>
      <c r="O681" s="2144"/>
      <c r="P681" s="2093"/>
      <c r="Q681" s="2094"/>
      <c r="R681" s="2094"/>
      <c r="S681" s="2094"/>
      <c r="T681" s="2094"/>
      <c r="U681" s="2094"/>
      <c r="V681" s="2094"/>
      <c r="W681" s="2094"/>
      <c r="X681" s="2094"/>
      <c r="Y681" s="2094"/>
      <c r="Z681" s="2094"/>
      <c r="AA681" s="2094"/>
      <c r="AB681" s="2094"/>
      <c r="AC681" s="2094"/>
      <c r="AD681" s="2094"/>
      <c r="AE681" s="2094"/>
      <c r="AF681" s="2094"/>
      <c r="AG681" s="2094"/>
      <c r="AH681" s="2094"/>
      <c r="AI681" s="2094"/>
      <c r="AJ681" s="2094"/>
      <c r="AK681" s="2094"/>
      <c r="AL681" s="2094"/>
      <c r="AM681" s="2094"/>
      <c r="AN681" s="2094"/>
      <c r="AO681" s="2094"/>
      <c r="AP681" s="2094"/>
      <c r="AQ681" s="2094"/>
      <c r="AR681" s="2094"/>
      <c r="AS681" s="2094"/>
      <c r="AT681" s="2094"/>
      <c r="AU681" s="2094"/>
      <c r="AV681" s="2094"/>
      <c r="AW681" s="2094"/>
      <c r="AX681" s="2094"/>
      <c r="AY681" s="2094"/>
      <c r="AZ681" s="2094"/>
      <c r="BA681" s="2094"/>
      <c r="BB681" s="2094"/>
      <c r="BC681" s="2094"/>
      <c r="BD681" s="2095"/>
      <c r="BE681" s="56"/>
      <c r="BF681" s="56"/>
      <c r="BG681" s="2446"/>
      <c r="BH681" s="2446"/>
      <c r="BI681" s="2160"/>
      <c r="BJ681" s="2160"/>
      <c r="BK681" s="2160"/>
      <c r="BL681" s="2160"/>
      <c r="BM681" s="2160"/>
      <c r="BN681" s="2160"/>
      <c r="BO681" s="2160"/>
      <c r="BP681" s="2160"/>
      <c r="BQ681" s="2160"/>
      <c r="BR681" s="2160"/>
      <c r="BS681" s="2160"/>
      <c r="BT681" s="2160"/>
      <c r="BU681" s="2160"/>
      <c r="BV681" s="2160"/>
      <c r="BW681" s="2160"/>
      <c r="BX681" s="2160"/>
      <c r="BY681" s="2160"/>
      <c r="BZ681" s="2160"/>
      <c r="CA681" s="2160"/>
      <c r="CB681" s="2160"/>
      <c r="CC681" s="2160"/>
      <c r="CD681" s="2160"/>
      <c r="CE681" s="90"/>
      <c r="CF681" s="90"/>
      <c r="CG681" s="77"/>
      <c r="CH681" s="77"/>
      <c r="CN681" s="85"/>
      <c r="CO681" s="85"/>
      <c r="CP681" s="85"/>
      <c r="CQ681" s="85"/>
      <c r="CR681" s="85"/>
      <c r="CS681" s="85"/>
      <c r="CT681" s="85"/>
      <c r="CU681" s="85"/>
      <c r="CV681" s="85"/>
    </row>
    <row r="682" spans="1:100" ht="11.25" customHeight="1" x14ac:dyDescent="0.2">
      <c r="A682" s="132" t="str">
        <f>+IF('⑧一覧からの作成用データ（異動届）'!$AC$42="印刷ＯＫ→",1,"")</f>
        <v/>
      </c>
      <c r="B682" s="2413"/>
      <c r="C682" s="2413"/>
      <c r="D682" s="2396"/>
      <c r="E682" s="2396"/>
      <c r="F682" s="2413"/>
      <c r="G682" s="2413"/>
      <c r="H682" s="2396"/>
      <c r="I682" s="2396"/>
      <c r="J682" s="486"/>
      <c r="K682" s="1691" t="s">
        <v>69</v>
      </c>
      <c r="L682" s="1691"/>
      <c r="M682" s="1691"/>
      <c r="N682" s="1691"/>
      <c r="O682" s="1691"/>
      <c r="P682" s="2097" t="s">
        <v>70</v>
      </c>
      <c r="Q682" s="2097"/>
      <c r="R682" s="2097"/>
      <c r="S682" s="2097"/>
      <c r="T682" s="2097"/>
      <c r="U682" s="2097"/>
      <c r="V682" s="2097"/>
      <c r="W682" s="2097"/>
      <c r="X682" s="2097"/>
      <c r="Y682" s="2097"/>
      <c r="Z682" s="2097"/>
      <c r="AA682" s="2097"/>
      <c r="AB682" s="2097"/>
      <c r="AC682" s="2097"/>
      <c r="AD682" s="2097"/>
      <c r="AE682" s="2097"/>
      <c r="AF682" s="2097"/>
      <c r="AG682" s="2097"/>
      <c r="AH682" s="2097"/>
      <c r="AI682" s="2097"/>
      <c r="AJ682" s="2097"/>
      <c r="AK682" s="2097"/>
      <c r="AL682" s="2097"/>
      <c r="AM682" s="2097"/>
      <c r="AN682" s="2097"/>
      <c r="AO682" s="2097"/>
      <c r="AP682" s="2097"/>
      <c r="AQ682" s="2097"/>
      <c r="AR682" s="2097"/>
      <c r="AS682" s="2097"/>
      <c r="AT682" s="2097"/>
      <c r="AU682" s="2097"/>
      <c r="AV682" s="2097"/>
      <c r="AW682" s="2097"/>
      <c r="AX682" s="2097"/>
      <c r="AY682" s="2097"/>
      <c r="AZ682" s="2097"/>
      <c r="BA682" s="2097"/>
      <c r="BB682" s="2097"/>
      <c r="BC682" s="2097"/>
      <c r="BD682" s="2097"/>
      <c r="BE682" s="65"/>
      <c r="BF682" s="65"/>
      <c r="BG682" s="2446"/>
      <c r="BH682" s="2446"/>
      <c r="BI682" s="2160"/>
      <c r="BJ682" s="2160"/>
      <c r="BK682" s="2160"/>
      <c r="BL682" s="2160"/>
      <c r="BM682" s="2160"/>
      <c r="BN682" s="2160"/>
      <c r="BO682" s="2160"/>
      <c r="BP682" s="2160"/>
      <c r="BQ682" s="2160"/>
      <c r="BR682" s="2160"/>
      <c r="BS682" s="2160"/>
      <c r="BT682" s="2160"/>
      <c r="BU682" s="2160"/>
      <c r="BV682" s="2160"/>
      <c r="BW682" s="2160"/>
      <c r="BX682" s="2160"/>
      <c r="BY682" s="2160"/>
      <c r="BZ682" s="2160"/>
      <c r="CA682" s="2160"/>
      <c r="CB682" s="2160"/>
      <c r="CC682" s="2160"/>
      <c r="CD682" s="2160"/>
      <c r="CE682" s="76"/>
      <c r="CF682" s="76"/>
      <c r="CG682" s="77"/>
      <c r="CH682" s="77"/>
      <c r="CN682" s="85"/>
      <c r="CO682" s="85"/>
      <c r="CP682" s="85"/>
      <c r="CQ682" s="85"/>
      <c r="CR682" s="85"/>
      <c r="CS682" s="85"/>
      <c r="CT682" s="85"/>
      <c r="CU682" s="85"/>
      <c r="CV682" s="85"/>
    </row>
    <row r="683" spans="1:100" ht="13.5" customHeight="1" x14ac:dyDescent="0.2">
      <c r="A683" s="132" t="str">
        <f>+IF('⑧一覧からの作成用データ（異動届）'!$AC$42="印刷ＯＫ→",1,"")</f>
        <v/>
      </c>
      <c r="B683" s="2413"/>
      <c r="C683" s="2413"/>
      <c r="D683" s="2396"/>
      <c r="E683" s="2396"/>
      <c r="F683" s="2413"/>
      <c r="G683" s="2413"/>
      <c r="H683" s="2396"/>
      <c r="I683" s="2396"/>
      <c r="J683" s="486"/>
      <c r="K683" s="2096"/>
      <c r="L683" s="2096"/>
      <c r="M683" s="2096"/>
      <c r="N683" s="2096"/>
      <c r="O683" s="2096"/>
      <c r="P683" s="2098"/>
      <c r="Q683" s="2098"/>
      <c r="R683" s="2098"/>
      <c r="S683" s="2098"/>
      <c r="T683" s="2098"/>
      <c r="U683" s="2098"/>
      <c r="V683" s="2098"/>
      <c r="W683" s="2098"/>
      <c r="X683" s="2098"/>
      <c r="Y683" s="2098"/>
      <c r="Z683" s="2098"/>
      <c r="AA683" s="2098"/>
      <c r="AB683" s="2098"/>
      <c r="AC683" s="2098"/>
      <c r="AD683" s="2098"/>
      <c r="AE683" s="2098"/>
      <c r="AF683" s="2098"/>
      <c r="AG683" s="2098"/>
      <c r="AH683" s="2098"/>
      <c r="AI683" s="2098"/>
      <c r="AJ683" s="2098"/>
      <c r="AK683" s="2098"/>
      <c r="AL683" s="2098"/>
      <c r="AM683" s="2098"/>
      <c r="AN683" s="2098"/>
      <c r="AO683" s="2098"/>
      <c r="AP683" s="2098"/>
      <c r="AQ683" s="2098"/>
      <c r="AR683" s="2098"/>
      <c r="AS683" s="2098"/>
      <c r="AT683" s="2098"/>
      <c r="AU683" s="2098"/>
      <c r="AV683" s="2098"/>
      <c r="AW683" s="2098"/>
      <c r="AX683" s="2098"/>
      <c r="AY683" s="2098"/>
      <c r="AZ683" s="2098"/>
      <c r="BA683" s="2098"/>
      <c r="BB683" s="2098"/>
      <c r="BC683" s="2098"/>
      <c r="BD683" s="2098"/>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76"/>
      <c r="CC683" s="76"/>
      <c r="CD683" s="76"/>
      <c r="CE683" s="76"/>
      <c r="CF683" s="76"/>
      <c r="CG683" s="77"/>
      <c r="CH683" s="77"/>
      <c r="CN683" s="85"/>
      <c r="CO683" s="85"/>
      <c r="CP683" s="85"/>
      <c r="CQ683" s="85"/>
      <c r="CR683" s="85"/>
      <c r="CS683" s="85"/>
      <c r="CT683" s="85"/>
      <c r="CU683" s="85"/>
      <c r="CV683" s="85"/>
    </row>
    <row r="684" spans="1:100" ht="13.5" customHeight="1" x14ac:dyDescent="0.2">
      <c r="A684" s="132" t="str">
        <f>+IF('⑧一覧からの作成用データ（異動届）'!$AC$42="印刷ＯＫ→",1,"")</f>
        <v/>
      </c>
      <c r="B684" s="2413"/>
      <c r="C684" s="2413"/>
      <c r="D684" s="2396"/>
      <c r="E684" s="2396"/>
      <c r="F684" s="2413"/>
      <c r="G684" s="2413"/>
      <c r="H684" s="2396"/>
      <c r="I684" s="2396"/>
      <c r="J684" s="486"/>
      <c r="K684" s="66"/>
      <c r="L684" s="66"/>
      <c r="M684" s="66"/>
      <c r="N684" s="66"/>
      <c r="O684" s="66"/>
      <c r="P684" s="485"/>
      <c r="Q684" s="485"/>
      <c r="R684" s="485"/>
      <c r="S684" s="485"/>
      <c r="T684" s="485"/>
      <c r="U684" s="485"/>
      <c r="V684" s="485"/>
      <c r="W684" s="485"/>
      <c r="X684" s="485"/>
      <c r="Y684" s="485"/>
      <c r="Z684" s="485"/>
      <c r="AA684" s="485"/>
      <c r="AB684" s="485"/>
      <c r="AC684" s="485"/>
      <c r="AD684" s="485"/>
      <c r="AE684" s="485"/>
      <c r="AF684" s="485"/>
      <c r="AG684" s="485"/>
      <c r="AH684" s="485"/>
      <c r="AI684" s="485"/>
      <c r="AJ684" s="485"/>
      <c r="AK684" s="485"/>
      <c r="AL684" s="485"/>
      <c r="AM684" s="485"/>
      <c r="AN684" s="485"/>
      <c r="AO684" s="485"/>
      <c r="AP684" s="485"/>
      <c r="AQ684" s="48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76"/>
      <c r="CC684" s="76"/>
      <c r="CD684" s="76"/>
      <c r="CE684" s="76"/>
      <c r="CF684" s="76"/>
      <c r="CG684" s="77"/>
      <c r="CH684" s="77"/>
      <c r="CN684" s="85"/>
      <c r="CO684" s="85"/>
      <c r="CP684" s="85"/>
      <c r="CQ684" s="85"/>
      <c r="CR684" s="85"/>
      <c r="CS684" s="85"/>
      <c r="CT684" s="85"/>
      <c r="CU684" s="85"/>
      <c r="CV684" s="85"/>
    </row>
    <row r="685" spans="1:100" ht="6" customHeight="1" x14ac:dyDescent="0.2">
      <c r="A685" s="132" t="str">
        <f>+IF('⑧一覧からの作成用データ（異動届）'!$AC$43="印刷ＯＫ→",1,"")</f>
        <v/>
      </c>
      <c r="B685" s="82"/>
      <c r="C685" s="2414" t="s">
        <v>113</v>
      </c>
      <c r="D685" s="2414"/>
      <c r="E685" s="2414"/>
      <c r="F685" s="2414"/>
      <c r="G685" s="2414"/>
      <c r="H685" s="2414"/>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c r="BC685" s="82"/>
      <c r="BD685" s="82"/>
      <c r="BE685" s="82"/>
      <c r="BF685" s="82"/>
      <c r="BG685" s="82"/>
      <c r="BH685" s="82"/>
      <c r="BI685" s="82"/>
      <c r="BJ685" s="82"/>
      <c r="BK685" s="82"/>
      <c r="BL685" s="82"/>
      <c r="BM685" s="82"/>
      <c r="BN685" s="82"/>
      <c r="BO685" s="82"/>
      <c r="BP685" s="82"/>
      <c r="BQ685" s="82"/>
      <c r="BR685" s="82"/>
      <c r="BS685" s="82"/>
      <c r="BT685" s="82"/>
      <c r="BU685" s="82"/>
      <c r="BV685" s="82"/>
      <c r="BW685" s="82"/>
      <c r="BX685" s="82"/>
      <c r="BY685" s="82"/>
      <c r="BZ685" s="82"/>
      <c r="CA685" s="82"/>
      <c r="CB685" s="82"/>
      <c r="CC685" s="82"/>
      <c r="CD685" s="82"/>
      <c r="CE685" s="82"/>
      <c r="CF685" s="82"/>
    </row>
    <row r="686" spans="1:100" ht="12.75" customHeight="1" x14ac:dyDescent="0.2">
      <c r="A686" s="132" t="str">
        <f>+IF('⑧一覧からの作成用データ（異動届）'!$AC$43="印刷ＯＫ→",1,"")</f>
        <v/>
      </c>
      <c r="B686" s="82"/>
      <c r="C686" s="2414"/>
      <c r="D686" s="2414"/>
      <c r="E686" s="2414"/>
      <c r="F686" s="2414"/>
      <c r="G686" s="2414"/>
      <c r="H686" s="2414"/>
      <c r="I686" s="82"/>
      <c r="J686" s="82"/>
      <c r="K686" s="2415" t="s">
        <v>480</v>
      </c>
      <c r="L686" s="2415"/>
      <c r="M686" s="2415"/>
      <c r="N686" s="2415"/>
      <c r="O686" s="2415"/>
      <c r="P686" s="2415"/>
      <c r="Q686" s="2415"/>
      <c r="R686" s="2415"/>
      <c r="S686" s="2415"/>
      <c r="T686" s="2415"/>
      <c r="U686" s="2415"/>
      <c r="V686" s="2415"/>
      <c r="W686" s="2415"/>
      <c r="X686" s="2415"/>
      <c r="Y686" s="2415"/>
      <c r="Z686" s="2415"/>
      <c r="AA686" s="2415"/>
      <c r="AB686" s="2417" t="s">
        <v>490</v>
      </c>
      <c r="AC686" s="2417"/>
      <c r="AD686" s="2417"/>
      <c r="AE686" s="2417"/>
      <c r="AF686" s="2417"/>
      <c r="AG686" s="2417"/>
      <c r="AH686" s="2417"/>
      <c r="AI686" s="2417"/>
      <c r="AJ686" s="2417"/>
      <c r="AK686" s="2417"/>
      <c r="AL686" s="2417"/>
      <c r="AM686" s="2417"/>
      <c r="AN686" s="2417"/>
      <c r="AO686" s="2417"/>
      <c r="AP686" s="2417"/>
      <c r="AQ686" s="2417"/>
      <c r="AR686" s="2417"/>
      <c r="AS686" s="2417"/>
      <c r="AT686" s="2417"/>
      <c r="AU686" s="2417"/>
      <c r="AV686" s="2417"/>
      <c r="AW686" s="2417"/>
      <c r="AX686" s="2419" t="s">
        <v>26</v>
      </c>
      <c r="AY686" s="2420"/>
      <c r="AZ686" s="2420"/>
      <c r="BA686" s="2421"/>
      <c r="BB686" s="2428"/>
      <c r="BC686" s="2429"/>
      <c r="BD686" s="2429"/>
      <c r="BE686" s="2429"/>
      <c r="BF686" s="2429"/>
      <c r="BG686" s="2429"/>
      <c r="BH686" s="2429"/>
      <c r="BI686" s="2429"/>
      <c r="BJ686" s="2429"/>
      <c r="BK686" s="2429"/>
      <c r="BL686" s="2429"/>
      <c r="BM686" s="2429"/>
      <c r="BN686" s="2429"/>
      <c r="BO686" s="2429"/>
      <c r="BP686" s="2429"/>
      <c r="BQ686" s="2429"/>
      <c r="BR686" s="2429"/>
      <c r="BS686" s="2429"/>
      <c r="BT686" s="2430"/>
      <c r="BU686" s="697" t="s">
        <v>28</v>
      </c>
      <c r="BV686" s="2051"/>
      <c r="BW686" s="2051"/>
      <c r="BX686" s="2051"/>
      <c r="BY686" s="2051"/>
      <c r="BZ686" s="2051"/>
      <c r="CA686" s="2051"/>
      <c r="CB686" s="2051"/>
      <c r="CC686" s="2051"/>
      <c r="CD686" s="2053"/>
      <c r="CE686" s="82"/>
      <c r="CF686" s="82"/>
    </row>
    <row r="687" spans="1:100" ht="12.75" customHeight="1" x14ac:dyDescent="0.2">
      <c r="A687" s="132" t="str">
        <f>+IF('⑧一覧からの作成用データ（異動届）'!$AC$43="印刷ＯＫ→",1,"")</f>
        <v/>
      </c>
      <c r="B687" s="82"/>
      <c r="C687" s="2414"/>
      <c r="D687" s="2414"/>
      <c r="E687" s="2414"/>
      <c r="F687" s="2414"/>
      <c r="G687" s="2414"/>
      <c r="H687" s="2414"/>
      <c r="I687" s="82"/>
      <c r="J687" s="82"/>
      <c r="K687" s="2415"/>
      <c r="L687" s="2415"/>
      <c r="M687" s="2415"/>
      <c r="N687" s="2415"/>
      <c r="O687" s="2415"/>
      <c r="P687" s="2415"/>
      <c r="Q687" s="2415"/>
      <c r="R687" s="2415"/>
      <c r="S687" s="2415"/>
      <c r="T687" s="2415"/>
      <c r="U687" s="2415"/>
      <c r="V687" s="2415"/>
      <c r="W687" s="2415"/>
      <c r="X687" s="2415"/>
      <c r="Y687" s="2415"/>
      <c r="Z687" s="2415"/>
      <c r="AA687" s="2415"/>
      <c r="AB687" s="2417"/>
      <c r="AC687" s="2417"/>
      <c r="AD687" s="2417"/>
      <c r="AE687" s="2417"/>
      <c r="AF687" s="2417"/>
      <c r="AG687" s="2417"/>
      <c r="AH687" s="2417"/>
      <c r="AI687" s="2417"/>
      <c r="AJ687" s="2417"/>
      <c r="AK687" s="2417"/>
      <c r="AL687" s="2417"/>
      <c r="AM687" s="2417"/>
      <c r="AN687" s="2417"/>
      <c r="AO687" s="2417"/>
      <c r="AP687" s="2417"/>
      <c r="AQ687" s="2417"/>
      <c r="AR687" s="2417"/>
      <c r="AS687" s="2417"/>
      <c r="AT687" s="2417"/>
      <c r="AU687" s="2417"/>
      <c r="AV687" s="2417"/>
      <c r="AW687" s="2417"/>
      <c r="AX687" s="2422"/>
      <c r="AY687" s="2423"/>
      <c r="AZ687" s="2423"/>
      <c r="BA687" s="2424"/>
      <c r="BB687" s="2431"/>
      <c r="BC687" s="2432"/>
      <c r="BD687" s="2432"/>
      <c r="BE687" s="2432"/>
      <c r="BF687" s="2432"/>
      <c r="BG687" s="2432"/>
      <c r="BH687" s="2432"/>
      <c r="BI687" s="2432"/>
      <c r="BJ687" s="2432"/>
      <c r="BK687" s="2432"/>
      <c r="BL687" s="2432"/>
      <c r="BM687" s="2432"/>
      <c r="BN687" s="2432"/>
      <c r="BO687" s="2432"/>
      <c r="BP687" s="2432"/>
      <c r="BQ687" s="2432"/>
      <c r="BR687" s="2432"/>
      <c r="BS687" s="2432"/>
      <c r="BT687" s="2433"/>
      <c r="BU687" s="1559"/>
      <c r="BV687" s="2052"/>
      <c r="BW687" s="2052"/>
      <c r="BX687" s="2052"/>
      <c r="BY687" s="2052"/>
      <c r="BZ687" s="2052"/>
      <c r="CA687" s="2052"/>
      <c r="CB687" s="2052"/>
      <c r="CC687" s="2052"/>
      <c r="CD687" s="2054"/>
      <c r="CE687" s="83"/>
      <c r="CF687" s="83"/>
    </row>
    <row r="688" spans="1:100" ht="12.75" customHeight="1" x14ac:dyDescent="0.2">
      <c r="A688" s="132" t="str">
        <f>+IF('⑧一覧からの作成用データ（異動届）'!$AC$43="印刷ＯＫ→",1,"")</f>
        <v/>
      </c>
      <c r="B688" s="82"/>
      <c r="C688" s="82"/>
      <c r="D688" s="82"/>
      <c r="E688" s="82"/>
      <c r="F688" s="82"/>
      <c r="G688" s="82"/>
      <c r="H688" s="82"/>
      <c r="I688" s="82"/>
      <c r="J688" s="82"/>
      <c r="K688" s="2415"/>
      <c r="L688" s="2415"/>
      <c r="M688" s="2415"/>
      <c r="N688" s="2415"/>
      <c r="O688" s="2415"/>
      <c r="P688" s="2415"/>
      <c r="Q688" s="2415"/>
      <c r="R688" s="2415"/>
      <c r="S688" s="2415"/>
      <c r="T688" s="2415"/>
      <c r="U688" s="2415"/>
      <c r="V688" s="2415"/>
      <c r="W688" s="2415"/>
      <c r="X688" s="2415"/>
      <c r="Y688" s="2415"/>
      <c r="Z688" s="2415"/>
      <c r="AA688" s="2415"/>
      <c r="AB688" s="2417"/>
      <c r="AC688" s="2417"/>
      <c r="AD688" s="2417"/>
      <c r="AE688" s="2417"/>
      <c r="AF688" s="2417"/>
      <c r="AG688" s="2417"/>
      <c r="AH688" s="2417"/>
      <c r="AI688" s="2417"/>
      <c r="AJ688" s="2417"/>
      <c r="AK688" s="2417"/>
      <c r="AL688" s="2417"/>
      <c r="AM688" s="2417"/>
      <c r="AN688" s="2417"/>
      <c r="AO688" s="2417"/>
      <c r="AP688" s="2417"/>
      <c r="AQ688" s="2417"/>
      <c r="AR688" s="2417"/>
      <c r="AS688" s="2417"/>
      <c r="AT688" s="2417"/>
      <c r="AU688" s="2417"/>
      <c r="AV688" s="2417"/>
      <c r="AW688" s="2417"/>
      <c r="AX688" s="2422"/>
      <c r="AY688" s="2423"/>
      <c r="AZ688" s="2423"/>
      <c r="BA688" s="2424"/>
      <c r="BB688" s="2431"/>
      <c r="BC688" s="2432"/>
      <c r="BD688" s="2432"/>
      <c r="BE688" s="2432"/>
      <c r="BF688" s="2432"/>
      <c r="BG688" s="2432"/>
      <c r="BH688" s="2432"/>
      <c r="BI688" s="2432"/>
      <c r="BJ688" s="2432"/>
      <c r="BK688" s="2432"/>
      <c r="BL688" s="2432"/>
      <c r="BM688" s="2432"/>
      <c r="BN688" s="2432"/>
      <c r="BO688" s="2432"/>
      <c r="BP688" s="2432"/>
      <c r="BQ688" s="2432"/>
      <c r="BR688" s="2432"/>
      <c r="BS688" s="2432"/>
      <c r="BT688" s="2433"/>
      <c r="BU688" s="2437" t="s">
        <v>27</v>
      </c>
      <c r="BV688" s="2397" t="s">
        <v>29</v>
      </c>
      <c r="BW688" s="2397"/>
      <c r="BX688" s="2397"/>
      <c r="BY688" s="2397"/>
      <c r="BZ688" s="2398"/>
      <c r="CA688" s="1683" t="s">
        <v>30</v>
      </c>
      <c r="CB688" s="2397"/>
      <c r="CC688" s="2397"/>
      <c r="CD688" s="2398"/>
      <c r="CE688" s="76"/>
      <c r="CF688" s="76"/>
    </row>
    <row r="689" spans="1:100" ht="12.75" customHeight="1" x14ac:dyDescent="0.2">
      <c r="A689" s="132" t="str">
        <f>+IF('⑧一覧からの作成用データ（異動届）'!$AC$43="印刷ＯＫ→",1,"")</f>
        <v/>
      </c>
      <c r="B689" s="82"/>
      <c r="C689" s="82">
        <v>3</v>
      </c>
      <c r="D689" s="82"/>
      <c r="E689" s="82"/>
      <c r="F689" s="82"/>
      <c r="G689" s="82"/>
      <c r="H689" s="82">
        <v>2</v>
      </c>
      <c r="I689" s="82">
        <v>1</v>
      </c>
      <c r="J689" s="82"/>
      <c r="K689" s="2415"/>
      <c r="L689" s="2415"/>
      <c r="M689" s="2415"/>
      <c r="N689" s="2415"/>
      <c r="O689" s="2415"/>
      <c r="P689" s="2415"/>
      <c r="Q689" s="2415"/>
      <c r="R689" s="2415"/>
      <c r="S689" s="2415"/>
      <c r="T689" s="2415"/>
      <c r="U689" s="2415"/>
      <c r="V689" s="2415"/>
      <c r="W689" s="2415"/>
      <c r="X689" s="2415"/>
      <c r="Y689" s="2415"/>
      <c r="Z689" s="2415"/>
      <c r="AA689" s="2415"/>
      <c r="AB689" s="2417"/>
      <c r="AC689" s="2417"/>
      <c r="AD689" s="2417"/>
      <c r="AE689" s="2417"/>
      <c r="AF689" s="2417"/>
      <c r="AG689" s="2417"/>
      <c r="AH689" s="2417"/>
      <c r="AI689" s="2417"/>
      <c r="AJ689" s="2417"/>
      <c r="AK689" s="2417"/>
      <c r="AL689" s="2417"/>
      <c r="AM689" s="2417"/>
      <c r="AN689" s="2417"/>
      <c r="AO689" s="2417"/>
      <c r="AP689" s="2417"/>
      <c r="AQ689" s="2417"/>
      <c r="AR689" s="2417"/>
      <c r="AS689" s="2417"/>
      <c r="AT689" s="2417"/>
      <c r="AU689" s="2417"/>
      <c r="AV689" s="2417"/>
      <c r="AW689" s="2417"/>
      <c r="AX689" s="2422"/>
      <c r="AY689" s="2423"/>
      <c r="AZ689" s="2423"/>
      <c r="BA689" s="2424"/>
      <c r="BB689" s="2431"/>
      <c r="BC689" s="2432"/>
      <c r="BD689" s="2432"/>
      <c r="BE689" s="2432"/>
      <c r="BF689" s="2432"/>
      <c r="BG689" s="2432"/>
      <c r="BH689" s="2432"/>
      <c r="BI689" s="2432"/>
      <c r="BJ689" s="2432"/>
      <c r="BK689" s="2432"/>
      <c r="BL689" s="2432"/>
      <c r="BM689" s="2432"/>
      <c r="BN689" s="2432"/>
      <c r="BO689" s="2432"/>
      <c r="BP689" s="2432"/>
      <c r="BQ689" s="2432"/>
      <c r="BR689" s="2432"/>
      <c r="BS689" s="2432"/>
      <c r="BT689" s="2433"/>
      <c r="BU689" s="2437"/>
      <c r="BV689" s="2399"/>
      <c r="BW689" s="2399"/>
      <c r="BX689" s="2399"/>
      <c r="BY689" s="2399"/>
      <c r="BZ689" s="2400"/>
      <c r="CA689" s="2401"/>
      <c r="CB689" s="2399"/>
      <c r="CC689" s="2399"/>
      <c r="CD689" s="2400"/>
      <c r="CE689" s="76"/>
      <c r="CF689" s="76"/>
    </row>
    <row r="690" spans="1:100" ht="12.75" customHeight="1" x14ac:dyDescent="0.2">
      <c r="A690" s="132" t="str">
        <f>+IF('⑧一覧からの作成用データ（異動届）'!$AC$43="印刷ＯＫ→",1,"")</f>
        <v/>
      </c>
      <c r="B690" s="2413" t="s">
        <v>67</v>
      </c>
      <c r="C690" s="2413" t="s">
        <v>66</v>
      </c>
      <c r="D690" s="2396" t="s">
        <v>65</v>
      </c>
      <c r="E690" s="2396" t="s">
        <v>64</v>
      </c>
      <c r="F690" s="2413" t="s">
        <v>63</v>
      </c>
      <c r="G690" s="2413" t="s">
        <v>62</v>
      </c>
      <c r="H690" s="2396" t="s">
        <v>61</v>
      </c>
      <c r="I690" s="2396" t="s">
        <v>60</v>
      </c>
      <c r="J690" s="486"/>
      <c r="K690" s="2415"/>
      <c r="L690" s="2415"/>
      <c r="M690" s="2415"/>
      <c r="N690" s="2415"/>
      <c r="O690" s="2415"/>
      <c r="P690" s="2415"/>
      <c r="Q690" s="2415"/>
      <c r="R690" s="2415"/>
      <c r="S690" s="2415"/>
      <c r="T690" s="2415"/>
      <c r="U690" s="2415"/>
      <c r="V690" s="2415"/>
      <c r="W690" s="2415"/>
      <c r="X690" s="2415"/>
      <c r="Y690" s="2415"/>
      <c r="Z690" s="2415"/>
      <c r="AA690" s="2415"/>
      <c r="AB690" s="2417"/>
      <c r="AC690" s="2417"/>
      <c r="AD690" s="2417"/>
      <c r="AE690" s="2417"/>
      <c r="AF690" s="2417"/>
      <c r="AG690" s="2417"/>
      <c r="AH690" s="2417"/>
      <c r="AI690" s="2417"/>
      <c r="AJ690" s="2417"/>
      <c r="AK690" s="2417"/>
      <c r="AL690" s="2417"/>
      <c r="AM690" s="2417"/>
      <c r="AN690" s="2417"/>
      <c r="AO690" s="2417"/>
      <c r="AP690" s="2417"/>
      <c r="AQ690" s="2417"/>
      <c r="AR690" s="2417"/>
      <c r="AS690" s="2417"/>
      <c r="AT690" s="2417"/>
      <c r="AU690" s="2417"/>
      <c r="AV690" s="2417"/>
      <c r="AW690" s="2417"/>
      <c r="AX690" s="2422"/>
      <c r="AY690" s="2423"/>
      <c r="AZ690" s="2423"/>
      <c r="BA690" s="2424"/>
      <c r="BB690" s="2431"/>
      <c r="BC690" s="2432"/>
      <c r="BD690" s="2432"/>
      <c r="BE690" s="2432"/>
      <c r="BF690" s="2432"/>
      <c r="BG690" s="2432"/>
      <c r="BH690" s="2432"/>
      <c r="BI690" s="2432"/>
      <c r="BJ690" s="2432"/>
      <c r="BK690" s="2432"/>
      <c r="BL690" s="2432"/>
      <c r="BM690" s="2432"/>
      <c r="BN690" s="2432"/>
      <c r="BO690" s="2432"/>
      <c r="BP690" s="2432"/>
      <c r="BQ690" s="2432"/>
      <c r="BR690" s="2432"/>
      <c r="BS690" s="2432"/>
      <c r="BT690" s="2433"/>
      <c r="BU690" s="2437"/>
      <c r="BV690" s="2397" t="s">
        <v>32</v>
      </c>
      <c r="BW690" s="2397"/>
      <c r="BX690" s="2397"/>
      <c r="BY690" s="2397"/>
      <c r="BZ690" s="2398"/>
      <c r="CA690" s="1683" t="s">
        <v>31</v>
      </c>
      <c r="CB690" s="2397"/>
      <c r="CC690" s="2397"/>
      <c r="CD690" s="2398"/>
      <c r="CE690" s="76"/>
      <c r="CF690" s="76"/>
    </row>
    <row r="691" spans="1:100" ht="13.5" customHeight="1" x14ac:dyDescent="0.2">
      <c r="A691" s="132" t="str">
        <f>+IF('⑧一覧からの作成用データ（異動届）'!$AC$43="印刷ＯＫ→",1,"")</f>
        <v/>
      </c>
      <c r="B691" s="2413"/>
      <c r="C691" s="2413"/>
      <c r="D691" s="2396"/>
      <c r="E691" s="2396"/>
      <c r="F691" s="2413"/>
      <c r="G691" s="2413"/>
      <c r="H691" s="2396"/>
      <c r="I691" s="2396"/>
      <c r="J691" s="486"/>
      <c r="K691" s="2416"/>
      <c r="L691" s="2416"/>
      <c r="M691" s="2416"/>
      <c r="N691" s="2416"/>
      <c r="O691" s="2416"/>
      <c r="P691" s="2416"/>
      <c r="Q691" s="2416"/>
      <c r="R691" s="2416"/>
      <c r="S691" s="2416"/>
      <c r="T691" s="2416"/>
      <c r="U691" s="2416"/>
      <c r="V691" s="2416"/>
      <c r="W691" s="2416"/>
      <c r="X691" s="2416"/>
      <c r="Y691" s="2416"/>
      <c r="Z691" s="2416"/>
      <c r="AA691" s="2416"/>
      <c r="AB691" s="2418"/>
      <c r="AC691" s="2418"/>
      <c r="AD691" s="2418"/>
      <c r="AE691" s="2418"/>
      <c r="AF691" s="2418"/>
      <c r="AG691" s="2418"/>
      <c r="AH691" s="2418"/>
      <c r="AI691" s="2418"/>
      <c r="AJ691" s="2418"/>
      <c r="AK691" s="2418"/>
      <c r="AL691" s="2418"/>
      <c r="AM691" s="2418"/>
      <c r="AN691" s="2418"/>
      <c r="AO691" s="2418"/>
      <c r="AP691" s="2418"/>
      <c r="AQ691" s="2418"/>
      <c r="AR691" s="2418"/>
      <c r="AS691" s="2418"/>
      <c r="AT691" s="2418"/>
      <c r="AU691" s="2418"/>
      <c r="AV691" s="2418"/>
      <c r="AW691" s="2418"/>
      <c r="AX691" s="2425"/>
      <c r="AY691" s="2426"/>
      <c r="AZ691" s="2426"/>
      <c r="BA691" s="2427"/>
      <c r="BB691" s="2434"/>
      <c r="BC691" s="2435"/>
      <c r="BD691" s="2435"/>
      <c r="BE691" s="2435"/>
      <c r="BF691" s="2435"/>
      <c r="BG691" s="2435"/>
      <c r="BH691" s="2435"/>
      <c r="BI691" s="2435"/>
      <c r="BJ691" s="2435"/>
      <c r="BK691" s="2435"/>
      <c r="BL691" s="2435"/>
      <c r="BM691" s="2435"/>
      <c r="BN691" s="2435"/>
      <c r="BO691" s="2435"/>
      <c r="BP691" s="2435"/>
      <c r="BQ691" s="2435"/>
      <c r="BR691" s="2435"/>
      <c r="BS691" s="2435"/>
      <c r="BT691" s="2436"/>
      <c r="BU691" s="2437"/>
      <c r="BV691" s="2399"/>
      <c r="BW691" s="2399"/>
      <c r="BX691" s="2399"/>
      <c r="BY691" s="2399"/>
      <c r="BZ691" s="2400"/>
      <c r="CA691" s="2401"/>
      <c r="CB691" s="2399"/>
      <c r="CC691" s="2399"/>
      <c r="CD691" s="2400"/>
      <c r="CE691" s="76"/>
      <c r="CF691" s="76"/>
      <c r="CG691" s="84"/>
      <c r="CL691" s="85"/>
      <c r="CM691" s="85"/>
      <c r="CN691" s="85"/>
      <c r="CO691" s="85"/>
      <c r="CP691" s="85"/>
      <c r="CQ691" s="85"/>
      <c r="CR691" s="85"/>
      <c r="CS691" s="85"/>
      <c r="CT691" s="85"/>
    </row>
    <row r="692" spans="1:100" ht="13.5" customHeight="1" x14ac:dyDescent="0.2">
      <c r="A692" s="132" t="str">
        <f>+IF('⑧一覧からの作成用データ（異動届）'!$AC$43="印刷ＯＫ→",1,"")</f>
        <v/>
      </c>
      <c r="B692" s="2413"/>
      <c r="C692" s="2413"/>
      <c r="D692" s="2396"/>
      <c r="E692" s="2396"/>
      <c r="F692" s="2413"/>
      <c r="G692" s="2413"/>
      <c r="H692" s="2396"/>
      <c r="I692" s="2396"/>
      <c r="J692" s="486"/>
      <c r="K692" s="45"/>
      <c r="L692" s="25"/>
      <c r="M692" s="25"/>
      <c r="N692" s="25"/>
      <c r="O692" s="25"/>
      <c r="P692" s="25"/>
      <c r="Q692" s="25"/>
      <c r="R692" s="25"/>
      <c r="S692" s="25"/>
      <c r="T692" s="25"/>
      <c r="U692" s="25"/>
      <c r="V692" s="25"/>
      <c r="W692" s="25"/>
      <c r="X692" s="25"/>
      <c r="Y692" s="46"/>
      <c r="Z692" s="2402" t="s">
        <v>519</v>
      </c>
      <c r="AA692" s="2403"/>
      <c r="AB692" s="2408" t="s">
        <v>21</v>
      </c>
      <c r="AC692" s="2409"/>
      <c r="AD692" s="2409"/>
      <c r="AE692" s="2409"/>
      <c r="AF692" s="2409"/>
      <c r="AG692" s="2410"/>
      <c r="AH692" s="1682" t="s">
        <v>507</v>
      </c>
      <c r="AI692" s="1683"/>
      <c r="AJ692" s="2097" t="str">
        <f>①伊勢崎市における事業所基本情報!$K$26&amp;"-"&amp;①伊勢崎市における事業所基本情報!Q26&amp;""</f>
        <v>-</v>
      </c>
      <c r="AK692" s="2097"/>
      <c r="AL692" s="2097"/>
      <c r="AM692" s="2097"/>
      <c r="AN692" s="2097"/>
      <c r="AO692" s="2097"/>
      <c r="AP692" s="2097"/>
      <c r="AQ692" s="2097"/>
      <c r="AR692" s="25"/>
      <c r="AS692" s="25"/>
      <c r="AT692" s="25"/>
      <c r="AU692" s="25"/>
      <c r="AV692" s="25"/>
      <c r="AW692" s="25"/>
      <c r="AX692" s="25"/>
      <c r="AY692" s="76"/>
      <c r="AZ692" s="76"/>
      <c r="BA692" s="76"/>
      <c r="BB692" s="76"/>
      <c r="BC692" s="76"/>
      <c r="BD692" s="25"/>
      <c r="BE692" s="25"/>
      <c r="BF692" s="25"/>
      <c r="BG692" s="25"/>
      <c r="BH692" s="2386" t="s">
        <v>460</v>
      </c>
      <c r="BI692" s="2386"/>
      <c r="BJ692" s="2386"/>
      <c r="BK692" s="2386"/>
      <c r="BL692" s="2386"/>
      <c r="BM692" s="2386"/>
      <c r="BN692" s="2386"/>
      <c r="BO692" s="2411" t="str">
        <f>①伊勢崎市における事業所基本情報!$CG$18&amp;""</f>
        <v/>
      </c>
      <c r="BP692" s="2392"/>
      <c r="BQ692" s="2392" t="str">
        <f>①伊勢崎市における事業所基本情報!$CH$18&amp;""</f>
        <v/>
      </c>
      <c r="BR692" s="2392"/>
      <c r="BS692" s="2392" t="str">
        <f>①伊勢崎市における事業所基本情報!$CI$18&amp;""</f>
        <v/>
      </c>
      <c r="BT692" s="2392"/>
      <c r="BU692" s="2392" t="str">
        <f>①伊勢崎市における事業所基本情報!$CJ$18&amp;""</f>
        <v/>
      </c>
      <c r="BV692" s="2392"/>
      <c r="BW692" s="2392" t="str">
        <f>①伊勢崎市における事業所基本情報!$CK$18&amp;""</f>
        <v/>
      </c>
      <c r="BX692" s="2392"/>
      <c r="BY692" s="2392" t="str">
        <f>①伊勢崎市における事業所基本情報!$CL$18&amp;""</f>
        <v/>
      </c>
      <c r="BZ692" s="2392"/>
      <c r="CA692" s="2392" t="str">
        <f>①伊勢崎市における事業所基本情報!$CM$18&amp;""</f>
        <v/>
      </c>
      <c r="CB692" s="2392"/>
      <c r="CC692" s="2392" t="str">
        <f>①伊勢崎市における事業所基本情報!$CN$18&amp;""</f>
        <v/>
      </c>
      <c r="CD692" s="2394"/>
      <c r="CE692" s="86"/>
      <c r="CF692" s="86"/>
      <c r="CG692" s="84"/>
      <c r="CL692" s="85"/>
      <c r="CM692" s="85"/>
      <c r="CN692" s="85"/>
      <c r="CO692" s="85"/>
      <c r="CP692" s="85"/>
      <c r="CQ692" s="85"/>
      <c r="CR692" s="85"/>
      <c r="CS692" s="85"/>
      <c r="CT692" s="85"/>
    </row>
    <row r="693" spans="1:100" ht="12" customHeight="1" x14ac:dyDescent="0.2">
      <c r="A693" s="132" t="str">
        <f>+IF('⑧一覧からの作成用データ（異動届）'!$AC$43="印刷ＯＫ→",1,"")</f>
        <v/>
      </c>
      <c r="B693" s="2413"/>
      <c r="C693" s="2413"/>
      <c r="D693" s="2396"/>
      <c r="E693" s="2396"/>
      <c r="F693" s="2413"/>
      <c r="G693" s="2413"/>
      <c r="H693" s="2396"/>
      <c r="I693" s="2396"/>
      <c r="J693" s="486"/>
      <c r="K693" s="47"/>
      <c r="L693" s="76"/>
      <c r="M693" s="76"/>
      <c r="N693" s="76"/>
      <c r="O693" s="76"/>
      <c r="P693" s="76"/>
      <c r="Q693" s="76"/>
      <c r="R693" s="76"/>
      <c r="S693" s="76"/>
      <c r="T693" s="76"/>
      <c r="U693" s="76"/>
      <c r="V693" s="76"/>
      <c r="W693" s="76"/>
      <c r="X693" s="76"/>
      <c r="Y693" s="48"/>
      <c r="Z693" s="2404"/>
      <c r="AA693" s="2405"/>
      <c r="AB693" s="1640"/>
      <c r="AC693" s="1590"/>
      <c r="AD693" s="1590"/>
      <c r="AE693" s="1590"/>
      <c r="AF693" s="1590"/>
      <c r="AG693" s="1641"/>
      <c r="AH693" s="1568" t="str">
        <f>①伊勢崎市における事業所基本情報!$I$27&amp;""</f>
        <v/>
      </c>
      <c r="AI693" s="1569"/>
      <c r="AJ693" s="1569"/>
      <c r="AK693" s="1569"/>
      <c r="AL693" s="1569"/>
      <c r="AM693" s="1569"/>
      <c r="AN693" s="1569"/>
      <c r="AO693" s="1569"/>
      <c r="AP693" s="1569"/>
      <c r="AQ693" s="1569"/>
      <c r="AR693" s="1569"/>
      <c r="AS693" s="1569"/>
      <c r="AT693" s="1569"/>
      <c r="AU693" s="1569"/>
      <c r="AV693" s="1569"/>
      <c r="AW693" s="1569"/>
      <c r="AX693" s="1569"/>
      <c r="AY693" s="1569"/>
      <c r="AZ693" s="1569"/>
      <c r="BA693" s="1569"/>
      <c r="BB693" s="1569"/>
      <c r="BC693" s="1569"/>
      <c r="BD693" s="1569"/>
      <c r="BE693" s="1569"/>
      <c r="BF693" s="1569"/>
      <c r="BG693" s="1569"/>
      <c r="BH693" s="2386"/>
      <c r="BI693" s="2386"/>
      <c r="BJ693" s="2386"/>
      <c r="BK693" s="2386"/>
      <c r="BL693" s="2386"/>
      <c r="BM693" s="2386"/>
      <c r="BN693" s="2386"/>
      <c r="BO693" s="2412"/>
      <c r="BP693" s="2393"/>
      <c r="BQ693" s="2393"/>
      <c r="BR693" s="2393"/>
      <c r="BS693" s="2393"/>
      <c r="BT693" s="2393"/>
      <c r="BU693" s="2393"/>
      <c r="BV693" s="2393"/>
      <c r="BW693" s="2393"/>
      <c r="BX693" s="2393"/>
      <c r="BY693" s="2393"/>
      <c r="BZ693" s="2393"/>
      <c r="CA693" s="2393"/>
      <c r="CB693" s="2393"/>
      <c r="CC693" s="2393"/>
      <c r="CD693" s="2395"/>
      <c r="CE693" s="86"/>
      <c r="CF693" s="86"/>
      <c r="CG693" s="77"/>
      <c r="CL693" s="85"/>
      <c r="CM693" s="85"/>
      <c r="CN693" s="85"/>
      <c r="CO693" s="85"/>
      <c r="CP693" s="85"/>
      <c r="CQ693" s="85"/>
      <c r="CR693" s="85"/>
      <c r="CS693" s="85"/>
      <c r="CT693" s="85"/>
    </row>
    <row r="694" spans="1:100" ht="12" customHeight="1" x14ac:dyDescent="0.2">
      <c r="A694" s="132" t="str">
        <f>+IF('⑧一覧からの作成用データ（異動届）'!$AC$43="印刷ＯＫ→",1,"")</f>
        <v/>
      </c>
      <c r="B694" s="2413"/>
      <c r="C694" s="2413"/>
      <c r="D694" s="2396"/>
      <c r="E694" s="2396"/>
      <c r="F694" s="2413"/>
      <c r="G694" s="2413"/>
      <c r="H694" s="2396"/>
      <c r="I694" s="2396"/>
      <c r="J694" s="486"/>
      <c r="K694" s="2165" t="s">
        <v>447</v>
      </c>
      <c r="L694" s="1564"/>
      <c r="M694" s="1564"/>
      <c r="N694" s="1564"/>
      <c r="O694" s="1564"/>
      <c r="P694" s="2378" t="s">
        <v>19</v>
      </c>
      <c r="Q694" s="2378"/>
      <c r="R694" s="2378"/>
      <c r="S694" s="2378"/>
      <c r="T694" s="2378"/>
      <c r="U694" s="2378"/>
      <c r="V694" s="2378"/>
      <c r="W694" s="2378"/>
      <c r="X694" s="2378"/>
      <c r="Y694" s="2379"/>
      <c r="Z694" s="2404"/>
      <c r="AA694" s="2405"/>
      <c r="AB694" s="1640"/>
      <c r="AC694" s="1590"/>
      <c r="AD694" s="1590"/>
      <c r="AE694" s="1590"/>
      <c r="AF694" s="1590"/>
      <c r="AG694" s="1641"/>
      <c r="AH694" s="1568"/>
      <c r="AI694" s="1569"/>
      <c r="AJ694" s="1569"/>
      <c r="AK694" s="1569"/>
      <c r="AL694" s="1569"/>
      <c r="AM694" s="1569"/>
      <c r="AN694" s="1569"/>
      <c r="AO694" s="1569"/>
      <c r="AP694" s="1569"/>
      <c r="AQ694" s="1569"/>
      <c r="AR694" s="1569"/>
      <c r="AS694" s="1569"/>
      <c r="AT694" s="1569"/>
      <c r="AU694" s="1569"/>
      <c r="AV694" s="1569"/>
      <c r="AW694" s="1569"/>
      <c r="AX694" s="1569"/>
      <c r="AY694" s="1569"/>
      <c r="AZ694" s="1569"/>
      <c r="BA694" s="1569"/>
      <c r="BB694" s="1569"/>
      <c r="BC694" s="1569"/>
      <c r="BD694" s="1569"/>
      <c r="BE694" s="1569"/>
      <c r="BF694" s="1569"/>
      <c r="BG694" s="1569"/>
      <c r="BH694" s="1561" t="s">
        <v>520</v>
      </c>
      <c r="BI694" s="1561"/>
      <c r="BJ694" s="1561"/>
      <c r="BK694" s="1561"/>
      <c r="BL694" s="1561"/>
      <c r="BM694" s="1561"/>
      <c r="BN694" s="1561"/>
      <c r="BO694" s="2380" t="s">
        <v>463</v>
      </c>
      <c r="BP694" s="2381"/>
      <c r="BQ694" s="2381"/>
      <c r="BR694" s="2381"/>
      <c r="BS694" s="2381"/>
      <c r="BT694" s="2381"/>
      <c r="BU694" s="2381"/>
      <c r="BV694" s="2381"/>
      <c r="BW694" s="2381"/>
      <c r="BX694" s="2381"/>
      <c r="BY694" s="2381"/>
      <c r="BZ694" s="2381"/>
      <c r="CA694" s="2381"/>
      <c r="CB694" s="2381"/>
      <c r="CC694" s="2381"/>
      <c r="CD694" s="2382"/>
      <c r="CE694" s="78"/>
      <c r="CF694" s="78"/>
      <c r="CG694" s="77"/>
      <c r="CL694" s="85"/>
      <c r="CM694" s="85"/>
      <c r="CN694" s="85"/>
      <c r="CO694" s="85"/>
      <c r="CP694" s="85"/>
      <c r="CQ694" s="85"/>
      <c r="CR694" s="85"/>
      <c r="CS694" s="85"/>
      <c r="CT694" s="85"/>
    </row>
    <row r="695" spans="1:100" ht="12" customHeight="1" x14ac:dyDescent="0.2">
      <c r="A695" s="132" t="str">
        <f>+IF('⑧一覧からの作成用データ（異動届）'!$AC$43="印刷ＯＫ→",1,"")</f>
        <v/>
      </c>
      <c r="B695" s="2413"/>
      <c r="C695" s="2413"/>
      <c r="D695" s="2396"/>
      <c r="E695" s="2396"/>
      <c r="F695" s="2413"/>
      <c r="G695" s="2413"/>
      <c r="H695" s="2396"/>
      <c r="I695" s="2396"/>
      <c r="J695" s="486"/>
      <c r="K695" s="2165"/>
      <c r="L695" s="1564"/>
      <c r="M695" s="1564"/>
      <c r="N695" s="1564"/>
      <c r="O695" s="1564"/>
      <c r="P695" s="2378"/>
      <c r="Q695" s="2378"/>
      <c r="R695" s="2378"/>
      <c r="S695" s="2378"/>
      <c r="T695" s="2378"/>
      <c r="U695" s="2378"/>
      <c r="V695" s="2378"/>
      <c r="W695" s="2378"/>
      <c r="X695" s="2378"/>
      <c r="Y695" s="2379"/>
      <c r="Z695" s="2404"/>
      <c r="AA695" s="2405"/>
      <c r="AB695" s="1637"/>
      <c r="AC695" s="1638"/>
      <c r="AD695" s="1638"/>
      <c r="AE695" s="1638"/>
      <c r="AF695" s="1638"/>
      <c r="AG695" s="1642"/>
      <c r="AH695" s="1570"/>
      <c r="AI695" s="1571"/>
      <c r="AJ695" s="1571"/>
      <c r="AK695" s="1571"/>
      <c r="AL695" s="1571"/>
      <c r="AM695" s="1571"/>
      <c r="AN695" s="1571"/>
      <c r="AO695" s="1571"/>
      <c r="AP695" s="1571"/>
      <c r="AQ695" s="1571"/>
      <c r="AR695" s="1571"/>
      <c r="AS695" s="1571"/>
      <c r="AT695" s="1571"/>
      <c r="AU695" s="1571"/>
      <c r="AV695" s="1571"/>
      <c r="AW695" s="1571"/>
      <c r="AX695" s="1571"/>
      <c r="AY695" s="1571"/>
      <c r="AZ695" s="1571"/>
      <c r="BA695" s="1571"/>
      <c r="BB695" s="1571"/>
      <c r="BC695" s="1571"/>
      <c r="BD695" s="1571"/>
      <c r="BE695" s="1571"/>
      <c r="BF695" s="1571"/>
      <c r="BG695" s="1571"/>
      <c r="BH695" s="1561"/>
      <c r="BI695" s="1561"/>
      <c r="BJ695" s="1561"/>
      <c r="BK695" s="1561"/>
      <c r="BL695" s="1561"/>
      <c r="BM695" s="1561"/>
      <c r="BN695" s="1561"/>
      <c r="BO695" s="2383"/>
      <c r="BP695" s="2384"/>
      <c r="BQ695" s="2384"/>
      <c r="BR695" s="2384"/>
      <c r="BS695" s="2384"/>
      <c r="BT695" s="2384"/>
      <c r="BU695" s="2384"/>
      <c r="BV695" s="2384"/>
      <c r="BW695" s="2384"/>
      <c r="BX695" s="2384"/>
      <c r="BY695" s="2384"/>
      <c r="BZ695" s="2384"/>
      <c r="CA695" s="2384"/>
      <c r="CB695" s="2384"/>
      <c r="CC695" s="2384"/>
      <c r="CD695" s="2385"/>
      <c r="CE695" s="78"/>
      <c r="CF695" s="78"/>
      <c r="CG695" s="77"/>
      <c r="CL695" s="85"/>
      <c r="CM695" s="85"/>
      <c r="CN695" s="85"/>
      <c r="CO695" s="85"/>
      <c r="CP695" s="85"/>
      <c r="CQ695" s="85"/>
      <c r="CR695" s="85"/>
      <c r="CS695" s="85"/>
      <c r="CT695" s="85"/>
    </row>
    <row r="696" spans="1:100" ht="13.5" customHeight="1" x14ac:dyDescent="0.2">
      <c r="A696" s="132" t="str">
        <f>+IF('⑧一覧からの作成用データ（異動届）'!$AC$43="印刷ＯＫ→",1,"")</f>
        <v/>
      </c>
      <c r="B696" s="2413"/>
      <c r="C696" s="2413"/>
      <c r="D696" s="2396"/>
      <c r="E696" s="2396"/>
      <c r="F696" s="2413"/>
      <c r="G696" s="2413"/>
      <c r="H696" s="2396"/>
      <c r="I696" s="2396"/>
      <c r="J696" s="486"/>
      <c r="K696" s="47"/>
      <c r="L696" s="76"/>
      <c r="M696" s="76"/>
      <c r="N696" s="76"/>
      <c r="O696" s="76"/>
      <c r="P696" s="76"/>
      <c r="Q696" s="76"/>
      <c r="R696" s="76"/>
      <c r="S696" s="76"/>
      <c r="T696" s="76"/>
      <c r="U696" s="76"/>
      <c r="V696" s="76"/>
      <c r="W696" s="76"/>
      <c r="X696" s="76"/>
      <c r="Y696" s="48"/>
      <c r="Z696" s="2404"/>
      <c r="AA696" s="2405"/>
      <c r="AB696" s="1634" t="s">
        <v>494</v>
      </c>
      <c r="AC696" s="1634"/>
      <c r="AD696" s="1634"/>
      <c r="AE696" s="1634"/>
      <c r="AF696" s="1634"/>
      <c r="AG696" s="1634"/>
      <c r="AH696" s="1610" t="str">
        <f>①伊勢崎市における事業所基本情報!$I$20&amp;""</f>
        <v/>
      </c>
      <c r="AI696" s="1611"/>
      <c r="AJ696" s="1611"/>
      <c r="AK696" s="1611"/>
      <c r="AL696" s="1611"/>
      <c r="AM696" s="1611"/>
      <c r="AN696" s="1611"/>
      <c r="AO696" s="1611"/>
      <c r="AP696" s="1611"/>
      <c r="AQ696" s="1611"/>
      <c r="AR696" s="1611"/>
      <c r="AS696" s="1611"/>
      <c r="AT696" s="1611"/>
      <c r="AU696" s="1611"/>
      <c r="AV696" s="1611"/>
      <c r="AW696" s="1611"/>
      <c r="AX696" s="1611"/>
      <c r="AY696" s="1611"/>
      <c r="AZ696" s="1611"/>
      <c r="BA696" s="1611"/>
      <c r="BB696" s="1611"/>
      <c r="BC696" s="1611"/>
      <c r="BD696" s="1611"/>
      <c r="BE696" s="1611"/>
      <c r="BF696" s="1611"/>
      <c r="BG696" s="1612"/>
      <c r="BH696" s="2386" t="s">
        <v>495</v>
      </c>
      <c r="BI696" s="2386"/>
      <c r="BJ696" s="2386"/>
      <c r="BK696" s="2386"/>
      <c r="BL696" s="1550" t="s">
        <v>33</v>
      </c>
      <c r="BM696" s="1550"/>
      <c r="BN696" s="1550"/>
      <c r="BO696" s="2388" t="str">
        <f>①伊勢崎市における事業所基本情報!$I$35&amp;""</f>
        <v/>
      </c>
      <c r="BP696" s="1614"/>
      <c r="BQ696" s="1614"/>
      <c r="BR696" s="1614"/>
      <c r="BS696" s="1614"/>
      <c r="BT696" s="1614"/>
      <c r="BU696" s="1614"/>
      <c r="BV696" s="1614"/>
      <c r="BW696" s="1614"/>
      <c r="BX696" s="1614"/>
      <c r="BY696" s="1614"/>
      <c r="BZ696" s="1614"/>
      <c r="CA696" s="1614"/>
      <c r="CB696" s="1614"/>
      <c r="CC696" s="1614"/>
      <c r="CD696" s="2389"/>
      <c r="CE696" s="78"/>
      <c r="CF696" s="78"/>
      <c r="CG696" s="77"/>
      <c r="CL696" s="85"/>
    </row>
    <row r="697" spans="1:100" ht="12" customHeight="1" x14ac:dyDescent="0.2">
      <c r="A697" s="132" t="str">
        <f>+IF('⑧一覧からの作成用データ（異動届）'!$AC$43="印刷ＯＫ→",1,"")</f>
        <v/>
      </c>
      <c r="B697" s="2413"/>
      <c r="C697" s="2413"/>
      <c r="D697" s="2396"/>
      <c r="E697" s="2396"/>
      <c r="F697" s="2413"/>
      <c r="G697" s="2413"/>
      <c r="H697" s="2396"/>
      <c r="I697" s="2396"/>
      <c r="J697" s="486"/>
      <c r="K697" s="2438">
        <f ca="1">IF('⑧一覧からの作成用データ（異動届）'!$B$31="","",'⑧一覧からの作成用データ（異動届）'!$B$31)</f>
        <v>45617</v>
      </c>
      <c r="L697" s="2439"/>
      <c r="M697" s="2439"/>
      <c r="N697" s="2439"/>
      <c r="O697" s="2439"/>
      <c r="P697" s="2439"/>
      <c r="Q697" s="2439"/>
      <c r="R697" s="2439"/>
      <c r="S697" s="2439"/>
      <c r="T697" s="2439"/>
      <c r="U697" s="2439"/>
      <c r="V697" s="2439"/>
      <c r="W697" s="2439"/>
      <c r="X697" s="2439"/>
      <c r="Y697" s="2440"/>
      <c r="Z697" s="2404"/>
      <c r="AA697" s="2405"/>
      <c r="AB697" s="2441" t="s">
        <v>521</v>
      </c>
      <c r="AC697" s="2441"/>
      <c r="AD697" s="2441"/>
      <c r="AE697" s="2441"/>
      <c r="AF697" s="2441"/>
      <c r="AG697" s="2441"/>
      <c r="AH697" s="2442" t="str">
        <f>①伊勢崎市における事業所基本情報!$I$22&amp;""</f>
        <v/>
      </c>
      <c r="AI697" s="2442"/>
      <c r="AJ697" s="2442"/>
      <c r="AK697" s="2442"/>
      <c r="AL697" s="2442"/>
      <c r="AM697" s="2442"/>
      <c r="AN697" s="2442"/>
      <c r="AO697" s="2442"/>
      <c r="AP697" s="2442"/>
      <c r="AQ697" s="2442"/>
      <c r="AR697" s="2442"/>
      <c r="AS697" s="2442"/>
      <c r="AT697" s="2442"/>
      <c r="AU697" s="2442"/>
      <c r="AV697" s="2442"/>
      <c r="AW697" s="2442"/>
      <c r="AX697" s="2442"/>
      <c r="AY697" s="2442"/>
      <c r="AZ697" s="2442"/>
      <c r="BA697" s="2442"/>
      <c r="BB697" s="2442"/>
      <c r="BC697" s="2442"/>
      <c r="BD697" s="2442"/>
      <c r="BE697" s="2442"/>
      <c r="BF697" s="2442"/>
      <c r="BG697" s="2442"/>
      <c r="BH697" s="2386"/>
      <c r="BI697" s="2386"/>
      <c r="BJ697" s="2386"/>
      <c r="BK697" s="2386"/>
      <c r="BL697" s="1550"/>
      <c r="BM697" s="1550"/>
      <c r="BN697" s="1550"/>
      <c r="BO697" s="2390"/>
      <c r="BP697" s="1616"/>
      <c r="BQ697" s="1616"/>
      <c r="BR697" s="1616"/>
      <c r="BS697" s="1616"/>
      <c r="BT697" s="1616"/>
      <c r="BU697" s="1616"/>
      <c r="BV697" s="1616"/>
      <c r="BW697" s="1616"/>
      <c r="BX697" s="1616"/>
      <c r="BY697" s="1616"/>
      <c r="BZ697" s="1616"/>
      <c r="CA697" s="1616"/>
      <c r="CB697" s="1616"/>
      <c r="CC697" s="1616"/>
      <c r="CD697" s="2391"/>
      <c r="CE697" s="78"/>
      <c r="CF697" s="78"/>
      <c r="CG697" s="77"/>
      <c r="CL697" s="85"/>
    </row>
    <row r="698" spans="1:100" ht="12" customHeight="1" x14ac:dyDescent="0.2">
      <c r="A698" s="132" t="str">
        <f>+IF('⑧一覧からの作成用データ（異動届）'!$AC$43="印刷ＯＫ→",1,"")</f>
        <v/>
      </c>
      <c r="B698" s="2413"/>
      <c r="C698" s="2413"/>
      <c r="D698" s="2396"/>
      <c r="E698" s="2396"/>
      <c r="F698" s="2413"/>
      <c r="G698" s="2413"/>
      <c r="H698" s="2396"/>
      <c r="I698" s="2396"/>
      <c r="J698" s="486"/>
      <c r="K698" s="2438"/>
      <c r="L698" s="2439"/>
      <c r="M698" s="2439"/>
      <c r="N698" s="2439"/>
      <c r="O698" s="2439"/>
      <c r="P698" s="2439"/>
      <c r="Q698" s="2439"/>
      <c r="R698" s="2439"/>
      <c r="S698" s="2439"/>
      <c r="T698" s="2439"/>
      <c r="U698" s="2439"/>
      <c r="V698" s="2439"/>
      <c r="W698" s="2439"/>
      <c r="X698" s="2439"/>
      <c r="Y698" s="2440"/>
      <c r="Z698" s="2404"/>
      <c r="AA698" s="2405"/>
      <c r="AB698" s="1550"/>
      <c r="AC698" s="1550"/>
      <c r="AD698" s="1550"/>
      <c r="AE698" s="1550"/>
      <c r="AF698" s="1550"/>
      <c r="AG698" s="1550"/>
      <c r="AH698" s="2443"/>
      <c r="AI698" s="2443"/>
      <c r="AJ698" s="2443"/>
      <c r="AK698" s="2443"/>
      <c r="AL698" s="2443"/>
      <c r="AM698" s="2443"/>
      <c r="AN698" s="2443"/>
      <c r="AO698" s="2443"/>
      <c r="AP698" s="2443"/>
      <c r="AQ698" s="2443"/>
      <c r="AR698" s="2443"/>
      <c r="AS698" s="2443"/>
      <c r="AT698" s="2443"/>
      <c r="AU698" s="2443"/>
      <c r="AV698" s="2443"/>
      <c r="AW698" s="2443"/>
      <c r="AX698" s="2443"/>
      <c r="AY698" s="2443"/>
      <c r="AZ698" s="2443"/>
      <c r="BA698" s="2443"/>
      <c r="BB698" s="2443"/>
      <c r="BC698" s="2443"/>
      <c r="BD698" s="2443"/>
      <c r="BE698" s="2443"/>
      <c r="BF698" s="2443"/>
      <c r="BG698" s="2443"/>
      <c r="BH698" s="2386"/>
      <c r="BI698" s="2386"/>
      <c r="BJ698" s="2386"/>
      <c r="BK698" s="2386"/>
      <c r="BL698" s="1550" t="s">
        <v>3</v>
      </c>
      <c r="BM698" s="1550"/>
      <c r="BN698" s="1550"/>
      <c r="BO698" s="1708" t="str">
        <f>①伊勢崎市における事業所基本情報!$I$37&amp;""</f>
        <v/>
      </c>
      <c r="BP698" s="1709"/>
      <c r="BQ698" s="1709"/>
      <c r="BR698" s="1709"/>
      <c r="BS698" s="1709"/>
      <c r="BT698" s="1709"/>
      <c r="BU698" s="1709"/>
      <c r="BV698" s="1709"/>
      <c r="BW698" s="1709"/>
      <c r="BX698" s="1709"/>
      <c r="BY698" s="1709"/>
      <c r="BZ698" s="1709"/>
      <c r="CA698" s="1709"/>
      <c r="CB698" s="1709"/>
      <c r="CC698" s="1709"/>
      <c r="CD698" s="2444"/>
      <c r="CE698" s="78"/>
      <c r="CF698" s="78"/>
      <c r="CG698" s="77"/>
      <c r="CL698" s="85"/>
      <c r="CM698" s="85"/>
    </row>
    <row r="699" spans="1:100" ht="12" customHeight="1" x14ac:dyDescent="0.2">
      <c r="A699" s="132" t="str">
        <f>+IF('⑧一覧からの作成用データ（異動届）'!$AC$43="印刷ＯＫ→",1,"")</f>
        <v/>
      </c>
      <c r="B699" s="2413"/>
      <c r="C699" s="2413"/>
      <c r="D699" s="2396"/>
      <c r="E699" s="2396"/>
      <c r="F699" s="2413"/>
      <c r="G699" s="2413"/>
      <c r="H699" s="2396"/>
      <c r="I699" s="2396"/>
      <c r="J699" s="486"/>
      <c r="K699" s="2438"/>
      <c r="L699" s="2439"/>
      <c r="M699" s="2439"/>
      <c r="N699" s="2439"/>
      <c r="O699" s="2439"/>
      <c r="P699" s="2439"/>
      <c r="Q699" s="2439"/>
      <c r="R699" s="2439"/>
      <c r="S699" s="2439"/>
      <c r="T699" s="2439"/>
      <c r="U699" s="2439"/>
      <c r="V699" s="2439"/>
      <c r="W699" s="2439"/>
      <c r="X699" s="2439"/>
      <c r="Y699" s="2440"/>
      <c r="Z699" s="2404"/>
      <c r="AA699" s="2405"/>
      <c r="AB699" s="1550"/>
      <c r="AC699" s="1550"/>
      <c r="AD699" s="1550"/>
      <c r="AE699" s="1550"/>
      <c r="AF699" s="1550"/>
      <c r="AG699" s="1550"/>
      <c r="AH699" s="2443"/>
      <c r="AI699" s="2443"/>
      <c r="AJ699" s="2443"/>
      <c r="AK699" s="2443"/>
      <c r="AL699" s="2443"/>
      <c r="AM699" s="2443"/>
      <c r="AN699" s="2443"/>
      <c r="AO699" s="2443"/>
      <c r="AP699" s="2443"/>
      <c r="AQ699" s="2443"/>
      <c r="AR699" s="2443"/>
      <c r="AS699" s="2443"/>
      <c r="AT699" s="2443"/>
      <c r="AU699" s="2443"/>
      <c r="AV699" s="2443"/>
      <c r="AW699" s="2443"/>
      <c r="AX699" s="2443"/>
      <c r="AY699" s="2443"/>
      <c r="AZ699" s="2443"/>
      <c r="BA699" s="2443"/>
      <c r="BB699" s="2443"/>
      <c r="BC699" s="2443"/>
      <c r="BD699" s="2443"/>
      <c r="BE699" s="2443"/>
      <c r="BF699" s="2443"/>
      <c r="BG699" s="2443"/>
      <c r="BH699" s="2386"/>
      <c r="BI699" s="2386"/>
      <c r="BJ699" s="2386"/>
      <c r="BK699" s="2386"/>
      <c r="BL699" s="1550"/>
      <c r="BM699" s="1550"/>
      <c r="BN699" s="1550"/>
      <c r="BO699" s="1711"/>
      <c r="BP699" s="1712"/>
      <c r="BQ699" s="1712"/>
      <c r="BR699" s="1712"/>
      <c r="BS699" s="1712"/>
      <c r="BT699" s="1712"/>
      <c r="BU699" s="1712"/>
      <c r="BV699" s="1712"/>
      <c r="BW699" s="1712"/>
      <c r="BX699" s="1712"/>
      <c r="BY699" s="1712"/>
      <c r="BZ699" s="1712"/>
      <c r="CA699" s="1712"/>
      <c r="CB699" s="1712"/>
      <c r="CC699" s="1712"/>
      <c r="CD699" s="2445"/>
      <c r="CE699" s="78"/>
      <c r="CF699" s="78"/>
      <c r="CG699" s="77"/>
      <c r="CL699" s="85"/>
      <c r="CM699" s="85"/>
    </row>
    <row r="700" spans="1:100" ht="12" customHeight="1" x14ac:dyDescent="0.2">
      <c r="A700" s="132" t="str">
        <f>+IF('⑧一覧からの作成用データ（異動届）'!$AC$43="印刷ＯＫ→",1,"")</f>
        <v/>
      </c>
      <c r="B700" s="2413"/>
      <c r="C700" s="2413"/>
      <c r="D700" s="2396"/>
      <c r="E700" s="2396"/>
      <c r="F700" s="2413"/>
      <c r="G700" s="2413"/>
      <c r="H700" s="2396"/>
      <c r="I700" s="2396"/>
      <c r="J700" s="486"/>
      <c r="K700" s="47"/>
      <c r="L700" s="76"/>
      <c r="M700" s="76"/>
      <c r="N700" s="76"/>
      <c r="O700" s="76"/>
      <c r="P700" s="76"/>
      <c r="Q700" s="76"/>
      <c r="R700" s="76"/>
      <c r="S700" s="76"/>
      <c r="T700" s="76"/>
      <c r="U700" s="76"/>
      <c r="V700" s="76"/>
      <c r="W700" s="76"/>
      <c r="X700" s="76"/>
      <c r="Y700" s="48"/>
      <c r="Z700" s="2404"/>
      <c r="AA700" s="2405"/>
      <c r="AB700" s="1550" t="s">
        <v>522</v>
      </c>
      <c r="AC700" s="1550"/>
      <c r="AD700" s="1550"/>
      <c r="AE700" s="1550"/>
      <c r="AF700" s="1550"/>
      <c r="AG700" s="1550"/>
      <c r="AH700" s="1543" t="str">
        <f>①伊勢崎市における事業所基本情報!$CG$35&amp;""</f>
        <v/>
      </c>
      <c r="AI700" s="1544"/>
      <c r="AJ700" s="1543" t="str">
        <f>①伊勢崎市における事業所基本情報!$CH$35&amp;""</f>
        <v/>
      </c>
      <c r="AK700" s="1544"/>
      <c r="AL700" s="1543" t="str">
        <f>①伊勢崎市における事業所基本情報!$CI$35&amp;""</f>
        <v/>
      </c>
      <c r="AM700" s="1544"/>
      <c r="AN700" s="1543" t="str">
        <f>①伊勢崎市における事業所基本情報!$CJ$35&amp;""</f>
        <v/>
      </c>
      <c r="AO700" s="1544"/>
      <c r="AP700" s="1543" t="str">
        <f>①伊勢崎市における事業所基本情報!$CK$35&amp;""</f>
        <v/>
      </c>
      <c r="AQ700" s="1544"/>
      <c r="AR700" s="1543" t="str">
        <f>①伊勢崎市における事業所基本情報!$CL$35&amp;""</f>
        <v/>
      </c>
      <c r="AS700" s="1544"/>
      <c r="AT700" s="1543" t="str">
        <f>①伊勢崎市における事業所基本情報!$CM$35&amp;""</f>
        <v/>
      </c>
      <c r="AU700" s="1544"/>
      <c r="AV700" s="1543" t="str">
        <f>①伊勢崎市における事業所基本情報!$CN$35&amp;""</f>
        <v/>
      </c>
      <c r="AW700" s="1544"/>
      <c r="AX700" s="1543" t="str">
        <f>①伊勢崎市における事業所基本情報!$CO$35&amp;""</f>
        <v/>
      </c>
      <c r="AY700" s="1544"/>
      <c r="AZ700" s="1543" t="str">
        <f>①伊勢崎市における事業所基本情報!$CP$35&amp;""</f>
        <v/>
      </c>
      <c r="BA700" s="1544"/>
      <c r="BB700" s="1543" t="str">
        <f>①伊勢崎市における事業所基本情報!$CQ$35&amp;""</f>
        <v/>
      </c>
      <c r="BC700" s="1544"/>
      <c r="BD700" s="1543" t="str">
        <f>①伊勢崎市における事業所基本情報!$CR$35&amp;""</f>
        <v/>
      </c>
      <c r="BE700" s="1544"/>
      <c r="BF700" s="1736" t="str">
        <f>①伊勢崎市における事業所基本情報!$CS$35&amp;""</f>
        <v/>
      </c>
      <c r="BG700" s="1737"/>
      <c r="BH700" s="2386"/>
      <c r="BI700" s="2386"/>
      <c r="BJ700" s="2386"/>
      <c r="BK700" s="2386"/>
      <c r="BL700" s="1550" t="s">
        <v>4</v>
      </c>
      <c r="BM700" s="1550"/>
      <c r="BN700" s="1550"/>
      <c r="BO700" s="1714" t="str">
        <f>①伊勢崎市における事業所基本情報!$I$39&amp;""</f>
        <v/>
      </c>
      <c r="BP700" s="1715"/>
      <c r="BQ700" s="1715"/>
      <c r="BR700" s="1715"/>
      <c r="BS700" s="1715"/>
      <c r="BT700" s="1715"/>
      <c r="BU700" s="1715"/>
      <c r="BV700" s="1715"/>
      <c r="BW700" s="1715"/>
      <c r="BX700" s="1715"/>
      <c r="BY700" s="1715"/>
      <c r="BZ700" s="1715"/>
      <c r="CA700" s="1715"/>
      <c r="CB700" s="1715"/>
      <c r="CC700" s="1715"/>
      <c r="CD700" s="2340"/>
      <c r="CE700" s="78"/>
      <c r="CF700" s="78"/>
      <c r="CL700" s="85"/>
      <c r="CM700" s="85"/>
      <c r="CN700" s="85"/>
      <c r="CO700" s="85"/>
      <c r="CP700" s="85"/>
      <c r="CQ700" s="85"/>
      <c r="CR700" s="85"/>
      <c r="CS700" s="85"/>
      <c r="CT700" s="85"/>
    </row>
    <row r="701" spans="1:100" ht="12" customHeight="1" thickBot="1" x14ac:dyDescent="0.25">
      <c r="A701" s="132" t="str">
        <f>+IF('⑧一覧からの作成用データ（異動届）'!$AC$43="印刷ＯＫ→",1,"")</f>
        <v/>
      </c>
      <c r="B701" s="2413"/>
      <c r="C701" s="2413"/>
      <c r="D701" s="2396"/>
      <c r="E701" s="2396"/>
      <c r="F701" s="2413"/>
      <c r="G701" s="2413"/>
      <c r="H701" s="2396"/>
      <c r="I701" s="2396"/>
      <c r="J701" s="486"/>
      <c r="K701" s="49"/>
      <c r="L701" s="19"/>
      <c r="M701" s="19"/>
      <c r="N701" s="19"/>
      <c r="O701" s="19"/>
      <c r="P701" s="19"/>
      <c r="Q701" s="19"/>
      <c r="R701" s="19"/>
      <c r="S701" s="19"/>
      <c r="T701" s="19"/>
      <c r="U701" s="19"/>
      <c r="V701" s="19"/>
      <c r="W701" s="19"/>
      <c r="X701" s="19"/>
      <c r="Y701" s="50"/>
      <c r="Z701" s="2406"/>
      <c r="AA701" s="2407"/>
      <c r="AB701" s="1550"/>
      <c r="AC701" s="1550"/>
      <c r="AD701" s="1550"/>
      <c r="AE701" s="1550"/>
      <c r="AF701" s="1550"/>
      <c r="AG701" s="1550"/>
      <c r="AH701" s="1620"/>
      <c r="AI701" s="1621"/>
      <c r="AJ701" s="1620"/>
      <c r="AK701" s="1621"/>
      <c r="AL701" s="1620"/>
      <c r="AM701" s="1621"/>
      <c r="AN701" s="1545"/>
      <c r="AO701" s="1546"/>
      <c r="AP701" s="1545"/>
      <c r="AQ701" s="1546"/>
      <c r="AR701" s="1545"/>
      <c r="AS701" s="1546"/>
      <c r="AT701" s="1545"/>
      <c r="AU701" s="1546"/>
      <c r="AV701" s="1545"/>
      <c r="AW701" s="1546"/>
      <c r="AX701" s="1545"/>
      <c r="AY701" s="1546"/>
      <c r="AZ701" s="1545"/>
      <c r="BA701" s="1546"/>
      <c r="BB701" s="1545"/>
      <c r="BC701" s="1546"/>
      <c r="BD701" s="1545"/>
      <c r="BE701" s="1546"/>
      <c r="BF701" s="1738"/>
      <c r="BG701" s="1543"/>
      <c r="BH701" s="2387"/>
      <c r="BI701" s="2387"/>
      <c r="BJ701" s="2387"/>
      <c r="BK701" s="2387"/>
      <c r="BL701" s="1634"/>
      <c r="BM701" s="1634"/>
      <c r="BN701" s="1634"/>
      <c r="BO701" s="2341"/>
      <c r="BP701" s="2342"/>
      <c r="BQ701" s="2342"/>
      <c r="BR701" s="2342"/>
      <c r="BS701" s="2342"/>
      <c r="BT701" s="2342"/>
      <c r="BU701" s="2342"/>
      <c r="BV701" s="2342"/>
      <c r="BW701" s="2342"/>
      <c r="BX701" s="2342"/>
      <c r="BY701" s="2342"/>
      <c r="BZ701" s="2342"/>
      <c r="CA701" s="2342"/>
      <c r="CB701" s="2342"/>
      <c r="CC701" s="2342"/>
      <c r="CD701" s="2343"/>
      <c r="CE701" s="78"/>
      <c r="CF701" s="78"/>
      <c r="CG701" s="77"/>
      <c r="CH701" s="77"/>
      <c r="CN701" s="85"/>
      <c r="CO701" s="85"/>
      <c r="CP701" s="85"/>
      <c r="CQ701" s="85"/>
      <c r="CR701" s="85"/>
      <c r="CS701" s="85"/>
      <c r="CT701" s="85"/>
      <c r="CU701" s="85"/>
      <c r="CV701" s="85"/>
    </row>
    <row r="702" spans="1:100" ht="13.5" customHeight="1" x14ac:dyDescent="0.2">
      <c r="A702" s="132" t="str">
        <f>+IF('⑧一覧からの作成用データ（異動届）'!$AC$43="印刷ＯＫ→",1,"")</f>
        <v/>
      </c>
      <c r="B702" s="2413"/>
      <c r="C702" s="2413"/>
      <c r="D702" s="2396"/>
      <c r="E702" s="2396"/>
      <c r="F702" s="2413"/>
      <c r="G702" s="2413"/>
      <c r="H702" s="2396"/>
      <c r="I702" s="2396"/>
      <c r="J702" s="486"/>
      <c r="K702" s="2344" t="s">
        <v>22</v>
      </c>
      <c r="L702" s="2344"/>
      <c r="M702" s="697" t="s">
        <v>523</v>
      </c>
      <c r="N702" s="2051"/>
      <c r="O702" s="2051"/>
      <c r="P702" s="2051"/>
      <c r="Q702" s="2051"/>
      <c r="R702" s="2053"/>
      <c r="S702" s="1680" t="str">
        <f>'⑧一覧からの作成用データ（異動届）'!$D$43&amp;""</f>
        <v/>
      </c>
      <c r="T702" s="1681"/>
      <c r="U702" s="1681"/>
      <c r="V702" s="1681"/>
      <c r="W702" s="1681"/>
      <c r="X702" s="1681"/>
      <c r="Y702" s="1681"/>
      <c r="Z702" s="1681"/>
      <c r="AA702" s="1681"/>
      <c r="AB702" s="1681"/>
      <c r="AC702" s="1681"/>
      <c r="AD702" s="1681"/>
      <c r="AE702" s="1681"/>
      <c r="AF702" s="1681"/>
      <c r="AG702" s="1681"/>
      <c r="AH702" s="1681"/>
      <c r="AI702" s="1681"/>
      <c r="AJ702" s="1681"/>
      <c r="AK702" s="1681"/>
      <c r="AL702" s="1681"/>
      <c r="AM702" s="1681"/>
      <c r="AN702" s="2345" t="s">
        <v>71</v>
      </c>
      <c r="AO702" s="2316"/>
      <c r="AP702" s="2316"/>
      <c r="AQ702" s="2316"/>
      <c r="AR702" s="2346"/>
      <c r="AS702" s="2316" t="s">
        <v>77</v>
      </c>
      <c r="AT702" s="2316"/>
      <c r="AU702" s="2316"/>
      <c r="AV702" s="2316"/>
      <c r="AW702" s="2346"/>
      <c r="AX702" s="2315" t="s">
        <v>251</v>
      </c>
      <c r="AY702" s="2316"/>
      <c r="AZ702" s="2316"/>
      <c r="BA702" s="2316"/>
      <c r="BB702" s="2317"/>
      <c r="BC702" s="2323" t="s">
        <v>72</v>
      </c>
      <c r="BD702" s="2323"/>
      <c r="BE702" s="2324"/>
      <c r="BF702" s="2030" t="s">
        <v>75</v>
      </c>
      <c r="BG702" s="2031"/>
      <c r="BH702" s="2031"/>
      <c r="BI702" s="2031"/>
      <c r="BJ702" s="2031"/>
      <c r="BK702" s="2031"/>
      <c r="BL702" s="2031"/>
      <c r="BM702" s="2031"/>
      <c r="BN702" s="2031"/>
      <c r="BO702" s="2031"/>
      <c r="BP702" s="2032"/>
      <c r="BQ702" s="2329" t="s">
        <v>76</v>
      </c>
      <c r="BR702" s="2330"/>
      <c r="BS702" s="2330"/>
      <c r="BT702" s="2330"/>
      <c r="BU702" s="2330"/>
      <c r="BV702" s="2330"/>
      <c r="BW702" s="2330"/>
      <c r="BX702" s="2330"/>
      <c r="BY702" s="2330"/>
      <c r="BZ702" s="2330"/>
      <c r="CA702" s="2330"/>
      <c r="CB702" s="2330"/>
      <c r="CC702" s="2330"/>
      <c r="CD702" s="2331"/>
      <c r="CE702" s="76"/>
      <c r="CF702" s="76"/>
      <c r="CG702" s="77"/>
      <c r="CH702" s="77"/>
      <c r="CN702" s="85"/>
      <c r="CO702" s="85"/>
      <c r="CP702" s="85"/>
      <c r="CQ702" s="85"/>
      <c r="CR702" s="85"/>
      <c r="CS702" s="85"/>
      <c r="CT702" s="85"/>
      <c r="CU702" s="85"/>
      <c r="CV702" s="85"/>
    </row>
    <row r="703" spans="1:100" ht="13.5" customHeight="1" x14ac:dyDescent="0.2">
      <c r="A703" s="132" t="str">
        <f>+IF('⑧一覧からの作成用データ（異動届）'!$AC$43="印刷ＯＫ→",1,"")</f>
        <v/>
      </c>
      <c r="B703" s="2413"/>
      <c r="C703" s="2413"/>
      <c r="D703" s="2396"/>
      <c r="E703" s="2396"/>
      <c r="F703" s="2413"/>
      <c r="G703" s="2413"/>
      <c r="H703" s="2396"/>
      <c r="I703" s="2396"/>
      <c r="J703" s="486"/>
      <c r="K703" s="2344"/>
      <c r="L703" s="2344"/>
      <c r="M703" s="2333" t="s">
        <v>3</v>
      </c>
      <c r="N703" s="2334"/>
      <c r="O703" s="2334"/>
      <c r="P703" s="2334"/>
      <c r="Q703" s="2334"/>
      <c r="R703" s="2335"/>
      <c r="S703" s="1568" t="str">
        <f>'⑧一覧からの作成用データ（異動届）'!$C$43&amp;""</f>
        <v/>
      </c>
      <c r="T703" s="1569"/>
      <c r="U703" s="1569"/>
      <c r="V703" s="1569"/>
      <c r="W703" s="1569"/>
      <c r="X703" s="1569"/>
      <c r="Y703" s="1569"/>
      <c r="Z703" s="1569"/>
      <c r="AA703" s="1569"/>
      <c r="AB703" s="1569"/>
      <c r="AC703" s="1569"/>
      <c r="AD703" s="1569"/>
      <c r="AE703" s="1569"/>
      <c r="AF703" s="1569"/>
      <c r="AG703" s="1569"/>
      <c r="AH703" s="1569"/>
      <c r="AI703" s="1569"/>
      <c r="AJ703" s="1569"/>
      <c r="AK703" s="1569"/>
      <c r="AL703" s="1569"/>
      <c r="AM703" s="1569"/>
      <c r="AN703" s="2347"/>
      <c r="AO703" s="1613"/>
      <c r="AP703" s="1613"/>
      <c r="AQ703" s="1613"/>
      <c r="AR703" s="2348"/>
      <c r="AS703" s="1613"/>
      <c r="AT703" s="1613"/>
      <c r="AU703" s="1613"/>
      <c r="AV703" s="1613"/>
      <c r="AW703" s="2348"/>
      <c r="AX703" s="2318"/>
      <c r="AY703" s="1613"/>
      <c r="AZ703" s="1613"/>
      <c r="BA703" s="1613"/>
      <c r="BB703" s="2319"/>
      <c r="BC703" s="2325"/>
      <c r="BD703" s="2325"/>
      <c r="BE703" s="2326"/>
      <c r="BF703" s="2033"/>
      <c r="BG703" s="2034"/>
      <c r="BH703" s="2034"/>
      <c r="BI703" s="2034"/>
      <c r="BJ703" s="2034"/>
      <c r="BK703" s="2034"/>
      <c r="BL703" s="2034"/>
      <c r="BM703" s="2034"/>
      <c r="BN703" s="2034"/>
      <c r="BO703" s="2034"/>
      <c r="BP703" s="2035"/>
      <c r="BQ703" s="2332"/>
      <c r="BR703" s="1590"/>
      <c r="BS703" s="1590"/>
      <c r="BT703" s="1590"/>
      <c r="BU703" s="1590"/>
      <c r="BV703" s="1590"/>
      <c r="BW703" s="1590"/>
      <c r="BX703" s="1590"/>
      <c r="BY703" s="1590"/>
      <c r="BZ703" s="1590"/>
      <c r="CA703" s="1590"/>
      <c r="CB703" s="1590"/>
      <c r="CC703" s="1590"/>
      <c r="CD703" s="1690"/>
      <c r="CE703" s="76"/>
      <c r="CF703" s="76"/>
      <c r="CG703" s="77"/>
      <c r="CH703" s="77"/>
      <c r="CN703" s="85"/>
      <c r="CO703" s="85"/>
      <c r="CP703" s="85"/>
      <c r="CQ703" s="85"/>
      <c r="CR703" s="85"/>
      <c r="CS703" s="85"/>
      <c r="CT703" s="85"/>
      <c r="CU703" s="85"/>
      <c r="CV703" s="85"/>
    </row>
    <row r="704" spans="1:100" ht="13.5" customHeight="1" x14ac:dyDescent="0.2">
      <c r="A704" s="132" t="str">
        <f>+IF('⑧一覧からの作成用データ（異動届）'!$AC$43="印刷ＯＫ→",1,"")</f>
        <v/>
      </c>
      <c r="B704" s="2413"/>
      <c r="C704" s="2413"/>
      <c r="D704" s="2396"/>
      <c r="E704" s="2396"/>
      <c r="F704" s="2413"/>
      <c r="G704" s="2413"/>
      <c r="H704" s="2396"/>
      <c r="I704" s="2396"/>
      <c r="J704" s="486"/>
      <c r="K704" s="2344"/>
      <c r="L704" s="2344"/>
      <c r="M704" s="1559"/>
      <c r="N704" s="2052"/>
      <c r="O704" s="2052"/>
      <c r="P704" s="2052"/>
      <c r="Q704" s="2052"/>
      <c r="R704" s="2054"/>
      <c r="S704" s="1570"/>
      <c r="T704" s="1571"/>
      <c r="U704" s="1571"/>
      <c r="V704" s="1571"/>
      <c r="W704" s="1571"/>
      <c r="X704" s="1571"/>
      <c r="Y704" s="1571"/>
      <c r="Z704" s="1571"/>
      <c r="AA704" s="1571"/>
      <c r="AB704" s="1571"/>
      <c r="AC704" s="1571"/>
      <c r="AD704" s="1571"/>
      <c r="AE704" s="1571"/>
      <c r="AF704" s="1571"/>
      <c r="AG704" s="1571"/>
      <c r="AH704" s="1571"/>
      <c r="AI704" s="1571"/>
      <c r="AJ704" s="1571"/>
      <c r="AK704" s="1571"/>
      <c r="AL704" s="1571"/>
      <c r="AM704" s="1571"/>
      <c r="AN704" s="2347"/>
      <c r="AO704" s="1613"/>
      <c r="AP704" s="1613"/>
      <c r="AQ704" s="1613"/>
      <c r="AR704" s="2348"/>
      <c r="AS704" s="1613"/>
      <c r="AT704" s="1613"/>
      <c r="AU704" s="1613"/>
      <c r="AV704" s="1613"/>
      <c r="AW704" s="2348"/>
      <c r="AX704" s="2318"/>
      <c r="AY704" s="1613"/>
      <c r="AZ704" s="1613"/>
      <c r="BA704" s="1613"/>
      <c r="BB704" s="2319"/>
      <c r="BC704" s="2325"/>
      <c r="BD704" s="2325"/>
      <c r="BE704" s="2326"/>
      <c r="BF704" s="2033"/>
      <c r="BG704" s="2034"/>
      <c r="BH704" s="2034"/>
      <c r="BI704" s="2034"/>
      <c r="BJ704" s="2034"/>
      <c r="BK704" s="2034"/>
      <c r="BL704" s="2034"/>
      <c r="BM704" s="2034"/>
      <c r="BN704" s="2034"/>
      <c r="BO704" s="2034"/>
      <c r="BP704" s="2035"/>
      <c r="BQ704" s="2332"/>
      <c r="BR704" s="1590"/>
      <c r="BS704" s="1590"/>
      <c r="BT704" s="1590"/>
      <c r="BU704" s="1590"/>
      <c r="BV704" s="1590"/>
      <c r="BW704" s="1590"/>
      <c r="BX704" s="1590"/>
      <c r="BY704" s="1590"/>
      <c r="BZ704" s="1590"/>
      <c r="CA704" s="1590"/>
      <c r="CB704" s="1590"/>
      <c r="CC704" s="1590"/>
      <c r="CD704" s="1690"/>
      <c r="CE704" s="76"/>
      <c r="CF704" s="76"/>
      <c r="CG704" s="77"/>
      <c r="CH704" s="77"/>
      <c r="CN704" s="85"/>
      <c r="CO704" s="85"/>
      <c r="CP704" s="85"/>
      <c r="CQ704" s="85"/>
      <c r="CR704" s="85"/>
      <c r="CS704" s="85"/>
      <c r="CT704" s="85"/>
      <c r="CU704" s="85"/>
      <c r="CV704" s="85"/>
    </row>
    <row r="705" spans="1:100" ht="13.5" customHeight="1" x14ac:dyDescent="0.2">
      <c r="A705" s="132" t="str">
        <f>+IF('⑧一覧からの作成用データ（異動届）'!$AC$43="印刷ＯＫ→",1,"")</f>
        <v/>
      </c>
      <c r="B705" s="2413"/>
      <c r="C705" s="2413"/>
      <c r="D705" s="2396"/>
      <c r="E705" s="2396"/>
      <c r="F705" s="2413"/>
      <c r="G705" s="2413"/>
      <c r="H705" s="2396"/>
      <c r="I705" s="2396"/>
      <c r="J705" s="486"/>
      <c r="K705" s="2344"/>
      <c r="L705" s="2344"/>
      <c r="M705" s="697" t="s">
        <v>16</v>
      </c>
      <c r="N705" s="2051"/>
      <c r="O705" s="2051"/>
      <c r="P705" s="2051"/>
      <c r="Q705" s="2051"/>
      <c r="R705" s="2053"/>
      <c r="S705" s="2336" t="str">
        <f>IF('⑧一覧からの作成用データ（異動届）'!$E$43="","",'⑧一覧からの作成用データ（異動届）'!$E$43)</f>
        <v/>
      </c>
      <c r="T705" s="2337"/>
      <c r="U705" s="2337"/>
      <c r="V705" s="2337"/>
      <c r="W705" s="2337"/>
      <c r="X705" s="2337"/>
      <c r="Y705" s="2337"/>
      <c r="Z705" s="2337"/>
      <c r="AA705" s="2337"/>
      <c r="AB705" s="2337"/>
      <c r="AC705" s="2337"/>
      <c r="AD705" s="2337"/>
      <c r="AE705" s="2337"/>
      <c r="AF705" s="2337"/>
      <c r="AG705" s="2337"/>
      <c r="AH705" s="2337"/>
      <c r="AI705" s="2337"/>
      <c r="AJ705" s="2337"/>
      <c r="AK705" s="2337"/>
      <c r="AL705" s="2337"/>
      <c r="AM705" s="2337"/>
      <c r="AN705" s="2347"/>
      <c r="AO705" s="1613"/>
      <c r="AP705" s="1613"/>
      <c r="AQ705" s="1613"/>
      <c r="AR705" s="2348"/>
      <c r="AS705" s="1613"/>
      <c r="AT705" s="1613"/>
      <c r="AU705" s="1613"/>
      <c r="AV705" s="1613"/>
      <c r="AW705" s="2348"/>
      <c r="AX705" s="2318"/>
      <c r="AY705" s="1613"/>
      <c r="AZ705" s="1613"/>
      <c r="BA705" s="1613"/>
      <c r="BB705" s="2319"/>
      <c r="BC705" s="2325"/>
      <c r="BD705" s="2325"/>
      <c r="BE705" s="2326"/>
      <c r="BF705" s="2033" t="str">
        <f>IFERROR(IF(BF707="3","310",IF(BF707="1",300,IF(BF707="2",203,IF(BF707="4",301,IF(BF707="5",301,IF(BF707=6,401,)))))),"")&amp;""</f>
        <v/>
      </c>
      <c r="BG705" s="2034"/>
      <c r="BH705" s="2034"/>
      <c r="BI705" s="2034"/>
      <c r="BJ705" s="2034"/>
      <c r="BK705" s="2034"/>
      <c r="BL705" s="2034"/>
      <c r="BM705" s="2034"/>
      <c r="BN705" s="2034"/>
      <c r="BO705" s="2034"/>
      <c r="BP705" s="2035"/>
      <c r="BQ705" s="2332"/>
      <c r="BR705" s="1590"/>
      <c r="BS705" s="1590"/>
      <c r="BT705" s="1590"/>
      <c r="BU705" s="1590"/>
      <c r="BV705" s="1590"/>
      <c r="BW705" s="1590"/>
      <c r="BX705" s="1590"/>
      <c r="BY705" s="1590"/>
      <c r="BZ705" s="1590"/>
      <c r="CA705" s="1590"/>
      <c r="CB705" s="1590"/>
      <c r="CC705" s="1590"/>
      <c r="CD705" s="1690"/>
      <c r="CE705" s="76"/>
      <c r="CF705" s="76"/>
      <c r="CG705" s="77"/>
      <c r="CH705" s="77"/>
      <c r="CN705" s="85"/>
      <c r="CO705" s="85"/>
      <c r="CP705" s="85"/>
      <c r="CQ705" s="85"/>
      <c r="CR705" s="85"/>
      <c r="CS705" s="85"/>
      <c r="CT705" s="85"/>
      <c r="CU705" s="85"/>
      <c r="CV705" s="85"/>
    </row>
    <row r="706" spans="1:100" ht="13.5" customHeight="1" thickBot="1" x14ac:dyDescent="0.25">
      <c r="A706" s="132" t="str">
        <f>+IF('⑧一覧からの作成用データ（異動届）'!$AC$43="印刷ＯＫ→",1,"")</f>
        <v/>
      </c>
      <c r="B706" s="2413"/>
      <c r="C706" s="2413"/>
      <c r="D706" s="2396"/>
      <c r="E706" s="2396"/>
      <c r="F706" s="2413"/>
      <c r="G706" s="2413"/>
      <c r="H706" s="2396"/>
      <c r="I706" s="2396"/>
      <c r="J706" s="486"/>
      <c r="K706" s="2344"/>
      <c r="L706" s="2344"/>
      <c r="M706" s="1559"/>
      <c r="N706" s="2052"/>
      <c r="O706" s="2052"/>
      <c r="P706" s="2052"/>
      <c r="Q706" s="2052"/>
      <c r="R706" s="2054"/>
      <c r="S706" s="2338"/>
      <c r="T706" s="2339"/>
      <c r="U706" s="2339"/>
      <c r="V706" s="2339"/>
      <c r="W706" s="2339"/>
      <c r="X706" s="2339"/>
      <c r="Y706" s="2339"/>
      <c r="Z706" s="2339"/>
      <c r="AA706" s="2339"/>
      <c r="AB706" s="2339"/>
      <c r="AC706" s="2339"/>
      <c r="AD706" s="2339"/>
      <c r="AE706" s="2339"/>
      <c r="AF706" s="2339"/>
      <c r="AG706" s="2339"/>
      <c r="AH706" s="2339"/>
      <c r="AI706" s="2339"/>
      <c r="AJ706" s="2339"/>
      <c r="AK706" s="2339"/>
      <c r="AL706" s="2339"/>
      <c r="AM706" s="2339"/>
      <c r="AN706" s="2349"/>
      <c r="AO706" s="2321"/>
      <c r="AP706" s="2321"/>
      <c r="AQ706" s="2321"/>
      <c r="AR706" s="2350"/>
      <c r="AS706" s="2321"/>
      <c r="AT706" s="2321"/>
      <c r="AU706" s="2321"/>
      <c r="AV706" s="2321"/>
      <c r="AW706" s="2350"/>
      <c r="AX706" s="2320"/>
      <c r="AY706" s="2321"/>
      <c r="AZ706" s="2321"/>
      <c r="BA706" s="2321"/>
      <c r="BB706" s="2322"/>
      <c r="BC706" s="2327"/>
      <c r="BD706" s="2327"/>
      <c r="BE706" s="2328"/>
      <c r="BF706" s="2033"/>
      <c r="BG706" s="2034"/>
      <c r="BH706" s="2034"/>
      <c r="BI706" s="2034"/>
      <c r="BJ706" s="2034"/>
      <c r="BK706" s="2034"/>
      <c r="BL706" s="2034"/>
      <c r="BM706" s="2034"/>
      <c r="BN706" s="2034"/>
      <c r="BO706" s="2034"/>
      <c r="BP706" s="2035"/>
      <c r="BQ706" s="2332"/>
      <c r="BR706" s="1590"/>
      <c r="BS706" s="1590"/>
      <c r="BT706" s="1590"/>
      <c r="BU706" s="1590"/>
      <c r="BV706" s="1590"/>
      <c r="BW706" s="1590"/>
      <c r="BX706" s="1590"/>
      <c r="BY706" s="1590"/>
      <c r="BZ706" s="1590"/>
      <c r="CA706" s="1590"/>
      <c r="CB706" s="1590"/>
      <c r="CC706" s="1590"/>
      <c r="CD706" s="1690"/>
      <c r="CE706" s="76"/>
      <c r="CF706" s="76"/>
      <c r="CG706" s="77"/>
      <c r="CH706" s="77"/>
      <c r="CN706" s="85"/>
      <c r="CO706" s="85"/>
      <c r="CP706" s="85"/>
      <c r="CQ706" s="85"/>
      <c r="CR706" s="85"/>
      <c r="CS706" s="85"/>
      <c r="CT706" s="85"/>
      <c r="CU706" s="85"/>
      <c r="CV706" s="85"/>
    </row>
    <row r="707" spans="1:100" ht="13.5" customHeight="1" x14ac:dyDescent="0.2">
      <c r="A707" s="132" t="str">
        <f>+IF('⑧一覧からの作成用データ（異動届）'!$AC$43="印刷ＯＫ→",1,"")</f>
        <v/>
      </c>
      <c r="B707" s="2413"/>
      <c r="C707" s="2413"/>
      <c r="D707" s="2396"/>
      <c r="E707" s="2396"/>
      <c r="F707" s="2413"/>
      <c r="G707" s="2413"/>
      <c r="H707" s="2396"/>
      <c r="I707" s="2396"/>
      <c r="J707" s="486"/>
      <c r="K707" s="2344"/>
      <c r="L707" s="2344"/>
      <c r="M707" s="697" t="s">
        <v>34</v>
      </c>
      <c r="N707" s="2051"/>
      <c r="O707" s="2051"/>
      <c r="P707" s="2051"/>
      <c r="Q707" s="2051"/>
      <c r="R707" s="2053"/>
      <c r="S707" s="2284" t="s">
        <v>524</v>
      </c>
      <c r="T707" s="732"/>
      <c r="U707" s="732"/>
      <c r="V707" s="732"/>
      <c r="W707" s="732"/>
      <c r="X707" s="732"/>
      <c r="Y707" s="732"/>
      <c r="Z707" s="732"/>
      <c r="AA707" s="732"/>
      <c r="AB707" s="732"/>
      <c r="AC707" s="732"/>
      <c r="AD707" s="732"/>
      <c r="AE707" s="732"/>
      <c r="AF707" s="732"/>
      <c r="AG707" s="732"/>
      <c r="AH707" s="732"/>
      <c r="AI707" s="732"/>
      <c r="AJ707" s="732"/>
      <c r="AK707" s="732"/>
      <c r="AL707" s="732"/>
      <c r="AM707" s="732"/>
      <c r="AN707" s="2286" t="str">
        <f>TEXT('⑧一覧からの作成用データ（異動届）'!$M$43,"#,##0")&amp;""</f>
        <v>0</v>
      </c>
      <c r="AO707" s="2287"/>
      <c r="AP707" s="2287"/>
      <c r="AQ707" s="2287"/>
      <c r="AR707" s="2288"/>
      <c r="AS707" s="2295" t="str">
        <f>'⑧一覧からの作成用データ（異動届）'!$N$43&amp;""</f>
        <v/>
      </c>
      <c r="AT707" s="1566"/>
      <c r="AU707" s="1566"/>
      <c r="AV707" s="2247" t="s">
        <v>84</v>
      </c>
      <c r="AW707" s="2299"/>
      <c r="AX707" s="2302" t="str">
        <f>'⑧一覧からの作成用データ（異動届）'!$U$43&amp;""</f>
        <v>6</v>
      </c>
      <c r="AY707" s="1566"/>
      <c r="AZ707" s="1566"/>
      <c r="BA707" s="2247" t="s">
        <v>84</v>
      </c>
      <c r="BB707" s="2248"/>
      <c r="BC707" s="2253" t="str">
        <f>'⑧一覧からの作成用データ（異動届）'!$R$43&amp;"年"</f>
        <v>年</v>
      </c>
      <c r="BD707" s="2253"/>
      <c r="BE707" s="2254"/>
      <c r="BF707" s="2259" t="str">
        <f>'⑧一覧からの作成用データ（異動届）'!$J$43&amp;""</f>
        <v/>
      </c>
      <c r="BG707" s="2259"/>
      <c r="BH707" s="2260"/>
      <c r="BI707" s="2265" t="s">
        <v>583</v>
      </c>
      <c r="BJ707" s="2266"/>
      <c r="BK707" s="2266"/>
      <c r="BL707" s="2266"/>
      <c r="BM707" s="2266"/>
      <c r="BN707" s="2266"/>
      <c r="BO707" s="2266"/>
      <c r="BP707" s="2266"/>
      <c r="BQ707" s="2268" t="str">
        <f>'⑧一覧からの作成用データ（異動届）'!$K$43&amp;""</f>
        <v/>
      </c>
      <c r="BR707" s="2259"/>
      <c r="BS707" s="2260"/>
      <c r="BT707" s="2271" t="s">
        <v>78</v>
      </c>
      <c r="BU707" s="2272"/>
      <c r="BV707" s="2272"/>
      <c r="BW707" s="2272"/>
      <c r="BX707" s="2272"/>
      <c r="BY707" s="2272"/>
      <c r="BZ707" s="2272"/>
      <c r="CA707" s="2272"/>
      <c r="CB707" s="2272"/>
      <c r="CC707" s="2272"/>
      <c r="CD707" s="2273"/>
      <c r="CE707" s="76"/>
      <c r="CF707" s="76"/>
      <c r="CG707" s="77"/>
      <c r="CH707" s="77"/>
      <c r="CN707" s="85"/>
      <c r="CO707" s="85"/>
      <c r="CP707" s="85"/>
      <c r="CQ707" s="85"/>
      <c r="CR707" s="85"/>
      <c r="CS707" s="85"/>
      <c r="CT707" s="85"/>
      <c r="CU707" s="85"/>
      <c r="CV707" s="85"/>
    </row>
    <row r="708" spans="1:100" ht="13.5" customHeight="1" x14ac:dyDescent="0.2">
      <c r="A708" s="132" t="str">
        <f>+IF('⑧一覧からの作成用データ（異動届）'!$AC$43="印刷ＯＫ→",1,"")</f>
        <v/>
      </c>
      <c r="B708" s="2413"/>
      <c r="C708" s="2413"/>
      <c r="D708" s="2396"/>
      <c r="E708" s="2396"/>
      <c r="F708" s="2413"/>
      <c r="G708" s="2413"/>
      <c r="H708" s="2396"/>
      <c r="I708" s="2396"/>
      <c r="J708" s="486"/>
      <c r="K708" s="2344"/>
      <c r="L708" s="2344"/>
      <c r="M708" s="1559"/>
      <c r="N708" s="2052"/>
      <c r="O708" s="2052"/>
      <c r="P708" s="2052"/>
      <c r="Q708" s="2052"/>
      <c r="R708" s="2054"/>
      <c r="S708" s="2285"/>
      <c r="T708" s="734"/>
      <c r="U708" s="734"/>
      <c r="V708" s="734"/>
      <c r="W708" s="734"/>
      <c r="X708" s="734"/>
      <c r="Y708" s="734"/>
      <c r="Z708" s="734"/>
      <c r="AA708" s="734"/>
      <c r="AB708" s="734"/>
      <c r="AC708" s="734"/>
      <c r="AD708" s="734"/>
      <c r="AE708" s="734"/>
      <c r="AF708" s="734"/>
      <c r="AG708" s="734"/>
      <c r="AH708" s="734"/>
      <c r="AI708" s="734"/>
      <c r="AJ708" s="734"/>
      <c r="AK708" s="734"/>
      <c r="AL708" s="734"/>
      <c r="AM708" s="734"/>
      <c r="AN708" s="2289"/>
      <c r="AO708" s="2290"/>
      <c r="AP708" s="2290"/>
      <c r="AQ708" s="2290"/>
      <c r="AR708" s="2291"/>
      <c r="AS708" s="2296"/>
      <c r="AT708" s="2297"/>
      <c r="AU708" s="2297"/>
      <c r="AV708" s="2249"/>
      <c r="AW708" s="2300"/>
      <c r="AX708" s="2297"/>
      <c r="AY708" s="2297"/>
      <c r="AZ708" s="2297"/>
      <c r="BA708" s="2249"/>
      <c r="BB708" s="2250"/>
      <c r="BC708" s="2255"/>
      <c r="BD708" s="2255"/>
      <c r="BE708" s="2256"/>
      <c r="BF708" s="2261"/>
      <c r="BG708" s="2261"/>
      <c r="BH708" s="2262"/>
      <c r="BI708" s="2267"/>
      <c r="BJ708" s="2267"/>
      <c r="BK708" s="2267"/>
      <c r="BL708" s="2267"/>
      <c r="BM708" s="2267"/>
      <c r="BN708" s="2267"/>
      <c r="BO708" s="2267"/>
      <c r="BP708" s="2267"/>
      <c r="BQ708" s="2269"/>
      <c r="BR708" s="2261"/>
      <c r="BS708" s="2262"/>
      <c r="BT708" s="2274"/>
      <c r="BU708" s="2274"/>
      <c r="BV708" s="2274"/>
      <c r="BW708" s="2274"/>
      <c r="BX708" s="2274"/>
      <c r="BY708" s="2274"/>
      <c r="BZ708" s="2274"/>
      <c r="CA708" s="2274"/>
      <c r="CB708" s="2274"/>
      <c r="CC708" s="2274"/>
      <c r="CD708" s="2275"/>
      <c r="CE708" s="76"/>
      <c r="CF708" s="76"/>
      <c r="CG708" s="77"/>
      <c r="CH708" s="77"/>
      <c r="CO708" s="85"/>
      <c r="CP708" s="85"/>
      <c r="CQ708" s="85"/>
      <c r="CR708" s="85"/>
      <c r="CS708" s="85"/>
      <c r="CT708" s="85"/>
      <c r="CU708" s="85"/>
      <c r="CV708" s="85"/>
    </row>
    <row r="709" spans="1:100" ht="12.75" customHeight="1" thickBot="1" x14ac:dyDescent="0.25">
      <c r="A709" s="132" t="str">
        <f>+IF('⑧一覧からの作成用データ（異動届）'!$AC$43="印刷ＯＫ→",1,"")</f>
        <v/>
      </c>
      <c r="B709" s="2413"/>
      <c r="C709" s="2413"/>
      <c r="D709" s="2396"/>
      <c r="E709" s="2396"/>
      <c r="F709" s="2413"/>
      <c r="G709" s="2413"/>
      <c r="H709" s="2396"/>
      <c r="I709" s="2396"/>
      <c r="J709" s="486"/>
      <c r="K709" s="2344"/>
      <c r="L709" s="2344"/>
      <c r="M709" s="2303" t="s">
        <v>15</v>
      </c>
      <c r="N709" s="2304"/>
      <c r="O709" s="2304"/>
      <c r="P709" s="2304"/>
      <c r="Q709" s="2304"/>
      <c r="R709" s="2305"/>
      <c r="S709" s="2312" t="str">
        <f>'⑧一覧からの作成用データ（異動届）'!$F$43&amp;""</f>
        <v/>
      </c>
      <c r="T709" s="2313"/>
      <c r="U709" s="2313"/>
      <c r="V709" s="2313"/>
      <c r="W709" s="2313"/>
      <c r="X709" s="2313"/>
      <c r="Y709" s="2313"/>
      <c r="Z709" s="2313"/>
      <c r="AA709" s="2313"/>
      <c r="AB709" s="2313"/>
      <c r="AC709" s="2313"/>
      <c r="AD709" s="2313"/>
      <c r="AE709" s="2313"/>
      <c r="AF709" s="2313"/>
      <c r="AG709" s="2313"/>
      <c r="AH709" s="2313"/>
      <c r="AI709" s="2313"/>
      <c r="AJ709" s="2313"/>
      <c r="AK709" s="2313"/>
      <c r="AL709" s="2313"/>
      <c r="AM709" s="2314"/>
      <c r="AN709" s="2289"/>
      <c r="AO709" s="2290"/>
      <c r="AP709" s="2290"/>
      <c r="AQ709" s="2290"/>
      <c r="AR709" s="2291"/>
      <c r="AS709" s="2298"/>
      <c r="AT709" s="1567"/>
      <c r="AU709" s="1567"/>
      <c r="AV709" s="2251"/>
      <c r="AW709" s="2301"/>
      <c r="AX709" s="1567"/>
      <c r="AY709" s="1567"/>
      <c r="AZ709" s="1567"/>
      <c r="BA709" s="2251"/>
      <c r="BB709" s="2252"/>
      <c r="BC709" s="2257"/>
      <c r="BD709" s="2257"/>
      <c r="BE709" s="2258"/>
      <c r="BF709" s="2263"/>
      <c r="BG709" s="2263"/>
      <c r="BH709" s="2264"/>
      <c r="BI709" s="2267"/>
      <c r="BJ709" s="2267"/>
      <c r="BK709" s="2267"/>
      <c r="BL709" s="2267"/>
      <c r="BM709" s="2267"/>
      <c r="BN709" s="2267"/>
      <c r="BO709" s="2267"/>
      <c r="BP709" s="2267"/>
      <c r="BQ709" s="2270"/>
      <c r="BR709" s="2263"/>
      <c r="BS709" s="2264"/>
      <c r="BT709" s="2274"/>
      <c r="BU709" s="2274"/>
      <c r="BV709" s="2274"/>
      <c r="BW709" s="2274"/>
      <c r="BX709" s="2274"/>
      <c r="BY709" s="2274"/>
      <c r="BZ709" s="2274"/>
      <c r="CA709" s="2274"/>
      <c r="CB709" s="2274"/>
      <c r="CC709" s="2274"/>
      <c r="CD709" s="2275"/>
      <c r="CE709" s="76"/>
      <c r="CF709" s="76"/>
      <c r="CG709" s="77"/>
      <c r="CH709" s="77"/>
      <c r="CO709" s="85"/>
      <c r="CP709" s="85"/>
      <c r="CQ709" s="85"/>
      <c r="CR709" s="85"/>
      <c r="CS709" s="85"/>
      <c r="CT709" s="85"/>
      <c r="CU709" s="85"/>
      <c r="CV709" s="85"/>
    </row>
    <row r="710" spans="1:100" ht="12.75" customHeight="1" x14ac:dyDescent="0.2">
      <c r="A710" s="132" t="str">
        <f>+IF('⑧一覧からの作成用データ（異動届）'!$AC$43="印刷ＯＫ→",1,"")</f>
        <v/>
      </c>
      <c r="B710" s="2413"/>
      <c r="C710" s="2413"/>
      <c r="D710" s="2396"/>
      <c r="E710" s="2396"/>
      <c r="F710" s="2413"/>
      <c r="G710" s="2413"/>
      <c r="H710" s="2396"/>
      <c r="I710" s="2396"/>
      <c r="J710" s="486"/>
      <c r="K710" s="2344"/>
      <c r="L710" s="2344"/>
      <c r="M710" s="2306"/>
      <c r="N710" s="2307"/>
      <c r="O710" s="2307"/>
      <c r="P710" s="2307"/>
      <c r="Q710" s="2307"/>
      <c r="R710" s="2308"/>
      <c r="S710" s="1568"/>
      <c r="T710" s="1569"/>
      <c r="U710" s="1569"/>
      <c r="V710" s="1569"/>
      <c r="W710" s="1569"/>
      <c r="X710" s="1569"/>
      <c r="Y710" s="1569"/>
      <c r="Z710" s="1569"/>
      <c r="AA710" s="1569"/>
      <c r="AB710" s="1569"/>
      <c r="AC710" s="1569"/>
      <c r="AD710" s="1569"/>
      <c r="AE710" s="1569"/>
      <c r="AF710" s="1569"/>
      <c r="AG710" s="1569"/>
      <c r="AH710" s="1569"/>
      <c r="AI710" s="1569"/>
      <c r="AJ710" s="1569"/>
      <c r="AK710" s="1569"/>
      <c r="AL710" s="1569"/>
      <c r="AM710" s="1725"/>
      <c r="AN710" s="2289"/>
      <c r="AO710" s="2290"/>
      <c r="AP710" s="2290"/>
      <c r="AQ710" s="2290"/>
      <c r="AR710" s="2291"/>
      <c r="AS710" s="2295" t="str">
        <f>'⑧一覧からの作成用データ（異動届）'!$O$43&amp;""</f>
        <v/>
      </c>
      <c r="AT710" s="1566"/>
      <c r="AU710" s="1566"/>
      <c r="AV710" s="2247" t="s">
        <v>81</v>
      </c>
      <c r="AW710" s="2299"/>
      <c r="AX710" s="1566" t="str">
        <f>'⑧一覧からの作成用データ（異動届）'!V43&amp;""</f>
        <v>5</v>
      </c>
      <c r="AY710" s="1566"/>
      <c r="AZ710" s="1566"/>
      <c r="BA710" s="2247" t="s">
        <v>81</v>
      </c>
      <c r="BB710" s="2248"/>
      <c r="BC710" s="2351" t="str">
        <f>'⑧一覧からの作成用データ（異動届）'!$S$43&amp;"月"</f>
        <v>月</v>
      </c>
      <c r="BD710" s="2352"/>
      <c r="BE710" s="2353"/>
      <c r="BF710" s="2360" t="s">
        <v>108</v>
      </c>
      <c r="BG710" s="2361"/>
      <c r="BH710" s="2361"/>
      <c r="BI710" s="2267"/>
      <c r="BJ710" s="2267"/>
      <c r="BK710" s="2267"/>
      <c r="BL710" s="2267"/>
      <c r="BM710" s="2267"/>
      <c r="BN710" s="2267"/>
      <c r="BO710" s="2267"/>
      <c r="BP710" s="2267"/>
      <c r="BQ710" s="2364" t="s">
        <v>310</v>
      </c>
      <c r="BR710" s="2365"/>
      <c r="BS710" s="2365"/>
      <c r="BT710" s="2274"/>
      <c r="BU710" s="2274"/>
      <c r="BV710" s="2274"/>
      <c r="BW710" s="2274"/>
      <c r="BX710" s="2274"/>
      <c r="BY710" s="2274"/>
      <c r="BZ710" s="2274"/>
      <c r="CA710" s="2274"/>
      <c r="CB710" s="2274"/>
      <c r="CC710" s="2274"/>
      <c r="CD710" s="2275"/>
      <c r="CE710" s="76"/>
      <c r="CF710" s="76"/>
      <c r="CG710" s="77"/>
      <c r="CH710" s="77"/>
      <c r="CO710" s="85"/>
      <c r="CP710" s="85"/>
      <c r="CQ710" s="85"/>
      <c r="CR710" s="85"/>
      <c r="CS710" s="85"/>
      <c r="CT710" s="85"/>
      <c r="CU710" s="85"/>
      <c r="CV710" s="85"/>
    </row>
    <row r="711" spans="1:100" ht="12.75" customHeight="1" x14ac:dyDescent="0.2">
      <c r="A711" s="132" t="str">
        <f>+IF('⑧一覧からの作成用データ（異動届）'!$AC$43="印刷ＯＫ→",1,"")</f>
        <v/>
      </c>
      <c r="B711" s="2413"/>
      <c r="C711" s="2413"/>
      <c r="D711" s="2396"/>
      <c r="E711" s="2396"/>
      <c r="F711" s="2413"/>
      <c r="G711" s="2413"/>
      <c r="H711" s="2396"/>
      <c r="I711" s="2396"/>
      <c r="J711" s="486"/>
      <c r="K711" s="2344"/>
      <c r="L711" s="2344"/>
      <c r="M711" s="2309"/>
      <c r="N711" s="2310"/>
      <c r="O711" s="2310"/>
      <c r="P711" s="2310"/>
      <c r="Q711" s="2310"/>
      <c r="R711" s="2311"/>
      <c r="S711" s="1570"/>
      <c r="T711" s="1571"/>
      <c r="U711" s="1571"/>
      <c r="V711" s="1571"/>
      <c r="W711" s="1571"/>
      <c r="X711" s="1571"/>
      <c r="Y711" s="1571"/>
      <c r="Z711" s="1571"/>
      <c r="AA711" s="1571"/>
      <c r="AB711" s="1571"/>
      <c r="AC711" s="1571"/>
      <c r="AD711" s="1571"/>
      <c r="AE711" s="1571"/>
      <c r="AF711" s="1571"/>
      <c r="AG711" s="1571"/>
      <c r="AH711" s="1571"/>
      <c r="AI711" s="1571"/>
      <c r="AJ711" s="1571"/>
      <c r="AK711" s="1571"/>
      <c r="AL711" s="1571"/>
      <c r="AM711" s="1726"/>
      <c r="AN711" s="2289"/>
      <c r="AO711" s="2290"/>
      <c r="AP711" s="2290"/>
      <c r="AQ711" s="2290"/>
      <c r="AR711" s="2291"/>
      <c r="AS711" s="2296"/>
      <c r="AT711" s="2297"/>
      <c r="AU711" s="2297"/>
      <c r="AV711" s="2249"/>
      <c r="AW711" s="2300"/>
      <c r="AX711" s="2297"/>
      <c r="AY711" s="2297"/>
      <c r="AZ711" s="2297"/>
      <c r="BA711" s="2249"/>
      <c r="BB711" s="2250"/>
      <c r="BC711" s="2354"/>
      <c r="BD711" s="2355"/>
      <c r="BE711" s="2356"/>
      <c r="BF711" s="2362"/>
      <c r="BG711" s="2363"/>
      <c r="BH711" s="2363"/>
      <c r="BI711" s="2267"/>
      <c r="BJ711" s="2267"/>
      <c r="BK711" s="2267"/>
      <c r="BL711" s="2267"/>
      <c r="BM711" s="2267"/>
      <c r="BN711" s="2267"/>
      <c r="BO711" s="2267"/>
      <c r="BP711" s="2267"/>
      <c r="BQ711" s="2366"/>
      <c r="BR711" s="2367"/>
      <c r="BS711" s="2367"/>
      <c r="BT711" s="2274"/>
      <c r="BU711" s="2274"/>
      <c r="BV711" s="2274"/>
      <c r="BW711" s="2274"/>
      <c r="BX711" s="2274"/>
      <c r="BY711" s="2274"/>
      <c r="BZ711" s="2274"/>
      <c r="CA711" s="2274"/>
      <c r="CB711" s="2274"/>
      <c r="CC711" s="2274"/>
      <c r="CD711" s="2275"/>
      <c r="CE711" s="76"/>
      <c r="CF711" s="76"/>
      <c r="CG711" s="77"/>
      <c r="CH711" s="77"/>
      <c r="CN711" s="85"/>
      <c r="CO711" s="85"/>
      <c r="CP711" s="85"/>
      <c r="CQ711" s="85"/>
      <c r="CR711" s="85"/>
      <c r="CS711" s="85"/>
      <c r="CT711" s="87"/>
      <c r="CU711" s="85"/>
      <c r="CV711" s="85"/>
    </row>
    <row r="712" spans="1:100" ht="12.75" customHeight="1" x14ac:dyDescent="0.2">
      <c r="A712" s="132" t="str">
        <f>+IF('⑧一覧からの作成用データ（異動届）'!$AC$43="印刷ＯＫ→",1,"")</f>
        <v/>
      </c>
      <c r="B712" s="2413"/>
      <c r="C712" s="2413"/>
      <c r="D712" s="2396"/>
      <c r="E712" s="2396"/>
      <c r="F712" s="2413"/>
      <c r="G712" s="2413"/>
      <c r="H712" s="2396"/>
      <c r="I712" s="2396"/>
      <c r="J712" s="486"/>
      <c r="K712" s="2344"/>
      <c r="L712" s="2344"/>
      <c r="M712" s="697" t="s">
        <v>5</v>
      </c>
      <c r="N712" s="2051"/>
      <c r="O712" s="2051"/>
      <c r="P712" s="2051"/>
      <c r="Q712" s="2051"/>
      <c r="R712" s="2053"/>
      <c r="S712" s="2370" t="str">
        <f>'⑧一覧からの作成用データ（異動届）'!$G$43&amp;""</f>
        <v/>
      </c>
      <c r="T712" s="2371"/>
      <c r="U712" s="2371"/>
      <c r="V712" s="2371"/>
      <c r="W712" s="2371"/>
      <c r="X712" s="2371"/>
      <c r="Y712" s="2371"/>
      <c r="Z712" s="2371"/>
      <c r="AA712" s="2371"/>
      <c r="AB712" s="2371"/>
      <c r="AC712" s="2371"/>
      <c r="AD712" s="2371"/>
      <c r="AE712" s="2371"/>
      <c r="AF712" s="2371"/>
      <c r="AG712" s="2371"/>
      <c r="AH712" s="2371"/>
      <c r="AI712" s="2371"/>
      <c r="AJ712" s="2371"/>
      <c r="AK712" s="2371"/>
      <c r="AL712" s="2371"/>
      <c r="AM712" s="2371"/>
      <c r="AN712" s="2289"/>
      <c r="AO712" s="2290"/>
      <c r="AP712" s="2290"/>
      <c r="AQ712" s="2290"/>
      <c r="AR712" s="2291"/>
      <c r="AS712" s="2298"/>
      <c r="AT712" s="1567"/>
      <c r="AU712" s="1567"/>
      <c r="AV712" s="2251"/>
      <c r="AW712" s="2301"/>
      <c r="AX712" s="1567"/>
      <c r="AY712" s="1567"/>
      <c r="AZ712" s="1567"/>
      <c r="BA712" s="2251"/>
      <c r="BB712" s="2252"/>
      <c r="BC712" s="2357"/>
      <c r="BD712" s="2358"/>
      <c r="BE712" s="2359"/>
      <c r="BF712" s="2362"/>
      <c r="BG712" s="2363"/>
      <c r="BH712" s="2363"/>
      <c r="BI712" s="2267"/>
      <c r="BJ712" s="2267"/>
      <c r="BK712" s="2267"/>
      <c r="BL712" s="2267"/>
      <c r="BM712" s="2267"/>
      <c r="BN712" s="2267"/>
      <c r="BO712" s="2267"/>
      <c r="BP712" s="2267"/>
      <c r="BQ712" s="2366"/>
      <c r="BR712" s="2367"/>
      <c r="BS712" s="2367"/>
      <c r="BT712" s="2274"/>
      <c r="BU712" s="2274"/>
      <c r="BV712" s="2274"/>
      <c r="BW712" s="2274"/>
      <c r="BX712" s="2274"/>
      <c r="BY712" s="2274"/>
      <c r="BZ712" s="2274"/>
      <c r="CA712" s="2274"/>
      <c r="CB712" s="2274"/>
      <c r="CC712" s="2274"/>
      <c r="CD712" s="2275"/>
      <c r="CE712" s="76"/>
      <c r="CF712" s="76"/>
      <c r="CG712" s="77"/>
      <c r="CH712" s="77"/>
      <c r="CN712" s="85"/>
      <c r="CO712" s="85"/>
      <c r="CP712" s="85"/>
      <c r="CQ712" s="85"/>
      <c r="CR712" s="85"/>
      <c r="CS712" s="85"/>
      <c r="CT712" s="85"/>
      <c r="CU712" s="85"/>
      <c r="CV712" s="85"/>
    </row>
    <row r="713" spans="1:100" ht="12.75" customHeight="1" x14ac:dyDescent="0.2">
      <c r="A713" s="132" t="str">
        <f>+IF('⑧一覧からの作成用データ（異動届）'!$AC$43="印刷ＯＫ→",1,"")</f>
        <v/>
      </c>
      <c r="B713" s="2413"/>
      <c r="C713" s="2413"/>
      <c r="D713" s="2396"/>
      <c r="E713" s="2396"/>
      <c r="F713" s="2413"/>
      <c r="G713" s="2413"/>
      <c r="H713" s="2396"/>
      <c r="I713" s="2396"/>
      <c r="J713" s="486"/>
      <c r="K713" s="2344"/>
      <c r="L713" s="2344"/>
      <c r="M713" s="2165"/>
      <c r="N713" s="1564"/>
      <c r="O713" s="1564"/>
      <c r="P713" s="1564"/>
      <c r="Q713" s="1564"/>
      <c r="R713" s="1565"/>
      <c r="S713" s="2372"/>
      <c r="T713" s="2373"/>
      <c r="U713" s="2373"/>
      <c r="V713" s="2373"/>
      <c r="W713" s="2373"/>
      <c r="X713" s="2373"/>
      <c r="Y713" s="2373"/>
      <c r="Z713" s="2373"/>
      <c r="AA713" s="2373"/>
      <c r="AB713" s="2373"/>
      <c r="AC713" s="2373"/>
      <c r="AD713" s="2373"/>
      <c r="AE713" s="2373"/>
      <c r="AF713" s="2373"/>
      <c r="AG713" s="2373"/>
      <c r="AH713" s="2373"/>
      <c r="AI713" s="2373"/>
      <c r="AJ713" s="2373"/>
      <c r="AK713" s="2373"/>
      <c r="AL713" s="2373"/>
      <c r="AM713" s="2373"/>
      <c r="AN713" s="2289"/>
      <c r="AO713" s="2290"/>
      <c r="AP713" s="2290"/>
      <c r="AQ713" s="2290"/>
      <c r="AR713" s="2291"/>
      <c r="AS713" s="2376" t="str">
        <f>TEXT('⑧一覧からの作成用データ（異動届）'!$P$43,"#,##0")&amp;""</f>
        <v>0</v>
      </c>
      <c r="AT713" s="2376"/>
      <c r="AU713" s="2376"/>
      <c r="AV713" s="2376"/>
      <c r="AW713" s="2376"/>
      <c r="AX713" s="2232" t="str">
        <f>TEXT('⑧一覧からの作成用データ（異動届）'!$W$43,"#,##0")&amp;""</f>
        <v>左記（ア）（イ）を入力してください</v>
      </c>
      <c r="AY713" s="2232"/>
      <c r="AZ713" s="2232"/>
      <c r="BA713" s="2232"/>
      <c r="BB713" s="2233"/>
      <c r="BC713" s="2238" t="str">
        <f>'⑧一覧からの作成用データ（異動届）'!$T$43&amp;"日"</f>
        <v>日</v>
      </c>
      <c r="BD713" s="2239"/>
      <c r="BE713" s="2240"/>
      <c r="BF713" s="2362"/>
      <c r="BG713" s="2363"/>
      <c r="BH713" s="2363"/>
      <c r="BI713" s="2267"/>
      <c r="BJ713" s="2267"/>
      <c r="BK713" s="2267"/>
      <c r="BL713" s="2267"/>
      <c r="BM713" s="2267"/>
      <c r="BN713" s="2267"/>
      <c r="BO713" s="2267"/>
      <c r="BP713" s="2267"/>
      <c r="BQ713" s="2366"/>
      <c r="BR713" s="2367"/>
      <c r="BS713" s="2367"/>
      <c r="BT713" s="2274"/>
      <c r="BU713" s="2274"/>
      <c r="BV713" s="2274"/>
      <c r="BW713" s="2274"/>
      <c r="BX713" s="2274"/>
      <c r="BY713" s="2274"/>
      <c r="BZ713" s="2274"/>
      <c r="CA713" s="2274"/>
      <c r="CB713" s="2274"/>
      <c r="CC713" s="2274"/>
      <c r="CD713" s="2275"/>
      <c r="CE713" s="76"/>
      <c r="CF713" s="76"/>
      <c r="CG713" s="77"/>
      <c r="CH713" s="77"/>
      <c r="CN713" s="85"/>
      <c r="CO713" s="85"/>
      <c r="CP713" s="85"/>
      <c r="CQ713" s="85"/>
      <c r="CR713" s="85"/>
      <c r="CS713" s="85"/>
      <c r="CT713" s="85"/>
      <c r="CU713" s="85"/>
      <c r="CV713" s="85"/>
    </row>
    <row r="714" spans="1:100" ht="12.75" customHeight="1" x14ac:dyDescent="0.2">
      <c r="A714" s="132" t="str">
        <f>+IF('⑧一覧からの作成用データ（異動届）'!$AC$43="印刷ＯＫ→",1,"")</f>
        <v/>
      </c>
      <c r="B714" s="2413"/>
      <c r="C714" s="2413"/>
      <c r="D714" s="2396"/>
      <c r="E714" s="2396"/>
      <c r="F714" s="2413"/>
      <c r="G714" s="2413"/>
      <c r="H714" s="2396"/>
      <c r="I714" s="2396"/>
      <c r="J714" s="486"/>
      <c r="K714" s="2344"/>
      <c r="L714" s="2344"/>
      <c r="M714" s="2165"/>
      <c r="N714" s="1564"/>
      <c r="O714" s="1564"/>
      <c r="P714" s="1564"/>
      <c r="Q714" s="1564"/>
      <c r="R714" s="1565"/>
      <c r="S714" s="2372"/>
      <c r="T714" s="2373"/>
      <c r="U714" s="2373"/>
      <c r="V714" s="2373"/>
      <c r="W714" s="2373"/>
      <c r="X714" s="2373"/>
      <c r="Y714" s="2373"/>
      <c r="Z714" s="2373"/>
      <c r="AA714" s="2373"/>
      <c r="AB714" s="2373"/>
      <c r="AC714" s="2373"/>
      <c r="AD714" s="2373"/>
      <c r="AE714" s="2373"/>
      <c r="AF714" s="2373"/>
      <c r="AG714" s="2373"/>
      <c r="AH714" s="2373"/>
      <c r="AI714" s="2373"/>
      <c r="AJ714" s="2373"/>
      <c r="AK714" s="2373"/>
      <c r="AL714" s="2373"/>
      <c r="AM714" s="2373"/>
      <c r="AN714" s="2289"/>
      <c r="AO714" s="2290"/>
      <c r="AP714" s="2290"/>
      <c r="AQ714" s="2290"/>
      <c r="AR714" s="2291"/>
      <c r="AS714" s="2376"/>
      <c r="AT714" s="2376"/>
      <c r="AU714" s="2376"/>
      <c r="AV714" s="2376"/>
      <c r="AW714" s="2376"/>
      <c r="AX714" s="2234"/>
      <c r="AY714" s="2234"/>
      <c r="AZ714" s="2234"/>
      <c r="BA714" s="2234"/>
      <c r="BB714" s="2235"/>
      <c r="BC714" s="2241"/>
      <c r="BD714" s="2242"/>
      <c r="BE714" s="2243"/>
      <c r="BF714" s="2278" t="s">
        <v>314</v>
      </c>
      <c r="BG714" s="2280" t="s">
        <v>107</v>
      </c>
      <c r="BH714" s="2280"/>
      <c r="BI714" s="2280"/>
      <c r="BJ714" s="2280"/>
      <c r="BK714" s="2280"/>
      <c r="BL714" s="2280"/>
      <c r="BM714" s="2280"/>
      <c r="BN714" s="2280"/>
      <c r="BO714" s="610"/>
      <c r="BP714" s="2281" t="s">
        <v>525</v>
      </c>
      <c r="BQ714" s="2366"/>
      <c r="BR714" s="2367"/>
      <c r="BS714" s="2367"/>
      <c r="BT714" s="2274"/>
      <c r="BU714" s="2274"/>
      <c r="BV714" s="2274"/>
      <c r="BW714" s="2274"/>
      <c r="BX714" s="2274"/>
      <c r="BY714" s="2274"/>
      <c r="BZ714" s="2274"/>
      <c r="CA714" s="2274"/>
      <c r="CB714" s="2274"/>
      <c r="CC714" s="2274"/>
      <c r="CD714" s="2275"/>
      <c r="CE714" s="76"/>
      <c r="CF714" s="76"/>
      <c r="CG714" s="88"/>
      <c r="CH714" s="88"/>
      <c r="CN714" s="85"/>
      <c r="CO714" s="85"/>
      <c r="CP714" s="85"/>
      <c r="CQ714" s="85"/>
      <c r="CR714" s="85"/>
      <c r="CS714" s="85"/>
      <c r="CT714" s="85"/>
      <c r="CU714" s="85"/>
      <c r="CV714" s="85"/>
    </row>
    <row r="715" spans="1:100" ht="12.75" customHeight="1" thickBot="1" x14ac:dyDescent="0.25">
      <c r="A715" s="132" t="str">
        <f>+IF('⑧一覧からの作成用データ（異動届）'!$AC$43="印刷ＯＫ→",1,"")</f>
        <v/>
      </c>
      <c r="B715" s="2413"/>
      <c r="C715" s="2413"/>
      <c r="D715" s="2396"/>
      <c r="E715" s="2396"/>
      <c r="F715" s="2413"/>
      <c r="G715" s="2413"/>
      <c r="H715" s="2396"/>
      <c r="I715" s="2396"/>
      <c r="J715" s="486"/>
      <c r="K715" s="2344"/>
      <c r="L715" s="2344"/>
      <c r="M715" s="1559"/>
      <c r="N715" s="2052"/>
      <c r="O715" s="2052"/>
      <c r="P715" s="2052"/>
      <c r="Q715" s="2052"/>
      <c r="R715" s="2054"/>
      <c r="S715" s="2374"/>
      <c r="T715" s="2375"/>
      <c r="U715" s="2375"/>
      <c r="V715" s="2375"/>
      <c r="W715" s="2375"/>
      <c r="X715" s="2375"/>
      <c r="Y715" s="2375"/>
      <c r="Z715" s="2375"/>
      <c r="AA715" s="2375"/>
      <c r="AB715" s="2375"/>
      <c r="AC715" s="2375"/>
      <c r="AD715" s="2375"/>
      <c r="AE715" s="2375"/>
      <c r="AF715" s="2375"/>
      <c r="AG715" s="2375"/>
      <c r="AH715" s="2375"/>
      <c r="AI715" s="2375"/>
      <c r="AJ715" s="2375"/>
      <c r="AK715" s="2375"/>
      <c r="AL715" s="2375"/>
      <c r="AM715" s="2375"/>
      <c r="AN715" s="2292"/>
      <c r="AO715" s="2293"/>
      <c r="AP715" s="2293"/>
      <c r="AQ715" s="2293"/>
      <c r="AR715" s="2294"/>
      <c r="AS715" s="2377"/>
      <c r="AT715" s="2377"/>
      <c r="AU715" s="2377"/>
      <c r="AV715" s="2377"/>
      <c r="AW715" s="2377"/>
      <c r="AX715" s="2236"/>
      <c r="AY715" s="2236"/>
      <c r="AZ715" s="2236"/>
      <c r="BA715" s="2236"/>
      <c r="BB715" s="2237"/>
      <c r="BC715" s="2244"/>
      <c r="BD715" s="2245"/>
      <c r="BE715" s="2246"/>
      <c r="BF715" s="2279"/>
      <c r="BG715" s="2283"/>
      <c r="BH715" s="2283"/>
      <c r="BI715" s="2283"/>
      <c r="BJ715" s="2283"/>
      <c r="BK715" s="2283"/>
      <c r="BL715" s="2283"/>
      <c r="BM715" s="2283"/>
      <c r="BN715" s="2283"/>
      <c r="BO715" s="611"/>
      <c r="BP715" s="2282"/>
      <c r="BQ715" s="2368"/>
      <c r="BR715" s="2369"/>
      <c r="BS715" s="2369"/>
      <c r="BT715" s="2276"/>
      <c r="BU715" s="2276"/>
      <c r="BV715" s="2276"/>
      <c r="BW715" s="2276"/>
      <c r="BX715" s="2276"/>
      <c r="BY715" s="2276"/>
      <c r="BZ715" s="2276"/>
      <c r="CA715" s="2276"/>
      <c r="CB715" s="2276"/>
      <c r="CC715" s="2276"/>
      <c r="CD715" s="2277"/>
      <c r="CE715" s="89"/>
      <c r="CF715" s="89"/>
      <c r="CG715" s="88"/>
      <c r="CH715" s="88"/>
      <c r="CN715" s="85"/>
      <c r="CO715" s="85"/>
      <c r="CP715" s="85"/>
      <c r="CQ715" s="85"/>
      <c r="CR715" s="85"/>
      <c r="CS715" s="85"/>
      <c r="CT715" s="85"/>
      <c r="CU715" s="85"/>
      <c r="CV715" s="85"/>
    </row>
    <row r="716" spans="1:100" ht="6.75" customHeight="1" x14ac:dyDescent="0.2">
      <c r="A716" s="132" t="str">
        <f>+IF('⑧一覧からの作成用データ（異動届）'!$AC$43="印刷ＯＫ→",1,"")</f>
        <v/>
      </c>
      <c r="B716" s="2413"/>
      <c r="C716" s="2413"/>
      <c r="D716" s="2396"/>
      <c r="E716" s="2396"/>
      <c r="F716" s="2413"/>
      <c r="G716" s="2413"/>
      <c r="H716" s="2396"/>
      <c r="I716" s="2396"/>
      <c r="J716" s="486"/>
      <c r="K716" s="2211" t="s">
        <v>308</v>
      </c>
      <c r="L716" s="2211"/>
      <c r="M716" s="2211"/>
      <c r="N716" s="2211"/>
      <c r="O716" s="2211"/>
      <c r="P716" s="2211"/>
      <c r="Q716" s="2211"/>
      <c r="R716" s="2211"/>
      <c r="S716" s="2211"/>
      <c r="T716" s="2211"/>
      <c r="U716" s="2211"/>
      <c r="V716" s="2211"/>
      <c r="W716" s="2211"/>
      <c r="X716" s="2211"/>
      <c r="Y716" s="2211"/>
      <c r="Z716" s="2211"/>
      <c r="AA716" s="2211"/>
      <c r="AB716" s="2211"/>
      <c r="AC716" s="2211"/>
      <c r="AD716" s="2211"/>
      <c r="AE716" s="2211"/>
      <c r="AF716" s="2211"/>
      <c r="AG716" s="2211"/>
      <c r="AH716" s="2211"/>
      <c r="AI716" s="2211"/>
      <c r="AJ716" s="2211"/>
      <c r="AK716" s="2211"/>
      <c r="AL716" s="2211"/>
      <c r="AM716" s="2211"/>
      <c r="AN716" s="2212"/>
      <c r="AO716" s="2212"/>
      <c r="AP716" s="2212"/>
      <c r="AQ716" s="2212"/>
      <c r="AR716" s="2212"/>
      <c r="AS716" s="2212"/>
      <c r="AT716" s="2212"/>
      <c r="AU716" s="2212"/>
      <c r="AV716" s="2212"/>
      <c r="AW716" s="2212"/>
      <c r="AX716" s="2212"/>
      <c r="AY716" s="2212"/>
      <c r="AZ716" s="2212"/>
      <c r="BA716" s="2212"/>
      <c r="BB716" s="2212"/>
      <c r="BC716" s="2212"/>
      <c r="BD716" s="2212"/>
      <c r="BE716" s="2212"/>
      <c r="BF716" s="2211"/>
      <c r="BG716" s="76"/>
      <c r="BH716" s="76"/>
      <c r="BI716" s="76"/>
      <c r="BJ716" s="76"/>
      <c r="BK716" s="76"/>
      <c r="BL716" s="76"/>
      <c r="BM716" s="76"/>
      <c r="BN716" s="76"/>
      <c r="BO716" s="76"/>
      <c r="BP716" s="76"/>
      <c r="BQ716" s="76"/>
      <c r="BR716" s="76"/>
      <c r="BS716" s="76"/>
      <c r="BT716" s="76"/>
      <c r="BU716" s="76"/>
      <c r="BV716" s="76"/>
      <c r="BW716" s="76"/>
      <c r="BX716" s="76"/>
      <c r="BY716" s="76"/>
      <c r="BZ716" s="76"/>
      <c r="CA716" s="76"/>
      <c r="CB716" s="89"/>
      <c r="CC716" s="89"/>
      <c r="CD716" s="89"/>
      <c r="CE716" s="89"/>
      <c r="CF716" s="89"/>
      <c r="CG716" s="88"/>
      <c r="CH716" s="88"/>
      <c r="CN716" s="85"/>
      <c r="CO716" s="85"/>
      <c r="CP716" s="85"/>
      <c r="CQ716" s="85"/>
      <c r="CR716" s="85"/>
      <c r="CS716" s="85"/>
      <c r="CT716" s="85"/>
      <c r="CU716" s="85"/>
      <c r="CV716" s="85"/>
    </row>
    <row r="717" spans="1:100" ht="16.5" customHeight="1" thickBot="1" x14ac:dyDescent="0.25">
      <c r="A717" s="132" t="str">
        <f>+IF('⑧一覧からの作成用データ（異動届）'!$AC$43="印刷ＯＫ→",1,"")</f>
        <v/>
      </c>
      <c r="B717" s="2413"/>
      <c r="C717" s="2413"/>
      <c r="D717" s="2396"/>
      <c r="E717" s="2396"/>
      <c r="F717" s="2413"/>
      <c r="G717" s="2413"/>
      <c r="H717" s="2396"/>
      <c r="I717" s="2396"/>
      <c r="J717" s="486"/>
      <c r="K717" s="2212"/>
      <c r="L717" s="2212"/>
      <c r="M717" s="2212"/>
      <c r="N717" s="2212"/>
      <c r="O717" s="2212"/>
      <c r="P717" s="2212"/>
      <c r="Q717" s="2212"/>
      <c r="R717" s="2212"/>
      <c r="S717" s="2212"/>
      <c r="T717" s="2212"/>
      <c r="U717" s="2212"/>
      <c r="V717" s="2212"/>
      <c r="W717" s="2212"/>
      <c r="X717" s="2212"/>
      <c r="Y717" s="2212"/>
      <c r="Z717" s="2212"/>
      <c r="AA717" s="2212"/>
      <c r="AB717" s="2212"/>
      <c r="AC717" s="2212"/>
      <c r="AD717" s="2212"/>
      <c r="AE717" s="2212"/>
      <c r="AF717" s="2212"/>
      <c r="AG717" s="2212"/>
      <c r="AH717" s="2212"/>
      <c r="AI717" s="2212"/>
      <c r="AJ717" s="2212"/>
      <c r="AK717" s="2212"/>
      <c r="AL717" s="2212"/>
      <c r="AM717" s="2212"/>
      <c r="AN717" s="2212"/>
      <c r="AO717" s="2212"/>
      <c r="AP717" s="2212"/>
      <c r="AQ717" s="2212"/>
      <c r="AR717" s="2212"/>
      <c r="AS717" s="2212"/>
      <c r="AT717" s="2212"/>
      <c r="AU717" s="2212"/>
      <c r="AV717" s="2212"/>
      <c r="AW717" s="2212"/>
      <c r="AX717" s="2212"/>
      <c r="AY717" s="2212"/>
      <c r="AZ717" s="2212"/>
      <c r="BA717" s="2212"/>
      <c r="BB717" s="2212"/>
      <c r="BC717" s="2212"/>
      <c r="BD717" s="2212"/>
      <c r="BE717" s="2212"/>
      <c r="BF717" s="2212"/>
      <c r="BG717" s="89"/>
      <c r="BH717" s="89"/>
      <c r="BI717" s="89"/>
      <c r="BJ717" s="89"/>
      <c r="BK717" s="89"/>
      <c r="BL717" s="89"/>
      <c r="BM717" s="89"/>
      <c r="BN717" s="89"/>
      <c r="BO717" s="89"/>
      <c r="BP717" s="89"/>
      <c r="BQ717" s="89"/>
      <c r="BR717" s="89"/>
      <c r="BS717" s="89"/>
      <c r="BT717" s="89"/>
      <c r="BU717" s="89"/>
      <c r="BV717" s="89"/>
      <c r="BW717" s="89"/>
      <c r="BX717" s="89"/>
      <c r="BY717" s="89"/>
      <c r="BZ717" s="89"/>
      <c r="CA717" s="89"/>
      <c r="CB717" s="89"/>
      <c r="CC717" s="89"/>
      <c r="CD717" s="89"/>
      <c r="CE717" s="89"/>
      <c r="CF717" s="89"/>
      <c r="CG717" s="77"/>
      <c r="CH717" s="77"/>
      <c r="CN717" s="85"/>
      <c r="CO717" s="85"/>
      <c r="CP717" s="85"/>
      <c r="CQ717" s="85"/>
      <c r="CR717" s="85"/>
      <c r="CS717" s="85"/>
      <c r="CT717" s="85"/>
      <c r="CU717" s="85"/>
      <c r="CV717" s="85"/>
    </row>
    <row r="718" spans="1:100" ht="16.5" customHeight="1" x14ac:dyDescent="0.2">
      <c r="A718" s="132" t="str">
        <f>+IF('⑧一覧からの作成用データ（異動届）'!$AC$43="印刷ＯＫ→",1,"")</f>
        <v/>
      </c>
      <c r="B718" s="2413"/>
      <c r="C718" s="2413"/>
      <c r="D718" s="2396"/>
      <c r="E718" s="2396"/>
      <c r="F718" s="2413"/>
      <c r="G718" s="2413"/>
      <c r="H718" s="2396"/>
      <c r="I718" s="2396"/>
      <c r="J718" s="486"/>
      <c r="K718" s="2213" t="s">
        <v>35</v>
      </c>
      <c r="L718" s="2213"/>
      <c r="M718" s="2213"/>
      <c r="N718" s="1692" t="s">
        <v>10</v>
      </c>
      <c r="O718" s="1693"/>
      <c r="P718" s="1693"/>
      <c r="Q718" s="1693"/>
      <c r="R718" s="1693"/>
      <c r="S718" s="1693"/>
      <c r="T718" s="1693"/>
      <c r="U718" s="2214"/>
      <c r="V718" s="2215"/>
      <c r="W718" s="2215"/>
      <c r="X718" s="2215"/>
      <c r="Y718" s="2215"/>
      <c r="Z718" s="2215"/>
      <c r="AA718" s="2215"/>
      <c r="AB718" s="2215"/>
      <c r="AC718" s="2215"/>
      <c r="AD718" s="2215"/>
      <c r="AE718" s="2215"/>
      <c r="AF718" s="2215"/>
      <c r="AG718" s="2215"/>
      <c r="AH718" s="2216"/>
      <c r="AI718" s="2220" t="s">
        <v>229</v>
      </c>
      <c r="AJ718" s="2221"/>
      <c r="AK718" s="2222"/>
      <c r="AL718" s="2226" t="s">
        <v>39</v>
      </c>
      <c r="AM718" s="2227"/>
      <c r="AN718" s="2227"/>
      <c r="AO718" s="2227"/>
      <c r="AP718" s="2227"/>
      <c r="AQ718" s="2227"/>
      <c r="AR718" s="2227"/>
      <c r="AS718" s="2228"/>
      <c r="AT718" s="2077"/>
      <c r="AU718" s="2077"/>
      <c r="AV718" s="2077"/>
      <c r="AW718" s="2077"/>
      <c r="AX718" s="2077"/>
      <c r="AY718" s="2077"/>
      <c r="AZ718" s="2077"/>
      <c r="BA718" s="2077"/>
      <c r="BB718" s="2077"/>
      <c r="BC718" s="2077"/>
      <c r="BD718" s="2077"/>
      <c r="BE718" s="2177"/>
      <c r="BF718" s="2178"/>
      <c r="BG718" s="2199" t="s">
        <v>40</v>
      </c>
      <c r="BH718" s="2200"/>
      <c r="BI718" s="2200"/>
      <c r="BJ718" s="2200"/>
      <c r="BK718" s="2200"/>
      <c r="BL718" s="2200"/>
      <c r="BM718" s="2200"/>
      <c r="BN718" s="2200"/>
      <c r="BO718" s="2200"/>
      <c r="BP718" s="2200"/>
      <c r="BQ718" s="2200"/>
      <c r="BR718" s="2202" t="str">
        <f>IF('⑧一覧からの作成用データ（異動届）'!$Y$43="","",TEXT('⑧一覧からの作成用データ（異動届）'!$Y$43,"#,##0")&amp;"")</f>
        <v/>
      </c>
      <c r="BS718" s="2203"/>
      <c r="BT718" s="2203"/>
      <c r="BU718" s="2203"/>
      <c r="BV718" s="2203"/>
      <c r="BW718" s="2203"/>
      <c r="BX718" s="2203"/>
      <c r="BY718" s="2203"/>
      <c r="BZ718" s="2204"/>
      <c r="CA718" s="2208" t="s">
        <v>7</v>
      </c>
      <c r="CB718" s="2208"/>
      <c r="CC718" s="2208"/>
      <c r="CD718" s="2209"/>
      <c r="CE718" s="23"/>
      <c r="CF718" s="76"/>
      <c r="CG718" s="77"/>
      <c r="CH718" s="77"/>
      <c r="CN718" s="85"/>
      <c r="CO718" s="85"/>
      <c r="CP718" s="85"/>
      <c r="CQ718" s="85"/>
      <c r="CR718" s="85"/>
      <c r="CS718" s="85"/>
      <c r="CT718" s="85"/>
      <c r="CU718" s="85"/>
      <c r="CV718" s="85"/>
    </row>
    <row r="719" spans="1:100" ht="16.5" customHeight="1" thickBot="1" x14ac:dyDescent="0.25">
      <c r="A719" s="132" t="str">
        <f>+IF('⑧一覧からの作成用データ（異動届）'!$AC$43="印刷ＯＫ→",1,"")</f>
        <v/>
      </c>
      <c r="B719" s="2413"/>
      <c r="C719" s="2413"/>
      <c r="D719" s="2396"/>
      <c r="E719" s="2396"/>
      <c r="F719" s="2413"/>
      <c r="G719" s="2413"/>
      <c r="H719" s="2396"/>
      <c r="I719" s="2396"/>
      <c r="J719" s="486"/>
      <c r="K719" s="2213"/>
      <c r="L719" s="2213"/>
      <c r="M719" s="2213"/>
      <c r="N719" s="1698"/>
      <c r="O719" s="1699"/>
      <c r="P719" s="1699"/>
      <c r="Q719" s="1699"/>
      <c r="R719" s="1699"/>
      <c r="S719" s="1699"/>
      <c r="T719" s="1699"/>
      <c r="U719" s="2217"/>
      <c r="V719" s="2218"/>
      <c r="W719" s="2218"/>
      <c r="X719" s="2218"/>
      <c r="Y719" s="2218"/>
      <c r="Z719" s="2218"/>
      <c r="AA719" s="2218"/>
      <c r="AB719" s="2218"/>
      <c r="AC719" s="2218"/>
      <c r="AD719" s="2218"/>
      <c r="AE719" s="2218"/>
      <c r="AF719" s="2218"/>
      <c r="AG719" s="2218"/>
      <c r="AH719" s="2219"/>
      <c r="AI719" s="2223"/>
      <c r="AJ719" s="2224"/>
      <c r="AK719" s="2225"/>
      <c r="AL719" s="2229"/>
      <c r="AM719" s="2230"/>
      <c r="AN719" s="2230"/>
      <c r="AO719" s="2230"/>
      <c r="AP719" s="2230"/>
      <c r="AQ719" s="2230"/>
      <c r="AR719" s="2230"/>
      <c r="AS719" s="2231"/>
      <c r="AT719" s="2077"/>
      <c r="AU719" s="2077"/>
      <c r="AV719" s="2077"/>
      <c r="AW719" s="2077"/>
      <c r="AX719" s="2077"/>
      <c r="AY719" s="2077"/>
      <c r="AZ719" s="2077"/>
      <c r="BA719" s="2077"/>
      <c r="BB719" s="2077"/>
      <c r="BC719" s="2077"/>
      <c r="BD719" s="2077"/>
      <c r="BE719" s="2198"/>
      <c r="BF719" s="2196"/>
      <c r="BG719" s="2201"/>
      <c r="BH719" s="1530"/>
      <c r="BI719" s="1530"/>
      <c r="BJ719" s="1530"/>
      <c r="BK719" s="1530"/>
      <c r="BL719" s="1530"/>
      <c r="BM719" s="1530"/>
      <c r="BN719" s="1530"/>
      <c r="BO719" s="1530"/>
      <c r="BP719" s="1530"/>
      <c r="BQ719" s="1530"/>
      <c r="BR719" s="2205"/>
      <c r="BS719" s="2206"/>
      <c r="BT719" s="2206"/>
      <c r="BU719" s="2206"/>
      <c r="BV719" s="2206"/>
      <c r="BW719" s="2206"/>
      <c r="BX719" s="2206"/>
      <c r="BY719" s="2206"/>
      <c r="BZ719" s="2207"/>
      <c r="CA719" s="1632"/>
      <c r="CB719" s="1632"/>
      <c r="CC719" s="1632"/>
      <c r="CD719" s="2210"/>
      <c r="CE719" s="76"/>
      <c r="CF719" s="76"/>
      <c r="CG719" s="77"/>
      <c r="CH719" s="77"/>
      <c r="CN719" s="85"/>
      <c r="CO719" s="85"/>
      <c r="CP719" s="85"/>
      <c r="CQ719" s="85"/>
      <c r="CR719" s="85"/>
      <c r="CS719" s="85"/>
      <c r="CT719" s="85"/>
      <c r="CU719" s="85"/>
      <c r="CV719" s="85"/>
    </row>
    <row r="720" spans="1:100" ht="16.5" customHeight="1" x14ac:dyDescent="0.2">
      <c r="A720" s="132" t="str">
        <f>+IF('⑧一覧からの作成用データ（異動届）'!$AC$43="印刷ＯＫ→",1,"")</f>
        <v/>
      </c>
      <c r="B720" s="2413"/>
      <c r="C720" s="2413"/>
      <c r="D720" s="2396"/>
      <c r="E720" s="2396"/>
      <c r="F720" s="2413"/>
      <c r="G720" s="2413"/>
      <c r="H720" s="2396"/>
      <c r="I720" s="2396"/>
      <c r="J720" s="486"/>
      <c r="K720" s="2213"/>
      <c r="L720" s="2213"/>
      <c r="M720" s="2213"/>
      <c r="N720" s="2168" t="s">
        <v>21</v>
      </c>
      <c r="O720" s="2169"/>
      <c r="P720" s="2169"/>
      <c r="Q720" s="2169"/>
      <c r="R720" s="2169"/>
      <c r="S720" s="2169"/>
      <c r="T720" s="2170"/>
      <c r="U720" s="2177" t="s">
        <v>9</v>
      </c>
      <c r="V720" s="2178"/>
      <c r="W720" s="2179"/>
      <c r="X720" s="2179"/>
      <c r="Y720" s="2179"/>
      <c r="Z720" s="2179"/>
      <c r="AA720" s="2179"/>
      <c r="AB720" s="2179"/>
      <c r="AC720" s="2179"/>
      <c r="AD720" s="2179"/>
      <c r="AE720" s="63"/>
      <c r="AF720" s="63"/>
      <c r="AG720" s="63"/>
      <c r="AH720" s="63"/>
      <c r="AI720" s="63"/>
      <c r="AJ720" s="63"/>
      <c r="AK720" s="63"/>
      <c r="AL720" s="63"/>
      <c r="AM720" s="63"/>
      <c r="AN720" s="63"/>
      <c r="AO720" s="64"/>
      <c r="AP720" s="2180" t="s">
        <v>38</v>
      </c>
      <c r="AQ720" s="2181"/>
      <c r="AR720" s="2073" t="s">
        <v>33</v>
      </c>
      <c r="AS720" s="2074"/>
      <c r="AT720" s="2077"/>
      <c r="AU720" s="2077"/>
      <c r="AV720" s="2077"/>
      <c r="AW720" s="2077"/>
      <c r="AX720" s="2077"/>
      <c r="AY720" s="2077"/>
      <c r="AZ720" s="2077"/>
      <c r="BA720" s="2077"/>
      <c r="BB720" s="2077"/>
      <c r="BC720" s="2077"/>
      <c r="BD720" s="2077"/>
      <c r="BE720" s="2077"/>
      <c r="BF720" s="2078"/>
      <c r="BG720" s="57"/>
      <c r="BH720" s="76"/>
      <c r="BI720" s="76"/>
      <c r="BJ720" s="2057" t="str">
        <f>'⑧一覧からの作成用データ（異動届）'!$X$43&amp;""</f>
        <v/>
      </c>
      <c r="BK720" s="2058"/>
      <c r="BL720" s="2058"/>
      <c r="BM720" s="2058"/>
      <c r="BN720" s="2058"/>
      <c r="BO720" s="2059"/>
      <c r="BP720" s="1720" t="s">
        <v>311</v>
      </c>
      <c r="BQ720" s="2063"/>
      <c r="BR720" s="2063"/>
      <c r="BS720" s="2063"/>
      <c r="BT720" s="2063"/>
      <c r="BU720" s="2063"/>
      <c r="BV720" s="2063"/>
      <c r="BW720" s="2063"/>
      <c r="BX720" s="2063"/>
      <c r="BY720" s="2063"/>
      <c r="BZ720" s="2063"/>
      <c r="CA720" s="2063"/>
      <c r="CB720" s="2063"/>
      <c r="CC720" s="2063"/>
      <c r="CD720" s="2064"/>
      <c r="CE720" s="76"/>
      <c r="CF720" s="76"/>
      <c r="CG720" s="77"/>
      <c r="CH720" s="77"/>
      <c r="CN720" s="85"/>
      <c r="CO720" s="85"/>
      <c r="CP720" s="85"/>
      <c r="CQ720" s="85"/>
      <c r="CR720" s="85"/>
      <c r="CS720" s="85"/>
    </row>
    <row r="721" spans="1:100" ht="16.5" customHeight="1" thickBot="1" x14ac:dyDescent="0.25">
      <c r="A721" s="132" t="str">
        <f>+IF('⑧一覧からの作成用データ（異動届）'!$AC$43="印刷ＯＫ→",1,"")</f>
        <v/>
      </c>
      <c r="B721" s="2413"/>
      <c r="C721" s="2413"/>
      <c r="D721" s="2396"/>
      <c r="E721" s="2396"/>
      <c r="F721" s="2413"/>
      <c r="G721" s="2413"/>
      <c r="H721" s="2396"/>
      <c r="I721" s="2396"/>
      <c r="J721" s="486"/>
      <c r="K721" s="2213"/>
      <c r="L721" s="2213"/>
      <c r="M721" s="2213"/>
      <c r="N721" s="2171"/>
      <c r="O721" s="2172"/>
      <c r="P721" s="2172"/>
      <c r="Q721" s="2172"/>
      <c r="R721" s="2172"/>
      <c r="S721" s="2172"/>
      <c r="T721" s="2173"/>
      <c r="U721" s="2067"/>
      <c r="V721" s="2068"/>
      <c r="W721" s="2068"/>
      <c r="X721" s="2068"/>
      <c r="Y721" s="2068"/>
      <c r="Z721" s="2068"/>
      <c r="AA721" s="2068"/>
      <c r="AB721" s="2068"/>
      <c r="AC721" s="2068"/>
      <c r="AD721" s="2068"/>
      <c r="AE721" s="2068"/>
      <c r="AF721" s="2068"/>
      <c r="AG721" s="2068"/>
      <c r="AH721" s="2068"/>
      <c r="AI721" s="2068"/>
      <c r="AJ721" s="2068"/>
      <c r="AK721" s="2068"/>
      <c r="AL721" s="2068"/>
      <c r="AM721" s="2068"/>
      <c r="AN721" s="2068"/>
      <c r="AO721" s="2069"/>
      <c r="AP721" s="2182"/>
      <c r="AQ721" s="2183"/>
      <c r="AR721" s="2075"/>
      <c r="AS721" s="2076"/>
      <c r="AT721" s="2077"/>
      <c r="AU721" s="2077"/>
      <c r="AV721" s="2077"/>
      <c r="AW721" s="2077"/>
      <c r="AX721" s="2077"/>
      <c r="AY721" s="2077"/>
      <c r="AZ721" s="2077"/>
      <c r="BA721" s="2077"/>
      <c r="BB721" s="2077"/>
      <c r="BC721" s="2077"/>
      <c r="BD721" s="2077"/>
      <c r="BE721" s="2077"/>
      <c r="BF721" s="2078"/>
      <c r="BG721" s="57"/>
      <c r="BH721" s="76"/>
      <c r="BI721" s="76"/>
      <c r="BJ721" s="2060"/>
      <c r="BK721" s="2061"/>
      <c r="BL721" s="2061"/>
      <c r="BM721" s="2061"/>
      <c r="BN721" s="2061"/>
      <c r="BO721" s="2062"/>
      <c r="BP721" s="2063"/>
      <c r="BQ721" s="2063"/>
      <c r="BR721" s="2063"/>
      <c r="BS721" s="2063"/>
      <c r="BT721" s="2063"/>
      <c r="BU721" s="2063"/>
      <c r="BV721" s="2063"/>
      <c r="BW721" s="2063"/>
      <c r="BX721" s="2063"/>
      <c r="BY721" s="2063"/>
      <c r="BZ721" s="2063"/>
      <c r="CA721" s="2063"/>
      <c r="CB721" s="2063"/>
      <c r="CC721" s="2063"/>
      <c r="CD721" s="2064"/>
      <c r="CE721" s="76"/>
      <c r="CF721" s="76"/>
      <c r="CG721" s="77"/>
      <c r="CH721" s="77"/>
      <c r="CN721" s="85"/>
      <c r="CO721" s="85"/>
      <c r="CP721" s="85"/>
      <c r="CQ721" s="85"/>
      <c r="CR721" s="85"/>
      <c r="CS721" s="85"/>
    </row>
    <row r="722" spans="1:100" ht="16.5" customHeight="1" thickBot="1" x14ac:dyDescent="0.25">
      <c r="A722" s="132" t="str">
        <f>+IF('⑧一覧からの作成用データ（異動届）'!$AC$43="印刷ＯＫ→",1,"")</f>
        <v/>
      </c>
      <c r="B722" s="2413"/>
      <c r="C722" s="2413"/>
      <c r="D722" s="2396"/>
      <c r="E722" s="2396"/>
      <c r="F722" s="2413"/>
      <c r="G722" s="2413"/>
      <c r="H722" s="2396"/>
      <c r="I722" s="2396"/>
      <c r="J722" s="486"/>
      <c r="K722" s="2213"/>
      <c r="L722" s="2213"/>
      <c r="M722" s="2213"/>
      <c r="N722" s="2174"/>
      <c r="O722" s="2175"/>
      <c r="P722" s="2175"/>
      <c r="Q722" s="2175"/>
      <c r="R722" s="2175"/>
      <c r="S722" s="2175"/>
      <c r="T722" s="2176"/>
      <c r="U722" s="2070"/>
      <c r="V722" s="2071"/>
      <c r="W722" s="2071"/>
      <c r="X722" s="2071"/>
      <c r="Y722" s="2071"/>
      <c r="Z722" s="2071"/>
      <c r="AA722" s="2071"/>
      <c r="AB722" s="2071"/>
      <c r="AC722" s="2071"/>
      <c r="AD722" s="2071"/>
      <c r="AE722" s="2071"/>
      <c r="AF722" s="2071"/>
      <c r="AG722" s="2071"/>
      <c r="AH722" s="2071"/>
      <c r="AI722" s="2071"/>
      <c r="AJ722" s="2071"/>
      <c r="AK722" s="2071"/>
      <c r="AL722" s="2071"/>
      <c r="AM722" s="2071"/>
      <c r="AN722" s="2071"/>
      <c r="AO722" s="2072"/>
      <c r="AP722" s="2182"/>
      <c r="AQ722" s="2183"/>
      <c r="AR722" s="2073" t="s">
        <v>3</v>
      </c>
      <c r="AS722" s="2074"/>
      <c r="AT722" s="2077"/>
      <c r="AU722" s="2077"/>
      <c r="AV722" s="2077"/>
      <c r="AW722" s="2077"/>
      <c r="AX722" s="2077"/>
      <c r="AY722" s="2077"/>
      <c r="AZ722" s="2077"/>
      <c r="BA722" s="2077"/>
      <c r="BB722" s="2077"/>
      <c r="BC722" s="2077"/>
      <c r="BD722" s="2077"/>
      <c r="BE722" s="2077"/>
      <c r="BF722" s="2078"/>
      <c r="BG722" s="58"/>
      <c r="BH722" s="59"/>
      <c r="BI722" s="59"/>
      <c r="BJ722" s="59"/>
      <c r="BK722" s="59"/>
      <c r="BL722" s="59"/>
      <c r="BM722" s="59"/>
      <c r="BN722" s="59"/>
      <c r="BO722" s="59"/>
      <c r="BP722" s="2065"/>
      <c r="BQ722" s="2065"/>
      <c r="BR722" s="2065"/>
      <c r="BS722" s="2065"/>
      <c r="BT722" s="2065"/>
      <c r="BU722" s="2065"/>
      <c r="BV722" s="2065"/>
      <c r="BW722" s="2065"/>
      <c r="BX722" s="2065"/>
      <c r="BY722" s="2065"/>
      <c r="BZ722" s="2065"/>
      <c r="CA722" s="2065"/>
      <c r="CB722" s="2065"/>
      <c r="CC722" s="2065"/>
      <c r="CD722" s="2066"/>
      <c r="CE722" s="76"/>
      <c r="CF722" s="76"/>
      <c r="CG722" s="77"/>
      <c r="CH722" s="77"/>
      <c r="CN722" s="85"/>
      <c r="CO722" s="85"/>
      <c r="CP722" s="85"/>
      <c r="CQ722" s="85"/>
      <c r="CR722" s="85"/>
      <c r="CS722" s="85"/>
      <c r="CT722" s="85"/>
      <c r="CU722" s="85"/>
      <c r="CV722" s="85"/>
    </row>
    <row r="723" spans="1:100" ht="16.5" customHeight="1" thickBot="1" x14ac:dyDescent="0.25">
      <c r="A723" s="132" t="str">
        <f>+IF('⑧一覧からの作成用データ（異動届）'!$AC$43="印刷ＯＫ→",1,"")</f>
        <v/>
      </c>
      <c r="B723" s="2413"/>
      <c r="C723" s="2413"/>
      <c r="D723" s="2396"/>
      <c r="E723" s="2396"/>
      <c r="F723" s="2413"/>
      <c r="G723" s="2413"/>
      <c r="H723" s="2396"/>
      <c r="I723" s="2396"/>
      <c r="J723" s="486"/>
      <c r="K723" s="2213"/>
      <c r="L723" s="2213"/>
      <c r="M723" s="2213"/>
      <c r="N723" s="1529" t="s">
        <v>36</v>
      </c>
      <c r="O723" s="2079"/>
      <c r="P723" s="2079"/>
      <c r="Q723" s="2079"/>
      <c r="R723" s="2079"/>
      <c r="S723" s="2079"/>
      <c r="T723" s="2080"/>
      <c r="U723" s="2081"/>
      <c r="V723" s="2082"/>
      <c r="W723" s="2082"/>
      <c r="X723" s="2082"/>
      <c r="Y723" s="2082"/>
      <c r="Z723" s="2082"/>
      <c r="AA723" s="2082"/>
      <c r="AB723" s="2082"/>
      <c r="AC723" s="2082"/>
      <c r="AD723" s="2082"/>
      <c r="AE723" s="2082"/>
      <c r="AF723" s="2082"/>
      <c r="AG723" s="2082"/>
      <c r="AH723" s="2082"/>
      <c r="AI723" s="2082"/>
      <c r="AJ723" s="2082"/>
      <c r="AK723" s="2082"/>
      <c r="AL723" s="2082"/>
      <c r="AM723" s="2082"/>
      <c r="AN723" s="2082"/>
      <c r="AO723" s="2083"/>
      <c r="AP723" s="2182"/>
      <c r="AQ723" s="2183"/>
      <c r="AR723" s="2075"/>
      <c r="AS723" s="2076"/>
      <c r="AT723" s="2077"/>
      <c r="AU723" s="2077"/>
      <c r="AV723" s="2077"/>
      <c r="AW723" s="2077"/>
      <c r="AX723" s="2077"/>
      <c r="AY723" s="2077"/>
      <c r="AZ723" s="2077"/>
      <c r="BA723" s="2077"/>
      <c r="BB723" s="2077"/>
      <c r="BC723" s="2077"/>
      <c r="BD723" s="2077"/>
      <c r="BE723" s="2077"/>
      <c r="BF723" s="2078"/>
      <c r="BG723" s="2165" t="s">
        <v>34</v>
      </c>
      <c r="BH723" s="1564"/>
      <c r="BI723" s="1564"/>
      <c r="BJ723" s="1564"/>
      <c r="BK723" s="1564"/>
      <c r="BL723" s="1564"/>
      <c r="BM723" s="1564"/>
      <c r="BN723" s="1564"/>
      <c r="BO723" s="1565"/>
      <c r="BP723" s="2166"/>
      <c r="BQ723" s="714"/>
      <c r="BR723" s="714"/>
      <c r="BS723" s="714"/>
      <c r="BT723" s="714"/>
      <c r="BU723" s="714"/>
      <c r="BV723" s="714"/>
      <c r="BW723" s="714"/>
      <c r="BX723" s="714"/>
      <c r="BY723" s="714"/>
      <c r="BZ723" s="714"/>
      <c r="CA723" s="714"/>
      <c r="CB723" s="714"/>
      <c r="CC723" s="714"/>
      <c r="CD723" s="2167"/>
      <c r="CE723" s="76"/>
      <c r="CF723" s="76"/>
      <c r="CG723" s="77"/>
      <c r="CH723" s="77"/>
      <c r="CN723" s="85"/>
      <c r="CO723" s="85"/>
      <c r="CP723" s="85"/>
      <c r="CQ723" s="85"/>
      <c r="CR723" s="85"/>
      <c r="CS723" s="85"/>
      <c r="CT723" s="85"/>
      <c r="CU723" s="85"/>
      <c r="CV723" s="85"/>
    </row>
    <row r="724" spans="1:100" ht="16.5" customHeight="1" x14ac:dyDescent="0.2">
      <c r="A724" s="132" t="str">
        <f>+IF('⑧一覧からの作成用データ（異動届）'!$AC$43="印刷ＯＫ→",1,"")</f>
        <v/>
      </c>
      <c r="B724" s="2413"/>
      <c r="C724" s="2413"/>
      <c r="D724" s="2396"/>
      <c r="E724" s="2396"/>
      <c r="F724" s="2413"/>
      <c r="G724" s="2413"/>
      <c r="H724" s="2396"/>
      <c r="I724" s="2396"/>
      <c r="J724" s="486"/>
      <c r="K724" s="2213"/>
      <c r="L724" s="2213"/>
      <c r="M724" s="2213"/>
      <c r="N724" s="2186" t="s">
        <v>37</v>
      </c>
      <c r="O724" s="2187"/>
      <c r="P724" s="2187"/>
      <c r="Q724" s="2187"/>
      <c r="R724" s="2187"/>
      <c r="S724" s="2187"/>
      <c r="T724" s="2188"/>
      <c r="U724" s="2192"/>
      <c r="V724" s="2193"/>
      <c r="W724" s="2193"/>
      <c r="X724" s="2193"/>
      <c r="Y724" s="2193"/>
      <c r="Z724" s="2193"/>
      <c r="AA724" s="2193"/>
      <c r="AB724" s="2193"/>
      <c r="AC724" s="2193"/>
      <c r="AD724" s="2193"/>
      <c r="AE724" s="2193"/>
      <c r="AF724" s="2193"/>
      <c r="AG724" s="2193"/>
      <c r="AH724" s="2193"/>
      <c r="AI724" s="2193"/>
      <c r="AJ724" s="2193"/>
      <c r="AK724" s="2193"/>
      <c r="AL724" s="2193"/>
      <c r="AM724" s="2193"/>
      <c r="AN724" s="2193"/>
      <c r="AO724" s="2194"/>
      <c r="AP724" s="2182"/>
      <c r="AQ724" s="2183"/>
      <c r="AR724" s="2073" t="s">
        <v>4</v>
      </c>
      <c r="AS724" s="2074"/>
      <c r="AT724" s="2178"/>
      <c r="AU724" s="2195"/>
      <c r="AV724" s="2195"/>
      <c r="AW724" s="2195"/>
      <c r="AX724" s="2195"/>
      <c r="AY724" s="2195"/>
      <c r="AZ724" s="2195"/>
      <c r="BA724" s="2195"/>
      <c r="BB724" s="2195"/>
      <c r="BC724" s="2195"/>
      <c r="BD724" s="2195"/>
      <c r="BE724" s="2195"/>
      <c r="BF724" s="2195"/>
      <c r="BG724" s="1640" t="s">
        <v>309</v>
      </c>
      <c r="BH724" s="1590"/>
      <c r="BI724" s="1590"/>
      <c r="BJ724" s="1590"/>
      <c r="BK724" s="1590"/>
      <c r="BL724" s="1590"/>
      <c r="BM724" s="1590"/>
      <c r="BN724" s="1590"/>
      <c r="BO724" s="2039"/>
      <c r="BP724" s="2041"/>
      <c r="BQ724" s="2042"/>
      <c r="BR724" s="2042"/>
      <c r="BS724" s="2043"/>
      <c r="BT724" s="2047" t="s">
        <v>41</v>
      </c>
      <c r="BU724" s="2048"/>
      <c r="BV724" s="2048"/>
      <c r="BW724" s="2051" t="s">
        <v>42</v>
      </c>
      <c r="BX724" s="2051"/>
      <c r="BY724" s="2051"/>
      <c r="BZ724" s="2051"/>
      <c r="CA724" s="2051" t="s">
        <v>43</v>
      </c>
      <c r="CB724" s="2051"/>
      <c r="CC724" s="2051"/>
      <c r="CD724" s="2053"/>
      <c r="CE724" s="76"/>
      <c r="CF724" s="76"/>
      <c r="CG724" s="77"/>
      <c r="CH724" s="77"/>
      <c r="CN724" s="85"/>
      <c r="CO724" s="85"/>
      <c r="CP724" s="85"/>
      <c r="CQ724" s="85"/>
      <c r="CR724" s="85"/>
      <c r="CS724" s="85"/>
      <c r="CT724" s="85"/>
      <c r="CU724" s="85"/>
      <c r="CV724" s="85"/>
    </row>
    <row r="725" spans="1:100" ht="12" customHeight="1" thickBot="1" x14ac:dyDescent="0.25">
      <c r="A725" s="132" t="str">
        <f>+IF('⑧一覧からの作成用データ（異動届）'!$AC$43="印刷ＯＫ→",1,"")</f>
        <v/>
      </c>
      <c r="B725" s="2413"/>
      <c r="C725" s="2413"/>
      <c r="D725" s="2396"/>
      <c r="E725" s="2396"/>
      <c r="F725" s="2413"/>
      <c r="G725" s="2413"/>
      <c r="H725" s="2396"/>
      <c r="I725" s="2396"/>
      <c r="J725" s="486"/>
      <c r="K725" s="2213"/>
      <c r="L725" s="2213"/>
      <c r="M725" s="2213"/>
      <c r="N725" s="2189"/>
      <c r="O725" s="2190"/>
      <c r="P725" s="2190"/>
      <c r="Q725" s="2190"/>
      <c r="R725" s="2190"/>
      <c r="S725" s="2190"/>
      <c r="T725" s="2191"/>
      <c r="U725" s="2070"/>
      <c r="V725" s="2071"/>
      <c r="W725" s="2071"/>
      <c r="X725" s="2071"/>
      <c r="Y725" s="2071"/>
      <c r="Z725" s="2071"/>
      <c r="AA725" s="2071"/>
      <c r="AB725" s="2071"/>
      <c r="AC725" s="2071"/>
      <c r="AD725" s="2071"/>
      <c r="AE725" s="2071"/>
      <c r="AF725" s="2071"/>
      <c r="AG725" s="2071"/>
      <c r="AH725" s="2071"/>
      <c r="AI725" s="2071"/>
      <c r="AJ725" s="2071"/>
      <c r="AK725" s="2071"/>
      <c r="AL725" s="2071"/>
      <c r="AM725" s="2071"/>
      <c r="AN725" s="2071"/>
      <c r="AO725" s="2072"/>
      <c r="AP725" s="2184"/>
      <c r="AQ725" s="2185"/>
      <c r="AR725" s="2075"/>
      <c r="AS725" s="2076"/>
      <c r="AT725" s="2196"/>
      <c r="AU725" s="2197"/>
      <c r="AV725" s="2197"/>
      <c r="AW725" s="2197"/>
      <c r="AX725" s="2197"/>
      <c r="AY725" s="2197"/>
      <c r="AZ725" s="2197"/>
      <c r="BA725" s="2197"/>
      <c r="BB725" s="2197"/>
      <c r="BC725" s="2197"/>
      <c r="BD725" s="2197"/>
      <c r="BE725" s="2197"/>
      <c r="BF725" s="2197"/>
      <c r="BG725" s="1637"/>
      <c r="BH725" s="1638"/>
      <c r="BI725" s="1638"/>
      <c r="BJ725" s="1638"/>
      <c r="BK725" s="1638"/>
      <c r="BL725" s="1638"/>
      <c r="BM725" s="1638"/>
      <c r="BN725" s="1638"/>
      <c r="BO725" s="2040"/>
      <c r="BP725" s="2044"/>
      <c r="BQ725" s="2045"/>
      <c r="BR725" s="2045"/>
      <c r="BS725" s="2046"/>
      <c r="BT725" s="2049"/>
      <c r="BU725" s="2050"/>
      <c r="BV725" s="2050"/>
      <c r="BW725" s="2052"/>
      <c r="BX725" s="2052"/>
      <c r="BY725" s="2052"/>
      <c r="BZ725" s="2052"/>
      <c r="CA725" s="2052"/>
      <c r="CB725" s="2052"/>
      <c r="CC725" s="2052"/>
      <c r="CD725" s="2054"/>
      <c r="CE725" s="76"/>
      <c r="CF725" s="76"/>
      <c r="CG725" s="77"/>
      <c r="CH725" s="77"/>
      <c r="CN725" s="85"/>
      <c r="CO725" s="85"/>
      <c r="CP725" s="85"/>
      <c r="CQ725" s="85"/>
      <c r="CR725" s="85"/>
      <c r="CS725" s="85"/>
      <c r="CT725" s="85"/>
      <c r="CU725" s="85"/>
      <c r="CV725" s="85"/>
    </row>
    <row r="726" spans="1:100" ht="6.75" customHeight="1" x14ac:dyDescent="0.2">
      <c r="A726" s="132" t="str">
        <f>+IF('⑧一覧からの作成用データ（異動届）'!$AC$43="印刷ＯＫ→",1,"")</f>
        <v/>
      </c>
      <c r="B726" s="2413"/>
      <c r="C726" s="2413"/>
      <c r="D726" s="2396"/>
      <c r="E726" s="2396"/>
      <c r="F726" s="2413"/>
      <c r="G726" s="2413"/>
      <c r="H726" s="2396"/>
      <c r="I726" s="2396"/>
      <c r="J726" s="486"/>
      <c r="K726" s="2055" t="s">
        <v>79</v>
      </c>
      <c r="L726" s="2055"/>
      <c r="M726" s="2055"/>
      <c r="N726" s="2055"/>
      <c r="O726" s="2055"/>
      <c r="P726" s="2055"/>
      <c r="Q726" s="2055"/>
      <c r="R726" s="2055"/>
      <c r="S726" s="2055"/>
      <c r="T726" s="2055"/>
      <c r="U726" s="2055"/>
      <c r="V726" s="2055"/>
      <c r="W726" s="2055"/>
      <c r="X726" s="2055"/>
      <c r="Y726" s="2055"/>
      <c r="Z726" s="2055"/>
      <c r="AA726" s="2055"/>
      <c r="AB726" s="2055"/>
      <c r="AC726" s="2055"/>
      <c r="AD726" s="2055"/>
      <c r="AE726" s="2055"/>
      <c r="AF726" s="2055"/>
      <c r="AG726" s="2055"/>
      <c r="AH726" s="2055"/>
      <c r="AI726" s="2055"/>
      <c r="AJ726" s="2055"/>
      <c r="AK726" s="2055"/>
      <c r="AL726" s="2055"/>
      <c r="AM726" s="2055"/>
      <c r="AN726" s="2055"/>
      <c r="AO726" s="2055"/>
      <c r="AP726" s="2055"/>
      <c r="AQ726" s="2055"/>
      <c r="AR726" s="2055"/>
      <c r="AS726" s="2055"/>
      <c r="AT726" s="2055"/>
      <c r="AU726" s="2055"/>
      <c r="AV726" s="2055"/>
      <c r="AW726" s="2055"/>
      <c r="AX726" s="2055"/>
      <c r="AY726" s="2055"/>
      <c r="AZ726" s="2055"/>
      <c r="BA726" s="2055"/>
      <c r="BB726" s="2055"/>
      <c r="BC726" s="2055"/>
      <c r="BD726" s="2055"/>
      <c r="BE726" s="2055"/>
      <c r="BF726" s="2055"/>
      <c r="BG726" s="60"/>
      <c r="BH726" s="60"/>
      <c r="BI726" s="60"/>
      <c r="BJ726" s="60"/>
      <c r="BK726" s="61"/>
      <c r="BL726" s="76"/>
      <c r="BM726" s="76"/>
      <c r="BN726" s="76"/>
      <c r="BO726" s="76"/>
      <c r="BP726" s="76"/>
      <c r="BQ726" s="76"/>
      <c r="BR726" s="76"/>
      <c r="BS726" s="76"/>
      <c r="BT726" s="76"/>
      <c r="BU726" s="76"/>
      <c r="BV726" s="76"/>
      <c r="BW726" s="76"/>
      <c r="BX726" s="76"/>
      <c r="BY726" s="76"/>
      <c r="BZ726" s="76"/>
      <c r="CA726" s="76"/>
      <c r="CB726" s="76"/>
      <c r="CC726" s="76"/>
      <c r="CD726" s="76"/>
      <c r="CE726" s="76"/>
      <c r="CF726" s="76"/>
      <c r="CG726" s="77"/>
      <c r="CH726" s="77"/>
      <c r="CN726" s="85"/>
      <c r="CO726" s="85"/>
      <c r="CP726" s="85"/>
      <c r="CQ726" s="85"/>
      <c r="CR726" s="85"/>
      <c r="CS726" s="85"/>
      <c r="CT726" s="85"/>
      <c r="CU726" s="85"/>
      <c r="CV726" s="85"/>
    </row>
    <row r="727" spans="1:100" ht="13.5" customHeight="1" thickBot="1" x14ac:dyDescent="0.25">
      <c r="A727" s="132" t="str">
        <f>+IF('⑧一覧からの作成用データ（異動届）'!$AC$43="印刷ＯＫ→",1,"")</f>
        <v/>
      </c>
      <c r="B727" s="2413"/>
      <c r="C727" s="2413"/>
      <c r="D727" s="2396"/>
      <c r="E727" s="2396"/>
      <c r="F727" s="2413"/>
      <c r="G727" s="2413"/>
      <c r="H727" s="2396"/>
      <c r="I727" s="2396"/>
      <c r="J727" s="486"/>
      <c r="K727" s="2056"/>
      <c r="L727" s="2056"/>
      <c r="M727" s="2056"/>
      <c r="N727" s="2056"/>
      <c r="O727" s="2056"/>
      <c r="P727" s="2056"/>
      <c r="Q727" s="2056"/>
      <c r="R727" s="2056"/>
      <c r="S727" s="2056"/>
      <c r="T727" s="2056"/>
      <c r="U727" s="2056"/>
      <c r="V727" s="2056"/>
      <c r="W727" s="2056"/>
      <c r="X727" s="2056"/>
      <c r="Y727" s="2056"/>
      <c r="Z727" s="2056"/>
      <c r="AA727" s="2056"/>
      <c r="AB727" s="2056"/>
      <c r="AC727" s="2056"/>
      <c r="AD727" s="2056"/>
      <c r="AE727" s="2056"/>
      <c r="AF727" s="2056"/>
      <c r="AG727" s="2056"/>
      <c r="AH727" s="2056"/>
      <c r="AI727" s="2056"/>
      <c r="AJ727" s="2056"/>
      <c r="AK727" s="2056"/>
      <c r="AL727" s="2056"/>
      <c r="AM727" s="2056"/>
      <c r="AN727" s="2056"/>
      <c r="AO727" s="2056"/>
      <c r="AP727" s="2056"/>
      <c r="AQ727" s="2056"/>
      <c r="AR727" s="2056"/>
      <c r="AS727" s="2056"/>
      <c r="AT727" s="2056"/>
      <c r="AU727" s="2056"/>
      <c r="AV727" s="2056"/>
      <c r="AW727" s="2056"/>
      <c r="AX727" s="2056"/>
      <c r="AY727" s="2056"/>
      <c r="AZ727" s="2056"/>
      <c r="BA727" s="2056"/>
      <c r="BB727" s="2056"/>
      <c r="BC727" s="2056"/>
      <c r="BD727" s="2056"/>
      <c r="BE727" s="2056"/>
      <c r="BF727" s="2056"/>
      <c r="BG727" s="60"/>
      <c r="BH727" s="60"/>
      <c r="BI727" s="60"/>
      <c r="BJ727" s="60"/>
      <c r="BK727" s="62"/>
      <c r="BL727" s="62"/>
      <c r="BM727" s="62"/>
      <c r="BN727" s="62"/>
      <c r="BO727" s="62"/>
      <c r="BP727" s="62"/>
      <c r="BQ727" s="62"/>
      <c r="BR727" s="62"/>
      <c r="BS727" s="62"/>
      <c r="BT727" s="62"/>
      <c r="BU727" s="62"/>
      <c r="BV727" s="62"/>
      <c r="BW727" s="62"/>
      <c r="BX727" s="62"/>
      <c r="BY727" s="62"/>
      <c r="BZ727" s="62"/>
      <c r="CA727" s="62"/>
      <c r="CB727" s="62"/>
      <c r="CC727" s="62"/>
      <c r="CD727" s="62"/>
      <c r="CE727" s="76"/>
      <c r="CF727" s="76"/>
      <c r="CG727" s="91"/>
      <c r="CH727" s="77"/>
      <c r="CN727" s="85"/>
      <c r="CO727" s="85"/>
      <c r="CP727" s="85"/>
      <c r="CQ727" s="85"/>
      <c r="CR727" s="85"/>
      <c r="CS727" s="85"/>
      <c r="CT727" s="85"/>
      <c r="CU727" s="85"/>
    </row>
    <row r="728" spans="1:100" ht="11.25" customHeight="1" thickBot="1" x14ac:dyDescent="0.25">
      <c r="A728" s="132" t="str">
        <f>+IF('⑧一覧からの作成用データ（異動届）'!$AC$43="印刷ＯＫ→",1,"")</f>
        <v/>
      </c>
      <c r="B728" s="2413"/>
      <c r="C728" s="2413"/>
      <c r="D728" s="2396"/>
      <c r="E728" s="2396"/>
      <c r="F728" s="2413"/>
      <c r="G728" s="2413"/>
      <c r="H728" s="2396"/>
      <c r="I728" s="2396"/>
      <c r="J728" s="486"/>
      <c r="K728" s="2152" t="s">
        <v>44</v>
      </c>
      <c r="L728" s="2153"/>
      <c r="M728" s="2153"/>
      <c r="N728" s="2153"/>
      <c r="O728" s="2154"/>
      <c r="P728" s="2158" t="s">
        <v>46</v>
      </c>
      <c r="Q728" s="2159"/>
      <c r="R728" s="2159"/>
      <c r="S728" s="2159"/>
      <c r="T728" s="2159"/>
      <c r="U728" s="2159"/>
      <c r="V728" s="2159"/>
      <c r="W728" s="2159"/>
      <c r="X728" s="2117" t="str">
        <f>'⑧一覧からの作成用データ（異動届）'!$R$43&amp;""</f>
        <v/>
      </c>
      <c r="Y728" s="2117"/>
      <c r="Z728" s="2117"/>
      <c r="AA728" s="2119" t="s">
        <v>48</v>
      </c>
      <c r="AB728" s="2119"/>
      <c r="AC728" s="2119"/>
      <c r="AD728" s="2119"/>
      <c r="AE728" s="2119"/>
      <c r="AF728" s="2119"/>
      <c r="AG728" s="2119"/>
      <c r="AH728" s="2119"/>
      <c r="AI728" s="2119"/>
      <c r="AJ728" s="2119"/>
      <c r="AK728" s="2119"/>
      <c r="AL728" s="2119"/>
      <c r="AM728" s="2119"/>
      <c r="AN728" s="2119"/>
      <c r="AO728" s="2119"/>
      <c r="AP728" s="2119"/>
      <c r="AQ728" s="2119"/>
      <c r="AR728" s="2119"/>
      <c r="AS728" s="2120"/>
      <c r="AT728" s="2160" t="s">
        <v>50</v>
      </c>
      <c r="AU728" s="2160"/>
      <c r="AV728" s="2160"/>
      <c r="AW728" s="2160"/>
      <c r="AX728" s="2160"/>
      <c r="AY728" s="2160"/>
      <c r="AZ728" s="2161" t="s">
        <v>53</v>
      </c>
      <c r="BA728" s="2162"/>
      <c r="BB728" s="2162"/>
      <c r="BC728" s="2162"/>
      <c r="BD728" s="2162"/>
      <c r="BE728" s="2162"/>
      <c r="BF728" s="2162"/>
      <c r="BG728" s="2162"/>
      <c r="BH728" s="2162"/>
      <c r="BI728" s="2162"/>
      <c r="BJ728" s="2162"/>
      <c r="BK728" s="2036" t="s">
        <v>54</v>
      </c>
      <c r="BL728" s="2037"/>
      <c r="BM728" s="2037"/>
      <c r="BN728" s="2037"/>
      <c r="BO728" s="2037"/>
      <c r="BP728" s="2037"/>
      <c r="BQ728" s="2037"/>
      <c r="BR728" s="2037"/>
      <c r="BS728" s="2037"/>
      <c r="BT728" s="2037"/>
      <c r="BU728" s="2037"/>
      <c r="BV728" s="2037"/>
      <c r="BW728" s="2037"/>
      <c r="BX728" s="2037"/>
      <c r="BY728" s="2037"/>
      <c r="BZ728" s="2037"/>
      <c r="CA728" s="2037"/>
      <c r="CB728" s="2037"/>
      <c r="CC728" s="2037"/>
      <c r="CD728" s="2038"/>
      <c r="CE728" s="90"/>
      <c r="CF728" s="90"/>
      <c r="CG728" s="91"/>
      <c r="CH728" s="77"/>
      <c r="CN728" s="85"/>
      <c r="CO728" s="85"/>
      <c r="CP728" s="85"/>
      <c r="CQ728" s="85"/>
      <c r="CR728" s="85"/>
      <c r="CS728" s="85"/>
      <c r="CT728" s="85"/>
      <c r="CU728" s="85"/>
    </row>
    <row r="729" spans="1:100" ht="11.25" customHeight="1" x14ac:dyDescent="0.2">
      <c r="A729" s="132" t="str">
        <f>+IF('⑧一覧からの作成用データ（異動届）'!$AC$43="印刷ＯＫ→",1,"")</f>
        <v/>
      </c>
      <c r="B729" s="2413"/>
      <c r="C729" s="2413"/>
      <c r="D729" s="2396"/>
      <c r="E729" s="2396"/>
      <c r="F729" s="2413"/>
      <c r="G729" s="2413"/>
      <c r="H729" s="2396"/>
      <c r="I729" s="2396"/>
      <c r="J729" s="486"/>
      <c r="K729" s="2155"/>
      <c r="L729" s="2156"/>
      <c r="M729" s="2156"/>
      <c r="N729" s="2156"/>
      <c r="O729" s="2157"/>
      <c r="P729" s="2145"/>
      <c r="Q729" s="2146"/>
      <c r="R729" s="2146"/>
      <c r="S729" s="2146"/>
      <c r="T729" s="2146"/>
      <c r="U729" s="2146"/>
      <c r="V729" s="2146"/>
      <c r="W729" s="2146"/>
      <c r="X729" s="2118"/>
      <c r="Y729" s="2118"/>
      <c r="Z729" s="2118"/>
      <c r="AA729" s="2084"/>
      <c r="AB729" s="2084"/>
      <c r="AC729" s="2084"/>
      <c r="AD729" s="2084"/>
      <c r="AE729" s="2084"/>
      <c r="AF729" s="2084"/>
      <c r="AG729" s="2084"/>
      <c r="AH729" s="2084"/>
      <c r="AI729" s="2084"/>
      <c r="AJ729" s="2084"/>
      <c r="AK729" s="2084"/>
      <c r="AL729" s="2084"/>
      <c r="AM729" s="2084"/>
      <c r="AN729" s="2084"/>
      <c r="AO729" s="2084"/>
      <c r="AP729" s="2084"/>
      <c r="AQ729" s="2084"/>
      <c r="AR729" s="2084"/>
      <c r="AS729" s="2086"/>
      <c r="AT729" s="2160"/>
      <c r="AU729" s="2160"/>
      <c r="AV729" s="2160"/>
      <c r="AW729" s="2160"/>
      <c r="AX729" s="2160"/>
      <c r="AY729" s="2160"/>
      <c r="AZ729" s="2163"/>
      <c r="BA729" s="2164"/>
      <c r="BB729" s="2164"/>
      <c r="BC729" s="2164"/>
      <c r="BD729" s="2164"/>
      <c r="BE729" s="2164"/>
      <c r="BF729" s="2164"/>
      <c r="BG729" s="2164"/>
      <c r="BH729" s="2164"/>
      <c r="BI729" s="2164"/>
      <c r="BJ729" s="2164"/>
      <c r="BK729" s="51"/>
      <c r="BL729" s="2123" t="str">
        <f>IF('⑧一覧からの作成用データ（異動届）'!$Z$43="","",'⑧一覧からの作成用データ（異動届）'!$Z$43)</f>
        <v/>
      </c>
      <c r="BM729" s="2124"/>
      <c r="BN729" s="2124"/>
      <c r="BO729" s="2124"/>
      <c r="BP729" s="2125"/>
      <c r="BQ729" s="2132" t="s">
        <v>312</v>
      </c>
      <c r="BR729" s="2133"/>
      <c r="BS729" s="2133"/>
      <c r="BT729" s="2133"/>
      <c r="BU729" s="2133"/>
      <c r="BV729" s="2133"/>
      <c r="BW729" s="2133"/>
      <c r="BX729" s="2133"/>
      <c r="BY729" s="2133"/>
      <c r="BZ729" s="2133"/>
      <c r="CA729" s="2133"/>
      <c r="CB729" s="2133"/>
      <c r="CC729" s="2133"/>
      <c r="CD729" s="2134"/>
      <c r="CE729" s="90"/>
      <c r="CF729" s="90"/>
      <c r="CG729" s="91"/>
      <c r="CH729" s="77"/>
    </row>
    <row r="730" spans="1:100" ht="11.25" customHeight="1" x14ac:dyDescent="0.2">
      <c r="A730" s="132" t="str">
        <f>+IF('⑧一覧からの作成用データ（異動届）'!$AC$43="印刷ＯＫ→",1,"")</f>
        <v/>
      </c>
      <c r="B730" s="2413"/>
      <c r="C730" s="2413"/>
      <c r="D730" s="2396"/>
      <c r="E730" s="2396"/>
      <c r="F730" s="2413"/>
      <c r="G730" s="2413"/>
      <c r="H730" s="2396"/>
      <c r="I730" s="2396"/>
      <c r="J730" s="486"/>
      <c r="K730" s="2139" t="s">
        <v>45</v>
      </c>
      <c r="L730" s="2140"/>
      <c r="M730" s="2140"/>
      <c r="N730" s="2140"/>
      <c r="O730" s="2141"/>
      <c r="P730" s="2145" t="s">
        <v>47</v>
      </c>
      <c r="Q730" s="2146"/>
      <c r="R730" s="2146"/>
      <c r="S730" s="2146"/>
      <c r="T730" s="2146"/>
      <c r="U730" s="2146"/>
      <c r="V730" s="2146"/>
      <c r="W730" s="2146"/>
      <c r="X730" s="2085"/>
      <c r="Y730" s="2085"/>
      <c r="Z730" s="2085"/>
      <c r="AA730" s="2084" t="s">
        <v>49</v>
      </c>
      <c r="AB730" s="2084"/>
      <c r="AC730" s="2084"/>
      <c r="AD730" s="2084"/>
      <c r="AE730" s="2084"/>
      <c r="AF730" s="2084"/>
      <c r="AG730" s="2084"/>
      <c r="AH730" s="2084"/>
      <c r="AI730" s="2084"/>
      <c r="AJ730" s="2084"/>
      <c r="AK730" s="2084"/>
      <c r="AL730" s="2084"/>
      <c r="AM730" s="2084"/>
      <c r="AN730" s="2084"/>
      <c r="AO730" s="2084"/>
      <c r="AP730" s="2084"/>
      <c r="AQ730" s="2084"/>
      <c r="AR730" s="2084"/>
      <c r="AS730" s="2086"/>
      <c r="AT730" s="2150" t="s">
        <v>526</v>
      </c>
      <c r="AU730" s="2105"/>
      <c r="AV730" s="2105" t="s">
        <v>51</v>
      </c>
      <c r="AW730" s="2105" t="s">
        <v>479</v>
      </c>
      <c r="AX730" s="2105"/>
      <c r="AY730" s="2099" t="s">
        <v>52</v>
      </c>
      <c r="AZ730" s="2101" t="str">
        <f>'⑧一覧からの作成用データ（異動届）'!$AB$43&amp;""</f>
        <v/>
      </c>
      <c r="BA730" s="2102"/>
      <c r="BB730" s="2102"/>
      <c r="BC730" s="2102"/>
      <c r="BD730" s="2102"/>
      <c r="BE730" s="2102"/>
      <c r="BF730" s="2102"/>
      <c r="BG730" s="2102"/>
      <c r="BH730" s="2102"/>
      <c r="BI730" s="2105" t="s">
        <v>6</v>
      </c>
      <c r="BJ730" s="2105"/>
      <c r="BK730" s="51"/>
      <c r="BL730" s="2126"/>
      <c r="BM730" s="2127"/>
      <c r="BN730" s="2127"/>
      <c r="BO730" s="2127"/>
      <c r="BP730" s="2128"/>
      <c r="BQ730" s="2135"/>
      <c r="BR730" s="2133"/>
      <c r="BS730" s="2133"/>
      <c r="BT730" s="2133"/>
      <c r="BU730" s="2133"/>
      <c r="BV730" s="2133"/>
      <c r="BW730" s="2133"/>
      <c r="BX730" s="2133"/>
      <c r="BY730" s="2133"/>
      <c r="BZ730" s="2133"/>
      <c r="CA730" s="2133"/>
      <c r="CB730" s="2133"/>
      <c r="CC730" s="2133"/>
      <c r="CD730" s="2134"/>
      <c r="CE730" s="90"/>
      <c r="CF730" s="90"/>
      <c r="CG730" s="91"/>
      <c r="CH730" s="77"/>
    </row>
    <row r="731" spans="1:100" ht="11.25" customHeight="1" thickBot="1" x14ac:dyDescent="0.25">
      <c r="A731" s="132" t="str">
        <f>+IF('⑧一覧からの作成用データ（異動届）'!$AC$43="印刷ＯＫ→",1,"")</f>
        <v/>
      </c>
      <c r="B731" s="2413"/>
      <c r="C731" s="2413"/>
      <c r="D731" s="2396"/>
      <c r="E731" s="2396"/>
      <c r="F731" s="2413"/>
      <c r="G731" s="2413"/>
      <c r="H731" s="2396"/>
      <c r="I731" s="2396"/>
      <c r="J731" s="486"/>
      <c r="K731" s="2142"/>
      <c r="L731" s="2143"/>
      <c r="M731" s="2143"/>
      <c r="N731" s="2143"/>
      <c r="O731" s="2144"/>
      <c r="P731" s="2147"/>
      <c r="Q731" s="2148"/>
      <c r="R731" s="2148"/>
      <c r="S731" s="2148"/>
      <c r="T731" s="2148"/>
      <c r="U731" s="2148"/>
      <c r="V731" s="2148"/>
      <c r="W731" s="2148"/>
      <c r="X731" s="2149"/>
      <c r="Y731" s="2149"/>
      <c r="Z731" s="2149"/>
      <c r="AA731" s="2094"/>
      <c r="AB731" s="2094"/>
      <c r="AC731" s="2094"/>
      <c r="AD731" s="2094"/>
      <c r="AE731" s="2094"/>
      <c r="AF731" s="2094"/>
      <c r="AG731" s="2094"/>
      <c r="AH731" s="2094"/>
      <c r="AI731" s="2094"/>
      <c r="AJ731" s="2094"/>
      <c r="AK731" s="2094"/>
      <c r="AL731" s="2094"/>
      <c r="AM731" s="2094"/>
      <c r="AN731" s="2094"/>
      <c r="AO731" s="2094"/>
      <c r="AP731" s="2094"/>
      <c r="AQ731" s="2094"/>
      <c r="AR731" s="2094"/>
      <c r="AS731" s="2095"/>
      <c r="AT731" s="2151"/>
      <c r="AU731" s="2106"/>
      <c r="AV731" s="2106"/>
      <c r="AW731" s="2106"/>
      <c r="AX731" s="2106"/>
      <c r="AY731" s="2100"/>
      <c r="AZ731" s="2103"/>
      <c r="BA731" s="2104"/>
      <c r="BB731" s="2104"/>
      <c r="BC731" s="2104"/>
      <c r="BD731" s="2104"/>
      <c r="BE731" s="2104"/>
      <c r="BF731" s="2104"/>
      <c r="BG731" s="2104"/>
      <c r="BH731" s="2104"/>
      <c r="BI731" s="2106"/>
      <c r="BJ731" s="2106"/>
      <c r="BK731" s="52"/>
      <c r="BL731" s="2129"/>
      <c r="BM731" s="2130"/>
      <c r="BN731" s="2130"/>
      <c r="BO731" s="2130"/>
      <c r="BP731" s="2131"/>
      <c r="BQ731" s="2136"/>
      <c r="BR731" s="2137"/>
      <c r="BS731" s="2137"/>
      <c r="BT731" s="2137"/>
      <c r="BU731" s="2137"/>
      <c r="BV731" s="2137"/>
      <c r="BW731" s="2137"/>
      <c r="BX731" s="2137"/>
      <c r="BY731" s="2137"/>
      <c r="BZ731" s="2137"/>
      <c r="CA731" s="2137"/>
      <c r="CB731" s="2137"/>
      <c r="CC731" s="2137"/>
      <c r="CD731" s="2138"/>
      <c r="CE731" s="90"/>
      <c r="CF731" s="90"/>
      <c r="CG731" s="91"/>
      <c r="CH731" s="77"/>
    </row>
    <row r="732" spans="1:100" ht="6.75" customHeight="1" x14ac:dyDescent="0.2">
      <c r="A732" s="132" t="str">
        <f>+IF('⑧一覧からの作成用データ（異動届）'!$AC$43="印刷ＯＫ→",1,"")</f>
        <v/>
      </c>
      <c r="B732" s="2413"/>
      <c r="C732" s="2413"/>
      <c r="D732" s="2396"/>
      <c r="E732" s="2396"/>
      <c r="F732" s="2413"/>
      <c r="G732" s="2413"/>
      <c r="H732" s="2396"/>
      <c r="I732" s="2396"/>
      <c r="J732" s="486"/>
      <c r="K732" s="2107" t="s">
        <v>80</v>
      </c>
      <c r="L732" s="2107"/>
      <c r="M732" s="2107"/>
      <c r="N732" s="2107"/>
      <c r="O732" s="2107"/>
      <c r="P732" s="2107"/>
      <c r="Q732" s="2107"/>
      <c r="R732" s="2107"/>
      <c r="S732" s="2107"/>
      <c r="T732" s="2107"/>
      <c r="U732" s="2107"/>
      <c r="V732" s="2107"/>
      <c r="W732" s="2107"/>
      <c r="X732" s="2107"/>
      <c r="Y732" s="2107"/>
      <c r="Z732" s="2107"/>
      <c r="AA732" s="2107"/>
      <c r="AB732" s="2107"/>
      <c r="AC732" s="2107"/>
      <c r="AD732" s="2107"/>
      <c r="AE732" s="2107"/>
      <c r="AF732" s="2107"/>
      <c r="AG732" s="2107"/>
      <c r="AH732" s="2107"/>
      <c r="AI732" s="2107"/>
      <c r="AJ732" s="2107"/>
      <c r="AK732" s="2107"/>
      <c r="AL732" s="2107"/>
      <c r="AM732" s="2107"/>
      <c r="AN732" s="2107"/>
      <c r="AO732" s="2107"/>
      <c r="AP732" s="2107"/>
      <c r="AQ732" s="2107"/>
      <c r="AR732" s="2107"/>
      <c r="AS732" s="2107"/>
      <c r="AT732" s="2107"/>
      <c r="AU732" s="2107"/>
      <c r="AV732" s="2107"/>
      <c r="AW732" s="2107"/>
      <c r="AX732" s="2107"/>
      <c r="AY732" s="2107"/>
      <c r="AZ732" s="2107"/>
      <c r="BA732" s="2107"/>
      <c r="BB732" s="2107"/>
      <c r="BC732" s="2107"/>
      <c r="BD732" s="2107"/>
      <c r="BE732" s="2107"/>
      <c r="BF732" s="2107"/>
      <c r="BG732" s="53"/>
      <c r="BH732" s="53"/>
      <c r="BI732" s="53"/>
      <c r="BJ732" s="53"/>
      <c r="BK732" s="54"/>
      <c r="BL732" s="54"/>
      <c r="BM732" s="54"/>
      <c r="BN732" s="54"/>
      <c r="BO732" s="54"/>
      <c r="BP732" s="54"/>
      <c r="BQ732" s="54"/>
      <c r="BR732" s="54"/>
      <c r="BS732" s="54"/>
      <c r="BT732" s="54"/>
      <c r="BU732" s="54"/>
      <c r="BV732" s="54"/>
      <c r="BW732" s="54"/>
      <c r="BX732" s="54"/>
      <c r="BY732" s="54"/>
      <c r="BZ732" s="54"/>
      <c r="CA732" s="54"/>
      <c r="CB732" s="55"/>
      <c r="CC732" s="55"/>
      <c r="CD732" s="55"/>
      <c r="CE732" s="90"/>
      <c r="CF732" s="90"/>
      <c r="CG732" s="91"/>
      <c r="CH732" s="77"/>
    </row>
    <row r="733" spans="1:100" ht="13.5" customHeight="1" x14ac:dyDescent="0.2">
      <c r="A733" s="132" t="str">
        <f>+IF('⑧一覧からの作成用データ（異動届）'!$AC$43="印刷ＯＫ→",1,"")</f>
        <v/>
      </c>
      <c r="B733" s="2413"/>
      <c r="C733" s="2413"/>
      <c r="D733" s="2396"/>
      <c r="E733" s="2396"/>
      <c r="F733" s="2413"/>
      <c r="G733" s="2413"/>
      <c r="H733" s="2396"/>
      <c r="I733" s="2396"/>
      <c r="J733" s="486"/>
      <c r="K733" s="2108"/>
      <c r="L733" s="2108"/>
      <c r="M733" s="2108"/>
      <c r="N733" s="2108"/>
      <c r="O733" s="2108"/>
      <c r="P733" s="2108"/>
      <c r="Q733" s="2108"/>
      <c r="R733" s="2108"/>
      <c r="S733" s="2108"/>
      <c r="T733" s="2108"/>
      <c r="U733" s="2108"/>
      <c r="V733" s="2108"/>
      <c r="W733" s="2108"/>
      <c r="X733" s="2108"/>
      <c r="Y733" s="2108"/>
      <c r="Z733" s="2108"/>
      <c r="AA733" s="2108"/>
      <c r="AB733" s="2108"/>
      <c r="AC733" s="2108"/>
      <c r="AD733" s="2108"/>
      <c r="AE733" s="2108"/>
      <c r="AF733" s="2108"/>
      <c r="AG733" s="2108"/>
      <c r="AH733" s="2108"/>
      <c r="AI733" s="2108"/>
      <c r="AJ733" s="2108"/>
      <c r="AK733" s="2108"/>
      <c r="AL733" s="2108"/>
      <c r="AM733" s="2108"/>
      <c r="AN733" s="2108"/>
      <c r="AO733" s="2108"/>
      <c r="AP733" s="2108"/>
      <c r="AQ733" s="2108"/>
      <c r="AR733" s="2108"/>
      <c r="AS733" s="2108"/>
      <c r="AT733" s="2108"/>
      <c r="AU733" s="2108"/>
      <c r="AV733" s="2108"/>
      <c r="AW733" s="2108"/>
      <c r="AX733" s="2108"/>
      <c r="AY733" s="2108"/>
      <c r="AZ733" s="2108"/>
      <c r="BA733" s="2108"/>
      <c r="BB733" s="2108"/>
      <c r="BC733" s="2108"/>
      <c r="BD733" s="2108"/>
      <c r="BE733" s="2108"/>
      <c r="BF733" s="2108"/>
      <c r="BG733" s="53"/>
      <c r="BH733" s="53"/>
      <c r="BI733" s="53"/>
      <c r="BJ733" s="53"/>
      <c r="BK733" s="55"/>
      <c r="BL733" s="55"/>
      <c r="BM733" s="55"/>
      <c r="BN733" s="55"/>
      <c r="BO733" s="55"/>
      <c r="BP733" s="55"/>
      <c r="BQ733" s="55"/>
      <c r="BR733" s="55"/>
      <c r="BS733" s="55"/>
      <c r="BT733" s="55"/>
      <c r="BU733" s="55"/>
      <c r="BV733" s="55"/>
      <c r="BW733" s="55"/>
      <c r="BX733" s="55"/>
      <c r="BY733" s="55"/>
      <c r="BZ733" s="55"/>
      <c r="CA733" s="55"/>
      <c r="CB733" s="55"/>
      <c r="CC733" s="55"/>
      <c r="CD733" s="55"/>
      <c r="CE733" s="90"/>
      <c r="CF733" s="90"/>
      <c r="CG733" s="91"/>
      <c r="CH733" s="77"/>
      <c r="CN733" s="85"/>
      <c r="CO733" s="85"/>
      <c r="CP733" s="85"/>
      <c r="CQ733" s="85"/>
      <c r="CR733" s="85"/>
      <c r="CS733" s="85"/>
      <c r="CT733" s="85"/>
    </row>
    <row r="734" spans="1:100" ht="11.25" customHeight="1" x14ac:dyDescent="0.2">
      <c r="A734" s="132" t="str">
        <f>+IF('⑧一覧からの作成用データ（異動届）'!$AC$43="印刷ＯＫ→",1,"")</f>
        <v/>
      </c>
      <c r="B734" s="2413"/>
      <c r="C734" s="2413"/>
      <c r="D734" s="2396"/>
      <c r="E734" s="2396"/>
      <c r="F734" s="2413"/>
      <c r="G734" s="2413"/>
      <c r="H734" s="2396"/>
      <c r="I734" s="2396"/>
      <c r="J734" s="486"/>
      <c r="K734" s="2109" t="s">
        <v>44</v>
      </c>
      <c r="L734" s="2110"/>
      <c r="M734" s="2110"/>
      <c r="N734" s="2110"/>
      <c r="O734" s="2111"/>
      <c r="P734" s="2115" t="s">
        <v>57</v>
      </c>
      <c r="Q734" s="2115"/>
      <c r="R734" s="2115"/>
      <c r="S734" s="2115"/>
      <c r="T734" s="2115"/>
      <c r="U734" s="2115"/>
      <c r="V734" s="2117" t="str">
        <f>'⑧一覧からの作成用データ（異動届）'!$R$43&amp;""</f>
        <v/>
      </c>
      <c r="W734" s="2117"/>
      <c r="X734" s="2117"/>
      <c r="Y734" s="2119" t="s">
        <v>58</v>
      </c>
      <c r="Z734" s="2119"/>
      <c r="AA734" s="2119"/>
      <c r="AB734" s="2119"/>
      <c r="AC734" s="2119"/>
      <c r="AD734" s="2119"/>
      <c r="AE734" s="2119"/>
      <c r="AF734" s="2119"/>
      <c r="AG734" s="2119"/>
      <c r="AH734" s="2119"/>
      <c r="AI734" s="2119"/>
      <c r="AJ734" s="2119"/>
      <c r="AK734" s="2119"/>
      <c r="AL734" s="2119"/>
      <c r="AM734" s="2119"/>
      <c r="AN734" s="2119"/>
      <c r="AO734" s="2119"/>
      <c r="AP734" s="2119"/>
      <c r="AQ734" s="2119"/>
      <c r="AR734" s="2119"/>
      <c r="AS734" s="2119"/>
      <c r="AT734" s="2119"/>
      <c r="AU734" s="2119"/>
      <c r="AV734" s="2119"/>
      <c r="AW734" s="2119"/>
      <c r="AX734" s="2119"/>
      <c r="AY734" s="2119"/>
      <c r="AZ734" s="2119"/>
      <c r="BA734" s="2119"/>
      <c r="BB734" s="2119"/>
      <c r="BC734" s="2119"/>
      <c r="BD734" s="2120"/>
      <c r="BE734" s="56"/>
      <c r="BF734" s="56"/>
      <c r="BG734" s="2121" t="s">
        <v>55</v>
      </c>
      <c r="BH734" s="2121"/>
      <c r="BI734" s="2122"/>
      <c r="BJ734" s="2122"/>
      <c r="BK734" s="2122"/>
      <c r="BL734" s="2122"/>
      <c r="BM734" s="2122"/>
      <c r="BN734" s="2122"/>
      <c r="BO734" s="2122"/>
      <c r="BP734" s="2122"/>
      <c r="BQ734" s="2122"/>
      <c r="BR734" s="2122"/>
      <c r="BS734" s="2122"/>
      <c r="BT734" s="2122"/>
      <c r="BU734" s="2122"/>
      <c r="BV734" s="2122"/>
      <c r="BW734" s="2122"/>
      <c r="BX734" s="2122"/>
      <c r="BY734" s="2122"/>
      <c r="BZ734" s="2122"/>
      <c r="CA734" s="2122"/>
      <c r="CB734" s="2122"/>
      <c r="CC734" s="2122"/>
      <c r="CD734" s="2122"/>
      <c r="CE734" s="90"/>
      <c r="CF734" s="90"/>
      <c r="CG734" s="91"/>
      <c r="CH734" s="77"/>
      <c r="CN734" s="85"/>
      <c r="CO734" s="85"/>
      <c r="CP734" s="85"/>
      <c r="CQ734" s="85"/>
      <c r="CR734" s="85"/>
      <c r="CS734" s="85"/>
      <c r="CT734" s="85"/>
    </row>
    <row r="735" spans="1:100" ht="11.25" customHeight="1" x14ac:dyDescent="0.2">
      <c r="A735" s="132" t="str">
        <f>+IF('⑧一覧からの作成用データ（異動届）'!$AC$43="印刷ＯＫ→",1,"")</f>
        <v/>
      </c>
      <c r="B735" s="2413"/>
      <c r="C735" s="2413"/>
      <c r="D735" s="2396"/>
      <c r="E735" s="2396"/>
      <c r="F735" s="2413"/>
      <c r="G735" s="2413"/>
      <c r="H735" s="2396"/>
      <c r="I735" s="2396"/>
      <c r="J735" s="486"/>
      <c r="K735" s="2112"/>
      <c r="L735" s="2113"/>
      <c r="M735" s="2113"/>
      <c r="N735" s="2113"/>
      <c r="O735" s="2114"/>
      <c r="P735" s="2116"/>
      <c r="Q735" s="2116"/>
      <c r="R735" s="2116"/>
      <c r="S735" s="2116"/>
      <c r="T735" s="2116"/>
      <c r="U735" s="2116"/>
      <c r="V735" s="2118"/>
      <c r="W735" s="2118"/>
      <c r="X735" s="2118"/>
      <c r="Y735" s="2084"/>
      <c r="Z735" s="2084"/>
      <c r="AA735" s="2084"/>
      <c r="AB735" s="2084"/>
      <c r="AC735" s="2084"/>
      <c r="AD735" s="2084"/>
      <c r="AE735" s="2084"/>
      <c r="AF735" s="2084"/>
      <c r="AG735" s="2084"/>
      <c r="AH735" s="2084"/>
      <c r="AI735" s="2084"/>
      <c r="AJ735" s="2084"/>
      <c r="AK735" s="2084"/>
      <c r="AL735" s="2084"/>
      <c r="AM735" s="2084"/>
      <c r="AN735" s="2084"/>
      <c r="AO735" s="2084"/>
      <c r="AP735" s="2084"/>
      <c r="AQ735" s="2084"/>
      <c r="AR735" s="2084"/>
      <c r="AS735" s="2084"/>
      <c r="AT735" s="2084"/>
      <c r="AU735" s="2084"/>
      <c r="AV735" s="2084"/>
      <c r="AW735" s="2084"/>
      <c r="AX735" s="2084"/>
      <c r="AY735" s="2084"/>
      <c r="AZ735" s="2084"/>
      <c r="BA735" s="2084"/>
      <c r="BB735" s="2084"/>
      <c r="BC735" s="2084"/>
      <c r="BD735" s="2086"/>
      <c r="BE735" s="56"/>
      <c r="BF735" s="56"/>
      <c r="BG735" s="2121"/>
      <c r="BH735" s="2121"/>
      <c r="BI735" s="2122"/>
      <c r="BJ735" s="2122"/>
      <c r="BK735" s="2122"/>
      <c r="BL735" s="2122"/>
      <c r="BM735" s="2122"/>
      <c r="BN735" s="2122"/>
      <c r="BO735" s="2122"/>
      <c r="BP735" s="2122"/>
      <c r="BQ735" s="2122"/>
      <c r="BR735" s="2122"/>
      <c r="BS735" s="2122"/>
      <c r="BT735" s="2122"/>
      <c r="BU735" s="2122"/>
      <c r="BV735" s="2122"/>
      <c r="BW735" s="2122"/>
      <c r="BX735" s="2122"/>
      <c r="BY735" s="2122"/>
      <c r="BZ735" s="2122"/>
      <c r="CA735" s="2122"/>
      <c r="CB735" s="2122"/>
      <c r="CC735" s="2122"/>
      <c r="CD735" s="2122"/>
      <c r="CE735" s="90"/>
      <c r="CF735" s="90"/>
      <c r="CG735" s="91"/>
      <c r="CH735" s="77"/>
      <c r="CN735" s="85"/>
      <c r="CO735" s="85"/>
      <c r="CP735" s="85"/>
      <c r="CQ735" s="85"/>
      <c r="CR735" s="85"/>
      <c r="CS735" s="85"/>
      <c r="CT735" s="85"/>
    </row>
    <row r="736" spans="1:100" ht="11.25" customHeight="1" x14ac:dyDescent="0.2">
      <c r="A736" s="132" t="str">
        <f>+IF('⑧一覧からの作成用データ（異動届）'!$AC$43="印刷ＯＫ→",1,"")</f>
        <v/>
      </c>
      <c r="B736" s="2413"/>
      <c r="C736" s="2413"/>
      <c r="D736" s="2396"/>
      <c r="E736" s="2396"/>
      <c r="F736" s="2413"/>
      <c r="G736" s="2413"/>
      <c r="H736" s="2396"/>
      <c r="I736" s="2396"/>
      <c r="J736" s="486"/>
      <c r="K736" s="2112"/>
      <c r="L736" s="2113"/>
      <c r="M736" s="2113"/>
      <c r="N736" s="2113"/>
      <c r="O736" s="2114"/>
      <c r="P736" s="2084" t="s">
        <v>56</v>
      </c>
      <c r="Q736" s="2084"/>
      <c r="R736" s="2084"/>
      <c r="S736" s="2084"/>
      <c r="T736" s="2085"/>
      <c r="U736" s="2085"/>
      <c r="V736" s="2085"/>
      <c r="W736" s="2084" t="s">
        <v>59</v>
      </c>
      <c r="X736" s="2084"/>
      <c r="Y736" s="2084"/>
      <c r="Z736" s="2084"/>
      <c r="AA736" s="2084"/>
      <c r="AB736" s="2084"/>
      <c r="AC736" s="2084"/>
      <c r="AD736" s="2084"/>
      <c r="AE736" s="2084"/>
      <c r="AF736" s="2084"/>
      <c r="AG736" s="2084"/>
      <c r="AH736" s="2084"/>
      <c r="AI736" s="2084"/>
      <c r="AJ736" s="2084"/>
      <c r="AK736" s="2084"/>
      <c r="AL736" s="2084"/>
      <c r="AM736" s="2084"/>
      <c r="AN736" s="2084"/>
      <c r="AO736" s="2084"/>
      <c r="AP736" s="2084"/>
      <c r="AQ736" s="2084"/>
      <c r="AR736" s="2084"/>
      <c r="AS736" s="2084"/>
      <c r="AT736" s="2084"/>
      <c r="AU736" s="2084"/>
      <c r="AV736" s="2084"/>
      <c r="AW736" s="2084"/>
      <c r="AX736" s="2084"/>
      <c r="AY736" s="2084"/>
      <c r="AZ736" s="2084"/>
      <c r="BA736" s="2084"/>
      <c r="BB736" s="2084"/>
      <c r="BC736" s="2084"/>
      <c r="BD736" s="2086"/>
      <c r="BE736" s="56"/>
      <c r="BF736" s="56"/>
      <c r="BG736" s="2121"/>
      <c r="BH736" s="2121"/>
      <c r="BI736" s="2122"/>
      <c r="BJ736" s="2122"/>
      <c r="BK736" s="2122"/>
      <c r="BL736" s="2122"/>
      <c r="BM736" s="2122"/>
      <c r="BN736" s="2122"/>
      <c r="BO736" s="2122"/>
      <c r="BP736" s="2122"/>
      <c r="BQ736" s="2122"/>
      <c r="BR736" s="2122"/>
      <c r="BS736" s="2122"/>
      <c r="BT736" s="2122"/>
      <c r="BU736" s="2122"/>
      <c r="BV736" s="2122"/>
      <c r="BW736" s="2122"/>
      <c r="BX736" s="2122"/>
      <c r="BY736" s="2122"/>
      <c r="BZ736" s="2122"/>
      <c r="CA736" s="2122"/>
      <c r="CB736" s="2122"/>
      <c r="CC736" s="2122"/>
      <c r="CD736" s="2122"/>
      <c r="CE736" s="90"/>
      <c r="CF736" s="90"/>
      <c r="CG736" s="91"/>
      <c r="CH736" s="77"/>
      <c r="CN736" s="85"/>
      <c r="CO736" s="85"/>
      <c r="CP736" s="85"/>
      <c r="CQ736" s="85"/>
      <c r="CR736" s="85"/>
      <c r="CS736" s="85"/>
      <c r="CT736" s="85"/>
    </row>
    <row r="737" spans="1:100" ht="11.25" customHeight="1" x14ac:dyDescent="0.2">
      <c r="A737" s="132" t="str">
        <f>+IF('⑧一覧からの作成用データ（異動届）'!$AC$43="印刷ＯＫ→",1,"")</f>
        <v/>
      </c>
      <c r="B737" s="2413"/>
      <c r="C737" s="2413"/>
      <c r="D737" s="2396"/>
      <c r="E737" s="2396"/>
      <c r="F737" s="2413"/>
      <c r="G737" s="2413"/>
      <c r="H737" s="2396"/>
      <c r="I737" s="2396"/>
      <c r="J737" s="486"/>
      <c r="K737" s="2087" t="s">
        <v>45</v>
      </c>
      <c r="L737" s="2088"/>
      <c r="M737" s="2088"/>
      <c r="N737" s="2088"/>
      <c r="O737" s="2089"/>
      <c r="P737" s="2084"/>
      <c r="Q737" s="2084"/>
      <c r="R737" s="2084"/>
      <c r="S737" s="2084"/>
      <c r="T737" s="2085"/>
      <c r="U737" s="2085"/>
      <c r="V737" s="2085"/>
      <c r="W737" s="2084"/>
      <c r="X737" s="2084"/>
      <c r="Y737" s="2084"/>
      <c r="Z737" s="2084"/>
      <c r="AA737" s="2084"/>
      <c r="AB737" s="2084"/>
      <c r="AC737" s="2084"/>
      <c r="AD737" s="2084"/>
      <c r="AE737" s="2084"/>
      <c r="AF737" s="2084"/>
      <c r="AG737" s="2084"/>
      <c r="AH737" s="2084"/>
      <c r="AI737" s="2084"/>
      <c r="AJ737" s="2084"/>
      <c r="AK737" s="2084"/>
      <c r="AL737" s="2084"/>
      <c r="AM737" s="2084"/>
      <c r="AN737" s="2084"/>
      <c r="AO737" s="2084"/>
      <c r="AP737" s="2084"/>
      <c r="AQ737" s="2084"/>
      <c r="AR737" s="2084"/>
      <c r="AS737" s="2084"/>
      <c r="AT737" s="2084"/>
      <c r="AU737" s="2084"/>
      <c r="AV737" s="2084"/>
      <c r="AW737" s="2084"/>
      <c r="AX737" s="2084"/>
      <c r="AY737" s="2084"/>
      <c r="AZ737" s="2084"/>
      <c r="BA737" s="2084"/>
      <c r="BB737" s="2084"/>
      <c r="BC737" s="2084"/>
      <c r="BD737" s="2086"/>
      <c r="BE737" s="56"/>
      <c r="BF737" s="56"/>
      <c r="BG737" s="2121"/>
      <c r="BH737" s="2121"/>
      <c r="BI737" s="2122"/>
      <c r="BJ737" s="2122"/>
      <c r="BK737" s="2122"/>
      <c r="BL737" s="2122"/>
      <c r="BM737" s="2122"/>
      <c r="BN737" s="2122"/>
      <c r="BO737" s="2122"/>
      <c r="BP737" s="2122"/>
      <c r="BQ737" s="2122"/>
      <c r="BR737" s="2122"/>
      <c r="BS737" s="2122"/>
      <c r="BT737" s="2122"/>
      <c r="BU737" s="2122"/>
      <c r="BV737" s="2122"/>
      <c r="BW737" s="2122"/>
      <c r="BX737" s="2122"/>
      <c r="BY737" s="2122"/>
      <c r="BZ737" s="2122"/>
      <c r="CA737" s="2122"/>
      <c r="CB737" s="2122"/>
      <c r="CC737" s="2122"/>
      <c r="CD737" s="2122"/>
      <c r="CE737" s="35"/>
      <c r="CF737" s="90"/>
      <c r="CG737" s="91"/>
      <c r="CH737" s="77"/>
      <c r="CN737" s="85"/>
      <c r="CO737" s="85"/>
      <c r="CP737" s="85"/>
      <c r="CQ737" s="85"/>
      <c r="CR737" s="85"/>
      <c r="CS737" s="85"/>
      <c r="CT737" s="85"/>
    </row>
    <row r="738" spans="1:100" ht="11.25" customHeight="1" x14ac:dyDescent="0.2">
      <c r="A738" s="132" t="str">
        <f>+IF('⑧一覧からの作成用データ（異動届）'!$AC$43="印刷ＯＫ→",1,"")</f>
        <v/>
      </c>
      <c r="B738" s="2413"/>
      <c r="C738" s="2413"/>
      <c r="D738" s="2396"/>
      <c r="E738" s="2396"/>
      <c r="F738" s="2413"/>
      <c r="G738" s="2413"/>
      <c r="H738" s="2396"/>
      <c r="I738" s="2396"/>
      <c r="J738" s="486"/>
      <c r="K738" s="2090"/>
      <c r="L738" s="2091"/>
      <c r="M738" s="2091"/>
      <c r="N738" s="2091"/>
      <c r="O738" s="2092"/>
      <c r="P738" s="2093"/>
      <c r="Q738" s="2094"/>
      <c r="R738" s="2094"/>
      <c r="S738" s="2094"/>
      <c r="T738" s="2094"/>
      <c r="U738" s="2094"/>
      <c r="V738" s="2094"/>
      <c r="W738" s="2094"/>
      <c r="X738" s="2094"/>
      <c r="Y738" s="2094"/>
      <c r="Z738" s="2094"/>
      <c r="AA738" s="2094"/>
      <c r="AB738" s="2094"/>
      <c r="AC738" s="2094"/>
      <c r="AD738" s="2094"/>
      <c r="AE738" s="2094"/>
      <c r="AF738" s="2094"/>
      <c r="AG738" s="2094"/>
      <c r="AH738" s="2094"/>
      <c r="AI738" s="2094"/>
      <c r="AJ738" s="2094"/>
      <c r="AK738" s="2094"/>
      <c r="AL738" s="2094"/>
      <c r="AM738" s="2094"/>
      <c r="AN738" s="2094"/>
      <c r="AO738" s="2094"/>
      <c r="AP738" s="2094"/>
      <c r="AQ738" s="2094"/>
      <c r="AR738" s="2094"/>
      <c r="AS738" s="2094"/>
      <c r="AT738" s="2094"/>
      <c r="AU738" s="2094"/>
      <c r="AV738" s="2094"/>
      <c r="AW738" s="2094"/>
      <c r="AX738" s="2094"/>
      <c r="AY738" s="2094"/>
      <c r="AZ738" s="2094"/>
      <c r="BA738" s="2094"/>
      <c r="BB738" s="2094"/>
      <c r="BC738" s="2094"/>
      <c r="BD738" s="2095"/>
      <c r="BE738" s="56"/>
      <c r="BF738" s="56"/>
      <c r="BG738" s="2121"/>
      <c r="BH738" s="2121"/>
      <c r="BI738" s="2122"/>
      <c r="BJ738" s="2122"/>
      <c r="BK738" s="2122"/>
      <c r="BL738" s="2122"/>
      <c r="BM738" s="2122"/>
      <c r="BN738" s="2122"/>
      <c r="BO738" s="2122"/>
      <c r="BP738" s="2122"/>
      <c r="BQ738" s="2122"/>
      <c r="BR738" s="2122"/>
      <c r="BS738" s="2122"/>
      <c r="BT738" s="2122"/>
      <c r="BU738" s="2122"/>
      <c r="BV738" s="2122"/>
      <c r="BW738" s="2122"/>
      <c r="BX738" s="2122"/>
      <c r="BY738" s="2122"/>
      <c r="BZ738" s="2122"/>
      <c r="CA738" s="2122"/>
      <c r="CB738" s="2122"/>
      <c r="CC738" s="2122"/>
      <c r="CD738" s="2122"/>
      <c r="CE738" s="90"/>
      <c r="CF738" s="90"/>
      <c r="CG738" s="77"/>
      <c r="CH738" s="77"/>
      <c r="CN738" s="85"/>
      <c r="CO738" s="85"/>
      <c r="CP738" s="85"/>
      <c r="CQ738" s="85"/>
      <c r="CR738" s="85"/>
      <c r="CS738" s="85"/>
      <c r="CT738" s="85"/>
      <c r="CU738" s="85"/>
      <c r="CV738" s="85"/>
    </row>
    <row r="739" spans="1:100" ht="11.25" customHeight="1" x14ac:dyDescent="0.2">
      <c r="A739" s="132" t="str">
        <f>+IF('⑧一覧からの作成用データ（異動届）'!$AC$43="印刷ＯＫ→",1,"")</f>
        <v/>
      </c>
      <c r="B739" s="2413"/>
      <c r="C739" s="2413"/>
      <c r="D739" s="2396"/>
      <c r="E739" s="2396"/>
      <c r="F739" s="2413"/>
      <c r="G739" s="2413"/>
      <c r="H739" s="2396"/>
      <c r="I739" s="2396"/>
      <c r="J739" s="486"/>
      <c r="K739" s="1691" t="s">
        <v>69</v>
      </c>
      <c r="L739" s="1691"/>
      <c r="M739" s="1691"/>
      <c r="N739" s="1691"/>
      <c r="O739" s="1691"/>
      <c r="P739" s="2097" t="s">
        <v>70</v>
      </c>
      <c r="Q739" s="2097"/>
      <c r="R739" s="2097"/>
      <c r="S739" s="2097"/>
      <c r="T739" s="2097"/>
      <c r="U739" s="2097"/>
      <c r="V739" s="2097"/>
      <c r="W739" s="2097"/>
      <c r="X739" s="2097"/>
      <c r="Y739" s="2097"/>
      <c r="Z739" s="2097"/>
      <c r="AA739" s="2097"/>
      <c r="AB739" s="2097"/>
      <c r="AC739" s="2097"/>
      <c r="AD739" s="2097"/>
      <c r="AE739" s="2097"/>
      <c r="AF739" s="2097"/>
      <c r="AG739" s="2097"/>
      <c r="AH739" s="2097"/>
      <c r="AI739" s="2097"/>
      <c r="AJ739" s="2097"/>
      <c r="AK739" s="2097"/>
      <c r="AL739" s="2097"/>
      <c r="AM739" s="2097"/>
      <c r="AN739" s="2097"/>
      <c r="AO739" s="2097"/>
      <c r="AP739" s="2097"/>
      <c r="AQ739" s="2097"/>
      <c r="AR739" s="2097"/>
      <c r="AS739" s="2097"/>
      <c r="AT739" s="2097"/>
      <c r="AU739" s="2097"/>
      <c r="AV739" s="2097"/>
      <c r="AW739" s="2097"/>
      <c r="AX739" s="2097"/>
      <c r="AY739" s="2097"/>
      <c r="AZ739" s="2097"/>
      <c r="BA739" s="2097"/>
      <c r="BB739" s="2097"/>
      <c r="BC739" s="2097"/>
      <c r="BD739" s="2097"/>
      <c r="BE739" s="65"/>
      <c r="BF739" s="65"/>
      <c r="BG739" s="2121"/>
      <c r="BH739" s="2121"/>
      <c r="BI739" s="2122"/>
      <c r="BJ739" s="2122"/>
      <c r="BK739" s="2122"/>
      <c r="BL739" s="2122"/>
      <c r="BM739" s="2122"/>
      <c r="BN739" s="2122"/>
      <c r="BO739" s="2122"/>
      <c r="BP739" s="2122"/>
      <c r="BQ739" s="2122"/>
      <c r="BR739" s="2122"/>
      <c r="BS739" s="2122"/>
      <c r="BT739" s="2122"/>
      <c r="BU739" s="2122"/>
      <c r="BV739" s="2122"/>
      <c r="BW739" s="2122"/>
      <c r="BX739" s="2122"/>
      <c r="BY739" s="2122"/>
      <c r="BZ739" s="2122"/>
      <c r="CA739" s="2122"/>
      <c r="CB739" s="2122"/>
      <c r="CC739" s="2122"/>
      <c r="CD739" s="2122"/>
      <c r="CE739" s="76"/>
      <c r="CF739" s="76"/>
      <c r="CG739" s="77"/>
      <c r="CH739" s="77"/>
      <c r="CN739" s="85"/>
      <c r="CO739" s="85"/>
      <c r="CP739" s="85"/>
      <c r="CQ739" s="85"/>
      <c r="CR739" s="85"/>
      <c r="CS739" s="85"/>
      <c r="CT739" s="85"/>
      <c r="CU739" s="85"/>
      <c r="CV739" s="85"/>
    </row>
    <row r="740" spans="1:100" ht="13.5" customHeight="1" x14ac:dyDescent="0.2">
      <c r="A740" s="132" t="str">
        <f>+IF('⑧一覧からの作成用データ（異動届）'!$AC$43="印刷ＯＫ→",1,"")</f>
        <v/>
      </c>
      <c r="B740" s="2413"/>
      <c r="C740" s="2413"/>
      <c r="D740" s="2396"/>
      <c r="E740" s="2396"/>
      <c r="F740" s="2413"/>
      <c r="G740" s="2413"/>
      <c r="H740" s="2396"/>
      <c r="I740" s="2396"/>
      <c r="J740" s="486"/>
      <c r="K740" s="2096"/>
      <c r="L740" s="2096"/>
      <c r="M740" s="2096"/>
      <c r="N740" s="2096"/>
      <c r="O740" s="2096"/>
      <c r="P740" s="2098"/>
      <c r="Q740" s="2098"/>
      <c r="R740" s="2098"/>
      <c r="S740" s="2098"/>
      <c r="T740" s="2098"/>
      <c r="U740" s="2098"/>
      <c r="V740" s="2098"/>
      <c r="W740" s="2098"/>
      <c r="X740" s="2098"/>
      <c r="Y740" s="2098"/>
      <c r="Z740" s="2098"/>
      <c r="AA740" s="2098"/>
      <c r="AB740" s="2098"/>
      <c r="AC740" s="2098"/>
      <c r="AD740" s="2098"/>
      <c r="AE740" s="2098"/>
      <c r="AF740" s="2098"/>
      <c r="AG740" s="2098"/>
      <c r="AH740" s="2098"/>
      <c r="AI740" s="2098"/>
      <c r="AJ740" s="2098"/>
      <c r="AK740" s="2098"/>
      <c r="AL740" s="2098"/>
      <c r="AM740" s="2098"/>
      <c r="AN740" s="2098"/>
      <c r="AO740" s="2098"/>
      <c r="AP740" s="2098"/>
      <c r="AQ740" s="2098"/>
      <c r="AR740" s="2098"/>
      <c r="AS740" s="2098"/>
      <c r="AT740" s="2098"/>
      <c r="AU740" s="2098"/>
      <c r="AV740" s="2098"/>
      <c r="AW740" s="2098"/>
      <c r="AX740" s="2098"/>
      <c r="AY740" s="2098"/>
      <c r="AZ740" s="2098"/>
      <c r="BA740" s="2098"/>
      <c r="BB740" s="2098"/>
      <c r="BC740" s="2098"/>
      <c r="BD740" s="2098"/>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76"/>
      <c r="CC740" s="76"/>
      <c r="CD740" s="76"/>
      <c r="CE740" s="76"/>
      <c r="CF740" s="76"/>
      <c r="CG740" s="77"/>
      <c r="CH740" s="77"/>
      <c r="CN740" s="85"/>
      <c r="CO740" s="85"/>
      <c r="CP740" s="85"/>
      <c r="CQ740" s="85"/>
      <c r="CR740" s="85"/>
      <c r="CS740" s="85"/>
      <c r="CT740" s="85"/>
      <c r="CU740" s="85"/>
      <c r="CV740" s="85"/>
    </row>
    <row r="741" spans="1:100" ht="13.5" customHeight="1" x14ac:dyDescent="0.2">
      <c r="A741" s="132" t="str">
        <f>+IF('⑧一覧からの作成用データ（異動届）'!$AC$43="印刷ＯＫ→",1,"")</f>
        <v/>
      </c>
      <c r="B741" s="2413"/>
      <c r="C741" s="2413"/>
      <c r="D741" s="2396"/>
      <c r="E741" s="2396"/>
      <c r="F741" s="2413"/>
      <c r="G741" s="2413"/>
      <c r="H741" s="2396"/>
      <c r="I741" s="2396"/>
      <c r="J741" s="486"/>
      <c r="K741" s="66"/>
      <c r="L741" s="66"/>
      <c r="M741" s="66"/>
      <c r="N741" s="66"/>
      <c r="O741" s="66"/>
      <c r="P741" s="485"/>
      <c r="Q741" s="485"/>
      <c r="R741" s="485"/>
      <c r="S741" s="485"/>
      <c r="T741" s="485"/>
      <c r="U741" s="485"/>
      <c r="V741" s="485"/>
      <c r="W741" s="485"/>
      <c r="X741" s="485"/>
      <c r="Y741" s="485"/>
      <c r="Z741" s="485"/>
      <c r="AA741" s="485"/>
      <c r="AB741" s="485"/>
      <c r="AC741" s="485"/>
      <c r="AD741" s="485"/>
      <c r="AE741" s="485"/>
      <c r="AF741" s="485"/>
      <c r="AG741" s="485"/>
      <c r="AH741" s="485"/>
      <c r="AI741" s="485"/>
      <c r="AJ741" s="485"/>
      <c r="AK741" s="485"/>
      <c r="AL741" s="485"/>
      <c r="AM741" s="485"/>
      <c r="AN741" s="485"/>
      <c r="AO741" s="485"/>
      <c r="AP741" s="485"/>
      <c r="AQ741" s="48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76"/>
      <c r="CC741" s="76"/>
      <c r="CD741" s="76"/>
      <c r="CE741" s="76"/>
      <c r="CF741" s="76"/>
      <c r="CG741" s="77"/>
      <c r="CH741" s="77"/>
      <c r="CN741" s="85"/>
      <c r="CO741" s="85"/>
      <c r="CP741" s="85"/>
      <c r="CQ741" s="85"/>
      <c r="CR741" s="85"/>
      <c r="CS741" s="85"/>
      <c r="CT741" s="85"/>
      <c r="CU741" s="85"/>
      <c r="CV741" s="85"/>
    </row>
    <row r="742" spans="1:100" ht="6" customHeight="1" x14ac:dyDescent="0.2">
      <c r="A742" s="132" t="str">
        <f>+IF('⑧一覧からの作成用データ（異動届）'!$AC$44="印刷ＯＫ→",1,"")</f>
        <v/>
      </c>
      <c r="B742" s="82"/>
      <c r="C742" s="2414" t="s">
        <v>113</v>
      </c>
      <c r="D742" s="2414"/>
      <c r="E742" s="2414"/>
      <c r="F742" s="2414"/>
      <c r="G742" s="2414"/>
      <c r="H742" s="2414"/>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c r="BG742" s="82"/>
      <c r="BH742" s="82"/>
      <c r="BI742" s="82"/>
      <c r="BJ742" s="82"/>
      <c r="BK742" s="82"/>
      <c r="BL742" s="82"/>
      <c r="BM742" s="82"/>
      <c r="BN742" s="82"/>
      <c r="BO742" s="82"/>
      <c r="BP742" s="82"/>
      <c r="BQ742" s="82"/>
      <c r="BR742" s="82"/>
      <c r="BS742" s="82"/>
      <c r="BT742" s="82"/>
      <c r="BU742" s="82"/>
      <c r="BV742" s="82"/>
      <c r="BW742" s="82"/>
      <c r="BX742" s="82"/>
      <c r="BY742" s="82"/>
      <c r="BZ742" s="82"/>
      <c r="CA742" s="82"/>
      <c r="CB742" s="82"/>
      <c r="CC742" s="82"/>
      <c r="CD742" s="82"/>
      <c r="CE742" s="82"/>
      <c r="CF742" s="82"/>
    </row>
    <row r="743" spans="1:100" ht="12.75" customHeight="1" x14ac:dyDescent="0.2">
      <c r="A743" s="132" t="str">
        <f>+IF('⑧一覧からの作成用データ（異動届）'!$AC$44="印刷ＯＫ→",1,"")</f>
        <v/>
      </c>
      <c r="B743" s="82"/>
      <c r="C743" s="2414"/>
      <c r="D743" s="2414"/>
      <c r="E743" s="2414"/>
      <c r="F743" s="2414"/>
      <c r="G743" s="2414"/>
      <c r="H743" s="2414"/>
      <c r="I743" s="82"/>
      <c r="J743" s="82"/>
      <c r="K743" s="2415" t="s">
        <v>313</v>
      </c>
      <c r="L743" s="2415"/>
      <c r="M743" s="2415"/>
      <c r="N743" s="2415"/>
      <c r="O743" s="2415"/>
      <c r="P743" s="2415"/>
      <c r="Q743" s="2415"/>
      <c r="R743" s="2415"/>
      <c r="S743" s="2415"/>
      <c r="T743" s="2415"/>
      <c r="U743" s="2415"/>
      <c r="V743" s="2415"/>
      <c r="W743" s="2415"/>
      <c r="X743" s="2415"/>
      <c r="Y743" s="2415"/>
      <c r="Z743" s="2415"/>
      <c r="AA743" s="2415"/>
      <c r="AB743" s="2417" t="s">
        <v>8</v>
      </c>
      <c r="AC743" s="2417"/>
      <c r="AD743" s="2417"/>
      <c r="AE743" s="2417"/>
      <c r="AF743" s="2417"/>
      <c r="AG743" s="2417"/>
      <c r="AH743" s="2417"/>
      <c r="AI743" s="2417"/>
      <c r="AJ743" s="2417"/>
      <c r="AK743" s="2417"/>
      <c r="AL743" s="2417"/>
      <c r="AM743" s="2417"/>
      <c r="AN743" s="2417"/>
      <c r="AO743" s="2417"/>
      <c r="AP743" s="2417"/>
      <c r="AQ743" s="2417"/>
      <c r="AR743" s="2417"/>
      <c r="AS743" s="2417"/>
      <c r="AT743" s="2417"/>
      <c r="AU743" s="2417"/>
      <c r="AV743" s="2417"/>
      <c r="AW743" s="2417"/>
      <c r="AX743" s="2419" t="s">
        <v>26</v>
      </c>
      <c r="AY743" s="2420"/>
      <c r="AZ743" s="2420"/>
      <c r="BA743" s="2421"/>
      <c r="BB743" s="2428"/>
      <c r="BC743" s="2429"/>
      <c r="BD743" s="2429"/>
      <c r="BE743" s="2429"/>
      <c r="BF743" s="2429"/>
      <c r="BG743" s="2429"/>
      <c r="BH743" s="2429"/>
      <c r="BI743" s="2429"/>
      <c r="BJ743" s="2429"/>
      <c r="BK743" s="2429"/>
      <c r="BL743" s="2429"/>
      <c r="BM743" s="2429"/>
      <c r="BN743" s="2429"/>
      <c r="BO743" s="2429"/>
      <c r="BP743" s="2429"/>
      <c r="BQ743" s="2429"/>
      <c r="BR743" s="2429"/>
      <c r="BS743" s="2429"/>
      <c r="BT743" s="2430"/>
      <c r="BU743" s="697" t="s">
        <v>28</v>
      </c>
      <c r="BV743" s="2051"/>
      <c r="BW743" s="2051"/>
      <c r="BX743" s="2051"/>
      <c r="BY743" s="2051"/>
      <c r="BZ743" s="2051"/>
      <c r="CA743" s="2051"/>
      <c r="CB743" s="2051"/>
      <c r="CC743" s="2051"/>
      <c r="CD743" s="2053"/>
      <c r="CE743" s="82"/>
      <c r="CF743" s="82"/>
    </row>
    <row r="744" spans="1:100" ht="12.75" customHeight="1" x14ac:dyDescent="0.2">
      <c r="A744" s="132" t="str">
        <f>+IF('⑧一覧からの作成用データ（異動届）'!$AC$44="印刷ＯＫ→",1,"")</f>
        <v/>
      </c>
      <c r="B744" s="82"/>
      <c r="C744" s="2414"/>
      <c r="D744" s="2414"/>
      <c r="E744" s="2414"/>
      <c r="F744" s="2414"/>
      <c r="G744" s="2414"/>
      <c r="H744" s="2414"/>
      <c r="I744" s="82"/>
      <c r="J744" s="82"/>
      <c r="K744" s="2415"/>
      <c r="L744" s="2415"/>
      <c r="M744" s="2415"/>
      <c r="N744" s="2415"/>
      <c r="O744" s="2415"/>
      <c r="P744" s="2415"/>
      <c r="Q744" s="2415"/>
      <c r="R744" s="2415"/>
      <c r="S744" s="2415"/>
      <c r="T744" s="2415"/>
      <c r="U744" s="2415"/>
      <c r="V744" s="2415"/>
      <c r="W744" s="2415"/>
      <c r="X744" s="2415"/>
      <c r="Y744" s="2415"/>
      <c r="Z744" s="2415"/>
      <c r="AA744" s="2415"/>
      <c r="AB744" s="2417"/>
      <c r="AC744" s="2417"/>
      <c r="AD744" s="2417"/>
      <c r="AE744" s="2417"/>
      <c r="AF744" s="2417"/>
      <c r="AG744" s="2417"/>
      <c r="AH744" s="2417"/>
      <c r="AI744" s="2417"/>
      <c r="AJ744" s="2417"/>
      <c r="AK744" s="2417"/>
      <c r="AL744" s="2417"/>
      <c r="AM744" s="2417"/>
      <c r="AN744" s="2417"/>
      <c r="AO744" s="2417"/>
      <c r="AP744" s="2417"/>
      <c r="AQ744" s="2417"/>
      <c r="AR744" s="2417"/>
      <c r="AS744" s="2417"/>
      <c r="AT744" s="2417"/>
      <c r="AU744" s="2417"/>
      <c r="AV744" s="2417"/>
      <c r="AW744" s="2417"/>
      <c r="AX744" s="2422"/>
      <c r="AY744" s="2423"/>
      <c r="AZ744" s="2423"/>
      <c r="BA744" s="2424"/>
      <c r="BB744" s="2431"/>
      <c r="BC744" s="2432"/>
      <c r="BD744" s="2432"/>
      <c r="BE744" s="2432"/>
      <c r="BF744" s="2432"/>
      <c r="BG744" s="2432"/>
      <c r="BH744" s="2432"/>
      <c r="BI744" s="2432"/>
      <c r="BJ744" s="2432"/>
      <c r="BK744" s="2432"/>
      <c r="BL744" s="2432"/>
      <c r="BM744" s="2432"/>
      <c r="BN744" s="2432"/>
      <c r="BO744" s="2432"/>
      <c r="BP744" s="2432"/>
      <c r="BQ744" s="2432"/>
      <c r="BR744" s="2432"/>
      <c r="BS744" s="2432"/>
      <c r="BT744" s="2433"/>
      <c r="BU744" s="1559"/>
      <c r="BV744" s="2052"/>
      <c r="BW744" s="2052"/>
      <c r="BX744" s="2052"/>
      <c r="BY744" s="2052"/>
      <c r="BZ744" s="2052"/>
      <c r="CA744" s="2052"/>
      <c r="CB744" s="2052"/>
      <c r="CC744" s="2052"/>
      <c r="CD744" s="2054"/>
      <c r="CE744" s="83"/>
      <c r="CF744" s="83"/>
    </row>
    <row r="745" spans="1:100" ht="12.75" customHeight="1" x14ac:dyDescent="0.2">
      <c r="A745" s="132" t="str">
        <f>+IF('⑧一覧からの作成用データ（異動届）'!$AC$44="印刷ＯＫ→",1,"")</f>
        <v/>
      </c>
      <c r="B745" s="82"/>
      <c r="C745" s="82"/>
      <c r="D745" s="82"/>
      <c r="E745" s="82"/>
      <c r="F745" s="82"/>
      <c r="G745" s="82"/>
      <c r="H745" s="82"/>
      <c r="I745" s="82"/>
      <c r="J745" s="82"/>
      <c r="K745" s="2415"/>
      <c r="L745" s="2415"/>
      <c r="M745" s="2415"/>
      <c r="N745" s="2415"/>
      <c r="O745" s="2415"/>
      <c r="P745" s="2415"/>
      <c r="Q745" s="2415"/>
      <c r="R745" s="2415"/>
      <c r="S745" s="2415"/>
      <c r="T745" s="2415"/>
      <c r="U745" s="2415"/>
      <c r="V745" s="2415"/>
      <c r="W745" s="2415"/>
      <c r="X745" s="2415"/>
      <c r="Y745" s="2415"/>
      <c r="Z745" s="2415"/>
      <c r="AA745" s="2415"/>
      <c r="AB745" s="2417"/>
      <c r="AC745" s="2417"/>
      <c r="AD745" s="2417"/>
      <c r="AE745" s="2417"/>
      <c r="AF745" s="2417"/>
      <c r="AG745" s="2417"/>
      <c r="AH745" s="2417"/>
      <c r="AI745" s="2417"/>
      <c r="AJ745" s="2417"/>
      <c r="AK745" s="2417"/>
      <c r="AL745" s="2417"/>
      <c r="AM745" s="2417"/>
      <c r="AN745" s="2417"/>
      <c r="AO745" s="2417"/>
      <c r="AP745" s="2417"/>
      <c r="AQ745" s="2417"/>
      <c r="AR745" s="2417"/>
      <c r="AS745" s="2417"/>
      <c r="AT745" s="2417"/>
      <c r="AU745" s="2417"/>
      <c r="AV745" s="2417"/>
      <c r="AW745" s="2417"/>
      <c r="AX745" s="2422"/>
      <c r="AY745" s="2423"/>
      <c r="AZ745" s="2423"/>
      <c r="BA745" s="2424"/>
      <c r="BB745" s="2431"/>
      <c r="BC745" s="2432"/>
      <c r="BD745" s="2432"/>
      <c r="BE745" s="2432"/>
      <c r="BF745" s="2432"/>
      <c r="BG745" s="2432"/>
      <c r="BH745" s="2432"/>
      <c r="BI745" s="2432"/>
      <c r="BJ745" s="2432"/>
      <c r="BK745" s="2432"/>
      <c r="BL745" s="2432"/>
      <c r="BM745" s="2432"/>
      <c r="BN745" s="2432"/>
      <c r="BO745" s="2432"/>
      <c r="BP745" s="2432"/>
      <c r="BQ745" s="2432"/>
      <c r="BR745" s="2432"/>
      <c r="BS745" s="2432"/>
      <c r="BT745" s="2433"/>
      <c r="BU745" s="2437" t="s">
        <v>27</v>
      </c>
      <c r="BV745" s="2397" t="s">
        <v>29</v>
      </c>
      <c r="BW745" s="2397"/>
      <c r="BX745" s="2397"/>
      <c r="BY745" s="2397"/>
      <c r="BZ745" s="2398"/>
      <c r="CA745" s="1683" t="s">
        <v>30</v>
      </c>
      <c r="CB745" s="2397"/>
      <c r="CC745" s="2397"/>
      <c r="CD745" s="2398"/>
      <c r="CE745" s="76"/>
      <c r="CF745" s="76"/>
    </row>
    <row r="746" spans="1:100" ht="12.75" customHeight="1" x14ac:dyDescent="0.2">
      <c r="A746" s="132" t="str">
        <f>+IF('⑧一覧からの作成用データ（異動届）'!$AC$44="印刷ＯＫ→",1,"")</f>
        <v/>
      </c>
      <c r="B746" s="82"/>
      <c r="C746" s="82">
        <v>3</v>
      </c>
      <c r="D746" s="82"/>
      <c r="E746" s="82"/>
      <c r="F746" s="82"/>
      <c r="G746" s="82"/>
      <c r="H746" s="82">
        <v>2</v>
      </c>
      <c r="I746" s="82">
        <v>1</v>
      </c>
      <c r="J746" s="82"/>
      <c r="K746" s="2415"/>
      <c r="L746" s="2415"/>
      <c r="M746" s="2415"/>
      <c r="N746" s="2415"/>
      <c r="O746" s="2415"/>
      <c r="P746" s="2415"/>
      <c r="Q746" s="2415"/>
      <c r="R746" s="2415"/>
      <c r="S746" s="2415"/>
      <c r="T746" s="2415"/>
      <c r="U746" s="2415"/>
      <c r="V746" s="2415"/>
      <c r="W746" s="2415"/>
      <c r="X746" s="2415"/>
      <c r="Y746" s="2415"/>
      <c r="Z746" s="2415"/>
      <c r="AA746" s="2415"/>
      <c r="AB746" s="2417"/>
      <c r="AC746" s="2417"/>
      <c r="AD746" s="2417"/>
      <c r="AE746" s="2417"/>
      <c r="AF746" s="2417"/>
      <c r="AG746" s="2417"/>
      <c r="AH746" s="2417"/>
      <c r="AI746" s="2417"/>
      <c r="AJ746" s="2417"/>
      <c r="AK746" s="2417"/>
      <c r="AL746" s="2417"/>
      <c r="AM746" s="2417"/>
      <c r="AN746" s="2417"/>
      <c r="AO746" s="2417"/>
      <c r="AP746" s="2417"/>
      <c r="AQ746" s="2417"/>
      <c r="AR746" s="2417"/>
      <c r="AS746" s="2417"/>
      <c r="AT746" s="2417"/>
      <c r="AU746" s="2417"/>
      <c r="AV746" s="2417"/>
      <c r="AW746" s="2417"/>
      <c r="AX746" s="2422"/>
      <c r="AY746" s="2423"/>
      <c r="AZ746" s="2423"/>
      <c r="BA746" s="2424"/>
      <c r="BB746" s="2431"/>
      <c r="BC746" s="2432"/>
      <c r="BD746" s="2432"/>
      <c r="BE746" s="2432"/>
      <c r="BF746" s="2432"/>
      <c r="BG746" s="2432"/>
      <c r="BH746" s="2432"/>
      <c r="BI746" s="2432"/>
      <c r="BJ746" s="2432"/>
      <c r="BK746" s="2432"/>
      <c r="BL746" s="2432"/>
      <c r="BM746" s="2432"/>
      <c r="BN746" s="2432"/>
      <c r="BO746" s="2432"/>
      <c r="BP746" s="2432"/>
      <c r="BQ746" s="2432"/>
      <c r="BR746" s="2432"/>
      <c r="BS746" s="2432"/>
      <c r="BT746" s="2433"/>
      <c r="BU746" s="2437"/>
      <c r="BV746" s="2399"/>
      <c r="BW746" s="2399"/>
      <c r="BX746" s="2399"/>
      <c r="BY746" s="2399"/>
      <c r="BZ746" s="2400"/>
      <c r="CA746" s="2401"/>
      <c r="CB746" s="2399"/>
      <c r="CC746" s="2399"/>
      <c r="CD746" s="2400"/>
      <c r="CE746" s="76"/>
      <c r="CF746" s="76"/>
    </row>
    <row r="747" spans="1:100" ht="12.75" customHeight="1" x14ac:dyDescent="0.2">
      <c r="A747" s="132" t="str">
        <f>+IF('⑧一覧からの作成用データ（異動届）'!$AC$44="印刷ＯＫ→",1,"")</f>
        <v/>
      </c>
      <c r="B747" s="2413" t="s">
        <v>67</v>
      </c>
      <c r="C747" s="2413" t="s">
        <v>66</v>
      </c>
      <c r="D747" s="2396" t="s">
        <v>65</v>
      </c>
      <c r="E747" s="2396" t="s">
        <v>64</v>
      </c>
      <c r="F747" s="2413" t="s">
        <v>63</v>
      </c>
      <c r="G747" s="2413" t="s">
        <v>62</v>
      </c>
      <c r="H747" s="2396" t="s">
        <v>61</v>
      </c>
      <c r="I747" s="2396" t="s">
        <v>60</v>
      </c>
      <c r="J747" s="486"/>
      <c r="K747" s="2415"/>
      <c r="L747" s="2415"/>
      <c r="M747" s="2415"/>
      <c r="N747" s="2415"/>
      <c r="O747" s="2415"/>
      <c r="P747" s="2415"/>
      <c r="Q747" s="2415"/>
      <c r="R747" s="2415"/>
      <c r="S747" s="2415"/>
      <c r="T747" s="2415"/>
      <c r="U747" s="2415"/>
      <c r="V747" s="2415"/>
      <c r="W747" s="2415"/>
      <c r="X747" s="2415"/>
      <c r="Y747" s="2415"/>
      <c r="Z747" s="2415"/>
      <c r="AA747" s="2415"/>
      <c r="AB747" s="2417"/>
      <c r="AC747" s="2417"/>
      <c r="AD747" s="2417"/>
      <c r="AE747" s="2417"/>
      <c r="AF747" s="2417"/>
      <c r="AG747" s="2417"/>
      <c r="AH747" s="2417"/>
      <c r="AI747" s="2417"/>
      <c r="AJ747" s="2417"/>
      <c r="AK747" s="2417"/>
      <c r="AL747" s="2417"/>
      <c r="AM747" s="2417"/>
      <c r="AN747" s="2417"/>
      <c r="AO747" s="2417"/>
      <c r="AP747" s="2417"/>
      <c r="AQ747" s="2417"/>
      <c r="AR747" s="2417"/>
      <c r="AS747" s="2417"/>
      <c r="AT747" s="2417"/>
      <c r="AU747" s="2417"/>
      <c r="AV747" s="2417"/>
      <c r="AW747" s="2417"/>
      <c r="AX747" s="2422"/>
      <c r="AY747" s="2423"/>
      <c r="AZ747" s="2423"/>
      <c r="BA747" s="2424"/>
      <c r="BB747" s="2431"/>
      <c r="BC747" s="2432"/>
      <c r="BD747" s="2432"/>
      <c r="BE747" s="2432"/>
      <c r="BF747" s="2432"/>
      <c r="BG747" s="2432"/>
      <c r="BH747" s="2432"/>
      <c r="BI747" s="2432"/>
      <c r="BJ747" s="2432"/>
      <c r="BK747" s="2432"/>
      <c r="BL747" s="2432"/>
      <c r="BM747" s="2432"/>
      <c r="BN747" s="2432"/>
      <c r="BO747" s="2432"/>
      <c r="BP747" s="2432"/>
      <c r="BQ747" s="2432"/>
      <c r="BR747" s="2432"/>
      <c r="BS747" s="2432"/>
      <c r="BT747" s="2433"/>
      <c r="BU747" s="2437"/>
      <c r="BV747" s="2397" t="s">
        <v>32</v>
      </c>
      <c r="BW747" s="2397"/>
      <c r="BX747" s="2397"/>
      <c r="BY747" s="2397"/>
      <c r="BZ747" s="2398"/>
      <c r="CA747" s="1683" t="s">
        <v>31</v>
      </c>
      <c r="CB747" s="2397"/>
      <c r="CC747" s="2397"/>
      <c r="CD747" s="2398"/>
      <c r="CE747" s="76"/>
      <c r="CF747" s="76"/>
    </row>
    <row r="748" spans="1:100" ht="13.5" customHeight="1" x14ac:dyDescent="0.2">
      <c r="A748" s="132" t="str">
        <f>+IF('⑧一覧からの作成用データ（異動届）'!$AC$44="印刷ＯＫ→",1,"")</f>
        <v/>
      </c>
      <c r="B748" s="2413"/>
      <c r="C748" s="2413"/>
      <c r="D748" s="2396"/>
      <c r="E748" s="2396"/>
      <c r="F748" s="2413"/>
      <c r="G748" s="2413"/>
      <c r="H748" s="2396"/>
      <c r="I748" s="2396"/>
      <c r="J748" s="486"/>
      <c r="K748" s="2416"/>
      <c r="L748" s="2416"/>
      <c r="M748" s="2416"/>
      <c r="N748" s="2416"/>
      <c r="O748" s="2416"/>
      <c r="P748" s="2416"/>
      <c r="Q748" s="2416"/>
      <c r="R748" s="2416"/>
      <c r="S748" s="2416"/>
      <c r="T748" s="2416"/>
      <c r="U748" s="2416"/>
      <c r="V748" s="2416"/>
      <c r="W748" s="2416"/>
      <c r="X748" s="2416"/>
      <c r="Y748" s="2416"/>
      <c r="Z748" s="2416"/>
      <c r="AA748" s="2416"/>
      <c r="AB748" s="2418"/>
      <c r="AC748" s="2418"/>
      <c r="AD748" s="2418"/>
      <c r="AE748" s="2418"/>
      <c r="AF748" s="2418"/>
      <c r="AG748" s="2418"/>
      <c r="AH748" s="2418"/>
      <c r="AI748" s="2418"/>
      <c r="AJ748" s="2418"/>
      <c r="AK748" s="2418"/>
      <c r="AL748" s="2418"/>
      <c r="AM748" s="2418"/>
      <c r="AN748" s="2418"/>
      <c r="AO748" s="2418"/>
      <c r="AP748" s="2418"/>
      <c r="AQ748" s="2418"/>
      <c r="AR748" s="2418"/>
      <c r="AS748" s="2418"/>
      <c r="AT748" s="2418"/>
      <c r="AU748" s="2418"/>
      <c r="AV748" s="2418"/>
      <c r="AW748" s="2418"/>
      <c r="AX748" s="2425"/>
      <c r="AY748" s="2426"/>
      <c r="AZ748" s="2426"/>
      <c r="BA748" s="2427"/>
      <c r="BB748" s="2434"/>
      <c r="BC748" s="2435"/>
      <c r="BD748" s="2435"/>
      <c r="BE748" s="2435"/>
      <c r="BF748" s="2435"/>
      <c r="BG748" s="2435"/>
      <c r="BH748" s="2435"/>
      <c r="BI748" s="2435"/>
      <c r="BJ748" s="2435"/>
      <c r="BK748" s="2435"/>
      <c r="BL748" s="2435"/>
      <c r="BM748" s="2435"/>
      <c r="BN748" s="2435"/>
      <c r="BO748" s="2435"/>
      <c r="BP748" s="2435"/>
      <c r="BQ748" s="2435"/>
      <c r="BR748" s="2435"/>
      <c r="BS748" s="2435"/>
      <c r="BT748" s="2436"/>
      <c r="BU748" s="2437"/>
      <c r="BV748" s="2399"/>
      <c r="BW748" s="2399"/>
      <c r="BX748" s="2399"/>
      <c r="BY748" s="2399"/>
      <c r="BZ748" s="2400"/>
      <c r="CA748" s="2401"/>
      <c r="CB748" s="2399"/>
      <c r="CC748" s="2399"/>
      <c r="CD748" s="2400"/>
      <c r="CE748" s="76"/>
      <c r="CF748" s="76"/>
      <c r="CG748" s="84"/>
      <c r="CL748" s="85"/>
      <c r="CM748" s="85"/>
      <c r="CN748" s="85"/>
      <c r="CO748" s="85"/>
      <c r="CP748" s="85"/>
      <c r="CQ748" s="85"/>
      <c r="CR748" s="85"/>
      <c r="CS748" s="85"/>
      <c r="CT748" s="85"/>
    </row>
    <row r="749" spans="1:100" ht="13.5" customHeight="1" x14ac:dyDescent="0.2">
      <c r="A749" s="132" t="str">
        <f>+IF('⑧一覧からの作成用データ（異動届）'!$AC$44="印刷ＯＫ→",1,"")</f>
        <v/>
      </c>
      <c r="B749" s="2413"/>
      <c r="C749" s="2413"/>
      <c r="D749" s="2396"/>
      <c r="E749" s="2396"/>
      <c r="F749" s="2413"/>
      <c r="G749" s="2413"/>
      <c r="H749" s="2396"/>
      <c r="I749" s="2396"/>
      <c r="J749" s="486"/>
      <c r="K749" s="45"/>
      <c r="L749" s="25"/>
      <c r="M749" s="25"/>
      <c r="N749" s="25"/>
      <c r="O749" s="25"/>
      <c r="P749" s="25"/>
      <c r="Q749" s="25"/>
      <c r="R749" s="25"/>
      <c r="S749" s="25"/>
      <c r="T749" s="25"/>
      <c r="U749" s="25"/>
      <c r="V749" s="25"/>
      <c r="W749" s="25"/>
      <c r="X749" s="25"/>
      <c r="Y749" s="46"/>
      <c r="Z749" s="2402" t="s">
        <v>446</v>
      </c>
      <c r="AA749" s="2403"/>
      <c r="AB749" s="2408" t="s">
        <v>21</v>
      </c>
      <c r="AC749" s="2409"/>
      <c r="AD749" s="2409"/>
      <c r="AE749" s="2409"/>
      <c r="AF749" s="2409"/>
      <c r="AG749" s="2410"/>
      <c r="AH749" s="1682" t="s">
        <v>9</v>
      </c>
      <c r="AI749" s="1683"/>
      <c r="AJ749" s="2097" t="str">
        <f>①伊勢崎市における事業所基本情報!$K$26&amp;"-"&amp;①伊勢崎市における事業所基本情報!Q26&amp;""</f>
        <v>-</v>
      </c>
      <c r="AK749" s="2097"/>
      <c r="AL749" s="2097"/>
      <c r="AM749" s="2097"/>
      <c r="AN749" s="2097"/>
      <c r="AO749" s="2097"/>
      <c r="AP749" s="2097"/>
      <c r="AQ749" s="2097"/>
      <c r="AR749" s="25"/>
      <c r="AS749" s="25"/>
      <c r="AT749" s="25"/>
      <c r="AU749" s="25"/>
      <c r="AV749" s="25"/>
      <c r="AW749" s="25"/>
      <c r="AX749" s="25"/>
      <c r="AY749" s="76"/>
      <c r="AZ749" s="76"/>
      <c r="BA749" s="76"/>
      <c r="BB749" s="76"/>
      <c r="BC749" s="76"/>
      <c r="BD749" s="25"/>
      <c r="BE749" s="25"/>
      <c r="BF749" s="25"/>
      <c r="BG749" s="25"/>
      <c r="BH749" s="2386" t="s">
        <v>10</v>
      </c>
      <c r="BI749" s="2386"/>
      <c r="BJ749" s="2386"/>
      <c r="BK749" s="2386"/>
      <c r="BL749" s="2386"/>
      <c r="BM749" s="2386"/>
      <c r="BN749" s="2386"/>
      <c r="BO749" s="2411" t="str">
        <f>①伊勢崎市における事業所基本情報!$CG$18&amp;""</f>
        <v/>
      </c>
      <c r="BP749" s="2392"/>
      <c r="BQ749" s="2392" t="str">
        <f>①伊勢崎市における事業所基本情報!$CH$18&amp;""</f>
        <v/>
      </c>
      <c r="BR749" s="2392"/>
      <c r="BS749" s="2392" t="str">
        <f>①伊勢崎市における事業所基本情報!$CI$18&amp;""</f>
        <v/>
      </c>
      <c r="BT749" s="2392"/>
      <c r="BU749" s="2392" t="str">
        <f>①伊勢崎市における事業所基本情報!$CJ$18&amp;""</f>
        <v/>
      </c>
      <c r="BV749" s="2392"/>
      <c r="BW749" s="2392" t="str">
        <f>①伊勢崎市における事業所基本情報!$CK$18&amp;""</f>
        <v/>
      </c>
      <c r="BX749" s="2392"/>
      <c r="BY749" s="2392" t="str">
        <f>①伊勢崎市における事業所基本情報!$CL$18&amp;""</f>
        <v/>
      </c>
      <c r="BZ749" s="2392"/>
      <c r="CA749" s="2392" t="str">
        <f>①伊勢崎市における事業所基本情報!$CM$18&amp;""</f>
        <v/>
      </c>
      <c r="CB749" s="2392"/>
      <c r="CC749" s="2392" t="str">
        <f>①伊勢崎市における事業所基本情報!$CN$18&amp;""</f>
        <v/>
      </c>
      <c r="CD749" s="2394"/>
      <c r="CE749" s="86"/>
      <c r="CF749" s="86"/>
      <c r="CG749" s="84"/>
      <c r="CL749" s="85"/>
      <c r="CM749" s="85"/>
      <c r="CN749" s="85"/>
      <c r="CO749" s="85"/>
      <c r="CP749" s="85"/>
      <c r="CQ749" s="85"/>
      <c r="CR749" s="85"/>
      <c r="CS749" s="85"/>
      <c r="CT749" s="85"/>
    </row>
    <row r="750" spans="1:100" ht="12" customHeight="1" x14ac:dyDescent="0.2">
      <c r="A750" s="132" t="str">
        <f>+IF('⑧一覧からの作成用データ（異動届）'!$AC$44="印刷ＯＫ→",1,"")</f>
        <v/>
      </c>
      <c r="B750" s="2413"/>
      <c r="C750" s="2413"/>
      <c r="D750" s="2396"/>
      <c r="E750" s="2396"/>
      <c r="F750" s="2413"/>
      <c r="G750" s="2413"/>
      <c r="H750" s="2396"/>
      <c r="I750" s="2396"/>
      <c r="J750" s="486"/>
      <c r="K750" s="47"/>
      <c r="L750" s="76"/>
      <c r="M750" s="76"/>
      <c r="N750" s="76"/>
      <c r="O750" s="76"/>
      <c r="P750" s="76"/>
      <c r="Q750" s="76"/>
      <c r="R750" s="76"/>
      <c r="S750" s="76"/>
      <c r="T750" s="76"/>
      <c r="U750" s="76"/>
      <c r="V750" s="76"/>
      <c r="W750" s="76"/>
      <c r="X750" s="76"/>
      <c r="Y750" s="48"/>
      <c r="Z750" s="2404"/>
      <c r="AA750" s="2405"/>
      <c r="AB750" s="1640"/>
      <c r="AC750" s="1590"/>
      <c r="AD750" s="1590"/>
      <c r="AE750" s="1590"/>
      <c r="AF750" s="1590"/>
      <c r="AG750" s="1641"/>
      <c r="AH750" s="1568" t="str">
        <f>①伊勢崎市における事業所基本情報!$I$27&amp;""</f>
        <v/>
      </c>
      <c r="AI750" s="1569"/>
      <c r="AJ750" s="1569"/>
      <c r="AK750" s="1569"/>
      <c r="AL750" s="1569"/>
      <c r="AM750" s="1569"/>
      <c r="AN750" s="1569"/>
      <c r="AO750" s="1569"/>
      <c r="AP750" s="1569"/>
      <c r="AQ750" s="1569"/>
      <c r="AR750" s="1569"/>
      <c r="AS750" s="1569"/>
      <c r="AT750" s="1569"/>
      <c r="AU750" s="1569"/>
      <c r="AV750" s="1569"/>
      <c r="AW750" s="1569"/>
      <c r="AX750" s="1569"/>
      <c r="AY750" s="1569"/>
      <c r="AZ750" s="1569"/>
      <c r="BA750" s="1569"/>
      <c r="BB750" s="1569"/>
      <c r="BC750" s="1569"/>
      <c r="BD750" s="1569"/>
      <c r="BE750" s="1569"/>
      <c r="BF750" s="1569"/>
      <c r="BG750" s="1569"/>
      <c r="BH750" s="2386"/>
      <c r="BI750" s="2386"/>
      <c r="BJ750" s="2386"/>
      <c r="BK750" s="2386"/>
      <c r="BL750" s="2386"/>
      <c r="BM750" s="2386"/>
      <c r="BN750" s="2386"/>
      <c r="BO750" s="2412"/>
      <c r="BP750" s="2393"/>
      <c r="BQ750" s="2393"/>
      <c r="BR750" s="2393"/>
      <c r="BS750" s="2393"/>
      <c r="BT750" s="2393"/>
      <c r="BU750" s="2393"/>
      <c r="BV750" s="2393"/>
      <c r="BW750" s="2393"/>
      <c r="BX750" s="2393"/>
      <c r="BY750" s="2393"/>
      <c r="BZ750" s="2393"/>
      <c r="CA750" s="2393"/>
      <c r="CB750" s="2393"/>
      <c r="CC750" s="2393"/>
      <c r="CD750" s="2395"/>
      <c r="CE750" s="86"/>
      <c r="CF750" s="86"/>
      <c r="CG750" s="77"/>
      <c r="CL750" s="85"/>
      <c r="CM750" s="85"/>
      <c r="CN750" s="85"/>
      <c r="CO750" s="85"/>
      <c r="CP750" s="85"/>
      <c r="CQ750" s="85"/>
      <c r="CR750" s="85"/>
      <c r="CS750" s="85"/>
      <c r="CT750" s="85"/>
    </row>
    <row r="751" spans="1:100" ht="12" customHeight="1" x14ac:dyDescent="0.2">
      <c r="A751" s="132" t="str">
        <f>+IF('⑧一覧からの作成用データ（異動届）'!$AC$44="印刷ＯＫ→",1,"")</f>
        <v/>
      </c>
      <c r="B751" s="2413"/>
      <c r="C751" s="2413"/>
      <c r="D751" s="2396"/>
      <c r="E751" s="2396"/>
      <c r="F751" s="2413"/>
      <c r="G751" s="2413"/>
      <c r="H751" s="2396"/>
      <c r="I751" s="2396"/>
      <c r="J751" s="486"/>
      <c r="K751" s="2165" t="s">
        <v>483</v>
      </c>
      <c r="L751" s="1564"/>
      <c r="M751" s="1564"/>
      <c r="N751" s="1564"/>
      <c r="O751" s="1564"/>
      <c r="P751" s="2378" t="s">
        <v>19</v>
      </c>
      <c r="Q751" s="2378"/>
      <c r="R751" s="2378"/>
      <c r="S751" s="2378"/>
      <c r="T751" s="2378"/>
      <c r="U751" s="2378"/>
      <c r="V751" s="2378"/>
      <c r="W751" s="2378"/>
      <c r="X751" s="2378"/>
      <c r="Y751" s="2379"/>
      <c r="Z751" s="2404"/>
      <c r="AA751" s="2405"/>
      <c r="AB751" s="1640"/>
      <c r="AC751" s="1590"/>
      <c r="AD751" s="1590"/>
      <c r="AE751" s="1590"/>
      <c r="AF751" s="1590"/>
      <c r="AG751" s="1641"/>
      <c r="AH751" s="1568"/>
      <c r="AI751" s="1569"/>
      <c r="AJ751" s="1569"/>
      <c r="AK751" s="1569"/>
      <c r="AL751" s="1569"/>
      <c r="AM751" s="1569"/>
      <c r="AN751" s="1569"/>
      <c r="AO751" s="1569"/>
      <c r="AP751" s="1569"/>
      <c r="AQ751" s="1569"/>
      <c r="AR751" s="1569"/>
      <c r="AS751" s="1569"/>
      <c r="AT751" s="1569"/>
      <c r="AU751" s="1569"/>
      <c r="AV751" s="1569"/>
      <c r="AW751" s="1569"/>
      <c r="AX751" s="1569"/>
      <c r="AY751" s="1569"/>
      <c r="AZ751" s="1569"/>
      <c r="BA751" s="1569"/>
      <c r="BB751" s="1569"/>
      <c r="BC751" s="1569"/>
      <c r="BD751" s="1569"/>
      <c r="BE751" s="1569"/>
      <c r="BF751" s="1569"/>
      <c r="BG751" s="1569"/>
      <c r="BH751" s="1561" t="s">
        <v>527</v>
      </c>
      <c r="BI751" s="1561"/>
      <c r="BJ751" s="1561"/>
      <c r="BK751" s="1561"/>
      <c r="BL751" s="1561"/>
      <c r="BM751" s="1561"/>
      <c r="BN751" s="1561"/>
      <c r="BO751" s="2380" t="s">
        <v>488</v>
      </c>
      <c r="BP751" s="2381"/>
      <c r="BQ751" s="2381"/>
      <c r="BR751" s="2381"/>
      <c r="BS751" s="2381"/>
      <c r="BT751" s="2381"/>
      <c r="BU751" s="2381"/>
      <c r="BV751" s="2381"/>
      <c r="BW751" s="2381"/>
      <c r="BX751" s="2381"/>
      <c r="BY751" s="2381"/>
      <c r="BZ751" s="2381"/>
      <c r="CA751" s="2381"/>
      <c r="CB751" s="2381"/>
      <c r="CC751" s="2381"/>
      <c r="CD751" s="2382"/>
      <c r="CE751" s="78"/>
      <c r="CF751" s="78"/>
      <c r="CG751" s="77"/>
      <c r="CL751" s="85"/>
      <c r="CM751" s="85"/>
      <c r="CN751" s="85"/>
      <c r="CO751" s="85"/>
      <c r="CP751" s="85"/>
      <c r="CQ751" s="85"/>
      <c r="CR751" s="85"/>
      <c r="CS751" s="85"/>
      <c r="CT751" s="85"/>
    </row>
    <row r="752" spans="1:100" ht="12" customHeight="1" x14ac:dyDescent="0.2">
      <c r="A752" s="132" t="str">
        <f>+IF('⑧一覧からの作成用データ（異動届）'!$AC$44="印刷ＯＫ→",1,"")</f>
        <v/>
      </c>
      <c r="B752" s="2413"/>
      <c r="C752" s="2413"/>
      <c r="D752" s="2396"/>
      <c r="E752" s="2396"/>
      <c r="F752" s="2413"/>
      <c r="G752" s="2413"/>
      <c r="H752" s="2396"/>
      <c r="I752" s="2396"/>
      <c r="J752" s="486"/>
      <c r="K752" s="2165"/>
      <c r="L752" s="1564"/>
      <c r="M752" s="1564"/>
      <c r="N752" s="1564"/>
      <c r="O752" s="1564"/>
      <c r="P752" s="2378"/>
      <c r="Q752" s="2378"/>
      <c r="R752" s="2378"/>
      <c r="S752" s="2378"/>
      <c r="T752" s="2378"/>
      <c r="U752" s="2378"/>
      <c r="V752" s="2378"/>
      <c r="W752" s="2378"/>
      <c r="X752" s="2378"/>
      <c r="Y752" s="2379"/>
      <c r="Z752" s="2404"/>
      <c r="AA752" s="2405"/>
      <c r="AB752" s="1637"/>
      <c r="AC752" s="1638"/>
      <c r="AD752" s="1638"/>
      <c r="AE752" s="1638"/>
      <c r="AF752" s="1638"/>
      <c r="AG752" s="1642"/>
      <c r="AH752" s="1570"/>
      <c r="AI752" s="1571"/>
      <c r="AJ752" s="1571"/>
      <c r="AK752" s="1571"/>
      <c r="AL752" s="1571"/>
      <c r="AM752" s="1571"/>
      <c r="AN752" s="1571"/>
      <c r="AO752" s="1571"/>
      <c r="AP752" s="1571"/>
      <c r="AQ752" s="1571"/>
      <c r="AR752" s="1571"/>
      <c r="AS752" s="1571"/>
      <c r="AT752" s="1571"/>
      <c r="AU752" s="1571"/>
      <c r="AV752" s="1571"/>
      <c r="AW752" s="1571"/>
      <c r="AX752" s="1571"/>
      <c r="AY752" s="1571"/>
      <c r="AZ752" s="1571"/>
      <c r="BA752" s="1571"/>
      <c r="BB752" s="1571"/>
      <c r="BC752" s="1571"/>
      <c r="BD752" s="1571"/>
      <c r="BE752" s="1571"/>
      <c r="BF752" s="1571"/>
      <c r="BG752" s="1571"/>
      <c r="BH752" s="1561"/>
      <c r="BI752" s="1561"/>
      <c r="BJ752" s="1561"/>
      <c r="BK752" s="1561"/>
      <c r="BL752" s="1561"/>
      <c r="BM752" s="1561"/>
      <c r="BN752" s="1561"/>
      <c r="BO752" s="2383"/>
      <c r="BP752" s="2384"/>
      <c r="BQ752" s="2384"/>
      <c r="BR752" s="2384"/>
      <c r="BS752" s="2384"/>
      <c r="BT752" s="2384"/>
      <c r="BU752" s="2384"/>
      <c r="BV752" s="2384"/>
      <c r="BW752" s="2384"/>
      <c r="BX752" s="2384"/>
      <c r="BY752" s="2384"/>
      <c r="BZ752" s="2384"/>
      <c r="CA752" s="2384"/>
      <c r="CB752" s="2384"/>
      <c r="CC752" s="2384"/>
      <c r="CD752" s="2385"/>
      <c r="CE752" s="78"/>
      <c r="CF752" s="78"/>
      <c r="CG752" s="77"/>
      <c r="CL752" s="85"/>
      <c r="CM752" s="85"/>
      <c r="CN752" s="85"/>
      <c r="CO752" s="85"/>
      <c r="CP752" s="85"/>
      <c r="CQ752" s="85"/>
      <c r="CR752" s="85"/>
      <c r="CS752" s="85"/>
      <c r="CT752" s="85"/>
    </row>
    <row r="753" spans="1:100" ht="13.5" customHeight="1" x14ac:dyDescent="0.2">
      <c r="A753" s="132" t="str">
        <f>+IF('⑧一覧からの作成用データ（異動届）'!$AC$44="印刷ＯＫ→",1,"")</f>
        <v/>
      </c>
      <c r="B753" s="2413"/>
      <c r="C753" s="2413"/>
      <c r="D753" s="2396"/>
      <c r="E753" s="2396"/>
      <c r="F753" s="2413"/>
      <c r="G753" s="2413"/>
      <c r="H753" s="2396"/>
      <c r="I753" s="2396"/>
      <c r="J753" s="486"/>
      <c r="K753" s="47"/>
      <c r="L753" s="76"/>
      <c r="M753" s="76"/>
      <c r="N753" s="76"/>
      <c r="O753" s="76"/>
      <c r="P753" s="76"/>
      <c r="Q753" s="76"/>
      <c r="R753" s="76"/>
      <c r="S753" s="76"/>
      <c r="T753" s="76"/>
      <c r="U753" s="76"/>
      <c r="V753" s="76"/>
      <c r="W753" s="76"/>
      <c r="X753" s="76"/>
      <c r="Y753" s="48"/>
      <c r="Z753" s="2404"/>
      <c r="AA753" s="2405"/>
      <c r="AB753" s="1634" t="s">
        <v>528</v>
      </c>
      <c r="AC753" s="1634"/>
      <c r="AD753" s="1634"/>
      <c r="AE753" s="1634"/>
      <c r="AF753" s="1634"/>
      <c r="AG753" s="1634"/>
      <c r="AH753" s="1610" t="str">
        <f>①伊勢崎市における事業所基本情報!$I$20&amp;""</f>
        <v/>
      </c>
      <c r="AI753" s="1611"/>
      <c r="AJ753" s="1611"/>
      <c r="AK753" s="1611"/>
      <c r="AL753" s="1611"/>
      <c r="AM753" s="1611"/>
      <c r="AN753" s="1611"/>
      <c r="AO753" s="1611"/>
      <c r="AP753" s="1611"/>
      <c r="AQ753" s="1611"/>
      <c r="AR753" s="1611"/>
      <c r="AS753" s="1611"/>
      <c r="AT753" s="1611"/>
      <c r="AU753" s="1611"/>
      <c r="AV753" s="1611"/>
      <c r="AW753" s="1611"/>
      <c r="AX753" s="1611"/>
      <c r="AY753" s="1611"/>
      <c r="AZ753" s="1611"/>
      <c r="BA753" s="1611"/>
      <c r="BB753" s="1611"/>
      <c r="BC753" s="1611"/>
      <c r="BD753" s="1611"/>
      <c r="BE753" s="1611"/>
      <c r="BF753" s="1611"/>
      <c r="BG753" s="1612"/>
      <c r="BH753" s="2386" t="s">
        <v>12</v>
      </c>
      <c r="BI753" s="2386"/>
      <c r="BJ753" s="2386"/>
      <c r="BK753" s="2386"/>
      <c r="BL753" s="1550" t="s">
        <v>33</v>
      </c>
      <c r="BM753" s="1550"/>
      <c r="BN753" s="1550"/>
      <c r="BO753" s="2388" t="str">
        <f>①伊勢崎市における事業所基本情報!$I$35&amp;""</f>
        <v/>
      </c>
      <c r="BP753" s="1614"/>
      <c r="BQ753" s="1614"/>
      <c r="BR753" s="1614"/>
      <c r="BS753" s="1614"/>
      <c r="BT753" s="1614"/>
      <c r="BU753" s="1614"/>
      <c r="BV753" s="1614"/>
      <c r="BW753" s="1614"/>
      <c r="BX753" s="1614"/>
      <c r="BY753" s="1614"/>
      <c r="BZ753" s="1614"/>
      <c r="CA753" s="1614"/>
      <c r="CB753" s="1614"/>
      <c r="CC753" s="1614"/>
      <c r="CD753" s="2389"/>
      <c r="CE753" s="78"/>
      <c r="CF753" s="78"/>
      <c r="CG753" s="77"/>
      <c r="CL753" s="85"/>
    </row>
    <row r="754" spans="1:100" ht="12" customHeight="1" x14ac:dyDescent="0.2">
      <c r="A754" s="132" t="str">
        <f>+IF('⑧一覧からの作成用データ（異動届）'!$AC$44="印刷ＯＫ→",1,"")</f>
        <v/>
      </c>
      <c r="B754" s="2413"/>
      <c r="C754" s="2413"/>
      <c r="D754" s="2396"/>
      <c r="E754" s="2396"/>
      <c r="F754" s="2413"/>
      <c r="G754" s="2413"/>
      <c r="H754" s="2396"/>
      <c r="I754" s="2396"/>
      <c r="J754" s="486"/>
      <c r="K754" s="2438">
        <f ca="1">IF('⑧一覧からの作成用データ（異動届）'!$B$31="","",'⑧一覧からの作成用データ（異動届）'!$B$31)</f>
        <v>45617</v>
      </c>
      <c r="L754" s="2439"/>
      <c r="M754" s="2439"/>
      <c r="N754" s="2439"/>
      <c r="O754" s="2439"/>
      <c r="P754" s="2439"/>
      <c r="Q754" s="2439"/>
      <c r="R754" s="2439"/>
      <c r="S754" s="2439"/>
      <c r="T754" s="2439"/>
      <c r="U754" s="2439"/>
      <c r="V754" s="2439"/>
      <c r="W754" s="2439"/>
      <c r="X754" s="2439"/>
      <c r="Y754" s="2440"/>
      <c r="Z754" s="2404"/>
      <c r="AA754" s="2405"/>
      <c r="AB754" s="2441" t="s">
        <v>529</v>
      </c>
      <c r="AC754" s="2441"/>
      <c r="AD754" s="2441"/>
      <c r="AE754" s="2441"/>
      <c r="AF754" s="2441"/>
      <c r="AG754" s="2441"/>
      <c r="AH754" s="2442" t="str">
        <f>①伊勢崎市における事業所基本情報!$I$22&amp;""</f>
        <v/>
      </c>
      <c r="AI754" s="2442"/>
      <c r="AJ754" s="2442"/>
      <c r="AK754" s="2442"/>
      <c r="AL754" s="2442"/>
      <c r="AM754" s="2442"/>
      <c r="AN754" s="2442"/>
      <c r="AO754" s="2442"/>
      <c r="AP754" s="2442"/>
      <c r="AQ754" s="2442"/>
      <c r="AR754" s="2442"/>
      <c r="AS754" s="2442"/>
      <c r="AT754" s="2442"/>
      <c r="AU754" s="2442"/>
      <c r="AV754" s="2442"/>
      <c r="AW754" s="2442"/>
      <c r="AX754" s="2442"/>
      <c r="AY754" s="2442"/>
      <c r="AZ754" s="2442"/>
      <c r="BA754" s="2442"/>
      <c r="BB754" s="2442"/>
      <c r="BC754" s="2442"/>
      <c r="BD754" s="2442"/>
      <c r="BE754" s="2442"/>
      <c r="BF754" s="2442"/>
      <c r="BG754" s="2442"/>
      <c r="BH754" s="2386"/>
      <c r="BI754" s="2386"/>
      <c r="BJ754" s="2386"/>
      <c r="BK754" s="2386"/>
      <c r="BL754" s="1550"/>
      <c r="BM754" s="1550"/>
      <c r="BN754" s="1550"/>
      <c r="BO754" s="2390"/>
      <c r="BP754" s="1616"/>
      <c r="BQ754" s="1616"/>
      <c r="BR754" s="1616"/>
      <c r="BS754" s="1616"/>
      <c r="BT754" s="1616"/>
      <c r="BU754" s="1616"/>
      <c r="BV754" s="1616"/>
      <c r="BW754" s="1616"/>
      <c r="BX754" s="1616"/>
      <c r="BY754" s="1616"/>
      <c r="BZ754" s="1616"/>
      <c r="CA754" s="1616"/>
      <c r="CB754" s="1616"/>
      <c r="CC754" s="1616"/>
      <c r="CD754" s="2391"/>
      <c r="CE754" s="78"/>
      <c r="CF754" s="78"/>
      <c r="CG754" s="77"/>
      <c r="CL754" s="85"/>
    </row>
    <row r="755" spans="1:100" ht="12" customHeight="1" x14ac:dyDescent="0.2">
      <c r="A755" s="132" t="str">
        <f>+IF('⑧一覧からの作成用データ（異動届）'!$AC$44="印刷ＯＫ→",1,"")</f>
        <v/>
      </c>
      <c r="B755" s="2413"/>
      <c r="C755" s="2413"/>
      <c r="D755" s="2396"/>
      <c r="E755" s="2396"/>
      <c r="F755" s="2413"/>
      <c r="G755" s="2413"/>
      <c r="H755" s="2396"/>
      <c r="I755" s="2396"/>
      <c r="J755" s="486"/>
      <c r="K755" s="2438"/>
      <c r="L755" s="2439"/>
      <c r="M755" s="2439"/>
      <c r="N755" s="2439"/>
      <c r="O755" s="2439"/>
      <c r="P755" s="2439"/>
      <c r="Q755" s="2439"/>
      <c r="R755" s="2439"/>
      <c r="S755" s="2439"/>
      <c r="T755" s="2439"/>
      <c r="U755" s="2439"/>
      <c r="V755" s="2439"/>
      <c r="W755" s="2439"/>
      <c r="X755" s="2439"/>
      <c r="Y755" s="2440"/>
      <c r="Z755" s="2404"/>
      <c r="AA755" s="2405"/>
      <c r="AB755" s="1550"/>
      <c r="AC755" s="1550"/>
      <c r="AD755" s="1550"/>
      <c r="AE755" s="1550"/>
      <c r="AF755" s="1550"/>
      <c r="AG755" s="1550"/>
      <c r="AH755" s="2443"/>
      <c r="AI755" s="2443"/>
      <c r="AJ755" s="2443"/>
      <c r="AK755" s="2443"/>
      <c r="AL755" s="2443"/>
      <c r="AM755" s="2443"/>
      <c r="AN755" s="2443"/>
      <c r="AO755" s="2443"/>
      <c r="AP755" s="2443"/>
      <c r="AQ755" s="2443"/>
      <c r="AR755" s="2443"/>
      <c r="AS755" s="2443"/>
      <c r="AT755" s="2443"/>
      <c r="AU755" s="2443"/>
      <c r="AV755" s="2443"/>
      <c r="AW755" s="2443"/>
      <c r="AX755" s="2443"/>
      <c r="AY755" s="2443"/>
      <c r="AZ755" s="2443"/>
      <c r="BA755" s="2443"/>
      <c r="BB755" s="2443"/>
      <c r="BC755" s="2443"/>
      <c r="BD755" s="2443"/>
      <c r="BE755" s="2443"/>
      <c r="BF755" s="2443"/>
      <c r="BG755" s="2443"/>
      <c r="BH755" s="2386"/>
      <c r="BI755" s="2386"/>
      <c r="BJ755" s="2386"/>
      <c r="BK755" s="2386"/>
      <c r="BL755" s="1550" t="s">
        <v>3</v>
      </c>
      <c r="BM755" s="1550"/>
      <c r="BN755" s="1550"/>
      <c r="BO755" s="1708" t="str">
        <f>①伊勢崎市における事業所基本情報!$I$37&amp;""</f>
        <v/>
      </c>
      <c r="BP755" s="1709"/>
      <c r="BQ755" s="1709"/>
      <c r="BR755" s="1709"/>
      <c r="BS755" s="1709"/>
      <c r="BT755" s="1709"/>
      <c r="BU755" s="1709"/>
      <c r="BV755" s="1709"/>
      <c r="BW755" s="1709"/>
      <c r="BX755" s="1709"/>
      <c r="BY755" s="1709"/>
      <c r="BZ755" s="1709"/>
      <c r="CA755" s="1709"/>
      <c r="CB755" s="1709"/>
      <c r="CC755" s="1709"/>
      <c r="CD755" s="2444"/>
      <c r="CE755" s="78"/>
      <c r="CF755" s="78"/>
      <c r="CG755" s="77"/>
      <c r="CL755" s="85"/>
      <c r="CM755" s="85"/>
    </row>
    <row r="756" spans="1:100" ht="12" customHeight="1" x14ac:dyDescent="0.2">
      <c r="A756" s="132" t="str">
        <f>+IF('⑧一覧からの作成用データ（異動届）'!$AC$44="印刷ＯＫ→",1,"")</f>
        <v/>
      </c>
      <c r="B756" s="2413"/>
      <c r="C756" s="2413"/>
      <c r="D756" s="2396"/>
      <c r="E756" s="2396"/>
      <c r="F756" s="2413"/>
      <c r="G756" s="2413"/>
      <c r="H756" s="2396"/>
      <c r="I756" s="2396"/>
      <c r="J756" s="486"/>
      <c r="K756" s="2438"/>
      <c r="L756" s="2439"/>
      <c r="M756" s="2439"/>
      <c r="N756" s="2439"/>
      <c r="O756" s="2439"/>
      <c r="P756" s="2439"/>
      <c r="Q756" s="2439"/>
      <c r="R756" s="2439"/>
      <c r="S756" s="2439"/>
      <c r="T756" s="2439"/>
      <c r="U756" s="2439"/>
      <c r="V756" s="2439"/>
      <c r="W756" s="2439"/>
      <c r="X756" s="2439"/>
      <c r="Y756" s="2440"/>
      <c r="Z756" s="2404"/>
      <c r="AA756" s="2405"/>
      <c r="AB756" s="1550"/>
      <c r="AC756" s="1550"/>
      <c r="AD756" s="1550"/>
      <c r="AE756" s="1550"/>
      <c r="AF756" s="1550"/>
      <c r="AG756" s="1550"/>
      <c r="AH756" s="2443"/>
      <c r="AI756" s="2443"/>
      <c r="AJ756" s="2443"/>
      <c r="AK756" s="2443"/>
      <c r="AL756" s="2443"/>
      <c r="AM756" s="2443"/>
      <c r="AN756" s="2443"/>
      <c r="AO756" s="2443"/>
      <c r="AP756" s="2443"/>
      <c r="AQ756" s="2443"/>
      <c r="AR756" s="2443"/>
      <c r="AS756" s="2443"/>
      <c r="AT756" s="2443"/>
      <c r="AU756" s="2443"/>
      <c r="AV756" s="2443"/>
      <c r="AW756" s="2443"/>
      <c r="AX756" s="2443"/>
      <c r="AY756" s="2443"/>
      <c r="AZ756" s="2443"/>
      <c r="BA756" s="2443"/>
      <c r="BB756" s="2443"/>
      <c r="BC756" s="2443"/>
      <c r="BD756" s="2443"/>
      <c r="BE756" s="2443"/>
      <c r="BF756" s="2443"/>
      <c r="BG756" s="2443"/>
      <c r="BH756" s="2386"/>
      <c r="BI756" s="2386"/>
      <c r="BJ756" s="2386"/>
      <c r="BK756" s="2386"/>
      <c r="BL756" s="1550"/>
      <c r="BM756" s="1550"/>
      <c r="BN756" s="1550"/>
      <c r="BO756" s="1711"/>
      <c r="BP756" s="1712"/>
      <c r="BQ756" s="1712"/>
      <c r="BR756" s="1712"/>
      <c r="BS756" s="1712"/>
      <c r="BT756" s="1712"/>
      <c r="BU756" s="1712"/>
      <c r="BV756" s="1712"/>
      <c r="BW756" s="1712"/>
      <c r="BX756" s="1712"/>
      <c r="BY756" s="1712"/>
      <c r="BZ756" s="1712"/>
      <c r="CA756" s="1712"/>
      <c r="CB756" s="1712"/>
      <c r="CC756" s="1712"/>
      <c r="CD756" s="2445"/>
      <c r="CE756" s="78"/>
      <c r="CF756" s="78"/>
      <c r="CG756" s="77"/>
      <c r="CL756" s="85"/>
      <c r="CM756" s="85"/>
    </row>
    <row r="757" spans="1:100" ht="12" customHeight="1" x14ac:dyDescent="0.2">
      <c r="A757" s="132" t="str">
        <f>+IF('⑧一覧からの作成用データ（異動届）'!$AC$44="印刷ＯＫ→",1,"")</f>
        <v/>
      </c>
      <c r="B757" s="2413"/>
      <c r="C757" s="2413"/>
      <c r="D757" s="2396"/>
      <c r="E757" s="2396"/>
      <c r="F757" s="2413"/>
      <c r="G757" s="2413"/>
      <c r="H757" s="2396"/>
      <c r="I757" s="2396"/>
      <c r="J757" s="486"/>
      <c r="K757" s="47"/>
      <c r="L757" s="76"/>
      <c r="M757" s="76"/>
      <c r="N757" s="76"/>
      <c r="O757" s="76"/>
      <c r="P757" s="76"/>
      <c r="Q757" s="76"/>
      <c r="R757" s="76"/>
      <c r="S757" s="76"/>
      <c r="T757" s="76"/>
      <c r="U757" s="76"/>
      <c r="V757" s="76"/>
      <c r="W757" s="76"/>
      <c r="X757" s="76"/>
      <c r="Y757" s="48"/>
      <c r="Z757" s="2404"/>
      <c r="AA757" s="2405"/>
      <c r="AB757" s="1550" t="s">
        <v>474</v>
      </c>
      <c r="AC757" s="1550"/>
      <c r="AD757" s="1550"/>
      <c r="AE757" s="1550"/>
      <c r="AF757" s="1550"/>
      <c r="AG757" s="1550"/>
      <c r="AH757" s="1543" t="str">
        <f>①伊勢崎市における事業所基本情報!$CG$35&amp;""</f>
        <v/>
      </c>
      <c r="AI757" s="1544"/>
      <c r="AJ757" s="1543" t="str">
        <f>①伊勢崎市における事業所基本情報!$CH$35&amp;""</f>
        <v/>
      </c>
      <c r="AK757" s="1544"/>
      <c r="AL757" s="1543" t="str">
        <f>①伊勢崎市における事業所基本情報!$CI$35&amp;""</f>
        <v/>
      </c>
      <c r="AM757" s="1544"/>
      <c r="AN757" s="1543" t="str">
        <f>①伊勢崎市における事業所基本情報!$CJ$35&amp;""</f>
        <v/>
      </c>
      <c r="AO757" s="1544"/>
      <c r="AP757" s="1543" t="str">
        <f>①伊勢崎市における事業所基本情報!$CK$35&amp;""</f>
        <v/>
      </c>
      <c r="AQ757" s="1544"/>
      <c r="AR757" s="1543" t="str">
        <f>①伊勢崎市における事業所基本情報!$CL$35&amp;""</f>
        <v/>
      </c>
      <c r="AS757" s="1544"/>
      <c r="AT757" s="1543" t="str">
        <f>①伊勢崎市における事業所基本情報!$CM$35&amp;""</f>
        <v/>
      </c>
      <c r="AU757" s="1544"/>
      <c r="AV757" s="1543" t="str">
        <f>①伊勢崎市における事業所基本情報!$CN$35&amp;""</f>
        <v/>
      </c>
      <c r="AW757" s="1544"/>
      <c r="AX757" s="1543" t="str">
        <f>①伊勢崎市における事業所基本情報!$CO$35&amp;""</f>
        <v/>
      </c>
      <c r="AY757" s="1544"/>
      <c r="AZ757" s="1543" t="str">
        <f>①伊勢崎市における事業所基本情報!$CP$35&amp;""</f>
        <v/>
      </c>
      <c r="BA757" s="1544"/>
      <c r="BB757" s="1543" t="str">
        <f>①伊勢崎市における事業所基本情報!$CQ$35&amp;""</f>
        <v/>
      </c>
      <c r="BC757" s="1544"/>
      <c r="BD757" s="1543" t="str">
        <f>①伊勢崎市における事業所基本情報!$CR$35&amp;""</f>
        <v/>
      </c>
      <c r="BE757" s="1544"/>
      <c r="BF757" s="1736" t="str">
        <f>①伊勢崎市における事業所基本情報!$CS$35&amp;""</f>
        <v/>
      </c>
      <c r="BG757" s="1737"/>
      <c r="BH757" s="2386"/>
      <c r="BI757" s="2386"/>
      <c r="BJ757" s="2386"/>
      <c r="BK757" s="2386"/>
      <c r="BL757" s="1550" t="s">
        <v>4</v>
      </c>
      <c r="BM757" s="1550"/>
      <c r="BN757" s="1550"/>
      <c r="BO757" s="1714" t="str">
        <f>①伊勢崎市における事業所基本情報!$I$39&amp;""</f>
        <v/>
      </c>
      <c r="BP757" s="1715"/>
      <c r="BQ757" s="1715"/>
      <c r="BR757" s="1715"/>
      <c r="BS757" s="1715"/>
      <c r="BT757" s="1715"/>
      <c r="BU757" s="1715"/>
      <c r="BV757" s="1715"/>
      <c r="BW757" s="1715"/>
      <c r="BX757" s="1715"/>
      <c r="BY757" s="1715"/>
      <c r="BZ757" s="1715"/>
      <c r="CA757" s="1715"/>
      <c r="CB757" s="1715"/>
      <c r="CC757" s="1715"/>
      <c r="CD757" s="2340"/>
      <c r="CE757" s="78"/>
      <c r="CF757" s="78"/>
      <c r="CL757" s="85"/>
      <c r="CM757" s="85"/>
      <c r="CN757" s="85"/>
      <c r="CO757" s="85"/>
      <c r="CP757" s="85"/>
      <c r="CQ757" s="85"/>
      <c r="CR757" s="85"/>
      <c r="CS757" s="85"/>
      <c r="CT757" s="85"/>
    </row>
    <row r="758" spans="1:100" ht="12" customHeight="1" thickBot="1" x14ac:dyDescent="0.25">
      <c r="A758" s="132" t="str">
        <f>+IF('⑧一覧からの作成用データ（異動届）'!$AC$44="印刷ＯＫ→",1,"")</f>
        <v/>
      </c>
      <c r="B758" s="2413"/>
      <c r="C758" s="2413"/>
      <c r="D758" s="2396"/>
      <c r="E758" s="2396"/>
      <c r="F758" s="2413"/>
      <c r="G758" s="2413"/>
      <c r="H758" s="2396"/>
      <c r="I758" s="2396"/>
      <c r="J758" s="486"/>
      <c r="K758" s="49"/>
      <c r="L758" s="19"/>
      <c r="M758" s="19"/>
      <c r="N758" s="19"/>
      <c r="O758" s="19"/>
      <c r="P758" s="19"/>
      <c r="Q758" s="19"/>
      <c r="R758" s="19"/>
      <c r="S758" s="19"/>
      <c r="T758" s="19"/>
      <c r="U758" s="19"/>
      <c r="V758" s="19"/>
      <c r="W758" s="19"/>
      <c r="X758" s="19"/>
      <c r="Y758" s="50"/>
      <c r="Z758" s="2406"/>
      <c r="AA758" s="2407"/>
      <c r="AB758" s="1550"/>
      <c r="AC758" s="1550"/>
      <c r="AD758" s="1550"/>
      <c r="AE758" s="1550"/>
      <c r="AF758" s="1550"/>
      <c r="AG758" s="1550"/>
      <c r="AH758" s="1620"/>
      <c r="AI758" s="1621"/>
      <c r="AJ758" s="1620"/>
      <c r="AK758" s="1621"/>
      <c r="AL758" s="1620"/>
      <c r="AM758" s="1621"/>
      <c r="AN758" s="1545"/>
      <c r="AO758" s="1546"/>
      <c r="AP758" s="1545"/>
      <c r="AQ758" s="1546"/>
      <c r="AR758" s="1545"/>
      <c r="AS758" s="1546"/>
      <c r="AT758" s="1545"/>
      <c r="AU758" s="1546"/>
      <c r="AV758" s="1545"/>
      <c r="AW758" s="1546"/>
      <c r="AX758" s="1545"/>
      <c r="AY758" s="1546"/>
      <c r="AZ758" s="1545"/>
      <c r="BA758" s="1546"/>
      <c r="BB758" s="1545"/>
      <c r="BC758" s="1546"/>
      <c r="BD758" s="1545"/>
      <c r="BE758" s="1546"/>
      <c r="BF758" s="1738"/>
      <c r="BG758" s="1543"/>
      <c r="BH758" s="2387"/>
      <c r="BI758" s="2387"/>
      <c r="BJ758" s="2387"/>
      <c r="BK758" s="2387"/>
      <c r="BL758" s="1634"/>
      <c r="BM758" s="1634"/>
      <c r="BN758" s="1634"/>
      <c r="BO758" s="2341"/>
      <c r="BP758" s="2342"/>
      <c r="BQ758" s="2342"/>
      <c r="BR758" s="2342"/>
      <c r="BS758" s="2342"/>
      <c r="BT758" s="2342"/>
      <c r="BU758" s="2342"/>
      <c r="BV758" s="2342"/>
      <c r="BW758" s="2342"/>
      <c r="BX758" s="2342"/>
      <c r="BY758" s="2342"/>
      <c r="BZ758" s="2342"/>
      <c r="CA758" s="2342"/>
      <c r="CB758" s="2342"/>
      <c r="CC758" s="2342"/>
      <c r="CD758" s="2343"/>
      <c r="CE758" s="78"/>
      <c r="CF758" s="78"/>
      <c r="CG758" s="77"/>
      <c r="CH758" s="77"/>
      <c r="CN758" s="85"/>
      <c r="CO758" s="85"/>
      <c r="CP758" s="85"/>
      <c r="CQ758" s="85"/>
      <c r="CR758" s="85"/>
      <c r="CS758" s="85"/>
      <c r="CT758" s="85"/>
      <c r="CU758" s="85"/>
      <c r="CV758" s="85"/>
    </row>
    <row r="759" spans="1:100" ht="13.5" customHeight="1" x14ac:dyDescent="0.2">
      <c r="A759" s="132" t="str">
        <f>+IF('⑧一覧からの作成用データ（異動届）'!$AC$44="印刷ＯＫ→",1,"")</f>
        <v/>
      </c>
      <c r="B759" s="2413"/>
      <c r="C759" s="2413"/>
      <c r="D759" s="2396"/>
      <c r="E759" s="2396"/>
      <c r="F759" s="2413"/>
      <c r="G759" s="2413"/>
      <c r="H759" s="2396"/>
      <c r="I759" s="2396"/>
      <c r="J759" s="486"/>
      <c r="K759" s="2344" t="s">
        <v>22</v>
      </c>
      <c r="L759" s="2344"/>
      <c r="M759" s="697" t="s">
        <v>530</v>
      </c>
      <c r="N759" s="2051"/>
      <c r="O759" s="2051"/>
      <c r="P759" s="2051"/>
      <c r="Q759" s="2051"/>
      <c r="R759" s="2053"/>
      <c r="S759" s="1680" t="str">
        <f>'⑧一覧からの作成用データ（異動届）'!$D$44&amp;""</f>
        <v/>
      </c>
      <c r="T759" s="1681"/>
      <c r="U759" s="1681"/>
      <c r="V759" s="1681"/>
      <c r="W759" s="1681"/>
      <c r="X759" s="1681"/>
      <c r="Y759" s="1681"/>
      <c r="Z759" s="1681"/>
      <c r="AA759" s="1681"/>
      <c r="AB759" s="1681"/>
      <c r="AC759" s="1681"/>
      <c r="AD759" s="1681"/>
      <c r="AE759" s="1681"/>
      <c r="AF759" s="1681"/>
      <c r="AG759" s="1681"/>
      <c r="AH759" s="1681"/>
      <c r="AI759" s="1681"/>
      <c r="AJ759" s="1681"/>
      <c r="AK759" s="1681"/>
      <c r="AL759" s="1681"/>
      <c r="AM759" s="1681"/>
      <c r="AN759" s="2345" t="s">
        <v>71</v>
      </c>
      <c r="AO759" s="2316"/>
      <c r="AP759" s="2316"/>
      <c r="AQ759" s="2316"/>
      <c r="AR759" s="2346"/>
      <c r="AS759" s="2316" t="s">
        <v>77</v>
      </c>
      <c r="AT759" s="2316"/>
      <c r="AU759" s="2316"/>
      <c r="AV759" s="2316"/>
      <c r="AW759" s="2346"/>
      <c r="AX759" s="2315" t="s">
        <v>251</v>
      </c>
      <c r="AY759" s="2316"/>
      <c r="AZ759" s="2316"/>
      <c r="BA759" s="2316"/>
      <c r="BB759" s="2317"/>
      <c r="BC759" s="2323" t="s">
        <v>72</v>
      </c>
      <c r="BD759" s="2323"/>
      <c r="BE759" s="2324"/>
      <c r="BF759" s="2030" t="s">
        <v>75</v>
      </c>
      <c r="BG759" s="2031"/>
      <c r="BH759" s="2031"/>
      <c r="BI759" s="2031"/>
      <c r="BJ759" s="2031"/>
      <c r="BK759" s="2031"/>
      <c r="BL759" s="2031"/>
      <c r="BM759" s="2031"/>
      <c r="BN759" s="2031"/>
      <c r="BO759" s="2031"/>
      <c r="BP759" s="2032"/>
      <c r="BQ759" s="2329" t="s">
        <v>76</v>
      </c>
      <c r="BR759" s="2330"/>
      <c r="BS759" s="2330"/>
      <c r="BT759" s="2330"/>
      <c r="BU759" s="2330"/>
      <c r="BV759" s="2330"/>
      <c r="BW759" s="2330"/>
      <c r="BX759" s="2330"/>
      <c r="BY759" s="2330"/>
      <c r="BZ759" s="2330"/>
      <c r="CA759" s="2330"/>
      <c r="CB759" s="2330"/>
      <c r="CC759" s="2330"/>
      <c r="CD759" s="2331"/>
      <c r="CE759" s="76"/>
      <c r="CF759" s="76"/>
      <c r="CG759" s="77"/>
      <c r="CH759" s="77"/>
      <c r="CN759" s="85"/>
      <c r="CO759" s="85"/>
      <c r="CP759" s="85"/>
      <c r="CQ759" s="85"/>
      <c r="CR759" s="85"/>
      <c r="CS759" s="85"/>
      <c r="CT759" s="85"/>
      <c r="CU759" s="85"/>
      <c r="CV759" s="85"/>
    </row>
    <row r="760" spans="1:100" ht="13.5" customHeight="1" x14ac:dyDescent="0.2">
      <c r="A760" s="132" t="str">
        <f>+IF('⑧一覧からの作成用データ（異動届）'!$AC$44="印刷ＯＫ→",1,"")</f>
        <v/>
      </c>
      <c r="B760" s="2413"/>
      <c r="C760" s="2413"/>
      <c r="D760" s="2396"/>
      <c r="E760" s="2396"/>
      <c r="F760" s="2413"/>
      <c r="G760" s="2413"/>
      <c r="H760" s="2396"/>
      <c r="I760" s="2396"/>
      <c r="J760" s="486"/>
      <c r="K760" s="2344"/>
      <c r="L760" s="2344"/>
      <c r="M760" s="2333" t="s">
        <v>3</v>
      </c>
      <c r="N760" s="2334"/>
      <c r="O760" s="2334"/>
      <c r="P760" s="2334"/>
      <c r="Q760" s="2334"/>
      <c r="R760" s="2335"/>
      <c r="S760" s="1568" t="str">
        <f>'⑧一覧からの作成用データ（異動届）'!$C$44&amp;""</f>
        <v/>
      </c>
      <c r="T760" s="1569"/>
      <c r="U760" s="1569"/>
      <c r="V760" s="1569"/>
      <c r="W760" s="1569"/>
      <c r="X760" s="1569"/>
      <c r="Y760" s="1569"/>
      <c r="Z760" s="1569"/>
      <c r="AA760" s="1569"/>
      <c r="AB760" s="1569"/>
      <c r="AC760" s="1569"/>
      <c r="AD760" s="1569"/>
      <c r="AE760" s="1569"/>
      <c r="AF760" s="1569"/>
      <c r="AG760" s="1569"/>
      <c r="AH760" s="1569"/>
      <c r="AI760" s="1569"/>
      <c r="AJ760" s="1569"/>
      <c r="AK760" s="1569"/>
      <c r="AL760" s="1569"/>
      <c r="AM760" s="1569"/>
      <c r="AN760" s="2347"/>
      <c r="AO760" s="1613"/>
      <c r="AP760" s="1613"/>
      <c r="AQ760" s="1613"/>
      <c r="AR760" s="2348"/>
      <c r="AS760" s="1613"/>
      <c r="AT760" s="1613"/>
      <c r="AU760" s="1613"/>
      <c r="AV760" s="1613"/>
      <c r="AW760" s="2348"/>
      <c r="AX760" s="2318"/>
      <c r="AY760" s="1613"/>
      <c r="AZ760" s="1613"/>
      <c r="BA760" s="1613"/>
      <c r="BB760" s="2319"/>
      <c r="BC760" s="2325"/>
      <c r="BD760" s="2325"/>
      <c r="BE760" s="2326"/>
      <c r="BF760" s="2033"/>
      <c r="BG760" s="2034"/>
      <c r="BH760" s="2034"/>
      <c r="BI760" s="2034"/>
      <c r="BJ760" s="2034"/>
      <c r="BK760" s="2034"/>
      <c r="BL760" s="2034"/>
      <c r="BM760" s="2034"/>
      <c r="BN760" s="2034"/>
      <c r="BO760" s="2034"/>
      <c r="BP760" s="2035"/>
      <c r="BQ760" s="2332"/>
      <c r="BR760" s="1590"/>
      <c r="BS760" s="1590"/>
      <c r="BT760" s="1590"/>
      <c r="BU760" s="1590"/>
      <c r="BV760" s="1590"/>
      <c r="BW760" s="1590"/>
      <c r="BX760" s="1590"/>
      <c r="BY760" s="1590"/>
      <c r="BZ760" s="1590"/>
      <c r="CA760" s="1590"/>
      <c r="CB760" s="1590"/>
      <c r="CC760" s="1590"/>
      <c r="CD760" s="1690"/>
      <c r="CE760" s="76"/>
      <c r="CF760" s="76"/>
      <c r="CG760" s="77"/>
      <c r="CH760" s="77"/>
      <c r="CN760" s="85"/>
      <c r="CO760" s="85"/>
      <c r="CP760" s="85"/>
      <c r="CQ760" s="85"/>
      <c r="CR760" s="85"/>
      <c r="CS760" s="85"/>
      <c r="CT760" s="85"/>
      <c r="CU760" s="85"/>
      <c r="CV760" s="85"/>
    </row>
    <row r="761" spans="1:100" ht="13.5" customHeight="1" x14ac:dyDescent="0.2">
      <c r="A761" s="132" t="str">
        <f>+IF('⑧一覧からの作成用データ（異動届）'!$AC$44="印刷ＯＫ→",1,"")</f>
        <v/>
      </c>
      <c r="B761" s="2413"/>
      <c r="C761" s="2413"/>
      <c r="D761" s="2396"/>
      <c r="E761" s="2396"/>
      <c r="F761" s="2413"/>
      <c r="G761" s="2413"/>
      <c r="H761" s="2396"/>
      <c r="I761" s="2396"/>
      <c r="J761" s="486"/>
      <c r="K761" s="2344"/>
      <c r="L761" s="2344"/>
      <c r="M761" s="1559"/>
      <c r="N761" s="2052"/>
      <c r="O761" s="2052"/>
      <c r="P761" s="2052"/>
      <c r="Q761" s="2052"/>
      <c r="R761" s="2054"/>
      <c r="S761" s="1570"/>
      <c r="T761" s="1571"/>
      <c r="U761" s="1571"/>
      <c r="V761" s="1571"/>
      <c r="W761" s="1571"/>
      <c r="X761" s="1571"/>
      <c r="Y761" s="1571"/>
      <c r="Z761" s="1571"/>
      <c r="AA761" s="1571"/>
      <c r="AB761" s="1571"/>
      <c r="AC761" s="1571"/>
      <c r="AD761" s="1571"/>
      <c r="AE761" s="1571"/>
      <c r="AF761" s="1571"/>
      <c r="AG761" s="1571"/>
      <c r="AH761" s="1571"/>
      <c r="AI761" s="1571"/>
      <c r="AJ761" s="1571"/>
      <c r="AK761" s="1571"/>
      <c r="AL761" s="1571"/>
      <c r="AM761" s="1571"/>
      <c r="AN761" s="2347"/>
      <c r="AO761" s="1613"/>
      <c r="AP761" s="1613"/>
      <c r="AQ761" s="1613"/>
      <c r="AR761" s="2348"/>
      <c r="AS761" s="1613"/>
      <c r="AT761" s="1613"/>
      <c r="AU761" s="1613"/>
      <c r="AV761" s="1613"/>
      <c r="AW761" s="2348"/>
      <c r="AX761" s="2318"/>
      <c r="AY761" s="1613"/>
      <c r="AZ761" s="1613"/>
      <c r="BA761" s="1613"/>
      <c r="BB761" s="2319"/>
      <c r="BC761" s="2325"/>
      <c r="BD761" s="2325"/>
      <c r="BE761" s="2326"/>
      <c r="BF761" s="2033"/>
      <c r="BG761" s="2034"/>
      <c r="BH761" s="2034"/>
      <c r="BI761" s="2034"/>
      <c r="BJ761" s="2034"/>
      <c r="BK761" s="2034"/>
      <c r="BL761" s="2034"/>
      <c r="BM761" s="2034"/>
      <c r="BN761" s="2034"/>
      <c r="BO761" s="2034"/>
      <c r="BP761" s="2035"/>
      <c r="BQ761" s="2332"/>
      <c r="BR761" s="1590"/>
      <c r="BS761" s="1590"/>
      <c r="BT761" s="1590"/>
      <c r="BU761" s="1590"/>
      <c r="BV761" s="1590"/>
      <c r="BW761" s="1590"/>
      <c r="BX761" s="1590"/>
      <c r="BY761" s="1590"/>
      <c r="BZ761" s="1590"/>
      <c r="CA761" s="1590"/>
      <c r="CB761" s="1590"/>
      <c r="CC761" s="1590"/>
      <c r="CD761" s="1690"/>
      <c r="CE761" s="76"/>
      <c r="CF761" s="76"/>
      <c r="CG761" s="77"/>
      <c r="CH761" s="77"/>
      <c r="CN761" s="85"/>
      <c r="CO761" s="85"/>
      <c r="CP761" s="85"/>
      <c r="CQ761" s="85"/>
      <c r="CR761" s="85"/>
      <c r="CS761" s="85"/>
      <c r="CT761" s="85"/>
      <c r="CU761" s="85"/>
      <c r="CV761" s="85"/>
    </row>
    <row r="762" spans="1:100" ht="13.5" customHeight="1" x14ac:dyDescent="0.2">
      <c r="A762" s="132" t="str">
        <f>+IF('⑧一覧からの作成用データ（異動届）'!$AC$44="印刷ＯＫ→",1,"")</f>
        <v/>
      </c>
      <c r="B762" s="2413"/>
      <c r="C762" s="2413"/>
      <c r="D762" s="2396"/>
      <c r="E762" s="2396"/>
      <c r="F762" s="2413"/>
      <c r="G762" s="2413"/>
      <c r="H762" s="2396"/>
      <c r="I762" s="2396"/>
      <c r="J762" s="486"/>
      <c r="K762" s="2344"/>
      <c r="L762" s="2344"/>
      <c r="M762" s="697" t="s">
        <v>16</v>
      </c>
      <c r="N762" s="2051"/>
      <c r="O762" s="2051"/>
      <c r="P762" s="2051"/>
      <c r="Q762" s="2051"/>
      <c r="R762" s="2053"/>
      <c r="S762" s="2336" t="str">
        <f>IF('⑧一覧からの作成用データ（異動届）'!$E$44="","",'⑧一覧からの作成用データ（異動届）'!$E$44)</f>
        <v/>
      </c>
      <c r="T762" s="2337"/>
      <c r="U762" s="2337"/>
      <c r="V762" s="2337"/>
      <c r="W762" s="2337"/>
      <c r="X762" s="2337"/>
      <c r="Y762" s="2337"/>
      <c r="Z762" s="2337"/>
      <c r="AA762" s="2337"/>
      <c r="AB762" s="2337"/>
      <c r="AC762" s="2337"/>
      <c r="AD762" s="2337"/>
      <c r="AE762" s="2337"/>
      <c r="AF762" s="2337"/>
      <c r="AG762" s="2337"/>
      <c r="AH762" s="2337"/>
      <c r="AI762" s="2337"/>
      <c r="AJ762" s="2337"/>
      <c r="AK762" s="2337"/>
      <c r="AL762" s="2337"/>
      <c r="AM762" s="2337"/>
      <c r="AN762" s="2347"/>
      <c r="AO762" s="1613"/>
      <c r="AP762" s="1613"/>
      <c r="AQ762" s="1613"/>
      <c r="AR762" s="2348"/>
      <c r="AS762" s="1613"/>
      <c r="AT762" s="1613"/>
      <c r="AU762" s="1613"/>
      <c r="AV762" s="1613"/>
      <c r="AW762" s="2348"/>
      <c r="AX762" s="2318"/>
      <c r="AY762" s="1613"/>
      <c r="AZ762" s="1613"/>
      <c r="BA762" s="1613"/>
      <c r="BB762" s="2319"/>
      <c r="BC762" s="2325"/>
      <c r="BD762" s="2325"/>
      <c r="BE762" s="2326"/>
      <c r="BF762" s="2033" t="str">
        <f>IFERROR(IF(BF764="3","310",IF(BF764="1",300,IF(BF764="2",203,IF(BF764="4",301,IF(BF764="5",301,IF(BF764=6,401,)))))),"")&amp;""</f>
        <v/>
      </c>
      <c r="BG762" s="2034"/>
      <c r="BH762" s="2034"/>
      <c r="BI762" s="2034"/>
      <c r="BJ762" s="2034"/>
      <c r="BK762" s="2034"/>
      <c r="BL762" s="2034"/>
      <c r="BM762" s="2034"/>
      <c r="BN762" s="2034"/>
      <c r="BO762" s="2034"/>
      <c r="BP762" s="2035"/>
      <c r="BQ762" s="2332"/>
      <c r="BR762" s="1590"/>
      <c r="BS762" s="1590"/>
      <c r="BT762" s="1590"/>
      <c r="BU762" s="1590"/>
      <c r="BV762" s="1590"/>
      <c r="BW762" s="1590"/>
      <c r="BX762" s="1590"/>
      <c r="BY762" s="1590"/>
      <c r="BZ762" s="1590"/>
      <c r="CA762" s="1590"/>
      <c r="CB762" s="1590"/>
      <c r="CC762" s="1590"/>
      <c r="CD762" s="1690"/>
      <c r="CE762" s="76"/>
      <c r="CF762" s="76"/>
      <c r="CG762" s="77"/>
      <c r="CH762" s="77"/>
      <c r="CN762" s="85"/>
      <c r="CO762" s="85"/>
      <c r="CP762" s="85"/>
      <c r="CQ762" s="85"/>
      <c r="CR762" s="85"/>
      <c r="CS762" s="85"/>
      <c r="CT762" s="85"/>
      <c r="CU762" s="85"/>
      <c r="CV762" s="85"/>
    </row>
    <row r="763" spans="1:100" ht="13.5" customHeight="1" thickBot="1" x14ac:dyDescent="0.25">
      <c r="A763" s="132" t="str">
        <f>+IF('⑧一覧からの作成用データ（異動届）'!$AC$44="印刷ＯＫ→",1,"")</f>
        <v/>
      </c>
      <c r="B763" s="2413"/>
      <c r="C763" s="2413"/>
      <c r="D763" s="2396"/>
      <c r="E763" s="2396"/>
      <c r="F763" s="2413"/>
      <c r="G763" s="2413"/>
      <c r="H763" s="2396"/>
      <c r="I763" s="2396"/>
      <c r="J763" s="486"/>
      <c r="K763" s="2344"/>
      <c r="L763" s="2344"/>
      <c r="M763" s="1559"/>
      <c r="N763" s="2052"/>
      <c r="O763" s="2052"/>
      <c r="P763" s="2052"/>
      <c r="Q763" s="2052"/>
      <c r="R763" s="2054"/>
      <c r="S763" s="2338"/>
      <c r="T763" s="2339"/>
      <c r="U763" s="2339"/>
      <c r="V763" s="2339"/>
      <c r="W763" s="2339"/>
      <c r="X763" s="2339"/>
      <c r="Y763" s="2339"/>
      <c r="Z763" s="2339"/>
      <c r="AA763" s="2339"/>
      <c r="AB763" s="2339"/>
      <c r="AC763" s="2339"/>
      <c r="AD763" s="2339"/>
      <c r="AE763" s="2339"/>
      <c r="AF763" s="2339"/>
      <c r="AG763" s="2339"/>
      <c r="AH763" s="2339"/>
      <c r="AI763" s="2339"/>
      <c r="AJ763" s="2339"/>
      <c r="AK763" s="2339"/>
      <c r="AL763" s="2339"/>
      <c r="AM763" s="2339"/>
      <c r="AN763" s="2349"/>
      <c r="AO763" s="2321"/>
      <c r="AP763" s="2321"/>
      <c r="AQ763" s="2321"/>
      <c r="AR763" s="2350"/>
      <c r="AS763" s="2321"/>
      <c r="AT763" s="2321"/>
      <c r="AU763" s="2321"/>
      <c r="AV763" s="2321"/>
      <c r="AW763" s="2350"/>
      <c r="AX763" s="2320"/>
      <c r="AY763" s="2321"/>
      <c r="AZ763" s="2321"/>
      <c r="BA763" s="2321"/>
      <c r="BB763" s="2322"/>
      <c r="BC763" s="2327"/>
      <c r="BD763" s="2327"/>
      <c r="BE763" s="2328"/>
      <c r="BF763" s="2033"/>
      <c r="BG763" s="2034"/>
      <c r="BH763" s="2034"/>
      <c r="BI763" s="2034"/>
      <c r="BJ763" s="2034"/>
      <c r="BK763" s="2034"/>
      <c r="BL763" s="2034"/>
      <c r="BM763" s="2034"/>
      <c r="BN763" s="2034"/>
      <c r="BO763" s="2034"/>
      <c r="BP763" s="2035"/>
      <c r="BQ763" s="2332"/>
      <c r="BR763" s="1590"/>
      <c r="BS763" s="1590"/>
      <c r="BT763" s="1590"/>
      <c r="BU763" s="1590"/>
      <c r="BV763" s="1590"/>
      <c r="BW763" s="1590"/>
      <c r="BX763" s="1590"/>
      <c r="BY763" s="1590"/>
      <c r="BZ763" s="1590"/>
      <c r="CA763" s="1590"/>
      <c r="CB763" s="1590"/>
      <c r="CC763" s="1590"/>
      <c r="CD763" s="1690"/>
      <c r="CE763" s="76"/>
      <c r="CF763" s="76"/>
      <c r="CG763" s="77"/>
      <c r="CH763" s="77"/>
      <c r="CN763" s="85"/>
      <c r="CO763" s="85"/>
      <c r="CP763" s="85"/>
      <c r="CQ763" s="85"/>
      <c r="CR763" s="85"/>
      <c r="CS763" s="85"/>
      <c r="CT763" s="85"/>
      <c r="CU763" s="85"/>
      <c r="CV763" s="85"/>
    </row>
    <row r="764" spans="1:100" ht="13.5" customHeight="1" x14ac:dyDescent="0.2">
      <c r="A764" s="132" t="str">
        <f>+IF('⑧一覧からの作成用データ（異動届）'!$AC$44="印刷ＯＫ→",1,"")</f>
        <v/>
      </c>
      <c r="B764" s="2413"/>
      <c r="C764" s="2413"/>
      <c r="D764" s="2396"/>
      <c r="E764" s="2396"/>
      <c r="F764" s="2413"/>
      <c r="G764" s="2413"/>
      <c r="H764" s="2396"/>
      <c r="I764" s="2396"/>
      <c r="J764" s="486"/>
      <c r="K764" s="2344"/>
      <c r="L764" s="2344"/>
      <c r="M764" s="697" t="s">
        <v>34</v>
      </c>
      <c r="N764" s="2051"/>
      <c r="O764" s="2051"/>
      <c r="P764" s="2051"/>
      <c r="Q764" s="2051"/>
      <c r="R764" s="2053"/>
      <c r="S764" s="2284" t="s">
        <v>227</v>
      </c>
      <c r="T764" s="732"/>
      <c r="U764" s="732"/>
      <c r="V764" s="732"/>
      <c r="W764" s="732"/>
      <c r="X764" s="732"/>
      <c r="Y764" s="732"/>
      <c r="Z764" s="732"/>
      <c r="AA764" s="732"/>
      <c r="AB764" s="732"/>
      <c r="AC764" s="732"/>
      <c r="AD764" s="732"/>
      <c r="AE764" s="732"/>
      <c r="AF764" s="732"/>
      <c r="AG764" s="732"/>
      <c r="AH764" s="732"/>
      <c r="AI764" s="732"/>
      <c r="AJ764" s="732"/>
      <c r="AK764" s="732"/>
      <c r="AL764" s="732"/>
      <c r="AM764" s="732"/>
      <c r="AN764" s="2286" t="str">
        <f>TEXT('⑧一覧からの作成用データ（異動届）'!$M$44,"#,##0")&amp;""</f>
        <v>0</v>
      </c>
      <c r="AO764" s="2287"/>
      <c r="AP764" s="2287"/>
      <c r="AQ764" s="2287"/>
      <c r="AR764" s="2288"/>
      <c r="AS764" s="2295" t="str">
        <f>'⑧一覧からの作成用データ（異動届）'!$N$44&amp;""</f>
        <v/>
      </c>
      <c r="AT764" s="1566"/>
      <c r="AU764" s="1566"/>
      <c r="AV764" s="2247" t="s">
        <v>84</v>
      </c>
      <c r="AW764" s="2299"/>
      <c r="AX764" s="2302" t="str">
        <f>'⑧一覧からの作成用データ（異動届）'!$U$44&amp;""</f>
        <v>6</v>
      </c>
      <c r="AY764" s="1566"/>
      <c r="AZ764" s="1566"/>
      <c r="BA764" s="2247" t="s">
        <v>84</v>
      </c>
      <c r="BB764" s="2248"/>
      <c r="BC764" s="2253" t="str">
        <f>'⑧一覧からの作成用データ（異動届）'!$R$44&amp;"年"</f>
        <v>年</v>
      </c>
      <c r="BD764" s="2253"/>
      <c r="BE764" s="2254"/>
      <c r="BF764" s="2259" t="str">
        <f>'⑧一覧からの作成用データ（異動届）'!$J$44&amp;""</f>
        <v/>
      </c>
      <c r="BG764" s="2259"/>
      <c r="BH764" s="2260"/>
      <c r="BI764" s="2265" t="s">
        <v>583</v>
      </c>
      <c r="BJ764" s="2266"/>
      <c r="BK764" s="2266"/>
      <c r="BL764" s="2266"/>
      <c r="BM764" s="2266"/>
      <c r="BN764" s="2266"/>
      <c r="BO764" s="2266"/>
      <c r="BP764" s="2266"/>
      <c r="BQ764" s="2268" t="str">
        <f>'⑧一覧からの作成用データ（異動届）'!$K$44&amp;""</f>
        <v/>
      </c>
      <c r="BR764" s="2259"/>
      <c r="BS764" s="2260"/>
      <c r="BT764" s="2271" t="s">
        <v>78</v>
      </c>
      <c r="BU764" s="2272"/>
      <c r="BV764" s="2272"/>
      <c r="BW764" s="2272"/>
      <c r="BX764" s="2272"/>
      <c r="BY764" s="2272"/>
      <c r="BZ764" s="2272"/>
      <c r="CA764" s="2272"/>
      <c r="CB764" s="2272"/>
      <c r="CC764" s="2272"/>
      <c r="CD764" s="2273"/>
      <c r="CE764" s="76"/>
      <c r="CF764" s="76"/>
      <c r="CG764" s="77"/>
      <c r="CH764" s="77"/>
      <c r="CN764" s="85"/>
      <c r="CO764" s="85"/>
      <c r="CP764" s="85"/>
      <c r="CQ764" s="85"/>
      <c r="CR764" s="85"/>
      <c r="CS764" s="85"/>
      <c r="CT764" s="85"/>
      <c r="CU764" s="85"/>
      <c r="CV764" s="85"/>
    </row>
    <row r="765" spans="1:100" ht="13.5" customHeight="1" x14ac:dyDescent="0.2">
      <c r="A765" s="132" t="str">
        <f>+IF('⑧一覧からの作成用データ（異動届）'!$AC$44="印刷ＯＫ→",1,"")</f>
        <v/>
      </c>
      <c r="B765" s="2413"/>
      <c r="C765" s="2413"/>
      <c r="D765" s="2396"/>
      <c r="E765" s="2396"/>
      <c r="F765" s="2413"/>
      <c r="G765" s="2413"/>
      <c r="H765" s="2396"/>
      <c r="I765" s="2396"/>
      <c r="J765" s="486"/>
      <c r="K765" s="2344"/>
      <c r="L765" s="2344"/>
      <c r="M765" s="1559"/>
      <c r="N765" s="2052"/>
      <c r="O765" s="2052"/>
      <c r="P765" s="2052"/>
      <c r="Q765" s="2052"/>
      <c r="R765" s="2054"/>
      <c r="S765" s="2285"/>
      <c r="T765" s="734"/>
      <c r="U765" s="734"/>
      <c r="V765" s="734"/>
      <c r="W765" s="734"/>
      <c r="X765" s="734"/>
      <c r="Y765" s="734"/>
      <c r="Z765" s="734"/>
      <c r="AA765" s="734"/>
      <c r="AB765" s="734"/>
      <c r="AC765" s="734"/>
      <c r="AD765" s="734"/>
      <c r="AE765" s="734"/>
      <c r="AF765" s="734"/>
      <c r="AG765" s="734"/>
      <c r="AH765" s="734"/>
      <c r="AI765" s="734"/>
      <c r="AJ765" s="734"/>
      <c r="AK765" s="734"/>
      <c r="AL765" s="734"/>
      <c r="AM765" s="734"/>
      <c r="AN765" s="2289"/>
      <c r="AO765" s="2290"/>
      <c r="AP765" s="2290"/>
      <c r="AQ765" s="2290"/>
      <c r="AR765" s="2291"/>
      <c r="AS765" s="2296"/>
      <c r="AT765" s="2297"/>
      <c r="AU765" s="2297"/>
      <c r="AV765" s="2249"/>
      <c r="AW765" s="2300"/>
      <c r="AX765" s="2297"/>
      <c r="AY765" s="2297"/>
      <c r="AZ765" s="2297"/>
      <c r="BA765" s="2249"/>
      <c r="BB765" s="2250"/>
      <c r="BC765" s="2255"/>
      <c r="BD765" s="2255"/>
      <c r="BE765" s="2256"/>
      <c r="BF765" s="2261"/>
      <c r="BG765" s="2261"/>
      <c r="BH765" s="2262"/>
      <c r="BI765" s="2267"/>
      <c r="BJ765" s="2267"/>
      <c r="BK765" s="2267"/>
      <c r="BL765" s="2267"/>
      <c r="BM765" s="2267"/>
      <c r="BN765" s="2267"/>
      <c r="BO765" s="2267"/>
      <c r="BP765" s="2267"/>
      <c r="BQ765" s="2269"/>
      <c r="BR765" s="2261"/>
      <c r="BS765" s="2262"/>
      <c r="BT765" s="2274"/>
      <c r="BU765" s="2274"/>
      <c r="BV765" s="2274"/>
      <c r="BW765" s="2274"/>
      <c r="BX765" s="2274"/>
      <c r="BY765" s="2274"/>
      <c r="BZ765" s="2274"/>
      <c r="CA765" s="2274"/>
      <c r="CB765" s="2274"/>
      <c r="CC765" s="2274"/>
      <c r="CD765" s="2275"/>
      <c r="CE765" s="76"/>
      <c r="CF765" s="76"/>
      <c r="CG765" s="77"/>
      <c r="CH765" s="77"/>
      <c r="CO765" s="85"/>
      <c r="CP765" s="85"/>
      <c r="CQ765" s="85"/>
      <c r="CR765" s="85"/>
      <c r="CS765" s="85"/>
      <c r="CT765" s="85"/>
      <c r="CU765" s="85"/>
      <c r="CV765" s="85"/>
    </row>
    <row r="766" spans="1:100" ht="12.75" customHeight="1" thickBot="1" x14ac:dyDescent="0.25">
      <c r="A766" s="132" t="str">
        <f>+IF('⑧一覧からの作成用データ（異動届）'!$AC$44="印刷ＯＫ→",1,"")</f>
        <v/>
      </c>
      <c r="B766" s="2413"/>
      <c r="C766" s="2413"/>
      <c r="D766" s="2396"/>
      <c r="E766" s="2396"/>
      <c r="F766" s="2413"/>
      <c r="G766" s="2413"/>
      <c r="H766" s="2396"/>
      <c r="I766" s="2396"/>
      <c r="J766" s="486"/>
      <c r="K766" s="2344"/>
      <c r="L766" s="2344"/>
      <c r="M766" s="2303" t="s">
        <v>531</v>
      </c>
      <c r="N766" s="2304"/>
      <c r="O766" s="2304"/>
      <c r="P766" s="2304"/>
      <c r="Q766" s="2304"/>
      <c r="R766" s="2305"/>
      <c r="S766" s="2312" t="str">
        <f>'⑧一覧からの作成用データ（異動届）'!$F$44&amp;""</f>
        <v/>
      </c>
      <c r="T766" s="2313"/>
      <c r="U766" s="2313"/>
      <c r="V766" s="2313"/>
      <c r="W766" s="2313"/>
      <c r="X766" s="2313"/>
      <c r="Y766" s="2313"/>
      <c r="Z766" s="2313"/>
      <c r="AA766" s="2313"/>
      <c r="AB766" s="2313"/>
      <c r="AC766" s="2313"/>
      <c r="AD766" s="2313"/>
      <c r="AE766" s="2313"/>
      <c r="AF766" s="2313"/>
      <c r="AG766" s="2313"/>
      <c r="AH766" s="2313"/>
      <c r="AI766" s="2313"/>
      <c r="AJ766" s="2313"/>
      <c r="AK766" s="2313"/>
      <c r="AL766" s="2313"/>
      <c r="AM766" s="2314"/>
      <c r="AN766" s="2289"/>
      <c r="AO766" s="2290"/>
      <c r="AP766" s="2290"/>
      <c r="AQ766" s="2290"/>
      <c r="AR766" s="2291"/>
      <c r="AS766" s="2298"/>
      <c r="AT766" s="1567"/>
      <c r="AU766" s="1567"/>
      <c r="AV766" s="2251"/>
      <c r="AW766" s="2301"/>
      <c r="AX766" s="1567"/>
      <c r="AY766" s="1567"/>
      <c r="AZ766" s="1567"/>
      <c r="BA766" s="2251"/>
      <c r="BB766" s="2252"/>
      <c r="BC766" s="2257"/>
      <c r="BD766" s="2257"/>
      <c r="BE766" s="2258"/>
      <c r="BF766" s="2263"/>
      <c r="BG766" s="2263"/>
      <c r="BH766" s="2264"/>
      <c r="BI766" s="2267"/>
      <c r="BJ766" s="2267"/>
      <c r="BK766" s="2267"/>
      <c r="BL766" s="2267"/>
      <c r="BM766" s="2267"/>
      <c r="BN766" s="2267"/>
      <c r="BO766" s="2267"/>
      <c r="BP766" s="2267"/>
      <c r="BQ766" s="2270"/>
      <c r="BR766" s="2263"/>
      <c r="BS766" s="2264"/>
      <c r="BT766" s="2274"/>
      <c r="BU766" s="2274"/>
      <c r="BV766" s="2274"/>
      <c r="BW766" s="2274"/>
      <c r="BX766" s="2274"/>
      <c r="BY766" s="2274"/>
      <c r="BZ766" s="2274"/>
      <c r="CA766" s="2274"/>
      <c r="CB766" s="2274"/>
      <c r="CC766" s="2274"/>
      <c r="CD766" s="2275"/>
      <c r="CE766" s="76"/>
      <c r="CF766" s="76"/>
      <c r="CG766" s="77"/>
      <c r="CH766" s="77"/>
      <c r="CO766" s="85"/>
      <c r="CP766" s="85"/>
      <c r="CQ766" s="85"/>
      <c r="CR766" s="85"/>
      <c r="CS766" s="85"/>
      <c r="CT766" s="85"/>
      <c r="CU766" s="85"/>
      <c r="CV766" s="85"/>
    </row>
    <row r="767" spans="1:100" ht="12.75" customHeight="1" x14ac:dyDescent="0.2">
      <c r="A767" s="132" t="str">
        <f>+IF('⑧一覧からの作成用データ（異動届）'!$AC$44="印刷ＯＫ→",1,"")</f>
        <v/>
      </c>
      <c r="B767" s="2413"/>
      <c r="C767" s="2413"/>
      <c r="D767" s="2396"/>
      <c r="E767" s="2396"/>
      <c r="F767" s="2413"/>
      <c r="G767" s="2413"/>
      <c r="H767" s="2396"/>
      <c r="I767" s="2396"/>
      <c r="J767" s="486"/>
      <c r="K767" s="2344"/>
      <c r="L767" s="2344"/>
      <c r="M767" s="2306"/>
      <c r="N767" s="2307"/>
      <c r="O767" s="2307"/>
      <c r="P767" s="2307"/>
      <c r="Q767" s="2307"/>
      <c r="R767" s="2308"/>
      <c r="S767" s="1568"/>
      <c r="T767" s="1569"/>
      <c r="U767" s="1569"/>
      <c r="V767" s="1569"/>
      <c r="W767" s="1569"/>
      <c r="X767" s="1569"/>
      <c r="Y767" s="1569"/>
      <c r="Z767" s="1569"/>
      <c r="AA767" s="1569"/>
      <c r="AB767" s="1569"/>
      <c r="AC767" s="1569"/>
      <c r="AD767" s="1569"/>
      <c r="AE767" s="1569"/>
      <c r="AF767" s="1569"/>
      <c r="AG767" s="1569"/>
      <c r="AH767" s="1569"/>
      <c r="AI767" s="1569"/>
      <c r="AJ767" s="1569"/>
      <c r="AK767" s="1569"/>
      <c r="AL767" s="1569"/>
      <c r="AM767" s="1725"/>
      <c r="AN767" s="2289"/>
      <c r="AO767" s="2290"/>
      <c r="AP767" s="2290"/>
      <c r="AQ767" s="2290"/>
      <c r="AR767" s="2291"/>
      <c r="AS767" s="2295" t="str">
        <f>'⑧一覧からの作成用データ（異動届）'!$O$44&amp;""</f>
        <v/>
      </c>
      <c r="AT767" s="1566"/>
      <c r="AU767" s="1566"/>
      <c r="AV767" s="2247" t="s">
        <v>81</v>
      </c>
      <c r="AW767" s="2299"/>
      <c r="AX767" s="1566" t="str">
        <f>'⑧一覧からの作成用データ（異動届）'!V44&amp;""</f>
        <v>5</v>
      </c>
      <c r="AY767" s="1566"/>
      <c r="AZ767" s="1566"/>
      <c r="BA767" s="2247" t="s">
        <v>81</v>
      </c>
      <c r="BB767" s="2248"/>
      <c r="BC767" s="2351" t="str">
        <f>'⑧一覧からの作成用データ（異動届）'!$S$44&amp;"月"</f>
        <v>月</v>
      </c>
      <c r="BD767" s="2352"/>
      <c r="BE767" s="2353"/>
      <c r="BF767" s="2360" t="s">
        <v>108</v>
      </c>
      <c r="BG767" s="2361"/>
      <c r="BH767" s="2361"/>
      <c r="BI767" s="2267"/>
      <c r="BJ767" s="2267"/>
      <c r="BK767" s="2267"/>
      <c r="BL767" s="2267"/>
      <c r="BM767" s="2267"/>
      <c r="BN767" s="2267"/>
      <c r="BO767" s="2267"/>
      <c r="BP767" s="2267"/>
      <c r="BQ767" s="2364" t="s">
        <v>310</v>
      </c>
      <c r="BR767" s="2365"/>
      <c r="BS767" s="2365"/>
      <c r="BT767" s="2274"/>
      <c r="BU767" s="2274"/>
      <c r="BV767" s="2274"/>
      <c r="BW767" s="2274"/>
      <c r="BX767" s="2274"/>
      <c r="BY767" s="2274"/>
      <c r="BZ767" s="2274"/>
      <c r="CA767" s="2274"/>
      <c r="CB767" s="2274"/>
      <c r="CC767" s="2274"/>
      <c r="CD767" s="2275"/>
      <c r="CE767" s="76"/>
      <c r="CF767" s="76"/>
      <c r="CG767" s="77"/>
      <c r="CH767" s="77"/>
      <c r="CO767" s="85"/>
      <c r="CP767" s="85"/>
      <c r="CQ767" s="85"/>
      <c r="CR767" s="85"/>
      <c r="CS767" s="85"/>
      <c r="CT767" s="85"/>
      <c r="CU767" s="85"/>
      <c r="CV767" s="85"/>
    </row>
    <row r="768" spans="1:100" ht="12.75" customHeight="1" x14ac:dyDescent="0.2">
      <c r="A768" s="132" t="str">
        <f>+IF('⑧一覧からの作成用データ（異動届）'!$AC$44="印刷ＯＫ→",1,"")</f>
        <v/>
      </c>
      <c r="B768" s="2413"/>
      <c r="C768" s="2413"/>
      <c r="D768" s="2396"/>
      <c r="E768" s="2396"/>
      <c r="F768" s="2413"/>
      <c r="G768" s="2413"/>
      <c r="H768" s="2396"/>
      <c r="I768" s="2396"/>
      <c r="J768" s="486"/>
      <c r="K768" s="2344"/>
      <c r="L768" s="2344"/>
      <c r="M768" s="2309"/>
      <c r="N768" s="2310"/>
      <c r="O768" s="2310"/>
      <c r="P768" s="2310"/>
      <c r="Q768" s="2310"/>
      <c r="R768" s="2311"/>
      <c r="S768" s="1570"/>
      <c r="T768" s="1571"/>
      <c r="U768" s="1571"/>
      <c r="V768" s="1571"/>
      <c r="W768" s="1571"/>
      <c r="X768" s="1571"/>
      <c r="Y768" s="1571"/>
      <c r="Z768" s="1571"/>
      <c r="AA768" s="1571"/>
      <c r="AB768" s="1571"/>
      <c r="AC768" s="1571"/>
      <c r="AD768" s="1571"/>
      <c r="AE768" s="1571"/>
      <c r="AF768" s="1571"/>
      <c r="AG768" s="1571"/>
      <c r="AH768" s="1571"/>
      <c r="AI768" s="1571"/>
      <c r="AJ768" s="1571"/>
      <c r="AK768" s="1571"/>
      <c r="AL768" s="1571"/>
      <c r="AM768" s="1726"/>
      <c r="AN768" s="2289"/>
      <c r="AO768" s="2290"/>
      <c r="AP768" s="2290"/>
      <c r="AQ768" s="2290"/>
      <c r="AR768" s="2291"/>
      <c r="AS768" s="2296"/>
      <c r="AT768" s="2297"/>
      <c r="AU768" s="2297"/>
      <c r="AV768" s="2249"/>
      <c r="AW768" s="2300"/>
      <c r="AX768" s="2297"/>
      <c r="AY768" s="2297"/>
      <c r="AZ768" s="2297"/>
      <c r="BA768" s="2249"/>
      <c r="BB768" s="2250"/>
      <c r="BC768" s="2354"/>
      <c r="BD768" s="2355"/>
      <c r="BE768" s="2356"/>
      <c r="BF768" s="2362"/>
      <c r="BG768" s="2363"/>
      <c r="BH768" s="2363"/>
      <c r="BI768" s="2267"/>
      <c r="BJ768" s="2267"/>
      <c r="BK768" s="2267"/>
      <c r="BL768" s="2267"/>
      <c r="BM768" s="2267"/>
      <c r="BN768" s="2267"/>
      <c r="BO768" s="2267"/>
      <c r="BP768" s="2267"/>
      <c r="BQ768" s="2366"/>
      <c r="BR768" s="2367"/>
      <c r="BS768" s="2367"/>
      <c r="BT768" s="2274"/>
      <c r="BU768" s="2274"/>
      <c r="BV768" s="2274"/>
      <c r="BW768" s="2274"/>
      <c r="BX768" s="2274"/>
      <c r="BY768" s="2274"/>
      <c r="BZ768" s="2274"/>
      <c r="CA768" s="2274"/>
      <c r="CB768" s="2274"/>
      <c r="CC768" s="2274"/>
      <c r="CD768" s="2275"/>
      <c r="CE768" s="76"/>
      <c r="CF768" s="76"/>
      <c r="CG768" s="77"/>
      <c r="CH768" s="77"/>
      <c r="CN768" s="85"/>
      <c r="CO768" s="85"/>
      <c r="CP768" s="85"/>
      <c r="CQ768" s="85"/>
      <c r="CR768" s="85"/>
      <c r="CS768" s="85"/>
      <c r="CT768" s="87"/>
      <c r="CU768" s="85"/>
      <c r="CV768" s="85"/>
    </row>
    <row r="769" spans="1:100" ht="12.75" customHeight="1" x14ac:dyDescent="0.2">
      <c r="A769" s="132" t="str">
        <f>+IF('⑧一覧からの作成用データ（異動届）'!$AC$44="印刷ＯＫ→",1,"")</f>
        <v/>
      </c>
      <c r="B769" s="2413"/>
      <c r="C769" s="2413"/>
      <c r="D769" s="2396"/>
      <c r="E769" s="2396"/>
      <c r="F769" s="2413"/>
      <c r="G769" s="2413"/>
      <c r="H769" s="2396"/>
      <c r="I769" s="2396"/>
      <c r="J769" s="486"/>
      <c r="K769" s="2344"/>
      <c r="L769" s="2344"/>
      <c r="M769" s="697" t="s">
        <v>5</v>
      </c>
      <c r="N769" s="2051"/>
      <c r="O769" s="2051"/>
      <c r="P769" s="2051"/>
      <c r="Q769" s="2051"/>
      <c r="R769" s="2053"/>
      <c r="S769" s="2370" t="str">
        <f>'⑧一覧からの作成用データ（異動届）'!$G$44&amp;""</f>
        <v/>
      </c>
      <c r="T769" s="2371"/>
      <c r="U769" s="2371"/>
      <c r="V769" s="2371"/>
      <c r="W769" s="2371"/>
      <c r="X769" s="2371"/>
      <c r="Y769" s="2371"/>
      <c r="Z769" s="2371"/>
      <c r="AA769" s="2371"/>
      <c r="AB769" s="2371"/>
      <c r="AC769" s="2371"/>
      <c r="AD769" s="2371"/>
      <c r="AE769" s="2371"/>
      <c r="AF769" s="2371"/>
      <c r="AG769" s="2371"/>
      <c r="AH769" s="2371"/>
      <c r="AI769" s="2371"/>
      <c r="AJ769" s="2371"/>
      <c r="AK769" s="2371"/>
      <c r="AL769" s="2371"/>
      <c r="AM769" s="2371"/>
      <c r="AN769" s="2289"/>
      <c r="AO769" s="2290"/>
      <c r="AP769" s="2290"/>
      <c r="AQ769" s="2290"/>
      <c r="AR769" s="2291"/>
      <c r="AS769" s="2298"/>
      <c r="AT769" s="1567"/>
      <c r="AU769" s="1567"/>
      <c r="AV769" s="2251"/>
      <c r="AW769" s="2301"/>
      <c r="AX769" s="1567"/>
      <c r="AY769" s="1567"/>
      <c r="AZ769" s="1567"/>
      <c r="BA769" s="2251"/>
      <c r="BB769" s="2252"/>
      <c r="BC769" s="2357"/>
      <c r="BD769" s="2358"/>
      <c r="BE769" s="2359"/>
      <c r="BF769" s="2362"/>
      <c r="BG769" s="2363"/>
      <c r="BH769" s="2363"/>
      <c r="BI769" s="2267"/>
      <c r="BJ769" s="2267"/>
      <c r="BK769" s="2267"/>
      <c r="BL769" s="2267"/>
      <c r="BM769" s="2267"/>
      <c r="BN769" s="2267"/>
      <c r="BO769" s="2267"/>
      <c r="BP769" s="2267"/>
      <c r="BQ769" s="2366"/>
      <c r="BR769" s="2367"/>
      <c r="BS769" s="2367"/>
      <c r="BT769" s="2274"/>
      <c r="BU769" s="2274"/>
      <c r="BV769" s="2274"/>
      <c r="BW769" s="2274"/>
      <c r="BX769" s="2274"/>
      <c r="BY769" s="2274"/>
      <c r="BZ769" s="2274"/>
      <c r="CA769" s="2274"/>
      <c r="CB769" s="2274"/>
      <c r="CC769" s="2274"/>
      <c r="CD769" s="2275"/>
      <c r="CE769" s="76"/>
      <c r="CF769" s="76"/>
      <c r="CG769" s="77"/>
      <c r="CH769" s="77"/>
      <c r="CN769" s="85"/>
      <c r="CO769" s="85"/>
      <c r="CP769" s="85"/>
      <c r="CQ769" s="85"/>
      <c r="CR769" s="85"/>
      <c r="CS769" s="85"/>
      <c r="CT769" s="85"/>
      <c r="CU769" s="85"/>
      <c r="CV769" s="85"/>
    </row>
    <row r="770" spans="1:100" ht="12.75" customHeight="1" x14ac:dyDescent="0.2">
      <c r="A770" s="132" t="str">
        <f>+IF('⑧一覧からの作成用データ（異動届）'!$AC$44="印刷ＯＫ→",1,"")</f>
        <v/>
      </c>
      <c r="B770" s="2413"/>
      <c r="C770" s="2413"/>
      <c r="D770" s="2396"/>
      <c r="E770" s="2396"/>
      <c r="F770" s="2413"/>
      <c r="G770" s="2413"/>
      <c r="H770" s="2396"/>
      <c r="I770" s="2396"/>
      <c r="J770" s="486"/>
      <c r="K770" s="2344"/>
      <c r="L770" s="2344"/>
      <c r="M770" s="2165"/>
      <c r="N770" s="1564"/>
      <c r="O770" s="1564"/>
      <c r="P770" s="1564"/>
      <c r="Q770" s="1564"/>
      <c r="R770" s="1565"/>
      <c r="S770" s="2372"/>
      <c r="T770" s="2373"/>
      <c r="U770" s="2373"/>
      <c r="V770" s="2373"/>
      <c r="W770" s="2373"/>
      <c r="X770" s="2373"/>
      <c r="Y770" s="2373"/>
      <c r="Z770" s="2373"/>
      <c r="AA770" s="2373"/>
      <c r="AB770" s="2373"/>
      <c r="AC770" s="2373"/>
      <c r="AD770" s="2373"/>
      <c r="AE770" s="2373"/>
      <c r="AF770" s="2373"/>
      <c r="AG770" s="2373"/>
      <c r="AH770" s="2373"/>
      <c r="AI770" s="2373"/>
      <c r="AJ770" s="2373"/>
      <c r="AK770" s="2373"/>
      <c r="AL770" s="2373"/>
      <c r="AM770" s="2373"/>
      <c r="AN770" s="2289"/>
      <c r="AO770" s="2290"/>
      <c r="AP770" s="2290"/>
      <c r="AQ770" s="2290"/>
      <c r="AR770" s="2291"/>
      <c r="AS770" s="2376" t="str">
        <f>TEXT('⑧一覧からの作成用データ（異動届）'!$P$44,"#,##0")&amp;""</f>
        <v>0</v>
      </c>
      <c r="AT770" s="2376"/>
      <c r="AU770" s="2376"/>
      <c r="AV770" s="2376"/>
      <c r="AW770" s="2376"/>
      <c r="AX770" s="2232" t="str">
        <f>TEXT('⑧一覧からの作成用データ（異動届）'!$W$44,"#,##0")&amp;""</f>
        <v>左記（ア）（イ）を入力してください</v>
      </c>
      <c r="AY770" s="2232"/>
      <c r="AZ770" s="2232"/>
      <c r="BA770" s="2232"/>
      <c r="BB770" s="2233"/>
      <c r="BC770" s="2238" t="str">
        <f>'⑧一覧からの作成用データ（異動届）'!$T$44&amp;"日"</f>
        <v>日</v>
      </c>
      <c r="BD770" s="2239"/>
      <c r="BE770" s="2240"/>
      <c r="BF770" s="2362"/>
      <c r="BG770" s="2363"/>
      <c r="BH770" s="2363"/>
      <c r="BI770" s="2267"/>
      <c r="BJ770" s="2267"/>
      <c r="BK770" s="2267"/>
      <c r="BL770" s="2267"/>
      <c r="BM770" s="2267"/>
      <c r="BN770" s="2267"/>
      <c r="BO770" s="2267"/>
      <c r="BP770" s="2267"/>
      <c r="BQ770" s="2366"/>
      <c r="BR770" s="2367"/>
      <c r="BS770" s="2367"/>
      <c r="BT770" s="2274"/>
      <c r="BU770" s="2274"/>
      <c r="BV770" s="2274"/>
      <c r="BW770" s="2274"/>
      <c r="BX770" s="2274"/>
      <c r="BY770" s="2274"/>
      <c r="BZ770" s="2274"/>
      <c r="CA770" s="2274"/>
      <c r="CB770" s="2274"/>
      <c r="CC770" s="2274"/>
      <c r="CD770" s="2275"/>
      <c r="CE770" s="76"/>
      <c r="CF770" s="76"/>
      <c r="CG770" s="77"/>
      <c r="CH770" s="77"/>
      <c r="CN770" s="85"/>
      <c r="CO770" s="85"/>
      <c r="CP770" s="85"/>
      <c r="CQ770" s="85"/>
      <c r="CR770" s="85"/>
      <c r="CS770" s="85"/>
      <c r="CT770" s="85"/>
      <c r="CU770" s="85"/>
      <c r="CV770" s="85"/>
    </row>
    <row r="771" spans="1:100" ht="12.75" customHeight="1" x14ac:dyDescent="0.2">
      <c r="A771" s="132" t="str">
        <f>+IF('⑧一覧からの作成用データ（異動届）'!$AC$44="印刷ＯＫ→",1,"")</f>
        <v/>
      </c>
      <c r="B771" s="2413"/>
      <c r="C771" s="2413"/>
      <c r="D771" s="2396"/>
      <c r="E771" s="2396"/>
      <c r="F771" s="2413"/>
      <c r="G771" s="2413"/>
      <c r="H771" s="2396"/>
      <c r="I771" s="2396"/>
      <c r="J771" s="486"/>
      <c r="K771" s="2344"/>
      <c r="L771" s="2344"/>
      <c r="M771" s="2165"/>
      <c r="N771" s="1564"/>
      <c r="O771" s="1564"/>
      <c r="P771" s="1564"/>
      <c r="Q771" s="1564"/>
      <c r="R771" s="1565"/>
      <c r="S771" s="2372"/>
      <c r="T771" s="2373"/>
      <c r="U771" s="2373"/>
      <c r="V771" s="2373"/>
      <c r="W771" s="2373"/>
      <c r="X771" s="2373"/>
      <c r="Y771" s="2373"/>
      <c r="Z771" s="2373"/>
      <c r="AA771" s="2373"/>
      <c r="AB771" s="2373"/>
      <c r="AC771" s="2373"/>
      <c r="AD771" s="2373"/>
      <c r="AE771" s="2373"/>
      <c r="AF771" s="2373"/>
      <c r="AG771" s="2373"/>
      <c r="AH771" s="2373"/>
      <c r="AI771" s="2373"/>
      <c r="AJ771" s="2373"/>
      <c r="AK771" s="2373"/>
      <c r="AL771" s="2373"/>
      <c r="AM771" s="2373"/>
      <c r="AN771" s="2289"/>
      <c r="AO771" s="2290"/>
      <c r="AP771" s="2290"/>
      <c r="AQ771" s="2290"/>
      <c r="AR771" s="2291"/>
      <c r="AS771" s="2376"/>
      <c r="AT771" s="2376"/>
      <c r="AU771" s="2376"/>
      <c r="AV771" s="2376"/>
      <c r="AW771" s="2376"/>
      <c r="AX771" s="2234"/>
      <c r="AY771" s="2234"/>
      <c r="AZ771" s="2234"/>
      <c r="BA771" s="2234"/>
      <c r="BB771" s="2235"/>
      <c r="BC771" s="2241"/>
      <c r="BD771" s="2242"/>
      <c r="BE771" s="2243"/>
      <c r="BF771" s="2278" t="s">
        <v>314</v>
      </c>
      <c r="BG771" s="2280" t="s">
        <v>107</v>
      </c>
      <c r="BH771" s="2280"/>
      <c r="BI771" s="2280"/>
      <c r="BJ771" s="2280"/>
      <c r="BK771" s="2280"/>
      <c r="BL771" s="2280"/>
      <c r="BM771" s="2280"/>
      <c r="BN771" s="2280"/>
      <c r="BO771" s="610"/>
      <c r="BP771" s="2281" t="s">
        <v>532</v>
      </c>
      <c r="BQ771" s="2366"/>
      <c r="BR771" s="2367"/>
      <c r="BS771" s="2367"/>
      <c r="BT771" s="2274"/>
      <c r="BU771" s="2274"/>
      <c r="BV771" s="2274"/>
      <c r="BW771" s="2274"/>
      <c r="BX771" s="2274"/>
      <c r="BY771" s="2274"/>
      <c r="BZ771" s="2274"/>
      <c r="CA771" s="2274"/>
      <c r="CB771" s="2274"/>
      <c r="CC771" s="2274"/>
      <c r="CD771" s="2275"/>
      <c r="CE771" s="76"/>
      <c r="CF771" s="76"/>
      <c r="CG771" s="88"/>
      <c r="CH771" s="88"/>
      <c r="CN771" s="85"/>
      <c r="CO771" s="85"/>
      <c r="CP771" s="85"/>
      <c r="CQ771" s="85"/>
      <c r="CR771" s="85"/>
      <c r="CS771" s="85"/>
      <c r="CT771" s="85"/>
      <c r="CU771" s="85"/>
      <c r="CV771" s="85"/>
    </row>
    <row r="772" spans="1:100" ht="12.75" customHeight="1" thickBot="1" x14ac:dyDescent="0.25">
      <c r="A772" s="132" t="str">
        <f>+IF('⑧一覧からの作成用データ（異動届）'!$AC$44="印刷ＯＫ→",1,"")</f>
        <v/>
      </c>
      <c r="B772" s="2413"/>
      <c r="C772" s="2413"/>
      <c r="D772" s="2396"/>
      <c r="E772" s="2396"/>
      <c r="F772" s="2413"/>
      <c r="G772" s="2413"/>
      <c r="H772" s="2396"/>
      <c r="I772" s="2396"/>
      <c r="J772" s="486"/>
      <c r="K772" s="2344"/>
      <c r="L772" s="2344"/>
      <c r="M772" s="1559"/>
      <c r="N772" s="2052"/>
      <c r="O772" s="2052"/>
      <c r="P772" s="2052"/>
      <c r="Q772" s="2052"/>
      <c r="R772" s="2054"/>
      <c r="S772" s="2374"/>
      <c r="T772" s="2375"/>
      <c r="U772" s="2375"/>
      <c r="V772" s="2375"/>
      <c r="W772" s="2375"/>
      <c r="X772" s="2375"/>
      <c r="Y772" s="2375"/>
      <c r="Z772" s="2375"/>
      <c r="AA772" s="2375"/>
      <c r="AB772" s="2375"/>
      <c r="AC772" s="2375"/>
      <c r="AD772" s="2375"/>
      <c r="AE772" s="2375"/>
      <c r="AF772" s="2375"/>
      <c r="AG772" s="2375"/>
      <c r="AH772" s="2375"/>
      <c r="AI772" s="2375"/>
      <c r="AJ772" s="2375"/>
      <c r="AK772" s="2375"/>
      <c r="AL772" s="2375"/>
      <c r="AM772" s="2375"/>
      <c r="AN772" s="2292"/>
      <c r="AO772" s="2293"/>
      <c r="AP772" s="2293"/>
      <c r="AQ772" s="2293"/>
      <c r="AR772" s="2294"/>
      <c r="AS772" s="2377"/>
      <c r="AT772" s="2377"/>
      <c r="AU772" s="2377"/>
      <c r="AV772" s="2377"/>
      <c r="AW772" s="2377"/>
      <c r="AX772" s="2236"/>
      <c r="AY772" s="2236"/>
      <c r="AZ772" s="2236"/>
      <c r="BA772" s="2236"/>
      <c r="BB772" s="2237"/>
      <c r="BC772" s="2244"/>
      <c r="BD772" s="2245"/>
      <c r="BE772" s="2246"/>
      <c r="BF772" s="2279"/>
      <c r="BG772" s="2283"/>
      <c r="BH772" s="2283"/>
      <c r="BI772" s="2283"/>
      <c r="BJ772" s="2283"/>
      <c r="BK772" s="2283"/>
      <c r="BL772" s="2283"/>
      <c r="BM772" s="2283"/>
      <c r="BN772" s="2283"/>
      <c r="BO772" s="611"/>
      <c r="BP772" s="2282"/>
      <c r="BQ772" s="2368"/>
      <c r="BR772" s="2369"/>
      <c r="BS772" s="2369"/>
      <c r="BT772" s="2276"/>
      <c r="BU772" s="2276"/>
      <c r="BV772" s="2276"/>
      <c r="BW772" s="2276"/>
      <c r="BX772" s="2276"/>
      <c r="BY772" s="2276"/>
      <c r="BZ772" s="2276"/>
      <c r="CA772" s="2276"/>
      <c r="CB772" s="2276"/>
      <c r="CC772" s="2276"/>
      <c r="CD772" s="2277"/>
      <c r="CE772" s="89"/>
      <c r="CF772" s="89"/>
      <c r="CG772" s="88"/>
      <c r="CH772" s="88"/>
      <c r="CN772" s="85"/>
      <c r="CO772" s="85"/>
      <c r="CP772" s="85"/>
      <c r="CQ772" s="85"/>
      <c r="CR772" s="85"/>
      <c r="CS772" s="85"/>
      <c r="CT772" s="85"/>
      <c r="CU772" s="85"/>
      <c r="CV772" s="85"/>
    </row>
    <row r="773" spans="1:100" ht="6.75" customHeight="1" x14ac:dyDescent="0.2">
      <c r="A773" s="132" t="str">
        <f>+IF('⑧一覧からの作成用データ（異動届）'!$AC$44="印刷ＯＫ→",1,"")</f>
        <v/>
      </c>
      <c r="B773" s="2413"/>
      <c r="C773" s="2413"/>
      <c r="D773" s="2396"/>
      <c r="E773" s="2396"/>
      <c r="F773" s="2413"/>
      <c r="G773" s="2413"/>
      <c r="H773" s="2396"/>
      <c r="I773" s="2396"/>
      <c r="J773" s="486"/>
      <c r="K773" s="2211" t="s">
        <v>308</v>
      </c>
      <c r="L773" s="2211"/>
      <c r="M773" s="2211"/>
      <c r="N773" s="2211"/>
      <c r="O773" s="2211"/>
      <c r="P773" s="2211"/>
      <c r="Q773" s="2211"/>
      <c r="R773" s="2211"/>
      <c r="S773" s="2211"/>
      <c r="T773" s="2211"/>
      <c r="U773" s="2211"/>
      <c r="V773" s="2211"/>
      <c r="W773" s="2211"/>
      <c r="X773" s="2211"/>
      <c r="Y773" s="2211"/>
      <c r="Z773" s="2211"/>
      <c r="AA773" s="2211"/>
      <c r="AB773" s="2211"/>
      <c r="AC773" s="2211"/>
      <c r="AD773" s="2211"/>
      <c r="AE773" s="2211"/>
      <c r="AF773" s="2211"/>
      <c r="AG773" s="2211"/>
      <c r="AH773" s="2211"/>
      <c r="AI773" s="2211"/>
      <c r="AJ773" s="2211"/>
      <c r="AK773" s="2211"/>
      <c r="AL773" s="2211"/>
      <c r="AM773" s="2211"/>
      <c r="AN773" s="2212"/>
      <c r="AO773" s="2212"/>
      <c r="AP773" s="2212"/>
      <c r="AQ773" s="2212"/>
      <c r="AR773" s="2212"/>
      <c r="AS773" s="2212"/>
      <c r="AT773" s="2212"/>
      <c r="AU773" s="2212"/>
      <c r="AV773" s="2212"/>
      <c r="AW773" s="2212"/>
      <c r="AX773" s="2212"/>
      <c r="AY773" s="2212"/>
      <c r="AZ773" s="2212"/>
      <c r="BA773" s="2212"/>
      <c r="BB773" s="2212"/>
      <c r="BC773" s="2212"/>
      <c r="BD773" s="2212"/>
      <c r="BE773" s="2212"/>
      <c r="BF773" s="2211"/>
      <c r="BG773" s="76"/>
      <c r="BH773" s="76"/>
      <c r="BI773" s="76"/>
      <c r="BJ773" s="76"/>
      <c r="BK773" s="76"/>
      <c r="BL773" s="76"/>
      <c r="BM773" s="76"/>
      <c r="BN773" s="76"/>
      <c r="BO773" s="76"/>
      <c r="BP773" s="76"/>
      <c r="BQ773" s="76"/>
      <c r="BR773" s="76"/>
      <c r="BS773" s="76"/>
      <c r="BT773" s="76"/>
      <c r="BU773" s="76"/>
      <c r="BV773" s="76"/>
      <c r="BW773" s="76"/>
      <c r="BX773" s="76"/>
      <c r="BY773" s="76"/>
      <c r="BZ773" s="76"/>
      <c r="CA773" s="76"/>
      <c r="CB773" s="89"/>
      <c r="CC773" s="89"/>
      <c r="CD773" s="89"/>
      <c r="CE773" s="89"/>
      <c r="CF773" s="89"/>
      <c r="CG773" s="88"/>
      <c r="CH773" s="88"/>
      <c r="CN773" s="85"/>
      <c r="CO773" s="85"/>
      <c r="CP773" s="85"/>
      <c r="CQ773" s="85"/>
      <c r="CR773" s="85"/>
      <c r="CS773" s="85"/>
      <c r="CT773" s="85"/>
      <c r="CU773" s="85"/>
      <c r="CV773" s="85"/>
    </row>
    <row r="774" spans="1:100" ht="16.5" customHeight="1" thickBot="1" x14ac:dyDescent="0.25">
      <c r="A774" s="132" t="str">
        <f>+IF('⑧一覧からの作成用データ（異動届）'!$AC$44="印刷ＯＫ→",1,"")</f>
        <v/>
      </c>
      <c r="B774" s="2413"/>
      <c r="C774" s="2413"/>
      <c r="D774" s="2396"/>
      <c r="E774" s="2396"/>
      <c r="F774" s="2413"/>
      <c r="G774" s="2413"/>
      <c r="H774" s="2396"/>
      <c r="I774" s="2396"/>
      <c r="J774" s="486"/>
      <c r="K774" s="2212"/>
      <c r="L774" s="2212"/>
      <c r="M774" s="2212"/>
      <c r="N774" s="2212"/>
      <c r="O774" s="2212"/>
      <c r="P774" s="2212"/>
      <c r="Q774" s="2212"/>
      <c r="R774" s="2212"/>
      <c r="S774" s="2212"/>
      <c r="T774" s="2212"/>
      <c r="U774" s="2212"/>
      <c r="V774" s="2212"/>
      <c r="W774" s="2212"/>
      <c r="X774" s="2212"/>
      <c r="Y774" s="2212"/>
      <c r="Z774" s="2212"/>
      <c r="AA774" s="2212"/>
      <c r="AB774" s="2212"/>
      <c r="AC774" s="2212"/>
      <c r="AD774" s="2212"/>
      <c r="AE774" s="2212"/>
      <c r="AF774" s="2212"/>
      <c r="AG774" s="2212"/>
      <c r="AH774" s="2212"/>
      <c r="AI774" s="2212"/>
      <c r="AJ774" s="2212"/>
      <c r="AK774" s="2212"/>
      <c r="AL774" s="2212"/>
      <c r="AM774" s="2212"/>
      <c r="AN774" s="2212"/>
      <c r="AO774" s="2212"/>
      <c r="AP774" s="2212"/>
      <c r="AQ774" s="2212"/>
      <c r="AR774" s="2212"/>
      <c r="AS774" s="2212"/>
      <c r="AT774" s="2212"/>
      <c r="AU774" s="2212"/>
      <c r="AV774" s="2212"/>
      <c r="AW774" s="2212"/>
      <c r="AX774" s="2212"/>
      <c r="AY774" s="2212"/>
      <c r="AZ774" s="2212"/>
      <c r="BA774" s="2212"/>
      <c r="BB774" s="2212"/>
      <c r="BC774" s="2212"/>
      <c r="BD774" s="2212"/>
      <c r="BE774" s="2212"/>
      <c r="BF774" s="2212"/>
      <c r="BG774" s="89"/>
      <c r="BH774" s="89"/>
      <c r="BI774" s="89"/>
      <c r="BJ774" s="89"/>
      <c r="BK774" s="89"/>
      <c r="BL774" s="89"/>
      <c r="BM774" s="89"/>
      <c r="BN774" s="89"/>
      <c r="BO774" s="89"/>
      <c r="BP774" s="89"/>
      <c r="BQ774" s="89"/>
      <c r="BR774" s="89"/>
      <c r="BS774" s="89"/>
      <c r="BT774" s="89"/>
      <c r="BU774" s="89"/>
      <c r="BV774" s="89"/>
      <c r="BW774" s="89"/>
      <c r="BX774" s="89"/>
      <c r="BY774" s="89"/>
      <c r="BZ774" s="89"/>
      <c r="CA774" s="89"/>
      <c r="CB774" s="89"/>
      <c r="CC774" s="89"/>
      <c r="CD774" s="89"/>
      <c r="CE774" s="89"/>
      <c r="CF774" s="89"/>
      <c r="CG774" s="77"/>
      <c r="CH774" s="77"/>
      <c r="CN774" s="85"/>
      <c r="CO774" s="85"/>
      <c r="CP774" s="85"/>
      <c r="CQ774" s="85"/>
      <c r="CR774" s="85"/>
      <c r="CS774" s="85"/>
      <c r="CT774" s="85"/>
      <c r="CU774" s="85"/>
      <c r="CV774" s="85"/>
    </row>
    <row r="775" spans="1:100" ht="16.5" customHeight="1" x14ac:dyDescent="0.2">
      <c r="A775" s="132" t="str">
        <f>+IF('⑧一覧からの作成用データ（異動届）'!$AC$44="印刷ＯＫ→",1,"")</f>
        <v/>
      </c>
      <c r="B775" s="2413"/>
      <c r="C775" s="2413"/>
      <c r="D775" s="2396"/>
      <c r="E775" s="2396"/>
      <c r="F775" s="2413"/>
      <c r="G775" s="2413"/>
      <c r="H775" s="2396"/>
      <c r="I775" s="2396"/>
      <c r="J775" s="486"/>
      <c r="K775" s="2213" t="s">
        <v>35</v>
      </c>
      <c r="L775" s="2213"/>
      <c r="M775" s="2213"/>
      <c r="N775" s="1692" t="s">
        <v>533</v>
      </c>
      <c r="O775" s="1693"/>
      <c r="P775" s="1693"/>
      <c r="Q775" s="1693"/>
      <c r="R775" s="1693"/>
      <c r="S775" s="1693"/>
      <c r="T775" s="1693"/>
      <c r="U775" s="2214"/>
      <c r="V775" s="2215"/>
      <c r="W775" s="2215"/>
      <c r="X775" s="2215"/>
      <c r="Y775" s="2215"/>
      <c r="Z775" s="2215"/>
      <c r="AA775" s="2215"/>
      <c r="AB775" s="2215"/>
      <c r="AC775" s="2215"/>
      <c r="AD775" s="2215"/>
      <c r="AE775" s="2215"/>
      <c r="AF775" s="2215"/>
      <c r="AG775" s="2215"/>
      <c r="AH775" s="2216"/>
      <c r="AI775" s="2220" t="s">
        <v>229</v>
      </c>
      <c r="AJ775" s="2221"/>
      <c r="AK775" s="2222"/>
      <c r="AL775" s="2226" t="s">
        <v>39</v>
      </c>
      <c r="AM775" s="2227"/>
      <c r="AN775" s="2227"/>
      <c r="AO775" s="2227"/>
      <c r="AP775" s="2227"/>
      <c r="AQ775" s="2227"/>
      <c r="AR775" s="2227"/>
      <c r="AS775" s="2228"/>
      <c r="AT775" s="2077"/>
      <c r="AU775" s="2077"/>
      <c r="AV775" s="2077"/>
      <c r="AW775" s="2077"/>
      <c r="AX775" s="2077"/>
      <c r="AY775" s="2077"/>
      <c r="AZ775" s="2077"/>
      <c r="BA775" s="2077"/>
      <c r="BB775" s="2077"/>
      <c r="BC775" s="2077"/>
      <c r="BD775" s="2077"/>
      <c r="BE775" s="2177"/>
      <c r="BF775" s="2178"/>
      <c r="BG775" s="2199" t="s">
        <v>40</v>
      </c>
      <c r="BH775" s="2200"/>
      <c r="BI775" s="2200"/>
      <c r="BJ775" s="2200"/>
      <c r="BK775" s="2200"/>
      <c r="BL775" s="2200"/>
      <c r="BM775" s="2200"/>
      <c r="BN775" s="2200"/>
      <c r="BO775" s="2200"/>
      <c r="BP775" s="2200"/>
      <c r="BQ775" s="2200"/>
      <c r="BR775" s="2202" t="str">
        <f>IF('⑧一覧からの作成用データ（異動届）'!$Y$44="","",TEXT('⑧一覧からの作成用データ（異動届）'!$Y$44,"#,##0")&amp;"")</f>
        <v/>
      </c>
      <c r="BS775" s="2203"/>
      <c r="BT775" s="2203"/>
      <c r="BU775" s="2203"/>
      <c r="BV775" s="2203"/>
      <c r="BW775" s="2203"/>
      <c r="BX775" s="2203"/>
      <c r="BY775" s="2203"/>
      <c r="BZ775" s="2204"/>
      <c r="CA775" s="2208" t="s">
        <v>7</v>
      </c>
      <c r="CB775" s="2208"/>
      <c r="CC775" s="2208"/>
      <c r="CD775" s="2209"/>
      <c r="CE775" s="23"/>
      <c r="CF775" s="76"/>
      <c r="CG775" s="77"/>
      <c r="CH775" s="77"/>
      <c r="CN775" s="85"/>
      <c r="CO775" s="85"/>
      <c r="CP775" s="85"/>
      <c r="CQ775" s="85"/>
      <c r="CR775" s="85"/>
      <c r="CS775" s="85"/>
      <c r="CT775" s="85"/>
      <c r="CU775" s="85"/>
      <c r="CV775" s="85"/>
    </row>
    <row r="776" spans="1:100" ht="16.5" customHeight="1" thickBot="1" x14ac:dyDescent="0.25">
      <c r="A776" s="132" t="str">
        <f>+IF('⑧一覧からの作成用データ（異動届）'!$AC$44="印刷ＯＫ→",1,"")</f>
        <v/>
      </c>
      <c r="B776" s="2413"/>
      <c r="C776" s="2413"/>
      <c r="D776" s="2396"/>
      <c r="E776" s="2396"/>
      <c r="F776" s="2413"/>
      <c r="G776" s="2413"/>
      <c r="H776" s="2396"/>
      <c r="I776" s="2396"/>
      <c r="J776" s="486"/>
      <c r="K776" s="2213"/>
      <c r="L776" s="2213"/>
      <c r="M776" s="2213"/>
      <c r="N776" s="1698"/>
      <c r="O776" s="1699"/>
      <c r="P776" s="1699"/>
      <c r="Q776" s="1699"/>
      <c r="R776" s="1699"/>
      <c r="S776" s="1699"/>
      <c r="T776" s="1699"/>
      <c r="U776" s="2217"/>
      <c r="V776" s="2218"/>
      <c r="W776" s="2218"/>
      <c r="X776" s="2218"/>
      <c r="Y776" s="2218"/>
      <c r="Z776" s="2218"/>
      <c r="AA776" s="2218"/>
      <c r="AB776" s="2218"/>
      <c r="AC776" s="2218"/>
      <c r="AD776" s="2218"/>
      <c r="AE776" s="2218"/>
      <c r="AF776" s="2218"/>
      <c r="AG776" s="2218"/>
      <c r="AH776" s="2219"/>
      <c r="AI776" s="2223"/>
      <c r="AJ776" s="2224"/>
      <c r="AK776" s="2225"/>
      <c r="AL776" s="2229"/>
      <c r="AM776" s="2230"/>
      <c r="AN776" s="2230"/>
      <c r="AO776" s="2230"/>
      <c r="AP776" s="2230"/>
      <c r="AQ776" s="2230"/>
      <c r="AR776" s="2230"/>
      <c r="AS776" s="2231"/>
      <c r="AT776" s="2077"/>
      <c r="AU776" s="2077"/>
      <c r="AV776" s="2077"/>
      <c r="AW776" s="2077"/>
      <c r="AX776" s="2077"/>
      <c r="AY776" s="2077"/>
      <c r="AZ776" s="2077"/>
      <c r="BA776" s="2077"/>
      <c r="BB776" s="2077"/>
      <c r="BC776" s="2077"/>
      <c r="BD776" s="2077"/>
      <c r="BE776" s="2198"/>
      <c r="BF776" s="2196"/>
      <c r="BG776" s="2201"/>
      <c r="BH776" s="1530"/>
      <c r="BI776" s="1530"/>
      <c r="BJ776" s="1530"/>
      <c r="BK776" s="1530"/>
      <c r="BL776" s="1530"/>
      <c r="BM776" s="1530"/>
      <c r="BN776" s="1530"/>
      <c r="BO776" s="1530"/>
      <c r="BP776" s="1530"/>
      <c r="BQ776" s="1530"/>
      <c r="BR776" s="2205"/>
      <c r="BS776" s="2206"/>
      <c r="BT776" s="2206"/>
      <c r="BU776" s="2206"/>
      <c r="BV776" s="2206"/>
      <c r="BW776" s="2206"/>
      <c r="BX776" s="2206"/>
      <c r="BY776" s="2206"/>
      <c r="BZ776" s="2207"/>
      <c r="CA776" s="1632"/>
      <c r="CB776" s="1632"/>
      <c r="CC776" s="1632"/>
      <c r="CD776" s="2210"/>
      <c r="CE776" s="76"/>
      <c r="CF776" s="76"/>
      <c r="CG776" s="77"/>
      <c r="CH776" s="77"/>
      <c r="CN776" s="85"/>
      <c r="CO776" s="85"/>
      <c r="CP776" s="85"/>
      <c r="CQ776" s="85"/>
      <c r="CR776" s="85"/>
      <c r="CS776" s="85"/>
      <c r="CT776" s="85"/>
      <c r="CU776" s="85"/>
      <c r="CV776" s="85"/>
    </row>
    <row r="777" spans="1:100" ht="16.5" customHeight="1" x14ac:dyDescent="0.2">
      <c r="A777" s="132" t="str">
        <f>+IF('⑧一覧からの作成用データ（異動届）'!$AC$44="印刷ＯＫ→",1,"")</f>
        <v/>
      </c>
      <c r="B777" s="2413"/>
      <c r="C777" s="2413"/>
      <c r="D777" s="2396"/>
      <c r="E777" s="2396"/>
      <c r="F777" s="2413"/>
      <c r="G777" s="2413"/>
      <c r="H777" s="2396"/>
      <c r="I777" s="2396"/>
      <c r="J777" s="486"/>
      <c r="K777" s="2213"/>
      <c r="L777" s="2213"/>
      <c r="M777" s="2213"/>
      <c r="N777" s="2168" t="s">
        <v>21</v>
      </c>
      <c r="O777" s="2169"/>
      <c r="P777" s="2169"/>
      <c r="Q777" s="2169"/>
      <c r="R777" s="2169"/>
      <c r="S777" s="2169"/>
      <c r="T777" s="2170"/>
      <c r="U777" s="2177" t="s">
        <v>534</v>
      </c>
      <c r="V777" s="2178"/>
      <c r="W777" s="2179"/>
      <c r="X777" s="2179"/>
      <c r="Y777" s="2179"/>
      <c r="Z777" s="2179"/>
      <c r="AA777" s="2179"/>
      <c r="AB777" s="2179"/>
      <c r="AC777" s="2179"/>
      <c r="AD777" s="2179"/>
      <c r="AE777" s="63"/>
      <c r="AF777" s="63"/>
      <c r="AG777" s="63"/>
      <c r="AH777" s="63"/>
      <c r="AI777" s="63"/>
      <c r="AJ777" s="63"/>
      <c r="AK777" s="63"/>
      <c r="AL777" s="63"/>
      <c r="AM777" s="63"/>
      <c r="AN777" s="63"/>
      <c r="AO777" s="64"/>
      <c r="AP777" s="2180" t="s">
        <v>38</v>
      </c>
      <c r="AQ777" s="2181"/>
      <c r="AR777" s="2073" t="s">
        <v>33</v>
      </c>
      <c r="AS777" s="2074"/>
      <c r="AT777" s="2077"/>
      <c r="AU777" s="2077"/>
      <c r="AV777" s="2077"/>
      <c r="AW777" s="2077"/>
      <c r="AX777" s="2077"/>
      <c r="AY777" s="2077"/>
      <c r="AZ777" s="2077"/>
      <c r="BA777" s="2077"/>
      <c r="BB777" s="2077"/>
      <c r="BC777" s="2077"/>
      <c r="BD777" s="2077"/>
      <c r="BE777" s="2077"/>
      <c r="BF777" s="2078"/>
      <c r="BG777" s="57"/>
      <c r="BH777" s="76"/>
      <c r="BI777" s="76"/>
      <c r="BJ777" s="2057" t="str">
        <f>'⑧一覧からの作成用データ（異動届）'!$X$44&amp;""</f>
        <v/>
      </c>
      <c r="BK777" s="2058"/>
      <c r="BL777" s="2058"/>
      <c r="BM777" s="2058"/>
      <c r="BN777" s="2058"/>
      <c r="BO777" s="2059"/>
      <c r="BP777" s="1720" t="s">
        <v>311</v>
      </c>
      <c r="BQ777" s="2063"/>
      <c r="BR777" s="2063"/>
      <c r="BS777" s="2063"/>
      <c r="BT777" s="2063"/>
      <c r="BU777" s="2063"/>
      <c r="BV777" s="2063"/>
      <c r="BW777" s="2063"/>
      <c r="BX777" s="2063"/>
      <c r="BY777" s="2063"/>
      <c r="BZ777" s="2063"/>
      <c r="CA777" s="2063"/>
      <c r="CB777" s="2063"/>
      <c r="CC777" s="2063"/>
      <c r="CD777" s="2064"/>
      <c r="CE777" s="76"/>
      <c r="CF777" s="76"/>
      <c r="CG777" s="77"/>
      <c r="CH777" s="77"/>
      <c r="CN777" s="85"/>
      <c r="CO777" s="85"/>
      <c r="CP777" s="85"/>
      <c r="CQ777" s="85"/>
      <c r="CR777" s="85"/>
      <c r="CS777" s="85"/>
    </row>
    <row r="778" spans="1:100" ht="16.5" customHeight="1" thickBot="1" x14ac:dyDescent="0.25">
      <c r="A778" s="132" t="str">
        <f>+IF('⑧一覧からの作成用データ（異動届）'!$AC$44="印刷ＯＫ→",1,"")</f>
        <v/>
      </c>
      <c r="B778" s="2413"/>
      <c r="C778" s="2413"/>
      <c r="D778" s="2396"/>
      <c r="E778" s="2396"/>
      <c r="F778" s="2413"/>
      <c r="G778" s="2413"/>
      <c r="H778" s="2396"/>
      <c r="I778" s="2396"/>
      <c r="J778" s="486"/>
      <c r="K778" s="2213"/>
      <c r="L778" s="2213"/>
      <c r="M778" s="2213"/>
      <c r="N778" s="2171"/>
      <c r="O778" s="2172"/>
      <c r="P778" s="2172"/>
      <c r="Q778" s="2172"/>
      <c r="R778" s="2172"/>
      <c r="S778" s="2172"/>
      <c r="T778" s="2173"/>
      <c r="U778" s="2067"/>
      <c r="V778" s="2068"/>
      <c r="W778" s="2068"/>
      <c r="X778" s="2068"/>
      <c r="Y778" s="2068"/>
      <c r="Z778" s="2068"/>
      <c r="AA778" s="2068"/>
      <c r="AB778" s="2068"/>
      <c r="AC778" s="2068"/>
      <c r="AD778" s="2068"/>
      <c r="AE778" s="2068"/>
      <c r="AF778" s="2068"/>
      <c r="AG778" s="2068"/>
      <c r="AH778" s="2068"/>
      <c r="AI778" s="2068"/>
      <c r="AJ778" s="2068"/>
      <c r="AK778" s="2068"/>
      <c r="AL778" s="2068"/>
      <c r="AM778" s="2068"/>
      <c r="AN778" s="2068"/>
      <c r="AO778" s="2069"/>
      <c r="AP778" s="2182"/>
      <c r="AQ778" s="2183"/>
      <c r="AR778" s="2075"/>
      <c r="AS778" s="2076"/>
      <c r="AT778" s="2077"/>
      <c r="AU778" s="2077"/>
      <c r="AV778" s="2077"/>
      <c r="AW778" s="2077"/>
      <c r="AX778" s="2077"/>
      <c r="AY778" s="2077"/>
      <c r="AZ778" s="2077"/>
      <c r="BA778" s="2077"/>
      <c r="BB778" s="2077"/>
      <c r="BC778" s="2077"/>
      <c r="BD778" s="2077"/>
      <c r="BE778" s="2077"/>
      <c r="BF778" s="2078"/>
      <c r="BG778" s="57"/>
      <c r="BH778" s="76"/>
      <c r="BI778" s="76"/>
      <c r="BJ778" s="2060"/>
      <c r="BK778" s="2061"/>
      <c r="BL778" s="2061"/>
      <c r="BM778" s="2061"/>
      <c r="BN778" s="2061"/>
      <c r="BO778" s="2062"/>
      <c r="BP778" s="2063"/>
      <c r="BQ778" s="2063"/>
      <c r="BR778" s="2063"/>
      <c r="BS778" s="2063"/>
      <c r="BT778" s="2063"/>
      <c r="BU778" s="2063"/>
      <c r="BV778" s="2063"/>
      <c r="BW778" s="2063"/>
      <c r="BX778" s="2063"/>
      <c r="BY778" s="2063"/>
      <c r="BZ778" s="2063"/>
      <c r="CA778" s="2063"/>
      <c r="CB778" s="2063"/>
      <c r="CC778" s="2063"/>
      <c r="CD778" s="2064"/>
      <c r="CE778" s="76"/>
      <c r="CF778" s="76"/>
      <c r="CG778" s="77"/>
      <c r="CH778" s="77"/>
      <c r="CN778" s="85"/>
      <c r="CO778" s="85"/>
      <c r="CP778" s="85"/>
      <c r="CQ778" s="85"/>
      <c r="CR778" s="85"/>
      <c r="CS778" s="85"/>
    </row>
    <row r="779" spans="1:100" ht="16.5" customHeight="1" thickBot="1" x14ac:dyDescent="0.25">
      <c r="A779" s="132" t="str">
        <f>+IF('⑧一覧からの作成用データ（異動届）'!$AC$44="印刷ＯＫ→",1,"")</f>
        <v/>
      </c>
      <c r="B779" s="2413"/>
      <c r="C779" s="2413"/>
      <c r="D779" s="2396"/>
      <c r="E779" s="2396"/>
      <c r="F779" s="2413"/>
      <c r="G779" s="2413"/>
      <c r="H779" s="2396"/>
      <c r="I779" s="2396"/>
      <c r="J779" s="486"/>
      <c r="K779" s="2213"/>
      <c r="L779" s="2213"/>
      <c r="M779" s="2213"/>
      <c r="N779" s="2174"/>
      <c r="O779" s="2175"/>
      <c r="P779" s="2175"/>
      <c r="Q779" s="2175"/>
      <c r="R779" s="2175"/>
      <c r="S779" s="2175"/>
      <c r="T779" s="2176"/>
      <c r="U779" s="2070"/>
      <c r="V779" s="2071"/>
      <c r="W779" s="2071"/>
      <c r="X779" s="2071"/>
      <c r="Y779" s="2071"/>
      <c r="Z779" s="2071"/>
      <c r="AA779" s="2071"/>
      <c r="AB779" s="2071"/>
      <c r="AC779" s="2071"/>
      <c r="AD779" s="2071"/>
      <c r="AE779" s="2071"/>
      <c r="AF779" s="2071"/>
      <c r="AG779" s="2071"/>
      <c r="AH779" s="2071"/>
      <c r="AI779" s="2071"/>
      <c r="AJ779" s="2071"/>
      <c r="AK779" s="2071"/>
      <c r="AL779" s="2071"/>
      <c r="AM779" s="2071"/>
      <c r="AN779" s="2071"/>
      <c r="AO779" s="2072"/>
      <c r="AP779" s="2182"/>
      <c r="AQ779" s="2183"/>
      <c r="AR779" s="2073" t="s">
        <v>3</v>
      </c>
      <c r="AS779" s="2074"/>
      <c r="AT779" s="2077"/>
      <c r="AU779" s="2077"/>
      <c r="AV779" s="2077"/>
      <c r="AW779" s="2077"/>
      <c r="AX779" s="2077"/>
      <c r="AY779" s="2077"/>
      <c r="AZ779" s="2077"/>
      <c r="BA779" s="2077"/>
      <c r="BB779" s="2077"/>
      <c r="BC779" s="2077"/>
      <c r="BD779" s="2077"/>
      <c r="BE779" s="2077"/>
      <c r="BF779" s="2078"/>
      <c r="BG779" s="58"/>
      <c r="BH779" s="59"/>
      <c r="BI779" s="59"/>
      <c r="BJ779" s="59"/>
      <c r="BK779" s="59"/>
      <c r="BL779" s="59"/>
      <c r="BM779" s="59"/>
      <c r="BN779" s="59"/>
      <c r="BO779" s="59"/>
      <c r="BP779" s="2065"/>
      <c r="BQ779" s="2065"/>
      <c r="BR779" s="2065"/>
      <c r="BS779" s="2065"/>
      <c r="BT779" s="2065"/>
      <c r="BU779" s="2065"/>
      <c r="BV779" s="2065"/>
      <c r="BW779" s="2065"/>
      <c r="BX779" s="2065"/>
      <c r="BY779" s="2065"/>
      <c r="BZ779" s="2065"/>
      <c r="CA779" s="2065"/>
      <c r="CB779" s="2065"/>
      <c r="CC779" s="2065"/>
      <c r="CD779" s="2066"/>
      <c r="CE779" s="76"/>
      <c r="CF779" s="76"/>
      <c r="CG779" s="77"/>
      <c r="CH779" s="77"/>
      <c r="CN779" s="85"/>
      <c r="CO779" s="85"/>
      <c r="CP779" s="85"/>
      <c r="CQ779" s="85"/>
      <c r="CR779" s="85"/>
      <c r="CS779" s="85"/>
      <c r="CT779" s="85"/>
      <c r="CU779" s="85"/>
      <c r="CV779" s="85"/>
    </row>
    <row r="780" spans="1:100" ht="16.5" customHeight="1" thickBot="1" x14ac:dyDescent="0.25">
      <c r="A780" s="132" t="str">
        <f>+IF('⑧一覧からの作成用データ（異動届）'!$AC$44="印刷ＯＫ→",1,"")</f>
        <v/>
      </c>
      <c r="B780" s="2413"/>
      <c r="C780" s="2413"/>
      <c r="D780" s="2396"/>
      <c r="E780" s="2396"/>
      <c r="F780" s="2413"/>
      <c r="G780" s="2413"/>
      <c r="H780" s="2396"/>
      <c r="I780" s="2396"/>
      <c r="J780" s="486"/>
      <c r="K780" s="2213"/>
      <c r="L780" s="2213"/>
      <c r="M780" s="2213"/>
      <c r="N780" s="1529" t="s">
        <v>36</v>
      </c>
      <c r="O780" s="2079"/>
      <c r="P780" s="2079"/>
      <c r="Q780" s="2079"/>
      <c r="R780" s="2079"/>
      <c r="S780" s="2079"/>
      <c r="T780" s="2080"/>
      <c r="U780" s="2081"/>
      <c r="V780" s="2082"/>
      <c r="W780" s="2082"/>
      <c r="X780" s="2082"/>
      <c r="Y780" s="2082"/>
      <c r="Z780" s="2082"/>
      <c r="AA780" s="2082"/>
      <c r="AB780" s="2082"/>
      <c r="AC780" s="2082"/>
      <c r="AD780" s="2082"/>
      <c r="AE780" s="2082"/>
      <c r="AF780" s="2082"/>
      <c r="AG780" s="2082"/>
      <c r="AH780" s="2082"/>
      <c r="AI780" s="2082"/>
      <c r="AJ780" s="2082"/>
      <c r="AK780" s="2082"/>
      <c r="AL780" s="2082"/>
      <c r="AM780" s="2082"/>
      <c r="AN780" s="2082"/>
      <c r="AO780" s="2083"/>
      <c r="AP780" s="2182"/>
      <c r="AQ780" s="2183"/>
      <c r="AR780" s="2075"/>
      <c r="AS780" s="2076"/>
      <c r="AT780" s="2077"/>
      <c r="AU780" s="2077"/>
      <c r="AV780" s="2077"/>
      <c r="AW780" s="2077"/>
      <c r="AX780" s="2077"/>
      <c r="AY780" s="2077"/>
      <c r="AZ780" s="2077"/>
      <c r="BA780" s="2077"/>
      <c r="BB780" s="2077"/>
      <c r="BC780" s="2077"/>
      <c r="BD780" s="2077"/>
      <c r="BE780" s="2077"/>
      <c r="BF780" s="2078"/>
      <c r="BG780" s="2165" t="s">
        <v>34</v>
      </c>
      <c r="BH780" s="1564"/>
      <c r="BI780" s="1564"/>
      <c r="BJ780" s="1564"/>
      <c r="BK780" s="1564"/>
      <c r="BL780" s="1564"/>
      <c r="BM780" s="1564"/>
      <c r="BN780" s="1564"/>
      <c r="BO780" s="1565"/>
      <c r="BP780" s="2166"/>
      <c r="BQ780" s="714"/>
      <c r="BR780" s="714"/>
      <c r="BS780" s="714"/>
      <c r="BT780" s="714"/>
      <c r="BU780" s="714"/>
      <c r="BV780" s="714"/>
      <c r="BW780" s="714"/>
      <c r="BX780" s="714"/>
      <c r="BY780" s="714"/>
      <c r="BZ780" s="714"/>
      <c r="CA780" s="714"/>
      <c r="CB780" s="714"/>
      <c r="CC780" s="714"/>
      <c r="CD780" s="2167"/>
      <c r="CE780" s="76"/>
      <c r="CF780" s="76"/>
      <c r="CG780" s="77"/>
      <c r="CH780" s="77"/>
      <c r="CN780" s="85"/>
      <c r="CO780" s="85"/>
      <c r="CP780" s="85"/>
      <c r="CQ780" s="85"/>
      <c r="CR780" s="85"/>
      <c r="CS780" s="85"/>
      <c r="CT780" s="85"/>
      <c r="CU780" s="85"/>
      <c r="CV780" s="85"/>
    </row>
    <row r="781" spans="1:100" ht="16.5" customHeight="1" x14ac:dyDescent="0.2">
      <c r="A781" s="132" t="str">
        <f>+IF('⑧一覧からの作成用データ（異動届）'!$AC$44="印刷ＯＫ→",1,"")</f>
        <v/>
      </c>
      <c r="B781" s="2413"/>
      <c r="C781" s="2413"/>
      <c r="D781" s="2396"/>
      <c r="E781" s="2396"/>
      <c r="F781" s="2413"/>
      <c r="G781" s="2413"/>
      <c r="H781" s="2396"/>
      <c r="I781" s="2396"/>
      <c r="J781" s="486"/>
      <c r="K781" s="2213"/>
      <c r="L781" s="2213"/>
      <c r="M781" s="2213"/>
      <c r="N781" s="2186" t="s">
        <v>37</v>
      </c>
      <c r="O781" s="2187"/>
      <c r="P781" s="2187"/>
      <c r="Q781" s="2187"/>
      <c r="R781" s="2187"/>
      <c r="S781" s="2187"/>
      <c r="T781" s="2188"/>
      <c r="U781" s="2192"/>
      <c r="V781" s="2193"/>
      <c r="W781" s="2193"/>
      <c r="X781" s="2193"/>
      <c r="Y781" s="2193"/>
      <c r="Z781" s="2193"/>
      <c r="AA781" s="2193"/>
      <c r="AB781" s="2193"/>
      <c r="AC781" s="2193"/>
      <c r="AD781" s="2193"/>
      <c r="AE781" s="2193"/>
      <c r="AF781" s="2193"/>
      <c r="AG781" s="2193"/>
      <c r="AH781" s="2193"/>
      <c r="AI781" s="2193"/>
      <c r="AJ781" s="2193"/>
      <c r="AK781" s="2193"/>
      <c r="AL781" s="2193"/>
      <c r="AM781" s="2193"/>
      <c r="AN781" s="2193"/>
      <c r="AO781" s="2194"/>
      <c r="AP781" s="2182"/>
      <c r="AQ781" s="2183"/>
      <c r="AR781" s="2073" t="s">
        <v>4</v>
      </c>
      <c r="AS781" s="2074"/>
      <c r="AT781" s="2178"/>
      <c r="AU781" s="2195"/>
      <c r="AV781" s="2195"/>
      <c r="AW781" s="2195"/>
      <c r="AX781" s="2195"/>
      <c r="AY781" s="2195"/>
      <c r="AZ781" s="2195"/>
      <c r="BA781" s="2195"/>
      <c r="BB781" s="2195"/>
      <c r="BC781" s="2195"/>
      <c r="BD781" s="2195"/>
      <c r="BE781" s="2195"/>
      <c r="BF781" s="2195"/>
      <c r="BG781" s="1640" t="s">
        <v>309</v>
      </c>
      <c r="BH781" s="1590"/>
      <c r="BI781" s="1590"/>
      <c r="BJ781" s="1590"/>
      <c r="BK781" s="1590"/>
      <c r="BL781" s="1590"/>
      <c r="BM781" s="1590"/>
      <c r="BN781" s="1590"/>
      <c r="BO781" s="2039"/>
      <c r="BP781" s="2041"/>
      <c r="BQ781" s="2042"/>
      <c r="BR781" s="2042"/>
      <c r="BS781" s="2043"/>
      <c r="BT781" s="2047" t="s">
        <v>41</v>
      </c>
      <c r="BU781" s="2048"/>
      <c r="BV781" s="2048"/>
      <c r="BW781" s="2051" t="s">
        <v>42</v>
      </c>
      <c r="BX781" s="2051"/>
      <c r="BY781" s="2051"/>
      <c r="BZ781" s="2051"/>
      <c r="CA781" s="2051" t="s">
        <v>43</v>
      </c>
      <c r="CB781" s="2051"/>
      <c r="CC781" s="2051"/>
      <c r="CD781" s="2053"/>
      <c r="CE781" s="76"/>
      <c r="CF781" s="76"/>
      <c r="CG781" s="77"/>
      <c r="CH781" s="77"/>
      <c r="CN781" s="85"/>
      <c r="CO781" s="85"/>
      <c r="CP781" s="85"/>
      <c r="CQ781" s="85"/>
      <c r="CR781" s="85"/>
      <c r="CS781" s="85"/>
      <c r="CT781" s="85"/>
      <c r="CU781" s="85"/>
      <c r="CV781" s="85"/>
    </row>
    <row r="782" spans="1:100" ht="12" customHeight="1" thickBot="1" x14ac:dyDescent="0.25">
      <c r="A782" s="132" t="str">
        <f>+IF('⑧一覧からの作成用データ（異動届）'!$AC$44="印刷ＯＫ→",1,"")</f>
        <v/>
      </c>
      <c r="B782" s="2413"/>
      <c r="C782" s="2413"/>
      <c r="D782" s="2396"/>
      <c r="E782" s="2396"/>
      <c r="F782" s="2413"/>
      <c r="G782" s="2413"/>
      <c r="H782" s="2396"/>
      <c r="I782" s="2396"/>
      <c r="J782" s="486"/>
      <c r="K782" s="2213"/>
      <c r="L782" s="2213"/>
      <c r="M782" s="2213"/>
      <c r="N782" s="2189"/>
      <c r="O782" s="2190"/>
      <c r="P782" s="2190"/>
      <c r="Q782" s="2190"/>
      <c r="R782" s="2190"/>
      <c r="S782" s="2190"/>
      <c r="T782" s="2191"/>
      <c r="U782" s="2070"/>
      <c r="V782" s="2071"/>
      <c r="W782" s="2071"/>
      <c r="X782" s="2071"/>
      <c r="Y782" s="2071"/>
      <c r="Z782" s="2071"/>
      <c r="AA782" s="2071"/>
      <c r="AB782" s="2071"/>
      <c r="AC782" s="2071"/>
      <c r="AD782" s="2071"/>
      <c r="AE782" s="2071"/>
      <c r="AF782" s="2071"/>
      <c r="AG782" s="2071"/>
      <c r="AH782" s="2071"/>
      <c r="AI782" s="2071"/>
      <c r="AJ782" s="2071"/>
      <c r="AK782" s="2071"/>
      <c r="AL782" s="2071"/>
      <c r="AM782" s="2071"/>
      <c r="AN782" s="2071"/>
      <c r="AO782" s="2072"/>
      <c r="AP782" s="2184"/>
      <c r="AQ782" s="2185"/>
      <c r="AR782" s="2075"/>
      <c r="AS782" s="2076"/>
      <c r="AT782" s="2196"/>
      <c r="AU782" s="2197"/>
      <c r="AV782" s="2197"/>
      <c r="AW782" s="2197"/>
      <c r="AX782" s="2197"/>
      <c r="AY782" s="2197"/>
      <c r="AZ782" s="2197"/>
      <c r="BA782" s="2197"/>
      <c r="BB782" s="2197"/>
      <c r="BC782" s="2197"/>
      <c r="BD782" s="2197"/>
      <c r="BE782" s="2197"/>
      <c r="BF782" s="2197"/>
      <c r="BG782" s="1637"/>
      <c r="BH782" s="1638"/>
      <c r="BI782" s="1638"/>
      <c r="BJ782" s="1638"/>
      <c r="BK782" s="1638"/>
      <c r="BL782" s="1638"/>
      <c r="BM782" s="1638"/>
      <c r="BN782" s="1638"/>
      <c r="BO782" s="2040"/>
      <c r="BP782" s="2044"/>
      <c r="BQ782" s="2045"/>
      <c r="BR782" s="2045"/>
      <c r="BS782" s="2046"/>
      <c r="BT782" s="2049"/>
      <c r="BU782" s="2050"/>
      <c r="BV782" s="2050"/>
      <c r="BW782" s="2052"/>
      <c r="BX782" s="2052"/>
      <c r="BY782" s="2052"/>
      <c r="BZ782" s="2052"/>
      <c r="CA782" s="2052"/>
      <c r="CB782" s="2052"/>
      <c r="CC782" s="2052"/>
      <c r="CD782" s="2054"/>
      <c r="CE782" s="76"/>
      <c r="CF782" s="76"/>
      <c r="CG782" s="77"/>
      <c r="CH782" s="77"/>
      <c r="CN782" s="85"/>
      <c r="CO782" s="85"/>
      <c r="CP782" s="85"/>
      <c r="CQ782" s="85"/>
      <c r="CR782" s="85"/>
      <c r="CS782" s="85"/>
      <c r="CT782" s="85"/>
      <c r="CU782" s="85"/>
      <c r="CV782" s="85"/>
    </row>
    <row r="783" spans="1:100" ht="6.75" customHeight="1" x14ac:dyDescent="0.2">
      <c r="A783" s="132" t="str">
        <f>+IF('⑧一覧からの作成用データ（異動届）'!$AC$44="印刷ＯＫ→",1,"")</f>
        <v/>
      </c>
      <c r="B783" s="2413"/>
      <c r="C783" s="2413"/>
      <c r="D783" s="2396"/>
      <c r="E783" s="2396"/>
      <c r="F783" s="2413"/>
      <c r="G783" s="2413"/>
      <c r="H783" s="2396"/>
      <c r="I783" s="2396"/>
      <c r="J783" s="486"/>
      <c r="K783" s="2055" t="s">
        <v>79</v>
      </c>
      <c r="L783" s="2055"/>
      <c r="M783" s="2055"/>
      <c r="N783" s="2055"/>
      <c r="O783" s="2055"/>
      <c r="P783" s="2055"/>
      <c r="Q783" s="2055"/>
      <c r="R783" s="2055"/>
      <c r="S783" s="2055"/>
      <c r="T783" s="2055"/>
      <c r="U783" s="2055"/>
      <c r="V783" s="2055"/>
      <c r="W783" s="2055"/>
      <c r="X783" s="2055"/>
      <c r="Y783" s="2055"/>
      <c r="Z783" s="2055"/>
      <c r="AA783" s="2055"/>
      <c r="AB783" s="2055"/>
      <c r="AC783" s="2055"/>
      <c r="AD783" s="2055"/>
      <c r="AE783" s="2055"/>
      <c r="AF783" s="2055"/>
      <c r="AG783" s="2055"/>
      <c r="AH783" s="2055"/>
      <c r="AI783" s="2055"/>
      <c r="AJ783" s="2055"/>
      <c r="AK783" s="2055"/>
      <c r="AL783" s="2055"/>
      <c r="AM783" s="2055"/>
      <c r="AN783" s="2055"/>
      <c r="AO783" s="2055"/>
      <c r="AP783" s="2055"/>
      <c r="AQ783" s="2055"/>
      <c r="AR783" s="2055"/>
      <c r="AS783" s="2055"/>
      <c r="AT783" s="2055"/>
      <c r="AU783" s="2055"/>
      <c r="AV783" s="2055"/>
      <c r="AW783" s="2055"/>
      <c r="AX783" s="2055"/>
      <c r="AY783" s="2055"/>
      <c r="AZ783" s="2055"/>
      <c r="BA783" s="2055"/>
      <c r="BB783" s="2055"/>
      <c r="BC783" s="2055"/>
      <c r="BD783" s="2055"/>
      <c r="BE783" s="2055"/>
      <c r="BF783" s="2055"/>
      <c r="BG783" s="60"/>
      <c r="BH783" s="60"/>
      <c r="BI783" s="60"/>
      <c r="BJ783" s="60"/>
      <c r="BK783" s="61"/>
      <c r="BL783" s="76"/>
      <c r="BM783" s="76"/>
      <c r="BN783" s="76"/>
      <c r="BO783" s="76"/>
      <c r="BP783" s="76"/>
      <c r="BQ783" s="76"/>
      <c r="BR783" s="76"/>
      <c r="BS783" s="76"/>
      <c r="BT783" s="76"/>
      <c r="BU783" s="76"/>
      <c r="BV783" s="76"/>
      <c r="BW783" s="76"/>
      <c r="BX783" s="76"/>
      <c r="BY783" s="76"/>
      <c r="BZ783" s="76"/>
      <c r="CA783" s="76"/>
      <c r="CB783" s="76"/>
      <c r="CC783" s="76"/>
      <c r="CD783" s="76"/>
      <c r="CE783" s="76"/>
      <c r="CF783" s="76"/>
      <c r="CG783" s="77"/>
      <c r="CH783" s="77"/>
      <c r="CN783" s="85"/>
      <c r="CO783" s="85"/>
      <c r="CP783" s="85"/>
      <c r="CQ783" s="85"/>
      <c r="CR783" s="85"/>
      <c r="CS783" s="85"/>
      <c r="CT783" s="85"/>
      <c r="CU783" s="85"/>
      <c r="CV783" s="85"/>
    </row>
    <row r="784" spans="1:100" ht="13.5" customHeight="1" thickBot="1" x14ac:dyDescent="0.25">
      <c r="A784" s="132" t="str">
        <f>+IF('⑧一覧からの作成用データ（異動届）'!$AC$44="印刷ＯＫ→",1,"")</f>
        <v/>
      </c>
      <c r="B784" s="2413"/>
      <c r="C784" s="2413"/>
      <c r="D784" s="2396"/>
      <c r="E784" s="2396"/>
      <c r="F784" s="2413"/>
      <c r="G784" s="2413"/>
      <c r="H784" s="2396"/>
      <c r="I784" s="2396"/>
      <c r="J784" s="486"/>
      <c r="K784" s="2056"/>
      <c r="L784" s="2056"/>
      <c r="M784" s="2056"/>
      <c r="N784" s="2056"/>
      <c r="O784" s="2056"/>
      <c r="P784" s="2056"/>
      <c r="Q784" s="2056"/>
      <c r="R784" s="2056"/>
      <c r="S784" s="2056"/>
      <c r="T784" s="2056"/>
      <c r="U784" s="2056"/>
      <c r="V784" s="2056"/>
      <c r="W784" s="2056"/>
      <c r="X784" s="2056"/>
      <c r="Y784" s="2056"/>
      <c r="Z784" s="2056"/>
      <c r="AA784" s="2056"/>
      <c r="AB784" s="2056"/>
      <c r="AC784" s="2056"/>
      <c r="AD784" s="2056"/>
      <c r="AE784" s="2056"/>
      <c r="AF784" s="2056"/>
      <c r="AG784" s="2056"/>
      <c r="AH784" s="2056"/>
      <c r="AI784" s="2056"/>
      <c r="AJ784" s="2056"/>
      <c r="AK784" s="2056"/>
      <c r="AL784" s="2056"/>
      <c r="AM784" s="2056"/>
      <c r="AN784" s="2056"/>
      <c r="AO784" s="2056"/>
      <c r="AP784" s="2056"/>
      <c r="AQ784" s="2056"/>
      <c r="AR784" s="2056"/>
      <c r="AS784" s="2056"/>
      <c r="AT784" s="2056"/>
      <c r="AU784" s="2056"/>
      <c r="AV784" s="2056"/>
      <c r="AW784" s="2056"/>
      <c r="AX784" s="2056"/>
      <c r="AY784" s="2056"/>
      <c r="AZ784" s="2056"/>
      <c r="BA784" s="2056"/>
      <c r="BB784" s="2056"/>
      <c r="BC784" s="2056"/>
      <c r="BD784" s="2056"/>
      <c r="BE784" s="2056"/>
      <c r="BF784" s="2056"/>
      <c r="BG784" s="60"/>
      <c r="BH784" s="60"/>
      <c r="BI784" s="60"/>
      <c r="BJ784" s="60"/>
      <c r="BK784" s="62"/>
      <c r="BL784" s="62"/>
      <c r="BM784" s="62"/>
      <c r="BN784" s="62"/>
      <c r="BO784" s="62"/>
      <c r="BP784" s="62"/>
      <c r="BQ784" s="62"/>
      <c r="BR784" s="62"/>
      <c r="BS784" s="62"/>
      <c r="BT784" s="62"/>
      <c r="BU784" s="62"/>
      <c r="BV784" s="62"/>
      <c r="BW784" s="62"/>
      <c r="BX784" s="62"/>
      <c r="BY784" s="62"/>
      <c r="BZ784" s="62"/>
      <c r="CA784" s="62"/>
      <c r="CB784" s="62"/>
      <c r="CC784" s="62"/>
      <c r="CD784" s="62"/>
      <c r="CE784" s="76"/>
      <c r="CF784" s="76"/>
      <c r="CG784" s="91"/>
      <c r="CH784" s="77"/>
      <c r="CN784" s="85"/>
      <c r="CO784" s="85"/>
      <c r="CP784" s="85"/>
      <c r="CQ784" s="85"/>
      <c r="CR784" s="85"/>
      <c r="CS784" s="85"/>
      <c r="CT784" s="85"/>
      <c r="CU784" s="85"/>
    </row>
    <row r="785" spans="1:100" ht="11.25" customHeight="1" thickBot="1" x14ac:dyDescent="0.25">
      <c r="A785" s="132" t="str">
        <f>+IF('⑧一覧からの作成用データ（異動届）'!$AC$44="印刷ＯＫ→",1,"")</f>
        <v/>
      </c>
      <c r="B785" s="2413"/>
      <c r="C785" s="2413"/>
      <c r="D785" s="2396"/>
      <c r="E785" s="2396"/>
      <c r="F785" s="2413"/>
      <c r="G785" s="2413"/>
      <c r="H785" s="2396"/>
      <c r="I785" s="2396"/>
      <c r="J785" s="486"/>
      <c r="K785" s="2152" t="s">
        <v>44</v>
      </c>
      <c r="L785" s="2153"/>
      <c r="M785" s="2153"/>
      <c r="N785" s="2153"/>
      <c r="O785" s="2154"/>
      <c r="P785" s="2158" t="s">
        <v>46</v>
      </c>
      <c r="Q785" s="2159"/>
      <c r="R785" s="2159"/>
      <c r="S785" s="2159"/>
      <c r="T785" s="2159"/>
      <c r="U785" s="2159"/>
      <c r="V785" s="2159"/>
      <c r="W785" s="2159"/>
      <c r="X785" s="2117" t="str">
        <f>'⑧一覧からの作成用データ（異動届）'!$R$44&amp;""</f>
        <v/>
      </c>
      <c r="Y785" s="2117"/>
      <c r="Z785" s="2117"/>
      <c r="AA785" s="2119" t="s">
        <v>48</v>
      </c>
      <c r="AB785" s="2119"/>
      <c r="AC785" s="2119"/>
      <c r="AD785" s="2119"/>
      <c r="AE785" s="2119"/>
      <c r="AF785" s="2119"/>
      <c r="AG785" s="2119"/>
      <c r="AH785" s="2119"/>
      <c r="AI785" s="2119"/>
      <c r="AJ785" s="2119"/>
      <c r="AK785" s="2119"/>
      <c r="AL785" s="2119"/>
      <c r="AM785" s="2119"/>
      <c r="AN785" s="2119"/>
      <c r="AO785" s="2119"/>
      <c r="AP785" s="2119"/>
      <c r="AQ785" s="2119"/>
      <c r="AR785" s="2119"/>
      <c r="AS785" s="2120"/>
      <c r="AT785" s="2160" t="s">
        <v>50</v>
      </c>
      <c r="AU785" s="2160"/>
      <c r="AV785" s="2160"/>
      <c r="AW785" s="2160"/>
      <c r="AX785" s="2160"/>
      <c r="AY785" s="2160"/>
      <c r="AZ785" s="2161" t="s">
        <v>53</v>
      </c>
      <c r="BA785" s="2162"/>
      <c r="BB785" s="2162"/>
      <c r="BC785" s="2162"/>
      <c r="BD785" s="2162"/>
      <c r="BE785" s="2162"/>
      <c r="BF785" s="2162"/>
      <c r="BG785" s="2162"/>
      <c r="BH785" s="2162"/>
      <c r="BI785" s="2162"/>
      <c r="BJ785" s="2162"/>
      <c r="BK785" s="2036" t="s">
        <v>54</v>
      </c>
      <c r="BL785" s="2037"/>
      <c r="BM785" s="2037"/>
      <c r="BN785" s="2037"/>
      <c r="BO785" s="2037"/>
      <c r="BP785" s="2037"/>
      <c r="BQ785" s="2037"/>
      <c r="BR785" s="2037"/>
      <c r="BS785" s="2037"/>
      <c r="BT785" s="2037"/>
      <c r="BU785" s="2037"/>
      <c r="BV785" s="2037"/>
      <c r="BW785" s="2037"/>
      <c r="BX785" s="2037"/>
      <c r="BY785" s="2037"/>
      <c r="BZ785" s="2037"/>
      <c r="CA785" s="2037"/>
      <c r="CB785" s="2037"/>
      <c r="CC785" s="2037"/>
      <c r="CD785" s="2038"/>
      <c r="CE785" s="90"/>
      <c r="CF785" s="90"/>
      <c r="CG785" s="91"/>
      <c r="CH785" s="77"/>
      <c r="CN785" s="85"/>
      <c r="CO785" s="85"/>
      <c r="CP785" s="85"/>
      <c r="CQ785" s="85"/>
      <c r="CR785" s="85"/>
      <c r="CS785" s="85"/>
      <c r="CT785" s="85"/>
      <c r="CU785" s="85"/>
    </row>
    <row r="786" spans="1:100" ht="11.25" customHeight="1" x14ac:dyDescent="0.2">
      <c r="A786" s="132" t="str">
        <f>+IF('⑧一覧からの作成用データ（異動届）'!$AC$44="印刷ＯＫ→",1,"")</f>
        <v/>
      </c>
      <c r="B786" s="2413"/>
      <c r="C786" s="2413"/>
      <c r="D786" s="2396"/>
      <c r="E786" s="2396"/>
      <c r="F786" s="2413"/>
      <c r="G786" s="2413"/>
      <c r="H786" s="2396"/>
      <c r="I786" s="2396"/>
      <c r="J786" s="486"/>
      <c r="K786" s="2155"/>
      <c r="L786" s="2156"/>
      <c r="M786" s="2156"/>
      <c r="N786" s="2156"/>
      <c r="O786" s="2157"/>
      <c r="P786" s="2145"/>
      <c r="Q786" s="2146"/>
      <c r="R786" s="2146"/>
      <c r="S786" s="2146"/>
      <c r="T786" s="2146"/>
      <c r="U786" s="2146"/>
      <c r="V786" s="2146"/>
      <c r="W786" s="2146"/>
      <c r="X786" s="2118"/>
      <c r="Y786" s="2118"/>
      <c r="Z786" s="2118"/>
      <c r="AA786" s="2084"/>
      <c r="AB786" s="2084"/>
      <c r="AC786" s="2084"/>
      <c r="AD786" s="2084"/>
      <c r="AE786" s="2084"/>
      <c r="AF786" s="2084"/>
      <c r="AG786" s="2084"/>
      <c r="AH786" s="2084"/>
      <c r="AI786" s="2084"/>
      <c r="AJ786" s="2084"/>
      <c r="AK786" s="2084"/>
      <c r="AL786" s="2084"/>
      <c r="AM786" s="2084"/>
      <c r="AN786" s="2084"/>
      <c r="AO786" s="2084"/>
      <c r="AP786" s="2084"/>
      <c r="AQ786" s="2084"/>
      <c r="AR786" s="2084"/>
      <c r="AS786" s="2086"/>
      <c r="AT786" s="2160"/>
      <c r="AU786" s="2160"/>
      <c r="AV786" s="2160"/>
      <c r="AW786" s="2160"/>
      <c r="AX786" s="2160"/>
      <c r="AY786" s="2160"/>
      <c r="AZ786" s="2163"/>
      <c r="BA786" s="2164"/>
      <c r="BB786" s="2164"/>
      <c r="BC786" s="2164"/>
      <c r="BD786" s="2164"/>
      <c r="BE786" s="2164"/>
      <c r="BF786" s="2164"/>
      <c r="BG786" s="2164"/>
      <c r="BH786" s="2164"/>
      <c r="BI786" s="2164"/>
      <c r="BJ786" s="2164"/>
      <c r="BK786" s="51"/>
      <c r="BL786" s="2123" t="str">
        <f>IF('⑧一覧からの作成用データ（異動届）'!$Z$44="","",'⑧一覧からの作成用データ（異動届）'!$Z$44)</f>
        <v/>
      </c>
      <c r="BM786" s="2124"/>
      <c r="BN786" s="2124"/>
      <c r="BO786" s="2124"/>
      <c r="BP786" s="2125"/>
      <c r="BQ786" s="2132" t="s">
        <v>312</v>
      </c>
      <c r="BR786" s="2133"/>
      <c r="BS786" s="2133"/>
      <c r="BT786" s="2133"/>
      <c r="BU786" s="2133"/>
      <c r="BV786" s="2133"/>
      <c r="BW786" s="2133"/>
      <c r="BX786" s="2133"/>
      <c r="BY786" s="2133"/>
      <c r="BZ786" s="2133"/>
      <c r="CA786" s="2133"/>
      <c r="CB786" s="2133"/>
      <c r="CC786" s="2133"/>
      <c r="CD786" s="2134"/>
      <c r="CE786" s="90"/>
      <c r="CF786" s="90"/>
      <c r="CG786" s="91"/>
      <c r="CH786" s="77"/>
    </row>
    <row r="787" spans="1:100" ht="11.25" customHeight="1" x14ac:dyDescent="0.2">
      <c r="A787" s="132" t="str">
        <f>+IF('⑧一覧からの作成用データ（異動届）'!$AC$44="印刷ＯＫ→",1,"")</f>
        <v/>
      </c>
      <c r="B787" s="2413"/>
      <c r="C787" s="2413"/>
      <c r="D787" s="2396"/>
      <c r="E787" s="2396"/>
      <c r="F787" s="2413"/>
      <c r="G787" s="2413"/>
      <c r="H787" s="2396"/>
      <c r="I787" s="2396"/>
      <c r="J787" s="486"/>
      <c r="K787" s="2139" t="s">
        <v>45</v>
      </c>
      <c r="L787" s="2140"/>
      <c r="M787" s="2140"/>
      <c r="N787" s="2140"/>
      <c r="O787" s="2141"/>
      <c r="P787" s="2145" t="s">
        <v>47</v>
      </c>
      <c r="Q787" s="2146"/>
      <c r="R787" s="2146"/>
      <c r="S787" s="2146"/>
      <c r="T787" s="2146"/>
      <c r="U787" s="2146"/>
      <c r="V787" s="2146"/>
      <c r="W787" s="2146"/>
      <c r="X787" s="2085"/>
      <c r="Y787" s="2085"/>
      <c r="Z787" s="2085"/>
      <c r="AA787" s="2084" t="s">
        <v>49</v>
      </c>
      <c r="AB787" s="2084"/>
      <c r="AC787" s="2084"/>
      <c r="AD787" s="2084"/>
      <c r="AE787" s="2084"/>
      <c r="AF787" s="2084"/>
      <c r="AG787" s="2084"/>
      <c r="AH787" s="2084"/>
      <c r="AI787" s="2084"/>
      <c r="AJ787" s="2084"/>
      <c r="AK787" s="2084"/>
      <c r="AL787" s="2084"/>
      <c r="AM787" s="2084"/>
      <c r="AN787" s="2084"/>
      <c r="AO787" s="2084"/>
      <c r="AP787" s="2084"/>
      <c r="AQ787" s="2084"/>
      <c r="AR787" s="2084"/>
      <c r="AS787" s="2086"/>
      <c r="AT787" s="2150" t="s">
        <v>526</v>
      </c>
      <c r="AU787" s="2105"/>
      <c r="AV787" s="2105" t="s">
        <v>51</v>
      </c>
      <c r="AW787" s="2105" t="s">
        <v>479</v>
      </c>
      <c r="AX787" s="2105"/>
      <c r="AY787" s="2099" t="s">
        <v>52</v>
      </c>
      <c r="AZ787" s="2101" t="str">
        <f>'⑧一覧からの作成用データ（異動届）'!$AB$44&amp;""</f>
        <v/>
      </c>
      <c r="BA787" s="2102"/>
      <c r="BB787" s="2102"/>
      <c r="BC787" s="2102"/>
      <c r="BD787" s="2102"/>
      <c r="BE787" s="2102"/>
      <c r="BF787" s="2102"/>
      <c r="BG787" s="2102"/>
      <c r="BH787" s="2102"/>
      <c r="BI787" s="2105" t="s">
        <v>6</v>
      </c>
      <c r="BJ787" s="2105"/>
      <c r="BK787" s="51"/>
      <c r="BL787" s="2126"/>
      <c r="BM787" s="2127"/>
      <c r="BN787" s="2127"/>
      <c r="BO787" s="2127"/>
      <c r="BP787" s="2128"/>
      <c r="BQ787" s="2135"/>
      <c r="BR787" s="2133"/>
      <c r="BS787" s="2133"/>
      <c r="BT787" s="2133"/>
      <c r="BU787" s="2133"/>
      <c r="BV787" s="2133"/>
      <c r="BW787" s="2133"/>
      <c r="BX787" s="2133"/>
      <c r="BY787" s="2133"/>
      <c r="BZ787" s="2133"/>
      <c r="CA787" s="2133"/>
      <c r="CB787" s="2133"/>
      <c r="CC787" s="2133"/>
      <c r="CD787" s="2134"/>
      <c r="CE787" s="90"/>
      <c r="CF787" s="90"/>
      <c r="CG787" s="91"/>
      <c r="CH787" s="77"/>
    </row>
    <row r="788" spans="1:100" ht="11.25" customHeight="1" thickBot="1" x14ac:dyDescent="0.25">
      <c r="A788" s="132" t="str">
        <f>+IF('⑧一覧からの作成用データ（異動届）'!$AC$44="印刷ＯＫ→",1,"")</f>
        <v/>
      </c>
      <c r="B788" s="2413"/>
      <c r="C788" s="2413"/>
      <c r="D788" s="2396"/>
      <c r="E788" s="2396"/>
      <c r="F788" s="2413"/>
      <c r="G788" s="2413"/>
      <c r="H788" s="2396"/>
      <c r="I788" s="2396"/>
      <c r="J788" s="486"/>
      <c r="K788" s="2142"/>
      <c r="L788" s="2143"/>
      <c r="M788" s="2143"/>
      <c r="N788" s="2143"/>
      <c r="O788" s="2144"/>
      <c r="P788" s="2147"/>
      <c r="Q788" s="2148"/>
      <c r="R788" s="2148"/>
      <c r="S788" s="2148"/>
      <c r="T788" s="2148"/>
      <c r="U788" s="2148"/>
      <c r="V788" s="2148"/>
      <c r="W788" s="2148"/>
      <c r="X788" s="2149"/>
      <c r="Y788" s="2149"/>
      <c r="Z788" s="2149"/>
      <c r="AA788" s="2094"/>
      <c r="AB788" s="2094"/>
      <c r="AC788" s="2094"/>
      <c r="AD788" s="2094"/>
      <c r="AE788" s="2094"/>
      <c r="AF788" s="2094"/>
      <c r="AG788" s="2094"/>
      <c r="AH788" s="2094"/>
      <c r="AI788" s="2094"/>
      <c r="AJ788" s="2094"/>
      <c r="AK788" s="2094"/>
      <c r="AL788" s="2094"/>
      <c r="AM788" s="2094"/>
      <c r="AN788" s="2094"/>
      <c r="AO788" s="2094"/>
      <c r="AP788" s="2094"/>
      <c r="AQ788" s="2094"/>
      <c r="AR788" s="2094"/>
      <c r="AS788" s="2095"/>
      <c r="AT788" s="2151"/>
      <c r="AU788" s="2106"/>
      <c r="AV788" s="2106"/>
      <c r="AW788" s="2106"/>
      <c r="AX788" s="2106"/>
      <c r="AY788" s="2100"/>
      <c r="AZ788" s="2103"/>
      <c r="BA788" s="2104"/>
      <c r="BB788" s="2104"/>
      <c r="BC788" s="2104"/>
      <c r="BD788" s="2104"/>
      <c r="BE788" s="2104"/>
      <c r="BF788" s="2104"/>
      <c r="BG788" s="2104"/>
      <c r="BH788" s="2104"/>
      <c r="BI788" s="2106"/>
      <c r="BJ788" s="2106"/>
      <c r="BK788" s="52"/>
      <c r="BL788" s="2129"/>
      <c r="BM788" s="2130"/>
      <c r="BN788" s="2130"/>
      <c r="BO788" s="2130"/>
      <c r="BP788" s="2131"/>
      <c r="BQ788" s="2136"/>
      <c r="BR788" s="2137"/>
      <c r="BS788" s="2137"/>
      <c r="BT788" s="2137"/>
      <c r="BU788" s="2137"/>
      <c r="BV788" s="2137"/>
      <c r="BW788" s="2137"/>
      <c r="BX788" s="2137"/>
      <c r="BY788" s="2137"/>
      <c r="BZ788" s="2137"/>
      <c r="CA788" s="2137"/>
      <c r="CB788" s="2137"/>
      <c r="CC788" s="2137"/>
      <c r="CD788" s="2138"/>
      <c r="CE788" s="90"/>
      <c r="CF788" s="90"/>
      <c r="CG788" s="91"/>
      <c r="CH788" s="77"/>
    </row>
    <row r="789" spans="1:100" ht="6.75" customHeight="1" x14ac:dyDescent="0.2">
      <c r="A789" s="132" t="str">
        <f>+IF('⑧一覧からの作成用データ（異動届）'!$AC$44="印刷ＯＫ→",1,"")</f>
        <v/>
      </c>
      <c r="B789" s="2413"/>
      <c r="C789" s="2413"/>
      <c r="D789" s="2396"/>
      <c r="E789" s="2396"/>
      <c r="F789" s="2413"/>
      <c r="G789" s="2413"/>
      <c r="H789" s="2396"/>
      <c r="I789" s="2396"/>
      <c r="J789" s="486"/>
      <c r="K789" s="2107" t="s">
        <v>80</v>
      </c>
      <c r="L789" s="2107"/>
      <c r="M789" s="2107"/>
      <c r="N789" s="2107"/>
      <c r="O789" s="2107"/>
      <c r="P789" s="2107"/>
      <c r="Q789" s="2107"/>
      <c r="R789" s="2107"/>
      <c r="S789" s="2107"/>
      <c r="T789" s="2107"/>
      <c r="U789" s="2107"/>
      <c r="V789" s="2107"/>
      <c r="W789" s="2107"/>
      <c r="X789" s="2107"/>
      <c r="Y789" s="2107"/>
      <c r="Z789" s="2107"/>
      <c r="AA789" s="2107"/>
      <c r="AB789" s="2107"/>
      <c r="AC789" s="2107"/>
      <c r="AD789" s="2107"/>
      <c r="AE789" s="2107"/>
      <c r="AF789" s="2107"/>
      <c r="AG789" s="2107"/>
      <c r="AH789" s="2107"/>
      <c r="AI789" s="2107"/>
      <c r="AJ789" s="2107"/>
      <c r="AK789" s="2107"/>
      <c r="AL789" s="2107"/>
      <c r="AM789" s="2107"/>
      <c r="AN789" s="2107"/>
      <c r="AO789" s="2107"/>
      <c r="AP789" s="2107"/>
      <c r="AQ789" s="2107"/>
      <c r="AR789" s="2107"/>
      <c r="AS789" s="2107"/>
      <c r="AT789" s="2107"/>
      <c r="AU789" s="2107"/>
      <c r="AV789" s="2107"/>
      <c r="AW789" s="2107"/>
      <c r="AX789" s="2107"/>
      <c r="AY789" s="2107"/>
      <c r="AZ789" s="2107"/>
      <c r="BA789" s="2107"/>
      <c r="BB789" s="2107"/>
      <c r="BC789" s="2107"/>
      <c r="BD789" s="2107"/>
      <c r="BE789" s="2107"/>
      <c r="BF789" s="2107"/>
      <c r="BG789" s="53"/>
      <c r="BH789" s="53"/>
      <c r="BI789" s="53"/>
      <c r="BJ789" s="53"/>
      <c r="BK789" s="54"/>
      <c r="BL789" s="54"/>
      <c r="BM789" s="54"/>
      <c r="BN789" s="54"/>
      <c r="BO789" s="54"/>
      <c r="BP789" s="54"/>
      <c r="BQ789" s="54"/>
      <c r="BR789" s="54"/>
      <c r="BS789" s="54"/>
      <c r="BT789" s="54"/>
      <c r="BU789" s="54"/>
      <c r="BV789" s="54"/>
      <c r="BW789" s="54"/>
      <c r="BX789" s="54"/>
      <c r="BY789" s="54"/>
      <c r="BZ789" s="54"/>
      <c r="CA789" s="54"/>
      <c r="CB789" s="55"/>
      <c r="CC789" s="55"/>
      <c r="CD789" s="55"/>
      <c r="CE789" s="90"/>
      <c r="CF789" s="90"/>
      <c r="CG789" s="91"/>
      <c r="CH789" s="77"/>
    </row>
    <row r="790" spans="1:100" ht="13.5" customHeight="1" x14ac:dyDescent="0.2">
      <c r="A790" s="132" t="str">
        <f>+IF('⑧一覧からの作成用データ（異動届）'!$AC$44="印刷ＯＫ→",1,"")</f>
        <v/>
      </c>
      <c r="B790" s="2413"/>
      <c r="C790" s="2413"/>
      <c r="D790" s="2396"/>
      <c r="E790" s="2396"/>
      <c r="F790" s="2413"/>
      <c r="G790" s="2413"/>
      <c r="H790" s="2396"/>
      <c r="I790" s="2396"/>
      <c r="J790" s="486"/>
      <c r="K790" s="2108"/>
      <c r="L790" s="2108"/>
      <c r="M790" s="2108"/>
      <c r="N790" s="2108"/>
      <c r="O790" s="2108"/>
      <c r="P790" s="2108"/>
      <c r="Q790" s="2108"/>
      <c r="R790" s="2108"/>
      <c r="S790" s="2108"/>
      <c r="T790" s="2108"/>
      <c r="U790" s="2108"/>
      <c r="V790" s="2108"/>
      <c r="W790" s="2108"/>
      <c r="X790" s="2108"/>
      <c r="Y790" s="2108"/>
      <c r="Z790" s="2108"/>
      <c r="AA790" s="2108"/>
      <c r="AB790" s="2108"/>
      <c r="AC790" s="2108"/>
      <c r="AD790" s="2108"/>
      <c r="AE790" s="2108"/>
      <c r="AF790" s="2108"/>
      <c r="AG790" s="2108"/>
      <c r="AH790" s="2108"/>
      <c r="AI790" s="2108"/>
      <c r="AJ790" s="2108"/>
      <c r="AK790" s="2108"/>
      <c r="AL790" s="2108"/>
      <c r="AM790" s="2108"/>
      <c r="AN790" s="2108"/>
      <c r="AO790" s="2108"/>
      <c r="AP790" s="2108"/>
      <c r="AQ790" s="2108"/>
      <c r="AR790" s="2108"/>
      <c r="AS790" s="2108"/>
      <c r="AT790" s="2108"/>
      <c r="AU790" s="2108"/>
      <c r="AV790" s="2108"/>
      <c r="AW790" s="2108"/>
      <c r="AX790" s="2108"/>
      <c r="AY790" s="2108"/>
      <c r="AZ790" s="2108"/>
      <c r="BA790" s="2108"/>
      <c r="BB790" s="2108"/>
      <c r="BC790" s="2108"/>
      <c r="BD790" s="2108"/>
      <c r="BE790" s="2108"/>
      <c r="BF790" s="2108"/>
      <c r="BG790" s="53"/>
      <c r="BH790" s="53"/>
      <c r="BI790" s="53"/>
      <c r="BJ790" s="53"/>
      <c r="BK790" s="55"/>
      <c r="BL790" s="55"/>
      <c r="BM790" s="55"/>
      <c r="BN790" s="55"/>
      <c r="BO790" s="55"/>
      <c r="BP790" s="55"/>
      <c r="BQ790" s="55"/>
      <c r="BR790" s="55"/>
      <c r="BS790" s="55"/>
      <c r="BT790" s="55"/>
      <c r="BU790" s="55"/>
      <c r="BV790" s="55"/>
      <c r="BW790" s="55"/>
      <c r="BX790" s="55"/>
      <c r="BY790" s="55"/>
      <c r="BZ790" s="55"/>
      <c r="CA790" s="55"/>
      <c r="CB790" s="55"/>
      <c r="CC790" s="55"/>
      <c r="CD790" s="55"/>
      <c r="CE790" s="90"/>
      <c r="CF790" s="90"/>
      <c r="CG790" s="91"/>
      <c r="CH790" s="77"/>
      <c r="CN790" s="85"/>
      <c r="CO790" s="85"/>
      <c r="CP790" s="85"/>
      <c r="CQ790" s="85"/>
      <c r="CR790" s="85"/>
      <c r="CS790" s="85"/>
      <c r="CT790" s="85"/>
    </row>
    <row r="791" spans="1:100" ht="11.25" customHeight="1" x14ac:dyDescent="0.2">
      <c r="A791" s="132" t="str">
        <f>+IF('⑧一覧からの作成用データ（異動届）'!$AC$44="印刷ＯＫ→",1,"")</f>
        <v/>
      </c>
      <c r="B791" s="2413"/>
      <c r="C791" s="2413"/>
      <c r="D791" s="2396"/>
      <c r="E791" s="2396"/>
      <c r="F791" s="2413"/>
      <c r="G791" s="2413"/>
      <c r="H791" s="2396"/>
      <c r="I791" s="2396"/>
      <c r="J791" s="486"/>
      <c r="K791" s="2109" t="s">
        <v>44</v>
      </c>
      <c r="L791" s="2110"/>
      <c r="M791" s="2110"/>
      <c r="N791" s="2110"/>
      <c r="O791" s="2111"/>
      <c r="P791" s="2115" t="s">
        <v>57</v>
      </c>
      <c r="Q791" s="2115"/>
      <c r="R791" s="2115"/>
      <c r="S791" s="2115"/>
      <c r="T791" s="2115"/>
      <c r="U791" s="2115"/>
      <c r="V791" s="2117" t="str">
        <f>'⑧一覧からの作成用データ（異動届）'!$R$44&amp;""</f>
        <v/>
      </c>
      <c r="W791" s="2117"/>
      <c r="X791" s="2117"/>
      <c r="Y791" s="2119" t="s">
        <v>58</v>
      </c>
      <c r="Z791" s="2119"/>
      <c r="AA791" s="2119"/>
      <c r="AB791" s="2119"/>
      <c r="AC791" s="2119"/>
      <c r="AD791" s="2119"/>
      <c r="AE791" s="2119"/>
      <c r="AF791" s="2119"/>
      <c r="AG791" s="2119"/>
      <c r="AH791" s="2119"/>
      <c r="AI791" s="2119"/>
      <c r="AJ791" s="2119"/>
      <c r="AK791" s="2119"/>
      <c r="AL791" s="2119"/>
      <c r="AM791" s="2119"/>
      <c r="AN791" s="2119"/>
      <c r="AO791" s="2119"/>
      <c r="AP791" s="2119"/>
      <c r="AQ791" s="2119"/>
      <c r="AR791" s="2119"/>
      <c r="AS791" s="2119"/>
      <c r="AT791" s="2119"/>
      <c r="AU791" s="2119"/>
      <c r="AV791" s="2119"/>
      <c r="AW791" s="2119"/>
      <c r="AX791" s="2119"/>
      <c r="AY791" s="2119"/>
      <c r="AZ791" s="2119"/>
      <c r="BA791" s="2119"/>
      <c r="BB791" s="2119"/>
      <c r="BC791" s="2119"/>
      <c r="BD791" s="2120"/>
      <c r="BE791" s="56"/>
      <c r="BF791" s="56"/>
      <c r="BG791" s="2121" t="s">
        <v>535</v>
      </c>
      <c r="BH791" s="2121"/>
      <c r="BI791" s="2122"/>
      <c r="BJ791" s="2122"/>
      <c r="BK791" s="2122"/>
      <c r="BL791" s="2122"/>
      <c r="BM791" s="2122"/>
      <c r="BN791" s="2122"/>
      <c r="BO791" s="2122"/>
      <c r="BP791" s="2122"/>
      <c r="BQ791" s="2122"/>
      <c r="BR791" s="2122"/>
      <c r="BS791" s="2122"/>
      <c r="BT791" s="2122"/>
      <c r="BU791" s="2122"/>
      <c r="BV791" s="2122"/>
      <c r="BW791" s="2122"/>
      <c r="BX791" s="2122"/>
      <c r="BY791" s="2122"/>
      <c r="BZ791" s="2122"/>
      <c r="CA791" s="2122"/>
      <c r="CB791" s="2122"/>
      <c r="CC791" s="2122"/>
      <c r="CD791" s="2122"/>
      <c r="CE791" s="90"/>
      <c r="CF791" s="90"/>
      <c r="CG791" s="91"/>
      <c r="CH791" s="77"/>
      <c r="CN791" s="85"/>
      <c r="CO791" s="85"/>
      <c r="CP791" s="85"/>
      <c r="CQ791" s="85"/>
      <c r="CR791" s="85"/>
      <c r="CS791" s="85"/>
      <c r="CT791" s="85"/>
    </row>
    <row r="792" spans="1:100" ht="11.25" customHeight="1" x14ac:dyDescent="0.2">
      <c r="A792" s="132" t="str">
        <f>+IF('⑧一覧からの作成用データ（異動届）'!$AC$44="印刷ＯＫ→",1,"")</f>
        <v/>
      </c>
      <c r="B792" s="2413"/>
      <c r="C792" s="2413"/>
      <c r="D792" s="2396"/>
      <c r="E792" s="2396"/>
      <c r="F792" s="2413"/>
      <c r="G792" s="2413"/>
      <c r="H792" s="2396"/>
      <c r="I792" s="2396"/>
      <c r="J792" s="486"/>
      <c r="K792" s="2112"/>
      <c r="L792" s="2113"/>
      <c r="M792" s="2113"/>
      <c r="N792" s="2113"/>
      <c r="O792" s="2114"/>
      <c r="P792" s="2116"/>
      <c r="Q792" s="2116"/>
      <c r="R792" s="2116"/>
      <c r="S792" s="2116"/>
      <c r="T792" s="2116"/>
      <c r="U792" s="2116"/>
      <c r="V792" s="2118"/>
      <c r="W792" s="2118"/>
      <c r="X792" s="2118"/>
      <c r="Y792" s="2084"/>
      <c r="Z792" s="2084"/>
      <c r="AA792" s="2084"/>
      <c r="AB792" s="2084"/>
      <c r="AC792" s="2084"/>
      <c r="AD792" s="2084"/>
      <c r="AE792" s="2084"/>
      <c r="AF792" s="2084"/>
      <c r="AG792" s="2084"/>
      <c r="AH792" s="2084"/>
      <c r="AI792" s="2084"/>
      <c r="AJ792" s="2084"/>
      <c r="AK792" s="2084"/>
      <c r="AL792" s="2084"/>
      <c r="AM792" s="2084"/>
      <c r="AN792" s="2084"/>
      <c r="AO792" s="2084"/>
      <c r="AP792" s="2084"/>
      <c r="AQ792" s="2084"/>
      <c r="AR792" s="2084"/>
      <c r="AS792" s="2084"/>
      <c r="AT792" s="2084"/>
      <c r="AU792" s="2084"/>
      <c r="AV792" s="2084"/>
      <c r="AW792" s="2084"/>
      <c r="AX792" s="2084"/>
      <c r="AY792" s="2084"/>
      <c r="AZ792" s="2084"/>
      <c r="BA792" s="2084"/>
      <c r="BB792" s="2084"/>
      <c r="BC792" s="2084"/>
      <c r="BD792" s="2086"/>
      <c r="BE792" s="56"/>
      <c r="BF792" s="56"/>
      <c r="BG792" s="2121"/>
      <c r="BH792" s="2121"/>
      <c r="BI792" s="2122"/>
      <c r="BJ792" s="2122"/>
      <c r="BK792" s="2122"/>
      <c r="BL792" s="2122"/>
      <c r="BM792" s="2122"/>
      <c r="BN792" s="2122"/>
      <c r="BO792" s="2122"/>
      <c r="BP792" s="2122"/>
      <c r="BQ792" s="2122"/>
      <c r="BR792" s="2122"/>
      <c r="BS792" s="2122"/>
      <c r="BT792" s="2122"/>
      <c r="BU792" s="2122"/>
      <c r="BV792" s="2122"/>
      <c r="BW792" s="2122"/>
      <c r="BX792" s="2122"/>
      <c r="BY792" s="2122"/>
      <c r="BZ792" s="2122"/>
      <c r="CA792" s="2122"/>
      <c r="CB792" s="2122"/>
      <c r="CC792" s="2122"/>
      <c r="CD792" s="2122"/>
      <c r="CE792" s="90"/>
      <c r="CF792" s="90"/>
      <c r="CG792" s="91"/>
      <c r="CH792" s="77"/>
      <c r="CN792" s="85"/>
      <c r="CO792" s="85"/>
      <c r="CP792" s="85"/>
      <c r="CQ792" s="85"/>
      <c r="CR792" s="85"/>
      <c r="CS792" s="85"/>
      <c r="CT792" s="85"/>
    </row>
    <row r="793" spans="1:100" ht="11.25" customHeight="1" x14ac:dyDescent="0.2">
      <c r="A793" s="132" t="str">
        <f>+IF('⑧一覧からの作成用データ（異動届）'!$AC$44="印刷ＯＫ→",1,"")</f>
        <v/>
      </c>
      <c r="B793" s="2413"/>
      <c r="C793" s="2413"/>
      <c r="D793" s="2396"/>
      <c r="E793" s="2396"/>
      <c r="F793" s="2413"/>
      <c r="G793" s="2413"/>
      <c r="H793" s="2396"/>
      <c r="I793" s="2396"/>
      <c r="J793" s="486"/>
      <c r="K793" s="2112"/>
      <c r="L793" s="2113"/>
      <c r="M793" s="2113"/>
      <c r="N793" s="2113"/>
      <c r="O793" s="2114"/>
      <c r="P793" s="2084" t="s">
        <v>56</v>
      </c>
      <c r="Q793" s="2084"/>
      <c r="R793" s="2084"/>
      <c r="S793" s="2084"/>
      <c r="T793" s="2085"/>
      <c r="U793" s="2085"/>
      <c r="V793" s="2085"/>
      <c r="W793" s="2084" t="s">
        <v>59</v>
      </c>
      <c r="X793" s="2084"/>
      <c r="Y793" s="2084"/>
      <c r="Z793" s="2084"/>
      <c r="AA793" s="2084"/>
      <c r="AB793" s="2084"/>
      <c r="AC793" s="2084"/>
      <c r="AD793" s="2084"/>
      <c r="AE793" s="2084"/>
      <c r="AF793" s="2084"/>
      <c r="AG793" s="2084"/>
      <c r="AH793" s="2084"/>
      <c r="AI793" s="2084"/>
      <c r="AJ793" s="2084"/>
      <c r="AK793" s="2084"/>
      <c r="AL793" s="2084"/>
      <c r="AM793" s="2084"/>
      <c r="AN793" s="2084"/>
      <c r="AO793" s="2084"/>
      <c r="AP793" s="2084"/>
      <c r="AQ793" s="2084"/>
      <c r="AR793" s="2084"/>
      <c r="AS793" s="2084"/>
      <c r="AT793" s="2084"/>
      <c r="AU793" s="2084"/>
      <c r="AV793" s="2084"/>
      <c r="AW793" s="2084"/>
      <c r="AX793" s="2084"/>
      <c r="AY793" s="2084"/>
      <c r="AZ793" s="2084"/>
      <c r="BA793" s="2084"/>
      <c r="BB793" s="2084"/>
      <c r="BC793" s="2084"/>
      <c r="BD793" s="2086"/>
      <c r="BE793" s="56"/>
      <c r="BF793" s="56"/>
      <c r="BG793" s="2121"/>
      <c r="BH793" s="2121"/>
      <c r="BI793" s="2122"/>
      <c r="BJ793" s="2122"/>
      <c r="BK793" s="2122"/>
      <c r="BL793" s="2122"/>
      <c r="BM793" s="2122"/>
      <c r="BN793" s="2122"/>
      <c r="BO793" s="2122"/>
      <c r="BP793" s="2122"/>
      <c r="BQ793" s="2122"/>
      <c r="BR793" s="2122"/>
      <c r="BS793" s="2122"/>
      <c r="BT793" s="2122"/>
      <c r="BU793" s="2122"/>
      <c r="BV793" s="2122"/>
      <c r="BW793" s="2122"/>
      <c r="BX793" s="2122"/>
      <c r="BY793" s="2122"/>
      <c r="BZ793" s="2122"/>
      <c r="CA793" s="2122"/>
      <c r="CB793" s="2122"/>
      <c r="CC793" s="2122"/>
      <c r="CD793" s="2122"/>
      <c r="CE793" s="90"/>
      <c r="CF793" s="90"/>
      <c r="CG793" s="91"/>
      <c r="CH793" s="77"/>
      <c r="CN793" s="85"/>
      <c r="CO793" s="85"/>
      <c r="CP793" s="85"/>
      <c r="CQ793" s="85"/>
      <c r="CR793" s="85"/>
      <c r="CS793" s="85"/>
      <c r="CT793" s="85"/>
    </row>
    <row r="794" spans="1:100" ht="11.25" customHeight="1" x14ac:dyDescent="0.2">
      <c r="A794" s="132" t="str">
        <f>+IF('⑧一覧からの作成用データ（異動届）'!$AC$44="印刷ＯＫ→",1,"")</f>
        <v/>
      </c>
      <c r="B794" s="2413"/>
      <c r="C794" s="2413"/>
      <c r="D794" s="2396"/>
      <c r="E794" s="2396"/>
      <c r="F794" s="2413"/>
      <c r="G794" s="2413"/>
      <c r="H794" s="2396"/>
      <c r="I794" s="2396"/>
      <c r="J794" s="486"/>
      <c r="K794" s="2087" t="s">
        <v>45</v>
      </c>
      <c r="L794" s="2088"/>
      <c r="M794" s="2088"/>
      <c r="N794" s="2088"/>
      <c r="O794" s="2089"/>
      <c r="P794" s="2084"/>
      <c r="Q794" s="2084"/>
      <c r="R794" s="2084"/>
      <c r="S794" s="2084"/>
      <c r="T794" s="2085"/>
      <c r="U794" s="2085"/>
      <c r="V794" s="2085"/>
      <c r="W794" s="2084"/>
      <c r="X794" s="2084"/>
      <c r="Y794" s="2084"/>
      <c r="Z794" s="2084"/>
      <c r="AA794" s="2084"/>
      <c r="AB794" s="2084"/>
      <c r="AC794" s="2084"/>
      <c r="AD794" s="2084"/>
      <c r="AE794" s="2084"/>
      <c r="AF794" s="2084"/>
      <c r="AG794" s="2084"/>
      <c r="AH794" s="2084"/>
      <c r="AI794" s="2084"/>
      <c r="AJ794" s="2084"/>
      <c r="AK794" s="2084"/>
      <c r="AL794" s="2084"/>
      <c r="AM794" s="2084"/>
      <c r="AN794" s="2084"/>
      <c r="AO794" s="2084"/>
      <c r="AP794" s="2084"/>
      <c r="AQ794" s="2084"/>
      <c r="AR794" s="2084"/>
      <c r="AS794" s="2084"/>
      <c r="AT794" s="2084"/>
      <c r="AU794" s="2084"/>
      <c r="AV794" s="2084"/>
      <c r="AW794" s="2084"/>
      <c r="AX794" s="2084"/>
      <c r="AY794" s="2084"/>
      <c r="AZ794" s="2084"/>
      <c r="BA794" s="2084"/>
      <c r="BB794" s="2084"/>
      <c r="BC794" s="2084"/>
      <c r="BD794" s="2086"/>
      <c r="BE794" s="56"/>
      <c r="BF794" s="56"/>
      <c r="BG794" s="2121"/>
      <c r="BH794" s="2121"/>
      <c r="BI794" s="2122"/>
      <c r="BJ794" s="2122"/>
      <c r="BK794" s="2122"/>
      <c r="BL794" s="2122"/>
      <c r="BM794" s="2122"/>
      <c r="BN794" s="2122"/>
      <c r="BO794" s="2122"/>
      <c r="BP794" s="2122"/>
      <c r="BQ794" s="2122"/>
      <c r="BR794" s="2122"/>
      <c r="BS794" s="2122"/>
      <c r="BT794" s="2122"/>
      <c r="BU794" s="2122"/>
      <c r="BV794" s="2122"/>
      <c r="BW794" s="2122"/>
      <c r="BX794" s="2122"/>
      <c r="BY794" s="2122"/>
      <c r="BZ794" s="2122"/>
      <c r="CA794" s="2122"/>
      <c r="CB794" s="2122"/>
      <c r="CC794" s="2122"/>
      <c r="CD794" s="2122"/>
      <c r="CE794" s="35"/>
      <c r="CF794" s="90"/>
      <c r="CG794" s="91"/>
      <c r="CH794" s="77"/>
      <c r="CN794" s="85"/>
      <c r="CO794" s="85"/>
      <c r="CP794" s="85"/>
      <c r="CQ794" s="85"/>
      <c r="CR794" s="85"/>
      <c r="CS794" s="85"/>
      <c r="CT794" s="85"/>
    </row>
    <row r="795" spans="1:100" ht="11.25" customHeight="1" x14ac:dyDescent="0.2">
      <c r="A795" s="132" t="str">
        <f>+IF('⑧一覧からの作成用データ（異動届）'!$AC$44="印刷ＯＫ→",1,"")</f>
        <v/>
      </c>
      <c r="B795" s="2413"/>
      <c r="C795" s="2413"/>
      <c r="D795" s="2396"/>
      <c r="E795" s="2396"/>
      <c r="F795" s="2413"/>
      <c r="G795" s="2413"/>
      <c r="H795" s="2396"/>
      <c r="I795" s="2396"/>
      <c r="J795" s="486"/>
      <c r="K795" s="2090"/>
      <c r="L795" s="2091"/>
      <c r="M795" s="2091"/>
      <c r="N795" s="2091"/>
      <c r="O795" s="2092"/>
      <c r="P795" s="2093"/>
      <c r="Q795" s="2094"/>
      <c r="R795" s="2094"/>
      <c r="S795" s="2094"/>
      <c r="T795" s="2094"/>
      <c r="U795" s="2094"/>
      <c r="V795" s="2094"/>
      <c r="W795" s="2094"/>
      <c r="X795" s="2094"/>
      <c r="Y795" s="2094"/>
      <c r="Z795" s="2094"/>
      <c r="AA795" s="2094"/>
      <c r="AB795" s="2094"/>
      <c r="AC795" s="2094"/>
      <c r="AD795" s="2094"/>
      <c r="AE795" s="2094"/>
      <c r="AF795" s="2094"/>
      <c r="AG795" s="2094"/>
      <c r="AH795" s="2094"/>
      <c r="AI795" s="2094"/>
      <c r="AJ795" s="2094"/>
      <c r="AK795" s="2094"/>
      <c r="AL795" s="2094"/>
      <c r="AM795" s="2094"/>
      <c r="AN795" s="2094"/>
      <c r="AO795" s="2094"/>
      <c r="AP795" s="2094"/>
      <c r="AQ795" s="2094"/>
      <c r="AR795" s="2094"/>
      <c r="AS795" s="2094"/>
      <c r="AT795" s="2094"/>
      <c r="AU795" s="2094"/>
      <c r="AV795" s="2094"/>
      <c r="AW795" s="2094"/>
      <c r="AX795" s="2094"/>
      <c r="AY795" s="2094"/>
      <c r="AZ795" s="2094"/>
      <c r="BA795" s="2094"/>
      <c r="BB795" s="2094"/>
      <c r="BC795" s="2094"/>
      <c r="BD795" s="2095"/>
      <c r="BE795" s="56"/>
      <c r="BF795" s="56"/>
      <c r="BG795" s="2121"/>
      <c r="BH795" s="2121"/>
      <c r="BI795" s="2122"/>
      <c r="BJ795" s="2122"/>
      <c r="BK795" s="2122"/>
      <c r="BL795" s="2122"/>
      <c r="BM795" s="2122"/>
      <c r="BN795" s="2122"/>
      <c r="BO795" s="2122"/>
      <c r="BP795" s="2122"/>
      <c r="BQ795" s="2122"/>
      <c r="BR795" s="2122"/>
      <c r="BS795" s="2122"/>
      <c r="BT795" s="2122"/>
      <c r="BU795" s="2122"/>
      <c r="BV795" s="2122"/>
      <c r="BW795" s="2122"/>
      <c r="BX795" s="2122"/>
      <c r="BY795" s="2122"/>
      <c r="BZ795" s="2122"/>
      <c r="CA795" s="2122"/>
      <c r="CB795" s="2122"/>
      <c r="CC795" s="2122"/>
      <c r="CD795" s="2122"/>
      <c r="CE795" s="90"/>
      <c r="CF795" s="90"/>
      <c r="CG795" s="77"/>
      <c r="CH795" s="77"/>
      <c r="CN795" s="85"/>
      <c r="CO795" s="85"/>
      <c r="CP795" s="85"/>
      <c r="CQ795" s="85"/>
      <c r="CR795" s="85"/>
      <c r="CS795" s="85"/>
      <c r="CT795" s="85"/>
      <c r="CU795" s="85"/>
      <c r="CV795" s="85"/>
    </row>
    <row r="796" spans="1:100" ht="11.25" customHeight="1" x14ac:dyDescent="0.2">
      <c r="A796" s="132" t="str">
        <f>+IF('⑧一覧からの作成用データ（異動届）'!$AC$44="印刷ＯＫ→",1,"")</f>
        <v/>
      </c>
      <c r="B796" s="2413"/>
      <c r="C796" s="2413"/>
      <c r="D796" s="2396"/>
      <c r="E796" s="2396"/>
      <c r="F796" s="2413"/>
      <c r="G796" s="2413"/>
      <c r="H796" s="2396"/>
      <c r="I796" s="2396"/>
      <c r="J796" s="486"/>
      <c r="K796" s="1691" t="s">
        <v>69</v>
      </c>
      <c r="L796" s="1691"/>
      <c r="M796" s="1691"/>
      <c r="N796" s="1691"/>
      <c r="O796" s="1691"/>
      <c r="P796" s="2097" t="s">
        <v>70</v>
      </c>
      <c r="Q796" s="2097"/>
      <c r="R796" s="2097"/>
      <c r="S796" s="2097"/>
      <c r="T796" s="2097"/>
      <c r="U796" s="2097"/>
      <c r="V796" s="2097"/>
      <c r="W796" s="2097"/>
      <c r="X796" s="2097"/>
      <c r="Y796" s="2097"/>
      <c r="Z796" s="2097"/>
      <c r="AA796" s="2097"/>
      <c r="AB796" s="2097"/>
      <c r="AC796" s="2097"/>
      <c r="AD796" s="2097"/>
      <c r="AE796" s="2097"/>
      <c r="AF796" s="2097"/>
      <c r="AG796" s="2097"/>
      <c r="AH796" s="2097"/>
      <c r="AI796" s="2097"/>
      <c r="AJ796" s="2097"/>
      <c r="AK796" s="2097"/>
      <c r="AL796" s="2097"/>
      <c r="AM796" s="2097"/>
      <c r="AN796" s="2097"/>
      <c r="AO796" s="2097"/>
      <c r="AP796" s="2097"/>
      <c r="AQ796" s="2097"/>
      <c r="AR796" s="2097"/>
      <c r="AS796" s="2097"/>
      <c r="AT796" s="2097"/>
      <c r="AU796" s="2097"/>
      <c r="AV796" s="2097"/>
      <c r="AW796" s="2097"/>
      <c r="AX796" s="2097"/>
      <c r="AY796" s="2097"/>
      <c r="AZ796" s="2097"/>
      <c r="BA796" s="2097"/>
      <c r="BB796" s="2097"/>
      <c r="BC796" s="2097"/>
      <c r="BD796" s="2097"/>
      <c r="BE796" s="65"/>
      <c r="BF796" s="65"/>
      <c r="BG796" s="2121"/>
      <c r="BH796" s="2121"/>
      <c r="BI796" s="2122"/>
      <c r="BJ796" s="2122"/>
      <c r="BK796" s="2122"/>
      <c r="BL796" s="2122"/>
      <c r="BM796" s="2122"/>
      <c r="BN796" s="2122"/>
      <c r="BO796" s="2122"/>
      <c r="BP796" s="2122"/>
      <c r="BQ796" s="2122"/>
      <c r="BR796" s="2122"/>
      <c r="BS796" s="2122"/>
      <c r="BT796" s="2122"/>
      <c r="BU796" s="2122"/>
      <c r="BV796" s="2122"/>
      <c r="BW796" s="2122"/>
      <c r="BX796" s="2122"/>
      <c r="BY796" s="2122"/>
      <c r="BZ796" s="2122"/>
      <c r="CA796" s="2122"/>
      <c r="CB796" s="2122"/>
      <c r="CC796" s="2122"/>
      <c r="CD796" s="2122"/>
      <c r="CE796" s="76"/>
      <c r="CF796" s="76"/>
      <c r="CG796" s="77"/>
      <c r="CH796" s="77"/>
      <c r="CN796" s="85"/>
      <c r="CO796" s="85"/>
      <c r="CP796" s="85"/>
      <c r="CQ796" s="85"/>
      <c r="CR796" s="85"/>
      <c r="CS796" s="85"/>
      <c r="CT796" s="85"/>
      <c r="CU796" s="85"/>
      <c r="CV796" s="85"/>
    </row>
    <row r="797" spans="1:100" ht="13.5" customHeight="1" x14ac:dyDescent="0.2">
      <c r="A797" s="132" t="str">
        <f>+IF('⑧一覧からの作成用データ（異動届）'!$AC$44="印刷ＯＫ→",1,"")</f>
        <v/>
      </c>
      <c r="B797" s="2413"/>
      <c r="C797" s="2413"/>
      <c r="D797" s="2396"/>
      <c r="E797" s="2396"/>
      <c r="F797" s="2413"/>
      <c r="G797" s="2413"/>
      <c r="H797" s="2396"/>
      <c r="I797" s="2396"/>
      <c r="J797" s="486"/>
      <c r="K797" s="2096"/>
      <c r="L797" s="2096"/>
      <c r="M797" s="2096"/>
      <c r="N797" s="2096"/>
      <c r="O797" s="2096"/>
      <c r="P797" s="2098"/>
      <c r="Q797" s="2098"/>
      <c r="R797" s="2098"/>
      <c r="S797" s="2098"/>
      <c r="T797" s="2098"/>
      <c r="U797" s="2098"/>
      <c r="V797" s="2098"/>
      <c r="W797" s="2098"/>
      <c r="X797" s="2098"/>
      <c r="Y797" s="2098"/>
      <c r="Z797" s="2098"/>
      <c r="AA797" s="2098"/>
      <c r="AB797" s="2098"/>
      <c r="AC797" s="2098"/>
      <c r="AD797" s="2098"/>
      <c r="AE797" s="2098"/>
      <c r="AF797" s="2098"/>
      <c r="AG797" s="2098"/>
      <c r="AH797" s="2098"/>
      <c r="AI797" s="2098"/>
      <c r="AJ797" s="2098"/>
      <c r="AK797" s="2098"/>
      <c r="AL797" s="2098"/>
      <c r="AM797" s="2098"/>
      <c r="AN797" s="2098"/>
      <c r="AO797" s="2098"/>
      <c r="AP797" s="2098"/>
      <c r="AQ797" s="2098"/>
      <c r="AR797" s="2098"/>
      <c r="AS797" s="2098"/>
      <c r="AT797" s="2098"/>
      <c r="AU797" s="2098"/>
      <c r="AV797" s="2098"/>
      <c r="AW797" s="2098"/>
      <c r="AX797" s="2098"/>
      <c r="AY797" s="2098"/>
      <c r="AZ797" s="2098"/>
      <c r="BA797" s="2098"/>
      <c r="BB797" s="2098"/>
      <c r="BC797" s="2098"/>
      <c r="BD797" s="2098"/>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76"/>
      <c r="CC797" s="76"/>
      <c r="CD797" s="76"/>
      <c r="CE797" s="76"/>
      <c r="CF797" s="76"/>
      <c r="CG797" s="77"/>
      <c r="CH797" s="77"/>
      <c r="CN797" s="85"/>
      <c r="CO797" s="85"/>
      <c r="CP797" s="85"/>
      <c r="CQ797" s="85"/>
      <c r="CR797" s="85"/>
      <c r="CS797" s="85"/>
      <c r="CT797" s="85"/>
      <c r="CU797" s="85"/>
      <c r="CV797" s="85"/>
    </row>
    <row r="798" spans="1:100" ht="13.5" customHeight="1" x14ac:dyDescent="0.2">
      <c r="A798" s="132" t="str">
        <f>+IF('⑧一覧からの作成用データ（異動届）'!$AC$44="印刷ＯＫ→",1,"")</f>
        <v/>
      </c>
      <c r="B798" s="2413"/>
      <c r="C798" s="2413"/>
      <c r="D798" s="2396"/>
      <c r="E798" s="2396"/>
      <c r="F798" s="2413"/>
      <c r="G798" s="2413"/>
      <c r="H798" s="2396"/>
      <c r="I798" s="2396"/>
      <c r="J798" s="486"/>
      <c r="K798" s="66"/>
      <c r="L798" s="66"/>
      <c r="M798" s="66"/>
      <c r="N798" s="66"/>
      <c r="O798" s="66"/>
      <c r="P798" s="485"/>
      <c r="Q798" s="485"/>
      <c r="R798" s="485"/>
      <c r="S798" s="485"/>
      <c r="T798" s="485"/>
      <c r="U798" s="485"/>
      <c r="V798" s="485"/>
      <c r="W798" s="485"/>
      <c r="X798" s="485"/>
      <c r="Y798" s="485"/>
      <c r="Z798" s="485"/>
      <c r="AA798" s="485"/>
      <c r="AB798" s="485"/>
      <c r="AC798" s="485"/>
      <c r="AD798" s="485"/>
      <c r="AE798" s="485"/>
      <c r="AF798" s="485"/>
      <c r="AG798" s="485"/>
      <c r="AH798" s="485"/>
      <c r="AI798" s="485"/>
      <c r="AJ798" s="485"/>
      <c r="AK798" s="485"/>
      <c r="AL798" s="485"/>
      <c r="AM798" s="485"/>
      <c r="AN798" s="485"/>
      <c r="AO798" s="485"/>
      <c r="AP798" s="485"/>
      <c r="AQ798" s="48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76"/>
      <c r="CC798" s="76"/>
      <c r="CD798" s="76"/>
      <c r="CE798" s="76"/>
      <c r="CF798" s="76"/>
      <c r="CG798" s="77"/>
      <c r="CH798" s="77"/>
      <c r="CN798" s="85"/>
      <c r="CO798" s="85"/>
      <c r="CP798" s="85"/>
      <c r="CQ798" s="85"/>
      <c r="CR798" s="85"/>
      <c r="CS798" s="85"/>
      <c r="CT798" s="85"/>
      <c r="CU798" s="85"/>
      <c r="CV798" s="85"/>
    </row>
    <row r="799" spans="1:100" ht="6" customHeight="1" x14ac:dyDescent="0.2">
      <c r="A799" s="132" t="str">
        <f>+IF('⑧一覧からの作成用データ（異動届）'!$AC$45="印刷ＯＫ→",1,"")</f>
        <v/>
      </c>
      <c r="B799" s="82"/>
      <c r="C799" s="2414" t="s">
        <v>113</v>
      </c>
      <c r="D799" s="2414"/>
      <c r="E799" s="2414"/>
      <c r="F799" s="2414"/>
      <c r="G799" s="2414"/>
      <c r="H799" s="2414"/>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c r="BG799" s="82"/>
      <c r="BH799" s="82"/>
      <c r="BI799" s="82"/>
      <c r="BJ799" s="82"/>
      <c r="BK799" s="82"/>
      <c r="BL799" s="82"/>
      <c r="BM799" s="82"/>
      <c r="BN799" s="82"/>
      <c r="BO799" s="82"/>
      <c r="BP799" s="82"/>
      <c r="BQ799" s="82"/>
      <c r="BR799" s="82"/>
      <c r="BS799" s="82"/>
      <c r="BT799" s="82"/>
      <c r="BU799" s="82"/>
      <c r="BV799" s="82"/>
      <c r="BW799" s="82"/>
      <c r="BX799" s="82"/>
      <c r="BY799" s="82"/>
      <c r="BZ799" s="82"/>
      <c r="CA799" s="82"/>
      <c r="CB799" s="82"/>
      <c r="CC799" s="82"/>
      <c r="CD799" s="82"/>
      <c r="CE799" s="82"/>
      <c r="CF799" s="82"/>
    </row>
    <row r="800" spans="1:100" ht="12.75" customHeight="1" x14ac:dyDescent="0.2">
      <c r="A800" s="132" t="str">
        <f>+IF('⑧一覧からの作成用データ（異動届）'!$AC$45="印刷ＯＫ→",1,"")</f>
        <v/>
      </c>
      <c r="B800" s="82"/>
      <c r="C800" s="2414"/>
      <c r="D800" s="2414"/>
      <c r="E800" s="2414"/>
      <c r="F800" s="2414"/>
      <c r="G800" s="2414"/>
      <c r="H800" s="2414"/>
      <c r="I800" s="82"/>
      <c r="J800" s="82"/>
      <c r="K800" s="2415" t="s">
        <v>480</v>
      </c>
      <c r="L800" s="2415"/>
      <c r="M800" s="2415"/>
      <c r="N800" s="2415"/>
      <c r="O800" s="2415"/>
      <c r="P800" s="2415"/>
      <c r="Q800" s="2415"/>
      <c r="R800" s="2415"/>
      <c r="S800" s="2415"/>
      <c r="T800" s="2415"/>
      <c r="U800" s="2415"/>
      <c r="V800" s="2415"/>
      <c r="W800" s="2415"/>
      <c r="X800" s="2415"/>
      <c r="Y800" s="2415"/>
      <c r="Z800" s="2415"/>
      <c r="AA800" s="2415"/>
      <c r="AB800" s="2417" t="s">
        <v>501</v>
      </c>
      <c r="AC800" s="2417"/>
      <c r="AD800" s="2417"/>
      <c r="AE800" s="2417"/>
      <c r="AF800" s="2417"/>
      <c r="AG800" s="2417"/>
      <c r="AH800" s="2417"/>
      <c r="AI800" s="2417"/>
      <c r="AJ800" s="2417"/>
      <c r="AK800" s="2417"/>
      <c r="AL800" s="2417"/>
      <c r="AM800" s="2417"/>
      <c r="AN800" s="2417"/>
      <c r="AO800" s="2417"/>
      <c r="AP800" s="2417"/>
      <c r="AQ800" s="2417"/>
      <c r="AR800" s="2417"/>
      <c r="AS800" s="2417"/>
      <c r="AT800" s="2417"/>
      <c r="AU800" s="2417"/>
      <c r="AV800" s="2417"/>
      <c r="AW800" s="2417"/>
      <c r="AX800" s="2419" t="s">
        <v>26</v>
      </c>
      <c r="AY800" s="2420"/>
      <c r="AZ800" s="2420"/>
      <c r="BA800" s="2421"/>
      <c r="BB800" s="2428"/>
      <c r="BC800" s="2429"/>
      <c r="BD800" s="2429"/>
      <c r="BE800" s="2429"/>
      <c r="BF800" s="2429"/>
      <c r="BG800" s="2429"/>
      <c r="BH800" s="2429"/>
      <c r="BI800" s="2429"/>
      <c r="BJ800" s="2429"/>
      <c r="BK800" s="2429"/>
      <c r="BL800" s="2429"/>
      <c r="BM800" s="2429"/>
      <c r="BN800" s="2429"/>
      <c r="BO800" s="2429"/>
      <c r="BP800" s="2429"/>
      <c r="BQ800" s="2429"/>
      <c r="BR800" s="2429"/>
      <c r="BS800" s="2429"/>
      <c r="BT800" s="2430"/>
      <c r="BU800" s="697" t="s">
        <v>28</v>
      </c>
      <c r="BV800" s="2051"/>
      <c r="BW800" s="2051"/>
      <c r="BX800" s="2051"/>
      <c r="BY800" s="2051"/>
      <c r="BZ800" s="2051"/>
      <c r="CA800" s="2051"/>
      <c r="CB800" s="2051"/>
      <c r="CC800" s="2051"/>
      <c r="CD800" s="2053"/>
      <c r="CE800" s="82"/>
      <c r="CF800" s="82"/>
    </row>
    <row r="801" spans="1:100" ht="12.75" customHeight="1" x14ac:dyDescent="0.2">
      <c r="A801" s="132" t="str">
        <f>+IF('⑧一覧からの作成用データ（異動届）'!$AC$45="印刷ＯＫ→",1,"")</f>
        <v/>
      </c>
      <c r="B801" s="82"/>
      <c r="C801" s="2414"/>
      <c r="D801" s="2414"/>
      <c r="E801" s="2414"/>
      <c r="F801" s="2414"/>
      <c r="G801" s="2414"/>
      <c r="H801" s="2414"/>
      <c r="I801" s="82"/>
      <c r="J801" s="82"/>
      <c r="K801" s="2415"/>
      <c r="L801" s="2415"/>
      <c r="M801" s="2415"/>
      <c r="N801" s="2415"/>
      <c r="O801" s="2415"/>
      <c r="P801" s="2415"/>
      <c r="Q801" s="2415"/>
      <c r="R801" s="2415"/>
      <c r="S801" s="2415"/>
      <c r="T801" s="2415"/>
      <c r="U801" s="2415"/>
      <c r="V801" s="2415"/>
      <c r="W801" s="2415"/>
      <c r="X801" s="2415"/>
      <c r="Y801" s="2415"/>
      <c r="Z801" s="2415"/>
      <c r="AA801" s="2415"/>
      <c r="AB801" s="2417"/>
      <c r="AC801" s="2417"/>
      <c r="AD801" s="2417"/>
      <c r="AE801" s="2417"/>
      <c r="AF801" s="2417"/>
      <c r="AG801" s="2417"/>
      <c r="AH801" s="2417"/>
      <c r="AI801" s="2417"/>
      <c r="AJ801" s="2417"/>
      <c r="AK801" s="2417"/>
      <c r="AL801" s="2417"/>
      <c r="AM801" s="2417"/>
      <c r="AN801" s="2417"/>
      <c r="AO801" s="2417"/>
      <c r="AP801" s="2417"/>
      <c r="AQ801" s="2417"/>
      <c r="AR801" s="2417"/>
      <c r="AS801" s="2417"/>
      <c r="AT801" s="2417"/>
      <c r="AU801" s="2417"/>
      <c r="AV801" s="2417"/>
      <c r="AW801" s="2417"/>
      <c r="AX801" s="2422"/>
      <c r="AY801" s="2423"/>
      <c r="AZ801" s="2423"/>
      <c r="BA801" s="2424"/>
      <c r="BB801" s="2431"/>
      <c r="BC801" s="2432"/>
      <c r="BD801" s="2432"/>
      <c r="BE801" s="2432"/>
      <c r="BF801" s="2432"/>
      <c r="BG801" s="2432"/>
      <c r="BH801" s="2432"/>
      <c r="BI801" s="2432"/>
      <c r="BJ801" s="2432"/>
      <c r="BK801" s="2432"/>
      <c r="BL801" s="2432"/>
      <c r="BM801" s="2432"/>
      <c r="BN801" s="2432"/>
      <c r="BO801" s="2432"/>
      <c r="BP801" s="2432"/>
      <c r="BQ801" s="2432"/>
      <c r="BR801" s="2432"/>
      <c r="BS801" s="2432"/>
      <c r="BT801" s="2433"/>
      <c r="BU801" s="1559"/>
      <c r="BV801" s="2052"/>
      <c r="BW801" s="2052"/>
      <c r="BX801" s="2052"/>
      <c r="BY801" s="2052"/>
      <c r="BZ801" s="2052"/>
      <c r="CA801" s="2052"/>
      <c r="CB801" s="2052"/>
      <c r="CC801" s="2052"/>
      <c r="CD801" s="2054"/>
      <c r="CE801" s="83"/>
      <c r="CF801" s="83"/>
    </row>
    <row r="802" spans="1:100" ht="12.75" customHeight="1" x14ac:dyDescent="0.2">
      <c r="A802" s="132" t="str">
        <f>+IF('⑧一覧からの作成用データ（異動届）'!$AC$45="印刷ＯＫ→",1,"")</f>
        <v/>
      </c>
      <c r="B802" s="82"/>
      <c r="C802" s="82"/>
      <c r="D802" s="82"/>
      <c r="E802" s="82"/>
      <c r="F802" s="82"/>
      <c r="G802" s="82"/>
      <c r="H802" s="82"/>
      <c r="I802" s="82"/>
      <c r="J802" s="82"/>
      <c r="K802" s="2415"/>
      <c r="L802" s="2415"/>
      <c r="M802" s="2415"/>
      <c r="N802" s="2415"/>
      <c r="O802" s="2415"/>
      <c r="P802" s="2415"/>
      <c r="Q802" s="2415"/>
      <c r="R802" s="2415"/>
      <c r="S802" s="2415"/>
      <c r="T802" s="2415"/>
      <c r="U802" s="2415"/>
      <c r="V802" s="2415"/>
      <c r="W802" s="2415"/>
      <c r="X802" s="2415"/>
      <c r="Y802" s="2415"/>
      <c r="Z802" s="2415"/>
      <c r="AA802" s="2415"/>
      <c r="AB802" s="2417"/>
      <c r="AC802" s="2417"/>
      <c r="AD802" s="2417"/>
      <c r="AE802" s="2417"/>
      <c r="AF802" s="2417"/>
      <c r="AG802" s="2417"/>
      <c r="AH802" s="2417"/>
      <c r="AI802" s="2417"/>
      <c r="AJ802" s="2417"/>
      <c r="AK802" s="2417"/>
      <c r="AL802" s="2417"/>
      <c r="AM802" s="2417"/>
      <c r="AN802" s="2417"/>
      <c r="AO802" s="2417"/>
      <c r="AP802" s="2417"/>
      <c r="AQ802" s="2417"/>
      <c r="AR802" s="2417"/>
      <c r="AS802" s="2417"/>
      <c r="AT802" s="2417"/>
      <c r="AU802" s="2417"/>
      <c r="AV802" s="2417"/>
      <c r="AW802" s="2417"/>
      <c r="AX802" s="2422"/>
      <c r="AY802" s="2423"/>
      <c r="AZ802" s="2423"/>
      <c r="BA802" s="2424"/>
      <c r="BB802" s="2431"/>
      <c r="BC802" s="2432"/>
      <c r="BD802" s="2432"/>
      <c r="BE802" s="2432"/>
      <c r="BF802" s="2432"/>
      <c r="BG802" s="2432"/>
      <c r="BH802" s="2432"/>
      <c r="BI802" s="2432"/>
      <c r="BJ802" s="2432"/>
      <c r="BK802" s="2432"/>
      <c r="BL802" s="2432"/>
      <c r="BM802" s="2432"/>
      <c r="BN802" s="2432"/>
      <c r="BO802" s="2432"/>
      <c r="BP802" s="2432"/>
      <c r="BQ802" s="2432"/>
      <c r="BR802" s="2432"/>
      <c r="BS802" s="2432"/>
      <c r="BT802" s="2433"/>
      <c r="BU802" s="2437" t="s">
        <v>27</v>
      </c>
      <c r="BV802" s="2397" t="s">
        <v>29</v>
      </c>
      <c r="BW802" s="2397"/>
      <c r="BX802" s="2397"/>
      <c r="BY802" s="2397"/>
      <c r="BZ802" s="2398"/>
      <c r="CA802" s="1683" t="s">
        <v>30</v>
      </c>
      <c r="CB802" s="2397"/>
      <c r="CC802" s="2397"/>
      <c r="CD802" s="2398"/>
      <c r="CE802" s="76"/>
      <c r="CF802" s="76"/>
    </row>
    <row r="803" spans="1:100" ht="12.75" customHeight="1" x14ac:dyDescent="0.2">
      <c r="A803" s="132" t="str">
        <f>+IF('⑧一覧からの作成用データ（異動届）'!$AC$45="印刷ＯＫ→",1,"")</f>
        <v/>
      </c>
      <c r="B803" s="82"/>
      <c r="C803" s="82">
        <v>3</v>
      </c>
      <c r="D803" s="82"/>
      <c r="E803" s="82"/>
      <c r="F803" s="82"/>
      <c r="G803" s="82"/>
      <c r="H803" s="82">
        <v>2</v>
      </c>
      <c r="I803" s="82">
        <v>1</v>
      </c>
      <c r="J803" s="82"/>
      <c r="K803" s="2415"/>
      <c r="L803" s="2415"/>
      <c r="M803" s="2415"/>
      <c r="N803" s="2415"/>
      <c r="O803" s="2415"/>
      <c r="P803" s="2415"/>
      <c r="Q803" s="2415"/>
      <c r="R803" s="2415"/>
      <c r="S803" s="2415"/>
      <c r="T803" s="2415"/>
      <c r="U803" s="2415"/>
      <c r="V803" s="2415"/>
      <c r="W803" s="2415"/>
      <c r="X803" s="2415"/>
      <c r="Y803" s="2415"/>
      <c r="Z803" s="2415"/>
      <c r="AA803" s="2415"/>
      <c r="AB803" s="2417"/>
      <c r="AC803" s="2417"/>
      <c r="AD803" s="2417"/>
      <c r="AE803" s="2417"/>
      <c r="AF803" s="2417"/>
      <c r="AG803" s="2417"/>
      <c r="AH803" s="2417"/>
      <c r="AI803" s="2417"/>
      <c r="AJ803" s="2417"/>
      <c r="AK803" s="2417"/>
      <c r="AL803" s="2417"/>
      <c r="AM803" s="2417"/>
      <c r="AN803" s="2417"/>
      <c r="AO803" s="2417"/>
      <c r="AP803" s="2417"/>
      <c r="AQ803" s="2417"/>
      <c r="AR803" s="2417"/>
      <c r="AS803" s="2417"/>
      <c r="AT803" s="2417"/>
      <c r="AU803" s="2417"/>
      <c r="AV803" s="2417"/>
      <c r="AW803" s="2417"/>
      <c r="AX803" s="2422"/>
      <c r="AY803" s="2423"/>
      <c r="AZ803" s="2423"/>
      <c r="BA803" s="2424"/>
      <c r="BB803" s="2431"/>
      <c r="BC803" s="2432"/>
      <c r="BD803" s="2432"/>
      <c r="BE803" s="2432"/>
      <c r="BF803" s="2432"/>
      <c r="BG803" s="2432"/>
      <c r="BH803" s="2432"/>
      <c r="BI803" s="2432"/>
      <c r="BJ803" s="2432"/>
      <c r="BK803" s="2432"/>
      <c r="BL803" s="2432"/>
      <c r="BM803" s="2432"/>
      <c r="BN803" s="2432"/>
      <c r="BO803" s="2432"/>
      <c r="BP803" s="2432"/>
      <c r="BQ803" s="2432"/>
      <c r="BR803" s="2432"/>
      <c r="BS803" s="2432"/>
      <c r="BT803" s="2433"/>
      <c r="BU803" s="2437"/>
      <c r="BV803" s="2399"/>
      <c r="BW803" s="2399"/>
      <c r="BX803" s="2399"/>
      <c r="BY803" s="2399"/>
      <c r="BZ803" s="2400"/>
      <c r="CA803" s="2401"/>
      <c r="CB803" s="2399"/>
      <c r="CC803" s="2399"/>
      <c r="CD803" s="2400"/>
      <c r="CE803" s="76"/>
      <c r="CF803" s="76"/>
    </row>
    <row r="804" spans="1:100" ht="12.75" customHeight="1" x14ac:dyDescent="0.2">
      <c r="A804" s="132" t="str">
        <f>+IF('⑧一覧からの作成用データ（異動届）'!$AC$45="印刷ＯＫ→",1,"")</f>
        <v/>
      </c>
      <c r="B804" s="2413" t="s">
        <v>67</v>
      </c>
      <c r="C804" s="2413" t="s">
        <v>66</v>
      </c>
      <c r="D804" s="2396" t="s">
        <v>65</v>
      </c>
      <c r="E804" s="2396" t="s">
        <v>64</v>
      </c>
      <c r="F804" s="2413" t="s">
        <v>63</v>
      </c>
      <c r="G804" s="2413" t="s">
        <v>62</v>
      </c>
      <c r="H804" s="2396" t="s">
        <v>61</v>
      </c>
      <c r="I804" s="2396" t="s">
        <v>60</v>
      </c>
      <c r="J804" s="486"/>
      <c r="K804" s="2415"/>
      <c r="L804" s="2415"/>
      <c r="M804" s="2415"/>
      <c r="N804" s="2415"/>
      <c r="O804" s="2415"/>
      <c r="P804" s="2415"/>
      <c r="Q804" s="2415"/>
      <c r="R804" s="2415"/>
      <c r="S804" s="2415"/>
      <c r="T804" s="2415"/>
      <c r="U804" s="2415"/>
      <c r="V804" s="2415"/>
      <c r="W804" s="2415"/>
      <c r="X804" s="2415"/>
      <c r="Y804" s="2415"/>
      <c r="Z804" s="2415"/>
      <c r="AA804" s="2415"/>
      <c r="AB804" s="2417"/>
      <c r="AC804" s="2417"/>
      <c r="AD804" s="2417"/>
      <c r="AE804" s="2417"/>
      <c r="AF804" s="2417"/>
      <c r="AG804" s="2417"/>
      <c r="AH804" s="2417"/>
      <c r="AI804" s="2417"/>
      <c r="AJ804" s="2417"/>
      <c r="AK804" s="2417"/>
      <c r="AL804" s="2417"/>
      <c r="AM804" s="2417"/>
      <c r="AN804" s="2417"/>
      <c r="AO804" s="2417"/>
      <c r="AP804" s="2417"/>
      <c r="AQ804" s="2417"/>
      <c r="AR804" s="2417"/>
      <c r="AS804" s="2417"/>
      <c r="AT804" s="2417"/>
      <c r="AU804" s="2417"/>
      <c r="AV804" s="2417"/>
      <c r="AW804" s="2417"/>
      <c r="AX804" s="2422"/>
      <c r="AY804" s="2423"/>
      <c r="AZ804" s="2423"/>
      <c r="BA804" s="2424"/>
      <c r="BB804" s="2431"/>
      <c r="BC804" s="2432"/>
      <c r="BD804" s="2432"/>
      <c r="BE804" s="2432"/>
      <c r="BF804" s="2432"/>
      <c r="BG804" s="2432"/>
      <c r="BH804" s="2432"/>
      <c r="BI804" s="2432"/>
      <c r="BJ804" s="2432"/>
      <c r="BK804" s="2432"/>
      <c r="BL804" s="2432"/>
      <c r="BM804" s="2432"/>
      <c r="BN804" s="2432"/>
      <c r="BO804" s="2432"/>
      <c r="BP804" s="2432"/>
      <c r="BQ804" s="2432"/>
      <c r="BR804" s="2432"/>
      <c r="BS804" s="2432"/>
      <c r="BT804" s="2433"/>
      <c r="BU804" s="2437"/>
      <c r="BV804" s="2397" t="s">
        <v>32</v>
      </c>
      <c r="BW804" s="2397"/>
      <c r="BX804" s="2397"/>
      <c r="BY804" s="2397"/>
      <c r="BZ804" s="2398"/>
      <c r="CA804" s="1683" t="s">
        <v>31</v>
      </c>
      <c r="CB804" s="2397"/>
      <c r="CC804" s="2397"/>
      <c r="CD804" s="2398"/>
      <c r="CE804" s="76"/>
      <c r="CF804" s="76"/>
    </row>
    <row r="805" spans="1:100" ht="13.5" customHeight="1" x14ac:dyDescent="0.2">
      <c r="A805" s="132" t="str">
        <f>+IF('⑧一覧からの作成用データ（異動届）'!$AC$45="印刷ＯＫ→",1,"")</f>
        <v/>
      </c>
      <c r="B805" s="2413"/>
      <c r="C805" s="2413"/>
      <c r="D805" s="2396"/>
      <c r="E805" s="2396"/>
      <c r="F805" s="2413"/>
      <c r="G805" s="2413"/>
      <c r="H805" s="2396"/>
      <c r="I805" s="2396"/>
      <c r="J805" s="486"/>
      <c r="K805" s="2416"/>
      <c r="L805" s="2416"/>
      <c r="M805" s="2416"/>
      <c r="N805" s="2416"/>
      <c r="O805" s="2416"/>
      <c r="P805" s="2416"/>
      <c r="Q805" s="2416"/>
      <c r="R805" s="2416"/>
      <c r="S805" s="2416"/>
      <c r="T805" s="2416"/>
      <c r="U805" s="2416"/>
      <c r="V805" s="2416"/>
      <c r="W805" s="2416"/>
      <c r="X805" s="2416"/>
      <c r="Y805" s="2416"/>
      <c r="Z805" s="2416"/>
      <c r="AA805" s="2416"/>
      <c r="AB805" s="2418"/>
      <c r="AC805" s="2418"/>
      <c r="AD805" s="2418"/>
      <c r="AE805" s="2418"/>
      <c r="AF805" s="2418"/>
      <c r="AG805" s="2418"/>
      <c r="AH805" s="2418"/>
      <c r="AI805" s="2418"/>
      <c r="AJ805" s="2418"/>
      <c r="AK805" s="2418"/>
      <c r="AL805" s="2418"/>
      <c r="AM805" s="2418"/>
      <c r="AN805" s="2418"/>
      <c r="AO805" s="2418"/>
      <c r="AP805" s="2418"/>
      <c r="AQ805" s="2418"/>
      <c r="AR805" s="2418"/>
      <c r="AS805" s="2418"/>
      <c r="AT805" s="2418"/>
      <c r="AU805" s="2418"/>
      <c r="AV805" s="2418"/>
      <c r="AW805" s="2418"/>
      <c r="AX805" s="2425"/>
      <c r="AY805" s="2426"/>
      <c r="AZ805" s="2426"/>
      <c r="BA805" s="2427"/>
      <c r="BB805" s="2434"/>
      <c r="BC805" s="2435"/>
      <c r="BD805" s="2435"/>
      <c r="BE805" s="2435"/>
      <c r="BF805" s="2435"/>
      <c r="BG805" s="2435"/>
      <c r="BH805" s="2435"/>
      <c r="BI805" s="2435"/>
      <c r="BJ805" s="2435"/>
      <c r="BK805" s="2435"/>
      <c r="BL805" s="2435"/>
      <c r="BM805" s="2435"/>
      <c r="BN805" s="2435"/>
      <c r="BO805" s="2435"/>
      <c r="BP805" s="2435"/>
      <c r="BQ805" s="2435"/>
      <c r="BR805" s="2435"/>
      <c r="BS805" s="2435"/>
      <c r="BT805" s="2436"/>
      <c r="BU805" s="2437"/>
      <c r="BV805" s="2399"/>
      <c r="BW805" s="2399"/>
      <c r="BX805" s="2399"/>
      <c r="BY805" s="2399"/>
      <c r="BZ805" s="2400"/>
      <c r="CA805" s="2401"/>
      <c r="CB805" s="2399"/>
      <c r="CC805" s="2399"/>
      <c r="CD805" s="2400"/>
      <c r="CE805" s="76"/>
      <c r="CF805" s="76"/>
      <c r="CG805" s="84"/>
      <c r="CL805" s="85"/>
      <c r="CM805" s="85"/>
      <c r="CN805" s="85"/>
      <c r="CO805" s="85"/>
      <c r="CP805" s="85"/>
      <c r="CQ805" s="85"/>
      <c r="CR805" s="85"/>
      <c r="CS805" s="85"/>
      <c r="CT805" s="85"/>
    </row>
    <row r="806" spans="1:100" ht="13.5" customHeight="1" x14ac:dyDescent="0.2">
      <c r="A806" s="132" t="str">
        <f>+IF('⑧一覧からの作成用データ（異動届）'!$AC$45="印刷ＯＫ→",1,"")</f>
        <v/>
      </c>
      <c r="B806" s="2413"/>
      <c r="C806" s="2413"/>
      <c r="D806" s="2396"/>
      <c r="E806" s="2396"/>
      <c r="F806" s="2413"/>
      <c r="G806" s="2413"/>
      <c r="H806" s="2396"/>
      <c r="I806" s="2396"/>
      <c r="J806" s="486"/>
      <c r="K806" s="45"/>
      <c r="L806" s="25"/>
      <c r="M806" s="25"/>
      <c r="N806" s="25"/>
      <c r="O806" s="25"/>
      <c r="P806" s="25"/>
      <c r="Q806" s="25"/>
      <c r="R806" s="25"/>
      <c r="S806" s="25"/>
      <c r="T806" s="25"/>
      <c r="U806" s="25"/>
      <c r="V806" s="25"/>
      <c r="W806" s="25"/>
      <c r="X806" s="25"/>
      <c r="Y806" s="46"/>
      <c r="Z806" s="2402" t="s">
        <v>536</v>
      </c>
      <c r="AA806" s="2403"/>
      <c r="AB806" s="2408" t="s">
        <v>21</v>
      </c>
      <c r="AC806" s="2409"/>
      <c r="AD806" s="2409"/>
      <c r="AE806" s="2409"/>
      <c r="AF806" s="2409"/>
      <c r="AG806" s="2410"/>
      <c r="AH806" s="1682" t="s">
        <v>482</v>
      </c>
      <c r="AI806" s="1683"/>
      <c r="AJ806" s="2097" t="str">
        <f>①伊勢崎市における事業所基本情報!$K$26&amp;"-"&amp;①伊勢崎市における事業所基本情報!Q26&amp;""</f>
        <v>-</v>
      </c>
      <c r="AK806" s="2097"/>
      <c r="AL806" s="2097"/>
      <c r="AM806" s="2097"/>
      <c r="AN806" s="2097"/>
      <c r="AO806" s="2097"/>
      <c r="AP806" s="2097"/>
      <c r="AQ806" s="2097"/>
      <c r="AR806" s="25"/>
      <c r="AS806" s="25"/>
      <c r="AT806" s="25"/>
      <c r="AU806" s="25"/>
      <c r="AV806" s="25"/>
      <c r="AW806" s="25"/>
      <c r="AX806" s="25"/>
      <c r="AY806" s="76"/>
      <c r="AZ806" s="76"/>
      <c r="BA806" s="76"/>
      <c r="BB806" s="76"/>
      <c r="BC806" s="76"/>
      <c r="BD806" s="25"/>
      <c r="BE806" s="25"/>
      <c r="BF806" s="25"/>
      <c r="BG806" s="25"/>
      <c r="BH806" s="2386" t="s">
        <v>537</v>
      </c>
      <c r="BI806" s="2386"/>
      <c r="BJ806" s="2386"/>
      <c r="BK806" s="2386"/>
      <c r="BL806" s="2386"/>
      <c r="BM806" s="2386"/>
      <c r="BN806" s="2386"/>
      <c r="BO806" s="2411" t="str">
        <f>①伊勢崎市における事業所基本情報!$CG$18&amp;""</f>
        <v/>
      </c>
      <c r="BP806" s="2392"/>
      <c r="BQ806" s="2392" t="str">
        <f>①伊勢崎市における事業所基本情報!$CH$18&amp;""</f>
        <v/>
      </c>
      <c r="BR806" s="2392"/>
      <c r="BS806" s="2392" t="str">
        <f>①伊勢崎市における事業所基本情報!$CI$18&amp;""</f>
        <v/>
      </c>
      <c r="BT806" s="2392"/>
      <c r="BU806" s="2392" t="str">
        <f>①伊勢崎市における事業所基本情報!$CJ$18&amp;""</f>
        <v/>
      </c>
      <c r="BV806" s="2392"/>
      <c r="BW806" s="2392" t="str">
        <f>①伊勢崎市における事業所基本情報!$CK$18&amp;""</f>
        <v/>
      </c>
      <c r="BX806" s="2392"/>
      <c r="BY806" s="2392" t="str">
        <f>①伊勢崎市における事業所基本情報!$CL$18&amp;""</f>
        <v/>
      </c>
      <c r="BZ806" s="2392"/>
      <c r="CA806" s="2392" t="str">
        <f>①伊勢崎市における事業所基本情報!$CM$18&amp;""</f>
        <v/>
      </c>
      <c r="CB806" s="2392"/>
      <c r="CC806" s="2392" t="str">
        <f>①伊勢崎市における事業所基本情報!$CN$18&amp;""</f>
        <v/>
      </c>
      <c r="CD806" s="2394"/>
      <c r="CE806" s="86"/>
      <c r="CF806" s="86"/>
      <c r="CG806" s="84"/>
      <c r="CL806" s="85"/>
      <c r="CM806" s="85"/>
      <c r="CN806" s="85"/>
      <c r="CO806" s="85"/>
      <c r="CP806" s="85"/>
      <c r="CQ806" s="85"/>
      <c r="CR806" s="85"/>
      <c r="CS806" s="85"/>
      <c r="CT806" s="85"/>
    </row>
    <row r="807" spans="1:100" ht="12" customHeight="1" x14ac:dyDescent="0.2">
      <c r="A807" s="132" t="str">
        <f>+IF('⑧一覧からの作成用データ（異動届）'!$AC$45="印刷ＯＫ→",1,"")</f>
        <v/>
      </c>
      <c r="B807" s="2413"/>
      <c r="C807" s="2413"/>
      <c r="D807" s="2396"/>
      <c r="E807" s="2396"/>
      <c r="F807" s="2413"/>
      <c r="G807" s="2413"/>
      <c r="H807" s="2396"/>
      <c r="I807" s="2396"/>
      <c r="J807" s="486"/>
      <c r="K807" s="47"/>
      <c r="L807" s="76"/>
      <c r="M807" s="76"/>
      <c r="N807" s="76"/>
      <c r="O807" s="76"/>
      <c r="P807" s="76"/>
      <c r="Q807" s="76"/>
      <c r="R807" s="76"/>
      <c r="S807" s="76"/>
      <c r="T807" s="76"/>
      <c r="U807" s="76"/>
      <c r="V807" s="76"/>
      <c r="W807" s="76"/>
      <c r="X807" s="76"/>
      <c r="Y807" s="48"/>
      <c r="Z807" s="2404"/>
      <c r="AA807" s="2405"/>
      <c r="AB807" s="1640"/>
      <c r="AC807" s="1590"/>
      <c r="AD807" s="1590"/>
      <c r="AE807" s="1590"/>
      <c r="AF807" s="1590"/>
      <c r="AG807" s="1641"/>
      <c r="AH807" s="1568" t="str">
        <f>①伊勢崎市における事業所基本情報!$I$27&amp;""</f>
        <v/>
      </c>
      <c r="AI807" s="1569"/>
      <c r="AJ807" s="1569"/>
      <c r="AK807" s="1569"/>
      <c r="AL807" s="1569"/>
      <c r="AM807" s="1569"/>
      <c r="AN807" s="1569"/>
      <c r="AO807" s="1569"/>
      <c r="AP807" s="1569"/>
      <c r="AQ807" s="1569"/>
      <c r="AR807" s="1569"/>
      <c r="AS807" s="1569"/>
      <c r="AT807" s="1569"/>
      <c r="AU807" s="1569"/>
      <c r="AV807" s="1569"/>
      <c r="AW807" s="1569"/>
      <c r="AX807" s="1569"/>
      <c r="AY807" s="1569"/>
      <c r="AZ807" s="1569"/>
      <c r="BA807" s="1569"/>
      <c r="BB807" s="1569"/>
      <c r="BC807" s="1569"/>
      <c r="BD807" s="1569"/>
      <c r="BE807" s="1569"/>
      <c r="BF807" s="1569"/>
      <c r="BG807" s="1569"/>
      <c r="BH807" s="2386"/>
      <c r="BI807" s="2386"/>
      <c r="BJ807" s="2386"/>
      <c r="BK807" s="2386"/>
      <c r="BL807" s="2386"/>
      <c r="BM807" s="2386"/>
      <c r="BN807" s="2386"/>
      <c r="BO807" s="2412"/>
      <c r="BP807" s="2393"/>
      <c r="BQ807" s="2393"/>
      <c r="BR807" s="2393"/>
      <c r="BS807" s="2393"/>
      <c r="BT807" s="2393"/>
      <c r="BU807" s="2393"/>
      <c r="BV807" s="2393"/>
      <c r="BW807" s="2393"/>
      <c r="BX807" s="2393"/>
      <c r="BY807" s="2393"/>
      <c r="BZ807" s="2393"/>
      <c r="CA807" s="2393"/>
      <c r="CB807" s="2393"/>
      <c r="CC807" s="2393"/>
      <c r="CD807" s="2395"/>
      <c r="CE807" s="86"/>
      <c r="CF807" s="86"/>
      <c r="CG807" s="77"/>
      <c r="CL807" s="85"/>
      <c r="CM807" s="85"/>
      <c r="CN807" s="85"/>
      <c r="CO807" s="85"/>
      <c r="CP807" s="85"/>
      <c r="CQ807" s="85"/>
      <c r="CR807" s="85"/>
      <c r="CS807" s="85"/>
      <c r="CT807" s="85"/>
    </row>
    <row r="808" spans="1:100" ht="12" customHeight="1" x14ac:dyDescent="0.2">
      <c r="A808" s="132" t="str">
        <f>+IF('⑧一覧からの作成用データ（異動届）'!$AC$45="印刷ＯＫ→",1,"")</f>
        <v/>
      </c>
      <c r="B808" s="2413"/>
      <c r="C808" s="2413"/>
      <c r="D808" s="2396"/>
      <c r="E808" s="2396"/>
      <c r="F808" s="2413"/>
      <c r="G808" s="2413"/>
      <c r="H808" s="2396"/>
      <c r="I808" s="2396"/>
      <c r="J808" s="486"/>
      <c r="K808" s="2165" t="s">
        <v>483</v>
      </c>
      <c r="L808" s="1564"/>
      <c r="M808" s="1564"/>
      <c r="N808" s="1564"/>
      <c r="O808" s="1564"/>
      <c r="P808" s="2378" t="s">
        <v>19</v>
      </c>
      <c r="Q808" s="2378"/>
      <c r="R808" s="2378"/>
      <c r="S808" s="2378"/>
      <c r="T808" s="2378"/>
      <c r="U808" s="2378"/>
      <c r="V808" s="2378"/>
      <c r="W808" s="2378"/>
      <c r="X808" s="2378"/>
      <c r="Y808" s="2379"/>
      <c r="Z808" s="2404"/>
      <c r="AA808" s="2405"/>
      <c r="AB808" s="1640"/>
      <c r="AC808" s="1590"/>
      <c r="AD808" s="1590"/>
      <c r="AE808" s="1590"/>
      <c r="AF808" s="1590"/>
      <c r="AG808" s="1641"/>
      <c r="AH808" s="1568"/>
      <c r="AI808" s="1569"/>
      <c r="AJ808" s="1569"/>
      <c r="AK808" s="1569"/>
      <c r="AL808" s="1569"/>
      <c r="AM808" s="1569"/>
      <c r="AN808" s="1569"/>
      <c r="AO808" s="1569"/>
      <c r="AP808" s="1569"/>
      <c r="AQ808" s="1569"/>
      <c r="AR808" s="1569"/>
      <c r="AS808" s="1569"/>
      <c r="AT808" s="1569"/>
      <c r="AU808" s="1569"/>
      <c r="AV808" s="1569"/>
      <c r="AW808" s="1569"/>
      <c r="AX808" s="1569"/>
      <c r="AY808" s="1569"/>
      <c r="AZ808" s="1569"/>
      <c r="BA808" s="1569"/>
      <c r="BB808" s="1569"/>
      <c r="BC808" s="1569"/>
      <c r="BD808" s="1569"/>
      <c r="BE808" s="1569"/>
      <c r="BF808" s="1569"/>
      <c r="BG808" s="1569"/>
      <c r="BH808" s="1561" t="s">
        <v>11</v>
      </c>
      <c r="BI808" s="1561"/>
      <c r="BJ808" s="1561"/>
      <c r="BK808" s="1561"/>
      <c r="BL808" s="1561"/>
      <c r="BM808" s="1561"/>
      <c r="BN808" s="1561"/>
      <c r="BO808" s="2380" t="s">
        <v>55</v>
      </c>
      <c r="BP808" s="2381"/>
      <c r="BQ808" s="2381"/>
      <c r="BR808" s="2381"/>
      <c r="BS808" s="2381"/>
      <c r="BT808" s="2381"/>
      <c r="BU808" s="2381"/>
      <c r="BV808" s="2381"/>
      <c r="BW808" s="2381"/>
      <c r="BX808" s="2381"/>
      <c r="BY808" s="2381"/>
      <c r="BZ808" s="2381"/>
      <c r="CA808" s="2381"/>
      <c r="CB808" s="2381"/>
      <c r="CC808" s="2381"/>
      <c r="CD808" s="2382"/>
      <c r="CE808" s="78"/>
      <c r="CF808" s="78"/>
      <c r="CG808" s="77"/>
      <c r="CL808" s="85"/>
      <c r="CM808" s="85"/>
      <c r="CN808" s="85"/>
      <c r="CO808" s="85"/>
      <c r="CP808" s="85"/>
      <c r="CQ808" s="85"/>
      <c r="CR808" s="85"/>
      <c r="CS808" s="85"/>
      <c r="CT808" s="85"/>
    </row>
    <row r="809" spans="1:100" ht="12" customHeight="1" x14ac:dyDescent="0.2">
      <c r="A809" s="132" t="str">
        <f>+IF('⑧一覧からの作成用データ（異動届）'!$AC$45="印刷ＯＫ→",1,"")</f>
        <v/>
      </c>
      <c r="B809" s="2413"/>
      <c r="C809" s="2413"/>
      <c r="D809" s="2396"/>
      <c r="E809" s="2396"/>
      <c r="F809" s="2413"/>
      <c r="G809" s="2413"/>
      <c r="H809" s="2396"/>
      <c r="I809" s="2396"/>
      <c r="J809" s="486"/>
      <c r="K809" s="2165"/>
      <c r="L809" s="1564"/>
      <c r="M809" s="1564"/>
      <c r="N809" s="1564"/>
      <c r="O809" s="1564"/>
      <c r="P809" s="2378"/>
      <c r="Q809" s="2378"/>
      <c r="R809" s="2378"/>
      <c r="S809" s="2378"/>
      <c r="T809" s="2378"/>
      <c r="U809" s="2378"/>
      <c r="V809" s="2378"/>
      <c r="W809" s="2378"/>
      <c r="X809" s="2378"/>
      <c r="Y809" s="2379"/>
      <c r="Z809" s="2404"/>
      <c r="AA809" s="2405"/>
      <c r="AB809" s="1637"/>
      <c r="AC809" s="1638"/>
      <c r="AD809" s="1638"/>
      <c r="AE809" s="1638"/>
      <c r="AF809" s="1638"/>
      <c r="AG809" s="1642"/>
      <c r="AH809" s="1570"/>
      <c r="AI809" s="1571"/>
      <c r="AJ809" s="1571"/>
      <c r="AK809" s="1571"/>
      <c r="AL809" s="1571"/>
      <c r="AM809" s="1571"/>
      <c r="AN809" s="1571"/>
      <c r="AO809" s="1571"/>
      <c r="AP809" s="1571"/>
      <c r="AQ809" s="1571"/>
      <c r="AR809" s="1571"/>
      <c r="AS809" s="1571"/>
      <c r="AT809" s="1571"/>
      <c r="AU809" s="1571"/>
      <c r="AV809" s="1571"/>
      <c r="AW809" s="1571"/>
      <c r="AX809" s="1571"/>
      <c r="AY809" s="1571"/>
      <c r="AZ809" s="1571"/>
      <c r="BA809" s="1571"/>
      <c r="BB809" s="1571"/>
      <c r="BC809" s="1571"/>
      <c r="BD809" s="1571"/>
      <c r="BE809" s="1571"/>
      <c r="BF809" s="1571"/>
      <c r="BG809" s="1571"/>
      <c r="BH809" s="1561"/>
      <c r="BI809" s="1561"/>
      <c r="BJ809" s="1561"/>
      <c r="BK809" s="1561"/>
      <c r="BL809" s="1561"/>
      <c r="BM809" s="1561"/>
      <c r="BN809" s="1561"/>
      <c r="BO809" s="2383"/>
      <c r="BP809" s="2384"/>
      <c r="BQ809" s="2384"/>
      <c r="BR809" s="2384"/>
      <c r="BS809" s="2384"/>
      <c r="BT809" s="2384"/>
      <c r="BU809" s="2384"/>
      <c r="BV809" s="2384"/>
      <c r="BW809" s="2384"/>
      <c r="BX809" s="2384"/>
      <c r="BY809" s="2384"/>
      <c r="BZ809" s="2384"/>
      <c r="CA809" s="2384"/>
      <c r="CB809" s="2384"/>
      <c r="CC809" s="2384"/>
      <c r="CD809" s="2385"/>
      <c r="CE809" s="78"/>
      <c r="CF809" s="78"/>
      <c r="CG809" s="77"/>
      <c r="CL809" s="85"/>
      <c r="CM809" s="85"/>
      <c r="CN809" s="85"/>
      <c r="CO809" s="85"/>
      <c r="CP809" s="85"/>
      <c r="CQ809" s="85"/>
      <c r="CR809" s="85"/>
      <c r="CS809" s="85"/>
      <c r="CT809" s="85"/>
    </row>
    <row r="810" spans="1:100" ht="13.5" customHeight="1" x14ac:dyDescent="0.2">
      <c r="A810" s="132" t="str">
        <f>+IF('⑧一覧からの作成用データ（異動届）'!$AC$45="印刷ＯＫ→",1,"")</f>
        <v/>
      </c>
      <c r="B810" s="2413"/>
      <c r="C810" s="2413"/>
      <c r="D810" s="2396"/>
      <c r="E810" s="2396"/>
      <c r="F810" s="2413"/>
      <c r="G810" s="2413"/>
      <c r="H810" s="2396"/>
      <c r="I810" s="2396"/>
      <c r="J810" s="486"/>
      <c r="K810" s="47"/>
      <c r="L810" s="76"/>
      <c r="M810" s="76"/>
      <c r="N810" s="76"/>
      <c r="O810" s="76"/>
      <c r="P810" s="76"/>
      <c r="Q810" s="76"/>
      <c r="R810" s="76"/>
      <c r="S810" s="76"/>
      <c r="T810" s="76"/>
      <c r="U810" s="76"/>
      <c r="V810" s="76"/>
      <c r="W810" s="76"/>
      <c r="X810" s="76"/>
      <c r="Y810" s="48"/>
      <c r="Z810" s="2404"/>
      <c r="AA810" s="2405"/>
      <c r="AB810" s="1634" t="s">
        <v>538</v>
      </c>
      <c r="AC810" s="1634"/>
      <c r="AD810" s="1634"/>
      <c r="AE810" s="1634"/>
      <c r="AF810" s="1634"/>
      <c r="AG810" s="1634"/>
      <c r="AH810" s="1610" t="str">
        <f>①伊勢崎市における事業所基本情報!$I$20&amp;""</f>
        <v/>
      </c>
      <c r="AI810" s="1611"/>
      <c r="AJ810" s="1611"/>
      <c r="AK810" s="1611"/>
      <c r="AL810" s="1611"/>
      <c r="AM810" s="1611"/>
      <c r="AN810" s="1611"/>
      <c r="AO810" s="1611"/>
      <c r="AP810" s="1611"/>
      <c r="AQ810" s="1611"/>
      <c r="AR810" s="1611"/>
      <c r="AS810" s="1611"/>
      <c r="AT810" s="1611"/>
      <c r="AU810" s="1611"/>
      <c r="AV810" s="1611"/>
      <c r="AW810" s="1611"/>
      <c r="AX810" s="1611"/>
      <c r="AY810" s="1611"/>
      <c r="AZ810" s="1611"/>
      <c r="BA810" s="1611"/>
      <c r="BB810" s="1611"/>
      <c r="BC810" s="1611"/>
      <c r="BD810" s="1611"/>
      <c r="BE810" s="1611"/>
      <c r="BF810" s="1611"/>
      <c r="BG810" s="1612"/>
      <c r="BH810" s="2386" t="s">
        <v>539</v>
      </c>
      <c r="BI810" s="2386"/>
      <c r="BJ810" s="2386"/>
      <c r="BK810" s="2386"/>
      <c r="BL810" s="1550" t="s">
        <v>33</v>
      </c>
      <c r="BM810" s="1550"/>
      <c r="BN810" s="1550"/>
      <c r="BO810" s="2388" t="str">
        <f>①伊勢崎市における事業所基本情報!$I$35&amp;""</f>
        <v/>
      </c>
      <c r="BP810" s="1614"/>
      <c r="BQ810" s="1614"/>
      <c r="BR810" s="1614"/>
      <c r="BS810" s="1614"/>
      <c r="BT810" s="1614"/>
      <c r="BU810" s="1614"/>
      <c r="BV810" s="1614"/>
      <c r="BW810" s="1614"/>
      <c r="BX810" s="1614"/>
      <c r="BY810" s="1614"/>
      <c r="BZ810" s="1614"/>
      <c r="CA810" s="1614"/>
      <c r="CB810" s="1614"/>
      <c r="CC810" s="1614"/>
      <c r="CD810" s="2389"/>
      <c r="CE810" s="78"/>
      <c r="CF810" s="78"/>
      <c r="CG810" s="77"/>
      <c r="CL810" s="85"/>
    </row>
    <row r="811" spans="1:100" ht="12" customHeight="1" x14ac:dyDescent="0.2">
      <c r="A811" s="132" t="str">
        <f>+IF('⑧一覧からの作成用データ（異動届）'!$AC$45="印刷ＯＫ→",1,"")</f>
        <v/>
      </c>
      <c r="B811" s="2413"/>
      <c r="C811" s="2413"/>
      <c r="D811" s="2396"/>
      <c r="E811" s="2396"/>
      <c r="F811" s="2413"/>
      <c r="G811" s="2413"/>
      <c r="H811" s="2396"/>
      <c r="I811" s="2396"/>
      <c r="J811" s="486"/>
      <c r="K811" s="2438">
        <f ca="1">IF('⑧一覧からの作成用データ（異動届）'!$B$31="","",'⑧一覧からの作成用データ（異動届）'!$B$31)</f>
        <v>45617</v>
      </c>
      <c r="L811" s="2439"/>
      <c r="M811" s="2439"/>
      <c r="N811" s="2439"/>
      <c r="O811" s="2439"/>
      <c r="P811" s="2439"/>
      <c r="Q811" s="2439"/>
      <c r="R811" s="2439"/>
      <c r="S811" s="2439"/>
      <c r="T811" s="2439"/>
      <c r="U811" s="2439"/>
      <c r="V811" s="2439"/>
      <c r="W811" s="2439"/>
      <c r="X811" s="2439"/>
      <c r="Y811" s="2440"/>
      <c r="Z811" s="2404"/>
      <c r="AA811" s="2405"/>
      <c r="AB811" s="2441" t="s">
        <v>540</v>
      </c>
      <c r="AC811" s="2441"/>
      <c r="AD811" s="2441"/>
      <c r="AE811" s="2441"/>
      <c r="AF811" s="2441"/>
      <c r="AG811" s="2441"/>
      <c r="AH811" s="2442" t="str">
        <f>①伊勢崎市における事業所基本情報!$I$22&amp;""</f>
        <v/>
      </c>
      <c r="AI811" s="2442"/>
      <c r="AJ811" s="2442"/>
      <c r="AK811" s="2442"/>
      <c r="AL811" s="2442"/>
      <c r="AM811" s="2442"/>
      <c r="AN811" s="2442"/>
      <c r="AO811" s="2442"/>
      <c r="AP811" s="2442"/>
      <c r="AQ811" s="2442"/>
      <c r="AR811" s="2442"/>
      <c r="AS811" s="2442"/>
      <c r="AT811" s="2442"/>
      <c r="AU811" s="2442"/>
      <c r="AV811" s="2442"/>
      <c r="AW811" s="2442"/>
      <c r="AX811" s="2442"/>
      <c r="AY811" s="2442"/>
      <c r="AZ811" s="2442"/>
      <c r="BA811" s="2442"/>
      <c r="BB811" s="2442"/>
      <c r="BC811" s="2442"/>
      <c r="BD811" s="2442"/>
      <c r="BE811" s="2442"/>
      <c r="BF811" s="2442"/>
      <c r="BG811" s="2442"/>
      <c r="BH811" s="2386"/>
      <c r="BI811" s="2386"/>
      <c r="BJ811" s="2386"/>
      <c r="BK811" s="2386"/>
      <c r="BL811" s="1550"/>
      <c r="BM811" s="1550"/>
      <c r="BN811" s="1550"/>
      <c r="BO811" s="2390"/>
      <c r="BP811" s="1616"/>
      <c r="BQ811" s="1616"/>
      <c r="BR811" s="1616"/>
      <c r="BS811" s="1616"/>
      <c r="BT811" s="1616"/>
      <c r="BU811" s="1616"/>
      <c r="BV811" s="1616"/>
      <c r="BW811" s="1616"/>
      <c r="BX811" s="1616"/>
      <c r="BY811" s="1616"/>
      <c r="BZ811" s="1616"/>
      <c r="CA811" s="1616"/>
      <c r="CB811" s="1616"/>
      <c r="CC811" s="1616"/>
      <c r="CD811" s="2391"/>
      <c r="CE811" s="78"/>
      <c r="CF811" s="78"/>
      <c r="CG811" s="77"/>
      <c r="CL811" s="85"/>
    </row>
    <row r="812" spans="1:100" ht="12" customHeight="1" x14ac:dyDescent="0.2">
      <c r="A812" s="132" t="str">
        <f>+IF('⑧一覧からの作成用データ（異動届）'!$AC$45="印刷ＯＫ→",1,"")</f>
        <v/>
      </c>
      <c r="B812" s="2413"/>
      <c r="C812" s="2413"/>
      <c r="D812" s="2396"/>
      <c r="E812" s="2396"/>
      <c r="F812" s="2413"/>
      <c r="G812" s="2413"/>
      <c r="H812" s="2396"/>
      <c r="I812" s="2396"/>
      <c r="J812" s="486"/>
      <c r="K812" s="2438"/>
      <c r="L812" s="2439"/>
      <c r="M812" s="2439"/>
      <c r="N812" s="2439"/>
      <c r="O812" s="2439"/>
      <c r="P812" s="2439"/>
      <c r="Q812" s="2439"/>
      <c r="R812" s="2439"/>
      <c r="S812" s="2439"/>
      <c r="T812" s="2439"/>
      <c r="U812" s="2439"/>
      <c r="V812" s="2439"/>
      <c r="W812" s="2439"/>
      <c r="X812" s="2439"/>
      <c r="Y812" s="2440"/>
      <c r="Z812" s="2404"/>
      <c r="AA812" s="2405"/>
      <c r="AB812" s="1550"/>
      <c r="AC812" s="1550"/>
      <c r="AD812" s="1550"/>
      <c r="AE812" s="1550"/>
      <c r="AF812" s="1550"/>
      <c r="AG812" s="1550"/>
      <c r="AH812" s="2443"/>
      <c r="AI812" s="2443"/>
      <c r="AJ812" s="2443"/>
      <c r="AK812" s="2443"/>
      <c r="AL812" s="2443"/>
      <c r="AM812" s="2443"/>
      <c r="AN812" s="2443"/>
      <c r="AO812" s="2443"/>
      <c r="AP812" s="2443"/>
      <c r="AQ812" s="2443"/>
      <c r="AR812" s="2443"/>
      <c r="AS812" s="2443"/>
      <c r="AT812" s="2443"/>
      <c r="AU812" s="2443"/>
      <c r="AV812" s="2443"/>
      <c r="AW812" s="2443"/>
      <c r="AX812" s="2443"/>
      <c r="AY812" s="2443"/>
      <c r="AZ812" s="2443"/>
      <c r="BA812" s="2443"/>
      <c r="BB812" s="2443"/>
      <c r="BC812" s="2443"/>
      <c r="BD812" s="2443"/>
      <c r="BE812" s="2443"/>
      <c r="BF812" s="2443"/>
      <c r="BG812" s="2443"/>
      <c r="BH812" s="2386"/>
      <c r="BI812" s="2386"/>
      <c r="BJ812" s="2386"/>
      <c r="BK812" s="2386"/>
      <c r="BL812" s="1550" t="s">
        <v>3</v>
      </c>
      <c r="BM812" s="1550"/>
      <c r="BN812" s="1550"/>
      <c r="BO812" s="1708" t="str">
        <f>①伊勢崎市における事業所基本情報!$I$37&amp;""</f>
        <v/>
      </c>
      <c r="BP812" s="1709"/>
      <c r="BQ812" s="1709"/>
      <c r="BR812" s="1709"/>
      <c r="BS812" s="1709"/>
      <c r="BT812" s="1709"/>
      <c r="BU812" s="1709"/>
      <c r="BV812" s="1709"/>
      <c r="BW812" s="1709"/>
      <c r="BX812" s="1709"/>
      <c r="BY812" s="1709"/>
      <c r="BZ812" s="1709"/>
      <c r="CA812" s="1709"/>
      <c r="CB812" s="1709"/>
      <c r="CC812" s="1709"/>
      <c r="CD812" s="2444"/>
      <c r="CE812" s="78"/>
      <c r="CF812" s="78"/>
      <c r="CG812" s="77"/>
      <c r="CL812" s="85"/>
      <c r="CM812" s="85"/>
    </row>
    <row r="813" spans="1:100" ht="12" customHeight="1" x14ac:dyDescent="0.2">
      <c r="A813" s="132" t="str">
        <f>+IF('⑧一覧からの作成用データ（異動届）'!$AC$45="印刷ＯＫ→",1,"")</f>
        <v/>
      </c>
      <c r="B813" s="2413"/>
      <c r="C813" s="2413"/>
      <c r="D813" s="2396"/>
      <c r="E813" s="2396"/>
      <c r="F813" s="2413"/>
      <c r="G813" s="2413"/>
      <c r="H813" s="2396"/>
      <c r="I813" s="2396"/>
      <c r="J813" s="486"/>
      <c r="K813" s="2438"/>
      <c r="L813" s="2439"/>
      <c r="M813" s="2439"/>
      <c r="N813" s="2439"/>
      <c r="O813" s="2439"/>
      <c r="P813" s="2439"/>
      <c r="Q813" s="2439"/>
      <c r="R813" s="2439"/>
      <c r="S813" s="2439"/>
      <c r="T813" s="2439"/>
      <c r="U813" s="2439"/>
      <c r="V813" s="2439"/>
      <c r="W813" s="2439"/>
      <c r="X813" s="2439"/>
      <c r="Y813" s="2440"/>
      <c r="Z813" s="2404"/>
      <c r="AA813" s="2405"/>
      <c r="AB813" s="1550"/>
      <c r="AC813" s="1550"/>
      <c r="AD813" s="1550"/>
      <c r="AE813" s="1550"/>
      <c r="AF813" s="1550"/>
      <c r="AG813" s="1550"/>
      <c r="AH813" s="2443"/>
      <c r="AI813" s="2443"/>
      <c r="AJ813" s="2443"/>
      <c r="AK813" s="2443"/>
      <c r="AL813" s="2443"/>
      <c r="AM813" s="2443"/>
      <c r="AN813" s="2443"/>
      <c r="AO813" s="2443"/>
      <c r="AP813" s="2443"/>
      <c r="AQ813" s="2443"/>
      <c r="AR813" s="2443"/>
      <c r="AS813" s="2443"/>
      <c r="AT813" s="2443"/>
      <c r="AU813" s="2443"/>
      <c r="AV813" s="2443"/>
      <c r="AW813" s="2443"/>
      <c r="AX813" s="2443"/>
      <c r="AY813" s="2443"/>
      <c r="AZ813" s="2443"/>
      <c r="BA813" s="2443"/>
      <c r="BB813" s="2443"/>
      <c r="BC813" s="2443"/>
      <c r="BD813" s="2443"/>
      <c r="BE813" s="2443"/>
      <c r="BF813" s="2443"/>
      <c r="BG813" s="2443"/>
      <c r="BH813" s="2386"/>
      <c r="BI813" s="2386"/>
      <c r="BJ813" s="2386"/>
      <c r="BK813" s="2386"/>
      <c r="BL813" s="1550"/>
      <c r="BM813" s="1550"/>
      <c r="BN813" s="1550"/>
      <c r="BO813" s="1711"/>
      <c r="BP813" s="1712"/>
      <c r="BQ813" s="1712"/>
      <c r="BR813" s="1712"/>
      <c r="BS813" s="1712"/>
      <c r="BT813" s="1712"/>
      <c r="BU813" s="1712"/>
      <c r="BV813" s="1712"/>
      <c r="BW813" s="1712"/>
      <c r="BX813" s="1712"/>
      <c r="BY813" s="1712"/>
      <c r="BZ813" s="1712"/>
      <c r="CA813" s="1712"/>
      <c r="CB813" s="1712"/>
      <c r="CC813" s="1712"/>
      <c r="CD813" s="2445"/>
      <c r="CE813" s="78"/>
      <c r="CF813" s="78"/>
      <c r="CG813" s="77"/>
      <c r="CL813" s="85"/>
      <c r="CM813" s="85"/>
    </row>
    <row r="814" spans="1:100" ht="12" customHeight="1" x14ac:dyDescent="0.2">
      <c r="A814" s="132" t="str">
        <f>+IF('⑧一覧からの作成用データ（異動届）'!$AC$45="印刷ＯＫ→",1,"")</f>
        <v/>
      </c>
      <c r="B814" s="2413"/>
      <c r="C814" s="2413"/>
      <c r="D814" s="2396"/>
      <c r="E814" s="2396"/>
      <c r="F814" s="2413"/>
      <c r="G814" s="2413"/>
      <c r="H814" s="2396"/>
      <c r="I814" s="2396"/>
      <c r="J814" s="486"/>
      <c r="K814" s="47"/>
      <c r="L814" s="76"/>
      <c r="M814" s="76"/>
      <c r="N814" s="76"/>
      <c r="O814" s="76"/>
      <c r="P814" s="76"/>
      <c r="Q814" s="76"/>
      <c r="R814" s="76"/>
      <c r="S814" s="76"/>
      <c r="T814" s="76"/>
      <c r="U814" s="76"/>
      <c r="V814" s="76"/>
      <c r="W814" s="76"/>
      <c r="X814" s="76"/>
      <c r="Y814" s="48"/>
      <c r="Z814" s="2404"/>
      <c r="AA814" s="2405"/>
      <c r="AB814" s="1550" t="s">
        <v>25</v>
      </c>
      <c r="AC814" s="1550"/>
      <c r="AD814" s="1550"/>
      <c r="AE814" s="1550"/>
      <c r="AF814" s="1550"/>
      <c r="AG814" s="1550"/>
      <c r="AH814" s="1543" t="str">
        <f>①伊勢崎市における事業所基本情報!$CG$35&amp;""</f>
        <v/>
      </c>
      <c r="AI814" s="1544"/>
      <c r="AJ814" s="1543" t="str">
        <f>①伊勢崎市における事業所基本情報!$CH$35&amp;""</f>
        <v/>
      </c>
      <c r="AK814" s="1544"/>
      <c r="AL814" s="1543" t="str">
        <f>①伊勢崎市における事業所基本情報!$CI$35&amp;""</f>
        <v/>
      </c>
      <c r="AM814" s="1544"/>
      <c r="AN814" s="1543" t="str">
        <f>①伊勢崎市における事業所基本情報!$CJ$35&amp;""</f>
        <v/>
      </c>
      <c r="AO814" s="1544"/>
      <c r="AP814" s="1543" t="str">
        <f>①伊勢崎市における事業所基本情報!$CK$35&amp;""</f>
        <v/>
      </c>
      <c r="AQ814" s="1544"/>
      <c r="AR814" s="1543" t="str">
        <f>①伊勢崎市における事業所基本情報!$CL$35&amp;""</f>
        <v/>
      </c>
      <c r="AS814" s="1544"/>
      <c r="AT814" s="1543" t="str">
        <f>①伊勢崎市における事業所基本情報!$CM$35&amp;""</f>
        <v/>
      </c>
      <c r="AU814" s="1544"/>
      <c r="AV814" s="1543" t="str">
        <f>①伊勢崎市における事業所基本情報!$CN$35&amp;""</f>
        <v/>
      </c>
      <c r="AW814" s="1544"/>
      <c r="AX814" s="1543" t="str">
        <f>①伊勢崎市における事業所基本情報!$CO$35&amp;""</f>
        <v/>
      </c>
      <c r="AY814" s="1544"/>
      <c r="AZ814" s="1543" t="str">
        <f>①伊勢崎市における事業所基本情報!$CP$35&amp;""</f>
        <v/>
      </c>
      <c r="BA814" s="1544"/>
      <c r="BB814" s="1543" t="str">
        <f>①伊勢崎市における事業所基本情報!$CQ$35&amp;""</f>
        <v/>
      </c>
      <c r="BC814" s="1544"/>
      <c r="BD814" s="1543" t="str">
        <f>①伊勢崎市における事業所基本情報!$CR$35&amp;""</f>
        <v/>
      </c>
      <c r="BE814" s="1544"/>
      <c r="BF814" s="1736" t="str">
        <f>①伊勢崎市における事業所基本情報!$CS$35&amp;""</f>
        <v/>
      </c>
      <c r="BG814" s="1737"/>
      <c r="BH814" s="2386"/>
      <c r="BI814" s="2386"/>
      <c r="BJ814" s="2386"/>
      <c r="BK814" s="2386"/>
      <c r="BL814" s="1550" t="s">
        <v>4</v>
      </c>
      <c r="BM814" s="1550"/>
      <c r="BN814" s="1550"/>
      <c r="BO814" s="1714" t="str">
        <f>①伊勢崎市における事業所基本情報!$I$39&amp;""</f>
        <v/>
      </c>
      <c r="BP814" s="1715"/>
      <c r="BQ814" s="1715"/>
      <c r="BR814" s="1715"/>
      <c r="BS814" s="1715"/>
      <c r="BT814" s="1715"/>
      <c r="BU814" s="1715"/>
      <c r="BV814" s="1715"/>
      <c r="BW814" s="1715"/>
      <c r="BX814" s="1715"/>
      <c r="BY814" s="1715"/>
      <c r="BZ814" s="1715"/>
      <c r="CA814" s="1715"/>
      <c r="CB814" s="1715"/>
      <c r="CC814" s="1715"/>
      <c r="CD814" s="2340"/>
      <c r="CE814" s="78"/>
      <c r="CF814" s="78"/>
      <c r="CL814" s="85"/>
      <c r="CM814" s="85"/>
      <c r="CN814" s="85"/>
      <c r="CO814" s="85"/>
      <c r="CP814" s="85"/>
      <c r="CQ814" s="85"/>
      <c r="CR814" s="85"/>
      <c r="CS814" s="85"/>
      <c r="CT814" s="85"/>
    </row>
    <row r="815" spans="1:100" ht="12" customHeight="1" thickBot="1" x14ac:dyDescent="0.25">
      <c r="A815" s="132" t="str">
        <f>+IF('⑧一覧からの作成用データ（異動届）'!$AC$45="印刷ＯＫ→",1,"")</f>
        <v/>
      </c>
      <c r="B815" s="2413"/>
      <c r="C815" s="2413"/>
      <c r="D815" s="2396"/>
      <c r="E815" s="2396"/>
      <c r="F815" s="2413"/>
      <c r="G815" s="2413"/>
      <c r="H815" s="2396"/>
      <c r="I815" s="2396"/>
      <c r="J815" s="486"/>
      <c r="K815" s="49"/>
      <c r="L815" s="19"/>
      <c r="M815" s="19"/>
      <c r="N815" s="19"/>
      <c r="O815" s="19"/>
      <c r="P815" s="19"/>
      <c r="Q815" s="19"/>
      <c r="R815" s="19"/>
      <c r="S815" s="19"/>
      <c r="T815" s="19"/>
      <c r="U815" s="19"/>
      <c r="V815" s="19"/>
      <c r="W815" s="19"/>
      <c r="X815" s="19"/>
      <c r="Y815" s="50"/>
      <c r="Z815" s="2406"/>
      <c r="AA815" s="2407"/>
      <c r="AB815" s="1550"/>
      <c r="AC815" s="1550"/>
      <c r="AD815" s="1550"/>
      <c r="AE815" s="1550"/>
      <c r="AF815" s="1550"/>
      <c r="AG815" s="1550"/>
      <c r="AH815" s="1620"/>
      <c r="AI815" s="1621"/>
      <c r="AJ815" s="1620"/>
      <c r="AK815" s="1621"/>
      <c r="AL815" s="1620"/>
      <c r="AM815" s="1621"/>
      <c r="AN815" s="1545"/>
      <c r="AO815" s="1546"/>
      <c r="AP815" s="1545"/>
      <c r="AQ815" s="1546"/>
      <c r="AR815" s="1545"/>
      <c r="AS815" s="1546"/>
      <c r="AT815" s="1545"/>
      <c r="AU815" s="1546"/>
      <c r="AV815" s="1545"/>
      <c r="AW815" s="1546"/>
      <c r="AX815" s="1545"/>
      <c r="AY815" s="1546"/>
      <c r="AZ815" s="1545"/>
      <c r="BA815" s="1546"/>
      <c r="BB815" s="1545"/>
      <c r="BC815" s="1546"/>
      <c r="BD815" s="1545"/>
      <c r="BE815" s="1546"/>
      <c r="BF815" s="1738"/>
      <c r="BG815" s="1543"/>
      <c r="BH815" s="2387"/>
      <c r="BI815" s="2387"/>
      <c r="BJ815" s="2387"/>
      <c r="BK815" s="2387"/>
      <c r="BL815" s="1634"/>
      <c r="BM815" s="1634"/>
      <c r="BN815" s="1634"/>
      <c r="BO815" s="2341"/>
      <c r="BP815" s="2342"/>
      <c r="BQ815" s="2342"/>
      <c r="BR815" s="2342"/>
      <c r="BS815" s="2342"/>
      <c r="BT815" s="2342"/>
      <c r="BU815" s="2342"/>
      <c r="BV815" s="2342"/>
      <c r="BW815" s="2342"/>
      <c r="BX815" s="2342"/>
      <c r="BY815" s="2342"/>
      <c r="BZ815" s="2342"/>
      <c r="CA815" s="2342"/>
      <c r="CB815" s="2342"/>
      <c r="CC815" s="2342"/>
      <c r="CD815" s="2343"/>
      <c r="CE815" s="78"/>
      <c r="CF815" s="78"/>
      <c r="CG815" s="77"/>
      <c r="CH815" s="77"/>
      <c r="CN815" s="85"/>
      <c r="CO815" s="85"/>
      <c r="CP815" s="85"/>
      <c r="CQ815" s="85"/>
      <c r="CR815" s="85"/>
      <c r="CS815" s="85"/>
      <c r="CT815" s="85"/>
      <c r="CU815" s="85"/>
      <c r="CV815" s="85"/>
    </row>
    <row r="816" spans="1:100" ht="13.5" customHeight="1" x14ac:dyDescent="0.2">
      <c r="A816" s="132" t="str">
        <f>+IF('⑧一覧からの作成用データ（異動届）'!$AC$45="印刷ＯＫ→",1,"")</f>
        <v/>
      </c>
      <c r="B816" s="2413"/>
      <c r="C816" s="2413"/>
      <c r="D816" s="2396"/>
      <c r="E816" s="2396"/>
      <c r="F816" s="2413"/>
      <c r="G816" s="2413"/>
      <c r="H816" s="2396"/>
      <c r="I816" s="2396"/>
      <c r="J816" s="486"/>
      <c r="K816" s="2344" t="s">
        <v>22</v>
      </c>
      <c r="L816" s="2344"/>
      <c r="M816" s="697" t="s">
        <v>14</v>
      </c>
      <c r="N816" s="2051"/>
      <c r="O816" s="2051"/>
      <c r="P816" s="2051"/>
      <c r="Q816" s="2051"/>
      <c r="R816" s="2053"/>
      <c r="S816" s="1680" t="str">
        <f>'⑧一覧からの作成用データ（異動届）'!$D$45&amp;""</f>
        <v/>
      </c>
      <c r="T816" s="1681"/>
      <c r="U816" s="1681"/>
      <c r="V816" s="1681"/>
      <c r="W816" s="1681"/>
      <c r="X816" s="1681"/>
      <c r="Y816" s="1681"/>
      <c r="Z816" s="1681"/>
      <c r="AA816" s="1681"/>
      <c r="AB816" s="1681"/>
      <c r="AC816" s="1681"/>
      <c r="AD816" s="1681"/>
      <c r="AE816" s="1681"/>
      <c r="AF816" s="1681"/>
      <c r="AG816" s="1681"/>
      <c r="AH816" s="1681"/>
      <c r="AI816" s="1681"/>
      <c r="AJ816" s="1681"/>
      <c r="AK816" s="1681"/>
      <c r="AL816" s="1681"/>
      <c r="AM816" s="1681"/>
      <c r="AN816" s="2345" t="s">
        <v>71</v>
      </c>
      <c r="AO816" s="2316"/>
      <c r="AP816" s="2316"/>
      <c r="AQ816" s="2316"/>
      <c r="AR816" s="2346"/>
      <c r="AS816" s="2316" t="s">
        <v>77</v>
      </c>
      <c r="AT816" s="2316"/>
      <c r="AU816" s="2316"/>
      <c r="AV816" s="2316"/>
      <c r="AW816" s="2346"/>
      <c r="AX816" s="2315" t="s">
        <v>251</v>
      </c>
      <c r="AY816" s="2316"/>
      <c r="AZ816" s="2316"/>
      <c r="BA816" s="2316"/>
      <c r="BB816" s="2317"/>
      <c r="BC816" s="2323" t="s">
        <v>72</v>
      </c>
      <c r="BD816" s="2323"/>
      <c r="BE816" s="2324"/>
      <c r="BF816" s="2030" t="s">
        <v>75</v>
      </c>
      <c r="BG816" s="2031"/>
      <c r="BH816" s="2031"/>
      <c r="BI816" s="2031"/>
      <c r="BJ816" s="2031"/>
      <c r="BK816" s="2031"/>
      <c r="BL816" s="2031"/>
      <c r="BM816" s="2031"/>
      <c r="BN816" s="2031"/>
      <c r="BO816" s="2031"/>
      <c r="BP816" s="2032"/>
      <c r="BQ816" s="2329" t="s">
        <v>76</v>
      </c>
      <c r="BR816" s="2330"/>
      <c r="BS816" s="2330"/>
      <c r="BT816" s="2330"/>
      <c r="BU816" s="2330"/>
      <c r="BV816" s="2330"/>
      <c r="BW816" s="2330"/>
      <c r="BX816" s="2330"/>
      <c r="BY816" s="2330"/>
      <c r="BZ816" s="2330"/>
      <c r="CA816" s="2330"/>
      <c r="CB816" s="2330"/>
      <c r="CC816" s="2330"/>
      <c r="CD816" s="2331"/>
      <c r="CE816" s="76"/>
      <c r="CF816" s="76"/>
      <c r="CG816" s="77"/>
      <c r="CH816" s="77"/>
      <c r="CN816" s="85"/>
      <c r="CO816" s="85"/>
      <c r="CP816" s="85"/>
      <c r="CQ816" s="85"/>
      <c r="CR816" s="85"/>
      <c r="CS816" s="85"/>
      <c r="CT816" s="85"/>
      <c r="CU816" s="85"/>
      <c r="CV816" s="85"/>
    </row>
    <row r="817" spans="1:100" ht="13.5" customHeight="1" x14ac:dyDescent="0.2">
      <c r="A817" s="132" t="str">
        <f>+IF('⑧一覧からの作成用データ（異動届）'!$AC$45="印刷ＯＫ→",1,"")</f>
        <v/>
      </c>
      <c r="B817" s="2413"/>
      <c r="C817" s="2413"/>
      <c r="D817" s="2396"/>
      <c r="E817" s="2396"/>
      <c r="F817" s="2413"/>
      <c r="G817" s="2413"/>
      <c r="H817" s="2396"/>
      <c r="I817" s="2396"/>
      <c r="J817" s="486"/>
      <c r="K817" s="2344"/>
      <c r="L817" s="2344"/>
      <c r="M817" s="2333" t="s">
        <v>3</v>
      </c>
      <c r="N817" s="2334"/>
      <c r="O817" s="2334"/>
      <c r="P817" s="2334"/>
      <c r="Q817" s="2334"/>
      <c r="R817" s="2335"/>
      <c r="S817" s="1568" t="str">
        <f>'⑧一覧からの作成用データ（異動届）'!$C$45&amp;""</f>
        <v/>
      </c>
      <c r="T817" s="1569"/>
      <c r="U817" s="1569"/>
      <c r="V817" s="1569"/>
      <c r="W817" s="1569"/>
      <c r="X817" s="1569"/>
      <c r="Y817" s="1569"/>
      <c r="Z817" s="1569"/>
      <c r="AA817" s="1569"/>
      <c r="AB817" s="1569"/>
      <c r="AC817" s="1569"/>
      <c r="AD817" s="1569"/>
      <c r="AE817" s="1569"/>
      <c r="AF817" s="1569"/>
      <c r="AG817" s="1569"/>
      <c r="AH817" s="1569"/>
      <c r="AI817" s="1569"/>
      <c r="AJ817" s="1569"/>
      <c r="AK817" s="1569"/>
      <c r="AL817" s="1569"/>
      <c r="AM817" s="1569"/>
      <c r="AN817" s="2347"/>
      <c r="AO817" s="1613"/>
      <c r="AP817" s="1613"/>
      <c r="AQ817" s="1613"/>
      <c r="AR817" s="2348"/>
      <c r="AS817" s="1613"/>
      <c r="AT817" s="1613"/>
      <c r="AU817" s="1613"/>
      <c r="AV817" s="1613"/>
      <c r="AW817" s="2348"/>
      <c r="AX817" s="2318"/>
      <c r="AY817" s="1613"/>
      <c r="AZ817" s="1613"/>
      <c r="BA817" s="1613"/>
      <c r="BB817" s="2319"/>
      <c r="BC817" s="2325"/>
      <c r="BD817" s="2325"/>
      <c r="BE817" s="2326"/>
      <c r="BF817" s="2033"/>
      <c r="BG817" s="2034"/>
      <c r="BH817" s="2034"/>
      <c r="BI817" s="2034"/>
      <c r="BJ817" s="2034"/>
      <c r="BK817" s="2034"/>
      <c r="BL817" s="2034"/>
      <c r="BM817" s="2034"/>
      <c r="BN817" s="2034"/>
      <c r="BO817" s="2034"/>
      <c r="BP817" s="2035"/>
      <c r="BQ817" s="2332"/>
      <c r="BR817" s="1590"/>
      <c r="BS817" s="1590"/>
      <c r="BT817" s="1590"/>
      <c r="BU817" s="1590"/>
      <c r="BV817" s="1590"/>
      <c r="BW817" s="1590"/>
      <c r="BX817" s="1590"/>
      <c r="BY817" s="1590"/>
      <c r="BZ817" s="1590"/>
      <c r="CA817" s="1590"/>
      <c r="CB817" s="1590"/>
      <c r="CC817" s="1590"/>
      <c r="CD817" s="1690"/>
      <c r="CE817" s="76"/>
      <c r="CF817" s="76"/>
      <c r="CG817" s="77"/>
      <c r="CH817" s="77"/>
      <c r="CN817" s="85"/>
      <c r="CO817" s="85"/>
      <c r="CP817" s="85"/>
      <c r="CQ817" s="85"/>
      <c r="CR817" s="85"/>
      <c r="CS817" s="85"/>
      <c r="CT817" s="85"/>
      <c r="CU817" s="85"/>
      <c r="CV817" s="85"/>
    </row>
    <row r="818" spans="1:100" ht="13.5" customHeight="1" x14ac:dyDescent="0.2">
      <c r="A818" s="132" t="str">
        <f>+IF('⑧一覧からの作成用データ（異動届）'!$AC$45="印刷ＯＫ→",1,"")</f>
        <v/>
      </c>
      <c r="B818" s="2413"/>
      <c r="C818" s="2413"/>
      <c r="D818" s="2396"/>
      <c r="E818" s="2396"/>
      <c r="F818" s="2413"/>
      <c r="G818" s="2413"/>
      <c r="H818" s="2396"/>
      <c r="I818" s="2396"/>
      <c r="J818" s="486"/>
      <c r="K818" s="2344"/>
      <c r="L818" s="2344"/>
      <c r="M818" s="1559"/>
      <c r="N818" s="2052"/>
      <c r="O818" s="2052"/>
      <c r="P818" s="2052"/>
      <c r="Q818" s="2052"/>
      <c r="R818" s="2054"/>
      <c r="S818" s="1570"/>
      <c r="T818" s="1571"/>
      <c r="U818" s="1571"/>
      <c r="V818" s="1571"/>
      <c r="W818" s="1571"/>
      <c r="X818" s="1571"/>
      <c r="Y818" s="1571"/>
      <c r="Z818" s="1571"/>
      <c r="AA818" s="1571"/>
      <c r="AB818" s="1571"/>
      <c r="AC818" s="1571"/>
      <c r="AD818" s="1571"/>
      <c r="AE818" s="1571"/>
      <c r="AF818" s="1571"/>
      <c r="AG818" s="1571"/>
      <c r="AH818" s="1571"/>
      <c r="AI818" s="1571"/>
      <c r="AJ818" s="1571"/>
      <c r="AK818" s="1571"/>
      <c r="AL818" s="1571"/>
      <c r="AM818" s="1571"/>
      <c r="AN818" s="2347"/>
      <c r="AO818" s="1613"/>
      <c r="AP818" s="1613"/>
      <c r="AQ818" s="1613"/>
      <c r="AR818" s="2348"/>
      <c r="AS818" s="1613"/>
      <c r="AT818" s="1613"/>
      <c r="AU818" s="1613"/>
      <c r="AV818" s="1613"/>
      <c r="AW818" s="2348"/>
      <c r="AX818" s="2318"/>
      <c r="AY818" s="1613"/>
      <c r="AZ818" s="1613"/>
      <c r="BA818" s="1613"/>
      <c r="BB818" s="2319"/>
      <c r="BC818" s="2325"/>
      <c r="BD818" s="2325"/>
      <c r="BE818" s="2326"/>
      <c r="BF818" s="2033"/>
      <c r="BG818" s="2034"/>
      <c r="BH818" s="2034"/>
      <c r="BI818" s="2034"/>
      <c r="BJ818" s="2034"/>
      <c r="BK818" s="2034"/>
      <c r="BL818" s="2034"/>
      <c r="BM818" s="2034"/>
      <c r="BN818" s="2034"/>
      <c r="BO818" s="2034"/>
      <c r="BP818" s="2035"/>
      <c r="BQ818" s="2332"/>
      <c r="BR818" s="1590"/>
      <c r="BS818" s="1590"/>
      <c r="BT818" s="1590"/>
      <c r="BU818" s="1590"/>
      <c r="BV818" s="1590"/>
      <c r="BW818" s="1590"/>
      <c r="BX818" s="1590"/>
      <c r="BY818" s="1590"/>
      <c r="BZ818" s="1590"/>
      <c r="CA818" s="1590"/>
      <c r="CB818" s="1590"/>
      <c r="CC818" s="1590"/>
      <c r="CD818" s="1690"/>
      <c r="CE818" s="76"/>
      <c r="CF818" s="76"/>
      <c r="CG818" s="77"/>
      <c r="CH818" s="77"/>
      <c r="CN818" s="85"/>
      <c r="CO818" s="85"/>
      <c r="CP818" s="85"/>
      <c r="CQ818" s="85"/>
      <c r="CR818" s="85"/>
      <c r="CS818" s="85"/>
      <c r="CT818" s="85"/>
      <c r="CU818" s="85"/>
      <c r="CV818" s="85"/>
    </row>
    <row r="819" spans="1:100" ht="13.5" customHeight="1" x14ac:dyDescent="0.2">
      <c r="A819" s="132" t="str">
        <f>+IF('⑧一覧からの作成用データ（異動届）'!$AC$45="印刷ＯＫ→",1,"")</f>
        <v/>
      </c>
      <c r="B819" s="2413"/>
      <c r="C819" s="2413"/>
      <c r="D819" s="2396"/>
      <c r="E819" s="2396"/>
      <c r="F819" s="2413"/>
      <c r="G819" s="2413"/>
      <c r="H819" s="2396"/>
      <c r="I819" s="2396"/>
      <c r="J819" s="486"/>
      <c r="K819" s="2344"/>
      <c r="L819" s="2344"/>
      <c r="M819" s="697" t="s">
        <v>16</v>
      </c>
      <c r="N819" s="2051"/>
      <c r="O819" s="2051"/>
      <c r="P819" s="2051"/>
      <c r="Q819" s="2051"/>
      <c r="R819" s="2053"/>
      <c r="S819" s="2336" t="str">
        <f>IF('⑧一覧からの作成用データ（異動届）'!$E$45="","",'⑧一覧からの作成用データ（異動届）'!$E$45)</f>
        <v/>
      </c>
      <c r="T819" s="2337"/>
      <c r="U819" s="2337"/>
      <c r="V819" s="2337"/>
      <c r="W819" s="2337"/>
      <c r="X819" s="2337"/>
      <c r="Y819" s="2337"/>
      <c r="Z819" s="2337"/>
      <c r="AA819" s="2337"/>
      <c r="AB819" s="2337"/>
      <c r="AC819" s="2337"/>
      <c r="AD819" s="2337"/>
      <c r="AE819" s="2337"/>
      <c r="AF819" s="2337"/>
      <c r="AG819" s="2337"/>
      <c r="AH819" s="2337"/>
      <c r="AI819" s="2337"/>
      <c r="AJ819" s="2337"/>
      <c r="AK819" s="2337"/>
      <c r="AL819" s="2337"/>
      <c r="AM819" s="2337"/>
      <c r="AN819" s="2347"/>
      <c r="AO819" s="1613"/>
      <c r="AP819" s="1613"/>
      <c r="AQ819" s="1613"/>
      <c r="AR819" s="2348"/>
      <c r="AS819" s="1613"/>
      <c r="AT819" s="1613"/>
      <c r="AU819" s="1613"/>
      <c r="AV819" s="1613"/>
      <c r="AW819" s="2348"/>
      <c r="AX819" s="2318"/>
      <c r="AY819" s="1613"/>
      <c r="AZ819" s="1613"/>
      <c r="BA819" s="1613"/>
      <c r="BB819" s="2319"/>
      <c r="BC819" s="2325"/>
      <c r="BD819" s="2325"/>
      <c r="BE819" s="2326"/>
      <c r="BF819" s="2033" t="str">
        <f>IFERROR(IF(BF821="3","310",IF(BF821="1",300,IF(BF821="2",203,IF(BF821="4",301,IF(BF821="5",301,IF(BF821=6,401,)))))),"")&amp;""</f>
        <v/>
      </c>
      <c r="BG819" s="2034"/>
      <c r="BH819" s="2034"/>
      <c r="BI819" s="2034"/>
      <c r="BJ819" s="2034"/>
      <c r="BK819" s="2034"/>
      <c r="BL819" s="2034"/>
      <c r="BM819" s="2034"/>
      <c r="BN819" s="2034"/>
      <c r="BO819" s="2034"/>
      <c r="BP819" s="2035"/>
      <c r="BQ819" s="2332"/>
      <c r="BR819" s="1590"/>
      <c r="BS819" s="1590"/>
      <c r="BT819" s="1590"/>
      <c r="BU819" s="1590"/>
      <c r="BV819" s="1590"/>
      <c r="BW819" s="1590"/>
      <c r="BX819" s="1590"/>
      <c r="BY819" s="1590"/>
      <c r="BZ819" s="1590"/>
      <c r="CA819" s="1590"/>
      <c r="CB819" s="1590"/>
      <c r="CC819" s="1590"/>
      <c r="CD819" s="1690"/>
      <c r="CE819" s="76"/>
      <c r="CF819" s="76"/>
      <c r="CG819" s="77"/>
      <c r="CH819" s="77"/>
      <c r="CN819" s="85"/>
      <c r="CO819" s="85"/>
      <c r="CP819" s="85"/>
      <c r="CQ819" s="85"/>
      <c r="CR819" s="85"/>
      <c r="CS819" s="85"/>
      <c r="CT819" s="85"/>
      <c r="CU819" s="85"/>
      <c r="CV819" s="85"/>
    </row>
    <row r="820" spans="1:100" ht="13.5" customHeight="1" thickBot="1" x14ac:dyDescent="0.25">
      <c r="A820" s="132" t="str">
        <f>+IF('⑧一覧からの作成用データ（異動届）'!$AC$45="印刷ＯＫ→",1,"")</f>
        <v/>
      </c>
      <c r="B820" s="2413"/>
      <c r="C820" s="2413"/>
      <c r="D820" s="2396"/>
      <c r="E820" s="2396"/>
      <c r="F820" s="2413"/>
      <c r="G820" s="2413"/>
      <c r="H820" s="2396"/>
      <c r="I820" s="2396"/>
      <c r="J820" s="486"/>
      <c r="K820" s="2344"/>
      <c r="L820" s="2344"/>
      <c r="M820" s="1559"/>
      <c r="N820" s="2052"/>
      <c r="O820" s="2052"/>
      <c r="P820" s="2052"/>
      <c r="Q820" s="2052"/>
      <c r="R820" s="2054"/>
      <c r="S820" s="2338"/>
      <c r="T820" s="2339"/>
      <c r="U820" s="2339"/>
      <c r="V820" s="2339"/>
      <c r="W820" s="2339"/>
      <c r="X820" s="2339"/>
      <c r="Y820" s="2339"/>
      <c r="Z820" s="2339"/>
      <c r="AA820" s="2339"/>
      <c r="AB820" s="2339"/>
      <c r="AC820" s="2339"/>
      <c r="AD820" s="2339"/>
      <c r="AE820" s="2339"/>
      <c r="AF820" s="2339"/>
      <c r="AG820" s="2339"/>
      <c r="AH820" s="2339"/>
      <c r="AI820" s="2339"/>
      <c r="AJ820" s="2339"/>
      <c r="AK820" s="2339"/>
      <c r="AL820" s="2339"/>
      <c r="AM820" s="2339"/>
      <c r="AN820" s="2349"/>
      <c r="AO820" s="2321"/>
      <c r="AP820" s="2321"/>
      <c r="AQ820" s="2321"/>
      <c r="AR820" s="2350"/>
      <c r="AS820" s="2321"/>
      <c r="AT820" s="2321"/>
      <c r="AU820" s="2321"/>
      <c r="AV820" s="2321"/>
      <c r="AW820" s="2350"/>
      <c r="AX820" s="2320"/>
      <c r="AY820" s="2321"/>
      <c r="AZ820" s="2321"/>
      <c r="BA820" s="2321"/>
      <c r="BB820" s="2322"/>
      <c r="BC820" s="2327"/>
      <c r="BD820" s="2327"/>
      <c r="BE820" s="2328"/>
      <c r="BF820" s="2033"/>
      <c r="BG820" s="2034"/>
      <c r="BH820" s="2034"/>
      <c r="BI820" s="2034"/>
      <c r="BJ820" s="2034"/>
      <c r="BK820" s="2034"/>
      <c r="BL820" s="2034"/>
      <c r="BM820" s="2034"/>
      <c r="BN820" s="2034"/>
      <c r="BO820" s="2034"/>
      <c r="BP820" s="2035"/>
      <c r="BQ820" s="2332"/>
      <c r="BR820" s="1590"/>
      <c r="BS820" s="1590"/>
      <c r="BT820" s="1590"/>
      <c r="BU820" s="1590"/>
      <c r="BV820" s="1590"/>
      <c r="BW820" s="1590"/>
      <c r="BX820" s="1590"/>
      <c r="BY820" s="1590"/>
      <c r="BZ820" s="1590"/>
      <c r="CA820" s="1590"/>
      <c r="CB820" s="1590"/>
      <c r="CC820" s="1590"/>
      <c r="CD820" s="1690"/>
      <c r="CE820" s="76"/>
      <c r="CF820" s="76"/>
      <c r="CG820" s="77"/>
      <c r="CH820" s="77"/>
      <c r="CN820" s="85"/>
      <c r="CO820" s="85"/>
      <c r="CP820" s="85"/>
      <c r="CQ820" s="85"/>
      <c r="CR820" s="85"/>
      <c r="CS820" s="85"/>
      <c r="CT820" s="85"/>
      <c r="CU820" s="85"/>
      <c r="CV820" s="85"/>
    </row>
    <row r="821" spans="1:100" ht="13.5" customHeight="1" x14ac:dyDescent="0.2">
      <c r="A821" s="132" t="str">
        <f>+IF('⑧一覧からの作成用データ（異動届）'!$AC$45="印刷ＯＫ→",1,"")</f>
        <v/>
      </c>
      <c r="B821" s="2413"/>
      <c r="C821" s="2413"/>
      <c r="D821" s="2396"/>
      <c r="E821" s="2396"/>
      <c r="F821" s="2413"/>
      <c r="G821" s="2413"/>
      <c r="H821" s="2396"/>
      <c r="I821" s="2396"/>
      <c r="J821" s="486"/>
      <c r="K821" s="2344"/>
      <c r="L821" s="2344"/>
      <c r="M821" s="697" t="s">
        <v>34</v>
      </c>
      <c r="N821" s="2051"/>
      <c r="O821" s="2051"/>
      <c r="P821" s="2051"/>
      <c r="Q821" s="2051"/>
      <c r="R821" s="2053"/>
      <c r="S821" s="2284" t="s">
        <v>541</v>
      </c>
      <c r="T821" s="732"/>
      <c r="U821" s="732"/>
      <c r="V821" s="732"/>
      <c r="W821" s="732"/>
      <c r="X821" s="732"/>
      <c r="Y821" s="732"/>
      <c r="Z821" s="732"/>
      <c r="AA821" s="732"/>
      <c r="AB821" s="732"/>
      <c r="AC821" s="732"/>
      <c r="AD821" s="732"/>
      <c r="AE821" s="732"/>
      <c r="AF821" s="732"/>
      <c r="AG821" s="732"/>
      <c r="AH821" s="732"/>
      <c r="AI821" s="732"/>
      <c r="AJ821" s="732"/>
      <c r="AK821" s="732"/>
      <c r="AL821" s="732"/>
      <c r="AM821" s="732"/>
      <c r="AN821" s="2286" t="str">
        <f>TEXT('⑧一覧からの作成用データ（異動届）'!$M$45,"#,##0")&amp;""</f>
        <v>0</v>
      </c>
      <c r="AO821" s="2287"/>
      <c r="AP821" s="2287"/>
      <c r="AQ821" s="2287"/>
      <c r="AR821" s="2288"/>
      <c r="AS821" s="2295" t="str">
        <f>'⑧一覧からの作成用データ（異動届）'!$N$45&amp;""</f>
        <v/>
      </c>
      <c r="AT821" s="1566"/>
      <c r="AU821" s="1566"/>
      <c r="AV821" s="2247" t="s">
        <v>84</v>
      </c>
      <c r="AW821" s="2299"/>
      <c r="AX821" s="2302" t="str">
        <f>'⑧一覧からの作成用データ（異動届）'!$U$45&amp;""</f>
        <v>6</v>
      </c>
      <c r="AY821" s="1566"/>
      <c r="AZ821" s="1566"/>
      <c r="BA821" s="2247" t="s">
        <v>84</v>
      </c>
      <c r="BB821" s="2248"/>
      <c r="BC821" s="2253" t="str">
        <f>'⑧一覧からの作成用データ（異動届）'!$R$45&amp;"年"</f>
        <v>年</v>
      </c>
      <c r="BD821" s="2253"/>
      <c r="BE821" s="2254"/>
      <c r="BF821" s="2259" t="str">
        <f>'⑧一覧からの作成用データ（異動届）'!$J$45&amp;""</f>
        <v/>
      </c>
      <c r="BG821" s="2259"/>
      <c r="BH821" s="2260"/>
      <c r="BI821" s="2265" t="s">
        <v>583</v>
      </c>
      <c r="BJ821" s="2266"/>
      <c r="BK821" s="2266"/>
      <c r="BL821" s="2266"/>
      <c r="BM821" s="2266"/>
      <c r="BN821" s="2266"/>
      <c r="BO821" s="2266"/>
      <c r="BP821" s="2266"/>
      <c r="BQ821" s="2268" t="str">
        <f>'⑧一覧からの作成用データ（異動届）'!$K$45&amp;""</f>
        <v/>
      </c>
      <c r="BR821" s="2259"/>
      <c r="BS821" s="2260"/>
      <c r="BT821" s="2271" t="s">
        <v>78</v>
      </c>
      <c r="BU821" s="2272"/>
      <c r="BV821" s="2272"/>
      <c r="BW821" s="2272"/>
      <c r="BX821" s="2272"/>
      <c r="BY821" s="2272"/>
      <c r="BZ821" s="2272"/>
      <c r="CA821" s="2272"/>
      <c r="CB821" s="2272"/>
      <c r="CC821" s="2272"/>
      <c r="CD821" s="2273"/>
      <c r="CE821" s="76"/>
      <c r="CF821" s="76"/>
      <c r="CG821" s="77"/>
      <c r="CH821" s="77"/>
      <c r="CN821" s="85"/>
      <c r="CO821" s="85"/>
      <c r="CP821" s="85"/>
      <c r="CQ821" s="85"/>
      <c r="CR821" s="85"/>
      <c r="CS821" s="85"/>
      <c r="CT821" s="85"/>
      <c r="CU821" s="85"/>
      <c r="CV821" s="85"/>
    </row>
    <row r="822" spans="1:100" ht="13.5" customHeight="1" x14ac:dyDescent="0.2">
      <c r="A822" s="132" t="str">
        <f>+IF('⑧一覧からの作成用データ（異動届）'!$AC$45="印刷ＯＫ→",1,"")</f>
        <v/>
      </c>
      <c r="B822" s="2413"/>
      <c r="C822" s="2413"/>
      <c r="D822" s="2396"/>
      <c r="E822" s="2396"/>
      <c r="F822" s="2413"/>
      <c r="G822" s="2413"/>
      <c r="H822" s="2396"/>
      <c r="I822" s="2396"/>
      <c r="J822" s="486"/>
      <c r="K822" s="2344"/>
      <c r="L822" s="2344"/>
      <c r="M822" s="1559"/>
      <c r="N822" s="2052"/>
      <c r="O822" s="2052"/>
      <c r="P822" s="2052"/>
      <c r="Q822" s="2052"/>
      <c r="R822" s="2054"/>
      <c r="S822" s="2285"/>
      <c r="T822" s="734"/>
      <c r="U822" s="734"/>
      <c r="V822" s="734"/>
      <c r="W822" s="734"/>
      <c r="X822" s="734"/>
      <c r="Y822" s="734"/>
      <c r="Z822" s="734"/>
      <c r="AA822" s="734"/>
      <c r="AB822" s="734"/>
      <c r="AC822" s="734"/>
      <c r="AD822" s="734"/>
      <c r="AE822" s="734"/>
      <c r="AF822" s="734"/>
      <c r="AG822" s="734"/>
      <c r="AH822" s="734"/>
      <c r="AI822" s="734"/>
      <c r="AJ822" s="734"/>
      <c r="AK822" s="734"/>
      <c r="AL822" s="734"/>
      <c r="AM822" s="734"/>
      <c r="AN822" s="2289"/>
      <c r="AO822" s="2290"/>
      <c r="AP822" s="2290"/>
      <c r="AQ822" s="2290"/>
      <c r="AR822" s="2291"/>
      <c r="AS822" s="2296"/>
      <c r="AT822" s="2297"/>
      <c r="AU822" s="2297"/>
      <c r="AV822" s="2249"/>
      <c r="AW822" s="2300"/>
      <c r="AX822" s="2297"/>
      <c r="AY822" s="2297"/>
      <c r="AZ822" s="2297"/>
      <c r="BA822" s="2249"/>
      <c r="BB822" s="2250"/>
      <c r="BC822" s="2255"/>
      <c r="BD822" s="2255"/>
      <c r="BE822" s="2256"/>
      <c r="BF822" s="2261"/>
      <c r="BG822" s="2261"/>
      <c r="BH822" s="2262"/>
      <c r="BI822" s="2267"/>
      <c r="BJ822" s="2267"/>
      <c r="BK822" s="2267"/>
      <c r="BL822" s="2267"/>
      <c r="BM822" s="2267"/>
      <c r="BN822" s="2267"/>
      <c r="BO822" s="2267"/>
      <c r="BP822" s="2267"/>
      <c r="BQ822" s="2269"/>
      <c r="BR822" s="2261"/>
      <c r="BS822" s="2262"/>
      <c r="BT822" s="2274"/>
      <c r="BU822" s="2274"/>
      <c r="BV822" s="2274"/>
      <c r="BW822" s="2274"/>
      <c r="BX822" s="2274"/>
      <c r="BY822" s="2274"/>
      <c r="BZ822" s="2274"/>
      <c r="CA822" s="2274"/>
      <c r="CB822" s="2274"/>
      <c r="CC822" s="2274"/>
      <c r="CD822" s="2275"/>
      <c r="CE822" s="76"/>
      <c r="CF822" s="76"/>
      <c r="CG822" s="77"/>
      <c r="CH822" s="77"/>
      <c r="CO822" s="85"/>
      <c r="CP822" s="85"/>
      <c r="CQ822" s="85"/>
      <c r="CR822" s="85"/>
      <c r="CS822" s="85"/>
      <c r="CT822" s="85"/>
      <c r="CU822" s="85"/>
      <c r="CV822" s="85"/>
    </row>
    <row r="823" spans="1:100" ht="12.75" customHeight="1" thickBot="1" x14ac:dyDescent="0.25">
      <c r="A823" s="132" t="str">
        <f>+IF('⑧一覧からの作成用データ（異動届）'!$AC$45="印刷ＯＫ→",1,"")</f>
        <v/>
      </c>
      <c r="B823" s="2413"/>
      <c r="C823" s="2413"/>
      <c r="D823" s="2396"/>
      <c r="E823" s="2396"/>
      <c r="F823" s="2413"/>
      <c r="G823" s="2413"/>
      <c r="H823" s="2396"/>
      <c r="I823" s="2396"/>
      <c r="J823" s="486"/>
      <c r="K823" s="2344"/>
      <c r="L823" s="2344"/>
      <c r="M823" s="2303" t="s">
        <v>15</v>
      </c>
      <c r="N823" s="2304"/>
      <c r="O823" s="2304"/>
      <c r="P823" s="2304"/>
      <c r="Q823" s="2304"/>
      <c r="R823" s="2305"/>
      <c r="S823" s="2312" t="str">
        <f>'⑧一覧からの作成用データ（異動届）'!$F$45&amp;""</f>
        <v/>
      </c>
      <c r="T823" s="2313"/>
      <c r="U823" s="2313"/>
      <c r="V823" s="2313"/>
      <c r="W823" s="2313"/>
      <c r="X823" s="2313"/>
      <c r="Y823" s="2313"/>
      <c r="Z823" s="2313"/>
      <c r="AA823" s="2313"/>
      <c r="AB823" s="2313"/>
      <c r="AC823" s="2313"/>
      <c r="AD823" s="2313"/>
      <c r="AE823" s="2313"/>
      <c r="AF823" s="2313"/>
      <c r="AG823" s="2313"/>
      <c r="AH823" s="2313"/>
      <c r="AI823" s="2313"/>
      <c r="AJ823" s="2313"/>
      <c r="AK823" s="2313"/>
      <c r="AL823" s="2313"/>
      <c r="AM823" s="2314"/>
      <c r="AN823" s="2289"/>
      <c r="AO823" s="2290"/>
      <c r="AP823" s="2290"/>
      <c r="AQ823" s="2290"/>
      <c r="AR823" s="2291"/>
      <c r="AS823" s="2298"/>
      <c r="AT823" s="1567"/>
      <c r="AU823" s="1567"/>
      <c r="AV823" s="2251"/>
      <c r="AW823" s="2301"/>
      <c r="AX823" s="1567"/>
      <c r="AY823" s="1567"/>
      <c r="AZ823" s="1567"/>
      <c r="BA823" s="2251"/>
      <c r="BB823" s="2252"/>
      <c r="BC823" s="2257"/>
      <c r="BD823" s="2257"/>
      <c r="BE823" s="2258"/>
      <c r="BF823" s="2263"/>
      <c r="BG823" s="2263"/>
      <c r="BH823" s="2264"/>
      <c r="BI823" s="2267"/>
      <c r="BJ823" s="2267"/>
      <c r="BK823" s="2267"/>
      <c r="BL823" s="2267"/>
      <c r="BM823" s="2267"/>
      <c r="BN823" s="2267"/>
      <c r="BO823" s="2267"/>
      <c r="BP823" s="2267"/>
      <c r="BQ823" s="2270"/>
      <c r="BR823" s="2263"/>
      <c r="BS823" s="2264"/>
      <c r="BT823" s="2274"/>
      <c r="BU823" s="2274"/>
      <c r="BV823" s="2274"/>
      <c r="BW823" s="2274"/>
      <c r="BX823" s="2274"/>
      <c r="BY823" s="2274"/>
      <c r="BZ823" s="2274"/>
      <c r="CA823" s="2274"/>
      <c r="CB823" s="2274"/>
      <c r="CC823" s="2274"/>
      <c r="CD823" s="2275"/>
      <c r="CE823" s="76"/>
      <c r="CF823" s="76"/>
      <c r="CG823" s="77"/>
      <c r="CH823" s="77"/>
      <c r="CO823" s="85"/>
      <c r="CP823" s="85"/>
      <c r="CQ823" s="85"/>
      <c r="CR823" s="85"/>
      <c r="CS823" s="85"/>
      <c r="CT823" s="85"/>
      <c r="CU823" s="85"/>
      <c r="CV823" s="85"/>
    </row>
    <row r="824" spans="1:100" ht="12.75" customHeight="1" x14ac:dyDescent="0.2">
      <c r="A824" s="132" t="str">
        <f>+IF('⑧一覧からの作成用データ（異動届）'!$AC$45="印刷ＯＫ→",1,"")</f>
        <v/>
      </c>
      <c r="B824" s="2413"/>
      <c r="C824" s="2413"/>
      <c r="D824" s="2396"/>
      <c r="E824" s="2396"/>
      <c r="F824" s="2413"/>
      <c r="G824" s="2413"/>
      <c r="H824" s="2396"/>
      <c r="I824" s="2396"/>
      <c r="J824" s="486"/>
      <c r="K824" s="2344"/>
      <c r="L824" s="2344"/>
      <c r="M824" s="2306"/>
      <c r="N824" s="2307"/>
      <c r="O824" s="2307"/>
      <c r="P824" s="2307"/>
      <c r="Q824" s="2307"/>
      <c r="R824" s="2308"/>
      <c r="S824" s="1568"/>
      <c r="T824" s="1569"/>
      <c r="U824" s="1569"/>
      <c r="V824" s="1569"/>
      <c r="W824" s="1569"/>
      <c r="X824" s="1569"/>
      <c r="Y824" s="1569"/>
      <c r="Z824" s="1569"/>
      <c r="AA824" s="1569"/>
      <c r="AB824" s="1569"/>
      <c r="AC824" s="1569"/>
      <c r="AD824" s="1569"/>
      <c r="AE824" s="1569"/>
      <c r="AF824" s="1569"/>
      <c r="AG824" s="1569"/>
      <c r="AH824" s="1569"/>
      <c r="AI824" s="1569"/>
      <c r="AJ824" s="1569"/>
      <c r="AK824" s="1569"/>
      <c r="AL824" s="1569"/>
      <c r="AM824" s="1725"/>
      <c r="AN824" s="2289"/>
      <c r="AO824" s="2290"/>
      <c r="AP824" s="2290"/>
      <c r="AQ824" s="2290"/>
      <c r="AR824" s="2291"/>
      <c r="AS824" s="2295" t="str">
        <f>'⑧一覧からの作成用データ（異動届）'!$O$45&amp;""</f>
        <v/>
      </c>
      <c r="AT824" s="1566"/>
      <c r="AU824" s="1566"/>
      <c r="AV824" s="2247" t="s">
        <v>81</v>
      </c>
      <c r="AW824" s="2299"/>
      <c r="AX824" s="1566" t="str">
        <f>'⑧一覧からの作成用データ（異動届）'!V45&amp;""</f>
        <v>5</v>
      </c>
      <c r="AY824" s="1566"/>
      <c r="AZ824" s="1566"/>
      <c r="BA824" s="2247" t="s">
        <v>81</v>
      </c>
      <c r="BB824" s="2248"/>
      <c r="BC824" s="2351" t="str">
        <f>'⑧一覧からの作成用データ（異動届）'!$S$45&amp;"月"</f>
        <v>月</v>
      </c>
      <c r="BD824" s="2352"/>
      <c r="BE824" s="2353"/>
      <c r="BF824" s="2360" t="s">
        <v>108</v>
      </c>
      <c r="BG824" s="2361"/>
      <c r="BH824" s="2361"/>
      <c r="BI824" s="2267"/>
      <c r="BJ824" s="2267"/>
      <c r="BK824" s="2267"/>
      <c r="BL824" s="2267"/>
      <c r="BM824" s="2267"/>
      <c r="BN824" s="2267"/>
      <c r="BO824" s="2267"/>
      <c r="BP824" s="2267"/>
      <c r="BQ824" s="2364" t="s">
        <v>457</v>
      </c>
      <c r="BR824" s="2365"/>
      <c r="BS824" s="2365"/>
      <c r="BT824" s="2274"/>
      <c r="BU824" s="2274"/>
      <c r="BV824" s="2274"/>
      <c r="BW824" s="2274"/>
      <c r="BX824" s="2274"/>
      <c r="BY824" s="2274"/>
      <c r="BZ824" s="2274"/>
      <c r="CA824" s="2274"/>
      <c r="CB824" s="2274"/>
      <c r="CC824" s="2274"/>
      <c r="CD824" s="2275"/>
      <c r="CE824" s="76"/>
      <c r="CF824" s="76"/>
      <c r="CG824" s="77"/>
      <c r="CH824" s="77"/>
      <c r="CO824" s="85"/>
      <c r="CP824" s="85"/>
      <c r="CQ824" s="85"/>
      <c r="CR824" s="85"/>
      <c r="CS824" s="85"/>
      <c r="CT824" s="85"/>
      <c r="CU824" s="85"/>
      <c r="CV824" s="85"/>
    </row>
    <row r="825" spans="1:100" ht="12.75" customHeight="1" x14ac:dyDescent="0.2">
      <c r="A825" s="132" t="str">
        <f>+IF('⑧一覧からの作成用データ（異動届）'!$AC$45="印刷ＯＫ→",1,"")</f>
        <v/>
      </c>
      <c r="B825" s="2413"/>
      <c r="C825" s="2413"/>
      <c r="D825" s="2396"/>
      <c r="E825" s="2396"/>
      <c r="F825" s="2413"/>
      <c r="G825" s="2413"/>
      <c r="H825" s="2396"/>
      <c r="I825" s="2396"/>
      <c r="J825" s="486"/>
      <c r="K825" s="2344"/>
      <c r="L825" s="2344"/>
      <c r="M825" s="2309"/>
      <c r="N825" s="2310"/>
      <c r="O825" s="2310"/>
      <c r="P825" s="2310"/>
      <c r="Q825" s="2310"/>
      <c r="R825" s="2311"/>
      <c r="S825" s="1570"/>
      <c r="T825" s="1571"/>
      <c r="U825" s="1571"/>
      <c r="V825" s="1571"/>
      <c r="W825" s="1571"/>
      <c r="X825" s="1571"/>
      <c r="Y825" s="1571"/>
      <c r="Z825" s="1571"/>
      <c r="AA825" s="1571"/>
      <c r="AB825" s="1571"/>
      <c r="AC825" s="1571"/>
      <c r="AD825" s="1571"/>
      <c r="AE825" s="1571"/>
      <c r="AF825" s="1571"/>
      <c r="AG825" s="1571"/>
      <c r="AH825" s="1571"/>
      <c r="AI825" s="1571"/>
      <c r="AJ825" s="1571"/>
      <c r="AK825" s="1571"/>
      <c r="AL825" s="1571"/>
      <c r="AM825" s="1726"/>
      <c r="AN825" s="2289"/>
      <c r="AO825" s="2290"/>
      <c r="AP825" s="2290"/>
      <c r="AQ825" s="2290"/>
      <c r="AR825" s="2291"/>
      <c r="AS825" s="2296"/>
      <c r="AT825" s="2297"/>
      <c r="AU825" s="2297"/>
      <c r="AV825" s="2249"/>
      <c r="AW825" s="2300"/>
      <c r="AX825" s="2297"/>
      <c r="AY825" s="2297"/>
      <c r="AZ825" s="2297"/>
      <c r="BA825" s="2249"/>
      <c r="BB825" s="2250"/>
      <c r="BC825" s="2354"/>
      <c r="BD825" s="2355"/>
      <c r="BE825" s="2356"/>
      <c r="BF825" s="2362"/>
      <c r="BG825" s="2363"/>
      <c r="BH825" s="2363"/>
      <c r="BI825" s="2267"/>
      <c r="BJ825" s="2267"/>
      <c r="BK825" s="2267"/>
      <c r="BL825" s="2267"/>
      <c r="BM825" s="2267"/>
      <c r="BN825" s="2267"/>
      <c r="BO825" s="2267"/>
      <c r="BP825" s="2267"/>
      <c r="BQ825" s="2366"/>
      <c r="BR825" s="2367"/>
      <c r="BS825" s="2367"/>
      <c r="BT825" s="2274"/>
      <c r="BU825" s="2274"/>
      <c r="BV825" s="2274"/>
      <c r="BW825" s="2274"/>
      <c r="BX825" s="2274"/>
      <c r="BY825" s="2274"/>
      <c r="BZ825" s="2274"/>
      <c r="CA825" s="2274"/>
      <c r="CB825" s="2274"/>
      <c r="CC825" s="2274"/>
      <c r="CD825" s="2275"/>
      <c r="CE825" s="76"/>
      <c r="CF825" s="76"/>
      <c r="CG825" s="77"/>
      <c r="CH825" s="77"/>
      <c r="CN825" s="85"/>
      <c r="CO825" s="85"/>
      <c r="CP825" s="85"/>
      <c r="CQ825" s="85"/>
      <c r="CR825" s="85"/>
      <c r="CS825" s="85"/>
      <c r="CT825" s="87"/>
      <c r="CU825" s="85"/>
      <c r="CV825" s="85"/>
    </row>
    <row r="826" spans="1:100" ht="12.75" customHeight="1" x14ac:dyDescent="0.2">
      <c r="A826" s="132" t="str">
        <f>+IF('⑧一覧からの作成用データ（異動届）'!$AC$45="印刷ＯＫ→",1,"")</f>
        <v/>
      </c>
      <c r="B826" s="2413"/>
      <c r="C826" s="2413"/>
      <c r="D826" s="2396"/>
      <c r="E826" s="2396"/>
      <c r="F826" s="2413"/>
      <c r="G826" s="2413"/>
      <c r="H826" s="2396"/>
      <c r="I826" s="2396"/>
      <c r="J826" s="486"/>
      <c r="K826" s="2344"/>
      <c r="L826" s="2344"/>
      <c r="M826" s="697" t="s">
        <v>5</v>
      </c>
      <c r="N826" s="2051"/>
      <c r="O826" s="2051"/>
      <c r="P826" s="2051"/>
      <c r="Q826" s="2051"/>
      <c r="R826" s="2053"/>
      <c r="S826" s="2370" t="str">
        <f>'⑧一覧からの作成用データ（異動届）'!$G$45&amp;""</f>
        <v/>
      </c>
      <c r="T826" s="2371"/>
      <c r="U826" s="2371"/>
      <c r="V826" s="2371"/>
      <c r="W826" s="2371"/>
      <c r="X826" s="2371"/>
      <c r="Y826" s="2371"/>
      <c r="Z826" s="2371"/>
      <c r="AA826" s="2371"/>
      <c r="AB826" s="2371"/>
      <c r="AC826" s="2371"/>
      <c r="AD826" s="2371"/>
      <c r="AE826" s="2371"/>
      <c r="AF826" s="2371"/>
      <c r="AG826" s="2371"/>
      <c r="AH826" s="2371"/>
      <c r="AI826" s="2371"/>
      <c r="AJ826" s="2371"/>
      <c r="AK826" s="2371"/>
      <c r="AL826" s="2371"/>
      <c r="AM826" s="2371"/>
      <c r="AN826" s="2289"/>
      <c r="AO826" s="2290"/>
      <c r="AP826" s="2290"/>
      <c r="AQ826" s="2290"/>
      <c r="AR826" s="2291"/>
      <c r="AS826" s="2298"/>
      <c r="AT826" s="1567"/>
      <c r="AU826" s="1567"/>
      <c r="AV826" s="2251"/>
      <c r="AW826" s="2301"/>
      <c r="AX826" s="1567"/>
      <c r="AY826" s="1567"/>
      <c r="AZ826" s="1567"/>
      <c r="BA826" s="2251"/>
      <c r="BB826" s="2252"/>
      <c r="BC826" s="2357"/>
      <c r="BD826" s="2358"/>
      <c r="BE826" s="2359"/>
      <c r="BF826" s="2362"/>
      <c r="BG826" s="2363"/>
      <c r="BH826" s="2363"/>
      <c r="BI826" s="2267"/>
      <c r="BJ826" s="2267"/>
      <c r="BK826" s="2267"/>
      <c r="BL826" s="2267"/>
      <c r="BM826" s="2267"/>
      <c r="BN826" s="2267"/>
      <c r="BO826" s="2267"/>
      <c r="BP826" s="2267"/>
      <c r="BQ826" s="2366"/>
      <c r="BR826" s="2367"/>
      <c r="BS826" s="2367"/>
      <c r="BT826" s="2274"/>
      <c r="BU826" s="2274"/>
      <c r="BV826" s="2274"/>
      <c r="BW826" s="2274"/>
      <c r="BX826" s="2274"/>
      <c r="BY826" s="2274"/>
      <c r="BZ826" s="2274"/>
      <c r="CA826" s="2274"/>
      <c r="CB826" s="2274"/>
      <c r="CC826" s="2274"/>
      <c r="CD826" s="2275"/>
      <c r="CE826" s="76"/>
      <c r="CF826" s="76"/>
      <c r="CG826" s="77"/>
      <c r="CH826" s="77"/>
      <c r="CN826" s="85"/>
      <c r="CO826" s="85"/>
      <c r="CP826" s="85"/>
      <c r="CQ826" s="85"/>
      <c r="CR826" s="85"/>
      <c r="CS826" s="85"/>
      <c r="CT826" s="85"/>
      <c r="CU826" s="85"/>
      <c r="CV826" s="85"/>
    </row>
    <row r="827" spans="1:100" ht="12.75" customHeight="1" x14ac:dyDescent="0.2">
      <c r="A827" s="132" t="str">
        <f>+IF('⑧一覧からの作成用データ（異動届）'!$AC$45="印刷ＯＫ→",1,"")</f>
        <v/>
      </c>
      <c r="B827" s="2413"/>
      <c r="C827" s="2413"/>
      <c r="D827" s="2396"/>
      <c r="E827" s="2396"/>
      <c r="F827" s="2413"/>
      <c r="G827" s="2413"/>
      <c r="H827" s="2396"/>
      <c r="I827" s="2396"/>
      <c r="J827" s="486"/>
      <c r="K827" s="2344"/>
      <c r="L827" s="2344"/>
      <c r="M827" s="2165"/>
      <c r="N827" s="1564"/>
      <c r="O827" s="1564"/>
      <c r="P827" s="1564"/>
      <c r="Q827" s="1564"/>
      <c r="R827" s="1565"/>
      <c r="S827" s="2372"/>
      <c r="T827" s="2373"/>
      <c r="U827" s="2373"/>
      <c r="V827" s="2373"/>
      <c r="W827" s="2373"/>
      <c r="X827" s="2373"/>
      <c r="Y827" s="2373"/>
      <c r="Z827" s="2373"/>
      <c r="AA827" s="2373"/>
      <c r="AB827" s="2373"/>
      <c r="AC827" s="2373"/>
      <c r="AD827" s="2373"/>
      <c r="AE827" s="2373"/>
      <c r="AF827" s="2373"/>
      <c r="AG827" s="2373"/>
      <c r="AH827" s="2373"/>
      <c r="AI827" s="2373"/>
      <c r="AJ827" s="2373"/>
      <c r="AK827" s="2373"/>
      <c r="AL827" s="2373"/>
      <c r="AM827" s="2373"/>
      <c r="AN827" s="2289"/>
      <c r="AO827" s="2290"/>
      <c r="AP827" s="2290"/>
      <c r="AQ827" s="2290"/>
      <c r="AR827" s="2291"/>
      <c r="AS827" s="2376" t="str">
        <f>TEXT('⑧一覧からの作成用データ（異動届）'!$P$45,"#,##0")&amp;""</f>
        <v>0</v>
      </c>
      <c r="AT827" s="2376"/>
      <c r="AU827" s="2376"/>
      <c r="AV827" s="2376"/>
      <c r="AW827" s="2376"/>
      <c r="AX827" s="2232" t="str">
        <f>TEXT('⑧一覧からの作成用データ（異動届）'!$W$45,"#,##0")&amp;""</f>
        <v>左記（ア）（イ）を入力してください</v>
      </c>
      <c r="AY827" s="2232"/>
      <c r="AZ827" s="2232"/>
      <c r="BA827" s="2232"/>
      <c r="BB827" s="2233"/>
      <c r="BC827" s="2238" t="str">
        <f>'⑧一覧からの作成用データ（異動届）'!$T$45&amp;"日"</f>
        <v>日</v>
      </c>
      <c r="BD827" s="2239"/>
      <c r="BE827" s="2240"/>
      <c r="BF827" s="2362"/>
      <c r="BG827" s="2363"/>
      <c r="BH827" s="2363"/>
      <c r="BI827" s="2267"/>
      <c r="BJ827" s="2267"/>
      <c r="BK827" s="2267"/>
      <c r="BL827" s="2267"/>
      <c r="BM827" s="2267"/>
      <c r="BN827" s="2267"/>
      <c r="BO827" s="2267"/>
      <c r="BP827" s="2267"/>
      <c r="BQ827" s="2366"/>
      <c r="BR827" s="2367"/>
      <c r="BS827" s="2367"/>
      <c r="BT827" s="2274"/>
      <c r="BU827" s="2274"/>
      <c r="BV827" s="2274"/>
      <c r="BW827" s="2274"/>
      <c r="BX827" s="2274"/>
      <c r="BY827" s="2274"/>
      <c r="BZ827" s="2274"/>
      <c r="CA827" s="2274"/>
      <c r="CB827" s="2274"/>
      <c r="CC827" s="2274"/>
      <c r="CD827" s="2275"/>
      <c r="CE827" s="76"/>
      <c r="CF827" s="76"/>
      <c r="CG827" s="77"/>
      <c r="CH827" s="77"/>
      <c r="CN827" s="85"/>
      <c r="CO827" s="85"/>
      <c r="CP827" s="85"/>
      <c r="CQ827" s="85"/>
      <c r="CR827" s="85"/>
      <c r="CS827" s="85"/>
      <c r="CT827" s="85"/>
      <c r="CU827" s="85"/>
      <c r="CV827" s="85"/>
    </row>
    <row r="828" spans="1:100" ht="12.75" customHeight="1" x14ac:dyDescent="0.2">
      <c r="A828" s="132" t="str">
        <f>+IF('⑧一覧からの作成用データ（異動届）'!$AC$45="印刷ＯＫ→",1,"")</f>
        <v/>
      </c>
      <c r="B828" s="2413"/>
      <c r="C828" s="2413"/>
      <c r="D828" s="2396"/>
      <c r="E828" s="2396"/>
      <c r="F828" s="2413"/>
      <c r="G828" s="2413"/>
      <c r="H828" s="2396"/>
      <c r="I828" s="2396"/>
      <c r="J828" s="486"/>
      <c r="K828" s="2344"/>
      <c r="L828" s="2344"/>
      <c r="M828" s="2165"/>
      <c r="N828" s="1564"/>
      <c r="O828" s="1564"/>
      <c r="P828" s="1564"/>
      <c r="Q828" s="1564"/>
      <c r="R828" s="1565"/>
      <c r="S828" s="2372"/>
      <c r="T828" s="2373"/>
      <c r="U828" s="2373"/>
      <c r="V828" s="2373"/>
      <c r="W828" s="2373"/>
      <c r="X828" s="2373"/>
      <c r="Y828" s="2373"/>
      <c r="Z828" s="2373"/>
      <c r="AA828" s="2373"/>
      <c r="AB828" s="2373"/>
      <c r="AC828" s="2373"/>
      <c r="AD828" s="2373"/>
      <c r="AE828" s="2373"/>
      <c r="AF828" s="2373"/>
      <c r="AG828" s="2373"/>
      <c r="AH828" s="2373"/>
      <c r="AI828" s="2373"/>
      <c r="AJ828" s="2373"/>
      <c r="AK828" s="2373"/>
      <c r="AL828" s="2373"/>
      <c r="AM828" s="2373"/>
      <c r="AN828" s="2289"/>
      <c r="AO828" s="2290"/>
      <c r="AP828" s="2290"/>
      <c r="AQ828" s="2290"/>
      <c r="AR828" s="2291"/>
      <c r="AS828" s="2376"/>
      <c r="AT828" s="2376"/>
      <c r="AU828" s="2376"/>
      <c r="AV828" s="2376"/>
      <c r="AW828" s="2376"/>
      <c r="AX828" s="2234"/>
      <c r="AY828" s="2234"/>
      <c r="AZ828" s="2234"/>
      <c r="BA828" s="2234"/>
      <c r="BB828" s="2235"/>
      <c r="BC828" s="2241"/>
      <c r="BD828" s="2242"/>
      <c r="BE828" s="2243"/>
      <c r="BF828" s="2278" t="s">
        <v>542</v>
      </c>
      <c r="BG828" s="2280" t="s">
        <v>107</v>
      </c>
      <c r="BH828" s="2280"/>
      <c r="BI828" s="2280"/>
      <c r="BJ828" s="2280"/>
      <c r="BK828" s="2280"/>
      <c r="BL828" s="2280"/>
      <c r="BM828" s="2280"/>
      <c r="BN828" s="2280"/>
      <c r="BO828" s="610"/>
      <c r="BP828" s="2281" t="s">
        <v>525</v>
      </c>
      <c r="BQ828" s="2366"/>
      <c r="BR828" s="2367"/>
      <c r="BS828" s="2367"/>
      <c r="BT828" s="2274"/>
      <c r="BU828" s="2274"/>
      <c r="BV828" s="2274"/>
      <c r="BW828" s="2274"/>
      <c r="BX828" s="2274"/>
      <c r="BY828" s="2274"/>
      <c r="BZ828" s="2274"/>
      <c r="CA828" s="2274"/>
      <c r="CB828" s="2274"/>
      <c r="CC828" s="2274"/>
      <c r="CD828" s="2275"/>
      <c r="CE828" s="76"/>
      <c r="CF828" s="76"/>
      <c r="CG828" s="88"/>
      <c r="CH828" s="88"/>
      <c r="CN828" s="85"/>
      <c r="CO828" s="85"/>
      <c r="CP828" s="85"/>
      <c r="CQ828" s="85"/>
      <c r="CR828" s="85"/>
      <c r="CS828" s="85"/>
      <c r="CT828" s="85"/>
      <c r="CU828" s="85"/>
      <c r="CV828" s="85"/>
    </row>
    <row r="829" spans="1:100" ht="12.75" customHeight="1" thickBot="1" x14ac:dyDescent="0.25">
      <c r="A829" s="132" t="str">
        <f>+IF('⑧一覧からの作成用データ（異動届）'!$AC$45="印刷ＯＫ→",1,"")</f>
        <v/>
      </c>
      <c r="B829" s="2413"/>
      <c r="C829" s="2413"/>
      <c r="D829" s="2396"/>
      <c r="E829" s="2396"/>
      <c r="F829" s="2413"/>
      <c r="G829" s="2413"/>
      <c r="H829" s="2396"/>
      <c r="I829" s="2396"/>
      <c r="J829" s="486"/>
      <c r="K829" s="2344"/>
      <c r="L829" s="2344"/>
      <c r="M829" s="1559"/>
      <c r="N829" s="2052"/>
      <c r="O829" s="2052"/>
      <c r="P829" s="2052"/>
      <c r="Q829" s="2052"/>
      <c r="R829" s="2054"/>
      <c r="S829" s="2374"/>
      <c r="T829" s="2375"/>
      <c r="U829" s="2375"/>
      <c r="V829" s="2375"/>
      <c r="W829" s="2375"/>
      <c r="X829" s="2375"/>
      <c r="Y829" s="2375"/>
      <c r="Z829" s="2375"/>
      <c r="AA829" s="2375"/>
      <c r="AB829" s="2375"/>
      <c r="AC829" s="2375"/>
      <c r="AD829" s="2375"/>
      <c r="AE829" s="2375"/>
      <c r="AF829" s="2375"/>
      <c r="AG829" s="2375"/>
      <c r="AH829" s="2375"/>
      <c r="AI829" s="2375"/>
      <c r="AJ829" s="2375"/>
      <c r="AK829" s="2375"/>
      <c r="AL829" s="2375"/>
      <c r="AM829" s="2375"/>
      <c r="AN829" s="2292"/>
      <c r="AO829" s="2293"/>
      <c r="AP829" s="2293"/>
      <c r="AQ829" s="2293"/>
      <c r="AR829" s="2294"/>
      <c r="AS829" s="2377"/>
      <c r="AT829" s="2377"/>
      <c r="AU829" s="2377"/>
      <c r="AV829" s="2377"/>
      <c r="AW829" s="2377"/>
      <c r="AX829" s="2236"/>
      <c r="AY829" s="2236"/>
      <c r="AZ829" s="2236"/>
      <c r="BA829" s="2236"/>
      <c r="BB829" s="2237"/>
      <c r="BC829" s="2244"/>
      <c r="BD829" s="2245"/>
      <c r="BE829" s="2246"/>
      <c r="BF829" s="2279"/>
      <c r="BG829" s="2283"/>
      <c r="BH829" s="2283"/>
      <c r="BI829" s="2283"/>
      <c r="BJ829" s="2283"/>
      <c r="BK829" s="2283"/>
      <c r="BL829" s="2283"/>
      <c r="BM829" s="2283"/>
      <c r="BN829" s="2283"/>
      <c r="BO829" s="611"/>
      <c r="BP829" s="2282"/>
      <c r="BQ829" s="2368"/>
      <c r="BR829" s="2369"/>
      <c r="BS829" s="2369"/>
      <c r="BT829" s="2276"/>
      <c r="BU829" s="2276"/>
      <c r="BV829" s="2276"/>
      <c r="BW829" s="2276"/>
      <c r="BX829" s="2276"/>
      <c r="BY829" s="2276"/>
      <c r="BZ829" s="2276"/>
      <c r="CA829" s="2276"/>
      <c r="CB829" s="2276"/>
      <c r="CC829" s="2276"/>
      <c r="CD829" s="2277"/>
      <c r="CE829" s="89"/>
      <c r="CF829" s="89"/>
      <c r="CG829" s="88"/>
      <c r="CH829" s="88"/>
      <c r="CN829" s="85"/>
      <c r="CO829" s="85"/>
      <c r="CP829" s="85"/>
      <c r="CQ829" s="85"/>
      <c r="CR829" s="85"/>
      <c r="CS829" s="85"/>
      <c r="CT829" s="85"/>
      <c r="CU829" s="85"/>
      <c r="CV829" s="85"/>
    </row>
    <row r="830" spans="1:100" ht="6.75" customHeight="1" x14ac:dyDescent="0.2">
      <c r="A830" s="132" t="str">
        <f>+IF('⑧一覧からの作成用データ（異動届）'!$AC$45="印刷ＯＫ→",1,"")</f>
        <v/>
      </c>
      <c r="B830" s="2413"/>
      <c r="C830" s="2413"/>
      <c r="D830" s="2396"/>
      <c r="E830" s="2396"/>
      <c r="F830" s="2413"/>
      <c r="G830" s="2413"/>
      <c r="H830" s="2396"/>
      <c r="I830" s="2396"/>
      <c r="J830" s="486"/>
      <c r="K830" s="2211" t="s">
        <v>308</v>
      </c>
      <c r="L830" s="2211"/>
      <c r="M830" s="2211"/>
      <c r="N830" s="2211"/>
      <c r="O830" s="2211"/>
      <c r="P830" s="2211"/>
      <c r="Q830" s="2211"/>
      <c r="R830" s="2211"/>
      <c r="S830" s="2211"/>
      <c r="T830" s="2211"/>
      <c r="U830" s="2211"/>
      <c r="V830" s="2211"/>
      <c r="W830" s="2211"/>
      <c r="X830" s="2211"/>
      <c r="Y830" s="2211"/>
      <c r="Z830" s="2211"/>
      <c r="AA830" s="2211"/>
      <c r="AB830" s="2211"/>
      <c r="AC830" s="2211"/>
      <c r="AD830" s="2211"/>
      <c r="AE830" s="2211"/>
      <c r="AF830" s="2211"/>
      <c r="AG830" s="2211"/>
      <c r="AH830" s="2211"/>
      <c r="AI830" s="2211"/>
      <c r="AJ830" s="2211"/>
      <c r="AK830" s="2211"/>
      <c r="AL830" s="2211"/>
      <c r="AM830" s="2211"/>
      <c r="AN830" s="2212"/>
      <c r="AO830" s="2212"/>
      <c r="AP830" s="2212"/>
      <c r="AQ830" s="2212"/>
      <c r="AR830" s="2212"/>
      <c r="AS830" s="2212"/>
      <c r="AT830" s="2212"/>
      <c r="AU830" s="2212"/>
      <c r="AV830" s="2212"/>
      <c r="AW830" s="2212"/>
      <c r="AX830" s="2212"/>
      <c r="AY830" s="2212"/>
      <c r="AZ830" s="2212"/>
      <c r="BA830" s="2212"/>
      <c r="BB830" s="2212"/>
      <c r="BC830" s="2212"/>
      <c r="BD830" s="2212"/>
      <c r="BE830" s="2212"/>
      <c r="BF830" s="2211"/>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89"/>
      <c r="CC830" s="89"/>
      <c r="CD830" s="89"/>
      <c r="CE830" s="89"/>
      <c r="CF830" s="89"/>
      <c r="CG830" s="88"/>
      <c r="CH830" s="88"/>
      <c r="CN830" s="85"/>
      <c r="CO830" s="85"/>
      <c r="CP830" s="85"/>
      <c r="CQ830" s="85"/>
      <c r="CR830" s="85"/>
      <c r="CS830" s="85"/>
      <c r="CT830" s="85"/>
      <c r="CU830" s="85"/>
      <c r="CV830" s="85"/>
    </row>
    <row r="831" spans="1:100" ht="16.5" customHeight="1" thickBot="1" x14ac:dyDescent="0.25">
      <c r="A831" s="132" t="str">
        <f>+IF('⑧一覧からの作成用データ（異動届）'!$AC$45="印刷ＯＫ→",1,"")</f>
        <v/>
      </c>
      <c r="B831" s="2413"/>
      <c r="C831" s="2413"/>
      <c r="D831" s="2396"/>
      <c r="E831" s="2396"/>
      <c r="F831" s="2413"/>
      <c r="G831" s="2413"/>
      <c r="H831" s="2396"/>
      <c r="I831" s="2396"/>
      <c r="J831" s="486"/>
      <c r="K831" s="2212"/>
      <c r="L831" s="2212"/>
      <c r="M831" s="2212"/>
      <c r="N831" s="2212"/>
      <c r="O831" s="2212"/>
      <c r="P831" s="2212"/>
      <c r="Q831" s="2212"/>
      <c r="R831" s="2212"/>
      <c r="S831" s="2212"/>
      <c r="T831" s="2212"/>
      <c r="U831" s="2212"/>
      <c r="V831" s="2212"/>
      <c r="W831" s="2212"/>
      <c r="X831" s="2212"/>
      <c r="Y831" s="2212"/>
      <c r="Z831" s="2212"/>
      <c r="AA831" s="2212"/>
      <c r="AB831" s="2212"/>
      <c r="AC831" s="2212"/>
      <c r="AD831" s="2212"/>
      <c r="AE831" s="2212"/>
      <c r="AF831" s="2212"/>
      <c r="AG831" s="2212"/>
      <c r="AH831" s="2212"/>
      <c r="AI831" s="2212"/>
      <c r="AJ831" s="2212"/>
      <c r="AK831" s="2212"/>
      <c r="AL831" s="2212"/>
      <c r="AM831" s="2212"/>
      <c r="AN831" s="2212"/>
      <c r="AO831" s="2212"/>
      <c r="AP831" s="2212"/>
      <c r="AQ831" s="2212"/>
      <c r="AR831" s="2212"/>
      <c r="AS831" s="2212"/>
      <c r="AT831" s="2212"/>
      <c r="AU831" s="2212"/>
      <c r="AV831" s="2212"/>
      <c r="AW831" s="2212"/>
      <c r="AX831" s="2212"/>
      <c r="AY831" s="2212"/>
      <c r="AZ831" s="2212"/>
      <c r="BA831" s="2212"/>
      <c r="BB831" s="2212"/>
      <c r="BC831" s="2212"/>
      <c r="BD831" s="2212"/>
      <c r="BE831" s="2212"/>
      <c r="BF831" s="2212"/>
      <c r="BG831" s="89"/>
      <c r="BH831" s="89"/>
      <c r="BI831" s="89"/>
      <c r="BJ831" s="89"/>
      <c r="BK831" s="89"/>
      <c r="BL831" s="89"/>
      <c r="BM831" s="89"/>
      <c r="BN831" s="89"/>
      <c r="BO831" s="89"/>
      <c r="BP831" s="89"/>
      <c r="BQ831" s="89"/>
      <c r="BR831" s="89"/>
      <c r="BS831" s="89"/>
      <c r="BT831" s="89"/>
      <c r="BU831" s="89"/>
      <c r="BV831" s="89"/>
      <c r="BW831" s="89"/>
      <c r="BX831" s="89"/>
      <c r="BY831" s="89"/>
      <c r="BZ831" s="89"/>
      <c r="CA831" s="89"/>
      <c r="CB831" s="89"/>
      <c r="CC831" s="89"/>
      <c r="CD831" s="89"/>
      <c r="CE831" s="89"/>
      <c r="CF831" s="89"/>
      <c r="CG831" s="77"/>
      <c r="CH831" s="77"/>
      <c r="CN831" s="85"/>
      <c r="CO831" s="85"/>
      <c r="CP831" s="85"/>
      <c r="CQ831" s="85"/>
      <c r="CR831" s="85"/>
      <c r="CS831" s="85"/>
      <c r="CT831" s="85"/>
      <c r="CU831" s="85"/>
      <c r="CV831" s="85"/>
    </row>
    <row r="832" spans="1:100" ht="16.5" customHeight="1" x14ac:dyDescent="0.2">
      <c r="A832" s="132" t="str">
        <f>+IF('⑧一覧からの作成用データ（異動届）'!$AC$45="印刷ＯＫ→",1,"")</f>
        <v/>
      </c>
      <c r="B832" s="2413"/>
      <c r="C832" s="2413"/>
      <c r="D832" s="2396"/>
      <c r="E832" s="2396"/>
      <c r="F832" s="2413"/>
      <c r="G832" s="2413"/>
      <c r="H832" s="2396"/>
      <c r="I832" s="2396"/>
      <c r="J832" s="486"/>
      <c r="K832" s="2213" t="s">
        <v>35</v>
      </c>
      <c r="L832" s="2213"/>
      <c r="M832" s="2213"/>
      <c r="N832" s="1692" t="s">
        <v>10</v>
      </c>
      <c r="O832" s="1693"/>
      <c r="P832" s="1693"/>
      <c r="Q832" s="1693"/>
      <c r="R832" s="1693"/>
      <c r="S832" s="1693"/>
      <c r="T832" s="1693"/>
      <c r="U832" s="2214"/>
      <c r="V832" s="2215"/>
      <c r="W832" s="2215"/>
      <c r="X832" s="2215"/>
      <c r="Y832" s="2215"/>
      <c r="Z832" s="2215"/>
      <c r="AA832" s="2215"/>
      <c r="AB832" s="2215"/>
      <c r="AC832" s="2215"/>
      <c r="AD832" s="2215"/>
      <c r="AE832" s="2215"/>
      <c r="AF832" s="2215"/>
      <c r="AG832" s="2215"/>
      <c r="AH832" s="2216"/>
      <c r="AI832" s="2220" t="s">
        <v>229</v>
      </c>
      <c r="AJ832" s="2221"/>
      <c r="AK832" s="2222"/>
      <c r="AL832" s="2226" t="s">
        <v>39</v>
      </c>
      <c r="AM832" s="2227"/>
      <c r="AN832" s="2227"/>
      <c r="AO832" s="2227"/>
      <c r="AP832" s="2227"/>
      <c r="AQ832" s="2227"/>
      <c r="AR832" s="2227"/>
      <c r="AS832" s="2228"/>
      <c r="AT832" s="2077"/>
      <c r="AU832" s="2077"/>
      <c r="AV832" s="2077"/>
      <c r="AW832" s="2077"/>
      <c r="AX832" s="2077"/>
      <c r="AY832" s="2077"/>
      <c r="AZ832" s="2077"/>
      <c r="BA832" s="2077"/>
      <c r="BB832" s="2077"/>
      <c r="BC832" s="2077"/>
      <c r="BD832" s="2077"/>
      <c r="BE832" s="2177"/>
      <c r="BF832" s="2178"/>
      <c r="BG832" s="2199" t="s">
        <v>40</v>
      </c>
      <c r="BH832" s="2200"/>
      <c r="BI832" s="2200"/>
      <c r="BJ832" s="2200"/>
      <c r="BK832" s="2200"/>
      <c r="BL832" s="2200"/>
      <c r="BM832" s="2200"/>
      <c r="BN832" s="2200"/>
      <c r="BO832" s="2200"/>
      <c r="BP832" s="2200"/>
      <c r="BQ832" s="2200"/>
      <c r="BR832" s="2202" t="str">
        <f>IF('⑧一覧からの作成用データ（異動届）'!$Y$45="","",TEXT('⑧一覧からの作成用データ（異動届）'!$Y$45,"#,##0")&amp;"")</f>
        <v/>
      </c>
      <c r="BS832" s="2203"/>
      <c r="BT832" s="2203"/>
      <c r="BU832" s="2203"/>
      <c r="BV832" s="2203"/>
      <c r="BW832" s="2203"/>
      <c r="BX832" s="2203"/>
      <c r="BY832" s="2203"/>
      <c r="BZ832" s="2204"/>
      <c r="CA832" s="2208" t="s">
        <v>7</v>
      </c>
      <c r="CB832" s="2208"/>
      <c r="CC832" s="2208"/>
      <c r="CD832" s="2209"/>
      <c r="CE832" s="23"/>
      <c r="CF832" s="76"/>
      <c r="CG832" s="77"/>
      <c r="CH832" s="77"/>
      <c r="CN832" s="85"/>
      <c r="CO832" s="85"/>
      <c r="CP832" s="85"/>
      <c r="CQ832" s="85"/>
      <c r="CR832" s="85"/>
      <c r="CS832" s="85"/>
      <c r="CT832" s="85"/>
      <c r="CU832" s="85"/>
      <c r="CV832" s="85"/>
    </row>
    <row r="833" spans="1:100" ht="16.5" customHeight="1" thickBot="1" x14ac:dyDescent="0.25">
      <c r="A833" s="132" t="str">
        <f>+IF('⑧一覧からの作成用データ（異動届）'!$AC$45="印刷ＯＫ→",1,"")</f>
        <v/>
      </c>
      <c r="B833" s="2413"/>
      <c r="C833" s="2413"/>
      <c r="D833" s="2396"/>
      <c r="E833" s="2396"/>
      <c r="F833" s="2413"/>
      <c r="G833" s="2413"/>
      <c r="H833" s="2396"/>
      <c r="I833" s="2396"/>
      <c r="J833" s="486"/>
      <c r="K833" s="2213"/>
      <c r="L833" s="2213"/>
      <c r="M833" s="2213"/>
      <c r="N833" s="1698"/>
      <c r="O833" s="1699"/>
      <c r="P833" s="1699"/>
      <c r="Q833" s="1699"/>
      <c r="R833" s="1699"/>
      <c r="S833" s="1699"/>
      <c r="T833" s="1699"/>
      <c r="U833" s="2217"/>
      <c r="V833" s="2218"/>
      <c r="W833" s="2218"/>
      <c r="X833" s="2218"/>
      <c r="Y833" s="2218"/>
      <c r="Z833" s="2218"/>
      <c r="AA833" s="2218"/>
      <c r="AB833" s="2218"/>
      <c r="AC833" s="2218"/>
      <c r="AD833" s="2218"/>
      <c r="AE833" s="2218"/>
      <c r="AF833" s="2218"/>
      <c r="AG833" s="2218"/>
      <c r="AH833" s="2219"/>
      <c r="AI833" s="2223"/>
      <c r="AJ833" s="2224"/>
      <c r="AK833" s="2225"/>
      <c r="AL833" s="2229"/>
      <c r="AM833" s="2230"/>
      <c r="AN833" s="2230"/>
      <c r="AO833" s="2230"/>
      <c r="AP833" s="2230"/>
      <c r="AQ833" s="2230"/>
      <c r="AR833" s="2230"/>
      <c r="AS833" s="2231"/>
      <c r="AT833" s="2077"/>
      <c r="AU833" s="2077"/>
      <c r="AV833" s="2077"/>
      <c r="AW833" s="2077"/>
      <c r="AX833" s="2077"/>
      <c r="AY833" s="2077"/>
      <c r="AZ833" s="2077"/>
      <c r="BA833" s="2077"/>
      <c r="BB833" s="2077"/>
      <c r="BC833" s="2077"/>
      <c r="BD833" s="2077"/>
      <c r="BE833" s="2198"/>
      <c r="BF833" s="2196"/>
      <c r="BG833" s="2201"/>
      <c r="BH833" s="1530"/>
      <c r="BI833" s="1530"/>
      <c r="BJ833" s="1530"/>
      <c r="BK833" s="1530"/>
      <c r="BL833" s="1530"/>
      <c r="BM833" s="1530"/>
      <c r="BN833" s="1530"/>
      <c r="BO833" s="1530"/>
      <c r="BP833" s="1530"/>
      <c r="BQ833" s="1530"/>
      <c r="BR833" s="2205"/>
      <c r="BS833" s="2206"/>
      <c r="BT833" s="2206"/>
      <c r="BU833" s="2206"/>
      <c r="BV833" s="2206"/>
      <c r="BW833" s="2206"/>
      <c r="BX833" s="2206"/>
      <c r="BY833" s="2206"/>
      <c r="BZ833" s="2207"/>
      <c r="CA833" s="1632"/>
      <c r="CB833" s="1632"/>
      <c r="CC833" s="1632"/>
      <c r="CD833" s="2210"/>
      <c r="CE833" s="76"/>
      <c r="CF833" s="76"/>
      <c r="CG833" s="77"/>
      <c r="CH833" s="77"/>
      <c r="CN833" s="85"/>
      <c r="CO833" s="85"/>
      <c r="CP833" s="85"/>
      <c r="CQ833" s="85"/>
      <c r="CR833" s="85"/>
      <c r="CS833" s="85"/>
      <c r="CT833" s="85"/>
      <c r="CU833" s="85"/>
      <c r="CV833" s="85"/>
    </row>
    <row r="834" spans="1:100" ht="16.5" customHeight="1" x14ac:dyDescent="0.2">
      <c r="A834" s="132" t="str">
        <f>+IF('⑧一覧からの作成用データ（異動届）'!$AC$45="印刷ＯＫ→",1,"")</f>
        <v/>
      </c>
      <c r="B834" s="2413"/>
      <c r="C834" s="2413"/>
      <c r="D834" s="2396"/>
      <c r="E834" s="2396"/>
      <c r="F834" s="2413"/>
      <c r="G834" s="2413"/>
      <c r="H834" s="2396"/>
      <c r="I834" s="2396"/>
      <c r="J834" s="486"/>
      <c r="K834" s="2213"/>
      <c r="L834" s="2213"/>
      <c r="M834" s="2213"/>
      <c r="N834" s="2168" t="s">
        <v>21</v>
      </c>
      <c r="O834" s="2169"/>
      <c r="P834" s="2169"/>
      <c r="Q834" s="2169"/>
      <c r="R834" s="2169"/>
      <c r="S834" s="2169"/>
      <c r="T834" s="2170"/>
      <c r="U834" s="2177" t="s">
        <v>543</v>
      </c>
      <c r="V834" s="2178"/>
      <c r="W834" s="2179"/>
      <c r="X834" s="2179"/>
      <c r="Y834" s="2179"/>
      <c r="Z834" s="2179"/>
      <c r="AA834" s="2179"/>
      <c r="AB834" s="2179"/>
      <c r="AC834" s="2179"/>
      <c r="AD834" s="2179"/>
      <c r="AE834" s="63"/>
      <c r="AF834" s="63"/>
      <c r="AG834" s="63"/>
      <c r="AH834" s="63"/>
      <c r="AI834" s="63"/>
      <c r="AJ834" s="63"/>
      <c r="AK834" s="63"/>
      <c r="AL834" s="63"/>
      <c r="AM834" s="63"/>
      <c r="AN834" s="63"/>
      <c r="AO834" s="64"/>
      <c r="AP834" s="2180" t="s">
        <v>38</v>
      </c>
      <c r="AQ834" s="2181"/>
      <c r="AR834" s="2073" t="s">
        <v>33</v>
      </c>
      <c r="AS834" s="2074"/>
      <c r="AT834" s="2077"/>
      <c r="AU834" s="2077"/>
      <c r="AV834" s="2077"/>
      <c r="AW834" s="2077"/>
      <c r="AX834" s="2077"/>
      <c r="AY834" s="2077"/>
      <c r="AZ834" s="2077"/>
      <c r="BA834" s="2077"/>
      <c r="BB834" s="2077"/>
      <c r="BC834" s="2077"/>
      <c r="BD834" s="2077"/>
      <c r="BE834" s="2077"/>
      <c r="BF834" s="2078"/>
      <c r="BG834" s="57"/>
      <c r="BH834" s="76"/>
      <c r="BI834" s="76"/>
      <c r="BJ834" s="2057" t="str">
        <f>'⑧一覧からの作成用データ（異動届）'!$X$45&amp;""</f>
        <v/>
      </c>
      <c r="BK834" s="2058"/>
      <c r="BL834" s="2058"/>
      <c r="BM834" s="2058"/>
      <c r="BN834" s="2058"/>
      <c r="BO834" s="2059"/>
      <c r="BP834" s="1720" t="s">
        <v>311</v>
      </c>
      <c r="BQ834" s="2063"/>
      <c r="BR834" s="2063"/>
      <c r="BS834" s="2063"/>
      <c r="BT834" s="2063"/>
      <c r="BU834" s="2063"/>
      <c r="BV834" s="2063"/>
      <c r="BW834" s="2063"/>
      <c r="BX834" s="2063"/>
      <c r="BY834" s="2063"/>
      <c r="BZ834" s="2063"/>
      <c r="CA834" s="2063"/>
      <c r="CB834" s="2063"/>
      <c r="CC834" s="2063"/>
      <c r="CD834" s="2064"/>
      <c r="CE834" s="76"/>
      <c r="CF834" s="76"/>
      <c r="CG834" s="77"/>
      <c r="CH834" s="77"/>
      <c r="CN834" s="85"/>
      <c r="CO834" s="85"/>
      <c r="CP834" s="85"/>
      <c r="CQ834" s="85"/>
      <c r="CR834" s="85"/>
      <c r="CS834" s="85"/>
    </row>
    <row r="835" spans="1:100" ht="16.5" customHeight="1" thickBot="1" x14ac:dyDescent="0.25">
      <c r="A835" s="132" t="str">
        <f>+IF('⑧一覧からの作成用データ（異動届）'!$AC$45="印刷ＯＫ→",1,"")</f>
        <v/>
      </c>
      <c r="B835" s="2413"/>
      <c r="C835" s="2413"/>
      <c r="D835" s="2396"/>
      <c r="E835" s="2396"/>
      <c r="F835" s="2413"/>
      <c r="G835" s="2413"/>
      <c r="H835" s="2396"/>
      <c r="I835" s="2396"/>
      <c r="J835" s="486"/>
      <c r="K835" s="2213"/>
      <c r="L835" s="2213"/>
      <c r="M835" s="2213"/>
      <c r="N835" s="2171"/>
      <c r="O835" s="2172"/>
      <c r="P835" s="2172"/>
      <c r="Q835" s="2172"/>
      <c r="R835" s="2172"/>
      <c r="S835" s="2172"/>
      <c r="T835" s="2173"/>
      <c r="U835" s="2067"/>
      <c r="V835" s="2068"/>
      <c r="W835" s="2068"/>
      <c r="X835" s="2068"/>
      <c r="Y835" s="2068"/>
      <c r="Z835" s="2068"/>
      <c r="AA835" s="2068"/>
      <c r="AB835" s="2068"/>
      <c r="AC835" s="2068"/>
      <c r="AD835" s="2068"/>
      <c r="AE835" s="2068"/>
      <c r="AF835" s="2068"/>
      <c r="AG835" s="2068"/>
      <c r="AH835" s="2068"/>
      <c r="AI835" s="2068"/>
      <c r="AJ835" s="2068"/>
      <c r="AK835" s="2068"/>
      <c r="AL835" s="2068"/>
      <c r="AM835" s="2068"/>
      <c r="AN835" s="2068"/>
      <c r="AO835" s="2069"/>
      <c r="AP835" s="2182"/>
      <c r="AQ835" s="2183"/>
      <c r="AR835" s="2075"/>
      <c r="AS835" s="2076"/>
      <c r="AT835" s="2077"/>
      <c r="AU835" s="2077"/>
      <c r="AV835" s="2077"/>
      <c r="AW835" s="2077"/>
      <c r="AX835" s="2077"/>
      <c r="AY835" s="2077"/>
      <c r="AZ835" s="2077"/>
      <c r="BA835" s="2077"/>
      <c r="BB835" s="2077"/>
      <c r="BC835" s="2077"/>
      <c r="BD835" s="2077"/>
      <c r="BE835" s="2077"/>
      <c r="BF835" s="2078"/>
      <c r="BG835" s="57"/>
      <c r="BH835" s="76"/>
      <c r="BI835" s="76"/>
      <c r="BJ835" s="2060"/>
      <c r="BK835" s="2061"/>
      <c r="BL835" s="2061"/>
      <c r="BM835" s="2061"/>
      <c r="BN835" s="2061"/>
      <c r="BO835" s="2062"/>
      <c r="BP835" s="2063"/>
      <c r="BQ835" s="2063"/>
      <c r="BR835" s="2063"/>
      <c r="BS835" s="2063"/>
      <c r="BT835" s="2063"/>
      <c r="BU835" s="2063"/>
      <c r="BV835" s="2063"/>
      <c r="BW835" s="2063"/>
      <c r="BX835" s="2063"/>
      <c r="BY835" s="2063"/>
      <c r="BZ835" s="2063"/>
      <c r="CA835" s="2063"/>
      <c r="CB835" s="2063"/>
      <c r="CC835" s="2063"/>
      <c r="CD835" s="2064"/>
      <c r="CE835" s="76"/>
      <c r="CF835" s="76"/>
      <c r="CG835" s="77"/>
      <c r="CH835" s="77"/>
      <c r="CN835" s="85"/>
      <c r="CO835" s="85"/>
      <c r="CP835" s="85"/>
      <c r="CQ835" s="85"/>
      <c r="CR835" s="85"/>
      <c r="CS835" s="85"/>
    </row>
    <row r="836" spans="1:100" ht="16.5" customHeight="1" thickBot="1" x14ac:dyDescent="0.25">
      <c r="A836" s="132" t="str">
        <f>+IF('⑧一覧からの作成用データ（異動届）'!$AC$45="印刷ＯＫ→",1,"")</f>
        <v/>
      </c>
      <c r="B836" s="2413"/>
      <c r="C836" s="2413"/>
      <c r="D836" s="2396"/>
      <c r="E836" s="2396"/>
      <c r="F836" s="2413"/>
      <c r="G836" s="2413"/>
      <c r="H836" s="2396"/>
      <c r="I836" s="2396"/>
      <c r="J836" s="486"/>
      <c r="K836" s="2213"/>
      <c r="L836" s="2213"/>
      <c r="M836" s="2213"/>
      <c r="N836" s="2174"/>
      <c r="O836" s="2175"/>
      <c r="P836" s="2175"/>
      <c r="Q836" s="2175"/>
      <c r="R836" s="2175"/>
      <c r="S836" s="2175"/>
      <c r="T836" s="2176"/>
      <c r="U836" s="2070"/>
      <c r="V836" s="2071"/>
      <c r="W836" s="2071"/>
      <c r="X836" s="2071"/>
      <c r="Y836" s="2071"/>
      <c r="Z836" s="2071"/>
      <c r="AA836" s="2071"/>
      <c r="AB836" s="2071"/>
      <c r="AC836" s="2071"/>
      <c r="AD836" s="2071"/>
      <c r="AE836" s="2071"/>
      <c r="AF836" s="2071"/>
      <c r="AG836" s="2071"/>
      <c r="AH836" s="2071"/>
      <c r="AI836" s="2071"/>
      <c r="AJ836" s="2071"/>
      <c r="AK836" s="2071"/>
      <c r="AL836" s="2071"/>
      <c r="AM836" s="2071"/>
      <c r="AN836" s="2071"/>
      <c r="AO836" s="2072"/>
      <c r="AP836" s="2182"/>
      <c r="AQ836" s="2183"/>
      <c r="AR836" s="2073" t="s">
        <v>3</v>
      </c>
      <c r="AS836" s="2074"/>
      <c r="AT836" s="2077"/>
      <c r="AU836" s="2077"/>
      <c r="AV836" s="2077"/>
      <c r="AW836" s="2077"/>
      <c r="AX836" s="2077"/>
      <c r="AY836" s="2077"/>
      <c r="AZ836" s="2077"/>
      <c r="BA836" s="2077"/>
      <c r="BB836" s="2077"/>
      <c r="BC836" s="2077"/>
      <c r="BD836" s="2077"/>
      <c r="BE836" s="2077"/>
      <c r="BF836" s="2078"/>
      <c r="BG836" s="58"/>
      <c r="BH836" s="59"/>
      <c r="BI836" s="59"/>
      <c r="BJ836" s="59"/>
      <c r="BK836" s="59"/>
      <c r="BL836" s="59"/>
      <c r="BM836" s="59"/>
      <c r="BN836" s="59"/>
      <c r="BO836" s="59"/>
      <c r="BP836" s="2065"/>
      <c r="BQ836" s="2065"/>
      <c r="BR836" s="2065"/>
      <c r="BS836" s="2065"/>
      <c r="BT836" s="2065"/>
      <c r="BU836" s="2065"/>
      <c r="BV836" s="2065"/>
      <c r="BW836" s="2065"/>
      <c r="BX836" s="2065"/>
      <c r="BY836" s="2065"/>
      <c r="BZ836" s="2065"/>
      <c r="CA836" s="2065"/>
      <c r="CB836" s="2065"/>
      <c r="CC836" s="2065"/>
      <c r="CD836" s="2066"/>
      <c r="CE836" s="76"/>
      <c r="CF836" s="76"/>
      <c r="CG836" s="77"/>
      <c r="CH836" s="77"/>
      <c r="CN836" s="85"/>
      <c r="CO836" s="85"/>
      <c r="CP836" s="85"/>
      <c r="CQ836" s="85"/>
      <c r="CR836" s="85"/>
      <c r="CS836" s="85"/>
      <c r="CT836" s="85"/>
      <c r="CU836" s="85"/>
      <c r="CV836" s="85"/>
    </row>
    <row r="837" spans="1:100" ht="16.5" customHeight="1" thickBot="1" x14ac:dyDescent="0.25">
      <c r="A837" s="132" t="str">
        <f>+IF('⑧一覧からの作成用データ（異動届）'!$AC$45="印刷ＯＫ→",1,"")</f>
        <v/>
      </c>
      <c r="B837" s="2413"/>
      <c r="C837" s="2413"/>
      <c r="D837" s="2396"/>
      <c r="E837" s="2396"/>
      <c r="F837" s="2413"/>
      <c r="G837" s="2413"/>
      <c r="H837" s="2396"/>
      <c r="I837" s="2396"/>
      <c r="J837" s="486"/>
      <c r="K837" s="2213"/>
      <c r="L837" s="2213"/>
      <c r="M837" s="2213"/>
      <c r="N837" s="1529" t="s">
        <v>36</v>
      </c>
      <c r="O837" s="2079"/>
      <c r="P837" s="2079"/>
      <c r="Q837" s="2079"/>
      <c r="R837" s="2079"/>
      <c r="S837" s="2079"/>
      <c r="T837" s="2080"/>
      <c r="U837" s="2081"/>
      <c r="V837" s="2082"/>
      <c r="W837" s="2082"/>
      <c r="X837" s="2082"/>
      <c r="Y837" s="2082"/>
      <c r="Z837" s="2082"/>
      <c r="AA837" s="2082"/>
      <c r="AB837" s="2082"/>
      <c r="AC837" s="2082"/>
      <c r="AD837" s="2082"/>
      <c r="AE837" s="2082"/>
      <c r="AF837" s="2082"/>
      <c r="AG837" s="2082"/>
      <c r="AH837" s="2082"/>
      <c r="AI837" s="2082"/>
      <c r="AJ837" s="2082"/>
      <c r="AK837" s="2082"/>
      <c r="AL837" s="2082"/>
      <c r="AM837" s="2082"/>
      <c r="AN837" s="2082"/>
      <c r="AO837" s="2083"/>
      <c r="AP837" s="2182"/>
      <c r="AQ837" s="2183"/>
      <c r="AR837" s="2075"/>
      <c r="AS837" s="2076"/>
      <c r="AT837" s="2077"/>
      <c r="AU837" s="2077"/>
      <c r="AV837" s="2077"/>
      <c r="AW837" s="2077"/>
      <c r="AX837" s="2077"/>
      <c r="AY837" s="2077"/>
      <c r="AZ837" s="2077"/>
      <c r="BA837" s="2077"/>
      <c r="BB837" s="2077"/>
      <c r="BC837" s="2077"/>
      <c r="BD837" s="2077"/>
      <c r="BE837" s="2077"/>
      <c r="BF837" s="2078"/>
      <c r="BG837" s="2165" t="s">
        <v>34</v>
      </c>
      <c r="BH837" s="1564"/>
      <c r="BI837" s="1564"/>
      <c r="BJ837" s="1564"/>
      <c r="BK837" s="1564"/>
      <c r="BL837" s="1564"/>
      <c r="BM837" s="1564"/>
      <c r="BN837" s="1564"/>
      <c r="BO837" s="1565"/>
      <c r="BP837" s="2166"/>
      <c r="BQ837" s="714"/>
      <c r="BR837" s="714"/>
      <c r="BS837" s="714"/>
      <c r="BT837" s="714"/>
      <c r="BU837" s="714"/>
      <c r="BV837" s="714"/>
      <c r="BW837" s="714"/>
      <c r="BX837" s="714"/>
      <c r="BY837" s="714"/>
      <c r="BZ837" s="714"/>
      <c r="CA837" s="714"/>
      <c r="CB837" s="714"/>
      <c r="CC837" s="714"/>
      <c r="CD837" s="2167"/>
      <c r="CE837" s="76"/>
      <c r="CF837" s="76"/>
      <c r="CG837" s="77"/>
      <c r="CH837" s="77"/>
      <c r="CN837" s="85"/>
      <c r="CO837" s="85"/>
      <c r="CP837" s="85"/>
      <c r="CQ837" s="85"/>
      <c r="CR837" s="85"/>
      <c r="CS837" s="85"/>
      <c r="CT837" s="85"/>
      <c r="CU837" s="85"/>
      <c r="CV837" s="85"/>
    </row>
    <row r="838" spans="1:100" ht="16.5" customHeight="1" x14ac:dyDescent="0.2">
      <c r="A838" s="132" t="str">
        <f>+IF('⑧一覧からの作成用データ（異動届）'!$AC$45="印刷ＯＫ→",1,"")</f>
        <v/>
      </c>
      <c r="B838" s="2413"/>
      <c r="C838" s="2413"/>
      <c r="D838" s="2396"/>
      <c r="E838" s="2396"/>
      <c r="F838" s="2413"/>
      <c r="G838" s="2413"/>
      <c r="H838" s="2396"/>
      <c r="I838" s="2396"/>
      <c r="J838" s="486"/>
      <c r="K838" s="2213"/>
      <c r="L838" s="2213"/>
      <c r="M838" s="2213"/>
      <c r="N838" s="2186" t="s">
        <v>37</v>
      </c>
      <c r="O838" s="2187"/>
      <c r="P838" s="2187"/>
      <c r="Q838" s="2187"/>
      <c r="R838" s="2187"/>
      <c r="S838" s="2187"/>
      <c r="T838" s="2188"/>
      <c r="U838" s="2192"/>
      <c r="V838" s="2193"/>
      <c r="W838" s="2193"/>
      <c r="X838" s="2193"/>
      <c r="Y838" s="2193"/>
      <c r="Z838" s="2193"/>
      <c r="AA838" s="2193"/>
      <c r="AB838" s="2193"/>
      <c r="AC838" s="2193"/>
      <c r="AD838" s="2193"/>
      <c r="AE838" s="2193"/>
      <c r="AF838" s="2193"/>
      <c r="AG838" s="2193"/>
      <c r="AH838" s="2193"/>
      <c r="AI838" s="2193"/>
      <c r="AJ838" s="2193"/>
      <c r="AK838" s="2193"/>
      <c r="AL838" s="2193"/>
      <c r="AM838" s="2193"/>
      <c r="AN838" s="2193"/>
      <c r="AO838" s="2194"/>
      <c r="AP838" s="2182"/>
      <c r="AQ838" s="2183"/>
      <c r="AR838" s="2073" t="s">
        <v>4</v>
      </c>
      <c r="AS838" s="2074"/>
      <c r="AT838" s="2178"/>
      <c r="AU838" s="2195"/>
      <c r="AV838" s="2195"/>
      <c r="AW838" s="2195"/>
      <c r="AX838" s="2195"/>
      <c r="AY838" s="2195"/>
      <c r="AZ838" s="2195"/>
      <c r="BA838" s="2195"/>
      <c r="BB838" s="2195"/>
      <c r="BC838" s="2195"/>
      <c r="BD838" s="2195"/>
      <c r="BE838" s="2195"/>
      <c r="BF838" s="2195"/>
      <c r="BG838" s="1640" t="s">
        <v>309</v>
      </c>
      <c r="BH838" s="1590"/>
      <c r="BI838" s="1590"/>
      <c r="BJ838" s="1590"/>
      <c r="BK838" s="1590"/>
      <c r="BL838" s="1590"/>
      <c r="BM838" s="1590"/>
      <c r="BN838" s="1590"/>
      <c r="BO838" s="2039"/>
      <c r="BP838" s="2041"/>
      <c r="BQ838" s="2042"/>
      <c r="BR838" s="2042"/>
      <c r="BS838" s="2043"/>
      <c r="BT838" s="2047" t="s">
        <v>41</v>
      </c>
      <c r="BU838" s="2048"/>
      <c r="BV838" s="2048"/>
      <c r="BW838" s="2051" t="s">
        <v>42</v>
      </c>
      <c r="BX838" s="2051"/>
      <c r="BY838" s="2051"/>
      <c r="BZ838" s="2051"/>
      <c r="CA838" s="2051" t="s">
        <v>43</v>
      </c>
      <c r="CB838" s="2051"/>
      <c r="CC838" s="2051"/>
      <c r="CD838" s="2053"/>
      <c r="CE838" s="76"/>
      <c r="CF838" s="76"/>
      <c r="CG838" s="77"/>
      <c r="CH838" s="77"/>
      <c r="CN838" s="85"/>
      <c r="CO838" s="85"/>
      <c r="CP838" s="85"/>
      <c r="CQ838" s="85"/>
      <c r="CR838" s="85"/>
      <c r="CS838" s="85"/>
      <c r="CT838" s="85"/>
      <c r="CU838" s="85"/>
      <c r="CV838" s="85"/>
    </row>
    <row r="839" spans="1:100" ht="12" customHeight="1" thickBot="1" x14ac:dyDescent="0.25">
      <c r="A839" s="132" t="str">
        <f>+IF('⑧一覧からの作成用データ（異動届）'!$AC$45="印刷ＯＫ→",1,"")</f>
        <v/>
      </c>
      <c r="B839" s="2413"/>
      <c r="C839" s="2413"/>
      <c r="D839" s="2396"/>
      <c r="E839" s="2396"/>
      <c r="F839" s="2413"/>
      <c r="G839" s="2413"/>
      <c r="H839" s="2396"/>
      <c r="I839" s="2396"/>
      <c r="J839" s="486"/>
      <c r="K839" s="2213"/>
      <c r="L839" s="2213"/>
      <c r="M839" s="2213"/>
      <c r="N839" s="2189"/>
      <c r="O839" s="2190"/>
      <c r="P839" s="2190"/>
      <c r="Q839" s="2190"/>
      <c r="R839" s="2190"/>
      <c r="S839" s="2190"/>
      <c r="T839" s="2191"/>
      <c r="U839" s="2070"/>
      <c r="V839" s="2071"/>
      <c r="W839" s="2071"/>
      <c r="X839" s="2071"/>
      <c r="Y839" s="2071"/>
      <c r="Z839" s="2071"/>
      <c r="AA839" s="2071"/>
      <c r="AB839" s="2071"/>
      <c r="AC839" s="2071"/>
      <c r="AD839" s="2071"/>
      <c r="AE839" s="2071"/>
      <c r="AF839" s="2071"/>
      <c r="AG839" s="2071"/>
      <c r="AH839" s="2071"/>
      <c r="AI839" s="2071"/>
      <c r="AJ839" s="2071"/>
      <c r="AK839" s="2071"/>
      <c r="AL839" s="2071"/>
      <c r="AM839" s="2071"/>
      <c r="AN839" s="2071"/>
      <c r="AO839" s="2072"/>
      <c r="AP839" s="2184"/>
      <c r="AQ839" s="2185"/>
      <c r="AR839" s="2075"/>
      <c r="AS839" s="2076"/>
      <c r="AT839" s="2196"/>
      <c r="AU839" s="2197"/>
      <c r="AV839" s="2197"/>
      <c r="AW839" s="2197"/>
      <c r="AX839" s="2197"/>
      <c r="AY839" s="2197"/>
      <c r="AZ839" s="2197"/>
      <c r="BA839" s="2197"/>
      <c r="BB839" s="2197"/>
      <c r="BC839" s="2197"/>
      <c r="BD839" s="2197"/>
      <c r="BE839" s="2197"/>
      <c r="BF839" s="2197"/>
      <c r="BG839" s="1637"/>
      <c r="BH839" s="1638"/>
      <c r="BI839" s="1638"/>
      <c r="BJ839" s="1638"/>
      <c r="BK839" s="1638"/>
      <c r="BL839" s="1638"/>
      <c r="BM839" s="1638"/>
      <c r="BN839" s="1638"/>
      <c r="BO839" s="2040"/>
      <c r="BP839" s="2044"/>
      <c r="BQ839" s="2045"/>
      <c r="BR839" s="2045"/>
      <c r="BS839" s="2046"/>
      <c r="BT839" s="2049"/>
      <c r="BU839" s="2050"/>
      <c r="BV839" s="2050"/>
      <c r="BW839" s="2052"/>
      <c r="BX839" s="2052"/>
      <c r="BY839" s="2052"/>
      <c r="BZ839" s="2052"/>
      <c r="CA839" s="2052"/>
      <c r="CB839" s="2052"/>
      <c r="CC839" s="2052"/>
      <c r="CD839" s="2054"/>
      <c r="CE839" s="76"/>
      <c r="CF839" s="76"/>
      <c r="CG839" s="77"/>
      <c r="CH839" s="77"/>
      <c r="CN839" s="85"/>
      <c r="CO839" s="85"/>
      <c r="CP839" s="85"/>
      <c r="CQ839" s="85"/>
      <c r="CR839" s="85"/>
      <c r="CS839" s="85"/>
      <c r="CT839" s="85"/>
      <c r="CU839" s="85"/>
      <c r="CV839" s="85"/>
    </row>
    <row r="840" spans="1:100" ht="6.75" customHeight="1" x14ac:dyDescent="0.2">
      <c r="A840" s="132" t="str">
        <f>+IF('⑧一覧からの作成用データ（異動届）'!$AC$45="印刷ＯＫ→",1,"")</f>
        <v/>
      </c>
      <c r="B840" s="2413"/>
      <c r="C840" s="2413"/>
      <c r="D840" s="2396"/>
      <c r="E840" s="2396"/>
      <c r="F840" s="2413"/>
      <c r="G840" s="2413"/>
      <c r="H840" s="2396"/>
      <c r="I840" s="2396"/>
      <c r="J840" s="486"/>
      <c r="K840" s="2055" t="s">
        <v>79</v>
      </c>
      <c r="L840" s="2055"/>
      <c r="M840" s="2055"/>
      <c r="N840" s="2055"/>
      <c r="O840" s="2055"/>
      <c r="P840" s="2055"/>
      <c r="Q840" s="2055"/>
      <c r="R840" s="2055"/>
      <c r="S840" s="2055"/>
      <c r="T840" s="2055"/>
      <c r="U840" s="2055"/>
      <c r="V840" s="2055"/>
      <c r="W840" s="2055"/>
      <c r="X840" s="2055"/>
      <c r="Y840" s="2055"/>
      <c r="Z840" s="2055"/>
      <c r="AA840" s="2055"/>
      <c r="AB840" s="2055"/>
      <c r="AC840" s="2055"/>
      <c r="AD840" s="2055"/>
      <c r="AE840" s="2055"/>
      <c r="AF840" s="2055"/>
      <c r="AG840" s="2055"/>
      <c r="AH840" s="2055"/>
      <c r="AI840" s="2055"/>
      <c r="AJ840" s="2055"/>
      <c r="AK840" s="2055"/>
      <c r="AL840" s="2055"/>
      <c r="AM840" s="2055"/>
      <c r="AN840" s="2055"/>
      <c r="AO840" s="2055"/>
      <c r="AP840" s="2055"/>
      <c r="AQ840" s="2055"/>
      <c r="AR840" s="2055"/>
      <c r="AS840" s="2055"/>
      <c r="AT840" s="2055"/>
      <c r="AU840" s="2055"/>
      <c r="AV840" s="2055"/>
      <c r="AW840" s="2055"/>
      <c r="AX840" s="2055"/>
      <c r="AY840" s="2055"/>
      <c r="AZ840" s="2055"/>
      <c r="BA840" s="2055"/>
      <c r="BB840" s="2055"/>
      <c r="BC840" s="2055"/>
      <c r="BD840" s="2055"/>
      <c r="BE840" s="2055"/>
      <c r="BF840" s="2055"/>
      <c r="BG840" s="60"/>
      <c r="BH840" s="60"/>
      <c r="BI840" s="60"/>
      <c r="BJ840" s="60"/>
      <c r="BK840" s="61"/>
      <c r="BL840" s="76"/>
      <c r="BM840" s="76"/>
      <c r="BN840" s="76"/>
      <c r="BO840" s="76"/>
      <c r="BP840" s="76"/>
      <c r="BQ840" s="76"/>
      <c r="BR840" s="76"/>
      <c r="BS840" s="76"/>
      <c r="BT840" s="76"/>
      <c r="BU840" s="76"/>
      <c r="BV840" s="76"/>
      <c r="BW840" s="76"/>
      <c r="BX840" s="76"/>
      <c r="BY840" s="76"/>
      <c r="BZ840" s="76"/>
      <c r="CA840" s="76"/>
      <c r="CB840" s="76"/>
      <c r="CC840" s="76"/>
      <c r="CD840" s="76"/>
      <c r="CE840" s="76"/>
      <c r="CF840" s="76"/>
      <c r="CG840" s="77"/>
      <c r="CH840" s="77"/>
      <c r="CN840" s="85"/>
      <c r="CO840" s="85"/>
      <c r="CP840" s="85"/>
      <c r="CQ840" s="85"/>
      <c r="CR840" s="85"/>
      <c r="CS840" s="85"/>
      <c r="CT840" s="85"/>
      <c r="CU840" s="85"/>
      <c r="CV840" s="85"/>
    </row>
    <row r="841" spans="1:100" ht="13.5" customHeight="1" thickBot="1" x14ac:dyDescent="0.25">
      <c r="A841" s="132" t="str">
        <f>+IF('⑧一覧からの作成用データ（異動届）'!$AC$45="印刷ＯＫ→",1,"")</f>
        <v/>
      </c>
      <c r="B841" s="2413"/>
      <c r="C841" s="2413"/>
      <c r="D841" s="2396"/>
      <c r="E841" s="2396"/>
      <c r="F841" s="2413"/>
      <c r="G841" s="2413"/>
      <c r="H841" s="2396"/>
      <c r="I841" s="2396"/>
      <c r="J841" s="486"/>
      <c r="K841" s="2056"/>
      <c r="L841" s="2056"/>
      <c r="M841" s="2056"/>
      <c r="N841" s="2056"/>
      <c r="O841" s="2056"/>
      <c r="P841" s="2056"/>
      <c r="Q841" s="2056"/>
      <c r="R841" s="2056"/>
      <c r="S841" s="2056"/>
      <c r="T841" s="2056"/>
      <c r="U841" s="2056"/>
      <c r="V841" s="2056"/>
      <c r="W841" s="2056"/>
      <c r="X841" s="2056"/>
      <c r="Y841" s="2056"/>
      <c r="Z841" s="2056"/>
      <c r="AA841" s="2056"/>
      <c r="AB841" s="2056"/>
      <c r="AC841" s="2056"/>
      <c r="AD841" s="2056"/>
      <c r="AE841" s="2056"/>
      <c r="AF841" s="2056"/>
      <c r="AG841" s="2056"/>
      <c r="AH841" s="2056"/>
      <c r="AI841" s="2056"/>
      <c r="AJ841" s="2056"/>
      <c r="AK841" s="2056"/>
      <c r="AL841" s="2056"/>
      <c r="AM841" s="2056"/>
      <c r="AN841" s="2056"/>
      <c r="AO841" s="2056"/>
      <c r="AP841" s="2056"/>
      <c r="AQ841" s="2056"/>
      <c r="AR841" s="2056"/>
      <c r="AS841" s="2056"/>
      <c r="AT841" s="2056"/>
      <c r="AU841" s="2056"/>
      <c r="AV841" s="2056"/>
      <c r="AW841" s="2056"/>
      <c r="AX841" s="2056"/>
      <c r="AY841" s="2056"/>
      <c r="AZ841" s="2056"/>
      <c r="BA841" s="2056"/>
      <c r="BB841" s="2056"/>
      <c r="BC841" s="2056"/>
      <c r="BD841" s="2056"/>
      <c r="BE841" s="2056"/>
      <c r="BF841" s="2056"/>
      <c r="BG841" s="60"/>
      <c r="BH841" s="60"/>
      <c r="BI841" s="60"/>
      <c r="BJ841" s="60"/>
      <c r="BK841" s="62"/>
      <c r="BL841" s="62"/>
      <c r="BM841" s="62"/>
      <c r="BN841" s="62"/>
      <c r="BO841" s="62"/>
      <c r="BP841" s="62"/>
      <c r="BQ841" s="62"/>
      <c r="BR841" s="62"/>
      <c r="BS841" s="62"/>
      <c r="BT841" s="62"/>
      <c r="BU841" s="62"/>
      <c r="BV841" s="62"/>
      <c r="BW841" s="62"/>
      <c r="BX841" s="62"/>
      <c r="BY841" s="62"/>
      <c r="BZ841" s="62"/>
      <c r="CA841" s="62"/>
      <c r="CB841" s="62"/>
      <c r="CC841" s="62"/>
      <c r="CD841" s="62"/>
      <c r="CE841" s="76"/>
      <c r="CF841" s="76"/>
      <c r="CG841" s="91"/>
      <c r="CH841" s="77"/>
      <c r="CN841" s="85"/>
      <c r="CO841" s="85"/>
      <c r="CP841" s="85"/>
      <c r="CQ841" s="85"/>
      <c r="CR841" s="85"/>
      <c r="CS841" s="85"/>
      <c r="CT841" s="85"/>
      <c r="CU841" s="85"/>
    </row>
    <row r="842" spans="1:100" ht="11.25" customHeight="1" thickBot="1" x14ac:dyDescent="0.25">
      <c r="A842" s="132" t="str">
        <f>+IF('⑧一覧からの作成用データ（異動届）'!$AC$45="印刷ＯＫ→",1,"")</f>
        <v/>
      </c>
      <c r="B842" s="2413"/>
      <c r="C842" s="2413"/>
      <c r="D842" s="2396"/>
      <c r="E842" s="2396"/>
      <c r="F842" s="2413"/>
      <c r="G842" s="2413"/>
      <c r="H842" s="2396"/>
      <c r="I842" s="2396"/>
      <c r="J842" s="486"/>
      <c r="K842" s="2152" t="s">
        <v>44</v>
      </c>
      <c r="L842" s="2153"/>
      <c r="M842" s="2153"/>
      <c r="N842" s="2153"/>
      <c r="O842" s="2154"/>
      <c r="P842" s="2158" t="s">
        <v>46</v>
      </c>
      <c r="Q842" s="2159"/>
      <c r="R842" s="2159"/>
      <c r="S842" s="2159"/>
      <c r="T842" s="2159"/>
      <c r="U842" s="2159"/>
      <c r="V842" s="2159"/>
      <c r="W842" s="2159"/>
      <c r="X842" s="2117" t="str">
        <f>'⑧一覧からの作成用データ（異動届）'!$R$45&amp;""</f>
        <v/>
      </c>
      <c r="Y842" s="2117"/>
      <c r="Z842" s="2117"/>
      <c r="AA842" s="2119" t="s">
        <v>48</v>
      </c>
      <c r="AB842" s="2119"/>
      <c r="AC842" s="2119"/>
      <c r="AD842" s="2119"/>
      <c r="AE842" s="2119"/>
      <c r="AF842" s="2119"/>
      <c r="AG842" s="2119"/>
      <c r="AH842" s="2119"/>
      <c r="AI842" s="2119"/>
      <c r="AJ842" s="2119"/>
      <c r="AK842" s="2119"/>
      <c r="AL842" s="2119"/>
      <c r="AM842" s="2119"/>
      <c r="AN842" s="2119"/>
      <c r="AO842" s="2119"/>
      <c r="AP842" s="2119"/>
      <c r="AQ842" s="2119"/>
      <c r="AR842" s="2119"/>
      <c r="AS842" s="2120"/>
      <c r="AT842" s="2160" t="s">
        <v>50</v>
      </c>
      <c r="AU842" s="2160"/>
      <c r="AV842" s="2160"/>
      <c r="AW842" s="2160"/>
      <c r="AX842" s="2160"/>
      <c r="AY842" s="2160"/>
      <c r="AZ842" s="2161" t="s">
        <v>53</v>
      </c>
      <c r="BA842" s="2162"/>
      <c r="BB842" s="2162"/>
      <c r="BC842" s="2162"/>
      <c r="BD842" s="2162"/>
      <c r="BE842" s="2162"/>
      <c r="BF842" s="2162"/>
      <c r="BG842" s="2162"/>
      <c r="BH842" s="2162"/>
      <c r="BI842" s="2162"/>
      <c r="BJ842" s="2162"/>
      <c r="BK842" s="2036" t="s">
        <v>54</v>
      </c>
      <c r="BL842" s="2037"/>
      <c r="BM842" s="2037"/>
      <c r="BN842" s="2037"/>
      <c r="BO842" s="2037"/>
      <c r="BP842" s="2037"/>
      <c r="BQ842" s="2037"/>
      <c r="BR842" s="2037"/>
      <c r="BS842" s="2037"/>
      <c r="BT842" s="2037"/>
      <c r="BU842" s="2037"/>
      <c r="BV842" s="2037"/>
      <c r="BW842" s="2037"/>
      <c r="BX842" s="2037"/>
      <c r="BY842" s="2037"/>
      <c r="BZ842" s="2037"/>
      <c r="CA842" s="2037"/>
      <c r="CB842" s="2037"/>
      <c r="CC842" s="2037"/>
      <c r="CD842" s="2038"/>
      <c r="CE842" s="90"/>
      <c r="CF842" s="90"/>
      <c r="CG842" s="91"/>
      <c r="CH842" s="77"/>
      <c r="CN842" s="85"/>
      <c r="CO842" s="85"/>
      <c r="CP842" s="85"/>
      <c r="CQ842" s="85"/>
      <c r="CR842" s="85"/>
      <c r="CS842" s="85"/>
      <c r="CT842" s="85"/>
      <c r="CU842" s="85"/>
    </row>
    <row r="843" spans="1:100" ht="11.25" customHeight="1" x14ac:dyDescent="0.2">
      <c r="A843" s="132" t="str">
        <f>+IF('⑧一覧からの作成用データ（異動届）'!$AC$45="印刷ＯＫ→",1,"")</f>
        <v/>
      </c>
      <c r="B843" s="2413"/>
      <c r="C843" s="2413"/>
      <c r="D843" s="2396"/>
      <c r="E843" s="2396"/>
      <c r="F843" s="2413"/>
      <c r="G843" s="2413"/>
      <c r="H843" s="2396"/>
      <c r="I843" s="2396"/>
      <c r="J843" s="486"/>
      <c r="K843" s="2155"/>
      <c r="L843" s="2156"/>
      <c r="M843" s="2156"/>
      <c r="N843" s="2156"/>
      <c r="O843" s="2157"/>
      <c r="P843" s="2145"/>
      <c r="Q843" s="2146"/>
      <c r="R843" s="2146"/>
      <c r="S843" s="2146"/>
      <c r="T843" s="2146"/>
      <c r="U843" s="2146"/>
      <c r="V843" s="2146"/>
      <c r="W843" s="2146"/>
      <c r="X843" s="2118"/>
      <c r="Y843" s="2118"/>
      <c r="Z843" s="2118"/>
      <c r="AA843" s="2084"/>
      <c r="AB843" s="2084"/>
      <c r="AC843" s="2084"/>
      <c r="AD843" s="2084"/>
      <c r="AE843" s="2084"/>
      <c r="AF843" s="2084"/>
      <c r="AG843" s="2084"/>
      <c r="AH843" s="2084"/>
      <c r="AI843" s="2084"/>
      <c r="AJ843" s="2084"/>
      <c r="AK843" s="2084"/>
      <c r="AL843" s="2084"/>
      <c r="AM843" s="2084"/>
      <c r="AN843" s="2084"/>
      <c r="AO843" s="2084"/>
      <c r="AP843" s="2084"/>
      <c r="AQ843" s="2084"/>
      <c r="AR843" s="2084"/>
      <c r="AS843" s="2086"/>
      <c r="AT843" s="2160"/>
      <c r="AU843" s="2160"/>
      <c r="AV843" s="2160"/>
      <c r="AW843" s="2160"/>
      <c r="AX843" s="2160"/>
      <c r="AY843" s="2160"/>
      <c r="AZ843" s="2163"/>
      <c r="BA843" s="2164"/>
      <c r="BB843" s="2164"/>
      <c r="BC843" s="2164"/>
      <c r="BD843" s="2164"/>
      <c r="BE843" s="2164"/>
      <c r="BF843" s="2164"/>
      <c r="BG843" s="2164"/>
      <c r="BH843" s="2164"/>
      <c r="BI843" s="2164"/>
      <c r="BJ843" s="2164"/>
      <c r="BK843" s="51"/>
      <c r="BL843" s="2123" t="str">
        <f>IF('⑧一覧からの作成用データ（異動届）'!$Z$45="","",'⑧一覧からの作成用データ（異動届）'!$Z$45)</f>
        <v/>
      </c>
      <c r="BM843" s="2124"/>
      <c r="BN843" s="2124"/>
      <c r="BO843" s="2124"/>
      <c r="BP843" s="2125"/>
      <c r="BQ843" s="2132" t="s">
        <v>312</v>
      </c>
      <c r="BR843" s="2133"/>
      <c r="BS843" s="2133"/>
      <c r="BT843" s="2133"/>
      <c r="BU843" s="2133"/>
      <c r="BV843" s="2133"/>
      <c r="BW843" s="2133"/>
      <c r="BX843" s="2133"/>
      <c r="BY843" s="2133"/>
      <c r="BZ843" s="2133"/>
      <c r="CA843" s="2133"/>
      <c r="CB843" s="2133"/>
      <c r="CC843" s="2133"/>
      <c r="CD843" s="2134"/>
      <c r="CE843" s="90"/>
      <c r="CF843" s="90"/>
      <c r="CG843" s="91"/>
      <c r="CH843" s="77"/>
    </row>
    <row r="844" spans="1:100" ht="11.25" customHeight="1" x14ac:dyDescent="0.2">
      <c r="A844" s="132" t="str">
        <f>+IF('⑧一覧からの作成用データ（異動届）'!$AC$45="印刷ＯＫ→",1,"")</f>
        <v/>
      </c>
      <c r="B844" s="2413"/>
      <c r="C844" s="2413"/>
      <c r="D844" s="2396"/>
      <c r="E844" s="2396"/>
      <c r="F844" s="2413"/>
      <c r="G844" s="2413"/>
      <c r="H844" s="2396"/>
      <c r="I844" s="2396"/>
      <c r="J844" s="486"/>
      <c r="K844" s="2139" t="s">
        <v>45</v>
      </c>
      <c r="L844" s="2140"/>
      <c r="M844" s="2140"/>
      <c r="N844" s="2140"/>
      <c r="O844" s="2141"/>
      <c r="P844" s="2145" t="s">
        <v>47</v>
      </c>
      <c r="Q844" s="2146"/>
      <c r="R844" s="2146"/>
      <c r="S844" s="2146"/>
      <c r="T844" s="2146"/>
      <c r="U844" s="2146"/>
      <c r="V844" s="2146"/>
      <c r="W844" s="2146"/>
      <c r="X844" s="2085"/>
      <c r="Y844" s="2085"/>
      <c r="Z844" s="2085"/>
      <c r="AA844" s="2084" t="s">
        <v>49</v>
      </c>
      <c r="AB844" s="2084"/>
      <c r="AC844" s="2084"/>
      <c r="AD844" s="2084"/>
      <c r="AE844" s="2084"/>
      <c r="AF844" s="2084"/>
      <c r="AG844" s="2084"/>
      <c r="AH844" s="2084"/>
      <c r="AI844" s="2084"/>
      <c r="AJ844" s="2084"/>
      <c r="AK844" s="2084"/>
      <c r="AL844" s="2084"/>
      <c r="AM844" s="2084"/>
      <c r="AN844" s="2084"/>
      <c r="AO844" s="2084"/>
      <c r="AP844" s="2084"/>
      <c r="AQ844" s="2084"/>
      <c r="AR844" s="2084"/>
      <c r="AS844" s="2086"/>
      <c r="AT844" s="2150" t="s">
        <v>478</v>
      </c>
      <c r="AU844" s="2105"/>
      <c r="AV844" s="2105" t="s">
        <v>51</v>
      </c>
      <c r="AW844" s="2105" t="s">
        <v>479</v>
      </c>
      <c r="AX844" s="2105"/>
      <c r="AY844" s="2099" t="s">
        <v>52</v>
      </c>
      <c r="AZ844" s="2101" t="str">
        <f>'⑧一覧からの作成用データ（異動届）'!$AB$45&amp;""</f>
        <v/>
      </c>
      <c r="BA844" s="2102"/>
      <c r="BB844" s="2102"/>
      <c r="BC844" s="2102"/>
      <c r="BD844" s="2102"/>
      <c r="BE844" s="2102"/>
      <c r="BF844" s="2102"/>
      <c r="BG844" s="2102"/>
      <c r="BH844" s="2102"/>
      <c r="BI844" s="2105" t="s">
        <v>6</v>
      </c>
      <c r="BJ844" s="2105"/>
      <c r="BK844" s="51"/>
      <c r="BL844" s="2126"/>
      <c r="BM844" s="2127"/>
      <c r="BN844" s="2127"/>
      <c r="BO844" s="2127"/>
      <c r="BP844" s="2128"/>
      <c r="BQ844" s="2135"/>
      <c r="BR844" s="2133"/>
      <c r="BS844" s="2133"/>
      <c r="BT844" s="2133"/>
      <c r="BU844" s="2133"/>
      <c r="BV844" s="2133"/>
      <c r="BW844" s="2133"/>
      <c r="BX844" s="2133"/>
      <c r="BY844" s="2133"/>
      <c r="BZ844" s="2133"/>
      <c r="CA844" s="2133"/>
      <c r="CB844" s="2133"/>
      <c r="CC844" s="2133"/>
      <c r="CD844" s="2134"/>
      <c r="CE844" s="90"/>
      <c r="CF844" s="90"/>
      <c r="CG844" s="91"/>
      <c r="CH844" s="77"/>
    </row>
    <row r="845" spans="1:100" ht="11.25" customHeight="1" thickBot="1" x14ac:dyDescent="0.25">
      <c r="A845" s="132" t="str">
        <f>+IF('⑧一覧からの作成用データ（異動届）'!$AC$45="印刷ＯＫ→",1,"")</f>
        <v/>
      </c>
      <c r="B845" s="2413"/>
      <c r="C845" s="2413"/>
      <c r="D845" s="2396"/>
      <c r="E845" s="2396"/>
      <c r="F845" s="2413"/>
      <c r="G845" s="2413"/>
      <c r="H845" s="2396"/>
      <c r="I845" s="2396"/>
      <c r="J845" s="486"/>
      <c r="K845" s="2142"/>
      <c r="L845" s="2143"/>
      <c r="M845" s="2143"/>
      <c r="N845" s="2143"/>
      <c r="O845" s="2144"/>
      <c r="P845" s="2147"/>
      <c r="Q845" s="2148"/>
      <c r="R845" s="2148"/>
      <c r="S845" s="2148"/>
      <c r="T845" s="2148"/>
      <c r="U845" s="2148"/>
      <c r="V845" s="2148"/>
      <c r="W845" s="2148"/>
      <c r="X845" s="2149"/>
      <c r="Y845" s="2149"/>
      <c r="Z845" s="2149"/>
      <c r="AA845" s="2094"/>
      <c r="AB845" s="2094"/>
      <c r="AC845" s="2094"/>
      <c r="AD845" s="2094"/>
      <c r="AE845" s="2094"/>
      <c r="AF845" s="2094"/>
      <c r="AG845" s="2094"/>
      <c r="AH845" s="2094"/>
      <c r="AI845" s="2094"/>
      <c r="AJ845" s="2094"/>
      <c r="AK845" s="2094"/>
      <c r="AL845" s="2094"/>
      <c r="AM845" s="2094"/>
      <c r="AN845" s="2094"/>
      <c r="AO845" s="2094"/>
      <c r="AP845" s="2094"/>
      <c r="AQ845" s="2094"/>
      <c r="AR845" s="2094"/>
      <c r="AS845" s="2095"/>
      <c r="AT845" s="2151"/>
      <c r="AU845" s="2106"/>
      <c r="AV845" s="2106"/>
      <c r="AW845" s="2106"/>
      <c r="AX845" s="2106"/>
      <c r="AY845" s="2100"/>
      <c r="AZ845" s="2103"/>
      <c r="BA845" s="2104"/>
      <c r="BB845" s="2104"/>
      <c r="BC845" s="2104"/>
      <c r="BD845" s="2104"/>
      <c r="BE845" s="2104"/>
      <c r="BF845" s="2104"/>
      <c r="BG845" s="2104"/>
      <c r="BH845" s="2104"/>
      <c r="BI845" s="2106"/>
      <c r="BJ845" s="2106"/>
      <c r="BK845" s="52"/>
      <c r="BL845" s="2129"/>
      <c r="BM845" s="2130"/>
      <c r="BN845" s="2130"/>
      <c r="BO845" s="2130"/>
      <c r="BP845" s="2131"/>
      <c r="BQ845" s="2136"/>
      <c r="BR845" s="2137"/>
      <c r="BS845" s="2137"/>
      <c r="BT845" s="2137"/>
      <c r="BU845" s="2137"/>
      <c r="BV845" s="2137"/>
      <c r="BW845" s="2137"/>
      <c r="BX845" s="2137"/>
      <c r="BY845" s="2137"/>
      <c r="BZ845" s="2137"/>
      <c r="CA845" s="2137"/>
      <c r="CB845" s="2137"/>
      <c r="CC845" s="2137"/>
      <c r="CD845" s="2138"/>
      <c r="CE845" s="90"/>
      <c r="CF845" s="90"/>
      <c r="CG845" s="91"/>
      <c r="CH845" s="77"/>
    </row>
    <row r="846" spans="1:100" ht="6.75" customHeight="1" x14ac:dyDescent="0.2">
      <c r="A846" s="132" t="str">
        <f>+IF('⑧一覧からの作成用データ（異動届）'!$AC$45="印刷ＯＫ→",1,"")</f>
        <v/>
      </c>
      <c r="B846" s="2413"/>
      <c r="C846" s="2413"/>
      <c r="D846" s="2396"/>
      <c r="E846" s="2396"/>
      <c r="F846" s="2413"/>
      <c r="G846" s="2413"/>
      <c r="H846" s="2396"/>
      <c r="I846" s="2396"/>
      <c r="J846" s="486"/>
      <c r="K846" s="2107" t="s">
        <v>80</v>
      </c>
      <c r="L846" s="2107"/>
      <c r="M846" s="2107"/>
      <c r="N846" s="2107"/>
      <c r="O846" s="2107"/>
      <c r="P846" s="2107"/>
      <c r="Q846" s="2107"/>
      <c r="R846" s="2107"/>
      <c r="S846" s="2107"/>
      <c r="T846" s="2107"/>
      <c r="U846" s="2107"/>
      <c r="V846" s="2107"/>
      <c r="W846" s="2107"/>
      <c r="X846" s="2107"/>
      <c r="Y846" s="2107"/>
      <c r="Z846" s="2107"/>
      <c r="AA846" s="2107"/>
      <c r="AB846" s="2107"/>
      <c r="AC846" s="2107"/>
      <c r="AD846" s="2107"/>
      <c r="AE846" s="2107"/>
      <c r="AF846" s="2107"/>
      <c r="AG846" s="2107"/>
      <c r="AH846" s="2107"/>
      <c r="AI846" s="2107"/>
      <c r="AJ846" s="2107"/>
      <c r="AK846" s="2107"/>
      <c r="AL846" s="2107"/>
      <c r="AM846" s="2107"/>
      <c r="AN846" s="2107"/>
      <c r="AO846" s="2107"/>
      <c r="AP846" s="2107"/>
      <c r="AQ846" s="2107"/>
      <c r="AR846" s="2107"/>
      <c r="AS846" s="2107"/>
      <c r="AT846" s="2107"/>
      <c r="AU846" s="2107"/>
      <c r="AV846" s="2107"/>
      <c r="AW846" s="2107"/>
      <c r="AX846" s="2107"/>
      <c r="AY846" s="2107"/>
      <c r="AZ846" s="2107"/>
      <c r="BA846" s="2107"/>
      <c r="BB846" s="2107"/>
      <c r="BC846" s="2107"/>
      <c r="BD846" s="2107"/>
      <c r="BE846" s="2107"/>
      <c r="BF846" s="2107"/>
      <c r="BG846" s="53"/>
      <c r="BH846" s="53"/>
      <c r="BI846" s="53"/>
      <c r="BJ846" s="53"/>
      <c r="BK846" s="54"/>
      <c r="BL846" s="54"/>
      <c r="BM846" s="54"/>
      <c r="BN846" s="54"/>
      <c r="BO846" s="54"/>
      <c r="BP846" s="54"/>
      <c r="BQ846" s="54"/>
      <c r="BR846" s="54"/>
      <c r="BS846" s="54"/>
      <c r="BT846" s="54"/>
      <c r="BU846" s="54"/>
      <c r="BV846" s="54"/>
      <c r="BW846" s="54"/>
      <c r="BX846" s="54"/>
      <c r="BY846" s="54"/>
      <c r="BZ846" s="54"/>
      <c r="CA846" s="54"/>
      <c r="CB846" s="55"/>
      <c r="CC846" s="55"/>
      <c r="CD846" s="55"/>
      <c r="CE846" s="90"/>
      <c r="CF846" s="90"/>
      <c r="CG846" s="91"/>
      <c r="CH846" s="77"/>
    </row>
    <row r="847" spans="1:100" ht="13.5" customHeight="1" x14ac:dyDescent="0.2">
      <c r="A847" s="132" t="str">
        <f>+IF('⑧一覧からの作成用データ（異動届）'!$AC$45="印刷ＯＫ→",1,"")</f>
        <v/>
      </c>
      <c r="B847" s="2413"/>
      <c r="C847" s="2413"/>
      <c r="D847" s="2396"/>
      <c r="E847" s="2396"/>
      <c r="F847" s="2413"/>
      <c r="G847" s="2413"/>
      <c r="H847" s="2396"/>
      <c r="I847" s="2396"/>
      <c r="J847" s="486"/>
      <c r="K847" s="2108"/>
      <c r="L847" s="2108"/>
      <c r="M847" s="2108"/>
      <c r="N847" s="2108"/>
      <c r="O847" s="2108"/>
      <c r="P847" s="2108"/>
      <c r="Q847" s="2108"/>
      <c r="R847" s="2108"/>
      <c r="S847" s="2108"/>
      <c r="T847" s="2108"/>
      <c r="U847" s="2108"/>
      <c r="V847" s="2108"/>
      <c r="W847" s="2108"/>
      <c r="X847" s="2108"/>
      <c r="Y847" s="2108"/>
      <c r="Z847" s="2108"/>
      <c r="AA847" s="2108"/>
      <c r="AB847" s="2108"/>
      <c r="AC847" s="2108"/>
      <c r="AD847" s="2108"/>
      <c r="AE847" s="2108"/>
      <c r="AF847" s="2108"/>
      <c r="AG847" s="2108"/>
      <c r="AH847" s="2108"/>
      <c r="AI847" s="2108"/>
      <c r="AJ847" s="2108"/>
      <c r="AK847" s="2108"/>
      <c r="AL847" s="2108"/>
      <c r="AM847" s="2108"/>
      <c r="AN847" s="2108"/>
      <c r="AO847" s="2108"/>
      <c r="AP847" s="2108"/>
      <c r="AQ847" s="2108"/>
      <c r="AR847" s="2108"/>
      <c r="AS847" s="2108"/>
      <c r="AT847" s="2108"/>
      <c r="AU847" s="2108"/>
      <c r="AV847" s="2108"/>
      <c r="AW847" s="2108"/>
      <c r="AX847" s="2108"/>
      <c r="AY847" s="2108"/>
      <c r="AZ847" s="2108"/>
      <c r="BA847" s="2108"/>
      <c r="BB847" s="2108"/>
      <c r="BC847" s="2108"/>
      <c r="BD847" s="2108"/>
      <c r="BE847" s="2108"/>
      <c r="BF847" s="2108"/>
      <c r="BG847" s="53"/>
      <c r="BH847" s="53"/>
      <c r="BI847" s="53"/>
      <c r="BJ847" s="53"/>
      <c r="BK847" s="55"/>
      <c r="BL847" s="55"/>
      <c r="BM847" s="55"/>
      <c r="BN847" s="55"/>
      <c r="BO847" s="55"/>
      <c r="BP847" s="55"/>
      <c r="BQ847" s="55"/>
      <c r="BR847" s="55"/>
      <c r="BS847" s="55"/>
      <c r="BT847" s="55"/>
      <c r="BU847" s="55"/>
      <c r="BV847" s="55"/>
      <c r="BW847" s="55"/>
      <c r="BX847" s="55"/>
      <c r="BY847" s="55"/>
      <c r="BZ847" s="55"/>
      <c r="CA847" s="55"/>
      <c r="CB847" s="55"/>
      <c r="CC847" s="55"/>
      <c r="CD847" s="55"/>
      <c r="CE847" s="90"/>
      <c r="CF847" s="90"/>
      <c r="CG847" s="91"/>
      <c r="CH847" s="77"/>
      <c r="CN847" s="85"/>
      <c r="CO847" s="85"/>
      <c r="CP847" s="85"/>
      <c r="CQ847" s="85"/>
      <c r="CR847" s="85"/>
      <c r="CS847" s="85"/>
      <c r="CT847" s="85"/>
    </row>
    <row r="848" spans="1:100" ht="11.25" customHeight="1" x14ac:dyDescent="0.2">
      <c r="A848" s="132" t="str">
        <f>+IF('⑧一覧からの作成用データ（異動届）'!$AC$45="印刷ＯＫ→",1,"")</f>
        <v/>
      </c>
      <c r="B848" s="2413"/>
      <c r="C848" s="2413"/>
      <c r="D848" s="2396"/>
      <c r="E848" s="2396"/>
      <c r="F848" s="2413"/>
      <c r="G848" s="2413"/>
      <c r="H848" s="2396"/>
      <c r="I848" s="2396"/>
      <c r="J848" s="486"/>
      <c r="K848" s="2109" t="s">
        <v>44</v>
      </c>
      <c r="L848" s="2110"/>
      <c r="M848" s="2110"/>
      <c r="N848" s="2110"/>
      <c r="O848" s="2111"/>
      <c r="P848" s="2115" t="s">
        <v>57</v>
      </c>
      <c r="Q848" s="2115"/>
      <c r="R848" s="2115"/>
      <c r="S848" s="2115"/>
      <c r="T848" s="2115"/>
      <c r="U848" s="2115"/>
      <c r="V848" s="2117" t="str">
        <f>'⑧一覧からの作成用データ（異動届）'!$R$45&amp;""</f>
        <v/>
      </c>
      <c r="W848" s="2117"/>
      <c r="X848" s="2117"/>
      <c r="Y848" s="2119" t="s">
        <v>58</v>
      </c>
      <c r="Z848" s="2119"/>
      <c r="AA848" s="2119"/>
      <c r="AB848" s="2119"/>
      <c r="AC848" s="2119"/>
      <c r="AD848" s="2119"/>
      <c r="AE848" s="2119"/>
      <c r="AF848" s="2119"/>
      <c r="AG848" s="2119"/>
      <c r="AH848" s="2119"/>
      <c r="AI848" s="2119"/>
      <c r="AJ848" s="2119"/>
      <c r="AK848" s="2119"/>
      <c r="AL848" s="2119"/>
      <c r="AM848" s="2119"/>
      <c r="AN848" s="2119"/>
      <c r="AO848" s="2119"/>
      <c r="AP848" s="2119"/>
      <c r="AQ848" s="2119"/>
      <c r="AR848" s="2119"/>
      <c r="AS848" s="2119"/>
      <c r="AT848" s="2119"/>
      <c r="AU848" s="2119"/>
      <c r="AV848" s="2119"/>
      <c r="AW848" s="2119"/>
      <c r="AX848" s="2119"/>
      <c r="AY848" s="2119"/>
      <c r="AZ848" s="2119"/>
      <c r="BA848" s="2119"/>
      <c r="BB848" s="2119"/>
      <c r="BC848" s="2119"/>
      <c r="BD848" s="2120"/>
      <c r="BE848" s="56"/>
      <c r="BF848" s="56"/>
      <c r="BG848" s="2446" t="s">
        <v>470</v>
      </c>
      <c r="BH848" s="2446"/>
      <c r="BI848" s="2160"/>
      <c r="BJ848" s="2160"/>
      <c r="BK848" s="2160"/>
      <c r="BL848" s="2160"/>
      <c r="BM848" s="2160"/>
      <c r="BN848" s="2160"/>
      <c r="BO848" s="2160"/>
      <c r="BP848" s="2160"/>
      <c r="BQ848" s="2160"/>
      <c r="BR848" s="2160"/>
      <c r="BS848" s="2160"/>
      <c r="BT848" s="2160"/>
      <c r="BU848" s="2160"/>
      <c r="BV848" s="2160"/>
      <c r="BW848" s="2160"/>
      <c r="BX848" s="2160"/>
      <c r="BY848" s="2160"/>
      <c r="BZ848" s="2160"/>
      <c r="CA848" s="2160"/>
      <c r="CB848" s="2160"/>
      <c r="CC848" s="2160"/>
      <c r="CD848" s="2160"/>
      <c r="CE848" s="90"/>
      <c r="CF848" s="90"/>
      <c r="CG848" s="91"/>
      <c r="CH848" s="77"/>
      <c r="CN848" s="85"/>
      <c r="CO848" s="85"/>
      <c r="CP848" s="85"/>
      <c r="CQ848" s="85"/>
      <c r="CR848" s="85"/>
      <c r="CS848" s="85"/>
      <c r="CT848" s="85"/>
    </row>
    <row r="849" spans="1:100" ht="11.25" customHeight="1" x14ac:dyDescent="0.2">
      <c r="A849" s="132" t="str">
        <f>+IF('⑧一覧からの作成用データ（異動届）'!$AC$45="印刷ＯＫ→",1,"")</f>
        <v/>
      </c>
      <c r="B849" s="2413"/>
      <c r="C849" s="2413"/>
      <c r="D849" s="2396"/>
      <c r="E849" s="2396"/>
      <c r="F849" s="2413"/>
      <c r="G849" s="2413"/>
      <c r="H849" s="2396"/>
      <c r="I849" s="2396"/>
      <c r="J849" s="486"/>
      <c r="K849" s="2112"/>
      <c r="L849" s="2113"/>
      <c r="M849" s="2113"/>
      <c r="N849" s="2113"/>
      <c r="O849" s="2114"/>
      <c r="P849" s="2116"/>
      <c r="Q849" s="2116"/>
      <c r="R849" s="2116"/>
      <c r="S849" s="2116"/>
      <c r="T849" s="2116"/>
      <c r="U849" s="2116"/>
      <c r="V849" s="2118"/>
      <c r="W849" s="2118"/>
      <c r="X849" s="2118"/>
      <c r="Y849" s="2084"/>
      <c r="Z849" s="2084"/>
      <c r="AA849" s="2084"/>
      <c r="AB849" s="2084"/>
      <c r="AC849" s="2084"/>
      <c r="AD849" s="2084"/>
      <c r="AE849" s="2084"/>
      <c r="AF849" s="2084"/>
      <c r="AG849" s="2084"/>
      <c r="AH849" s="2084"/>
      <c r="AI849" s="2084"/>
      <c r="AJ849" s="2084"/>
      <c r="AK849" s="2084"/>
      <c r="AL849" s="2084"/>
      <c r="AM849" s="2084"/>
      <c r="AN849" s="2084"/>
      <c r="AO849" s="2084"/>
      <c r="AP849" s="2084"/>
      <c r="AQ849" s="2084"/>
      <c r="AR849" s="2084"/>
      <c r="AS849" s="2084"/>
      <c r="AT849" s="2084"/>
      <c r="AU849" s="2084"/>
      <c r="AV849" s="2084"/>
      <c r="AW849" s="2084"/>
      <c r="AX849" s="2084"/>
      <c r="AY849" s="2084"/>
      <c r="AZ849" s="2084"/>
      <c r="BA849" s="2084"/>
      <c r="BB849" s="2084"/>
      <c r="BC849" s="2084"/>
      <c r="BD849" s="2086"/>
      <c r="BE849" s="56"/>
      <c r="BF849" s="56"/>
      <c r="BG849" s="2446"/>
      <c r="BH849" s="2446"/>
      <c r="BI849" s="2160"/>
      <c r="BJ849" s="2160"/>
      <c r="BK849" s="2160"/>
      <c r="BL849" s="2160"/>
      <c r="BM849" s="2160"/>
      <c r="BN849" s="2160"/>
      <c r="BO849" s="2160"/>
      <c r="BP849" s="2160"/>
      <c r="BQ849" s="2160"/>
      <c r="BR849" s="2160"/>
      <c r="BS849" s="2160"/>
      <c r="BT849" s="2160"/>
      <c r="BU849" s="2160"/>
      <c r="BV849" s="2160"/>
      <c r="BW849" s="2160"/>
      <c r="BX849" s="2160"/>
      <c r="BY849" s="2160"/>
      <c r="BZ849" s="2160"/>
      <c r="CA849" s="2160"/>
      <c r="CB849" s="2160"/>
      <c r="CC849" s="2160"/>
      <c r="CD849" s="2160"/>
      <c r="CE849" s="90"/>
      <c r="CF849" s="90"/>
      <c r="CG849" s="91"/>
      <c r="CH849" s="77"/>
      <c r="CN849" s="85"/>
      <c r="CO849" s="85"/>
      <c r="CP849" s="85"/>
      <c r="CQ849" s="85"/>
      <c r="CR849" s="85"/>
      <c r="CS849" s="85"/>
      <c r="CT849" s="85"/>
    </row>
    <row r="850" spans="1:100" ht="11.25" customHeight="1" x14ac:dyDescent="0.2">
      <c r="A850" s="132" t="str">
        <f>+IF('⑧一覧からの作成用データ（異動届）'!$AC$45="印刷ＯＫ→",1,"")</f>
        <v/>
      </c>
      <c r="B850" s="2413"/>
      <c r="C850" s="2413"/>
      <c r="D850" s="2396"/>
      <c r="E850" s="2396"/>
      <c r="F850" s="2413"/>
      <c r="G850" s="2413"/>
      <c r="H850" s="2396"/>
      <c r="I850" s="2396"/>
      <c r="J850" s="486"/>
      <c r="K850" s="2112"/>
      <c r="L850" s="2113"/>
      <c r="M850" s="2113"/>
      <c r="N850" s="2113"/>
      <c r="O850" s="2114"/>
      <c r="P850" s="2084" t="s">
        <v>56</v>
      </c>
      <c r="Q850" s="2084"/>
      <c r="R850" s="2084"/>
      <c r="S850" s="2084"/>
      <c r="T850" s="2085"/>
      <c r="U850" s="2085"/>
      <c r="V850" s="2085"/>
      <c r="W850" s="2084" t="s">
        <v>59</v>
      </c>
      <c r="X850" s="2084"/>
      <c r="Y850" s="2084"/>
      <c r="Z850" s="2084"/>
      <c r="AA850" s="2084"/>
      <c r="AB850" s="2084"/>
      <c r="AC850" s="2084"/>
      <c r="AD850" s="2084"/>
      <c r="AE850" s="2084"/>
      <c r="AF850" s="2084"/>
      <c r="AG850" s="2084"/>
      <c r="AH850" s="2084"/>
      <c r="AI850" s="2084"/>
      <c r="AJ850" s="2084"/>
      <c r="AK850" s="2084"/>
      <c r="AL850" s="2084"/>
      <c r="AM850" s="2084"/>
      <c r="AN850" s="2084"/>
      <c r="AO850" s="2084"/>
      <c r="AP850" s="2084"/>
      <c r="AQ850" s="2084"/>
      <c r="AR850" s="2084"/>
      <c r="AS850" s="2084"/>
      <c r="AT850" s="2084"/>
      <c r="AU850" s="2084"/>
      <c r="AV850" s="2084"/>
      <c r="AW850" s="2084"/>
      <c r="AX850" s="2084"/>
      <c r="AY850" s="2084"/>
      <c r="AZ850" s="2084"/>
      <c r="BA850" s="2084"/>
      <c r="BB850" s="2084"/>
      <c r="BC850" s="2084"/>
      <c r="BD850" s="2086"/>
      <c r="BE850" s="56"/>
      <c r="BF850" s="56"/>
      <c r="BG850" s="2446"/>
      <c r="BH850" s="2446"/>
      <c r="BI850" s="2160"/>
      <c r="BJ850" s="2160"/>
      <c r="BK850" s="2160"/>
      <c r="BL850" s="2160"/>
      <c r="BM850" s="2160"/>
      <c r="BN850" s="2160"/>
      <c r="BO850" s="2160"/>
      <c r="BP850" s="2160"/>
      <c r="BQ850" s="2160"/>
      <c r="BR850" s="2160"/>
      <c r="BS850" s="2160"/>
      <c r="BT850" s="2160"/>
      <c r="BU850" s="2160"/>
      <c r="BV850" s="2160"/>
      <c r="BW850" s="2160"/>
      <c r="BX850" s="2160"/>
      <c r="BY850" s="2160"/>
      <c r="BZ850" s="2160"/>
      <c r="CA850" s="2160"/>
      <c r="CB850" s="2160"/>
      <c r="CC850" s="2160"/>
      <c r="CD850" s="2160"/>
      <c r="CE850" s="90"/>
      <c r="CF850" s="90"/>
      <c r="CG850" s="91"/>
      <c r="CH850" s="77"/>
      <c r="CN850" s="85"/>
      <c r="CO850" s="85"/>
      <c r="CP850" s="85"/>
      <c r="CQ850" s="85"/>
      <c r="CR850" s="85"/>
      <c r="CS850" s="85"/>
      <c r="CT850" s="85"/>
    </row>
    <row r="851" spans="1:100" ht="11.25" customHeight="1" x14ac:dyDescent="0.2">
      <c r="A851" s="132" t="str">
        <f>+IF('⑧一覧からの作成用データ（異動届）'!$AC$45="印刷ＯＫ→",1,"")</f>
        <v/>
      </c>
      <c r="B851" s="2413"/>
      <c r="C851" s="2413"/>
      <c r="D851" s="2396"/>
      <c r="E851" s="2396"/>
      <c r="F851" s="2413"/>
      <c r="G851" s="2413"/>
      <c r="H851" s="2396"/>
      <c r="I851" s="2396"/>
      <c r="J851" s="486"/>
      <c r="K851" s="2139" t="s">
        <v>45</v>
      </c>
      <c r="L851" s="2140"/>
      <c r="M851" s="2140"/>
      <c r="N851" s="2140"/>
      <c r="O851" s="2141"/>
      <c r="P851" s="2084"/>
      <c r="Q851" s="2084"/>
      <c r="R851" s="2084"/>
      <c r="S851" s="2084"/>
      <c r="T851" s="2085"/>
      <c r="U851" s="2085"/>
      <c r="V851" s="2085"/>
      <c r="W851" s="2084"/>
      <c r="X851" s="2084"/>
      <c r="Y851" s="2084"/>
      <c r="Z851" s="2084"/>
      <c r="AA851" s="2084"/>
      <c r="AB851" s="2084"/>
      <c r="AC851" s="2084"/>
      <c r="AD851" s="2084"/>
      <c r="AE851" s="2084"/>
      <c r="AF851" s="2084"/>
      <c r="AG851" s="2084"/>
      <c r="AH851" s="2084"/>
      <c r="AI851" s="2084"/>
      <c r="AJ851" s="2084"/>
      <c r="AK851" s="2084"/>
      <c r="AL851" s="2084"/>
      <c r="AM851" s="2084"/>
      <c r="AN851" s="2084"/>
      <c r="AO851" s="2084"/>
      <c r="AP851" s="2084"/>
      <c r="AQ851" s="2084"/>
      <c r="AR851" s="2084"/>
      <c r="AS851" s="2084"/>
      <c r="AT851" s="2084"/>
      <c r="AU851" s="2084"/>
      <c r="AV851" s="2084"/>
      <c r="AW851" s="2084"/>
      <c r="AX851" s="2084"/>
      <c r="AY851" s="2084"/>
      <c r="AZ851" s="2084"/>
      <c r="BA851" s="2084"/>
      <c r="BB851" s="2084"/>
      <c r="BC851" s="2084"/>
      <c r="BD851" s="2086"/>
      <c r="BE851" s="56"/>
      <c r="BF851" s="56"/>
      <c r="BG851" s="2446"/>
      <c r="BH851" s="2446"/>
      <c r="BI851" s="2160"/>
      <c r="BJ851" s="2160"/>
      <c r="BK851" s="2160"/>
      <c r="BL851" s="2160"/>
      <c r="BM851" s="2160"/>
      <c r="BN851" s="2160"/>
      <c r="BO851" s="2160"/>
      <c r="BP851" s="2160"/>
      <c r="BQ851" s="2160"/>
      <c r="BR851" s="2160"/>
      <c r="BS851" s="2160"/>
      <c r="BT851" s="2160"/>
      <c r="BU851" s="2160"/>
      <c r="BV851" s="2160"/>
      <c r="BW851" s="2160"/>
      <c r="BX851" s="2160"/>
      <c r="BY851" s="2160"/>
      <c r="BZ851" s="2160"/>
      <c r="CA851" s="2160"/>
      <c r="CB851" s="2160"/>
      <c r="CC851" s="2160"/>
      <c r="CD851" s="2160"/>
      <c r="CE851" s="35"/>
      <c r="CF851" s="90"/>
      <c r="CG851" s="91"/>
      <c r="CH851" s="77"/>
      <c r="CN851" s="85"/>
      <c r="CO851" s="85"/>
      <c r="CP851" s="85"/>
      <c r="CQ851" s="85"/>
      <c r="CR851" s="85"/>
      <c r="CS851" s="85"/>
      <c r="CT851" s="85"/>
    </row>
    <row r="852" spans="1:100" ht="11.25" customHeight="1" x14ac:dyDescent="0.2">
      <c r="A852" s="132" t="str">
        <f>+IF('⑧一覧からの作成用データ（異動届）'!$AC$45="印刷ＯＫ→",1,"")</f>
        <v/>
      </c>
      <c r="B852" s="2413"/>
      <c r="C852" s="2413"/>
      <c r="D852" s="2396"/>
      <c r="E852" s="2396"/>
      <c r="F852" s="2413"/>
      <c r="G852" s="2413"/>
      <c r="H852" s="2396"/>
      <c r="I852" s="2396"/>
      <c r="J852" s="486"/>
      <c r="K852" s="2142"/>
      <c r="L852" s="2143"/>
      <c r="M852" s="2143"/>
      <c r="N852" s="2143"/>
      <c r="O852" s="2144"/>
      <c r="P852" s="2093"/>
      <c r="Q852" s="2094"/>
      <c r="R852" s="2094"/>
      <c r="S852" s="2094"/>
      <c r="T852" s="2094"/>
      <c r="U852" s="2094"/>
      <c r="V852" s="2094"/>
      <c r="W852" s="2094"/>
      <c r="X852" s="2094"/>
      <c r="Y852" s="2094"/>
      <c r="Z852" s="2094"/>
      <c r="AA852" s="2094"/>
      <c r="AB852" s="2094"/>
      <c r="AC852" s="2094"/>
      <c r="AD852" s="2094"/>
      <c r="AE852" s="2094"/>
      <c r="AF852" s="2094"/>
      <c r="AG852" s="2094"/>
      <c r="AH852" s="2094"/>
      <c r="AI852" s="2094"/>
      <c r="AJ852" s="2094"/>
      <c r="AK852" s="2094"/>
      <c r="AL852" s="2094"/>
      <c r="AM852" s="2094"/>
      <c r="AN852" s="2094"/>
      <c r="AO852" s="2094"/>
      <c r="AP852" s="2094"/>
      <c r="AQ852" s="2094"/>
      <c r="AR852" s="2094"/>
      <c r="AS852" s="2094"/>
      <c r="AT852" s="2094"/>
      <c r="AU852" s="2094"/>
      <c r="AV852" s="2094"/>
      <c r="AW852" s="2094"/>
      <c r="AX852" s="2094"/>
      <c r="AY852" s="2094"/>
      <c r="AZ852" s="2094"/>
      <c r="BA852" s="2094"/>
      <c r="BB852" s="2094"/>
      <c r="BC852" s="2094"/>
      <c r="BD852" s="2095"/>
      <c r="BE852" s="56"/>
      <c r="BF852" s="56"/>
      <c r="BG852" s="2446"/>
      <c r="BH852" s="2446"/>
      <c r="BI852" s="2160"/>
      <c r="BJ852" s="2160"/>
      <c r="BK852" s="2160"/>
      <c r="BL852" s="2160"/>
      <c r="BM852" s="2160"/>
      <c r="BN852" s="2160"/>
      <c r="BO852" s="2160"/>
      <c r="BP852" s="2160"/>
      <c r="BQ852" s="2160"/>
      <c r="BR852" s="2160"/>
      <c r="BS852" s="2160"/>
      <c r="BT852" s="2160"/>
      <c r="BU852" s="2160"/>
      <c r="BV852" s="2160"/>
      <c r="BW852" s="2160"/>
      <c r="BX852" s="2160"/>
      <c r="BY852" s="2160"/>
      <c r="BZ852" s="2160"/>
      <c r="CA852" s="2160"/>
      <c r="CB852" s="2160"/>
      <c r="CC852" s="2160"/>
      <c r="CD852" s="2160"/>
      <c r="CE852" s="90"/>
      <c r="CF852" s="90"/>
      <c r="CG852" s="77"/>
      <c r="CH852" s="77"/>
      <c r="CN852" s="85"/>
      <c r="CO852" s="85"/>
      <c r="CP852" s="85"/>
      <c r="CQ852" s="85"/>
      <c r="CR852" s="85"/>
      <c r="CS852" s="85"/>
      <c r="CT852" s="85"/>
      <c r="CU852" s="85"/>
      <c r="CV852" s="85"/>
    </row>
    <row r="853" spans="1:100" ht="11.25" customHeight="1" x14ac:dyDescent="0.2">
      <c r="A853" s="132" t="str">
        <f>+IF('⑧一覧からの作成用データ（異動届）'!$AC$45="印刷ＯＫ→",1,"")</f>
        <v/>
      </c>
      <c r="B853" s="2413"/>
      <c r="C853" s="2413"/>
      <c r="D853" s="2396"/>
      <c r="E853" s="2396"/>
      <c r="F853" s="2413"/>
      <c r="G853" s="2413"/>
      <c r="H853" s="2396"/>
      <c r="I853" s="2396"/>
      <c r="J853" s="486"/>
      <c r="K853" s="1691" t="s">
        <v>69</v>
      </c>
      <c r="L853" s="1691"/>
      <c r="M853" s="1691"/>
      <c r="N853" s="1691"/>
      <c r="O853" s="1691"/>
      <c r="P853" s="2097" t="s">
        <v>70</v>
      </c>
      <c r="Q853" s="2097"/>
      <c r="R853" s="2097"/>
      <c r="S853" s="2097"/>
      <c r="T853" s="2097"/>
      <c r="U853" s="2097"/>
      <c r="V853" s="2097"/>
      <c r="W853" s="2097"/>
      <c r="X853" s="2097"/>
      <c r="Y853" s="2097"/>
      <c r="Z853" s="2097"/>
      <c r="AA853" s="2097"/>
      <c r="AB853" s="2097"/>
      <c r="AC853" s="2097"/>
      <c r="AD853" s="2097"/>
      <c r="AE853" s="2097"/>
      <c r="AF853" s="2097"/>
      <c r="AG853" s="2097"/>
      <c r="AH853" s="2097"/>
      <c r="AI853" s="2097"/>
      <c r="AJ853" s="2097"/>
      <c r="AK853" s="2097"/>
      <c r="AL853" s="2097"/>
      <c r="AM853" s="2097"/>
      <c r="AN853" s="2097"/>
      <c r="AO853" s="2097"/>
      <c r="AP853" s="2097"/>
      <c r="AQ853" s="2097"/>
      <c r="AR853" s="2097"/>
      <c r="AS853" s="2097"/>
      <c r="AT853" s="2097"/>
      <c r="AU853" s="2097"/>
      <c r="AV853" s="2097"/>
      <c r="AW853" s="2097"/>
      <c r="AX853" s="2097"/>
      <c r="AY853" s="2097"/>
      <c r="AZ853" s="2097"/>
      <c r="BA853" s="2097"/>
      <c r="BB853" s="2097"/>
      <c r="BC853" s="2097"/>
      <c r="BD853" s="2097"/>
      <c r="BE853" s="65"/>
      <c r="BF853" s="65"/>
      <c r="BG853" s="2446"/>
      <c r="BH853" s="2446"/>
      <c r="BI853" s="2160"/>
      <c r="BJ853" s="2160"/>
      <c r="BK853" s="2160"/>
      <c r="BL853" s="2160"/>
      <c r="BM853" s="2160"/>
      <c r="BN853" s="2160"/>
      <c r="BO853" s="2160"/>
      <c r="BP853" s="2160"/>
      <c r="BQ853" s="2160"/>
      <c r="BR853" s="2160"/>
      <c r="BS853" s="2160"/>
      <c r="BT853" s="2160"/>
      <c r="BU853" s="2160"/>
      <c r="BV853" s="2160"/>
      <c r="BW853" s="2160"/>
      <c r="BX853" s="2160"/>
      <c r="BY853" s="2160"/>
      <c r="BZ853" s="2160"/>
      <c r="CA853" s="2160"/>
      <c r="CB853" s="2160"/>
      <c r="CC853" s="2160"/>
      <c r="CD853" s="2160"/>
      <c r="CE853" s="76"/>
      <c r="CF853" s="76"/>
      <c r="CG853" s="77"/>
      <c r="CH853" s="77"/>
      <c r="CN853" s="85"/>
      <c r="CO853" s="85"/>
      <c r="CP853" s="85"/>
      <c r="CQ853" s="85"/>
      <c r="CR853" s="85"/>
      <c r="CS853" s="85"/>
      <c r="CT853" s="85"/>
      <c r="CU853" s="85"/>
      <c r="CV853" s="85"/>
    </row>
    <row r="854" spans="1:100" ht="13.5" customHeight="1" x14ac:dyDescent="0.2">
      <c r="A854" s="132" t="str">
        <f>+IF('⑧一覧からの作成用データ（異動届）'!$AC$45="印刷ＯＫ→",1,"")</f>
        <v/>
      </c>
      <c r="B854" s="2413"/>
      <c r="C854" s="2413"/>
      <c r="D854" s="2396"/>
      <c r="E854" s="2396"/>
      <c r="F854" s="2413"/>
      <c r="G854" s="2413"/>
      <c r="H854" s="2396"/>
      <c r="I854" s="2396"/>
      <c r="J854" s="486"/>
      <c r="K854" s="2096"/>
      <c r="L854" s="2096"/>
      <c r="M854" s="2096"/>
      <c r="N854" s="2096"/>
      <c r="O854" s="2096"/>
      <c r="P854" s="2098"/>
      <c r="Q854" s="2098"/>
      <c r="R854" s="2098"/>
      <c r="S854" s="2098"/>
      <c r="T854" s="2098"/>
      <c r="U854" s="2098"/>
      <c r="V854" s="2098"/>
      <c r="W854" s="2098"/>
      <c r="X854" s="2098"/>
      <c r="Y854" s="2098"/>
      <c r="Z854" s="2098"/>
      <c r="AA854" s="2098"/>
      <c r="AB854" s="2098"/>
      <c r="AC854" s="2098"/>
      <c r="AD854" s="2098"/>
      <c r="AE854" s="2098"/>
      <c r="AF854" s="2098"/>
      <c r="AG854" s="2098"/>
      <c r="AH854" s="2098"/>
      <c r="AI854" s="2098"/>
      <c r="AJ854" s="2098"/>
      <c r="AK854" s="2098"/>
      <c r="AL854" s="2098"/>
      <c r="AM854" s="2098"/>
      <c r="AN854" s="2098"/>
      <c r="AO854" s="2098"/>
      <c r="AP854" s="2098"/>
      <c r="AQ854" s="2098"/>
      <c r="AR854" s="2098"/>
      <c r="AS854" s="2098"/>
      <c r="AT854" s="2098"/>
      <c r="AU854" s="2098"/>
      <c r="AV854" s="2098"/>
      <c r="AW854" s="2098"/>
      <c r="AX854" s="2098"/>
      <c r="AY854" s="2098"/>
      <c r="AZ854" s="2098"/>
      <c r="BA854" s="2098"/>
      <c r="BB854" s="2098"/>
      <c r="BC854" s="2098"/>
      <c r="BD854" s="2098"/>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76"/>
      <c r="CC854" s="76"/>
      <c r="CD854" s="76"/>
      <c r="CE854" s="76"/>
      <c r="CF854" s="76"/>
      <c r="CG854" s="77"/>
      <c r="CH854" s="77"/>
      <c r="CN854" s="85"/>
      <c r="CO854" s="85"/>
      <c r="CP854" s="85"/>
      <c r="CQ854" s="85"/>
      <c r="CR854" s="85"/>
      <c r="CS854" s="85"/>
      <c r="CT854" s="85"/>
      <c r="CU854" s="85"/>
      <c r="CV854" s="85"/>
    </row>
    <row r="855" spans="1:100" ht="13.5" customHeight="1" x14ac:dyDescent="0.2">
      <c r="A855" s="132" t="str">
        <f>+IF('⑧一覧からの作成用データ（異動届）'!$AC$45="印刷ＯＫ→",1,"")</f>
        <v/>
      </c>
      <c r="B855" s="2413"/>
      <c r="C855" s="2413"/>
      <c r="D855" s="2396"/>
      <c r="E855" s="2396"/>
      <c r="F855" s="2413"/>
      <c r="G855" s="2413"/>
      <c r="H855" s="2396"/>
      <c r="I855" s="2396"/>
      <c r="J855" s="486"/>
      <c r="K855" s="66"/>
      <c r="L855" s="66"/>
      <c r="M855" s="66"/>
      <c r="N855" s="66"/>
      <c r="O855" s="66"/>
      <c r="P855" s="485"/>
      <c r="Q855" s="485"/>
      <c r="R855" s="485"/>
      <c r="S855" s="485"/>
      <c r="T855" s="485"/>
      <c r="U855" s="485"/>
      <c r="V855" s="485"/>
      <c r="W855" s="485"/>
      <c r="X855" s="485"/>
      <c r="Y855" s="485"/>
      <c r="Z855" s="485"/>
      <c r="AA855" s="485"/>
      <c r="AB855" s="485"/>
      <c r="AC855" s="485"/>
      <c r="AD855" s="485"/>
      <c r="AE855" s="485"/>
      <c r="AF855" s="485"/>
      <c r="AG855" s="485"/>
      <c r="AH855" s="485"/>
      <c r="AI855" s="485"/>
      <c r="AJ855" s="485"/>
      <c r="AK855" s="485"/>
      <c r="AL855" s="485"/>
      <c r="AM855" s="485"/>
      <c r="AN855" s="485"/>
      <c r="AO855" s="485"/>
      <c r="AP855" s="485"/>
      <c r="AQ855" s="48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76"/>
      <c r="CC855" s="76"/>
      <c r="CD855" s="76"/>
      <c r="CE855" s="76"/>
      <c r="CF855" s="76"/>
      <c r="CG855" s="77"/>
      <c r="CH855" s="77"/>
      <c r="CN855" s="85"/>
      <c r="CO855" s="85"/>
      <c r="CP855" s="85"/>
      <c r="CQ855" s="85"/>
      <c r="CR855" s="85"/>
      <c r="CS855" s="85"/>
      <c r="CT855" s="85"/>
      <c r="CU855" s="85"/>
      <c r="CV855" s="85"/>
    </row>
    <row r="856" spans="1:100" ht="6" customHeight="1" x14ac:dyDescent="0.2">
      <c r="A856" s="132" t="str">
        <f>+IF('⑧一覧からの作成用データ（異動届）'!$AC$46="印刷ＯＫ→",1,"")</f>
        <v/>
      </c>
      <c r="B856" s="82"/>
      <c r="C856" s="2414" t="s">
        <v>113</v>
      </c>
      <c r="D856" s="2414"/>
      <c r="E856" s="2414"/>
      <c r="F856" s="2414"/>
      <c r="G856" s="2414"/>
      <c r="H856" s="2414"/>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c r="BG856" s="82"/>
      <c r="BH856" s="82"/>
      <c r="BI856" s="82"/>
      <c r="BJ856" s="82"/>
      <c r="BK856" s="82"/>
      <c r="BL856" s="82"/>
      <c r="BM856" s="82"/>
      <c r="BN856" s="82"/>
      <c r="BO856" s="82"/>
      <c r="BP856" s="82"/>
      <c r="BQ856" s="82"/>
      <c r="BR856" s="82"/>
      <c r="BS856" s="82"/>
      <c r="BT856" s="82"/>
      <c r="BU856" s="82"/>
      <c r="BV856" s="82"/>
      <c r="BW856" s="82"/>
      <c r="BX856" s="82"/>
      <c r="BY856" s="82"/>
      <c r="BZ856" s="82"/>
      <c r="CA856" s="82"/>
      <c r="CB856" s="82"/>
      <c r="CC856" s="82"/>
      <c r="CD856" s="82"/>
      <c r="CE856" s="82"/>
      <c r="CF856" s="82"/>
    </row>
    <row r="857" spans="1:100" ht="12.75" customHeight="1" x14ac:dyDescent="0.2">
      <c r="A857" s="132" t="str">
        <f>+IF('⑧一覧からの作成用データ（異動届）'!$AC$46="印刷ＯＫ→",1,"")</f>
        <v/>
      </c>
      <c r="B857" s="82"/>
      <c r="C857" s="2414"/>
      <c r="D857" s="2414"/>
      <c r="E857" s="2414"/>
      <c r="F857" s="2414"/>
      <c r="G857" s="2414"/>
      <c r="H857" s="2414"/>
      <c r="I857" s="82"/>
      <c r="J857" s="82"/>
      <c r="K857" s="2415" t="s">
        <v>544</v>
      </c>
      <c r="L857" s="2415"/>
      <c r="M857" s="2415"/>
      <c r="N857" s="2415"/>
      <c r="O857" s="2415"/>
      <c r="P857" s="2415"/>
      <c r="Q857" s="2415"/>
      <c r="R857" s="2415"/>
      <c r="S857" s="2415"/>
      <c r="T857" s="2415"/>
      <c r="U857" s="2415"/>
      <c r="V857" s="2415"/>
      <c r="W857" s="2415"/>
      <c r="X857" s="2415"/>
      <c r="Y857" s="2415"/>
      <c r="Z857" s="2415"/>
      <c r="AA857" s="2415"/>
      <c r="AB857" s="2417" t="s">
        <v>501</v>
      </c>
      <c r="AC857" s="2417"/>
      <c r="AD857" s="2417"/>
      <c r="AE857" s="2417"/>
      <c r="AF857" s="2417"/>
      <c r="AG857" s="2417"/>
      <c r="AH857" s="2417"/>
      <c r="AI857" s="2417"/>
      <c r="AJ857" s="2417"/>
      <c r="AK857" s="2417"/>
      <c r="AL857" s="2417"/>
      <c r="AM857" s="2417"/>
      <c r="AN857" s="2417"/>
      <c r="AO857" s="2417"/>
      <c r="AP857" s="2417"/>
      <c r="AQ857" s="2417"/>
      <c r="AR857" s="2417"/>
      <c r="AS857" s="2417"/>
      <c r="AT857" s="2417"/>
      <c r="AU857" s="2417"/>
      <c r="AV857" s="2417"/>
      <c r="AW857" s="2417"/>
      <c r="AX857" s="2419" t="s">
        <v>26</v>
      </c>
      <c r="AY857" s="2420"/>
      <c r="AZ857" s="2420"/>
      <c r="BA857" s="2421"/>
      <c r="BB857" s="2447"/>
      <c r="BC857" s="2448"/>
      <c r="BD857" s="2448"/>
      <c r="BE857" s="2448"/>
      <c r="BF857" s="2448"/>
      <c r="BG857" s="2448"/>
      <c r="BH857" s="2448"/>
      <c r="BI857" s="2448"/>
      <c r="BJ857" s="2448"/>
      <c r="BK857" s="2448"/>
      <c r="BL857" s="2448"/>
      <c r="BM857" s="2448"/>
      <c r="BN857" s="2448"/>
      <c r="BO857" s="2448"/>
      <c r="BP857" s="2448"/>
      <c r="BQ857" s="2448"/>
      <c r="BR857" s="2448"/>
      <c r="BS857" s="2448"/>
      <c r="BT857" s="2449"/>
      <c r="BU857" s="697" t="s">
        <v>28</v>
      </c>
      <c r="BV857" s="2051"/>
      <c r="BW857" s="2051"/>
      <c r="BX857" s="2051"/>
      <c r="BY857" s="2051"/>
      <c r="BZ857" s="2051"/>
      <c r="CA857" s="2051"/>
      <c r="CB857" s="2051"/>
      <c r="CC857" s="2051"/>
      <c r="CD857" s="2053"/>
      <c r="CE857" s="82"/>
      <c r="CF857" s="82"/>
    </row>
    <row r="858" spans="1:100" ht="12.75" customHeight="1" x14ac:dyDescent="0.2">
      <c r="A858" s="132" t="str">
        <f>+IF('⑧一覧からの作成用データ（異動届）'!$AC$46="印刷ＯＫ→",1,"")</f>
        <v/>
      </c>
      <c r="B858" s="82"/>
      <c r="C858" s="2414"/>
      <c r="D858" s="2414"/>
      <c r="E858" s="2414"/>
      <c r="F858" s="2414"/>
      <c r="G858" s="2414"/>
      <c r="H858" s="2414"/>
      <c r="I858" s="82"/>
      <c r="J858" s="82"/>
      <c r="K858" s="2415"/>
      <c r="L858" s="2415"/>
      <c r="M858" s="2415"/>
      <c r="N858" s="2415"/>
      <c r="O858" s="2415"/>
      <c r="P858" s="2415"/>
      <c r="Q858" s="2415"/>
      <c r="R858" s="2415"/>
      <c r="S858" s="2415"/>
      <c r="T858" s="2415"/>
      <c r="U858" s="2415"/>
      <c r="V858" s="2415"/>
      <c r="W858" s="2415"/>
      <c r="X858" s="2415"/>
      <c r="Y858" s="2415"/>
      <c r="Z858" s="2415"/>
      <c r="AA858" s="2415"/>
      <c r="AB858" s="2417"/>
      <c r="AC858" s="2417"/>
      <c r="AD858" s="2417"/>
      <c r="AE858" s="2417"/>
      <c r="AF858" s="2417"/>
      <c r="AG858" s="2417"/>
      <c r="AH858" s="2417"/>
      <c r="AI858" s="2417"/>
      <c r="AJ858" s="2417"/>
      <c r="AK858" s="2417"/>
      <c r="AL858" s="2417"/>
      <c r="AM858" s="2417"/>
      <c r="AN858" s="2417"/>
      <c r="AO858" s="2417"/>
      <c r="AP858" s="2417"/>
      <c r="AQ858" s="2417"/>
      <c r="AR858" s="2417"/>
      <c r="AS858" s="2417"/>
      <c r="AT858" s="2417"/>
      <c r="AU858" s="2417"/>
      <c r="AV858" s="2417"/>
      <c r="AW858" s="2417"/>
      <c r="AX858" s="2422"/>
      <c r="AY858" s="2423"/>
      <c r="AZ858" s="2423"/>
      <c r="BA858" s="2424"/>
      <c r="BB858" s="2450"/>
      <c r="BC858" s="2451"/>
      <c r="BD858" s="2451"/>
      <c r="BE858" s="2451"/>
      <c r="BF858" s="2451"/>
      <c r="BG858" s="2451"/>
      <c r="BH858" s="2451"/>
      <c r="BI858" s="2451"/>
      <c r="BJ858" s="2451"/>
      <c r="BK858" s="2451"/>
      <c r="BL858" s="2451"/>
      <c r="BM858" s="2451"/>
      <c r="BN858" s="2451"/>
      <c r="BO858" s="2451"/>
      <c r="BP858" s="2451"/>
      <c r="BQ858" s="2451"/>
      <c r="BR858" s="2451"/>
      <c r="BS858" s="2451"/>
      <c r="BT858" s="2452"/>
      <c r="BU858" s="1559"/>
      <c r="BV858" s="2052"/>
      <c r="BW858" s="2052"/>
      <c r="BX858" s="2052"/>
      <c r="BY858" s="2052"/>
      <c r="BZ858" s="2052"/>
      <c r="CA858" s="2052"/>
      <c r="CB858" s="2052"/>
      <c r="CC858" s="2052"/>
      <c r="CD858" s="2054"/>
      <c r="CE858" s="83"/>
      <c r="CF858" s="83"/>
    </row>
    <row r="859" spans="1:100" ht="12.75" customHeight="1" x14ac:dyDescent="0.2">
      <c r="A859" s="132" t="str">
        <f>+IF('⑧一覧からの作成用データ（異動届）'!$AC$46="印刷ＯＫ→",1,"")</f>
        <v/>
      </c>
      <c r="B859" s="82"/>
      <c r="C859" s="82"/>
      <c r="D859" s="82"/>
      <c r="E859" s="82"/>
      <c r="F859" s="82"/>
      <c r="G859" s="82"/>
      <c r="H859" s="82"/>
      <c r="I859" s="82"/>
      <c r="J859" s="82"/>
      <c r="K859" s="2415"/>
      <c r="L859" s="2415"/>
      <c r="M859" s="2415"/>
      <c r="N859" s="2415"/>
      <c r="O859" s="2415"/>
      <c r="P859" s="2415"/>
      <c r="Q859" s="2415"/>
      <c r="R859" s="2415"/>
      <c r="S859" s="2415"/>
      <c r="T859" s="2415"/>
      <c r="U859" s="2415"/>
      <c r="V859" s="2415"/>
      <c r="W859" s="2415"/>
      <c r="X859" s="2415"/>
      <c r="Y859" s="2415"/>
      <c r="Z859" s="2415"/>
      <c r="AA859" s="2415"/>
      <c r="AB859" s="2417"/>
      <c r="AC859" s="2417"/>
      <c r="AD859" s="2417"/>
      <c r="AE859" s="2417"/>
      <c r="AF859" s="2417"/>
      <c r="AG859" s="2417"/>
      <c r="AH859" s="2417"/>
      <c r="AI859" s="2417"/>
      <c r="AJ859" s="2417"/>
      <c r="AK859" s="2417"/>
      <c r="AL859" s="2417"/>
      <c r="AM859" s="2417"/>
      <c r="AN859" s="2417"/>
      <c r="AO859" s="2417"/>
      <c r="AP859" s="2417"/>
      <c r="AQ859" s="2417"/>
      <c r="AR859" s="2417"/>
      <c r="AS859" s="2417"/>
      <c r="AT859" s="2417"/>
      <c r="AU859" s="2417"/>
      <c r="AV859" s="2417"/>
      <c r="AW859" s="2417"/>
      <c r="AX859" s="2422"/>
      <c r="AY859" s="2423"/>
      <c r="AZ859" s="2423"/>
      <c r="BA859" s="2424"/>
      <c r="BB859" s="2450"/>
      <c r="BC859" s="2451"/>
      <c r="BD859" s="2451"/>
      <c r="BE859" s="2451"/>
      <c r="BF859" s="2451"/>
      <c r="BG859" s="2451"/>
      <c r="BH859" s="2451"/>
      <c r="BI859" s="2451"/>
      <c r="BJ859" s="2451"/>
      <c r="BK859" s="2451"/>
      <c r="BL859" s="2451"/>
      <c r="BM859" s="2451"/>
      <c r="BN859" s="2451"/>
      <c r="BO859" s="2451"/>
      <c r="BP859" s="2451"/>
      <c r="BQ859" s="2451"/>
      <c r="BR859" s="2451"/>
      <c r="BS859" s="2451"/>
      <c r="BT859" s="2452"/>
      <c r="BU859" s="2437" t="s">
        <v>27</v>
      </c>
      <c r="BV859" s="2397" t="s">
        <v>29</v>
      </c>
      <c r="BW859" s="2397"/>
      <c r="BX859" s="2397"/>
      <c r="BY859" s="2397"/>
      <c r="BZ859" s="2398"/>
      <c r="CA859" s="1683" t="s">
        <v>30</v>
      </c>
      <c r="CB859" s="2397"/>
      <c r="CC859" s="2397"/>
      <c r="CD859" s="2398"/>
      <c r="CE859" s="76"/>
      <c r="CF859" s="76"/>
    </row>
    <row r="860" spans="1:100" ht="12.75" customHeight="1" x14ac:dyDescent="0.2">
      <c r="A860" s="132" t="str">
        <f>+IF('⑧一覧からの作成用データ（異動届）'!$AC$46="印刷ＯＫ→",1,"")</f>
        <v/>
      </c>
      <c r="B860" s="82"/>
      <c r="C860" s="82">
        <v>3</v>
      </c>
      <c r="D860" s="82"/>
      <c r="E860" s="82"/>
      <c r="F860" s="82"/>
      <c r="G860" s="82"/>
      <c r="H860" s="82">
        <v>2</v>
      </c>
      <c r="I860" s="82">
        <v>1</v>
      </c>
      <c r="J860" s="82"/>
      <c r="K860" s="2415"/>
      <c r="L860" s="2415"/>
      <c r="M860" s="2415"/>
      <c r="N860" s="2415"/>
      <c r="O860" s="2415"/>
      <c r="P860" s="2415"/>
      <c r="Q860" s="2415"/>
      <c r="R860" s="2415"/>
      <c r="S860" s="2415"/>
      <c r="T860" s="2415"/>
      <c r="U860" s="2415"/>
      <c r="V860" s="2415"/>
      <c r="W860" s="2415"/>
      <c r="X860" s="2415"/>
      <c r="Y860" s="2415"/>
      <c r="Z860" s="2415"/>
      <c r="AA860" s="2415"/>
      <c r="AB860" s="2417"/>
      <c r="AC860" s="2417"/>
      <c r="AD860" s="2417"/>
      <c r="AE860" s="2417"/>
      <c r="AF860" s="2417"/>
      <c r="AG860" s="2417"/>
      <c r="AH860" s="2417"/>
      <c r="AI860" s="2417"/>
      <c r="AJ860" s="2417"/>
      <c r="AK860" s="2417"/>
      <c r="AL860" s="2417"/>
      <c r="AM860" s="2417"/>
      <c r="AN860" s="2417"/>
      <c r="AO860" s="2417"/>
      <c r="AP860" s="2417"/>
      <c r="AQ860" s="2417"/>
      <c r="AR860" s="2417"/>
      <c r="AS860" s="2417"/>
      <c r="AT860" s="2417"/>
      <c r="AU860" s="2417"/>
      <c r="AV860" s="2417"/>
      <c r="AW860" s="2417"/>
      <c r="AX860" s="2422"/>
      <c r="AY860" s="2423"/>
      <c r="AZ860" s="2423"/>
      <c r="BA860" s="2424"/>
      <c r="BB860" s="2450"/>
      <c r="BC860" s="2451"/>
      <c r="BD860" s="2451"/>
      <c r="BE860" s="2451"/>
      <c r="BF860" s="2451"/>
      <c r="BG860" s="2451"/>
      <c r="BH860" s="2451"/>
      <c r="BI860" s="2451"/>
      <c r="BJ860" s="2451"/>
      <c r="BK860" s="2451"/>
      <c r="BL860" s="2451"/>
      <c r="BM860" s="2451"/>
      <c r="BN860" s="2451"/>
      <c r="BO860" s="2451"/>
      <c r="BP860" s="2451"/>
      <c r="BQ860" s="2451"/>
      <c r="BR860" s="2451"/>
      <c r="BS860" s="2451"/>
      <c r="BT860" s="2452"/>
      <c r="BU860" s="2437"/>
      <c r="BV860" s="2399"/>
      <c r="BW860" s="2399"/>
      <c r="BX860" s="2399"/>
      <c r="BY860" s="2399"/>
      <c r="BZ860" s="2400"/>
      <c r="CA860" s="2401"/>
      <c r="CB860" s="2399"/>
      <c r="CC860" s="2399"/>
      <c r="CD860" s="2400"/>
      <c r="CE860" s="76"/>
      <c r="CF860" s="76"/>
    </row>
    <row r="861" spans="1:100" ht="12.75" customHeight="1" x14ac:dyDescent="0.2">
      <c r="A861" s="132" t="str">
        <f>+IF('⑧一覧からの作成用データ（異動届）'!$AC$46="印刷ＯＫ→",1,"")</f>
        <v/>
      </c>
      <c r="B861" s="2413" t="s">
        <v>67</v>
      </c>
      <c r="C861" s="2413" t="s">
        <v>66</v>
      </c>
      <c r="D861" s="2396" t="s">
        <v>65</v>
      </c>
      <c r="E861" s="2396" t="s">
        <v>64</v>
      </c>
      <c r="F861" s="2413" t="s">
        <v>63</v>
      </c>
      <c r="G861" s="2413" t="s">
        <v>62</v>
      </c>
      <c r="H861" s="2396" t="s">
        <v>61</v>
      </c>
      <c r="I861" s="2396" t="s">
        <v>60</v>
      </c>
      <c r="J861" s="486"/>
      <c r="K861" s="2415"/>
      <c r="L861" s="2415"/>
      <c r="M861" s="2415"/>
      <c r="N861" s="2415"/>
      <c r="O861" s="2415"/>
      <c r="P861" s="2415"/>
      <c r="Q861" s="2415"/>
      <c r="R861" s="2415"/>
      <c r="S861" s="2415"/>
      <c r="T861" s="2415"/>
      <c r="U861" s="2415"/>
      <c r="V861" s="2415"/>
      <c r="W861" s="2415"/>
      <c r="X861" s="2415"/>
      <c r="Y861" s="2415"/>
      <c r="Z861" s="2415"/>
      <c r="AA861" s="2415"/>
      <c r="AB861" s="2417"/>
      <c r="AC861" s="2417"/>
      <c r="AD861" s="2417"/>
      <c r="AE861" s="2417"/>
      <c r="AF861" s="2417"/>
      <c r="AG861" s="2417"/>
      <c r="AH861" s="2417"/>
      <c r="AI861" s="2417"/>
      <c r="AJ861" s="2417"/>
      <c r="AK861" s="2417"/>
      <c r="AL861" s="2417"/>
      <c r="AM861" s="2417"/>
      <c r="AN861" s="2417"/>
      <c r="AO861" s="2417"/>
      <c r="AP861" s="2417"/>
      <c r="AQ861" s="2417"/>
      <c r="AR861" s="2417"/>
      <c r="AS861" s="2417"/>
      <c r="AT861" s="2417"/>
      <c r="AU861" s="2417"/>
      <c r="AV861" s="2417"/>
      <c r="AW861" s="2417"/>
      <c r="AX861" s="2422"/>
      <c r="AY861" s="2423"/>
      <c r="AZ861" s="2423"/>
      <c r="BA861" s="2424"/>
      <c r="BB861" s="2450"/>
      <c r="BC861" s="2451"/>
      <c r="BD861" s="2451"/>
      <c r="BE861" s="2451"/>
      <c r="BF861" s="2451"/>
      <c r="BG861" s="2451"/>
      <c r="BH861" s="2451"/>
      <c r="BI861" s="2451"/>
      <c r="BJ861" s="2451"/>
      <c r="BK861" s="2451"/>
      <c r="BL861" s="2451"/>
      <c r="BM861" s="2451"/>
      <c r="BN861" s="2451"/>
      <c r="BO861" s="2451"/>
      <c r="BP861" s="2451"/>
      <c r="BQ861" s="2451"/>
      <c r="BR861" s="2451"/>
      <c r="BS861" s="2451"/>
      <c r="BT861" s="2452"/>
      <c r="BU861" s="2437"/>
      <c r="BV861" s="2397" t="s">
        <v>32</v>
      </c>
      <c r="BW861" s="2397"/>
      <c r="BX861" s="2397"/>
      <c r="BY861" s="2397"/>
      <c r="BZ861" s="2398"/>
      <c r="CA861" s="1683" t="s">
        <v>31</v>
      </c>
      <c r="CB861" s="2397"/>
      <c r="CC861" s="2397"/>
      <c r="CD861" s="2398"/>
      <c r="CE861" s="76"/>
      <c r="CF861" s="76"/>
    </row>
    <row r="862" spans="1:100" ht="13.5" customHeight="1" x14ac:dyDescent="0.2">
      <c r="A862" s="132" t="str">
        <f>+IF('⑧一覧からの作成用データ（異動届）'!$AC$46="印刷ＯＫ→",1,"")</f>
        <v/>
      </c>
      <c r="B862" s="2413"/>
      <c r="C862" s="2413"/>
      <c r="D862" s="2396"/>
      <c r="E862" s="2396"/>
      <c r="F862" s="2413"/>
      <c r="G862" s="2413"/>
      <c r="H862" s="2396"/>
      <c r="I862" s="2396"/>
      <c r="J862" s="486"/>
      <c r="K862" s="2416"/>
      <c r="L862" s="2416"/>
      <c r="M862" s="2416"/>
      <c r="N862" s="2416"/>
      <c r="O862" s="2416"/>
      <c r="P862" s="2416"/>
      <c r="Q862" s="2416"/>
      <c r="R862" s="2416"/>
      <c r="S862" s="2416"/>
      <c r="T862" s="2416"/>
      <c r="U862" s="2416"/>
      <c r="V862" s="2416"/>
      <c r="W862" s="2416"/>
      <c r="X862" s="2416"/>
      <c r="Y862" s="2416"/>
      <c r="Z862" s="2416"/>
      <c r="AA862" s="2416"/>
      <c r="AB862" s="2418"/>
      <c r="AC862" s="2418"/>
      <c r="AD862" s="2418"/>
      <c r="AE862" s="2418"/>
      <c r="AF862" s="2418"/>
      <c r="AG862" s="2418"/>
      <c r="AH862" s="2418"/>
      <c r="AI862" s="2418"/>
      <c r="AJ862" s="2418"/>
      <c r="AK862" s="2418"/>
      <c r="AL862" s="2418"/>
      <c r="AM862" s="2418"/>
      <c r="AN862" s="2418"/>
      <c r="AO862" s="2418"/>
      <c r="AP862" s="2418"/>
      <c r="AQ862" s="2418"/>
      <c r="AR862" s="2418"/>
      <c r="AS862" s="2418"/>
      <c r="AT862" s="2418"/>
      <c r="AU862" s="2418"/>
      <c r="AV862" s="2418"/>
      <c r="AW862" s="2418"/>
      <c r="AX862" s="2425"/>
      <c r="AY862" s="2426"/>
      <c r="AZ862" s="2426"/>
      <c r="BA862" s="2427"/>
      <c r="BB862" s="2453"/>
      <c r="BC862" s="2454"/>
      <c r="BD862" s="2454"/>
      <c r="BE862" s="2454"/>
      <c r="BF862" s="2454"/>
      <c r="BG862" s="2454"/>
      <c r="BH862" s="2454"/>
      <c r="BI862" s="2454"/>
      <c r="BJ862" s="2454"/>
      <c r="BK862" s="2454"/>
      <c r="BL862" s="2454"/>
      <c r="BM862" s="2454"/>
      <c r="BN862" s="2454"/>
      <c r="BO862" s="2454"/>
      <c r="BP862" s="2454"/>
      <c r="BQ862" s="2454"/>
      <c r="BR862" s="2454"/>
      <c r="BS862" s="2454"/>
      <c r="BT862" s="2455"/>
      <c r="BU862" s="2437"/>
      <c r="BV862" s="2399"/>
      <c r="BW862" s="2399"/>
      <c r="BX862" s="2399"/>
      <c r="BY862" s="2399"/>
      <c r="BZ862" s="2400"/>
      <c r="CA862" s="2401"/>
      <c r="CB862" s="2399"/>
      <c r="CC862" s="2399"/>
      <c r="CD862" s="2400"/>
      <c r="CE862" s="76"/>
      <c r="CF862" s="76"/>
      <c r="CG862" s="84"/>
      <c r="CL862" s="85"/>
      <c r="CM862" s="85"/>
      <c r="CN862" s="85"/>
      <c r="CO862" s="85"/>
      <c r="CP862" s="85"/>
      <c r="CQ862" s="85"/>
      <c r="CR862" s="85"/>
      <c r="CS862" s="85"/>
      <c r="CT862" s="85"/>
    </row>
    <row r="863" spans="1:100" ht="13.5" customHeight="1" x14ac:dyDescent="0.2">
      <c r="A863" s="132" t="str">
        <f>+IF('⑧一覧からの作成用データ（異動届）'!$AC$46="印刷ＯＫ→",1,"")</f>
        <v/>
      </c>
      <c r="B863" s="2413"/>
      <c r="C863" s="2413"/>
      <c r="D863" s="2396"/>
      <c r="E863" s="2396"/>
      <c r="F863" s="2413"/>
      <c r="G863" s="2413"/>
      <c r="H863" s="2396"/>
      <c r="I863" s="2396"/>
      <c r="J863" s="486"/>
      <c r="K863" s="45"/>
      <c r="L863" s="25"/>
      <c r="M863" s="25"/>
      <c r="N863" s="25"/>
      <c r="O863" s="25"/>
      <c r="P863" s="25"/>
      <c r="Q863" s="25"/>
      <c r="R863" s="25"/>
      <c r="S863" s="25"/>
      <c r="T863" s="25"/>
      <c r="U863" s="25"/>
      <c r="V863" s="25"/>
      <c r="W863" s="25"/>
      <c r="X863" s="25"/>
      <c r="Y863" s="46"/>
      <c r="Z863" s="2402" t="s">
        <v>446</v>
      </c>
      <c r="AA863" s="2403"/>
      <c r="AB863" s="2408" t="s">
        <v>21</v>
      </c>
      <c r="AC863" s="2409"/>
      <c r="AD863" s="2409"/>
      <c r="AE863" s="2409"/>
      <c r="AF863" s="2409"/>
      <c r="AG863" s="2410"/>
      <c r="AH863" s="1682" t="s">
        <v>482</v>
      </c>
      <c r="AI863" s="1683"/>
      <c r="AJ863" s="2097" t="str">
        <f>①伊勢崎市における事業所基本情報!$K$26&amp;"-"&amp;①伊勢崎市における事業所基本情報!Q26&amp;""</f>
        <v>-</v>
      </c>
      <c r="AK863" s="2097"/>
      <c r="AL863" s="2097"/>
      <c r="AM863" s="2097"/>
      <c r="AN863" s="2097"/>
      <c r="AO863" s="2097"/>
      <c r="AP863" s="2097"/>
      <c r="AQ863" s="2097"/>
      <c r="AR863" s="25"/>
      <c r="AS863" s="25"/>
      <c r="AT863" s="25"/>
      <c r="AU863" s="25"/>
      <c r="AV863" s="25"/>
      <c r="AW863" s="25"/>
      <c r="AX863" s="25"/>
      <c r="AY863" s="76"/>
      <c r="AZ863" s="76"/>
      <c r="BA863" s="76"/>
      <c r="BB863" s="76"/>
      <c r="BC863" s="76"/>
      <c r="BD863" s="25"/>
      <c r="BE863" s="25"/>
      <c r="BF863" s="25"/>
      <c r="BG863" s="25"/>
      <c r="BH863" s="2386" t="s">
        <v>492</v>
      </c>
      <c r="BI863" s="2386"/>
      <c r="BJ863" s="2386"/>
      <c r="BK863" s="2386"/>
      <c r="BL863" s="2386"/>
      <c r="BM863" s="2386"/>
      <c r="BN863" s="2386"/>
      <c r="BO863" s="2411" t="str">
        <f>①伊勢崎市における事業所基本情報!$CG$18&amp;""</f>
        <v/>
      </c>
      <c r="BP863" s="2392"/>
      <c r="BQ863" s="2392" t="str">
        <f>①伊勢崎市における事業所基本情報!$CH$18&amp;""</f>
        <v/>
      </c>
      <c r="BR863" s="2392"/>
      <c r="BS863" s="2392" t="str">
        <f>①伊勢崎市における事業所基本情報!$CI$18&amp;""</f>
        <v/>
      </c>
      <c r="BT863" s="2392"/>
      <c r="BU863" s="2392" t="str">
        <f>①伊勢崎市における事業所基本情報!$CJ$18&amp;""</f>
        <v/>
      </c>
      <c r="BV863" s="2392"/>
      <c r="BW863" s="2392" t="str">
        <f>①伊勢崎市における事業所基本情報!$CK$18&amp;""</f>
        <v/>
      </c>
      <c r="BX863" s="2392"/>
      <c r="BY863" s="2392" t="str">
        <f>①伊勢崎市における事業所基本情報!$CL$18&amp;""</f>
        <v/>
      </c>
      <c r="BZ863" s="2392"/>
      <c r="CA863" s="2392" t="str">
        <f>①伊勢崎市における事業所基本情報!$CM$18&amp;""</f>
        <v/>
      </c>
      <c r="CB863" s="2392"/>
      <c r="CC863" s="2392" t="str">
        <f>①伊勢崎市における事業所基本情報!$CN$18&amp;""</f>
        <v/>
      </c>
      <c r="CD863" s="2394"/>
      <c r="CE863" s="86"/>
      <c r="CF863" s="86"/>
      <c r="CG863" s="84"/>
      <c r="CL863" s="85"/>
      <c r="CM863" s="85"/>
      <c r="CN863" s="85"/>
      <c r="CO863" s="85"/>
      <c r="CP863" s="85"/>
      <c r="CQ863" s="85"/>
      <c r="CR863" s="85"/>
      <c r="CS863" s="85"/>
      <c r="CT863" s="85"/>
    </row>
    <row r="864" spans="1:100" ht="12" customHeight="1" x14ac:dyDescent="0.2">
      <c r="A864" s="132" t="str">
        <f>+IF('⑧一覧からの作成用データ（異動届）'!$AC$46="印刷ＯＫ→",1,"")</f>
        <v/>
      </c>
      <c r="B864" s="2413"/>
      <c r="C864" s="2413"/>
      <c r="D864" s="2396"/>
      <c r="E864" s="2396"/>
      <c r="F864" s="2413"/>
      <c r="G864" s="2413"/>
      <c r="H864" s="2396"/>
      <c r="I864" s="2396"/>
      <c r="J864" s="486"/>
      <c r="K864" s="47"/>
      <c r="L864" s="76"/>
      <c r="M864" s="76"/>
      <c r="N864" s="76"/>
      <c r="O864" s="76"/>
      <c r="P864" s="76"/>
      <c r="Q864" s="76"/>
      <c r="R864" s="76"/>
      <c r="S864" s="76"/>
      <c r="T864" s="76"/>
      <c r="U864" s="76"/>
      <c r="V864" s="76"/>
      <c r="W864" s="76"/>
      <c r="X864" s="76"/>
      <c r="Y864" s="48"/>
      <c r="Z864" s="2404"/>
      <c r="AA864" s="2405"/>
      <c r="AB864" s="1640"/>
      <c r="AC864" s="1590"/>
      <c r="AD864" s="1590"/>
      <c r="AE864" s="1590"/>
      <c r="AF864" s="1590"/>
      <c r="AG864" s="1641"/>
      <c r="AH864" s="1568" t="str">
        <f>①伊勢崎市における事業所基本情報!$I$27&amp;""</f>
        <v/>
      </c>
      <c r="AI864" s="1569"/>
      <c r="AJ864" s="1569"/>
      <c r="AK864" s="1569"/>
      <c r="AL864" s="1569"/>
      <c r="AM864" s="1569"/>
      <c r="AN864" s="1569"/>
      <c r="AO864" s="1569"/>
      <c r="AP864" s="1569"/>
      <c r="AQ864" s="1569"/>
      <c r="AR864" s="1569"/>
      <c r="AS864" s="1569"/>
      <c r="AT864" s="1569"/>
      <c r="AU864" s="1569"/>
      <c r="AV864" s="1569"/>
      <c r="AW864" s="1569"/>
      <c r="AX864" s="1569"/>
      <c r="AY864" s="1569"/>
      <c r="AZ864" s="1569"/>
      <c r="BA864" s="1569"/>
      <c r="BB864" s="1569"/>
      <c r="BC864" s="1569"/>
      <c r="BD864" s="1569"/>
      <c r="BE864" s="1569"/>
      <c r="BF864" s="1569"/>
      <c r="BG864" s="1569"/>
      <c r="BH864" s="2386"/>
      <c r="BI864" s="2386"/>
      <c r="BJ864" s="2386"/>
      <c r="BK864" s="2386"/>
      <c r="BL864" s="2386"/>
      <c r="BM864" s="2386"/>
      <c r="BN864" s="2386"/>
      <c r="BO864" s="2412"/>
      <c r="BP864" s="2393"/>
      <c r="BQ864" s="2393"/>
      <c r="BR864" s="2393"/>
      <c r="BS864" s="2393"/>
      <c r="BT864" s="2393"/>
      <c r="BU864" s="2393"/>
      <c r="BV864" s="2393"/>
      <c r="BW864" s="2393"/>
      <c r="BX864" s="2393"/>
      <c r="BY864" s="2393"/>
      <c r="BZ864" s="2393"/>
      <c r="CA864" s="2393"/>
      <c r="CB864" s="2393"/>
      <c r="CC864" s="2393"/>
      <c r="CD864" s="2395"/>
      <c r="CE864" s="86"/>
      <c r="CF864" s="86"/>
      <c r="CG864" s="77"/>
      <c r="CL864" s="85"/>
      <c r="CM864" s="85"/>
      <c r="CN864" s="85"/>
      <c r="CO864" s="85"/>
      <c r="CP864" s="85"/>
      <c r="CQ864" s="85"/>
      <c r="CR864" s="85"/>
      <c r="CS864" s="85"/>
      <c r="CT864" s="85"/>
    </row>
    <row r="865" spans="1:100" ht="12" customHeight="1" x14ac:dyDescent="0.2">
      <c r="A865" s="132" t="str">
        <f>+IF('⑧一覧からの作成用データ（異動届）'!$AC$46="印刷ＯＫ→",1,"")</f>
        <v/>
      </c>
      <c r="B865" s="2413"/>
      <c r="C865" s="2413"/>
      <c r="D865" s="2396"/>
      <c r="E865" s="2396"/>
      <c r="F865" s="2413"/>
      <c r="G865" s="2413"/>
      <c r="H865" s="2396"/>
      <c r="I865" s="2396"/>
      <c r="J865" s="486"/>
      <c r="K865" s="2165" t="s">
        <v>483</v>
      </c>
      <c r="L865" s="1564"/>
      <c r="M865" s="1564"/>
      <c r="N865" s="1564"/>
      <c r="O865" s="1564"/>
      <c r="P865" s="2378" t="s">
        <v>19</v>
      </c>
      <c r="Q865" s="2378"/>
      <c r="R865" s="2378"/>
      <c r="S865" s="2378"/>
      <c r="T865" s="2378"/>
      <c r="U865" s="2378"/>
      <c r="V865" s="2378"/>
      <c r="W865" s="2378"/>
      <c r="X865" s="2378"/>
      <c r="Y865" s="2379"/>
      <c r="Z865" s="2404"/>
      <c r="AA865" s="2405"/>
      <c r="AB865" s="1640"/>
      <c r="AC865" s="1590"/>
      <c r="AD865" s="1590"/>
      <c r="AE865" s="1590"/>
      <c r="AF865" s="1590"/>
      <c r="AG865" s="1641"/>
      <c r="AH865" s="1568"/>
      <c r="AI865" s="1569"/>
      <c r="AJ865" s="1569"/>
      <c r="AK865" s="1569"/>
      <c r="AL865" s="1569"/>
      <c r="AM865" s="1569"/>
      <c r="AN865" s="1569"/>
      <c r="AO865" s="1569"/>
      <c r="AP865" s="1569"/>
      <c r="AQ865" s="1569"/>
      <c r="AR865" s="1569"/>
      <c r="AS865" s="1569"/>
      <c r="AT865" s="1569"/>
      <c r="AU865" s="1569"/>
      <c r="AV865" s="1569"/>
      <c r="AW865" s="1569"/>
      <c r="AX865" s="1569"/>
      <c r="AY865" s="1569"/>
      <c r="AZ865" s="1569"/>
      <c r="BA865" s="1569"/>
      <c r="BB865" s="1569"/>
      <c r="BC865" s="1569"/>
      <c r="BD865" s="1569"/>
      <c r="BE865" s="1569"/>
      <c r="BF865" s="1569"/>
      <c r="BG865" s="1569"/>
      <c r="BH865" s="1561" t="s">
        <v>11</v>
      </c>
      <c r="BI865" s="1561"/>
      <c r="BJ865" s="1561"/>
      <c r="BK865" s="1561"/>
      <c r="BL865" s="1561"/>
      <c r="BM865" s="1561"/>
      <c r="BN865" s="1561"/>
      <c r="BO865" s="2380" t="s">
        <v>55</v>
      </c>
      <c r="BP865" s="2381"/>
      <c r="BQ865" s="2381"/>
      <c r="BR865" s="2381"/>
      <c r="BS865" s="2381"/>
      <c r="BT865" s="2381"/>
      <c r="BU865" s="2381"/>
      <c r="BV865" s="2381"/>
      <c r="BW865" s="2381"/>
      <c r="BX865" s="2381"/>
      <c r="BY865" s="2381"/>
      <c r="BZ865" s="2381"/>
      <c r="CA865" s="2381"/>
      <c r="CB865" s="2381"/>
      <c r="CC865" s="2381"/>
      <c r="CD865" s="2382"/>
      <c r="CE865" s="78"/>
      <c r="CF865" s="78"/>
      <c r="CG865" s="77"/>
      <c r="CL865" s="85"/>
      <c r="CM865" s="85"/>
      <c r="CN865" s="85"/>
      <c r="CO865" s="85"/>
      <c r="CP865" s="85"/>
      <c r="CQ865" s="85"/>
      <c r="CR865" s="85"/>
      <c r="CS865" s="85"/>
      <c r="CT865" s="85"/>
    </row>
    <row r="866" spans="1:100" ht="12" customHeight="1" x14ac:dyDescent="0.2">
      <c r="A866" s="132" t="str">
        <f>+IF('⑧一覧からの作成用データ（異動届）'!$AC$46="印刷ＯＫ→",1,"")</f>
        <v/>
      </c>
      <c r="B866" s="2413"/>
      <c r="C866" s="2413"/>
      <c r="D866" s="2396"/>
      <c r="E866" s="2396"/>
      <c r="F866" s="2413"/>
      <c r="G866" s="2413"/>
      <c r="H866" s="2396"/>
      <c r="I866" s="2396"/>
      <c r="J866" s="486"/>
      <c r="K866" s="2165"/>
      <c r="L866" s="1564"/>
      <c r="M866" s="1564"/>
      <c r="N866" s="1564"/>
      <c r="O866" s="1564"/>
      <c r="P866" s="2378"/>
      <c r="Q866" s="2378"/>
      <c r="R866" s="2378"/>
      <c r="S866" s="2378"/>
      <c r="T866" s="2378"/>
      <c r="U866" s="2378"/>
      <c r="V866" s="2378"/>
      <c r="W866" s="2378"/>
      <c r="X866" s="2378"/>
      <c r="Y866" s="2379"/>
      <c r="Z866" s="2404"/>
      <c r="AA866" s="2405"/>
      <c r="AB866" s="1637"/>
      <c r="AC866" s="1638"/>
      <c r="AD866" s="1638"/>
      <c r="AE866" s="1638"/>
      <c r="AF866" s="1638"/>
      <c r="AG866" s="1642"/>
      <c r="AH866" s="1570"/>
      <c r="AI866" s="1571"/>
      <c r="AJ866" s="1571"/>
      <c r="AK866" s="1571"/>
      <c r="AL866" s="1571"/>
      <c r="AM866" s="1571"/>
      <c r="AN866" s="1571"/>
      <c r="AO866" s="1571"/>
      <c r="AP866" s="1571"/>
      <c r="AQ866" s="1571"/>
      <c r="AR866" s="1571"/>
      <c r="AS866" s="1571"/>
      <c r="AT866" s="1571"/>
      <c r="AU866" s="1571"/>
      <c r="AV866" s="1571"/>
      <c r="AW866" s="1571"/>
      <c r="AX866" s="1571"/>
      <c r="AY866" s="1571"/>
      <c r="AZ866" s="1571"/>
      <c r="BA866" s="1571"/>
      <c r="BB866" s="1571"/>
      <c r="BC866" s="1571"/>
      <c r="BD866" s="1571"/>
      <c r="BE866" s="1571"/>
      <c r="BF866" s="1571"/>
      <c r="BG866" s="1571"/>
      <c r="BH866" s="1561"/>
      <c r="BI866" s="1561"/>
      <c r="BJ866" s="1561"/>
      <c r="BK866" s="1561"/>
      <c r="BL866" s="1561"/>
      <c r="BM866" s="1561"/>
      <c r="BN866" s="1561"/>
      <c r="BO866" s="2383"/>
      <c r="BP866" s="2384"/>
      <c r="BQ866" s="2384"/>
      <c r="BR866" s="2384"/>
      <c r="BS866" s="2384"/>
      <c r="BT866" s="2384"/>
      <c r="BU866" s="2384"/>
      <c r="BV866" s="2384"/>
      <c r="BW866" s="2384"/>
      <c r="BX866" s="2384"/>
      <c r="BY866" s="2384"/>
      <c r="BZ866" s="2384"/>
      <c r="CA866" s="2384"/>
      <c r="CB866" s="2384"/>
      <c r="CC866" s="2384"/>
      <c r="CD866" s="2385"/>
      <c r="CE866" s="78"/>
      <c r="CF866" s="78"/>
      <c r="CG866" s="77"/>
      <c r="CL866" s="85"/>
      <c r="CM866" s="85"/>
      <c r="CN866" s="85"/>
      <c r="CO866" s="85"/>
      <c r="CP866" s="85"/>
      <c r="CQ866" s="85"/>
      <c r="CR866" s="85"/>
      <c r="CS866" s="85"/>
      <c r="CT866" s="85"/>
    </row>
    <row r="867" spans="1:100" ht="13.5" customHeight="1" x14ac:dyDescent="0.2">
      <c r="A867" s="132" t="str">
        <f>+IF('⑧一覧からの作成用データ（異動届）'!$AC$46="印刷ＯＫ→",1,"")</f>
        <v/>
      </c>
      <c r="B867" s="2413"/>
      <c r="C867" s="2413"/>
      <c r="D867" s="2396"/>
      <c r="E867" s="2396"/>
      <c r="F867" s="2413"/>
      <c r="G867" s="2413"/>
      <c r="H867" s="2396"/>
      <c r="I867" s="2396"/>
      <c r="J867" s="486"/>
      <c r="K867" s="47"/>
      <c r="L867" s="76"/>
      <c r="M867" s="76"/>
      <c r="N867" s="76"/>
      <c r="O867" s="76"/>
      <c r="P867" s="76"/>
      <c r="Q867" s="76"/>
      <c r="R867" s="76"/>
      <c r="S867" s="76"/>
      <c r="T867" s="76"/>
      <c r="U867" s="76"/>
      <c r="V867" s="76"/>
      <c r="W867" s="76"/>
      <c r="X867" s="76"/>
      <c r="Y867" s="48"/>
      <c r="Z867" s="2404"/>
      <c r="AA867" s="2405"/>
      <c r="AB867" s="1634" t="s">
        <v>20</v>
      </c>
      <c r="AC867" s="1634"/>
      <c r="AD867" s="1634"/>
      <c r="AE867" s="1634"/>
      <c r="AF867" s="1634"/>
      <c r="AG867" s="1634"/>
      <c r="AH867" s="1610" t="str">
        <f>①伊勢崎市における事業所基本情報!$I$20&amp;""</f>
        <v/>
      </c>
      <c r="AI867" s="1611"/>
      <c r="AJ867" s="1611"/>
      <c r="AK867" s="1611"/>
      <c r="AL867" s="1611"/>
      <c r="AM867" s="1611"/>
      <c r="AN867" s="1611"/>
      <c r="AO867" s="1611"/>
      <c r="AP867" s="1611"/>
      <c r="AQ867" s="1611"/>
      <c r="AR867" s="1611"/>
      <c r="AS867" s="1611"/>
      <c r="AT867" s="1611"/>
      <c r="AU867" s="1611"/>
      <c r="AV867" s="1611"/>
      <c r="AW867" s="1611"/>
      <c r="AX867" s="1611"/>
      <c r="AY867" s="1611"/>
      <c r="AZ867" s="1611"/>
      <c r="BA867" s="1611"/>
      <c r="BB867" s="1611"/>
      <c r="BC867" s="1611"/>
      <c r="BD867" s="1611"/>
      <c r="BE867" s="1611"/>
      <c r="BF867" s="1611"/>
      <c r="BG867" s="1612"/>
      <c r="BH867" s="2386" t="s">
        <v>12</v>
      </c>
      <c r="BI867" s="2386"/>
      <c r="BJ867" s="2386"/>
      <c r="BK867" s="2386"/>
      <c r="BL867" s="1550" t="s">
        <v>33</v>
      </c>
      <c r="BM867" s="1550"/>
      <c r="BN867" s="1550"/>
      <c r="BO867" s="2388" t="str">
        <f>①伊勢崎市における事業所基本情報!$I$35&amp;""</f>
        <v/>
      </c>
      <c r="BP867" s="1614"/>
      <c r="BQ867" s="1614"/>
      <c r="BR867" s="1614"/>
      <c r="BS867" s="1614"/>
      <c r="BT867" s="1614"/>
      <c r="BU867" s="1614"/>
      <c r="BV867" s="1614"/>
      <c r="BW867" s="1614"/>
      <c r="BX867" s="1614"/>
      <c r="BY867" s="1614"/>
      <c r="BZ867" s="1614"/>
      <c r="CA867" s="1614"/>
      <c r="CB867" s="1614"/>
      <c r="CC867" s="1614"/>
      <c r="CD867" s="2389"/>
      <c r="CE867" s="78"/>
      <c r="CF867" s="78"/>
      <c r="CG867" s="77"/>
      <c r="CL867" s="85"/>
    </row>
    <row r="868" spans="1:100" ht="12" customHeight="1" x14ac:dyDescent="0.2">
      <c r="A868" s="132" t="str">
        <f>+IF('⑧一覧からの作成用データ（異動届）'!$AC$46="印刷ＯＫ→",1,"")</f>
        <v/>
      </c>
      <c r="B868" s="2413"/>
      <c r="C868" s="2413"/>
      <c r="D868" s="2396"/>
      <c r="E868" s="2396"/>
      <c r="F868" s="2413"/>
      <c r="G868" s="2413"/>
      <c r="H868" s="2396"/>
      <c r="I868" s="2396"/>
      <c r="J868" s="486"/>
      <c r="K868" s="2438">
        <f ca="1">IF('⑧一覧からの作成用データ（異動届）'!$B$31="","",'⑧一覧からの作成用データ（異動届）'!$B$31)</f>
        <v>45617</v>
      </c>
      <c r="L868" s="2439"/>
      <c r="M868" s="2439"/>
      <c r="N868" s="2439"/>
      <c r="O868" s="2439"/>
      <c r="P868" s="2439"/>
      <c r="Q868" s="2439"/>
      <c r="R868" s="2439"/>
      <c r="S868" s="2439"/>
      <c r="T868" s="2439"/>
      <c r="U868" s="2439"/>
      <c r="V868" s="2439"/>
      <c r="W868" s="2439"/>
      <c r="X868" s="2439"/>
      <c r="Y868" s="2440"/>
      <c r="Z868" s="2404"/>
      <c r="AA868" s="2405"/>
      <c r="AB868" s="2441" t="s">
        <v>529</v>
      </c>
      <c r="AC868" s="2441"/>
      <c r="AD868" s="2441"/>
      <c r="AE868" s="2441"/>
      <c r="AF868" s="2441"/>
      <c r="AG868" s="2441"/>
      <c r="AH868" s="2442" t="str">
        <f>①伊勢崎市における事業所基本情報!$I$22&amp;""</f>
        <v/>
      </c>
      <c r="AI868" s="2442"/>
      <c r="AJ868" s="2442"/>
      <c r="AK868" s="2442"/>
      <c r="AL868" s="2442"/>
      <c r="AM868" s="2442"/>
      <c r="AN868" s="2442"/>
      <c r="AO868" s="2442"/>
      <c r="AP868" s="2442"/>
      <c r="AQ868" s="2442"/>
      <c r="AR868" s="2442"/>
      <c r="AS868" s="2442"/>
      <c r="AT868" s="2442"/>
      <c r="AU868" s="2442"/>
      <c r="AV868" s="2442"/>
      <c r="AW868" s="2442"/>
      <c r="AX868" s="2442"/>
      <c r="AY868" s="2442"/>
      <c r="AZ868" s="2442"/>
      <c r="BA868" s="2442"/>
      <c r="BB868" s="2442"/>
      <c r="BC868" s="2442"/>
      <c r="BD868" s="2442"/>
      <c r="BE868" s="2442"/>
      <c r="BF868" s="2442"/>
      <c r="BG868" s="2442"/>
      <c r="BH868" s="2386"/>
      <c r="BI868" s="2386"/>
      <c r="BJ868" s="2386"/>
      <c r="BK868" s="2386"/>
      <c r="BL868" s="1550"/>
      <c r="BM868" s="1550"/>
      <c r="BN868" s="1550"/>
      <c r="BO868" s="2390"/>
      <c r="BP868" s="1616"/>
      <c r="BQ868" s="1616"/>
      <c r="BR868" s="1616"/>
      <c r="BS868" s="1616"/>
      <c r="BT868" s="1616"/>
      <c r="BU868" s="1616"/>
      <c r="BV868" s="1616"/>
      <c r="BW868" s="1616"/>
      <c r="BX868" s="1616"/>
      <c r="BY868" s="1616"/>
      <c r="BZ868" s="1616"/>
      <c r="CA868" s="1616"/>
      <c r="CB868" s="1616"/>
      <c r="CC868" s="1616"/>
      <c r="CD868" s="2391"/>
      <c r="CE868" s="78"/>
      <c r="CF868" s="78"/>
      <c r="CG868" s="77"/>
      <c r="CL868" s="85"/>
    </row>
    <row r="869" spans="1:100" ht="12" customHeight="1" x14ac:dyDescent="0.2">
      <c r="A869" s="132" t="str">
        <f>+IF('⑧一覧からの作成用データ（異動届）'!$AC$46="印刷ＯＫ→",1,"")</f>
        <v/>
      </c>
      <c r="B869" s="2413"/>
      <c r="C869" s="2413"/>
      <c r="D869" s="2396"/>
      <c r="E869" s="2396"/>
      <c r="F869" s="2413"/>
      <c r="G869" s="2413"/>
      <c r="H869" s="2396"/>
      <c r="I869" s="2396"/>
      <c r="J869" s="486"/>
      <c r="K869" s="2438"/>
      <c r="L869" s="2439"/>
      <c r="M869" s="2439"/>
      <c r="N869" s="2439"/>
      <c r="O869" s="2439"/>
      <c r="P869" s="2439"/>
      <c r="Q869" s="2439"/>
      <c r="R869" s="2439"/>
      <c r="S869" s="2439"/>
      <c r="T869" s="2439"/>
      <c r="U869" s="2439"/>
      <c r="V869" s="2439"/>
      <c r="W869" s="2439"/>
      <c r="X869" s="2439"/>
      <c r="Y869" s="2440"/>
      <c r="Z869" s="2404"/>
      <c r="AA869" s="2405"/>
      <c r="AB869" s="1550"/>
      <c r="AC869" s="1550"/>
      <c r="AD869" s="1550"/>
      <c r="AE869" s="1550"/>
      <c r="AF869" s="1550"/>
      <c r="AG869" s="1550"/>
      <c r="AH869" s="2443"/>
      <c r="AI869" s="2443"/>
      <c r="AJ869" s="2443"/>
      <c r="AK869" s="2443"/>
      <c r="AL869" s="2443"/>
      <c r="AM869" s="2443"/>
      <c r="AN869" s="2443"/>
      <c r="AO869" s="2443"/>
      <c r="AP869" s="2443"/>
      <c r="AQ869" s="2443"/>
      <c r="AR869" s="2443"/>
      <c r="AS869" s="2443"/>
      <c r="AT869" s="2443"/>
      <c r="AU869" s="2443"/>
      <c r="AV869" s="2443"/>
      <c r="AW869" s="2443"/>
      <c r="AX869" s="2443"/>
      <c r="AY869" s="2443"/>
      <c r="AZ869" s="2443"/>
      <c r="BA869" s="2443"/>
      <c r="BB869" s="2443"/>
      <c r="BC869" s="2443"/>
      <c r="BD869" s="2443"/>
      <c r="BE869" s="2443"/>
      <c r="BF869" s="2443"/>
      <c r="BG869" s="2443"/>
      <c r="BH869" s="2386"/>
      <c r="BI869" s="2386"/>
      <c r="BJ869" s="2386"/>
      <c r="BK869" s="2386"/>
      <c r="BL869" s="1550" t="s">
        <v>3</v>
      </c>
      <c r="BM869" s="1550"/>
      <c r="BN869" s="1550"/>
      <c r="BO869" s="1708" t="str">
        <f>①伊勢崎市における事業所基本情報!$I$37&amp;""</f>
        <v/>
      </c>
      <c r="BP869" s="1709"/>
      <c r="BQ869" s="1709"/>
      <c r="BR869" s="1709"/>
      <c r="BS869" s="1709"/>
      <c r="BT869" s="1709"/>
      <c r="BU869" s="1709"/>
      <c r="BV869" s="1709"/>
      <c r="BW869" s="1709"/>
      <c r="BX869" s="1709"/>
      <c r="BY869" s="1709"/>
      <c r="BZ869" s="1709"/>
      <c r="CA869" s="1709"/>
      <c r="CB869" s="1709"/>
      <c r="CC869" s="1709"/>
      <c r="CD869" s="2444"/>
      <c r="CE869" s="78"/>
      <c r="CF869" s="78"/>
      <c r="CG869" s="77"/>
      <c r="CL869" s="85"/>
      <c r="CM869" s="85"/>
    </row>
    <row r="870" spans="1:100" ht="12" customHeight="1" x14ac:dyDescent="0.2">
      <c r="A870" s="132" t="str">
        <f>+IF('⑧一覧からの作成用データ（異動届）'!$AC$46="印刷ＯＫ→",1,"")</f>
        <v/>
      </c>
      <c r="B870" s="2413"/>
      <c r="C870" s="2413"/>
      <c r="D870" s="2396"/>
      <c r="E870" s="2396"/>
      <c r="F870" s="2413"/>
      <c r="G870" s="2413"/>
      <c r="H870" s="2396"/>
      <c r="I870" s="2396"/>
      <c r="J870" s="486"/>
      <c r="K870" s="2438"/>
      <c r="L870" s="2439"/>
      <c r="M870" s="2439"/>
      <c r="N870" s="2439"/>
      <c r="O870" s="2439"/>
      <c r="P870" s="2439"/>
      <c r="Q870" s="2439"/>
      <c r="R870" s="2439"/>
      <c r="S870" s="2439"/>
      <c r="T870" s="2439"/>
      <c r="U870" s="2439"/>
      <c r="V870" s="2439"/>
      <c r="W870" s="2439"/>
      <c r="X870" s="2439"/>
      <c r="Y870" s="2440"/>
      <c r="Z870" s="2404"/>
      <c r="AA870" s="2405"/>
      <c r="AB870" s="1550"/>
      <c r="AC870" s="1550"/>
      <c r="AD870" s="1550"/>
      <c r="AE870" s="1550"/>
      <c r="AF870" s="1550"/>
      <c r="AG870" s="1550"/>
      <c r="AH870" s="2443"/>
      <c r="AI870" s="2443"/>
      <c r="AJ870" s="2443"/>
      <c r="AK870" s="2443"/>
      <c r="AL870" s="2443"/>
      <c r="AM870" s="2443"/>
      <c r="AN870" s="2443"/>
      <c r="AO870" s="2443"/>
      <c r="AP870" s="2443"/>
      <c r="AQ870" s="2443"/>
      <c r="AR870" s="2443"/>
      <c r="AS870" s="2443"/>
      <c r="AT870" s="2443"/>
      <c r="AU870" s="2443"/>
      <c r="AV870" s="2443"/>
      <c r="AW870" s="2443"/>
      <c r="AX870" s="2443"/>
      <c r="AY870" s="2443"/>
      <c r="AZ870" s="2443"/>
      <c r="BA870" s="2443"/>
      <c r="BB870" s="2443"/>
      <c r="BC870" s="2443"/>
      <c r="BD870" s="2443"/>
      <c r="BE870" s="2443"/>
      <c r="BF870" s="2443"/>
      <c r="BG870" s="2443"/>
      <c r="BH870" s="2386"/>
      <c r="BI870" s="2386"/>
      <c r="BJ870" s="2386"/>
      <c r="BK870" s="2386"/>
      <c r="BL870" s="1550"/>
      <c r="BM870" s="1550"/>
      <c r="BN870" s="1550"/>
      <c r="BO870" s="1711"/>
      <c r="BP870" s="1712"/>
      <c r="BQ870" s="1712"/>
      <c r="BR870" s="1712"/>
      <c r="BS870" s="1712"/>
      <c r="BT870" s="1712"/>
      <c r="BU870" s="1712"/>
      <c r="BV870" s="1712"/>
      <c r="BW870" s="1712"/>
      <c r="BX870" s="1712"/>
      <c r="BY870" s="1712"/>
      <c r="BZ870" s="1712"/>
      <c r="CA870" s="1712"/>
      <c r="CB870" s="1712"/>
      <c r="CC870" s="1712"/>
      <c r="CD870" s="2445"/>
      <c r="CE870" s="78"/>
      <c r="CF870" s="78"/>
      <c r="CG870" s="77"/>
      <c r="CL870" s="85"/>
      <c r="CM870" s="85"/>
    </row>
    <row r="871" spans="1:100" ht="12" customHeight="1" x14ac:dyDescent="0.2">
      <c r="A871" s="132" t="str">
        <f>+IF('⑧一覧からの作成用データ（異動届）'!$AC$46="印刷ＯＫ→",1,"")</f>
        <v/>
      </c>
      <c r="B871" s="2413"/>
      <c r="C871" s="2413"/>
      <c r="D871" s="2396"/>
      <c r="E871" s="2396"/>
      <c r="F871" s="2413"/>
      <c r="G871" s="2413"/>
      <c r="H871" s="2396"/>
      <c r="I871" s="2396"/>
      <c r="J871" s="486"/>
      <c r="K871" s="47"/>
      <c r="L871" s="76"/>
      <c r="M871" s="76"/>
      <c r="N871" s="76"/>
      <c r="O871" s="76"/>
      <c r="P871" s="76"/>
      <c r="Q871" s="76"/>
      <c r="R871" s="76"/>
      <c r="S871" s="76"/>
      <c r="T871" s="76"/>
      <c r="U871" s="76"/>
      <c r="V871" s="76"/>
      <c r="W871" s="76"/>
      <c r="X871" s="76"/>
      <c r="Y871" s="48"/>
      <c r="Z871" s="2404"/>
      <c r="AA871" s="2405"/>
      <c r="AB871" s="1550" t="s">
        <v>545</v>
      </c>
      <c r="AC871" s="1550"/>
      <c r="AD871" s="1550"/>
      <c r="AE871" s="1550"/>
      <c r="AF871" s="1550"/>
      <c r="AG871" s="1550"/>
      <c r="AH871" s="1543" t="str">
        <f>①伊勢崎市における事業所基本情報!$CG$35&amp;""</f>
        <v/>
      </c>
      <c r="AI871" s="1544"/>
      <c r="AJ871" s="1543" t="str">
        <f>①伊勢崎市における事業所基本情報!$CH$35&amp;""</f>
        <v/>
      </c>
      <c r="AK871" s="1544"/>
      <c r="AL871" s="1543" t="str">
        <f>①伊勢崎市における事業所基本情報!$CI$35&amp;""</f>
        <v/>
      </c>
      <c r="AM871" s="1544"/>
      <c r="AN871" s="1543" t="str">
        <f>①伊勢崎市における事業所基本情報!$CJ$35&amp;""</f>
        <v/>
      </c>
      <c r="AO871" s="1544"/>
      <c r="AP871" s="1543" t="str">
        <f>①伊勢崎市における事業所基本情報!$CK$35&amp;""</f>
        <v/>
      </c>
      <c r="AQ871" s="1544"/>
      <c r="AR871" s="1543" t="str">
        <f>①伊勢崎市における事業所基本情報!$CL$35&amp;""</f>
        <v/>
      </c>
      <c r="AS871" s="1544"/>
      <c r="AT871" s="1543" t="str">
        <f>①伊勢崎市における事業所基本情報!$CM$35&amp;""</f>
        <v/>
      </c>
      <c r="AU871" s="1544"/>
      <c r="AV871" s="1543" t="str">
        <f>①伊勢崎市における事業所基本情報!$CN$35&amp;""</f>
        <v/>
      </c>
      <c r="AW871" s="1544"/>
      <c r="AX871" s="1543" t="str">
        <f>①伊勢崎市における事業所基本情報!$CO$35&amp;""</f>
        <v/>
      </c>
      <c r="AY871" s="1544"/>
      <c r="AZ871" s="1543" t="str">
        <f>①伊勢崎市における事業所基本情報!$CP$35&amp;""</f>
        <v/>
      </c>
      <c r="BA871" s="1544"/>
      <c r="BB871" s="1543" t="str">
        <f>①伊勢崎市における事業所基本情報!$CQ$35&amp;""</f>
        <v/>
      </c>
      <c r="BC871" s="1544"/>
      <c r="BD871" s="1543" t="str">
        <f>①伊勢崎市における事業所基本情報!$CR$35&amp;""</f>
        <v/>
      </c>
      <c r="BE871" s="1544"/>
      <c r="BF871" s="1736" t="str">
        <f>①伊勢崎市における事業所基本情報!$CS$35&amp;""</f>
        <v/>
      </c>
      <c r="BG871" s="1737"/>
      <c r="BH871" s="2386"/>
      <c r="BI871" s="2386"/>
      <c r="BJ871" s="2386"/>
      <c r="BK871" s="2386"/>
      <c r="BL871" s="1550" t="s">
        <v>4</v>
      </c>
      <c r="BM871" s="1550"/>
      <c r="BN871" s="1550"/>
      <c r="BO871" s="1714" t="str">
        <f>①伊勢崎市における事業所基本情報!$I$39&amp;""</f>
        <v/>
      </c>
      <c r="BP871" s="1715"/>
      <c r="BQ871" s="1715"/>
      <c r="BR871" s="1715"/>
      <c r="BS871" s="1715"/>
      <c r="BT871" s="1715"/>
      <c r="BU871" s="1715"/>
      <c r="BV871" s="1715"/>
      <c r="BW871" s="1715"/>
      <c r="BX871" s="1715"/>
      <c r="BY871" s="1715"/>
      <c r="BZ871" s="1715"/>
      <c r="CA871" s="1715"/>
      <c r="CB871" s="1715"/>
      <c r="CC871" s="1715"/>
      <c r="CD871" s="2340"/>
      <c r="CE871" s="78"/>
      <c r="CF871" s="78"/>
      <c r="CL871" s="85"/>
      <c r="CM871" s="85"/>
      <c r="CN871" s="85"/>
      <c r="CO871" s="85"/>
      <c r="CP871" s="85"/>
      <c r="CQ871" s="85"/>
      <c r="CR871" s="85"/>
      <c r="CS871" s="85"/>
      <c r="CT871" s="85"/>
    </row>
    <row r="872" spans="1:100" ht="12" customHeight="1" thickBot="1" x14ac:dyDescent="0.25">
      <c r="A872" s="132" t="str">
        <f>+IF('⑧一覧からの作成用データ（異動届）'!$AC$46="印刷ＯＫ→",1,"")</f>
        <v/>
      </c>
      <c r="B872" s="2413"/>
      <c r="C872" s="2413"/>
      <c r="D872" s="2396"/>
      <c r="E872" s="2396"/>
      <c r="F872" s="2413"/>
      <c r="G872" s="2413"/>
      <c r="H872" s="2396"/>
      <c r="I872" s="2396"/>
      <c r="J872" s="486"/>
      <c r="K872" s="49"/>
      <c r="L872" s="19"/>
      <c r="M872" s="19"/>
      <c r="N872" s="19"/>
      <c r="O872" s="19"/>
      <c r="P872" s="19"/>
      <c r="Q872" s="19"/>
      <c r="R872" s="19"/>
      <c r="S872" s="19"/>
      <c r="T872" s="19"/>
      <c r="U872" s="19"/>
      <c r="V872" s="19"/>
      <c r="W872" s="19"/>
      <c r="X872" s="19"/>
      <c r="Y872" s="50"/>
      <c r="Z872" s="2406"/>
      <c r="AA872" s="2407"/>
      <c r="AB872" s="1550"/>
      <c r="AC872" s="1550"/>
      <c r="AD872" s="1550"/>
      <c r="AE872" s="1550"/>
      <c r="AF872" s="1550"/>
      <c r="AG872" s="1550"/>
      <c r="AH872" s="1620"/>
      <c r="AI872" s="1621"/>
      <c r="AJ872" s="1620"/>
      <c r="AK872" s="1621"/>
      <c r="AL872" s="1620"/>
      <c r="AM872" s="1621"/>
      <c r="AN872" s="1545"/>
      <c r="AO872" s="1546"/>
      <c r="AP872" s="1545"/>
      <c r="AQ872" s="1546"/>
      <c r="AR872" s="1545"/>
      <c r="AS872" s="1546"/>
      <c r="AT872" s="1545"/>
      <c r="AU872" s="1546"/>
      <c r="AV872" s="1545"/>
      <c r="AW872" s="1546"/>
      <c r="AX872" s="1545"/>
      <c r="AY872" s="1546"/>
      <c r="AZ872" s="1545"/>
      <c r="BA872" s="1546"/>
      <c r="BB872" s="1545"/>
      <c r="BC872" s="1546"/>
      <c r="BD872" s="1545"/>
      <c r="BE872" s="1546"/>
      <c r="BF872" s="1738"/>
      <c r="BG872" s="1543"/>
      <c r="BH872" s="2387"/>
      <c r="BI872" s="2387"/>
      <c r="BJ872" s="2387"/>
      <c r="BK872" s="2387"/>
      <c r="BL872" s="1634"/>
      <c r="BM872" s="1634"/>
      <c r="BN872" s="1634"/>
      <c r="BO872" s="2341"/>
      <c r="BP872" s="2342"/>
      <c r="BQ872" s="2342"/>
      <c r="BR872" s="2342"/>
      <c r="BS872" s="2342"/>
      <c r="BT872" s="2342"/>
      <c r="BU872" s="2342"/>
      <c r="BV872" s="2342"/>
      <c r="BW872" s="2342"/>
      <c r="BX872" s="2342"/>
      <c r="BY872" s="2342"/>
      <c r="BZ872" s="2342"/>
      <c r="CA872" s="2342"/>
      <c r="CB872" s="2342"/>
      <c r="CC872" s="2342"/>
      <c r="CD872" s="2343"/>
      <c r="CE872" s="78"/>
      <c r="CF872" s="78"/>
      <c r="CG872" s="77"/>
      <c r="CH872" s="77"/>
      <c r="CN872" s="85"/>
      <c r="CO872" s="85"/>
      <c r="CP872" s="85"/>
      <c r="CQ872" s="85"/>
      <c r="CR872" s="85"/>
      <c r="CS872" s="85"/>
      <c r="CT872" s="85"/>
      <c r="CU872" s="85"/>
      <c r="CV872" s="85"/>
    </row>
    <row r="873" spans="1:100" ht="13.5" customHeight="1" x14ac:dyDescent="0.2">
      <c r="A873" s="132" t="str">
        <f>+IF('⑧一覧からの作成用データ（異動届）'!$AC$46="印刷ＯＫ→",1,"")</f>
        <v/>
      </c>
      <c r="B873" s="2413"/>
      <c r="C873" s="2413"/>
      <c r="D873" s="2396"/>
      <c r="E873" s="2396"/>
      <c r="F873" s="2413"/>
      <c r="G873" s="2413"/>
      <c r="H873" s="2396"/>
      <c r="I873" s="2396"/>
      <c r="J873" s="486"/>
      <c r="K873" s="2344" t="s">
        <v>22</v>
      </c>
      <c r="L873" s="2344"/>
      <c r="M873" s="697" t="s">
        <v>530</v>
      </c>
      <c r="N873" s="2051"/>
      <c r="O873" s="2051"/>
      <c r="P873" s="2051"/>
      <c r="Q873" s="2051"/>
      <c r="R873" s="2053"/>
      <c r="S873" s="1680" t="str">
        <f>'⑧一覧からの作成用データ（異動届）'!$D$46&amp;""</f>
        <v/>
      </c>
      <c r="T873" s="1681"/>
      <c r="U873" s="1681"/>
      <c r="V873" s="1681"/>
      <c r="W873" s="1681"/>
      <c r="X873" s="1681"/>
      <c r="Y873" s="1681"/>
      <c r="Z873" s="1681"/>
      <c r="AA873" s="1681"/>
      <c r="AB873" s="1681"/>
      <c r="AC873" s="1681"/>
      <c r="AD873" s="1681"/>
      <c r="AE873" s="1681"/>
      <c r="AF873" s="1681"/>
      <c r="AG873" s="1681"/>
      <c r="AH873" s="1681"/>
      <c r="AI873" s="1681"/>
      <c r="AJ873" s="1681"/>
      <c r="AK873" s="1681"/>
      <c r="AL873" s="1681"/>
      <c r="AM873" s="1681"/>
      <c r="AN873" s="2345" t="s">
        <v>71</v>
      </c>
      <c r="AO873" s="2316"/>
      <c r="AP873" s="2316"/>
      <c r="AQ873" s="2316"/>
      <c r="AR873" s="2346"/>
      <c r="AS873" s="2316" t="s">
        <v>77</v>
      </c>
      <c r="AT873" s="2316"/>
      <c r="AU873" s="2316"/>
      <c r="AV873" s="2316"/>
      <c r="AW873" s="2346"/>
      <c r="AX873" s="2315" t="s">
        <v>251</v>
      </c>
      <c r="AY873" s="2316"/>
      <c r="AZ873" s="2316"/>
      <c r="BA873" s="2316"/>
      <c r="BB873" s="2317"/>
      <c r="BC873" s="2323" t="s">
        <v>72</v>
      </c>
      <c r="BD873" s="2323"/>
      <c r="BE873" s="2324"/>
      <c r="BF873" s="2030" t="s">
        <v>75</v>
      </c>
      <c r="BG873" s="2031"/>
      <c r="BH873" s="2031"/>
      <c r="BI873" s="2031"/>
      <c r="BJ873" s="2031"/>
      <c r="BK873" s="2031"/>
      <c r="BL873" s="2031"/>
      <c r="BM873" s="2031"/>
      <c r="BN873" s="2031"/>
      <c r="BO873" s="2031"/>
      <c r="BP873" s="2032"/>
      <c r="BQ873" s="2329" t="s">
        <v>76</v>
      </c>
      <c r="BR873" s="2330"/>
      <c r="BS873" s="2330"/>
      <c r="BT873" s="2330"/>
      <c r="BU873" s="2330"/>
      <c r="BV873" s="2330"/>
      <c r="BW873" s="2330"/>
      <c r="BX873" s="2330"/>
      <c r="BY873" s="2330"/>
      <c r="BZ873" s="2330"/>
      <c r="CA873" s="2330"/>
      <c r="CB873" s="2330"/>
      <c r="CC873" s="2330"/>
      <c r="CD873" s="2331"/>
      <c r="CE873" s="76"/>
      <c r="CF873" s="76"/>
      <c r="CG873" s="77"/>
      <c r="CH873" s="77"/>
      <c r="CN873" s="85"/>
      <c r="CO873" s="85"/>
      <c r="CP873" s="85"/>
      <c r="CQ873" s="85"/>
      <c r="CR873" s="85"/>
      <c r="CS873" s="85"/>
      <c r="CT873" s="85"/>
      <c r="CU873" s="85"/>
      <c r="CV873" s="85"/>
    </row>
    <row r="874" spans="1:100" ht="13.5" customHeight="1" x14ac:dyDescent="0.2">
      <c r="A874" s="132" t="str">
        <f>+IF('⑧一覧からの作成用データ（異動届）'!$AC$46="印刷ＯＫ→",1,"")</f>
        <v/>
      </c>
      <c r="B874" s="2413"/>
      <c r="C874" s="2413"/>
      <c r="D874" s="2396"/>
      <c r="E874" s="2396"/>
      <c r="F874" s="2413"/>
      <c r="G874" s="2413"/>
      <c r="H874" s="2396"/>
      <c r="I874" s="2396"/>
      <c r="J874" s="486"/>
      <c r="K874" s="2344"/>
      <c r="L874" s="2344"/>
      <c r="M874" s="2333" t="s">
        <v>3</v>
      </c>
      <c r="N874" s="2334"/>
      <c r="O874" s="2334"/>
      <c r="P874" s="2334"/>
      <c r="Q874" s="2334"/>
      <c r="R874" s="2335"/>
      <c r="S874" s="1568" t="str">
        <f>'⑧一覧からの作成用データ（異動届）'!$C$46&amp;""</f>
        <v/>
      </c>
      <c r="T874" s="1569"/>
      <c r="U874" s="1569"/>
      <c r="V874" s="1569"/>
      <c r="W874" s="1569"/>
      <c r="X874" s="1569"/>
      <c r="Y874" s="1569"/>
      <c r="Z874" s="1569"/>
      <c r="AA874" s="1569"/>
      <c r="AB874" s="1569"/>
      <c r="AC874" s="1569"/>
      <c r="AD874" s="1569"/>
      <c r="AE874" s="1569"/>
      <c r="AF874" s="1569"/>
      <c r="AG874" s="1569"/>
      <c r="AH874" s="1569"/>
      <c r="AI874" s="1569"/>
      <c r="AJ874" s="1569"/>
      <c r="AK874" s="1569"/>
      <c r="AL874" s="1569"/>
      <c r="AM874" s="1569"/>
      <c r="AN874" s="2347"/>
      <c r="AO874" s="1613"/>
      <c r="AP874" s="1613"/>
      <c r="AQ874" s="1613"/>
      <c r="AR874" s="2348"/>
      <c r="AS874" s="1613"/>
      <c r="AT874" s="1613"/>
      <c r="AU874" s="1613"/>
      <c r="AV874" s="1613"/>
      <c r="AW874" s="2348"/>
      <c r="AX874" s="2318"/>
      <c r="AY874" s="1613"/>
      <c r="AZ874" s="1613"/>
      <c r="BA874" s="1613"/>
      <c r="BB874" s="2319"/>
      <c r="BC874" s="2325"/>
      <c r="BD874" s="2325"/>
      <c r="BE874" s="2326"/>
      <c r="BF874" s="2033"/>
      <c r="BG874" s="2034"/>
      <c r="BH874" s="2034"/>
      <c r="BI874" s="2034"/>
      <c r="BJ874" s="2034"/>
      <c r="BK874" s="2034"/>
      <c r="BL874" s="2034"/>
      <c r="BM874" s="2034"/>
      <c r="BN874" s="2034"/>
      <c r="BO874" s="2034"/>
      <c r="BP874" s="2035"/>
      <c r="BQ874" s="2332"/>
      <c r="BR874" s="1590"/>
      <c r="BS874" s="1590"/>
      <c r="BT874" s="1590"/>
      <c r="BU874" s="1590"/>
      <c r="BV874" s="1590"/>
      <c r="BW874" s="1590"/>
      <c r="BX874" s="1590"/>
      <c r="BY874" s="1590"/>
      <c r="BZ874" s="1590"/>
      <c r="CA874" s="1590"/>
      <c r="CB874" s="1590"/>
      <c r="CC874" s="1590"/>
      <c r="CD874" s="1690"/>
      <c r="CE874" s="76"/>
      <c r="CF874" s="76"/>
      <c r="CG874" s="77"/>
      <c r="CH874" s="77"/>
      <c r="CN874" s="85"/>
      <c r="CO874" s="85"/>
      <c r="CP874" s="85"/>
      <c r="CQ874" s="85"/>
      <c r="CR874" s="85"/>
      <c r="CS874" s="85"/>
      <c r="CT874" s="85"/>
      <c r="CU874" s="85"/>
      <c r="CV874" s="85"/>
    </row>
    <row r="875" spans="1:100" ht="13.5" customHeight="1" x14ac:dyDescent="0.2">
      <c r="A875" s="132" t="str">
        <f>+IF('⑧一覧からの作成用データ（異動届）'!$AC$46="印刷ＯＫ→",1,"")</f>
        <v/>
      </c>
      <c r="B875" s="2413"/>
      <c r="C875" s="2413"/>
      <c r="D875" s="2396"/>
      <c r="E875" s="2396"/>
      <c r="F875" s="2413"/>
      <c r="G875" s="2413"/>
      <c r="H875" s="2396"/>
      <c r="I875" s="2396"/>
      <c r="J875" s="486"/>
      <c r="K875" s="2344"/>
      <c r="L875" s="2344"/>
      <c r="M875" s="1559"/>
      <c r="N875" s="2052"/>
      <c r="O875" s="2052"/>
      <c r="P875" s="2052"/>
      <c r="Q875" s="2052"/>
      <c r="R875" s="2054"/>
      <c r="S875" s="1570"/>
      <c r="T875" s="1571"/>
      <c r="U875" s="1571"/>
      <c r="V875" s="1571"/>
      <c r="W875" s="1571"/>
      <c r="X875" s="1571"/>
      <c r="Y875" s="1571"/>
      <c r="Z875" s="1571"/>
      <c r="AA875" s="1571"/>
      <c r="AB875" s="1571"/>
      <c r="AC875" s="1571"/>
      <c r="AD875" s="1571"/>
      <c r="AE875" s="1571"/>
      <c r="AF875" s="1571"/>
      <c r="AG875" s="1571"/>
      <c r="AH875" s="1571"/>
      <c r="AI875" s="1571"/>
      <c r="AJ875" s="1571"/>
      <c r="AK875" s="1571"/>
      <c r="AL875" s="1571"/>
      <c r="AM875" s="1571"/>
      <c r="AN875" s="2347"/>
      <c r="AO875" s="1613"/>
      <c r="AP875" s="1613"/>
      <c r="AQ875" s="1613"/>
      <c r="AR875" s="2348"/>
      <c r="AS875" s="1613"/>
      <c r="AT875" s="1613"/>
      <c r="AU875" s="1613"/>
      <c r="AV875" s="1613"/>
      <c r="AW875" s="2348"/>
      <c r="AX875" s="2318"/>
      <c r="AY875" s="1613"/>
      <c r="AZ875" s="1613"/>
      <c r="BA875" s="1613"/>
      <c r="BB875" s="2319"/>
      <c r="BC875" s="2325"/>
      <c r="BD875" s="2325"/>
      <c r="BE875" s="2326"/>
      <c r="BF875" s="2033"/>
      <c r="BG875" s="2034"/>
      <c r="BH875" s="2034"/>
      <c r="BI875" s="2034"/>
      <c r="BJ875" s="2034"/>
      <c r="BK875" s="2034"/>
      <c r="BL875" s="2034"/>
      <c r="BM875" s="2034"/>
      <c r="BN875" s="2034"/>
      <c r="BO875" s="2034"/>
      <c r="BP875" s="2035"/>
      <c r="BQ875" s="2332"/>
      <c r="BR875" s="1590"/>
      <c r="BS875" s="1590"/>
      <c r="BT875" s="1590"/>
      <c r="BU875" s="1590"/>
      <c r="BV875" s="1590"/>
      <c r="BW875" s="1590"/>
      <c r="BX875" s="1590"/>
      <c r="BY875" s="1590"/>
      <c r="BZ875" s="1590"/>
      <c r="CA875" s="1590"/>
      <c r="CB875" s="1590"/>
      <c r="CC875" s="1590"/>
      <c r="CD875" s="1690"/>
      <c r="CE875" s="76"/>
      <c r="CF875" s="76"/>
      <c r="CG875" s="77"/>
      <c r="CH875" s="77"/>
      <c r="CN875" s="85"/>
      <c r="CO875" s="85"/>
      <c r="CP875" s="85"/>
      <c r="CQ875" s="85"/>
      <c r="CR875" s="85"/>
      <c r="CS875" s="85"/>
      <c r="CT875" s="85"/>
      <c r="CU875" s="85"/>
      <c r="CV875" s="85"/>
    </row>
    <row r="876" spans="1:100" ht="13.5" customHeight="1" x14ac:dyDescent="0.2">
      <c r="A876" s="132" t="str">
        <f>+IF('⑧一覧からの作成用データ（異動届）'!$AC$46="印刷ＯＫ→",1,"")</f>
        <v/>
      </c>
      <c r="B876" s="2413"/>
      <c r="C876" s="2413"/>
      <c r="D876" s="2396"/>
      <c r="E876" s="2396"/>
      <c r="F876" s="2413"/>
      <c r="G876" s="2413"/>
      <c r="H876" s="2396"/>
      <c r="I876" s="2396"/>
      <c r="J876" s="486"/>
      <c r="K876" s="2344"/>
      <c r="L876" s="2344"/>
      <c r="M876" s="697" t="s">
        <v>16</v>
      </c>
      <c r="N876" s="2051"/>
      <c r="O876" s="2051"/>
      <c r="P876" s="2051"/>
      <c r="Q876" s="2051"/>
      <c r="R876" s="2053"/>
      <c r="S876" s="2336" t="str">
        <f>IF('⑧一覧からの作成用データ（異動届）'!$E$46="","",'⑧一覧からの作成用データ（異動届）'!$E$46)</f>
        <v/>
      </c>
      <c r="T876" s="2337"/>
      <c r="U876" s="2337"/>
      <c r="V876" s="2337"/>
      <c r="W876" s="2337"/>
      <c r="X876" s="2337"/>
      <c r="Y876" s="2337"/>
      <c r="Z876" s="2337"/>
      <c r="AA876" s="2337"/>
      <c r="AB876" s="2337"/>
      <c r="AC876" s="2337"/>
      <c r="AD876" s="2337"/>
      <c r="AE876" s="2337"/>
      <c r="AF876" s="2337"/>
      <c r="AG876" s="2337"/>
      <c r="AH876" s="2337"/>
      <c r="AI876" s="2337"/>
      <c r="AJ876" s="2337"/>
      <c r="AK876" s="2337"/>
      <c r="AL876" s="2337"/>
      <c r="AM876" s="2337"/>
      <c r="AN876" s="2347"/>
      <c r="AO876" s="1613"/>
      <c r="AP876" s="1613"/>
      <c r="AQ876" s="1613"/>
      <c r="AR876" s="2348"/>
      <c r="AS876" s="1613"/>
      <c r="AT876" s="1613"/>
      <c r="AU876" s="1613"/>
      <c r="AV876" s="1613"/>
      <c r="AW876" s="2348"/>
      <c r="AX876" s="2318"/>
      <c r="AY876" s="1613"/>
      <c r="AZ876" s="1613"/>
      <c r="BA876" s="1613"/>
      <c r="BB876" s="2319"/>
      <c r="BC876" s="2325"/>
      <c r="BD876" s="2325"/>
      <c r="BE876" s="2326"/>
      <c r="BF876" s="2033" t="str">
        <f>IFERROR(IF(BF878="3","310",IF(BF878="1",300,IF(BF878="2",203,IF(BF878="4",301,IF(BF878="5",301,IF(BF878=6,401,)))))),"")&amp;""</f>
        <v/>
      </c>
      <c r="BG876" s="2034"/>
      <c r="BH876" s="2034"/>
      <c r="BI876" s="2034"/>
      <c r="BJ876" s="2034"/>
      <c r="BK876" s="2034"/>
      <c r="BL876" s="2034"/>
      <c r="BM876" s="2034"/>
      <c r="BN876" s="2034"/>
      <c r="BO876" s="2034"/>
      <c r="BP876" s="2035"/>
      <c r="BQ876" s="2332"/>
      <c r="BR876" s="1590"/>
      <c r="BS876" s="1590"/>
      <c r="BT876" s="1590"/>
      <c r="BU876" s="1590"/>
      <c r="BV876" s="1590"/>
      <c r="BW876" s="1590"/>
      <c r="BX876" s="1590"/>
      <c r="BY876" s="1590"/>
      <c r="BZ876" s="1590"/>
      <c r="CA876" s="1590"/>
      <c r="CB876" s="1590"/>
      <c r="CC876" s="1590"/>
      <c r="CD876" s="1690"/>
      <c r="CE876" s="76"/>
      <c r="CF876" s="76"/>
      <c r="CG876" s="77"/>
      <c r="CH876" s="77"/>
      <c r="CN876" s="85"/>
      <c r="CO876" s="85"/>
      <c r="CP876" s="85"/>
      <c r="CQ876" s="85"/>
      <c r="CR876" s="85"/>
      <c r="CS876" s="85"/>
      <c r="CT876" s="85"/>
      <c r="CU876" s="85"/>
      <c r="CV876" s="85"/>
    </row>
    <row r="877" spans="1:100" ht="13.5" customHeight="1" thickBot="1" x14ac:dyDescent="0.25">
      <c r="A877" s="132" t="str">
        <f>+IF('⑧一覧からの作成用データ（異動届）'!$AC$46="印刷ＯＫ→",1,"")</f>
        <v/>
      </c>
      <c r="B877" s="2413"/>
      <c r="C877" s="2413"/>
      <c r="D877" s="2396"/>
      <c r="E877" s="2396"/>
      <c r="F877" s="2413"/>
      <c r="G877" s="2413"/>
      <c r="H877" s="2396"/>
      <c r="I877" s="2396"/>
      <c r="J877" s="486"/>
      <c r="K877" s="2344"/>
      <c r="L877" s="2344"/>
      <c r="M877" s="1559"/>
      <c r="N877" s="2052"/>
      <c r="O877" s="2052"/>
      <c r="P877" s="2052"/>
      <c r="Q877" s="2052"/>
      <c r="R877" s="2054"/>
      <c r="S877" s="2338"/>
      <c r="T877" s="2339"/>
      <c r="U877" s="2339"/>
      <c r="V877" s="2339"/>
      <c r="W877" s="2339"/>
      <c r="X877" s="2339"/>
      <c r="Y877" s="2339"/>
      <c r="Z877" s="2339"/>
      <c r="AA877" s="2339"/>
      <c r="AB877" s="2339"/>
      <c r="AC877" s="2339"/>
      <c r="AD877" s="2339"/>
      <c r="AE877" s="2339"/>
      <c r="AF877" s="2339"/>
      <c r="AG877" s="2339"/>
      <c r="AH877" s="2339"/>
      <c r="AI877" s="2339"/>
      <c r="AJ877" s="2339"/>
      <c r="AK877" s="2339"/>
      <c r="AL877" s="2339"/>
      <c r="AM877" s="2339"/>
      <c r="AN877" s="2349"/>
      <c r="AO877" s="2321"/>
      <c r="AP877" s="2321"/>
      <c r="AQ877" s="2321"/>
      <c r="AR877" s="2350"/>
      <c r="AS877" s="2321"/>
      <c r="AT877" s="2321"/>
      <c r="AU877" s="2321"/>
      <c r="AV877" s="2321"/>
      <c r="AW877" s="2350"/>
      <c r="AX877" s="2320"/>
      <c r="AY877" s="2321"/>
      <c r="AZ877" s="2321"/>
      <c r="BA877" s="2321"/>
      <c r="BB877" s="2322"/>
      <c r="BC877" s="2327"/>
      <c r="BD877" s="2327"/>
      <c r="BE877" s="2328"/>
      <c r="BF877" s="2033"/>
      <c r="BG877" s="2034"/>
      <c r="BH877" s="2034"/>
      <c r="BI877" s="2034"/>
      <c r="BJ877" s="2034"/>
      <c r="BK877" s="2034"/>
      <c r="BL877" s="2034"/>
      <c r="BM877" s="2034"/>
      <c r="BN877" s="2034"/>
      <c r="BO877" s="2034"/>
      <c r="BP877" s="2035"/>
      <c r="BQ877" s="2332"/>
      <c r="BR877" s="1590"/>
      <c r="BS877" s="1590"/>
      <c r="BT877" s="1590"/>
      <c r="BU877" s="1590"/>
      <c r="BV877" s="1590"/>
      <c r="BW877" s="1590"/>
      <c r="BX877" s="1590"/>
      <c r="BY877" s="1590"/>
      <c r="BZ877" s="1590"/>
      <c r="CA877" s="1590"/>
      <c r="CB877" s="1590"/>
      <c r="CC877" s="1590"/>
      <c r="CD877" s="1690"/>
      <c r="CE877" s="76"/>
      <c r="CF877" s="76"/>
      <c r="CG877" s="77"/>
      <c r="CH877" s="77"/>
      <c r="CN877" s="85"/>
      <c r="CO877" s="85"/>
      <c r="CP877" s="85"/>
      <c r="CQ877" s="85"/>
      <c r="CR877" s="85"/>
      <c r="CS877" s="85"/>
      <c r="CT877" s="85"/>
      <c r="CU877" s="85"/>
      <c r="CV877" s="85"/>
    </row>
    <row r="878" spans="1:100" ht="13.5" customHeight="1" x14ac:dyDescent="0.2">
      <c r="A878" s="132" t="str">
        <f>+IF('⑧一覧からの作成用データ（異動届）'!$AC$46="印刷ＯＫ→",1,"")</f>
        <v/>
      </c>
      <c r="B878" s="2413"/>
      <c r="C878" s="2413"/>
      <c r="D878" s="2396"/>
      <c r="E878" s="2396"/>
      <c r="F878" s="2413"/>
      <c r="G878" s="2413"/>
      <c r="H878" s="2396"/>
      <c r="I878" s="2396"/>
      <c r="J878" s="486"/>
      <c r="K878" s="2344"/>
      <c r="L878" s="2344"/>
      <c r="M878" s="697" t="s">
        <v>34</v>
      </c>
      <c r="N878" s="2051"/>
      <c r="O878" s="2051"/>
      <c r="P878" s="2051"/>
      <c r="Q878" s="2051"/>
      <c r="R878" s="2053"/>
      <c r="S878" s="2284" t="s">
        <v>227</v>
      </c>
      <c r="T878" s="732"/>
      <c r="U878" s="732"/>
      <c r="V878" s="732"/>
      <c r="W878" s="732"/>
      <c r="X878" s="732"/>
      <c r="Y878" s="732"/>
      <c r="Z878" s="732"/>
      <c r="AA878" s="732"/>
      <c r="AB878" s="732"/>
      <c r="AC878" s="732"/>
      <c r="AD878" s="732"/>
      <c r="AE878" s="732"/>
      <c r="AF878" s="732"/>
      <c r="AG878" s="732"/>
      <c r="AH878" s="732"/>
      <c r="AI878" s="732"/>
      <c r="AJ878" s="732"/>
      <c r="AK878" s="732"/>
      <c r="AL878" s="732"/>
      <c r="AM878" s="732"/>
      <c r="AN878" s="2286" t="str">
        <f>TEXT('⑧一覧からの作成用データ（異動届）'!$M$46,"#,##0")&amp;""</f>
        <v>0</v>
      </c>
      <c r="AO878" s="2287"/>
      <c r="AP878" s="2287"/>
      <c r="AQ878" s="2287"/>
      <c r="AR878" s="2288"/>
      <c r="AS878" s="2295" t="str">
        <f>'⑧一覧からの作成用データ（異動届）'!$N$46&amp;""</f>
        <v/>
      </c>
      <c r="AT878" s="1566"/>
      <c r="AU878" s="1566"/>
      <c r="AV878" s="2247" t="s">
        <v>84</v>
      </c>
      <c r="AW878" s="2299"/>
      <c r="AX878" s="2302" t="str">
        <f>'⑧一覧からの作成用データ（異動届）'!$U$46&amp;""</f>
        <v>6</v>
      </c>
      <c r="AY878" s="1566"/>
      <c r="AZ878" s="1566"/>
      <c r="BA878" s="2247" t="s">
        <v>84</v>
      </c>
      <c r="BB878" s="2248"/>
      <c r="BC878" s="2253" t="str">
        <f>'⑧一覧からの作成用データ（異動届）'!$R$46&amp;"年"</f>
        <v>年</v>
      </c>
      <c r="BD878" s="2253"/>
      <c r="BE878" s="2254"/>
      <c r="BF878" s="2259" t="str">
        <f>'⑧一覧からの作成用データ（異動届）'!$J$46&amp;""</f>
        <v/>
      </c>
      <c r="BG878" s="2259"/>
      <c r="BH878" s="2260"/>
      <c r="BI878" s="2265" t="s">
        <v>583</v>
      </c>
      <c r="BJ878" s="2266"/>
      <c r="BK878" s="2266"/>
      <c r="BL878" s="2266"/>
      <c r="BM878" s="2266"/>
      <c r="BN878" s="2266"/>
      <c r="BO878" s="2266"/>
      <c r="BP878" s="2266"/>
      <c r="BQ878" s="2268" t="str">
        <f>'⑧一覧からの作成用データ（異動届）'!$K$46&amp;""</f>
        <v/>
      </c>
      <c r="BR878" s="2259"/>
      <c r="BS878" s="2260"/>
      <c r="BT878" s="2271" t="s">
        <v>78</v>
      </c>
      <c r="BU878" s="2272"/>
      <c r="BV878" s="2272"/>
      <c r="BW878" s="2272"/>
      <c r="BX878" s="2272"/>
      <c r="BY878" s="2272"/>
      <c r="BZ878" s="2272"/>
      <c r="CA878" s="2272"/>
      <c r="CB878" s="2272"/>
      <c r="CC878" s="2272"/>
      <c r="CD878" s="2273"/>
      <c r="CE878" s="76"/>
      <c r="CF878" s="76"/>
      <c r="CG878" s="77"/>
      <c r="CH878" s="77"/>
      <c r="CN878" s="85"/>
      <c r="CO878" s="85"/>
      <c r="CP878" s="85"/>
      <c r="CQ878" s="85"/>
      <c r="CR878" s="85"/>
      <c r="CS878" s="85"/>
      <c r="CT878" s="85"/>
      <c r="CU878" s="85"/>
      <c r="CV878" s="85"/>
    </row>
    <row r="879" spans="1:100" ht="13.5" customHeight="1" x14ac:dyDescent="0.2">
      <c r="A879" s="132" t="str">
        <f>+IF('⑧一覧からの作成用データ（異動届）'!$AC$46="印刷ＯＫ→",1,"")</f>
        <v/>
      </c>
      <c r="B879" s="2413"/>
      <c r="C879" s="2413"/>
      <c r="D879" s="2396"/>
      <c r="E879" s="2396"/>
      <c r="F879" s="2413"/>
      <c r="G879" s="2413"/>
      <c r="H879" s="2396"/>
      <c r="I879" s="2396"/>
      <c r="J879" s="486"/>
      <c r="K879" s="2344"/>
      <c r="L879" s="2344"/>
      <c r="M879" s="1559"/>
      <c r="N879" s="2052"/>
      <c r="O879" s="2052"/>
      <c r="P879" s="2052"/>
      <c r="Q879" s="2052"/>
      <c r="R879" s="2054"/>
      <c r="S879" s="2285"/>
      <c r="T879" s="734"/>
      <c r="U879" s="734"/>
      <c r="V879" s="734"/>
      <c r="W879" s="734"/>
      <c r="X879" s="734"/>
      <c r="Y879" s="734"/>
      <c r="Z879" s="734"/>
      <c r="AA879" s="734"/>
      <c r="AB879" s="734"/>
      <c r="AC879" s="734"/>
      <c r="AD879" s="734"/>
      <c r="AE879" s="734"/>
      <c r="AF879" s="734"/>
      <c r="AG879" s="734"/>
      <c r="AH879" s="734"/>
      <c r="AI879" s="734"/>
      <c r="AJ879" s="734"/>
      <c r="AK879" s="734"/>
      <c r="AL879" s="734"/>
      <c r="AM879" s="734"/>
      <c r="AN879" s="2289"/>
      <c r="AO879" s="2290"/>
      <c r="AP879" s="2290"/>
      <c r="AQ879" s="2290"/>
      <c r="AR879" s="2291"/>
      <c r="AS879" s="2296"/>
      <c r="AT879" s="2297"/>
      <c r="AU879" s="2297"/>
      <c r="AV879" s="2249"/>
      <c r="AW879" s="2300"/>
      <c r="AX879" s="2297"/>
      <c r="AY879" s="2297"/>
      <c r="AZ879" s="2297"/>
      <c r="BA879" s="2249"/>
      <c r="BB879" s="2250"/>
      <c r="BC879" s="2255"/>
      <c r="BD879" s="2255"/>
      <c r="BE879" s="2256"/>
      <c r="BF879" s="2261"/>
      <c r="BG879" s="2261"/>
      <c r="BH879" s="2262"/>
      <c r="BI879" s="2267"/>
      <c r="BJ879" s="2267"/>
      <c r="BK879" s="2267"/>
      <c r="BL879" s="2267"/>
      <c r="BM879" s="2267"/>
      <c r="BN879" s="2267"/>
      <c r="BO879" s="2267"/>
      <c r="BP879" s="2267"/>
      <c r="BQ879" s="2269"/>
      <c r="BR879" s="2261"/>
      <c r="BS879" s="2262"/>
      <c r="BT879" s="2274"/>
      <c r="BU879" s="2274"/>
      <c r="BV879" s="2274"/>
      <c r="BW879" s="2274"/>
      <c r="BX879" s="2274"/>
      <c r="BY879" s="2274"/>
      <c r="BZ879" s="2274"/>
      <c r="CA879" s="2274"/>
      <c r="CB879" s="2274"/>
      <c r="CC879" s="2274"/>
      <c r="CD879" s="2275"/>
      <c r="CE879" s="76"/>
      <c r="CF879" s="76"/>
      <c r="CG879" s="77"/>
      <c r="CH879" s="77"/>
      <c r="CO879" s="85"/>
      <c r="CP879" s="85"/>
      <c r="CQ879" s="85"/>
      <c r="CR879" s="85"/>
      <c r="CS879" s="85"/>
      <c r="CT879" s="85"/>
      <c r="CU879" s="85"/>
      <c r="CV879" s="85"/>
    </row>
    <row r="880" spans="1:100" ht="12.75" customHeight="1" thickBot="1" x14ac:dyDescent="0.25">
      <c r="A880" s="132" t="str">
        <f>+IF('⑧一覧からの作成用データ（異動届）'!$AC$46="印刷ＯＫ→",1,"")</f>
        <v/>
      </c>
      <c r="B880" s="2413"/>
      <c r="C880" s="2413"/>
      <c r="D880" s="2396"/>
      <c r="E880" s="2396"/>
      <c r="F880" s="2413"/>
      <c r="G880" s="2413"/>
      <c r="H880" s="2396"/>
      <c r="I880" s="2396"/>
      <c r="J880" s="486"/>
      <c r="K880" s="2344"/>
      <c r="L880" s="2344"/>
      <c r="M880" s="2303" t="s">
        <v>15</v>
      </c>
      <c r="N880" s="2304"/>
      <c r="O880" s="2304"/>
      <c r="P880" s="2304"/>
      <c r="Q880" s="2304"/>
      <c r="R880" s="2305"/>
      <c r="S880" s="2312" t="str">
        <f>'⑧一覧からの作成用データ（異動届）'!$F$46&amp;""</f>
        <v/>
      </c>
      <c r="T880" s="2313"/>
      <c r="U880" s="2313"/>
      <c r="V880" s="2313"/>
      <c r="W880" s="2313"/>
      <c r="X880" s="2313"/>
      <c r="Y880" s="2313"/>
      <c r="Z880" s="2313"/>
      <c r="AA880" s="2313"/>
      <c r="AB880" s="2313"/>
      <c r="AC880" s="2313"/>
      <c r="AD880" s="2313"/>
      <c r="AE880" s="2313"/>
      <c r="AF880" s="2313"/>
      <c r="AG880" s="2313"/>
      <c r="AH880" s="2313"/>
      <c r="AI880" s="2313"/>
      <c r="AJ880" s="2313"/>
      <c r="AK880" s="2313"/>
      <c r="AL880" s="2313"/>
      <c r="AM880" s="2314"/>
      <c r="AN880" s="2289"/>
      <c r="AO880" s="2290"/>
      <c r="AP880" s="2290"/>
      <c r="AQ880" s="2290"/>
      <c r="AR880" s="2291"/>
      <c r="AS880" s="2298"/>
      <c r="AT880" s="1567"/>
      <c r="AU880" s="1567"/>
      <c r="AV880" s="2251"/>
      <c r="AW880" s="2301"/>
      <c r="AX880" s="1567"/>
      <c r="AY880" s="1567"/>
      <c r="AZ880" s="1567"/>
      <c r="BA880" s="2251"/>
      <c r="BB880" s="2252"/>
      <c r="BC880" s="2257"/>
      <c r="BD880" s="2257"/>
      <c r="BE880" s="2258"/>
      <c r="BF880" s="2263"/>
      <c r="BG880" s="2263"/>
      <c r="BH880" s="2264"/>
      <c r="BI880" s="2267"/>
      <c r="BJ880" s="2267"/>
      <c r="BK880" s="2267"/>
      <c r="BL880" s="2267"/>
      <c r="BM880" s="2267"/>
      <c r="BN880" s="2267"/>
      <c r="BO880" s="2267"/>
      <c r="BP880" s="2267"/>
      <c r="BQ880" s="2270"/>
      <c r="BR880" s="2263"/>
      <c r="BS880" s="2264"/>
      <c r="BT880" s="2274"/>
      <c r="BU880" s="2274"/>
      <c r="BV880" s="2274"/>
      <c r="BW880" s="2274"/>
      <c r="BX880" s="2274"/>
      <c r="BY880" s="2274"/>
      <c r="BZ880" s="2274"/>
      <c r="CA880" s="2274"/>
      <c r="CB880" s="2274"/>
      <c r="CC880" s="2274"/>
      <c r="CD880" s="2275"/>
      <c r="CE880" s="76"/>
      <c r="CF880" s="76"/>
      <c r="CG880" s="77"/>
      <c r="CH880" s="77"/>
      <c r="CO880" s="85"/>
      <c r="CP880" s="85"/>
      <c r="CQ880" s="85"/>
      <c r="CR880" s="85"/>
      <c r="CS880" s="85"/>
      <c r="CT880" s="85"/>
      <c r="CU880" s="85"/>
      <c r="CV880" s="85"/>
    </row>
    <row r="881" spans="1:100" ht="12.75" customHeight="1" x14ac:dyDescent="0.2">
      <c r="A881" s="132" t="str">
        <f>+IF('⑧一覧からの作成用データ（異動届）'!$AC$46="印刷ＯＫ→",1,"")</f>
        <v/>
      </c>
      <c r="B881" s="2413"/>
      <c r="C881" s="2413"/>
      <c r="D881" s="2396"/>
      <c r="E881" s="2396"/>
      <c r="F881" s="2413"/>
      <c r="G881" s="2413"/>
      <c r="H881" s="2396"/>
      <c r="I881" s="2396"/>
      <c r="J881" s="486"/>
      <c r="K881" s="2344"/>
      <c r="L881" s="2344"/>
      <c r="M881" s="2306"/>
      <c r="N881" s="2307"/>
      <c r="O881" s="2307"/>
      <c r="P881" s="2307"/>
      <c r="Q881" s="2307"/>
      <c r="R881" s="2308"/>
      <c r="S881" s="1568"/>
      <c r="T881" s="1569"/>
      <c r="U881" s="1569"/>
      <c r="V881" s="1569"/>
      <c r="W881" s="1569"/>
      <c r="X881" s="1569"/>
      <c r="Y881" s="1569"/>
      <c r="Z881" s="1569"/>
      <c r="AA881" s="1569"/>
      <c r="AB881" s="1569"/>
      <c r="AC881" s="1569"/>
      <c r="AD881" s="1569"/>
      <c r="AE881" s="1569"/>
      <c r="AF881" s="1569"/>
      <c r="AG881" s="1569"/>
      <c r="AH881" s="1569"/>
      <c r="AI881" s="1569"/>
      <c r="AJ881" s="1569"/>
      <c r="AK881" s="1569"/>
      <c r="AL881" s="1569"/>
      <c r="AM881" s="1725"/>
      <c r="AN881" s="2289"/>
      <c r="AO881" s="2290"/>
      <c r="AP881" s="2290"/>
      <c r="AQ881" s="2290"/>
      <c r="AR881" s="2291"/>
      <c r="AS881" s="2295" t="str">
        <f>'⑧一覧からの作成用データ（異動届）'!$O$46&amp;""</f>
        <v/>
      </c>
      <c r="AT881" s="1566"/>
      <c r="AU881" s="1566"/>
      <c r="AV881" s="2247" t="s">
        <v>81</v>
      </c>
      <c r="AW881" s="2299"/>
      <c r="AX881" s="1566" t="str">
        <f>'⑧一覧からの作成用データ（異動届）'!V46&amp;""</f>
        <v>5</v>
      </c>
      <c r="AY881" s="1566"/>
      <c r="AZ881" s="1566"/>
      <c r="BA881" s="2247" t="s">
        <v>81</v>
      </c>
      <c r="BB881" s="2248"/>
      <c r="BC881" s="2351" t="str">
        <f>'⑧一覧からの作成用データ（異動届）'!$S$46&amp;"月"</f>
        <v>月</v>
      </c>
      <c r="BD881" s="2352"/>
      <c r="BE881" s="2353"/>
      <c r="BF881" s="2360" t="s">
        <v>108</v>
      </c>
      <c r="BG881" s="2361"/>
      <c r="BH881" s="2361"/>
      <c r="BI881" s="2267"/>
      <c r="BJ881" s="2267"/>
      <c r="BK881" s="2267"/>
      <c r="BL881" s="2267"/>
      <c r="BM881" s="2267"/>
      <c r="BN881" s="2267"/>
      <c r="BO881" s="2267"/>
      <c r="BP881" s="2267"/>
      <c r="BQ881" s="2364" t="s">
        <v>310</v>
      </c>
      <c r="BR881" s="2365"/>
      <c r="BS881" s="2365"/>
      <c r="BT881" s="2274"/>
      <c r="BU881" s="2274"/>
      <c r="BV881" s="2274"/>
      <c r="BW881" s="2274"/>
      <c r="BX881" s="2274"/>
      <c r="BY881" s="2274"/>
      <c r="BZ881" s="2274"/>
      <c r="CA881" s="2274"/>
      <c r="CB881" s="2274"/>
      <c r="CC881" s="2274"/>
      <c r="CD881" s="2275"/>
      <c r="CE881" s="76"/>
      <c r="CF881" s="76"/>
      <c r="CG881" s="77"/>
      <c r="CH881" s="77"/>
      <c r="CO881" s="85"/>
      <c r="CP881" s="85"/>
      <c r="CQ881" s="85"/>
      <c r="CR881" s="85"/>
      <c r="CS881" s="85"/>
      <c r="CT881" s="85"/>
      <c r="CU881" s="85"/>
      <c r="CV881" s="85"/>
    </row>
    <row r="882" spans="1:100" ht="12.75" customHeight="1" x14ac:dyDescent="0.2">
      <c r="A882" s="132" t="str">
        <f>+IF('⑧一覧からの作成用データ（異動届）'!$AC$46="印刷ＯＫ→",1,"")</f>
        <v/>
      </c>
      <c r="B882" s="2413"/>
      <c r="C882" s="2413"/>
      <c r="D882" s="2396"/>
      <c r="E882" s="2396"/>
      <c r="F882" s="2413"/>
      <c r="G882" s="2413"/>
      <c r="H882" s="2396"/>
      <c r="I882" s="2396"/>
      <c r="J882" s="486"/>
      <c r="K882" s="2344"/>
      <c r="L882" s="2344"/>
      <c r="M882" s="2309"/>
      <c r="N882" s="2310"/>
      <c r="O882" s="2310"/>
      <c r="P882" s="2310"/>
      <c r="Q882" s="2310"/>
      <c r="R882" s="2311"/>
      <c r="S882" s="1570"/>
      <c r="T882" s="1571"/>
      <c r="U882" s="1571"/>
      <c r="V882" s="1571"/>
      <c r="W882" s="1571"/>
      <c r="X882" s="1571"/>
      <c r="Y882" s="1571"/>
      <c r="Z882" s="1571"/>
      <c r="AA882" s="1571"/>
      <c r="AB882" s="1571"/>
      <c r="AC882" s="1571"/>
      <c r="AD882" s="1571"/>
      <c r="AE882" s="1571"/>
      <c r="AF882" s="1571"/>
      <c r="AG882" s="1571"/>
      <c r="AH882" s="1571"/>
      <c r="AI882" s="1571"/>
      <c r="AJ882" s="1571"/>
      <c r="AK882" s="1571"/>
      <c r="AL882" s="1571"/>
      <c r="AM882" s="1726"/>
      <c r="AN882" s="2289"/>
      <c r="AO882" s="2290"/>
      <c r="AP882" s="2290"/>
      <c r="AQ882" s="2290"/>
      <c r="AR882" s="2291"/>
      <c r="AS882" s="2296"/>
      <c r="AT882" s="2297"/>
      <c r="AU882" s="2297"/>
      <c r="AV882" s="2249"/>
      <c r="AW882" s="2300"/>
      <c r="AX882" s="2297"/>
      <c r="AY882" s="2297"/>
      <c r="AZ882" s="2297"/>
      <c r="BA882" s="2249"/>
      <c r="BB882" s="2250"/>
      <c r="BC882" s="2354"/>
      <c r="BD882" s="2355"/>
      <c r="BE882" s="2356"/>
      <c r="BF882" s="2362"/>
      <c r="BG882" s="2363"/>
      <c r="BH882" s="2363"/>
      <c r="BI882" s="2267"/>
      <c r="BJ882" s="2267"/>
      <c r="BK882" s="2267"/>
      <c r="BL882" s="2267"/>
      <c r="BM882" s="2267"/>
      <c r="BN882" s="2267"/>
      <c r="BO882" s="2267"/>
      <c r="BP882" s="2267"/>
      <c r="BQ882" s="2366"/>
      <c r="BR882" s="2367"/>
      <c r="BS882" s="2367"/>
      <c r="BT882" s="2274"/>
      <c r="BU882" s="2274"/>
      <c r="BV882" s="2274"/>
      <c r="BW882" s="2274"/>
      <c r="BX882" s="2274"/>
      <c r="BY882" s="2274"/>
      <c r="BZ882" s="2274"/>
      <c r="CA882" s="2274"/>
      <c r="CB882" s="2274"/>
      <c r="CC882" s="2274"/>
      <c r="CD882" s="2275"/>
      <c r="CE882" s="76"/>
      <c r="CF882" s="76"/>
      <c r="CG882" s="77"/>
      <c r="CH882" s="77"/>
      <c r="CN882" s="85"/>
      <c r="CO882" s="85"/>
      <c r="CP882" s="85"/>
      <c r="CQ882" s="85"/>
      <c r="CR882" s="85"/>
      <c r="CS882" s="85"/>
      <c r="CT882" s="87"/>
      <c r="CU882" s="85"/>
      <c r="CV882" s="85"/>
    </row>
    <row r="883" spans="1:100" ht="12.75" customHeight="1" x14ac:dyDescent="0.2">
      <c r="A883" s="132" t="str">
        <f>+IF('⑧一覧からの作成用データ（異動届）'!$AC$46="印刷ＯＫ→",1,"")</f>
        <v/>
      </c>
      <c r="B883" s="2413"/>
      <c r="C883" s="2413"/>
      <c r="D883" s="2396"/>
      <c r="E883" s="2396"/>
      <c r="F883" s="2413"/>
      <c r="G883" s="2413"/>
      <c r="H883" s="2396"/>
      <c r="I883" s="2396"/>
      <c r="J883" s="486"/>
      <c r="K883" s="2344"/>
      <c r="L883" s="2344"/>
      <c r="M883" s="697" t="s">
        <v>5</v>
      </c>
      <c r="N883" s="2051"/>
      <c r="O883" s="2051"/>
      <c r="P883" s="2051"/>
      <c r="Q883" s="2051"/>
      <c r="R883" s="2053"/>
      <c r="S883" s="2370" t="str">
        <f>'⑧一覧からの作成用データ（異動届）'!$G$46&amp;""</f>
        <v/>
      </c>
      <c r="T883" s="2371"/>
      <c r="U883" s="2371"/>
      <c r="V883" s="2371"/>
      <c r="W883" s="2371"/>
      <c r="X883" s="2371"/>
      <c r="Y883" s="2371"/>
      <c r="Z883" s="2371"/>
      <c r="AA883" s="2371"/>
      <c r="AB883" s="2371"/>
      <c r="AC883" s="2371"/>
      <c r="AD883" s="2371"/>
      <c r="AE883" s="2371"/>
      <c r="AF883" s="2371"/>
      <c r="AG883" s="2371"/>
      <c r="AH883" s="2371"/>
      <c r="AI883" s="2371"/>
      <c r="AJ883" s="2371"/>
      <c r="AK883" s="2371"/>
      <c r="AL883" s="2371"/>
      <c r="AM883" s="2371"/>
      <c r="AN883" s="2289"/>
      <c r="AO883" s="2290"/>
      <c r="AP883" s="2290"/>
      <c r="AQ883" s="2290"/>
      <c r="AR883" s="2291"/>
      <c r="AS883" s="2298"/>
      <c r="AT883" s="1567"/>
      <c r="AU883" s="1567"/>
      <c r="AV883" s="2251"/>
      <c r="AW883" s="2301"/>
      <c r="AX883" s="1567"/>
      <c r="AY883" s="1567"/>
      <c r="AZ883" s="1567"/>
      <c r="BA883" s="2251"/>
      <c r="BB883" s="2252"/>
      <c r="BC883" s="2357"/>
      <c r="BD883" s="2358"/>
      <c r="BE883" s="2359"/>
      <c r="BF883" s="2362"/>
      <c r="BG883" s="2363"/>
      <c r="BH883" s="2363"/>
      <c r="BI883" s="2267"/>
      <c r="BJ883" s="2267"/>
      <c r="BK883" s="2267"/>
      <c r="BL883" s="2267"/>
      <c r="BM883" s="2267"/>
      <c r="BN883" s="2267"/>
      <c r="BO883" s="2267"/>
      <c r="BP883" s="2267"/>
      <c r="BQ883" s="2366"/>
      <c r="BR883" s="2367"/>
      <c r="BS883" s="2367"/>
      <c r="BT883" s="2274"/>
      <c r="BU883" s="2274"/>
      <c r="BV883" s="2274"/>
      <c r="BW883" s="2274"/>
      <c r="BX883" s="2274"/>
      <c r="BY883" s="2274"/>
      <c r="BZ883" s="2274"/>
      <c r="CA883" s="2274"/>
      <c r="CB883" s="2274"/>
      <c r="CC883" s="2274"/>
      <c r="CD883" s="2275"/>
      <c r="CE883" s="76"/>
      <c r="CF883" s="76"/>
      <c r="CG883" s="77"/>
      <c r="CH883" s="77"/>
      <c r="CN883" s="85"/>
      <c r="CO883" s="85"/>
      <c r="CP883" s="85"/>
      <c r="CQ883" s="85"/>
      <c r="CR883" s="85"/>
      <c r="CS883" s="85"/>
      <c r="CT883" s="85"/>
      <c r="CU883" s="85"/>
      <c r="CV883" s="85"/>
    </row>
    <row r="884" spans="1:100" ht="12.75" customHeight="1" x14ac:dyDescent="0.2">
      <c r="A884" s="132" t="str">
        <f>+IF('⑧一覧からの作成用データ（異動届）'!$AC$46="印刷ＯＫ→",1,"")</f>
        <v/>
      </c>
      <c r="B884" s="2413"/>
      <c r="C884" s="2413"/>
      <c r="D884" s="2396"/>
      <c r="E884" s="2396"/>
      <c r="F884" s="2413"/>
      <c r="G884" s="2413"/>
      <c r="H884" s="2396"/>
      <c r="I884" s="2396"/>
      <c r="J884" s="486"/>
      <c r="K884" s="2344"/>
      <c r="L884" s="2344"/>
      <c r="M884" s="2165"/>
      <c r="N884" s="1564"/>
      <c r="O884" s="1564"/>
      <c r="P884" s="1564"/>
      <c r="Q884" s="1564"/>
      <c r="R884" s="1565"/>
      <c r="S884" s="2372"/>
      <c r="T884" s="2373"/>
      <c r="U884" s="2373"/>
      <c r="V884" s="2373"/>
      <c r="W884" s="2373"/>
      <c r="X884" s="2373"/>
      <c r="Y884" s="2373"/>
      <c r="Z884" s="2373"/>
      <c r="AA884" s="2373"/>
      <c r="AB884" s="2373"/>
      <c r="AC884" s="2373"/>
      <c r="AD884" s="2373"/>
      <c r="AE884" s="2373"/>
      <c r="AF884" s="2373"/>
      <c r="AG884" s="2373"/>
      <c r="AH884" s="2373"/>
      <c r="AI884" s="2373"/>
      <c r="AJ884" s="2373"/>
      <c r="AK884" s="2373"/>
      <c r="AL884" s="2373"/>
      <c r="AM884" s="2373"/>
      <c r="AN884" s="2289"/>
      <c r="AO884" s="2290"/>
      <c r="AP884" s="2290"/>
      <c r="AQ884" s="2290"/>
      <c r="AR884" s="2291"/>
      <c r="AS884" s="2376" t="str">
        <f>TEXT('⑧一覧からの作成用データ（異動届）'!$P$46,"#,##0")&amp;""</f>
        <v>0</v>
      </c>
      <c r="AT884" s="2376"/>
      <c r="AU884" s="2376"/>
      <c r="AV884" s="2376"/>
      <c r="AW884" s="2376"/>
      <c r="AX884" s="2232" t="str">
        <f>TEXT('⑧一覧からの作成用データ（異動届）'!$W$46,"#,##0")&amp;""</f>
        <v>左記（ア）（イ）を入力してください</v>
      </c>
      <c r="AY884" s="2232"/>
      <c r="AZ884" s="2232"/>
      <c r="BA884" s="2232"/>
      <c r="BB884" s="2233"/>
      <c r="BC884" s="2238" t="str">
        <f>'⑧一覧からの作成用データ（異動届）'!$T$46&amp;"日"</f>
        <v>日</v>
      </c>
      <c r="BD884" s="2239"/>
      <c r="BE884" s="2240"/>
      <c r="BF884" s="2362"/>
      <c r="BG884" s="2363"/>
      <c r="BH884" s="2363"/>
      <c r="BI884" s="2267"/>
      <c r="BJ884" s="2267"/>
      <c r="BK884" s="2267"/>
      <c r="BL884" s="2267"/>
      <c r="BM884" s="2267"/>
      <c r="BN884" s="2267"/>
      <c r="BO884" s="2267"/>
      <c r="BP884" s="2267"/>
      <c r="BQ884" s="2366"/>
      <c r="BR884" s="2367"/>
      <c r="BS884" s="2367"/>
      <c r="BT884" s="2274"/>
      <c r="BU884" s="2274"/>
      <c r="BV884" s="2274"/>
      <c r="BW884" s="2274"/>
      <c r="BX884" s="2274"/>
      <c r="BY884" s="2274"/>
      <c r="BZ884" s="2274"/>
      <c r="CA884" s="2274"/>
      <c r="CB884" s="2274"/>
      <c r="CC884" s="2274"/>
      <c r="CD884" s="2275"/>
      <c r="CE884" s="76"/>
      <c r="CF884" s="76"/>
      <c r="CG884" s="77"/>
      <c r="CH884" s="77"/>
      <c r="CN884" s="85"/>
      <c r="CO884" s="85"/>
      <c r="CP884" s="85"/>
      <c r="CQ884" s="85"/>
      <c r="CR884" s="85"/>
      <c r="CS884" s="85"/>
      <c r="CT884" s="85"/>
      <c r="CU884" s="85"/>
      <c r="CV884" s="85"/>
    </row>
    <row r="885" spans="1:100" ht="12.75" customHeight="1" x14ac:dyDescent="0.2">
      <c r="A885" s="132" t="str">
        <f>+IF('⑧一覧からの作成用データ（異動届）'!$AC$46="印刷ＯＫ→",1,"")</f>
        <v/>
      </c>
      <c r="B885" s="2413"/>
      <c r="C885" s="2413"/>
      <c r="D885" s="2396"/>
      <c r="E885" s="2396"/>
      <c r="F885" s="2413"/>
      <c r="G885" s="2413"/>
      <c r="H885" s="2396"/>
      <c r="I885" s="2396"/>
      <c r="J885" s="486"/>
      <c r="K885" s="2344"/>
      <c r="L885" s="2344"/>
      <c r="M885" s="2165"/>
      <c r="N885" s="1564"/>
      <c r="O885" s="1564"/>
      <c r="P885" s="1564"/>
      <c r="Q885" s="1564"/>
      <c r="R885" s="1565"/>
      <c r="S885" s="2372"/>
      <c r="T885" s="2373"/>
      <c r="U885" s="2373"/>
      <c r="V885" s="2373"/>
      <c r="W885" s="2373"/>
      <c r="X885" s="2373"/>
      <c r="Y885" s="2373"/>
      <c r="Z885" s="2373"/>
      <c r="AA885" s="2373"/>
      <c r="AB885" s="2373"/>
      <c r="AC885" s="2373"/>
      <c r="AD885" s="2373"/>
      <c r="AE885" s="2373"/>
      <c r="AF885" s="2373"/>
      <c r="AG885" s="2373"/>
      <c r="AH885" s="2373"/>
      <c r="AI885" s="2373"/>
      <c r="AJ885" s="2373"/>
      <c r="AK885" s="2373"/>
      <c r="AL885" s="2373"/>
      <c r="AM885" s="2373"/>
      <c r="AN885" s="2289"/>
      <c r="AO885" s="2290"/>
      <c r="AP885" s="2290"/>
      <c r="AQ885" s="2290"/>
      <c r="AR885" s="2291"/>
      <c r="AS885" s="2376"/>
      <c r="AT885" s="2376"/>
      <c r="AU885" s="2376"/>
      <c r="AV885" s="2376"/>
      <c r="AW885" s="2376"/>
      <c r="AX885" s="2234"/>
      <c r="AY885" s="2234"/>
      <c r="AZ885" s="2234"/>
      <c r="BA885" s="2234"/>
      <c r="BB885" s="2235"/>
      <c r="BC885" s="2241"/>
      <c r="BD885" s="2242"/>
      <c r="BE885" s="2243"/>
      <c r="BF885" s="2278" t="s">
        <v>542</v>
      </c>
      <c r="BG885" s="2280" t="s">
        <v>107</v>
      </c>
      <c r="BH885" s="2280"/>
      <c r="BI885" s="2280"/>
      <c r="BJ885" s="2280"/>
      <c r="BK885" s="2280"/>
      <c r="BL885" s="2280"/>
      <c r="BM885" s="2280"/>
      <c r="BN885" s="2280"/>
      <c r="BO885" s="610"/>
      <c r="BP885" s="2281" t="s">
        <v>525</v>
      </c>
      <c r="BQ885" s="2366"/>
      <c r="BR885" s="2367"/>
      <c r="BS885" s="2367"/>
      <c r="BT885" s="2274"/>
      <c r="BU885" s="2274"/>
      <c r="BV885" s="2274"/>
      <c r="BW885" s="2274"/>
      <c r="BX885" s="2274"/>
      <c r="BY885" s="2274"/>
      <c r="BZ885" s="2274"/>
      <c r="CA885" s="2274"/>
      <c r="CB885" s="2274"/>
      <c r="CC885" s="2274"/>
      <c r="CD885" s="2275"/>
      <c r="CE885" s="76"/>
      <c r="CF885" s="76"/>
      <c r="CG885" s="88"/>
      <c r="CH885" s="88"/>
      <c r="CN885" s="85"/>
      <c r="CO885" s="85"/>
      <c r="CP885" s="85"/>
      <c r="CQ885" s="85"/>
      <c r="CR885" s="85"/>
      <c r="CS885" s="85"/>
      <c r="CT885" s="85"/>
      <c r="CU885" s="85"/>
      <c r="CV885" s="85"/>
    </row>
    <row r="886" spans="1:100" ht="12.75" customHeight="1" thickBot="1" x14ac:dyDescent="0.25">
      <c r="A886" s="132" t="str">
        <f>+IF('⑧一覧からの作成用データ（異動届）'!$AC$46="印刷ＯＫ→",1,"")</f>
        <v/>
      </c>
      <c r="B886" s="2413"/>
      <c r="C886" s="2413"/>
      <c r="D886" s="2396"/>
      <c r="E886" s="2396"/>
      <c r="F886" s="2413"/>
      <c r="G886" s="2413"/>
      <c r="H886" s="2396"/>
      <c r="I886" s="2396"/>
      <c r="J886" s="486"/>
      <c r="K886" s="2344"/>
      <c r="L886" s="2344"/>
      <c r="M886" s="1559"/>
      <c r="N886" s="2052"/>
      <c r="O886" s="2052"/>
      <c r="P886" s="2052"/>
      <c r="Q886" s="2052"/>
      <c r="R886" s="2054"/>
      <c r="S886" s="2374"/>
      <c r="T886" s="2375"/>
      <c r="U886" s="2375"/>
      <c r="V886" s="2375"/>
      <c r="W886" s="2375"/>
      <c r="X886" s="2375"/>
      <c r="Y886" s="2375"/>
      <c r="Z886" s="2375"/>
      <c r="AA886" s="2375"/>
      <c r="AB886" s="2375"/>
      <c r="AC886" s="2375"/>
      <c r="AD886" s="2375"/>
      <c r="AE886" s="2375"/>
      <c r="AF886" s="2375"/>
      <c r="AG886" s="2375"/>
      <c r="AH886" s="2375"/>
      <c r="AI886" s="2375"/>
      <c r="AJ886" s="2375"/>
      <c r="AK886" s="2375"/>
      <c r="AL886" s="2375"/>
      <c r="AM886" s="2375"/>
      <c r="AN886" s="2292"/>
      <c r="AO886" s="2293"/>
      <c r="AP886" s="2293"/>
      <c r="AQ886" s="2293"/>
      <c r="AR886" s="2294"/>
      <c r="AS886" s="2377"/>
      <c r="AT886" s="2377"/>
      <c r="AU886" s="2377"/>
      <c r="AV886" s="2377"/>
      <c r="AW886" s="2377"/>
      <c r="AX886" s="2236"/>
      <c r="AY886" s="2236"/>
      <c r="AZ886" s="2236"/>
      <c r="BA886" s="2236"/>
      <c r="BB886" s="2237"/>
      <c r="BC886" s="2244"/>
      <c r="BD886" s="2245"/>
      <c r="BE886" s="2246"/>
      <c r="BF886" s="2279"/>
      <c r="BG886" s="2283"/>
      <c r="BH886" s="2283"/>
      <c r="BI886" s="2283"/>
      <c r="BJ886" s="2283"/>
      <c r="BK886" s="2283"/>
      <c r="BL886" s="2283"/>
      <c r="BM886" s="2283"/>
      <c r="BN886" s="2283"/>
      <c r="BO886" s="611"/>
      <c r="BP886" s="2282"/>
      <c r="BQ886" s="2368"/>
      <c r="BR886" s="2369"/>
      <c r="BS886" s="2369"/>
      <c r="BT886" s="2276"/>
      <c r="BU886" s="2276"/>
      <c r="BV886" s="2276"/>
      <c r="BW886" s="2276"/>
      <c r="BX886" s="2276"/>
      <c r="BY886" s="2276"/>
      <c r="BZ886" s="2276"/>
      <c r="CA886" s="2276"/>
      <c r="CB886" s="2276"/>
      <c r="CC886" s="2276"/>
      <c r="CD886" s="2277"/>
      <c r="CE886" s="89"/>
      <c r="CF886" s="89"/>
      <c r="CG886" s="88"/>
      <c r="CH886" s="88"/>
      <c r="CN886" s="85"/>
      <c r="CO886" s="85"/>
      <c r="CP886" s="85"/>
      <c r="CQ886" s="85"/>
      <c r="CR886" s="85"/>
      <c r="CS886" s="85"/>
      <c r="CT886" s="85"/>
      <c r="CU886" s="85"/>
      <c r="CV886" s="85"/>
    </row>
    <row r="887" spans="1:100" ht="6.75" customHeight="1" x14ac:dyDescent="0.2">
      <c r="A887" s="132" t="str">
        <f>+IF('⑧一覧からの作成用データ（異動届）'!$AC$46="印刷ＯＫ→",1,"")</f>
        <v/>
      </c>
      <c r="B887" s="2413"/>
      <c r="C887" s="2413"/>
      <c r="D887" s="2396"/>
      <c r="E887" s="2396"/>
      <c r="F887" s="2413"/>
      <c r="G887" s="2413"/>
      <c r="H887" s="2396"/>
      <c r="I887" s="2396"/>
      <c r="J887" s="486"/>
      <c r="K887" s="2211" t="s">
        <v>308</v>
      </c>
      <c r="L887" s="2211"/>
      <c r="M887" s="2211"/>
      <c r="N887" s="2211"/>
      <c r="O887" s="2211"/>
      <c r="P887" s="2211"/>
      <c r="Q887" s="2211"/>
      <c r="R887" s="2211"/>
      <c r="S887" s="2211"/>
      <c r="T887" s="2211"/>
      <c r="U887" s="2211"/>
      <c r="V887" s="2211"/>
      <c r="W887" s="2211"/>
      <c r="X887" s="2211"/>
      <c r="Y887" s="2211"/>
      <c r="Z887" s="2211"/>
      <c r="AA887" s="2211"/>
      <c r="AB887" s="2211"/>
      <c r="AC887" s="2211"/>
      <c r="AD887" s="2211"/>
      <c r="AE887" s="2211"/>
      <c r="AF887" s="2211"/>
      <c r="AG887" s="2211"/>
      <c r="AH887" s="2211"/>
      <c r="AI887" s="2211"/>
      <c r="AJ887" s="2211"/>
      <c r="AK887" s="2211"/>
      <c r="AL887" s="2211"/>
      <c r="AM887" s="2211"/>
      <c r="AN887" s="2212"/>
      <c r="AO887" s="2212"/>
      <c r="AP887" s="2212"/>
      <c r="AQ887" s="2212"/>
      <c r="AR887" s="2212"/>
      <c r="AS887" s="2212"/>
      <c r="AT887" s="2212"/>
      <c r="AU887" s="2212"/>
      <c r="AV887" s="2212"/>
      <c r="AW887" s="2212"/>
      <c r="AX887" s="2212"/>
      <c r="AY887" s="2212"/>
      <c r="AZ887" s="2212"/>
      <c r="BA887" s="2212"/>
      <c r="BB887" s="2212"/>
      <c r="BC887" s="2212"/>
      <c r="BD887" s="2212"/>
      <c r="BE887" s="2212"/>
      <c r="BF887" s="2211"/>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89"/>
      <c r="CC887" s="89"/>
      <c r="CD887" s="89"/>
      <c r="CE887" s="89"/>
      <c r="CF887" s="89"/>
      <c r="CG887" s="88"/>
      <c r="CH887" s="88"/>
      <c r="CN887" s="85"/>
      <c r="CO887" s="85"/>
      <c r="CP887" s="85"/>
      <c r="CQ887" s="85"/>
      <c r="CR887" s="85"/>
      <c r="CS887" s="85"/>
      <c r="CT887" s="85"/>
      <c r="CU887" s="85"/>
      <c r="CV887" s="85"/>
    </row>
    <row r="888" spans="1:100" ht="16.5" customHeight="1" thickBot="1" x14ac:dyDescent="0.25">
      <c r="A888" s="132" t="str">
        <f>+IF('⑧一覧からの作成用データ（異動届）'!$AC$46="印刷ＯＫ→",1,"")</f>
        <v/>
      </c>
      <c r="B888" s="2413"/>
      <c r="C888" s="2413"/>
      <c r="D888" s="2396"/>
      <c r="E888" s="2396"/>
      <c r="F888" s="2413"/>
      <c r="G888" s="2413"/>
      <c r="H888" s="2396"/>
      <c r="I888" s="2396"/>
      <c r="J888" s="486"/>
      <c r="K888" s="2212"/>
      <c r="L888" s="2212"/>
      <c r="M888" s="2212"/>
      <c r="N888" s="2212"/>
      <c r="O888" s="2212"/>
      <c r="P888" s="2212"/>
      <c r="Q888" s="2212"/>
      <c r="R888" s="2212"/>
      <c r="S888" s="2212"/>
      <c r="T888" s="2212"/>
      <c r="U888" s="2212"/>
      <c r="V888" s="2212"/>
      <c r="W888" s="2212"/>
      <c r="X888" s="2212"/>
      <c r="Y888" s="2212"/>
      <c r="Z888" s="2212"/>
      <c r="AA888" s="2212"/>
      <c r="AB888" s="2212"/>
      <c r="AC888" s="2212"/>
      <c r="AD888" s="2212"/>
      <c r="AE888" s="2212"/>
      <c r="AF888" s="2212"/>
      <c r="AG888" s="2212"/>
      <c r="AH888" s="2212"/>
      <c r="AI888" s="2212"/>
      <c r="AJ888" s="2212"/>
      <c r="AK888" s="2212"/>
      <c r="AL888" s="2212"/>
      <c r="AM888" s="2212"/>
      <c r="AN888" s="2212"/>
      <c r="AO888" s="2212"/>
      <c r="AP888" s="2212"/>
      <c r="AQ888" s="2212"/>
      <c r="AR888" s="2212"/>
      <c r="AS888" s="2212"/>
      <c r="AT888" s="2212"/>
      <c r="AU888" s="2212"/>
      <c r="AV888" s="2212"/>
      <c r="AW888" s="2212"/>
      <c r="AX888" s="2212"/>
      <c r="AY888" s="2212"/>
      <c r="AZ888" s="2212"/>
      <c r="BA888" s="2212"/>
      <c r="BB888" s="2212"/>
      <c r="BC888" s="2212"/>
      <c r="BD888" s="2212"/>
      <c r="BE888" s="2212"/>
      <c r="BF888" s="2212"/>
      <c r="BG888" s="89"/>
      <c r="BH888" s="89"/>
      <c r="BI888" s="89"/>
      <c r="BJ888" s="89"/>
      <c r="BK888" s="89"/>
      <c r="BL888" s="89"/>
      <c r="BM888" s="89"/>
      <c r="BN888" s="89"/>
      <c r="BO888" s="89"/>
      <c r="BP888" s="89"/>
      <c r="BQ888" s="89"/>
      <c r="BR888" s="89"/>
      <c r="BS888" s="89"/>
      <c r="BT888" s="89"/>
      <c r="BU888" s="89"/>
      <c r="BV888" s="89"/>
      <c r="BW888" s="89"/>
      <c r="BX888" s="89"/>
      <c r="BY888" s="89"/>
      <c r="BZ888" s="89"/>
      <c r="CA888" s="89"/>
      <c r="CB888" s="89"/>
      <c r="CC888" s="89"/>
      <c r="CD888" s="89"/>
      <c r="CE888" s="89"/>
      <c r="CF888" s="89"/>
      <c r="CG888" s="77"/>
      <c r="CH888" s="77"/>
      <c r="CN888" s="85"/>
      <c r="CO888" s="85"/>
      <c r="CP888" s="85"/>
      <c r="CQ888" s="85"/>
      <c r="CR888" s="85"/>
      <c r="CS888" s="85"/>
      <c r="CT888" s="85"/>
      <c r="CU888" s="85"/>
      <c r="CV888" s="85"/>
    </row>
    <row r="889" spans="1:100" ht="16.5" customHeight="1" x14ac:dyDescent="0.2">
      <c r="A889" s="132" t="str">
        <f>+IF('⑧一覧からの作成用データ（異動届）'!$AC$46="印刷ＯＫ→",1,"")</f>
        <v/>
      </c>
      <c r="B889" s="2413"/>
      <c r="C889" s="2413"/>
      <c r="D889" s="2396"/>
      <c r="E889" s="2396"/>
      <c r="F889" s="2413"/>
      <c r="G889" s="2413"/>
      <c r="H889" s="2396"/>
      <c r="I889" s="2396"/>
      <c r="J889" s="486"/>
      <c r="K889" s="2213" t="s">
        <v>35</v>
      </c>
      <c r="L889" s="2213"/>
      <c r="M889" s="2213"/>
      <c r="N889" s="1692" t="s">
        <v>10</v>
      </c>
      <c r="O889" s="1693"/>
      <c r="P889" s="1693"/>
      <c r="Q889" s="1693"/>
      <c r="R889" s="1693"/>
      <c r="S889" s="1693"/>
      <c r="T889" s="1693"/>
      <c r="U889" s="2214"/>
      <c r="V889" s="2215"/>
      <c r="W889" s="2215"/>
      <c r="X889" s="2215"/>
      <c r="Y889" s="2215"/>
      <c r="Z889" s="2215"/>
      <c r="AA889" s="2215"/>
      <c r="AB889" s="2215"/>
      <c r="AC889" s="2215"/>
      <c r="AD889" s="2215"/>
      <c r="AE889" s="2215"/>
      <c r="AF889" s="2215"/>
      <c r="AG889" s="2215"/>
      <c r="AH889" s="2216"/>
      <c r="AI889" s="2220" t="s">
        <v>229</v>
      </c>
      <c r="AJ889" s="2221"/>
      <c r="AK889" s="2222"/>
      <c r="AL889" s="2226" t="s">
        <v>39</v>
      </c>
      <c r="AM889" s="2227"/>
      <c r="AN889" s="2227"/>
      <c r="AO889" s="2227"/>
      <c r="AP889" s="2227"/>
      <c r="AQ889" s="2227"/>
      <c r="AR889" s="2227"/>
      <c r="AS889" s="2228"/>
      <c r="AT889" s="2077"/>
      <c r="AU889" s="2077"/>
      <c r="AV889" s="2077"/>
      <c r="AW889" s="2077"/>
      <c r="AX889" s="2077"/>
      <c r="AY889" s="2077"/>
      <c r="AZ889" s="2077"/>
      <c r="BA889" s="2077"/>
      <c r="BB889" s="2077"/>
      <c r="BC889" s="2077"/>
      <c r="BD889" s="2077"/>
      <c r="BE889" s="2177"/>
      <c r="BF889" s="2178"/>
      <c r="BG889" s="2199" t="s">
        <v>40</v>
      </c>
      <c r="BH889" s="2200"/>
      <c r="BI889" s="2200"/>
      <c r="BJ889" s="2200"/>
      <c r="BK889" s="2200"/>
      <c r="BL889" s="2200"/>
      <c r="BM889" s="2200"/>
      <c r="BN889" s="2200"/>
      <c r="BO889" s="2200"/>
      <c r="BP889" s="2200"/>
      <c r="BQ889" s="2200"/>
      <c r="BR889" s="2202" t="str">
        <f>IF('⑧一覧からの作成用データ（異動届）'!$Y$46="","",TEXT('⑧一覧からの作成用データ（異動届）'!$Y$46,"#,##0")&amp;"")</f>
        <v/>
      </c>
      <c r="BS889" s="2203"/>
      <c r="BT889" s="2203"/>
      <c r="BU889" s="2203"/>
      <c r="BV889" s="2203"/>
      <c r="BW889" s="2203"/>
      <c r="BX889" s="2203"/>
      <c r="BY889" s="2203"/>
      <c r="BZ889" s="2204"/>
      <c r="CA889" s="2208" t="s">
        <v>7</v>
      </c>
      <c r="CB889" s="2208"/>
      <c r="CC889" s="2208"/>
      <c r="CD889" s="2209"/>
      <c r="CE889" s="23"/>
      <c r="CF889" s="76"/>
      <c r="CG889" s="77"/>
      <c r="CH889" s="77"/>
      <c r="CN889" s="85"/>
      <c r="CO889" s="85"/>
      <c r="CP889" s="85"/>
      <c r="CQ889" s="85"/>
      <c r="CR889" s="85"/>
      <c r="CS889" s="85"/>
      <c r="CT889" s="85"/>
      <c r="CU889" s="85"/>
      <c r="CV889" s="85"/>
    </row>
    <row r="890" spans="1:100" ht="16.5" customHeight="1" thickBot="1" x14ac:dyDescent="0.25">
      <c r="A890" s="132" t="str">
        <f>+IF('⑧一覧からの作成用データ（異動届）'!$AC$46="印刷ＯＫ→",1,"")</f>
        <v/>
      </c>
      <c r="B890" s="2413"/>
      <c r="C890" s="2413"/>
      <c r="D890" s="2396"/>
      <c r="E890" s="2396"/>
      <c r="F890" s="2413"/>
      <c r="G890" s="2413"/>
      <c r="H890" s="2396"/>
      <c r="I890" s="2396"/>
      <c r="J890" s="486"/>
      <c r="K890" s="2213"/>
      <c r="L890" s="2213"/>
      <c r="M890" s="2213"/>
      <c r="N890" s="1698"/>
      <c r="O890" s="1699"/>
      <c r="P890" s="1699"/>
      <c r="Q890" s="1699"/>
      <c r="R890" s="1699"/>
      <c r="S890" s="1699"/>
      <c r="T890" s="1699"/>
      <c r="U890" s="2217"/>
      <c r="V890" s="2218"/>
      <c r="W890" s="2218"/>
      <c r="X890" s="2218"/>
      <c r="Y890" s="2218"/>
      <c r="Z890" s="2218"/>
      <c r="AA890" s="2218"/>
      <c r="AB890" s="2218"/>
      <c r="AC890" s="2218"/>
      <c r="AD890" s="2218"/>
      <c r="AE890" s="2218"/>
      <c r="AF890" s="2218"/>
      <c r="AG890" s="2218"/>
      <c r="AH890" s="2219"/>
      <c r="AI890" s="2223"/>
      <c r="AJ890" s="2224"/>
      <c r="AK890" s="2225"/>
      <c r="AL890" s="2229"/>
      <c r="AM890" s="2230"/>
      <c r="AN890" s="2230"/>
      <c r="AO890" s="2230"/>
      <c r="AP890" s="2230"/>
      <c r="AQ890" s="2230"/>
      <c r="AR890" s="2230"/>
      <c r="AS890" s="2231"/>
      <c r="AT890" s="2077"/>
      <c r="AU890" s="2077"/>
      <c r="AV890" s="2077"/>
      <c r="AW890" s="2077"/>
      <c r="AX890" s="2077"/>
      <c r="AY890" s="2077"/>
      <c r="AZ890" s="2077"/>
      <c r="BA890" s="2077"/>
      <c r="BB890" s="2077"/>
      <c r="BC890" s="2077"/>
      <c r="BD890" s="2077"/>
      <c r="BE890" s="2198"/>
      <c r="BF890" s="2196"/>
      <c r="BG890" s="2201"/>
      <c r="BH890" s="1530"/>
      <c r="BI890" s="1530"/>
      <c r="BJ890" s="1530"/>
      <c r="BK890" s="1530"/>
      <c r="BL890" s="1530"/>
      <c r="BM890" s="1530"/>
      <c r="BN890" s="1530"/>
      <c r="BO890" s="1530"/>
      <c r="BP890" s="1530"/>
      <c r="BQ890" s="1530"/>
      <c r="BR890" s="2205"/>
      <c r="BS890" s="2206"/>
      <c r="BT890" s="2206"/>
      <c r="BU890" s="2206"/>
      <c r="BV890" s="2206"/>
      <c r="BW890" s="2206"/>
      <c r="BX890" s="2206"/>
      <c r="BY890" s="2206"/>
      <c r="BZ890" s="2207"/>
      <c r="CA890" s="1632"/>
      <c r="CB890" s="1632"/>
      <c r="CC890" s="1632"/>
      <c r="CD890" s="2210"/>
      <c r="CE890" s="76"/>
      <c r="CF890" s="76"/>
      <c r="CG890" s="77"/>
      <c r="CH890" s="77"/>
      <c r="CN890" s="85"/>
      <c r="CO890" s="85"/>
      <c r="CP890" s="85"/>
      <c r="CQ890" s="85"/>
      <c r="CR890" s="85"/>
      <c r="CS890" s="85"/>
      <c r="CT890" s="85"/>
      <c r="CU890" s="85"/>
      <c r="CV890" s="85"/>
    </row>
    <row r="891" spans="1:100" ht="16.5" customHeight="1" x14ac:dyDescent="0.2">
      <c r="A891" s="132" t="str">
        <f>+IF('⑧一覧からの作成用データ（異動届）'!$AC$46="印刷ＯＫ→",1,"")</f>
        <v/>
      </c>
      <c r="B891" s="2413"/>
      <c r="C891" s="2413"/>
      <c r="D891" s="2396"/>
      <c r="E891" s="2396"/>
      <c r="F891" s="2413"/>
      <c r="G891" s="2413"/>
      <c r="H891" s="2396"/>
      <c r="I891" s="2396"/>
      <c r="J891" s="486"/>
      <c r="K891" s="2213"/>
      <c r="L891" s="2213"/>
      <c r="M891" s="2213"/>
      <c r="N891" s="2168" t="s">
        <v>21</v>
      </c>
      <c r="O891" s="2169"/>
      <c r="P891" s="2169"/>
      <c r="Q891" s="2169"/>
      <c r="R891" s="2169"/>
      <c r="S891" s="2169"/>
      <c r="T891" s="2170"/>
      <c r="U891" s="2177" t="s">
        <v>9</v>
      </c>
      <c r="V891" s="2178"/>
      <c r="W891" s="2179"/>
      <c r="X891" s="2179"/>
      <c r="Y891" s="2179"/>
      <c r="Z891" s="2179"/>
      <c r="AA891" s="2179"/>
      <c r="AB891" s="2179"/>
      <c r="AC891" s="2179"/>
      <c r="AD891" s="2179"/>
      <c r="AE891" s="63"/>
      <c r="AF891" s="63"/>
      <c r="AG891" s="63"/>
      <c r="AH891" s="63"/>
      <c r="AI891" s="63"/>
      <c r="AJ891" s="63"/>
      <c r="AK891" s="63"/>
      <c r="AL891" s="63"/>
      <c r="AM891" s="63"/>
      <c r="AN891" s="63"/>
      <c r="AO891" s="64"/>
      <c r="AP891" s="2180" t="s">
        <v>38</v>
      </c>
      <c r="AQ891" s="2181"/>
      <c r="AR891" s="2073" t="s">
        <v>33</v>
      </c>
      <c r="AS891" s="2074"/>
      <c r="AT891" s="2077"/>
      <c r="AU891" s="2077"/>
      <c r="AV891" s="2077"/>
      <c r="AW891" s="2077"/>
      <c r="AX891" s="2077"/>
      <c r="AY891" s="2077"/>
      <c r="AZ891" s="2077"/>
      <c r="BA891" s="2077"/>
      <c r="BB891" s="2077"/>
      <c r="BC891" s="2077"/>
      <c r="BD891" s="2077"/>
      <c r="BE891" s="2077"/>
      <c r="BF891" s="2078"/>
      <c r="BG891" s="57"/>
      <c r="BH891" s="76"/>
      <c r="BI891" s="76"/>
      <c r="BJ891" s="2057" t="str">
        <f>'⑧一覧からの作成用データ（異動届）'!$X$46&amp;""</f>
        <v/>
      </c>
      <c r="BK891" s="2058"/>
      <c r="BL891" s="2058"/>
      <c r="BM891" s="2058"/>
      <c r="BN891" s="2058"/>
      <c r="BO891" s="2059"/>
      <c r="BP891" s="1720" t="s">
        <v>311</v>
      </c>
      <c r="BQ891" s="2063"/>
      <c r="BR891" s="2063"/>
      <c r="BS891" s="2063"/>
      <c r="BT891" s="2063"/>
      <c r="BU891" s="2063"/>
      <c r="BV891" s="2063"/>
      <c r="BW891" s="2063"/>
      <c r="BX891" s="2063"/>
      <c r="BY891" s="2063"/>
      <c r="BZ891" s="2063"/>
      <c r="CA891" s="2063"/>
      <c r="CB891" s="2063"/>
      <c r="CC891" s="2063"/>
      <c r="CD891" s="2064"/>
      <c r="CE891" s="76"/>
      <c r="CF891" s="76"/>
      <c r="CG891" s="77"/>
      <c r="CH891" s="77"/>
      <c r="CN891" s="85"/>
      <c r="CO891" s="85"/>
      <c r="CP891" s="85"/>
      <c r="CQ891" s="85"/>
      <c r="CR891" s="85"/>
      <c r="CS891" s="85"/>
    </row>
    <row r="892" spans="1:100" ht="16.5" customHeight="1" thickBot="1" x14ac:dyDescent="0.25">
      <c r="A892" s="132" t="str">
        <f>+IF('⑧一覧からの作成用データ（異動届）'!$AC$46="印刷ＯＫ→",1,"")</f>
        <v/>
      </c>
      <c r="B892" s="2413"/>
      <c r="C892" s="2413"/>
      <c r="D892" s="2396"/>
      <c r="E892" s="2396"/>
      <c r="F892" s="2413"/>
      <c r="G892" s="2413"/>
      <c r="H892" s="2396"/>
      <c r="I892" s="2396"/>
      <c r="J892" s="486"/>
      <c r="K892" s="2213"/>
      <c r="L892" s="2213"/>
      <c r="M892" s="2213"/>
      <c r="N892" s="2171"/>
      <c r="O892" s="2172"/>
      <c r="P892" s="2172"/>
      <c r="Q892" s="2172"/>
      <c r="R892" s="2172"/>
      <c r="S892" s="2172"/>
      <c r="T892" s="2173"/>
      <c r="U892" s="2067"/>
      <c r="V892" s="2068"/>
      <c r="W892" s="2068"/>
      <c r="X892" s="2068"/>
      <c r="Y892" s="2068"/>
      <c r="Z892" s="2068"/>
      <c r="AA892" s="2068"/>
      <c r="AB892" s="2068"/>
      <c r="AC892" s="2068"/>
      <c r="AD892" s="2068"/>
      <c r="AE892" s="2068"/>
      <c r="AF892" s="2068"/>
      <c r="AG892" s="2068"/>
      <c r="AH892" s="2068"/>
      <c r="AI892" s="2068"/>
      <c r="AJ892" s="2068"/>
      <c r="AK892" s="2068"/>
      <c r="AL892" s="2068"/>
      <c r="AM892" s="2068"/>
      <c r="AN892" s="2068"/>
      <c r="AO892" s="2069"/>
      <c r="AP892" s="2182"/>
      <c r="AQ892" s="2183"/>
      <c r="AR892" s="2075"/>
      <c r="AS892" s="2076"/>
      <c r="AT892" s="2077"/>
      <c r="AU892" s="2077"/>
      <c r="AV892" s="2077"/>
      <c r="AW892" s="2077"/>
      <c r="AX892" s="2077"/>
      <c r="AY892" s="2077"/>
      <c r="AZ892" s="2077"/>
      <c r="BA892" s="2077"/>
      <c r="BB892" s="2077"/>
      <c r="BC892" s="2077"/>
      <c r="BD892" s="2077"/>
      <c r="BE892" s="2077"/>
      <c r="BF892" s="2078"/>
      <c r="BG892" s="57"/>
      <c r="BH892" s="76"/>
      <c r="BI892" s="76"/>
      <c r="BJ892" s="2060"/>
      <c r="BK892" s="2061"/>
      <c r="BL892" s="2061"/>
      <c r="BM892" s="2061"/>
      <c r="BN892" s="2061"/>
      <c r="BO892" s="2062"/>
      <c r="BP892" s="2063"/>
      <c r="BQ892" s="2063"/>
      <c r="BR892" s="2063"/>
      <c r="BS892" s="2063"/>
      <c r="BT892" s="2063"/>
      <c r="BU892" s="2063"/>
      <c r="BV892" s="2063"/>
      <c r="BW892" s="2063"/>
      <c r="BX892" s="2063"/>
      <c r="BY892" s="2063"/>
      <c r="BZ892" s="2063"/>
      <c r="CA892" s="2063"/>
      <c r="CB892" s="2063"/>
      <c r="CC892" s="2063"/>
      <c r="CD892" s="2064"/>
      <c r="CE892" s="76"/>
      <c r="CF892" s="76"/>
      <c r="CG892" s="77"/>
      <c r="CH892" s="77"/>
      <c r="CN892" s="85"/>
      <c r="CO892" s="85"/>
      <c r="CP892" s="85"/>
      <c r="CQ892" s="85"/>
      <c r="CR892" s="85"/>
      <c r="CS892" s="85"/>
    </row>
    <row r="893" spans="1:100" ht="16.5" customHeight="1" thickBot="1" x14ac:dyDescent="0.25">
      <c r="A893" s="132" t="str">
        <f>+IF('⑧一覧からの作成用データ（異動届）'!$AC$46="印刷ＯＫ→",1,"")</f>
        <v/>
      </c>
      <c r="B893" s="2413"/>
      <c r="C893" s="2413"/>
      <c r="D893" s="2396"/>
      <c r="E893" s="2396"/>
      <c r="F893" s="2413"/>
      <c r="G893" s="2413"/>
      <c r="H893" s="2396"/>
      <c r="I893" s="2396"/>
      <c r="J893" s="486"/>
      <c r="K893" s="2213"/>
      <c r="L893" s="2213"/>
      <c r="M893" s="2213"/>
      <c r="N893" s="2174"/>
      <c r="O893" s="2175"/>
      <c r="P893" s="2175"/>
      <c r="Q893" s="2175"/>
      <c r="R893" s="2175"/>
      <c r="S893" s="2175"/>
      <c r="T893" s="2176"/>
      <c r="U893" s="2070"/>
      <c r="V893" s="2071"/>
      <c r="W893" s="2071"/>
      <c r="X893" s="2071"/>
      <c r="Y893" s="2071"/>
      <c r="Z893" s="2071"/>
      <c r="AA893" s="2071"/>
      <c r="AB893" s="2071"/>
      <c r="AC893" s="2071"/>
      <c r="AD893" s="2071"/>
      <c r="AE893" s="2071"/>
      <c r="AF893" s="2071"/>
      <c r="AG893" s="2071"/>
      <c r="AH893" s="2071"/>
      <c r="AI893" s="2071"/>
      <c r="AJ893" s="2071"/>
      <c r="AK893" s="2071"/>
      <c r="AL893" s="2071"/>
      <c r="AM893" s="2071"/>
      <c r="AN893" s="2071"/>
      <c r="AO893" s="2072"/>
      <c r="AP893" s="2182"/>
      <c r="AQ893" s="2183"/>
      <c r="AR893" s="2073" t="s">
        <v>3</v>
      </c>
      <c r="AS893" s="2074"/>
      <c r="AT893" s="2077"/>
      <c r="AU893" s="2077"/>
      <c r="AV893" s="2077"/>
      <c r="AW893" s="2077"/>
      <c r="AX893" s="2077"/>
      <c r="AY893" s="2077"/>
      <c r="AZ893" s="2077"/>
      <c r="BA893" s="2077"/>
      <c r="BB893" s="2077"/>
      <c r="BC893" s="2077"/>
      <c r="BD893" s="2077"/>
      <c r="BE893" s="2077"/>
      <c r="BF893" s="2078"/>
      <c r="BG893" s="58"/>
      <c r="BH893" s="59"/>
      <c r="BI893" s="59"/>
      <c r="BJ893" s="59"/>
      <c r="BK893" s="59"/>
      <c r="BL893" s="59"/>
      <c r="BM893" s="59"/>
      <c r="BN893" s="59"/>
      <c r="BO893" s="59"/>
      <c r="BP893" s="2065"/>
      <c r="BQ893" s="2065"/>
      <c r="BR893" s="2065"/>
      <c r="BS893" s="2065"/>
      <c r="BT893" s="2065"/>
      <c r="BU893" s="2065"/>
      <c r="BV893" s="2065"/>
      <c r="BW893" s="2065"/>
      <c r="BX893" s="2065"/>
      <c r="BY893" s="2065"/>
      <c r="BZ893" s="2065"/>
      <c r="CA893" s="2065"/>
      <c r="CB893" s="2065"/>
      <c r="CC893" s="2065"/>
      <c r="CD893" s="2066"/>
      <c r="CE893" s="76"/>
      <c r="CF893" s="76"/>
      <c r="CG893" s="77"/>
      <c r="CH893" s="77"/>
      <c r="CN893" s="85"/>
      <c r="CO893" s="85"/>
      <c r="CP893" s="85"/>
      <c r="CQ893" s="85"/>
      <c r="CR893" s="85"/>
      <c r="CS893" s="85"/>
      <c r="CT893" s="85"/>
      <c r="CU893" s="85"/>
      <c r="CV893" s="85"/>
    </row>
    <row r="894" spans="1:100" ht="16.5" customHeight="1" thickBot="1" x14ac:dyDescent="0.25">
      <c r="A894" s="132" t="str">
        <f>+IF('⑧一覧からの作成用データ（異動届）'!$AC$46="印刷ＯＫ→",1,"")</f>
        <v/>
      </c>
      <c r="B894" s="2413"/>
      <c r="C894" s="2413"/>
      <c r="D894" s="2396"/>
      <c r="E894" s="2396"/>
      <c r="F894" s="2413"/>
      <c r="G894" s="2413"/>
      <c r="H894" s="2396"/>
      <c r="I894" s="2396"/>
      <c r="J894" s="486"/>
      <c r="K894" s="2213"/>
      <c r="L894" s="2213"/>
      <c r="M894" s="2213"/>
      <c r="N894" s="1529" t="s">
        <v>36</v>
      </c>
      <c r="O894" s="2079"/>
      <c r="P894" s="2079"/>
      <c r="Q894" s="2079"/>
      <c r="R894" s="2079"/>
      <c r="S894" s="2079"/>
      <c r="T894" s="2080"/>
      <c r="U894" s="2081"/>
      <c r="V894" s="2082"/>
      <c r="W894" s="2082"/>
      <c r="X894" s="2082"/>
      <c r="Y894" s="2082"/>
      <c r="Z894" s="2082"/>
      <c r="AA894" s="2082"/>
      <c r="AB894" s="2082"/>
      <c r="AC894" s="2082"/>
      <c r="AD894" s="2082"/>
      <c r="AE894" s="2082"/>
      <c r="AF894" s="2082"/>
      <c r="AG894" s="2082"/>
      <c r="AH894" s="2082"/>
      <c r="AI894" s="2082"/>
      <c r="AJ894" s="2082"/>
      <c r="AK894" s="2082"/>
      <c r="AL894" s="2082"/>
      <c r="AM894" s="2082"/>
      <c r="AN894" s="2082"/>
      <c r="AO894" s="2083"/>
      <c r="AP894" s="2182"/>
      <c r="AQ894" s="2183"/>
      <c r="AR894" s="2075"/>
      <c r="AS894" s="2076"/>
      <c r="AT894" s="2077"/>
      <c r="AU894" s="2077"/>
      <c r="AV894" s="2077"/>
      <c r="AW894" s="2077"/>
      <c r="AX894" s="2077"/>
      <c r="AY894" s="2077"/>
      <c r="AZ894" s="2077"/>
      <c r="BA894" s="2077"/>
      <c r="BB894" s="2077"/>
      <c r="BC894" s="2077"/>
      <c r="BD894" s="2077"/>
      <c r="BE894" s="2077"/>
      <c r="BF894" s="2078"/>
      <c r="BG894" s="2165" t="s">
        <v>34</v>
      </c>
      <c r="BH894" s="1564"/>
      <c r="BI894" s="1564"/>
      <c r="BJ894" s="1564"/>
      <c r="BK894" s="1564"/>
      <c r="BL894" s="1564"/>
      <c r="BM894" s="1564"/>
      <c r="BN894" s="1564"/>
      <c r="BO894" s="1565"/>
      <c r="BP894" s="2166"/>
      <c r="BQ894" s="714"/>
      <c r="BR894" s="714"/>
      <c r="BS894" s="714"/>
      <c r="BT894" s="714"/>
      <c r="BU894" s="714"/>
      <c r="BV894" s="714"/>
      <c r="BW894" s="714"/>
      <c r="BX894" s="714"/>
      <c r="BY894" s="714"/>
      <c r="BZ894" s="714"/>
      <c r="CA894" s="714"/>
      <c r="CB894" s="714"/>
      <c r="CC894" s="714"/>
      <c r="CD894" s="2167"/>
      <c r="CE894" s="76"/>
      <c r="CF894" s="76"/>
      <c r="CG894" s="77"/>
      <c r="CH894" s="77"/>
      <c r="CN894" s="85"/>
      <c r="CO894" s="85"/>
      <c r="CP894" s="85"/>
      <c r="CQ894" s="85"/>
      <c r="CR894" s="85"/>
      <c r="CS894" s="85"/>
      <c r="CT894" s="85"/>
      <c r="CU894" s="85"/>
      <c r="CV894" s="85"/>
    </row>
    <row r="895" spans="1:100" ht="16.5" customHeight="1" x14ac:dyDescent="0.2">
      <c r="A895" s="132" t="str">
        <f>+IF('⑧一覧からの作成用データ（異動届）'!$AC$46="印刷ＯＫ→",1,"")</f>
        <v/>
      </c>
      <c r="B895" s="2413"/>
      <c r="C895" s="2413"/>
      <c r="D895" s="2396"/>
      <c r="E895" s="2396"/>
      <c r="F895" s="2413"/>
      <c r="G895" s="2413"/>
      <c r="H895" s="2396"/>
      <c r="I895" s="2396"/>
      <c r="J895" s="486"/>
      <c r="K895" s="2213"/>
      <c r="L895" s="2213"/>
      <c r="M895" s="2213"/>
      <c r="N895" s="2186" t="s">
        <v>37</v>
      </c>
      <c r="O895" s="2187"/>
      <c r="P895" s="2187"/>
      <c r="Q895" s="2187"/>
      <c r="R895" s="2187"/>
      <c r="S895" s="2187"/>
      <c r="T895" s="2188"/>
      <c r="U895" s="2192"/>
      <c r="V895" s="2193"/>
      <c r="W895" s="2193"/>
      <c r="X895" s="2193"/>
      <c r="Y895" s="2193"/>
      <c r="Z895" s="2193"/>
      <c r="AA895" s="2193"/>
      <c r="AB895" s="2193"/>
      <c r="AC895" s="2193"/>
      <c r="AD895" s="2193"/>
      <c r="AE895" s="2193"/>
      <c r="AF895" s="2193"/>
      <c r="AG895" s="2193"/>
      <c r="AH895" s="2193"/>
      <c r="AI895" s="2193"/>
      <c r="AJ895" s="2193"/>
      <c r="AK895" s="2193"/>
      <c r="AL895" s="2193"/>
      <c r="AM895" s="2193"/>
      <c r="AN895" s="2193"/>
      <c r="AO895" s="2194"/>
      <c r="AP895" s="2182"/>
      <c r="AQ895" s="2183"/>
      <c r="AR895" s="2073" t="s">
        <v>4</v>
      </c>
      <c r="AS895" s="2074"/>
      <c r="AT895" s="2178"/>
      <c r="AU895" s="2195"/>
      <c r="AV895" s="2195"/>
      <c r="AW895" s="2195"/>
      <c r="AX895" s="2195"/>
      <c r="AY895" s="2195"/>
      <c r="AZ895" s="2195"/>
      <c r="BA895" s="2195"/>
      <c r="BB895" s="2195"/>
      <c r="BC895" s="2195"/>
      <c r="BD895" s="2195"/>
      <c r="BE895" s="2195"/>
      <c r="BF895" s="2195"/>
      <c r="BG895" s="1640" t="s">
        <v>309</v>
      </c>
      <c r="BH895" s="1590"/>
      <c r="BI895" s="1590"/>
      <c r="BJ895" s="1590"/>
      <c r="BK895" s="1590"/>
      <c r="BL895" s="1590"/>
      <c r="BM895" s="1590"/>
      <c r="BN895" s="1590"/>
      <c r="BO895" s="2039"/>
      <c r="BP895" s="2041"/>
      <c r="BQ895" s="2042"/>
      <c r="BR895" s="2042"/>
      <c r="BS895" s="2043"/>
      <c r="BT895" s="2047" t="s">
        <v>41</v>
      </c>
      <c r="BU895" s="2048"/>
      <c r="BV895" s="2048"/>
      <c r="BW895" s="2051" t="s">
        <v>42</v>
      </c>
      <c r="BX895" s="2051"/>
      <c r="BY895" s="2051"/>
      <c r="BZ895" s="2051"/>
      <c r="CA895" s="2051" t="s">
        <v>43</v>
      </c>
      <c r="CB895" s="2051"/>
      <c r="CC895" s="2051"/>
      <c r="CD895" s="2053"/>
      <c r="CE895" s="76"/>
      <c r="CF895" s="76"/>
      <c r="CG895" s="77"/>
      <c r="CH895" s="77"/>
      <c r="CN895" s="85"/>
      <c r="CO895" s="85"/>
      <c r="CP895" s="85"/>
      <c r="CQ895" s="85"/>
      <c r="CR895" s="85"/>
      <c r="CS895" s="85"/>
      <c r="CT895" s="85"/>
      <c r="CU895" s="85"/>
      <c r="CV895" s="85"/>
    </row>
    <row r="896" spans="1:100" ht="12" customHeight="1" thickBot="1" x14ac:dyDescent="0.25">
      <c r="A896" s="132" t="str">
        <f>+IF('⑧一覧からの作成用データ（異動届）'!$AC$46="印刷ＯＫ→",1,"")</f>
        <v/>
      </c>
      <c r="B896" s="2413"/>
      <c r="C896" s="2413"/>
      <c r="D896" s="2396"/>
      <c r="E896" s="2396"/>
      <c r="F896" s="2413"/>
      <c r="G896" s="2413"/>
      <c r="H896" s="2396"/>
      <c r="I896" s="2396"/>
      <c r="J896" s="486"/>
      <c r="K896" s="2213"/>
      <c r="L896" s="2213"/>
      <c r="M896" s="2213"/>
      <c r="N896" s="2189"/>
      <c r="O896" s="2190"/>
      <c r="P896" s="2190"/>
      <c r="Q896" s="2190"/>
      <c r="R896" s="2190"/>
      <c r="S896" s="2190"/>
      <c r="T896" s="2191"/>
      <c r="U896" s="2070"/>
      <c r="V896" s="2071"/>
      <c r="W896" s="2071"/>
      <c r="X896" s="2071"/>
      <c r="Y896" s="2071"/>
      <c r="Z896" s="2071"/>
      <c r="AA896" s="2071"/>
      <c r="AB896" s="2071"/>
      <c r="AC896" s="2071"/>
      <c r="AD896" s="2071"/>
      <c r="AE896" s="2071"/>
      <c r="AF896" s="2071"/>
      <c r="AG896" s="2071"/>
      <c r="AH896" s="2071"/>
      <c r="AI896" s="2071"/>
      <c r="AJ896" s="2071"/>
      <c r="AK896" s="2071"/>
      <c r="AL896" s="2071"/>
      <c r="AM896" s="2071"/>
      <c r="AN896" s="2071"/>
      <c r="AO896" s="2072"/>
      <c r="AP896" s="2184"/>
      <c r="AQ896" s="2185"/>
      <c r="AR896" s="2075"/>
      <c r="AS896" s="2076"/>
      <c r="AT896" s="2196"/>
      <c r="AU896" s="2197"/>
      <c r="AV896" s="2197"/>
      <c r="AW896" s="2197"/>
      <c r="AX896" s="2197"/>
      <c r="AY896" s="2197"/>
      <c r="AZ896" s="2197"/>
      <c r="BA896" s="2197"/>
      <c r="BB896" s="2197"/>
      <c r="BC896" s="2197"/>
      <c r="BD896" s="2197"/>
      <c r="BE896" s="2197"/>
      <c r="BF896" s="2197"/>
      <c r="BG896" s="1637"/>
      <c r="BH896" s="1638"/>
      <c r="BI896" s="1638"/>
      <c r="BJ896" s="1638"/>
      <c r="BK896" s="1638"/>
      <c r="BL896" s="1638"/>
      <c r="BM896" s="1638"/>
      <c r="BN896" s="1638"/>
      <c r="BO896" s="2040"/>
      <c r="BP896" s="2044"/>
      <c r="BQ896" s="2045"/>
      <c r="BR896" s="2045"/>
      <c r="BS896" s="2046"/>
      <c r="BT896" s="2049"/>
      <c r="BU896" s="2050"/>
      <c r="BV896" s="2050"/>
      <c r="BW896" s="2052"/>
      <c r="BX896" s="2052"/>
      <c r="BY896" s="2052"/>
      <c r="BZ896" s="2052"/>
      <c r="CA896" s="2052"/>
      <c r="CB896" s="2052"/>
      <c r="CC896" s="2052"/>
      <c r="CD896" s="2054"/>
      <c r="CE896" s="76"/>
      <c r="CF896" s="76"/>
      <c r="CG896" s="77"/>
      <c r="CH896" s="77"/>
      <c r="CN896" s="85"/>
      <c r="CO896" s="85"/>
      <c r="CP896" s="85"/>
      <c r="CQ896" s="85"/>
      <c r="CR896" s="85"/>
      <c r="CS896" s="85"/>
      <c r="CT896" s="85"/>
      <c r="CU896" s="85"/>
      <c r="CV896" s="85"/>
    </row>
    <row r="897" spans="1:100" ht="6.75" customHeight="1" x14ac:dyDescent="0.2">
      <c r="A897" s="132" t="str">
        <f>+IF('⑧一覧からの作成用データ（異動届）'!$AC$46="印刷ＯＫ→",1,"")</f>
        <v/>
      </c>
      <c r="B897" s="2413"/>
      <c r="C897" s="2413"/>
      <c r="D897" s="2396"/>
      <c r="E897" s="2396"/>
      <c r="F897" s="2413"/>
      <c r="G897" s="2413"/>
      <c r="H897" s="2396"/>
      <c r="I897" s="2396"/>
      <c r="J897" s="486"/>
      <c r="K897" s="2055" t="s">
        <v>79</v>
      </c>
      <c r="L897" s="2055"/>
      <c r="M897" s="2055"/>
      <c r="N897" s="2055"/>
      <c r="O897" s="2055"/>
      <c r="P897" s="2055"/>
      <c r="Q897" s="2055"/>
      <c r="R897" s="2055"/>
      <c r="S897" s="2055"/>
      <c r="T897" s="2055"/>
      <c r="U897" s="2055"/>
      <c r="V897" s="2055"/>
      <c r="W897" s="2055"/>
      <c r="X897" s="2055"/>
      <c r="Y897" s="2055"/>
      <c r="Z897" s="2055"/>
      <c r="AA897" s="2055"/>
      <c r="AB897" s="2055"/>
      <c r="AC897" s="2055"/>
      <c r="AD897" s="2055"/>
      <c r="AE897" s="2055"/>
      <c r="AF897" s="2055"/>
      <c r="AG897" s="2055"/>
      <c r="AH897" s="2055"/>
      <c r="AI897" s="2055"/>
      <c r="AJ897" s="2055"/>
      <c r="AK897" s="2055"/>
      <c r="AL897" s="2055"/>
      <c r="AM897" s="2055"/>
      <c r="AN897" s="2055"/>
      <c r="AO897" s="2055"/>
      <c r="AP897" s="2055"/>
      <c r="AQ897" s="2055"/>
      <c r="AR897" s="2055"/>
      <c r="AS897" s="2055"/>
      <c r="AT897" s="2055"/>
      <c r="AU897" s="2055"/>
      <c r="AV897" s="2055"/>
      <c r="AW897" s="2055"/>
      <c r="AX897" s="2055"/>
      <c r="AY897" s="2055"/>
      <c r="AZ897" s="2055"/>
      <c r="BA897" s="2055"/>
      <c r="BB897" s="2055"/>
      <c r="BC897" s="2055"/>
      <c r="BD897" s="2055"/>
      <c r="BE897" s="2055"/>
      <c r="BF897" s="2055"/>
      <c r="BG897" s="60"/>
      <c r="BH897" s="60"/>
      <c r="BI897" s="60"/>
      <c r="BJ897" s="60"/>
      <c r="BK897" s="61"/>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7"/>
      <c r="CH897" s="77"/>
      <c r="CN897" s="85"/>
      <c r="CO897" s="85"/>
      <c r="CP897" s="85"/>
      <c r="CQ897" s="85"/>
      <c r="CR897" s="85"/>
      <c r="CS897" s="85"/>
      <c r="CT897" s="85"/>
      <c r="CU897" s="85"/>
      <c r="CV897" s="85"/>
    </row>
    <row r="898" spans="1:100" ht="13.5" customHeight="1" thickBot="1" x14ac:dyDescent="0.25">
      <c r="A898" s="132" t="str">
        <f>+IF('⑧一覧からの作成用データ（異動届）'!$AC$46="印刷ＯＫ→",1,"")</f>
        <v/>
      </c>
      <c r="B898" s="2413"/>
      <c r="C898" s="2413"/>
      <c r="D898" s="2396"/>
      <c r="E898" s="2396"/>
      <c r="F898" s="2413"/>
      <c r="G898" s="2413"/>
      <c r="H898" s="2396"/>
      <c r="I898" s="2396"/>
      <c r="J898" s="486"/>
      <c r="K898" s="2056"/>
      <c r="L898" s="2056"/>
      <c r="M898" s="2056"/>
      <c r="N898" s="2056"/>
      <c r="O898" s="2056"/>
      <c r="P898" s="2056"/>
      <c r="Q898" s="2056"/>
      <c r="R898" s="2056"/>
      <c r="S898" s="2056"/>
      <c r="T898" s="2056"/>
      <c r="U898" s="2056"/>
      <c r="V898" s="2056"/>
      <c r="W898" s="2056"/>
      <c r="X898" s="2056"/>
      <c r="Y898" s="2056"/>
      <c r="Z898" s="2056"/>
      <c r="AA898" s="2056"/>
      <c r="AB898" s="2056"/>
      <c r="AC898" s="2056"/>
      <c r="AD898" s="2056"/>
      <c r="AE898" s="2056"/>
      <c r="AF898" s="2056"/>
      <c r="AG898" s="2056"/>
      <c r="AH898" s="2056"/>
      <c r="AI898" s="2056"/>
      <c r="AJ898" s="2056"/>
      <c r="AK898" s="2056"/>
      <c r="AL898" s="2056"/>
      <c r="AM898" s="2056"/>
      <c r="AN898" s="2056"/>
      <c r="AO898" s="2056"/>
      <c r="AP898" s="2056"/>
      <c r="AQ898" s="2056"/>
      <c r="AR898" s="2056"/>
      <c r="AS898" s="2056"/>
      <c r="AT898" s="2056"/>
      <c r="AU898" s="2056"/>
      <c r="AV898" s="2056"/>
      <c r="AW898" s="2056"/>
      <c r="AX898" s="2056"/>
      <c r="AY898" s="2056"/>
      <c r="AZ898" s="2056"/>
      <c r="BA898" s="2056"/>
      <c r="BB898" s="2056"/>
      <c r="BC898" s="2056"/>
      <c r="BD898" s="2056"/>
      <c r="BE898" s="2056"/>
      <c r="BF898" s="2056"/>
      <c r="BG898" s="60"/>
      <c r="BH898" s="60"/>
      <c r="BI898" s="60"/>
      <c r="BJ898" s="60"/>
      <c r="BK898" s="62"/>
      <c r="BL898" s="62"/>
      <c r="BM898" s="62"/>
      <c r="BN898" s="62"/>
      <c r="BO898" s="62"/>
      <c r="BP898" s="62"/>
      <c r="BQ898" s="62"/>
      <c r="BR898" s="62"/>
      <c r="BS898" s="62"/>
      <c r="BT898" s="62"/>
      <c r="BU898" s="62"/>
      <c r="BV898" s="62"/>
      <c r="BW898" s="62"/>
      <c r="BX898" s="62"/>
      <c r="BY898" s="62"/>
      <c r="BZ898" s="62"/>
      <c r="CA898" s="62"/>
      <c r="CB898" s="62"/>
      <c r="CC898" s="62"/>
      <c r="CD898" s="62"/>
      <c r="CE898" s="76"/>
      <c r="CF898" s="76"/>
      <c r="CG898" s="91"/>
      <c r="CH898" s="77"/>
      <c r="CN898" s="85"/>
      <c r="CO898" s="85"/>
      <c r="CP898" s="85"/>
      <c r="CQ898" s="85"/>
      <c r="CR898" s="85"/>
      <c r="CS898" s="85"/>
      <c r="CT898" s="85"/>
      <c r="CU898" s="85"/>
    </row>
    <row r="899" spans="1:100" ht="11.25" customHeight="1" thickBot="1" x14ac:dyDescent="0.25">
      <c r="A899" s="132" t="str">
        <f>+IF('⑧一覧からの作成用データ（異動届）'!$AC$46="印刷ＯＫ→",1,"")</f>
        <v/>
      </c>
      <c r="B899" s="2413"/>
      <c r="C899" s="2413"/>
      <c r="D899" s="2396"/>
      <c r="E899" s="2396"/>
      <c r="F899" s="2413"/>
      <c r="G899" s="2413"/>
      <c r="H899" s="2396"/>
      <c r="I899" s="2396"/>
      <c r="J899" s="486"/>
      <c r="K899" s="2152" t="s">
        <v>44</v>
      </c>
      <c r="L899" s="2153"/>
      <c r="M899" s="2153"/>
      <c r="N899" s="2153"/>
      <c r="O899" s="2154"/>
      <c r="P899" s="2158" t="s">
        <v>46</v>
      </c>
      <c r="Q899" s="2159"/>
      <c r="R899" s="2159"/>
      <c r="S899" s="2159"/>
      <c r="T899" s="2159"/>
      <c r="U899" s="2159"/>
      <c r="V899" s="2159"/>
      <c r="W899" s="2159"/>
      <c r="X899" s="2117" t="str">
        <f>'⑧一覧からの作成用データ（異動届）'!$R$46&amp;""</f>
        <v/>
      </c>
      <c r="Y899" s="2117"/>
      <c r="Z899" s="2117"/>
      <c r="AA899" s="2119" t="s">
        <v>48</v>
      </c>
      <c r="AB899" s="2119"/>
      <c r="AC899" s="2119"/>
      <c r="AD899" s="2119"/>
      <c r="AE899" s="2119"/>
      <c r="AF899" s="2119"/>
      <c r="AG899" s="2119"/>
      <c r="AH899" s="2119"/>
      <c r="AI899" s="2119"/>
      <c r="AJ899" s="2119"/>
      <c r="AK899" s="2119"/>
      <c r="AL899" s="2119"/>
      <c r="AM899" s="2119"/>
      <c r="AN899" s="2119"/>
      <c r="AO899" s="2119"/>
      <c r="AP899" s="2119"/>
      <c r="AQ899" s="2119"/>
      <c r="AR899" s="2119"/>
      <c r="AS899" s="2120"/>
      <c r="AT899" s="2160" t="s">
        <v>50</v>
      </c>
      <c r="AU899" s="2160"/>
      <c r="AV899" s="2160"/>
      <c r="AW899" s="2160"/>
      <c r="AX899" s="2160"/>
      <c r="AY899" s="2160"/>
      <c r="AZ899" s="2161" t="s">
        <v>53</v>
      </c>
      <c r="BA899" s="2162"/>
      <c r="BB899" s="2162"/>
      <c r="BC899" s="2162"/>
      <c r="BD899" s="2162"/>
      <c r="BE899" s="2162"/>
      <c r="BF899" s="2162"/>
      <c r="BG899" s="2162"/>
      <c r="BH899" s="2162"/>
      <c r="BI899" s="2162"/>
      <c r="BJ899" s="2162"/>
      <c r="BK899" s="2036" t="s">
        <v>54</v>
      </c>
      <c r="BL899" s="2037"/>
      <c r="BM899" s="2037"/>
      <c r="BN899" s="2037"/>
      <c r="BO899" s="2037"/>
      <c r="BP899" s="2037"/>
      <c r="BQ899" s="2037"/>
      <c r="BR899" s="2037"/>
      <c r="BS899" s="2037"/>
      <c r="BT899" s="2037"/>
      <c r="BU899" s="2037"/>
      <c r="BV899" s="2037"/>
      <c r="BW899" s="2037"/>
      <c r="BX899" s="2037"/>
      <c r="BY899" s="2037"/>
      <c r="BZ899" s="2037"/>
      <c r="CA899" s="2037"/>
      <c r="CB899" s="2037"/>
      <c r="CC899" s="2037"/>
      <c r="CD899" s="2038"/>
      <c r="CE899" s="90"/>
      <c r="CF899" s="90"/>
      <c r="CG899" s="91"/>
      <c r="CH899" s="77"/>
      <c r="CN899" s="85"/>
      <c r="CO899" s="85"/>
      <c r="CP899" s="85"/>
      <c r="CQ899" s="85"/>
      <c r="CR899" s="85"/>
      <c r="CS899" s="85"/>
      <c r="CT899" s="85"/>
      <c r="CU899" s="85"/>
    </row>
    <row r="900" spans="1:100" ht="11.25" customHeight="1" x14ac:dyDescent="0.2">
      <c r="A900" s="132" t="str">
        <f>+IF('⑧一覧からの作成用データ（異動届）'!$AC$46="印刷ＯＫ→",1,"")</f>
        <v/>
      </c>
      <c r="B900" s="2413"/>
      <c r="C900" s="2413"/>
      <c r="D900" s="2396"/>
      <c r="E900" s="2396"/>
      <c r="F900" s="2413"/>
      <c r="G900" s="2413"/>
      <c r="H900" s="2396"/>
      <c r="I900" s="2396"/>
      <c r="J900" s="486"/>
      <c r="K900" s="2155"/>
      <c r="L900" s="2156"/>
      <c r="M900" s="2156"/>
      <c r="N900" s="2156"/>
      <c r="O900" s="2157"/>
      <c r="P900" s="2145"/>
      <c r="Q900" s="2146"/>
      <c r="R900" s="2146"/>
      <c r="S900" s="2146"/>
      <c r="T900" s="2146"/>
      <c r="U900" s="2146"/>
      <c r="V900" s="2146"/>
      <c r="W900" s="2146"/>
      <c r="X900" s="2118"/>
      <c r="Y900" s="2118"/>
      <c r="Z900" s="2118"/>
      <c r="AA900" s="2084"/>
      <c r="AB900" s="2084"/>
      <c r="AC900" s="2084"/>
      <c r="AD900" s="2084"/>
      <c r="AE900" s="2084"/>
      <c r="AF900" s="2084"/>
      <c r="AG900" s="2084"/>
      <c r="AH900" s="2084"/>
      <c r="AI900" s="2084"/>
      <c r="AJ900" s="2084"/>
      <c r="AK900" s="2084"/>
      <c r="AL900" s="2084"/>
      <c r="AM900" s="2084"/>
      <c r="AN900" s="2084"/>
      <c r="AO900" s="2084"/>
      <c r="AP900" s="2084"/>
      <c r="AQ900" s="2084"/>
      <c r="AR900" s="2084"/>
      <c r="AS900" s="2086"/>
      <c r="AT900" s="2160"/>
      <c r="AU900" s="2160"/>
      <c r="AV900" s="2160"/>
      <c r="AW900" s="2160"/>
      <c r="AX900" s="2160"/>
      <c r="AY900" s="2160"/>
      <c r="AZ900" s="2163"/>
      <c r="BA900" s="2164"/>
      <c r="BB900" s="2164"/>
      <c r="BC900" s="2164"/>
      <c r="BD900" s="2164"/>
      <c r="BE900" s="2164"/>
      <c r="BF900" s="2164"/>
      <c r="BG900" s="2164"/>
      <c r="BH900" s="2164"/>
      <c r="BI900" s="2164"/>
      <c r="BJ900" s="2164"/>
      <c r="BK900" s="51"/>
      <c r="BL900" s="2123" t="str">
        <f>IF('⑧一覧からの作成用データ（異動届）'!$Z$46="","",'⑧一覧からの作成用データ（異動届）'!$Z$46)</f>
        <v/>
      </c>
      <c r="BM900" s="2124"/>
      <c r="BN900" s="2124"/>
      <c r="BO900" s="2124"/>
      <c r="BP900" s="2125"/>
      <c r="BQ900" s="2132" t="s">
        <v>312</v>
      </c>
      <c r="BR900" s="2133"/>
      <c r="BS900" s="2133"/>
      <c r="BT900" s="2133"/>
      <c r="BU900" s="2133"/>
      <c r="BV900" s="2133"/>
      <c r="BW900" s="2133"/>
      <c r="BX900" s="2133"/>
      <c r="BY900" s="2133"/>
      <c r="BZ900" s="2133"/>
      <c r="CA900" s="2133"/>
      <c r="CB900" s="2133"/>
      <c r="CC900" s="2133"/>
      <c r="CD900" s="2134"/>
      <c r="CE900" s="90"/>
      <c r="CF900" s="90"/>
      <c r="CG900" s="91"/>
      <c r="CH900" s="77"/>
    </row>
    <row r="901" spans="1:100" ht="11.25" customHeight="1" x14ac:dyDescent="0.2">
      <c r="A901" s="132" t="str">
        <f>+IF('⑧一覧からの作成用データ（異動届）'!$AC$46="印刷ＯＫ→",1,"")</f>
        <v/>
      </c>
      <c r="B901" s="2413"/>
      <c r="C901" s="2413"/>
      <c r="D901" s="2396"/>
      <c r="E901" s="2396"/>
      <c r="F901" s="2413"/>
      <c r="G901" s="2413"/>
      <c r="H901" s="2396"/>
      <c r="I901" s="2396"/>
      <c r="J901" s="486"/>
      <c r="K901" s="2139" t="s">
        <v>45</v>
      </c>
      <c r="L901" s="2140"/>
      <c r="M901" s="2140"/>
      <c r="N901" s="2140"/>
      <c r="O901" s="2141"/>
      <c r="P901" s="2145" t="s">
        <v>47</v>
      </c>
      <c r="Q901" s="2146"/>
      <c r="R901" s="2146"/>
      <c r="S901" s="2146"/>
      <c r="T901" s="2146"/>
      <c r="U901" s="2146"/>
      <c r="V901" s="2146"/>
      <c r="W901" s="2146"/>
      <c r="X901" s="2085"/>
      <c r="Y901" s="2085"/>
      <c r="Z901" s="2085"/>
      <c r="AA901" s="2084" t="s">
        <v>49</v>
      </c>
      <c r="AB901" s="2084"/>
      <c r="AC901" s="2084"/>
      <c r="AD901" s="2084"/>
      <c r="AE901" s="2084"/>
      <c r="AF901" s="2084"/>
      <c r="AG901" s="2084"/>
      <c r="AH901" s="2084"/>
      <c r="AI901" s="2084"/>
      <c r="AJ901" s="2084"/>
      <c r="AK901" s="2084"/>
      <c r="AL901" s="2084"/>
      <c r="AM901" s="2084"/>
      <c r="AN901" s="2084"/>
      <c r="AO901" s="2084"/>
      <c r="AP901" s="2084"/>
      <c r="AQ901" s="2084"/>
      <c r="AR901" s="2084"/>
      <c r="AS901" s="2086"/>
      <c r="AT901" s="2150" t="s">
        <v>231</v>
      </c>
      <c r="AU901" s="2105"/>
      <c r="AV901" s="2105" t="s">
        <v>51</v>
      </c>
      <c r="AW901" s="2105" t="s">
        <v>506</v>
      </c>
      <c r="AX901" s="2105"/>
      <c r="AY901" s="2099" t="s">
        <v>52</v>
      </c>
      <c r="AZ901" s="2101" t="str">
        <f>'⑧一覧からの作成用データ（異動届）'!$AB$46&amp;""</f>
        <v/>
      </c>
      <c r="BA901" s="2102"/>
      <c r="BB901" s="2102"/>
      <c r="BC901" s="2102"/>
      <c r="BD901" s="2102"/>
      <c r="BE901" s="2102"/>
      <c r="BF901" s="2102"/>
      <c r="BG901" s="2102"/>
      <c r="BH901" s="2102"/>
      <c r="BI901" s="2105" t="s">
        <v>6</v>
      </c>
      <c r="BJ901" s="2105"/>
      <c r="BK901" s="51"/>
      <c r="BL901" s="2126"/>
      <c r="BM901" s="2127"/>
      <c r="BN901" s="2127"/>
      <c r="BO901" s="2127"/>
      <c r="BP901" s="2128"/>
      <c r="BQ901" s="2135"/>
      <c r="BR901" s="2133"/>
      <c r="BS901" s="2133"/>
      <c r="BT901" s="2133"/>
      <c r="BU901" s="2133"/>
      <c r="BV901" s="2133"/>
      <c r="BW901" s="2133"/>
      <c r="BX901" s="2133"/>
      <c r="BY901" s="2133"/>
      <c r="BZ901" s="2133"/>
      <c r="CA901" s="2133"/>
      <c r="CB901" s="2133"/>
      <c r="CC901" s="2133"/>
      <c r="CD901" s="2134"/>
      <c r="CE901" s="90"/>
      <c r="CF901" s="90"/>
      <c r="CG901" s="91"/>
      <c r="CH901" s="77"/>
    </row>
    <row r="902" spans="1:100" ht="11.25" customHeight="1" thickBot="1" x14ac:dyDescent="0.25">
      <c r="A902" s="132" t="str">
        <f>+IF('⑧一覧からの作成用データ（異動届）'!$AC$46="印刷ＯＫ→",1,"")</f>
        <v/>
      </c>
      <c r="B902" s="2413"/>
      <c r="C902" s="2413"/>
      <c r="D902" s="2396"/>
      <c r="E902" s="2396"/>
      <c r="F902" s="2413"/>
      <c r="G902" s="2413"/>
      <c r="H902" s="2396"/>
      <c r="I902" s="2396"/>
      <c r="J902" s="486"/>
      <c r="K902" s="2142"/>
      <c r="L902" s="2143"/>
      <c r="M902" s="2143"/>
      <c r="N902" s="2143"/>
      <c r="O902" s="2144"/>
      <c r="P902" s="2147"/>
      <c r="Q902" s="2148"/>
      <c r="R902" s="2148"/>
      <c r="S902" s="2148"/>
      <c r="T902" s="2148"/>
      <c r="U902" s="2148"/>
      <c r="V902" s="2148"/>
      <c r="W902" s="2148"/>
      <c r="X902" s="2149"/>
      <c r="Y902" s="2149"/>
      <c r="Z902" s="2149"/>
      <c r="AA902" s="2094"/>
      <c r="AB902" s="2094"/>
      <c r="AC902" s="2094"/>
      <c r="AD902" s="2094"/>
      <c r="AE902" s="2094"/>
      <c r="AF902" s="2094"/>
      <c r="AG902" s="2094"/>
      <c r="AH902" s="2094"/>
      <c r="AI902" s="2094"/>
      <c r="AJ902" s="2094"/>
      <c r="AK902" s="2094"/>
      <c r="AL902" s="2094"/>
      <c r="AM902" s="2094"/>
      <c r="AN902" s="2094"/>
      <c r="AO902" s="2094"/>
      <c r="AP902" s="2094"/>
      <c r="AQ902" s="2094"/>
      <c r="AR902" s="2094"/>
      <c r="AS902" s="2095"/>
      <c r="AT902" s="2151"/>
      <c r="AU902" s="2106"/>
      <c r="AV902" s="2106"/>
      <c r="AW902" s="2106"/>
      <c r="AX902" s="2106"/>
      <c r="AY902" s="2100"/>
      <c r="AZ902" s="2103"/>
      <c r="BA902" s="2104"/>
      <c r="BB902" s="2104"/>
      <c r="BC902" s="2104"/>
      <c r="BD902" s="2104"/>
      <c r="BE902" s="2104"/>
      <c r="BF902" s="2104"/>
      <c r="BG902" s="2104"/>
      <c r="BH902" s="2104"/>
      <c r="BI902" s="2106"/>
      <c r="BJ902" s="2106"/>
      <c r="BK902" s="52"/>
      <c r="BL902" s="2129"/>
      <c r="BM902" s="2130"/>
      <c r="BN902" s="2130"/>
      <c r="BO902" s="2130"/>
      <c r="BP902" s="2131"/>
      <c r="BQ902" s="2136"/>
      <c r="BR902" s="2137"/>
      <c r="BS902" s="2137"/>
      <c r="BT902" s="2137"/>
      <c r="BU902" s="2137"/>
      <c r="BV902" s="2137"/>
      <c r="BW902" s="2137"/>
      <c r="BX902" s="2137"/>
      <c r="BY902" s="2137"/>
      <c r="BZ902" s="2137"/>
      <c r="CA902" s="2137"/>
      <c r="CB902" s="2137"/>
      <c r="CC902" s="2137"/>
      <c r="CD902" s="2138"/>
      <c r="CE902" s="90"/>
      <c r="CF902" s="90"/>
      <c r="CG902" s="91"/>
      <c r="CH902" s="77"/>
    </row>
    <row r="903" spans="1:100" ht="6.75" customHeight="1" x14ac:dyDescent="0.2">
      <c r="A903" s="132" t="str">
        <f>+IF('⑧一覧からの作成用データ（異動届）'!$AC$46="印刷ＯＫ→",1,"")</f>
        <v/>
      </c>
      <c r="B903" s="2413"/>
      <c r="C903" s="2413"/>
      <c r="D903" s="2396"/>
      <c r="E903" s="2396"/>
      <c r="F903" s="2413"/>
      <c r="G903" s="2413"/>
      <c r="H903" s="2396"/>
      <c r="I903" s="2396"/>
      <c r="J903" s="486"/>
      <c r="K903" s="2107" t="s">
        <v>80</v>
      </c>
      <c r="L903" s="2107"/>
      <c r="M903" s="2107"/>
      <c r="N903" s="2107"/>
      <c r="O903" s="2107"/>
      <c r="P903" s="2107"/>
      <c r="Q903" s="2107"/>
      <c r="R903" s="2107"/>
      <c r="S903" s="2107"/>
      <c r="T903" s="2107"/>
      <c r="U903" s="2107"/>
      <c r="V903" s="2107"/>
      <c r="W903" s="2107"/>
      <c r="X903" s="2107"/>
      <c r="Y903" s="2107"/>
      <c r="Z903" s="2107"/>
      <c r="AA903" s="2107"/>
      <c r="AB903" s="2107"/>
      <c r="AC903" s="2107"/>
      <c r="AD903" s="2107"/>
      <c r="AE903" s="2107"/>
      <c r="AF903" s="2107"/>
      <c r="AG903" s="2107"/>
      <c r="AH903" s="2107"/>
      <c r="AI903" s="2107"/>
      <c r="AJ903" s="2107"/>
      <c r="AK903" s="2107"/>
      <c r="AL903" s="2107"/>
      <c r="AM903" s="2107"/>
      <c r="AN903" s="2107"/>
      <c r="AO903" s="2107"/>
      <c r="AP903" s="2107"/>
      <c r="AQ903" s="2107"/>
      <c r="AR903" s="2107"/>
      <c r="AS903" s="2107"/>
      <c r="AT903" s="2107"/>
      <c r="AU903" s="2107"/>
      <c r="AV903" s="2107"/>
      <c r="AW903" s="2107"/>
      <c r="AX903" s="2107"/>
      <c r="AY903" s="2107"/>
      <c r="AZ903" s="2107"/>
      <c r="BA903" s="2107"/>
      <c r="BB903" s="2107"/>
      <c r="BC903" s="2107"/>
      <c r="BD903" s="2107"/>
      <c r="BE903" s="2107"/>
      <c r="BF903" s="2107"/>
      <c r="BG903" s="53"/>
      <c r="BH903" s="53"/>
      <c r="BI903" s="53"/>
      <c r="BJ903" s="53"/>
      <c r="BK903" s="54"/>
      <c r="BL903" s="54"/>
      <c r="BM903" s="54"/>
      <c r="BN903" s="54"/>
      <c r="BO903" s="54"/>
      <c r="BP903" s="54"/>
      <c r="BQ903" s="54"/>
      <c r="BR903" s="54"/>
      <c r="BS903" s="54"/>
      <c r="BT903" s="54"/>
      <c r="BU903" s="54"/>
      <c r="BV903" s="54"/>
      <c r="BW903" s="54"/>
      <c r="BX903" s="54"/>
      <c r="BY903" s="54"/>
      <c r="BZ903" s="54"/>
      <c r="CA903" s="54"/>
      <c r="CB903" s="55"/>
      <c r="CC903" s="55"/>
      <c r="CD903" s="55"/>
      <c r="CE903" s="90"/>
      <c r="CF903" s="90"/>
      <c r="CG903" s="91"/>
      <c r="CH903" s="77"/>
    </row>
    <row r="904" spans="1:100" ht="13.5" customHeight="1" x14ac:dyDescent="0.2">
      <c r="A904" s="132" t="str">
        <f>+IF('⑧一覧からの作成用データ（異動届）'!$AC$46="印刷ＯＫ→",1,"")</f>
        <v/>
      </c>
      <c r="B904" s="2413"/>
      <c r="C904" s="2413"/>
      <c r="D904" s="2396"/>
      <c r="E904" s="2396"/>
      <c r="F904" s="2413"/>
      <c r="G904" s="2413"/>
      <c r="H904" s="2396"/>
      <c r="I904" s="2396"/>
      <c r="J904" s="486"/>
      <c r="K904" s="2108"/>
      <c r="L904" s="2108"/>
      <c r="M904" s="2108"/>
      <c r="N904" s="2108"/>
      <c r="O904" s="2108"/>
      <c r="P904" s="2108"/>
      <c r="Q904" s="2108"/>
      <c r="R904" s="2108"/>
      <c r="S904" s="2108"/>
      <c r="T904" s="2108"/>
      <c r="U904" s="2108"/>
      <c r="V904" s="2108"/>
      <c r="W904" s="2108"/>
      <c r="X904" s="2108"/>
      <c r="Y904" s="2108"/>
      <c r="Z904" s="2108"/>
      <c r="AA904" s="2108"/>
      <c r="AB904" s="2108"/>
      <c r="AC904" s="2108"/>
      <c r="AD904" s="2108"/>
      <c r="AE904" s="2108"/>
      <c r="AF904" s="2108"/>
      <c r="AG904" s="2108"/>
      <c r="AH904" s="2108"/>
      <c r="AI904" s="2108"/>
      <c r="AJ904" s="2108"/>
      <c r="AK904" s="2108"/>
      <c r="AL904" s="2108"/>
      <c r="AM904" s="2108"/>
      <c r="AN904" s="2108"/>
      <c r="AO904" s="2108"/>
      <c r="AP904" s="2108"/>
      <c r="AQ904" s="2108"/>
      <c r="AR904" s="2108"/>
      <c r="AS904" s="2108"/>
      <c r="AT904" s="2108"/>
      <c r="AU904" s="2108"/>
      <c r="AV904" s="2108"/>
      <c r="AW904" s="2108"/>
      <c r="AX904" s="2108"/>
      <c r="AY904" s="2108"/>
      <c r="AZ904" s="2108"/>
      <c r="BA904" s="2108"/>
      <c r="BB904" s="2108"/>
      <c r="BC904" s="2108"/>
      <c r="BD904" s="2108"/>
      <c r="BE904" s="2108"/>
      <c r="BF904" s="2108"/>
      <c r="BG904" s="53"/>
      <c r="BH904" s="53"/>
      <c r="BI904" s="53"/>
      <c r="BJ904" s="53"/>
      <c r="BK904" s="55"/>
      <c r="BL904" s="55"/>
      <c r="BM904" s="55"/>
      <c r="BN904" s="55"/>
      <c r="BO904" s="55"/>
      <c r="BP904" s="55"/>
      <c r="BQ904" s="55"/>
      <c r="BR904" s="55"/>
      <c r="BS904" s="55"/>
      <c r="BT904" s="55"/>
      <c r="BU904" s="55"/>
      <c r="BV904" s="55"/>
      <c r="BW904" s="55"/>
      <c r="BX904" s="55"/>
      <c r="BY904" s="55"/>
      <c r="BZ904" s="55"/>
      <c r="CA904" s="55"/>
      <c r="CB904" s="55"/>
      <c r="CC904" s="55"/>
      <c r="CD904" s="55"/>
      <c r="CE904" s="90"/>
      <c r="CF904" s="90"/>
      <c r="CG904" s="91"/>
      <c r="CH904" s="77"/>
      <c r="CN904" s="85"/>
      <c r="CO904" s="85"/>
      <c r="CP904" s="85"/>
      <c r="CQ904" s="85"/>
      <c r="CR904" s="85"/>
      <c r="CS904" s="85"/>
      <c r="CT904" s="85"/>
    </row>
    <row r="905" spans="1:100" ht="11.25" customHeight="1" x14ac:dyDescent="0.2">
      <c r="A905" s="132" t="str">
        <f>+IF('⑧一覧からの作成用データ（異動届）'!$AC$46="印刷ＯＫ→",1,"")</f>
        <v/>
      </c>
      <c r="B905" s="2413"/>
      <c r="C905" s="2413"/>
      <c r="D905" s="2396"/>
      <c r="E905" s="2396"/>
      <c r="F905" s="2413"/>
      <c r="G905" s="2413"/>
      <c r="H905" s="2396"/>
      <c r="I905" s="2396"/>
      <c r="J905" s="486"/>
      <c r="K905" s="2109" t="s">
        <v>44</v>
      </c>
      <c r="L905" s="2110"/>
      <c r="M905" s="2110"/>
      <c r="N905" s="2110"/>
      <c r="O905" s="2111"/>
      <c r="P905" s="2115" t="s">
        <v>57</v>
      </c>
      <c r="Q905" s="2115"/>
      <c r="R905" s="2115"/>
      <c r="S905" s="2115"/>
      <c r="T905" s="2115"/>
      <c r="U905" s="2115"/>
      <c r="V905" s="2117" t="str">
        <f>'⑧一覧からの作成用データ（異動届）'!$R$46&amp;""</f>
        <v/>
      </c>
      <c r="W905" s="2117"/>
      <c r="X905" s="2117"/>
      <c r="Y905" s="2119" t="s">
        <v>58</v>
      </c>
      <c r="Z905" s="2119"/>
      <c r="AA905" s="2119"/>
      <c r="AB905" s="2119"/>
      <c r="AC905" s="2119"/>
      <c r="AD905" s="2119"/>
      <c r="AE905" s="2119"/>
      <c r="AF905" s="2119"/>
      <c r="AG905" s="2119"/>
      <c r="AH905" s="2119"/>
      <c r="AI905" s="2119"/>
      <c r="AJ905" s="2119"/>
      <c r="AK905" s="2119"/>
      <c r="AL905" s="2119"/>
      <c r="AM905" s="2119"/>
      <c r="AN905" s="2119"/>
      <c r="AO905" s="2119"/>
      <c r="AP905" s="2119"/>
      <c r="AQ905" s="2119"/>
      <c r="AR905" s="2119"/>
      <c r="AS905" s="2119"/>
      <c r="AT905" s="2119"/>
      <c r="AU905" s="2119"/>
      <c r="AV905" s="2119"/>
      <c r="AW905" s="2119"/>
      <c r="AX905" s="2119"/>
      <c r="AY905" s="2119"/>
      <c r="AZ905" s="2119"/>
      <c r="BA905" s="2119"/>
      <c r="BB905" s="2119"/>
      <c r="BC905" s="2119"/>
      <c r="BD905" s="2120"/>
      <c r="BE905" s="56"/>
      <c r="BF905" s="56"/>
      <c r="BG905" s="2121" t="s">
        <v>535</v>
      </c>
      <c r="BH905" s="2121"/>
      <c r="BI905" s="2122"/>
      <c r="BJ905" s="2122"/>
      <c r="BK905" s="2122"/>
      <c r="BL905" s="2122"/>
      <c r="BM905" s="2122"/>
      <c r="BN905" s="2122"/>
      <c r="BO905" s="2122"/>
      <c r="BP905" s="2122"/>
      <c r="BQ905" s="2122"/>
      <c r="BR905" s="2122"/>
      <c r="BS905" s="2122"/>
      <c r="BT905" s="2122"/>
      <c r="BU905" s="2122"/>
      <c r="BV905" s="2122"/>
      <c r="BW905" s="2122"/>
      <c r="BX905" s="2122"/>
      <c r="BY905" s="2122"/>
      <c r="BZ905" s="2122"/>
      <c r="CA905" s="2122"/>
      <c r="CB905" s="2122"/>
      <c r="CC905" s="2122"/>
      <c r="CD905" s="2122"/>
      <c r="CE905" s="90"/>
      <c r="CF905" s="90"/>
      <c r="CG905" s="91"/>
      <c r="CH905" s="77"/>
      <c r="CN905" s="85"/>
      <c r="CO905" s="85"/>
      <c r="CP905" s="85"/>
      <c r="CQ905" s="85"/>
      <c r="CR905" s="85"/>
      <c r="CS905" s="85"/>
      <c r="CT905" s="85"/>
    </row>
    <row r="906" spans="1:100" ht="11.25" customHeight="1" x14ac:dyDescent="0.2">
      <c r="A906" s="132" t="str">
        <f>+IF('⑧一覧からの作成用データ（異動届）'!$AC$46="印刷ＯＫ→",1,"")</f>
        <v/>
      </c>
      <c r="B906" s="2413"/>
      <c r="C906" s="2413"/>
      <c r="D906" s="2396"/>
      <c r="E906" s="2396"/>
      <c r="F906" s="2413"/>
      <c r="G906" s="2413"/>
      <c r="H906" s="2396"/>
      <c r="I906" s="2396"/>
      <c r="J906" s="486"/>
      <c r="K906" s="2112"/>
      <c r="L906" s="2113"/>
      <c r="M906" s="2113"/>
      <c r="N906" s="2113"/>
      <c r="O906" s="2114"/>
      <c r="P906" s="2116"/>
      <c r="Q906" s="2116"/>
      <c r="R906" s="2116"/>
      <c r="S906" s="2116"/>
      <c r="T906" s="2116"/>
      <c r="U906" s="2116"/>
      <c r="V906" s="2118"/>
      <c r="W906" s="2118"/>
      <c r="X906" s="2118"/>
      <c r="Y906" s="2084"/>
      <c r="Z906" s="2084"/>
      <c r="AA906" s="2084"/>
      <c r="AB906" s="2084"/>
      <c r="AC906" s="2084"/>
      <c r="AD906" s="2084"/>
      <c r="AE906" s="2084"/>
      <c r="AF906" s="2084"/>
      <c r="AG906" s="2084"/>
      <c r="AH906" s="2084"/>
      <c r="AI906" s="2084"/>
      <c r="AJ906" s="2084"/>
      <c r="AK906" s="2084"/>
      <c r="AL906" s="2084"/>
      <c r="AM906" s="2084"/>
      <c r="AN906" s="2084"/>
      <c r="AO906" s="2084"/>
      <c r="AP906" s="2084"/>
      <c r="AQ906" s="2084"/>
      <c r="AR906" s="2084"/>
      <c r="AS906" s="2084"/>
      <c r="AT906" s="2084"/>
      <c r="AU906" s="2084"/>
      <c r="AV906" s="2084"/>
      <c r="AW906" s="2084"/>
      <c r="AX906" s="2084"/>
      <c r="AY906" s="2084"/>
      <c r="AZ906" s="2084"/>
      <c r="BA906" s="2084"/>
      <c r="BB906" s="2084"/>
      <c r="BC906" s="2084"/>
      <c r="BD906" s="2086"/>
      <c r="BE906" s="56"/>
      <c r="BF906" s="56"/>
      <c r="BG906" s="2121"/>
      <c r="BH906" s="2121"/>
      <c r="BI906" s="2122"/>
      <c r="BJ906" s="2122"/>
      <c r="BK906" s="2122"/>
      <c r="BL906" s="2122"/>
      <c r="BM906" s="2122"/>
      <c r="BN906" s="2122"/>
      <c r="BO906" s="2122"/>
      <c r="BP906" s="2122"/>
      <c r="BQ906" s="2122"/>
      <c r="BR906" s="2122"/>
      <c r="BS906" s="2122"/>
      <c r="BT906" s="2122"/>
      <c r="BU906" s="2122"/>
      <c r="BV906" s="2122"/>
      <c r="BW906" s="2122"/>
      <c r="BX906" s="2122"/>
      <c r="BY906" s="2122"/>
      <c r="BZ906" s="2122"/>
      <c r="CA906" s="2122"/>
      <c r="CB906" s="2122"/>
      <c r="CC906" s="2122"/>
      <c r="CD906" s="2122"/>
      <c r="CE906" s="90"/>
      <c r="CF906" s="90"/>
      <c r="CG906" s="91"/>
      <c r="CH906" s="77"/>
      <c r="CN906" s="85"/>
      <c r="CO906" s="85"/>
      <c r="CP906" s="85"/>
      <c r="CQ906" s="85"/>
      <c r="CR906" s="85"/>
      <c r="CS906" s="85"/>
      <c r="CT906" s="85"/>
    </row>
    <row r="907" spans="1:100" ht="11.25" customHeight="1" x14ac:dyDescent="0.2">
      <c r="A907" s="132" t="str">
        <f>+IF('⑧一覧からの作成用データ（異動届）'!$AC$46="印刷ＯＫ→",1,"")</f>
        <v/>
      </c>
      <c r="B907" s="2413"/>
      <c r="C907" s="2413"/>
      <c r="D907" s="2396"/>
      <c r="E907" s="2396"/>
      <c r="F907" s="2413"/>
      <c r="G907" s="2413"/>
      <c r="H907" s="2396"/>
      <c r="I907" s="2396"/>
      <c r="J907" s="486"/>
      <c r="K907" s="2112"/>
      <c r="L907" s="2113"/>
      <c r="M907" s="2113"/>
      <c r="N907" s="2113"/>
      <c r="O907" s="2114"/>
      <c r="P907" s="2084" t="s">
        <v>56</v>
      </c>
      <c r="Q907" s="2084"/>
      <c r="R907" s="2084"/>
      <c r="S907" s="2084"/>
      <c r="T907" s="2085"/>
      <c r="U907" s="2085"/>
      <c r="V907" s="2085"/>
      <c r="W907" s="2084" t="s">
        <v>59</v>
      </c>
      <c r="X907" s="2084"/>
      <c r="Y907" s="2084"/>
      <c r="Z907" s="2084"/>
      <c r="AA907" s="2084"/>
      <c r="AB907" s="2084"/>
      <c r="AC907" s="2084"/>
      <c r="AD907" s="2084"/>
      <c r="AE907" s="2084"/>
      <c r="AF907" s="2084"/>
      <c r="AG907" s="2084"/>
      <c r="AH907" s="2084"/>
      <c r="AI907" s="2084"/>
      <c r="AJ907" s="2084"/>
      <c r="AK907" s="2084"/>
      <c r="AL907" s="2084"/>
      <c r="AM907" s="2084"/>
      <c r="AN907" s="2084"/>
      <c r="AO907" s="2084"/>
      <c r="AP907" s="2084"/>
      <c r="AQ907" s="2084"/>
      <c r="AR907" s="2084"/>
      <c r="AS907" s="2084"/>
      <c r="AT907" s="2084"/>
      <c r="AU907" s="2084"/>
      <c r="AV907" s="2084"/>
      <c r="AW907" s="2084"/>
      <c r="AX907" s="2084"/>
      <c r="AY907" s="2084"/>
      <c r="AZ907" s="2084"/>
      <c r="BA907" s="2084"/>
      <c r="BB907" s="2084"/>
      <c r="BC907" s="2084"/>
      <c r="BD907" s="2086"/>
      <c r="BE907" s="56"/>
      <c r="BF907" s="56"/>
      <c r="BG907" s="2121"/>
      <c r="BH907" s="2121"/>
      <c r="BI907" s="2122"/>
      <c r="BJ907" s="2122"/>
      <c r="BK907" s="2122"/>
      <c r="BL907" s="2122"/>
      <c r="BM907" s="2122"/>
      <c r="BN907" s="2122"/>
      <c r="BO907" s="2122"/>
      <c r="BP907" s="2122"/>
      <c r="BQ907" s="2122"/>
      <c r="BR907" s="2122"/>
      <c r="BS907" s="2122"/>
      <c r="BT907" s="2122"/>
      <c r="BU907" s="2122"/>
      <c r="BV907" s="2122"/>
      <c r="BW907" s="2122"/>
      <c r="BX907" s="2122"/>
      <c r="BY907" s="2122"/>
      <c r="BZ907" s="2122"/>
      <c r="CA907" s="2122"/>
      <c r="CB907" s="2122"/>
      <c r="CC907" s="2122"/>
      <c r="CD907" s="2122"/>
      <c r="CE907" s="90"/>
      <c r="CF907" s="90"/>
      <c r="CG907" s="91"/>
      <c r="CH907" s="77"/>
      <c r="CN907" s="85"/>
      <c r="CO907" s="85"/>
      <c r="CP907" s="85"/>
      <c r="CQ907" s="85"/>
      <c r="CR907" s="85"/>
      <c r="CS907" s="85"/>
      <c r="CT907" s="85"/>
    </row>
    <row r="908" spans="1:100" ht="11.25" customHeight="1" x14ac:dyDescent="0.2">
      <c r="A908" s="132" t="str">
        <f>+IF('⑧一覧からの作成用データ（異動届）'!$AC$46="印刷ＯＫ→",1,"")</f>
        <v/>
      </c>
      <c r="B908" s="2413"/>
      <c r="C908" s="2413"/>
      <c r="D908" s="2396"/>
      <c r="E908" s="2396"/>
      <c r="F908" s="2413"/>
      <c r="G908" s="2413"/>
      <c r="H908" s="2396"/>
      <c r="I908" s="2396"/>
      <c r="J908" s="486"/>
      <c r="K908" s="2087" t="s">
        <v>45</v>
      </c>
      <c r="L908" s="2088"/>
      <c r="M908" s="2088"/>
      <c r="N908" s="2088"/>
      <c r="O908" s="2089"/>
      <c r="P908" s="2084"/>
      <c r="Q908" s="2084"/>
      <c r="R908" s="2084"/>
      <c r="S908" s="2084"/>
      <c r="T908" s="2085"/>
      <c r="U908" s="2085"/>
      <c r="V908" s="2085"/>
      <c r="W908" s="2084"/>
      <c r="X908" s="2084"/>
      <c r="Y908" s="2084"/>
      <c r="Z908" s="2084"/>
      <c r="AA908" s="2084"/>
      <c r="AB908" s="2084"/>
      <c r="AC908" s="2084"/>
      <c r="AD908" s="2084"/>
      <c r="AE908" s="2084"/>
      <c r="AF908" s="2084"/>
      <c r="AG908" s="2084"/>
      <c r="AH908" s="2084"/>
      <c r="AI908" s="2084"/>
      <c r="AJ908" s="2084"/>
      <c r="AK908" s="2084"/>
      <c r="AL908" s="2084"/>
      <c r="AM908" s="2084"/>
      <c r="AN908" s="2084"/>
      <c r="AO908" s="2084"/>
      <c r="AP908" s="2084"/>
      <c r="AQ908" s="2084"/>
      <c r="AR908" s="2084"/>
      <c r="AS908" s="2084"/>
      <c r="AT908" s="2084"/>
      <c r="AU908" s="2084"/>
      <c r="AV908" s="2084"/>
      <c r="AW908" s="2084"/>
      <c r="AX908" s="2084"/>
      <c r="AY908" s="2084"/>
      <c r="AZ908" s="2084"/>
      <c r="BA908" s="2084"/>
      <c r="BB908" s="2084"/>
      <c r="BC908" s="2084"/>
      <c r="BD908" s="2086"/>
      <c r="BE908" s="56"/>
      <c r="BF908" s="56"/>
      <c r="BG908" s="2121"/>
      <c r="BH908" s="2121"/>
      <c r="BI908" s="2122"/>
      <c r="BJ908" s="2122"/>
      <c r="BK908" s="2122"/>
      <c r="BL908" s="2122"/>
      <c r="BM908" s="2122"/>
      <c r="BN908" s="2122"/>
      <c r="BO908" s="2122"/>
      <c r="BP908" s="2122"/>
      <c r="BQ908" s="2122"/>
      <c r="BR908" s="2122"/>
      <c r="BS908" s="2122"/>
      <c r="BT908" s="2122"/>
      <c r="BU908" s="2122"/>
      <c r="BV908" s="2122"/>
      <c r="BW908" s="2122"/>
      <c r="BX908" s="2122"/>
      <c r="BY908" s="2122"/>
      <c r="BZ908" s="2122"/>
      <c r="CA908" s="2122"/>
      <c r="CB908" s="2122"/>
      <c r="CC908" s="2122"/>
      <c r="CD908" s="2122"/>
      <c r="CE908" s="35"/>
      <c r="CF908" s="90"/>
      <c r="CG908" s="91"/>
      <c r="CH908" s="77"/>
      <c r="CN908" s="85"/>
      <c r="CO908" s="85"/>
      <c r="CP908" s="85"/>
      <c r="CQ908" s="85"/>
      <c r="CR908" s="85"/>
      <c r="CS908" s="85"/>
      <c r="CT908" s="85"/>
    </row>
    <row r="909" spans="1:100" ht="11.25" customHeight="1" x14ac:dyDescent="0.2">
      <c r="A909" s="132" t="str">
        <f>+IF('⑧一覧からの作成用データ（異動届）'!$AC$46="印刷ＯＫ→",1,"")</f>
        <v/>
      </c>
      <c r="B909" s="2413"/>
      <c r="C909" s="2413"/>
      <c r="D909" s="2396"/>
      <c r="E909" s="2396"/>
      <c r="F909" s="2413"/>
      <c r="G909" s="2413"/>
      <c r="H909" s="2396"/>
      <c r="I909" s="2396"/>
      <c r="J909" s="486"/>
      <c r="K909" s="2090"/>
      <c r="L909" s="2091"/>
      <c r="M909" s="2091"/>
      <c r="N909" s="2091"/>
      <c r="O909" s="2092"/>
      <c r="P909" s="2093"/>
      <c r="Q909" s="2094"/>
      <c r="R909" s="2094"/>
      <c r="S909" s="2094"/>
      <c r="T909" s="2094"/>
      <c r="U909" s="2094"/>
      <c r="V909" s="2094"/>
      <c r="W909" s="2094"/>
      <c r="X909" s="2094"/>
      <c r="Y909" s="2094"/>
      <c r="Z909" s="2094"/>
      <c r="AA909" s="2094"/>
      <c r="AB909" s="2094"/>
      <c r="AC909" s="2094"/>
      <c r="AD909" s="2094"/>
      <c r="AE909" s="2094"/>
      <c r="AF909" s="2094"/>
      <c r="AG909" s="2094"/>
      <c r="AH909" s="2094"/>
      <c r="AI909" s="2094"/>
      <c r="AJ909" s="2094"/>
      <c r="AK909" s="2094"/>
      <c r="AL909" s="2094"/>
      <c r="AM909" s="2094"/>
      <c r="AN909" s="2094"/>
      <c r="AO909" s="2094"/>
      <c r="AP909" s="2094"/>
      <c r="AQ909" s="2094"/>
      <c r="AR909" s="2094"/>
      <c r="AS909" s="2094"/>
      <c r="AT909" s="2094"/>
      <c r="AU909" s="2094"/>
      <c r="AV909" s="2094"/>
      <c r="AW909" s="2094"/>
      <c r="AX909" s="2094"/>
      <c r="AY909" s="2094"/>
      <c r="AZ909" s="2094"/>
      <c r="BA909" s="2094"/>
      <c r="BB909" s="2094"/>
      <c r="BC909" s="2094"/>
      <c r="BD909" s="2095"/>
      <c r="BE909" s="56"/>
      <c r="BF909" s="56"/>
      <c r="BG909" s="2121"/>
      <c r="BH909" s="2121"/>
      <c r="BI909" s="2122"/>
      <c r="BJ909" s="2122"/>
      <c r="BK909" s="2122"/>
      <c r="BL909" s="2122"/>
      <c r="BM909" s="2122"/>
      <c r="BN909" s="2122"/>
      <c r="BO909" s="2122"/>
      <c r="BP909" s="2122"/>
      <c r="BQ909" s="2122"/>
      <c r="BR909" s="2122"/>
      <c r="BS909" s="2122"/>
      <c r="BT909" s="2122"/>
      <c r="BU909" s="2122"/>
      <c r="BV909" s="2122"/>
      <c r="BW909" s="2122"/>
      <c r="BX909" s="2122"/>
      <c r="BY909" s="2122"/>
      <c r="BZ909" s="2122"/>
      <c r="CA909" s="2122"/>
      <c r="CB909" s="2122"/>
      <c r="CC909" s="2122"/>
      <c r="CD909" s="2122"/>
      <c r="CE909" s="90"/>
      <c r="CF909" s="90"/>
      <c r="CG909" s="77"/>
      <c r="CH909" s="77"/>
      <c r="CN909" s="85"/>
      <c r="CO909" s="85"/>
      <c r="CP909" s="85"/>
      <c r="CQ909" s="85"/>
      <c r="CR909" s="85"/>
      <c r="CS909" s="85"/>
      <c r="CT909" s="85"/>
      <c r="CU909" s="85"/>
      <c r="CV909" s="85"/>
    </row>
    <row r="910" spans="1:100" ht="11.25" customHeight="1" x14ac:dyDescent="0.2">
      <c r="A910" s="132" t="str">
        <f>+IF('⑧一覧からの作成用データ（異動届）'!$AC$46="印刷ＯＫ→",1,"")</f>
        <v/>
      </c>
      <c r="B910" s="2413"/>
      <c r="C910" s="2413"/>
      <c r="D910" s="2396"/>
      <c r="E910" s="2396"/>
      <c r="F910" s="2413"/>
      <c r="G910" s="2413"/>
      <c r="H910" s="2396"/>
      <c r="I910" s="2396"/>
      <c r="J910" s="486"/>
      <c r="K910" s="1691" t="s">
        <v>69</v>
      </c>
      <c r="L910" s="1691"/>
      <c r="M910" s="1691"/>
      <c r="N910" s="1691"/>
      <c r="O910" s="1691"/>
      <c r="P910" s="2097" t="s">
        <v>70</v>
      </c>
      <c r="Q910" s="2097"/>
      <c r="R910" s="2097"/>
      <c r="S910" s="2097"/>
      <c r="T910" s="2097"/>
      <c r="U910" s="2097"/>
      <c r="V910" s="2097"/>
      <c r="W910" s="2097"/>
      <c r="X910" s="2097"/>
      <c r="Y910" s="2097"/>
      <c r="Z910" s="2097"/>
      <c r="AA910" s="2097"/>
      <c r="AB910" s="2097"/>
      <c r="AC910" s="2097"/>
      <c r="AD910" s="2097"/>
      <c r="AE910" s="2097"/>
      <c r="AF910" s="2097"/>
      <c r="AG910" s="2097"/>
      <c r="AH910" s="2097"/>
      <c r="AI910" s="2097"/>
      <c r="AJ910" s="2097"/>
      <c r="AK910" s="2097"/>
      <c r="AL910" s="2097"/>
      <c r="AM910" s="2097"/>
      <c r="AN910" s="2097"/>
      <c r="AO910" s="2097"/>
      <c r="AP910" s="2097"/>
      <c r="AQ910" s="2097"/>
      <c r="AR910" s="2097"/>
      <c r="AS910" s="2097"/>
      <c r="AT910" s="2097"/>
      <c r="AU910" s="2097"/>
      <c r="AV910" s="2097"/>
      <c r="AW910" s="2097"/>
      <c r="AX910" s="2097"/>
      <c r="AY910" s="2097"/>
      <c r="AZ910" s="2097"/>
      <c r="BA910" s="2097"/>
      <c r="BB910" s="2097"/>
      <c r="BC910" s="2097"/>
      <c r="BD910" s="2097"/>
      <c r="BE910" s="65"/>
      <c r="BF910" s="65"/>
      <c r="BG910" s="2121"/>
      <c r="BH910" s="2121"/>
      <c r="BI910" s="2122"/>
      <c r="BJ910" s="2122"/>
      <c r="BK910" s="2122"/>
      <c r="BL910" s="2122"/>
      <c r="BM910" s="2122"/>
      <c r="BN910" s="2122"/>
      <c r="BO910" s="2122"/>
      <c r="BP910" s="2122"/>
      <c r="BQ910" s="2122"/>
      <c r="BR910" s="2122"/>
      <c r="BS910" s="2122"/>
      <c r="BT910" s="2122"/>
      <c r="BU910" s="2122"/>
      <c r="BV910" s="2122"/>
      <c r="BW910" s="2122"/>
      <c r="BX910" s="2122"/>
      <c r="BY910" s="2122"/>
      <c r="BZ910" s="2122"/>
      <c r="CA910" s="2122"/>
      <c r="CB910" s="2122"/>
      <c r="CC910" s="2122"/>
      <c r="CD910" s="2122"/>
      <c r="CE910" s="76"/>
      <c r="CF910" s="76"/>
      <c r="CG910" s="77"/>
      <c r="CH910" s="77"/>
      <c r="CN910" s="85"/>
      <c r="CO910" s="85"/>
      <c r="CP910" s="85"/>
      <c r="CQ910" s="85"/>
      <c r="CR910" s="85"/>
      <c r="CS910" s="85"/>
      <c r="CT910" s="85"/>
      <c r="CU910" s="85"/>
      <c r="CV910" s="85"/>
    </row>
    <row r="911" spans="1:100" ht="13.5" customHeight="1" x14ac:dyDescent="0.2">
      <c r="A911" s="132" t="str">
        <f>+IF('⑧一覧からの作成用データ（異動届）'!$AC$46="印刷ＯＫ→",1,"")</f>
        <v/>
      </c>
      <c r="B911" s="2413"/>
      <c r="C911" s="2413"/>
      <c r="D911" s="2396"/>
      <c r="E911" s="2396"/>
      <c r="F911" s="2413"/>
      <c r="G911" s="2413"/>
      <c r="H911" s="2396"/>
      <c r="I911" s="2396"/>
      <c r="J911" s="486"/>
      <c r="K911" s="2096"/>
      <c r="L911" s="2096"/>
      <c r="M911" s="2096"/>
      <c r="N911" s="2096"/>
      <c r="O911" s="2096"/>
      <c r="P911" s="2098"/>
      <c r="Q911" s="2098"/>
      <c r="R911" s="2098"/>
      <c r="S911" s="2098"/>
      <c r="T911" s="2098"/>
      <c r="U911" s="2098"/>
      <c r="V911" s="2098"/>
      <c r="W911" s="2098"/>
      <c r="X911" s="2098"/>
      <c r="Y911" s="2098"/>
      <c r="Z911" s="2098"/>
      <c r="AA911" s="2098"/>
      <c r="AB911" s="2098"/>
      <c r="AC911" s="2098"/>
      <c r="AD911" s="2098"/>
      <c r="AE911" s="2098"/>
      <c r="AF911" s="2098"/>
      <c r="AG911" s="2098"/>
      <c r="AH911" s="2098"/>
      <c r="AI911" s="2098"/>
      <c r="AJ911" s="2098"/>
      <c r="AK911" s="2098"/>
      <c r="AL911" s="2098"/>
      <c r="AM911" s="2098"/>
      <c r="AN911" s="2098"/>
      <c r="AO911" s="2098"/>
      <c r="AP911" s="2098"/>
      <c r="AQ911" s="2098"/>
      <c r="AR911" s="2098"/>
      <c r="AS911" s="2098"/>
      <c r="AT911" s="2098"/>
      <c r="AU911" s="2098"/>
      <c r="AV911" s="2098"/>
      <c r="AW911" s="2098"/>
      <c r="AX911" s="2098"/>
      <c r="AY911" s="2098"/>
      <c r="AZ911" s="2098"/>
      <c r="BA911" s="2098"/>
      <c r="BB911" s="2098"/>
      <c r="BC911" s="2098"/>
      <c r="BD911" s="2098"/>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76"/>
      <c r="CC911" s="76"/>
      <c r="CD911" s="76"/>
      <c r="CE911" s="76"/>
      <c r="CF911" s="76"/>
      <c r="CG911" s="77"/>
      <c r="CH911" s="77"/>
      <c r="CN911" s="85"/>
      <c r="CO911" s="85"/>
      <c r="CP911" s="85"/>
      <c r="CQ911" s="85"/>
      <c r="CR911" s="85"/>
      <c r="CS911" s="85"/>
      <c r="CT911" s="85"/>
      <c r="CU911" s="85"/>
      <c r="CV911" s="85"/>
    </row>
    <row r="912" spans="1:100" ht="13.5" customHeight="1" x14ac:dyDescent="0.2">
      <c r="A912" s="132" t="str">
        <f>+IF('⑧一覧からの作成用データ（異動届）'!$AC$46="印刷ＯＫ→",1,"")</f>
        <v/>
      </c>
      <c r="B912" s="2413"/>
      <c r="C912" s="2413"/>
      <c r="D912" s="2396"/>
      <c r="E912" s="2396"/>
      <c r="F912" s="2413"/>
      <c r="G912" s="2413"/>
      <c r="H912" s="2396"/>
      <c r="I912" s="2396"/>
      <c r="J912" s="486"/>
      <c r="K912" s="66"/>
      <c r="L912" s="66"/>
      <c r="M912" s="66"/>
      <c r="N912" s="66"/>
      <c r="O912" s="66"/>
      <c r="P912" s="485"/>
      <c r="Q912" s="485"/>
      <c r="R912" s="485"/>
      <c r="S912" s="485"/>
      <c r="T912" s="485"/>
      <c r="U912" s="485"/>
      <c r="V912" s="485"/>
      <c r="W912" s="485"/>
      <c r="X912" s="485"/>
      <c r="Y912" s="485"/>
      <c r="Z912" s="485"/>
      <c r="AA912" s="485"/>
      <c r="AB912" s="485"/>
      <c r="AC912" s="485"/>
      <c r="AD912" s="485"/>
      <c r="AE912" s="485"/>
      <c r="AF912" s="485"/>
      <c r="AG912" s="485"/>
      <c r="AH912" s="485"/>
      <c r="AI912" s="485"/>
      <c r="AJ912" s="485"/>
      <c r="AK912" s="485"/>
      <c r="AL912" s="485"/>
      <c r="AM912" s="485"/>
      <c r="AN912" s="485"/>
      <c r="AO912" s="485"/>
      <c r="AP912" s="485"/>
      <c r="AQ912" s="48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76"/>
      <c r="CC912" s="76"/>
      <c r="CD912" s="76"/>
      <c r="CE912" s="76"/>
      <c r="CF912" s="76"/>
      <c r="CG912" s="77"/>
      <c r="CH912" s="77"/>
      <c r="CN912" s="85"/>
      <c r="CO912" s="85"/>
      <c r="CP912" s="85"/>
      <c r="CQ912" s="85"/>
      <c r="CR912" s="85"/>
      <c r="CS912" s="85"/>
      <c r="CT912" s="85"/>
      <c r="CU912" s="85"/>
      <c r="CV912" s="85"/>
    </row>
    <row r="913" spans="1:98" ht="6" customHeight="1" x14ac:dyDescent="0.2">
      <c r="A913" s="132" t="str">
        <f>+IF('⑧一覧からの作成用データ（異動届）'!$AC$47="印刷ＯＫ→",1,"")</f>
        <v/>
      </c>
      <c r="B913" s="82"/>
      <c r="C913" s="2414" t="s">
        <v>113</v>
      </c>
      <c r="D913" s="2414"/>
      <c r="E913" s="2414"/>
      <c r="F913" s="2414"/>
      <c r="G913" s="2414"/>
      <c r="H913" s="2414"/>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2"/>
      <c r="BF913" s="82"/>
      <c r="BG913" s="82"/>
      <c r="BH913" s="82"/>
      <c r="BI913" s="82"/>
      <c r="BJ913" s="82"/>
      <c r="BK913" s="82"/>
      <c r="BL913" s="82"/>
      <c r="BM913" s="82"/>
      <c r="BN913" s="82"/>
      <c r="BO913" s="82"/>
      <c r="BP913" s="82"/>
      <c r="BQ913" s="82"/>
      <c r="BR913" s="82"/>
      <c r="BS913" s="82"/>
      <c r="BT913" s="82"/>
      <c r="BU913" s="82"/>
      <c r="BV913" s="82"/>
      <c r="BW913" s="82"/>
      <c r="BX913" s="82"/>
      <c r="BY913" s="82"/>
      <c r="BZ913" s="82"/>
      <c r="CA913" s="82"/>
      <c r="CB913" s="82"/>
      <c r="CC913" s="82"/>
      <c r="CD913" s="82"/>
      <c r="CE913" s="82"/>
      <c r="CF913" s="82"/>
    </row>
    <row r="914" spans="1:98" ht="12.75" customHeight="1" x14ac:dyDescent="0.2">
      <c r="A914" s="132" t="str">
        <f>+IF('⑧一覧からの作成用データ（異動届）'!$AC$47="印刷ＯＫ→",1,"")</f>
        <v/>
      </c>
      <c r="B914" s="82"/>
      <c r="C914" s="2414"/>
      <c r="D914" s="2414"/>
      <c r="E914" s="2414"/>
      <c r="F914" s="2414"/>
      <c r="G914" s="2414"/>
      <c r="H914" s="2414"/>
      <c r="I914" s="82"/>
      <c r="J914" s="82"/>
      <c r="K914" s="2415" t="s">
        <v>546</v>
      </c>
      <c r="L914" s="2415"/>
      <c r="M914" s="2415"/>
      <c r="N914" s="2415"/>
      <c r="O914" s="2415"/>
      <c r="P914" s="2415"/>
      <c r="Q914" s="2415"/>
      <c r="R914" s="2415"/>
      <c r="S914" s="2415"/>
      <c r="T914" s="2415"/>
      <c r="U914" s="2415"/>
      <c r="V914" s="2415"/>
      <c r="W914" s="2415"/>
      <c r="X914" s="2415"/>
      <c r="Y914" s="2415"/>
      <c r="Z914" s="2415"/>
      <c r="AA914" s="2415"/>
      <c r="AB914" s="2417" t="s">
        <v>547</v>
      </c>
      <c r="AC914" s="2417"/>
      <c r="AD914" s="2417"/>
      <c r="AE914" s="2417"/>
      <c r="AF914" s="2417"/>
      <c r="AG914" s="2417"/>
      <c r="AH914" s="2417"/>
      <c r="AI914" s="2417"/>
      <c r="AJ914" s="2417"/>
      <c r="AK914" s="2417"/>
      <c r="AL914" s="2417"/>
      <c r="AM914" s="2417"/>
      <c r="AN914" s="2417"/>
      <c r="AO914" s="2417"/>
      <c r="AP914" s="2417"/>
      <c r="AQ914" s="2417"/>
      <c r="AR914" s="2417"/>
      <c r="AS914" s="2417"/>
      <c r="AT914" s="2417"/>
      <c r="AU914" s="2417"/>
      <c r="AV914" s="2417"/>
      <c r="AW914" s="2417"/>
      <c r="AX914" s="2419" t="s">
        <v>26</v>
      </c>
      <c r="AY914" s="2420"/>
      <c r="AZ914" s="2420"/>
      <c r="BA914" s="2421"/>
      <c r="BB914" s="2428"/>
      <c r="BC914" s="2429"/>
      <c r="BD914" s="2429"/>
      <c r="BE914" s="2429"/>
      <c r="BF914" s="2429"/>
      <c r="BG914" s="2429"/>
      <c r="BH914" s="2429"/>
      <c r="BI914" s="2429"/>
      <c r="BJ914" s="2429"/>
      <c r="BK914" s="2429"/>
      <c r="BL914" s="2429"/>
      <c r="BM914" s="2429"/>
      <c r="BN914" s="2429"/>
      <c r="BO914" s="2429"/>
      <c r="BP914" s="2429"/>
      <c r="BQ914" s="2429"/>
      <c r="BR914" s="2429"/>
      <c r="BS914" s="2429"/>
      <c r="BT914" s="2430"/>
      <c r="BU914" s="697" t="s">
        <v>28</v>
      </c>
      <c r="BV914" s="2051"/>
      <c r="BW914" s="2051"/>
      <c r="BX914" s="2051"/>
      <c r="BY914" s="2051"/>
      <c r="BZ914" s="2051"/>
      <c r="CA914" s="2051"/>
      <c r="CB914" s="2051"/>
      <c r="CC914" s="2051"/>
      <c r="CD914" s="2053"/>
      <c r="CE914" s="82"/>
      <c r="CF914" s="82"/>
    </row>
    <row r="915" spans="1:98" ht="12.75" customHeight="1" x14ac:dyDescent="0.2">
      <c r="A915" s="132" t="str">
        <f>+IF('⑧一覧からの作成用データ（異動届）'!$AC$47="印刷ＯＫ→",1,"")</f>
        <v/>
      </c>
      <c r="B915" s="82"/>
      <c r="C915" s="2414"/>
      <c r="D915" s="2414"/>
      <c r="E915" s="2414"/>
      <c r="F915" s="2414"/>
      <c r="G915" s="2414"/>
      <c r="H915" s="2414"/>
      <c r="I915" s="82"/>
      <c r="J915" s="82"/>
      <c r="K915" s="2415"/>
      <c r="L915" s="2415"/>
      <c r="M915" s="2415"/>
      <c r="N915" s="2415"/>
      <c r="O915" s="2415"/>
      <c r="P915" s="2415"/>
      <c r="Q915" s="2415"/>
      <c r="R915" s="2415"/>
      <c r="S915" s="2415"/>
      <c r="T915" s="2415"/>
      <c r="U915" s="2415"/>
      <c r="V915" s="2415"/>
      <c r="W915" s="2415"/>
      <c r="X915" s="2415"/>
      <c r="Y915" s="2415"/>
      <c r="Z915" s="2415"/>
      <c r="AA915" s="2415"/>
      <c r="AB915" s="2417"/>
      <c r="AC915" s="2417"/>
      <c r="AD915" s="2417"/>
      <c r="AE915" s="2417"/>
      <c r="AF915" s="2417"/>
      <c r="AG915" s="2417"/>
      <c r="AH915" s="2417"/>
      <c r="AI915" s="2417"/>
      <c r="AJ915" s="2417"/>
      <c r="AK915" s="2417"/>
      <c r="AL915" s="2417"/>
      <c r="AM915" s="2417"/>
      <c r="AN915" s="2417"/>
      <c r="AO915" s="2417"/>
      <c r="AP915" s="2417"/>
      <c r="AQ915" s="2417"/>
      <c r="AR915" s="2417"/>
      <c r="AS915" s="2417"/>
      <c r="AT915" s="2417"/>
      <c r="AU915" s="2417"/>
      <c r="AV915" s="2417"/>
      <c r="AW915" s="2417"/>
      <c r="AX915" s="2422"/>
      <c r="AY915" s="2423"/>
      <c r="AZ915" s="2423"/>
      <c r="BA915" s="2424"/>
      <c r="BB915" s="2431"/>
      <c r="BC915" s="2432"/>
      <c r="BD915" s="2432"/>
      <c r="BE915" s="2432"/>
      <c r="BF915" s="2432"/>
      <c r="BG915" s="2432"/>
      <c r="BH915" s="2432"/>
      <c r="BI915" s="2432"/>
      <c r="BJ915" s="2432"/>
      <c r="BK915" s="2432"/>
      <c r="BL915" s="2432"/>
      <c r="BM915" s="2432"/>
      <c r="BN915" s="2432"/>
      <c r="BO915" s="2432"/>
      <c r="BP915" s="2432"/>
      <c r="BQ915" s="2432"/>
      <c r="BR915" s="2432"/>
      <c r="BS915" s="2432"/>
      <c r="BT915" s="2433"/>
      <c r="BU915" s="1559"/>
      <c r="BV915" s="2052"/>
      <c r="BW915" s="2052"/>
      <c r="BX915" s="2052"/>
      <c r="BY915" s="2052"/>
      <c r="BZ915" s="2052"/>
      <c r="CA915" s="2052"/>
      <c r="CB915" s="2052"/>
      <c r="CC915" s="2052"/>
      <c r="CD915" s="2054"/>
      <c r="CE915" s="83"/>
      <c r="CF915" s="83"/>
    </row>
    <row r="916" spans="1:98" ht="12.75" customHeight="1" x14ac:dyDescent="0.2">
      <c r="A916" s="132" t="str">
        <f>+IF('⑧一覧からの作成用データ（異動届）'!$AC$47="印刷ＯＫ→",1,"")</f>
        <v/>
      </c>
      <c r="B916" s="82"/>
      <c r="C916" s="82"/>
      <c r="D916" s="82"/>
      <c r="E916" s="82"/>
      <c r="F916" s="82"/>
      <c r="G916" s="82"/>
      <c r="H916" s="82"/>
      <c r="I916" s="82"/>
      <c r="J916" s="82"/>
      <c r="K916" s="2415"/>
      <c r="L916" s="2415"/>
      <c r="M916" s="2415"/>
      <c r="N916" s="2415"/>
      <c r="O916" s="2415"/>
      <c r="P916" s="2415"/>
      <c r="Q916" s="2415"/>
      <c r="R916" s="2415"/>
      <c r="S916" s="2415"/>
      <c r="T916" s="2415"/>
      <c r="U916" s="2415"/>
      <c r="V916" s="2415"/>
      <c r="W916" s="2415"/>
      <c r="X916" s="2415"/>
      <c r="Y916" s="2415"/>
      <c r="Z916" s="2415"/>
      <c r="AA916" s="2415"/>
      <c r="AB916" s="2417"/>
      <c r="AC916" s="2417"/>
      <c r="AD916" s="2417"/>
      <c r="AE916" s="2417"/>
      <c r="AF916" s="2417"/>
      <c r="AG916" s="2417"/>
      <c r="AH916" s="2417"/>
      <c r="AI916" s="2417"/>
      <c r="AJ916" s="2417"/>
      <c r="AK916" s="2417"/>
      <c r="AL916" s="2417"/>
      <c r="AM916" s="2417"/>
      <c r="AN916" s="2417"/>
      <c r="AO916" s="2417"/>
      <c r="AP916" s="2417"/>
      <c r="AQ916" s="2417"/>
      <c r="AR916" s="2417"/>
      <c r="AS916" s="2417"/>
      <c r="AT916" s="2417"/>
      <c r="AU916" s="2417"/>
      <c r="AV916" s="2417"/>
      <c r="AW916" s="2417"/>
      <c r="AX916" s="2422"/>
      <c r="AY916" s="2423"/>
      <c r="AZ916" s="2423"/>
      <c r="BA916" s="2424"/>
      <c r="BB916" s="2431"/>
      <c r="BC916" s="2432"/>
      <c r="BD916" s="2432"/>
      <c r="BE916" s="2432"/>
      <c r="BF916" s="2432"/>
      <c r="BG916" s="2432"/>
      <c r="BH916" s="2432"/>
      <c r="BI916" s="2432"/>
      <c r="BJ916" s="2432"/>
      <c r="BK916" s="2432"/>
      <c r="BL916" s="2432"/>
      <c r="BM916" s="2432"/>
      <c r="BN916" s="2432"/>
      <c r="BO916" s="2432"/>
      <c r="BP916" s="2432"/>
      <c r="BQ916" s="2432"/>
      <c r="BR916" s="2432"/>
      <c r="BS916" s="2432"/>
      <c r="BT916" s="2433"/>
      <c r="BU916" s="2437" t="s">
        <v>27</v>
      </c>
      <c r="BV916" s="2397" t="s">
        <v>29</v>
      </c>
      <c r="BW916" s="2397"/>
      <c r="BX916" s="2397"/>
      <c r="BY916" s="2397"/>
      <c r="BZ916" s="2398"/>
      <c r="CA916" s="1683" t="s">
        <v>30</v>
      </c>
      <c r="CB916" s="2397"/>
      <c r="CC916" s="2397"/>
      <c r="CD916" s="2398"/>
      <c r="CE916" s="76"/>
      <c r="CF916" s="76"/>
    </row>
    <row r="917" spans="1:98" ht="12.75" customHeight="1" x14ac:dyDescent="0.2">
      <c r="A917" s="132" t="str">
        <f>+IF('⑧一覧からの作成用データ（異動届）'!$AC$47="印刷ＯＫ→",1,"")</f>
        <v/>
      </c>
      <c r="B917" s="82"/>
      <c r="C917" s="82">
        <v>3</v>
      </c>
      <c r="D917" s="82"/>
      <c r="E917" s="82"/>
      <c r="F917" s="82"/>
      <c r="G917" s="82"/>
      <c r="H917" s="82">
        <v>2</v>
      </c>
      <c r="I917" s="82">
        <v>1</v>
      </c>
      <c r="J917" s="82"/>
      <c r="K917" s="2415"/>
      <c r="L917" s="2415"/>
      <c r="M917" s="2415"/>
      <c r="N917" s="2415"/>
      <c r="O917" s="2415"/>
      <c r="P917" s="2415"/>
      <c r="Q917" s="2415"/>
      <c r="R917" s="2415"/>
      <c r="S917" s="2415"/>
      <c r="T917" s="2415"/>
      <c r="U917" s="2415"/>
      <c r="V917" s="2415"/>
      <c r="W917" s="2415"/>
      <c r="X917" s="2415"/>
      <c r="Y917" s="2415"/>
      <c r="Z917" s="2415"/>
      <c r="AA917" s="2415"/>
      <c r="AB917" s="2417"/>
      <c r="AC917" s="2417"/>
      <c r="AD917" s="2417"/>
      <c r="AE917" s="2417"/>
      <c r="AF917" s="2417"/>
      <c r="AG917" s="2417"/>
      <c r="AH917" s="2417"/>
      <c r="AI917" s="2417"/>
      <c r="AJ917" s="2417"/>
      <c r="AK917" s="2417"/>
      <c r="AL917" s="2417"/>
      <c r="AM917" s="2417"/>
      <c r="AN917" s="2417"/>
      <c r="AO917" s="2417"/>
      <c r="AP917" s="2417"/>
      <c r="AQ917" s="2417"/>
      <c r="AR917" s="2417"/>
      <c r="AS917" s="2417"/>
      <c r="AT917" s="2417"/>
      <c r="AU917" s="2417"/>
      <c r="AV917" s="2417"/>
      <c r="AW917" s="2417"/>
      <c r="AX917" s="2422"/>
      <c r="AY917" s="2423"/>
      <c r="AZ917" s="2423"/>
      <c r="BA917" s="2424"/>
      <c r="BB917" s="2431"/>
      <c r="BC917" s="2432"/>
      <c r="BD917" s="2432"/>
      <c r="BE917" s="2432"/>
      <c r="BF917" s="2432"/>
      <c r="BG917" s="2432"/>
      <c r="BH917" s="2432"/>
      <c r="BI917" s="2432"/>
      <c r="BJ917" s="2432"/>
      <c r="BK917" s="2432"/>
      <c r="BL917" s="2432"/>
      <c r="BM917" s="2432"/>
      <c r="BN917" s="2432"/>
      <c r="BO917" s="2432"/>
      <c r="BP917" s="2432"/>
      <c r="BQ917" s="2432"/>
      <c r="BR917" s="2432"/>
      <c r="BS917" s="2432"/>
      <c r="BT917" s="2433"/>
      <c r="BU917" s="2437"/>
      <c r="BV917" s="2399"/>
      <c r="BW917" s="2399"/>
      <c r="BX917" s="2399"/>
      <c r="BY917" s="2399"/>
      <c r="BZ917" s="2400"/>
      <c r="CA917" s="2401"/>
      <c r="CB917" s="2399"/>
      <c r="CC917" s="2399"/>
      <c r="CD917" s="2400"/>
      <c r="CE917" s="76"/>
      <c r="CF917" s="76"/>
    </row>
    <row r="918" spans="1:98" ht="12.75" customHeight="1" x14ac:dyDescent="0.2">
      <c r="A918" s="132" t="str">
        <f>+IF('⑧一覧からの作成用データ（異動届）'!$AC$47="印刷ＯＫ→",1,"")</f>
        <v/>
      </c>
      <c r="B918" s="2413" t="s">
        <v>67</v>
      </c>
      <c r="C918" s="2413" t="s">
        <v>66</v>
      </c>
      <c r="D918" s="2396" t="s">
        <v>65</v>
      </c>
      <c r="E918" s="2396" t="s">
        <v>64</v>
      </c>
      <c r="F918" s="2413" t="s">
        <v>63</v>
      </c>
      <c r="G918" s="2413" t="s">
        <v>62</v>
      </c>
      <c r="H918" s="2396" t="s">
        <v>61</v>
      </c>
      <c r="I918" s="2396" t="s">
        <v>60</v>
      </c>
      <c r="J918" s="486"/>
      <c r="K918" s="2415"/>
      <c r="L918" s="2415"/>
      <c r="M918" s="2415"/>
      <c r="N918" s="2415"/>
      <c r="O918" s="2415"/>
      <c r="P918" s="2415"/>
      <c r="Q918" s="2415"/>
      <c r="R918" s="2415"/>
      <c r="S918" s="2415"/>
      <c r="T918" s="2415"/>
      <c r="U918" s="2415"/>
      <c r="V918" s="2415"/>
      <c r="W918" s="2415"/>
      <c r="X918" s="2415"/>
      <c r="Y918" s="2415"/>
      <c r="Z918" s="2415"/>
      <c r="AA918" s="2415"/>
      <c r="AB918" s="2417"/>
      <c r="AC918" s="2417"/>
      <c r="AD918" s="2417"/>
      <c r="AE918" s="2417"/>
      <c r="AF918" s="2417"/>
      <c r="AG918" s="2417"/>
      <c r="AH918" s="2417"/>
      <c r="AI918" s="2417"/>
      <c r="AJ918" s="2417"/>
      <c r="AK918" s="2417"/>
      <c r="AL918" s="2417"/>
      <c r="AM918" s="2417"/>
      <c r="AN918" s="2417"/>
      <c r="AO918" s="2417"/>
      <c r="AP918" s="2417"/>
      <c r="AQ918" s="2417"/>
      <c r="AR918" s="2417"/>
      <c r="AS918" s="2417"/>
      <c r="AT918" s="2417"/>
      <c r="AU918" s="2417"/>
      <c r="AV918" s="2417"/>
      <c r="AW918" s="2417"/>
      <c r="AX918" s="2422"/>
      <c r="AY918" s="2423"/>
      <c r="AZ918" s="2423"/>
      <c r="BA918" s="2424"/>
      <c r="BB918" s="2431"/>
      <c r="BC918" s="2432"/>
      <c r="BD918" s="2432"/>
      <c r="BE918" s="2432"/>
      <c r="BF918" s="2432"/>
      <c r="BG918" s="2432"/>
      <c r="BH918" s="2432"/>
      <c r="BI918" s="2432"/>
      <c r="BJ918" s="2432"/>
      <c r="BK918" s="2432"/>
      <c r="BL918" s="2432"/>
      <c r="BM918" s="2432"/>
      <c r="BN918" s="2432"/>
      <c r="BO918" s="2432"/>
      <c r="BP918" s="2432"/>
      <c r="BQ918" s="2432"/>
      <c r="BR918" s="2432"/>
      <c r="BS918" s="2432"/>
      <c r="BT918" s="2433"/>
      <c r="BU918" s="2437"/>
      <c r="BV918" s="2397" t="s">
        <v>32</v>
      </c>
      <c r="BW918" s="2397"/>
      <c r="BX918" s="2397"/>
      <c r="BY918" s="2397"/>
      <c r="BZ918" s="2398"/>
      <c r="CA918" s="1683" t="s">
        <v>31</v>
      </c>
      <c r="CB918" s="2397"/>
      <c r="CC918" s="2397"/>
      <c r="CD918" s="2398"/>
      <c r="CE918" s="76"/>
      <c r="CF918" s="76"/>
    </row>
    <row r="919" spans="1:98" ht="13.5" customHeight="1" x14ac:dyDescent="0.2">
      <c r="A919" s="132" t="str">
        <f>+IF('⑧一覧からの作成用データ（異動届）'!$AC$47="印刷ＯＫ→",1,"")</f>
        <v/>
      </c>
      <c r="B919" s="2413"/>
      <c r="C919" s="2413"/>
      <c r="D919" s="2396"/>
      <c r="E919" s="2396"/>
      <c r="F919" s="2413"/>
      <c r="G919" s="2413"/>
      <c r="H919" s="2396"/>
      <c r="I919" s="2396"/>
      <c r="J919" s="486"/>
      <c r="K919" s="2416"/>
      <c r="L919" s="2416"/>
      <c r="M919" s="2416"/>
      <c r="N919" s="2416"/>
      <c r="O919" s="2416"/>
      <c r="P919" s="2416"/>
      <c r="Q919" s="2416"/>
      <c r="R919" s="2416"/>
      <c r="S919" s="2416"/>
      <c r="T919" s="2416"/>
      <c r="U919" s="2416"/>
      <c r="V919" s="2416"/>
      <c r="W919" s="2416"/>
      <c r="X919" s="2416"/>
      <c r="Y919" s="2416"/>
      <c r="Z919" s="2416"/>
      <c r="AA919" s="2416"/>
      <c r="AB919" s="2418"/>
      <c r="AC919" s="2418"/>
      <c r="AD919" s="2418"/>
      <c r="AE919" s="2418"/>
      <c r="AF919" s="2418"/>
      <c r="AG919" s="2418"/>
      <c r="AH919" s="2418"/>
      <c r="AI919" s="2418"/>
      <c r="AJ919" s="2418"/>
      <c r="AK919" s="2418"/>
      <c r="AL919" s="2418"/>
      <c r="AM919" s="2418"/>
      <c r="AN919" s="2418"/>
      <c r="AO919" s="2418"/>
      <c r="AP919" s="2418"/>
      <c r="AQ919" s="2418"/>
      <c r="AR919" s="2418"/>
      <c r="AS919" s="2418"/>
      <c r="AT919" s="2418"/>
      <c r="AU919" s="2418"/>
      <c r="AV919" s="2418"/>
      <c r="AW919" s="2418"/>
      <c r="AX919" s="2425"/>
      <c r="AY919" s="2426"/>
      <c r="AZ919" s="2426"/>
      <c r="BA919" s="2427"/>
      <c r="BB919" s="2434"/>
      <c r="BC919" s="2435"/>
      <c r="BD919" s="2435"/>
      <c r="BE919" s="2435"/>
      <c r="BF919" s="2435"/>
      <c r="BG919" s="2435"/>
      <c r="BH919" s="2435"/>
      <c r="BI919" s="2435"/>
      <c r="BJ919" s="2435"/>
      <c r="BK919" s="2435"/>
      <c r="BL919" s="2435"/>
      <c r="BM919" s="2435"/>
      <c r="BN919" s="2435"/>
      <c r="BO919" s="2435"/>
      <c r="BP919" s="2435"/>
      <c r="BQ919" s="2435"/>
      <c r="BR919" s="2435"/>
      <c r="BS919" s="2435"/>
      <c r="BT919" s="2436"/>
      <c r="BU919" s="2437"/>
      <c r="BV919" s="2399"/>
      <c r="BW919" s="2399"/>
      <c r="BX919" s="2399"/>
      <c r="BY919" s="2399"/>
      <c r="BZ919" s="2400"/>
      <c r="CA919" s="2401"/>
      <c r="CB919" s="2399"/>
      <c r="CC919" s="2399"/>
      <c r="CD919" s="2400"/>
      <c r="CE919" s="76"/>
      <c r="CF919" s="76"/>
      <c r="CG919" s="84"/>
      <c r="CL919" s="85"/>
      <c r="CM919" s="85"/>
      <c r="CN919" s="85"/>
      <c r="CO919" s="85"/>
      <c r="CP919" s="85"/>
      <c r="CQ919" s="85"/>
      <c r="CR919" s="85"/>
      <c r="CS919" s="85"/>
      <c r="CT919" s="85"/>
    </row>
    <row r="920" spans="1:98" ht="13.5" customHeight="1" x14ac:dyDescent="0.2">
      <c r="A920" s="132" t="str">
        <f>+IF('⑧一覧からの作成用データ（異動届）'!$AC$47="印刷ＯＫ→",1,"")</f>
        <v/>
      </c>
      <c r="B920" s="2413"/>
      <c r="C920" s="2413"/>
      <c r="D920" s="2396"/>
      <c r="E920" s="2396"/>
      <c r="F920" s="2413"/>
      <c r="G920" s="2413"/>
      <c r="H920" s="2396"/>
      <c r="I920" s="2396"/>
      <c r="J920" s="486"/>
      <c r="K920" s="45"/>
      <c r="L920" s="25"/>
      <c r="M920" s="25"/>
      <c r="N920" s="25"/>
      <c r="O920" s="25"/>
      <c r="P920" s="25"/>
      <c r="Q920" s="25"/>
      <c r="R920" s="25"/>
      <c r="S920" s="25"/>
      <c r="T920" s="25"/>
      <c r="U920" s="25"/>
      <c r="V920" s="25"/>
      <c r="W920" s="25"/>
      <c r="X920" s="25"/>
      <c r="Y920" s="46"/>
      <c r="Z920" s="2402" t="s">
        <v>548</v>
      </c>
      <c r="AA920" s="2403"/>
      <c r="AB920" s="2408" t="s">
        <v>21</v>
      </c>
      <c r="AC920" s="2409"/>
      <c r="AD920" s="2409"/>
      <c r="AE920" s="2409"/>
      <c r="AF920" s="2409"/>
      <c r="AG920" s="2410"/>
      <c r="AH920" s="1682" t="s">
        <v>512</v>
      </c>
      <c r="AI920" s="1683"/>
      <c r="AJ920" s="2097" t="str">
        <f>①伊勢崎市における事業所基本情報!$K$26&amp;"-"&amp;①伊勢崎市における事業所基本情報!Q26&amp;""</f>
        <v>-</v>
      </c>
      <c r="AK920" s="2097"/>
      <c r="AL920" s="2097"/>
      <c r="AM920" s="2097"/>
      <c r="AN920" s="2097"/>
      <c r="AO920" s="2097"/>
      <c r="AP920" s="2097"/>
      <c r="AQ920" s="2097"/>
      <c r="AR920" s="25"/>
      <c r="AS920" s="25"/>
      <c r="AT920" s="25"/>
      <c r="AU920" s="25"/>
      <c r="AV920" s="25"/>
      <c r="AW920" s="25"/>
      <c r="AX920" s="25"/>
      <c r="AY920" s="76"/>
      <c r="AZ920" s="76"/>
      <c r="BA920" s="76"/>
      <c r="BB920" s="76"/>
      <c r="BC920" s="76"/>
      <c r="BD920" s="25"/>
      <c r="BE920" s="25"/>
      <c r="BF920" s="25"/>
      <c r="BG920" s="25"/>
      <c r="BH920" s="2386" t="s">
        <v>468</v>
      </c>
      <c r="BI920" s="2386"/>
      <c r="BJ920" s="2386"/>
      <c r="BK920" s="2386"/>
      <c r="BL920" s="2386"/>
      <c r="BM920" s="2386"/>
      <c r="BN920" s="2386"/>
      <c r="BO920" s="2411" t="str">
        <f>①伊勢崎市における事業所基本情報!$CG$18&amp;""</f>
        <v/>
      </c>
      <c r="BP920" s="2392"/>
      <c r="BQ920" s="2392" t="str">
        <f>①伊勢崎市における事業所基本情報!$CH$18&amp;""</f>
        <v/>
      </c>
      <c r="BR920" s="2392"/>
      <c r="BS920" s="2392" t="str">
        <f>①伊勢崎市における事業所基本情報!$CI$18&amp;""</f>
        <v/>
      </c>
      <c r="BT920" s="2392"/>
      <c r="BU920" s="2392" t="str">
        <f>①伊勢崎市における事業所基本情報!$CJ$18&amp;""</f>
        <v/>
      </c>
      <c r="BV920" s="2392"/>
      <c r="BW920" s="2392" t="str">
        <f>①伊勢崎市における事業所基本情報!$CK$18&amp;""</f>
        <v/>
      </c>
      <c r="BX920" s="2392"/>
      <c r="BY920" s="2392" t="str">
        <f>①伊勢崎市における事業所基本情報!$CL$18&amp;""</f>
        <v/>
      </c>
      <c r="BZ920" s="2392"/>
      <c r="CA920" s="2392" t="str">
        <f>①伊勢崎市における事業所基本情報!$CM$18&amp;""</f>
        <v/>
      </c>
      <c r="CB920" s="2392"/>
      <c r="CC920" s="2392" t="str">
        <f>①伊勢崎市における事業所基本情報!$CN$18&amp;""</f>
        <v/>
      </c>
      <c r="CD920" s="2394"/>
      <c r="CE920" s="86"/>
      <c r="CF920" s="86"/>
      <c r="CG920" s="84"/>
      <c r="CL920" s="85"/>
      <c r="CM920" s="85"/>
      <c r="CN920" s="85"/>
      <c r="CO920" s="85"/>
      <c r="CP920" s="85"/>
      <c r="CQ920" s="85"/>
      <c r="CR920" s="85"/>
      <c r="CS920" s="85"/>
      <c r="CT920" s="85"/>
    </row>
    <row r="921" spans="1:98" ht="12" customHeight="1" x14ac:dyDescent="0.2">
      <c r="A921" s="132" t="str">
        <f>+IF('⑧一覧からの作成用データ（異動届）'!$AC$47="印刷ＯＫ→",1,"")</f>
        <v/>
      </c>
      <c r="B921" s="2413"/>
      <c r="C921" s="2413"/>
      <c r="D921" s="2396"/>
      <c r="E921" s="2396"/>
      <c r="F921" s="2413"/>
      <c r="G921" s="2413"/>
      <c r="H921" s="2396"/>
      <c r="I921" s="2396"/>
      <c r="J921" s="486"/>
      <c r="K921" s="47"/>
      <c r="L921" s="76"/>
      <c r="M921" s="76"/>
      <c r="N921" s="76"/>
      <c r="O921" s="76"/>
      <c r="P921" s="76"/>
      <c r="Q921" s="76"/>
      <c r="R921" s="76"/>
      <c r="S921" s="76"/>
      <c r="T921" s="76"/>
      <c r="U921" s="76"/>
      <c r="V921" s="76"/>
      <c r="W921" s="76"/>
      <c r="X921" s="76"/>
      <c r="Y921" s="48"/>
      <c r="Z921" s="2404"/>
      <c r="AA921" s="2405"/>
      <c r="AB921" s="1640"/>
      <c r="AC921" s="1590"/>
      <c r="AD921" s="1590"/>
      <c r="AE921" s="1590"/>
      <c r="AF921" s="1590"/>
      <c r="AG921" s="1641"/>
      <c r="AH921" s="1568" t="str">
        <f>①伊勢崎市における事業所基本情報!$I$27&amp;""</f>
        <v/>
      </c>
      <c r="AI921" s="1569"/>
      <c r="AJ921" s="1569"/>
      <c r="AK921" s="1569"/>
      <c r="AL921" s="1569"/>
      <c r="AM921" s="1569"/>
      <c r="AN921" s="1569"/>
      <c r="AO921" s="1569"/>
      <c r="AP921" s="1569"/>
      <c r="AQ921" s="1569"/>
      <c r="AR921" s="1569"/>
      <c r="AS921" s="1569"/>
      <c r="AT921" s="1569"/>
      <c r="AU921" s="1569"/>
      <c r="AV921" s="1569"/>
      <c r="AW921" s="1569"/>
      <c r="AX921" s="1569"/>
      <c r="AY921" s="1569"/>
      <c r="AZ921" s="1569"/>
      <c r="BA921" s="1569"/>
      <c r="BB921" s="1569"/>
      <c r="BC921" s="1569"/>
      <c r="BD921" s="1569"/>
      <c r="BE921" s="1569"/>
      <c r="BF921" s="1569"/>
      <c r="BG921" s="1569"/>
      <c r="BH921" s="2386"/>
      <c r="BI921" s="2386"/>
      <c r="BJ921" s="2386"/>
      <c r="BK921" s="2386"/>
      <c r="BL921" s="2386"/>
      <c r="BM921" s="2386"/>
      <c r="BN921" s="2386"/>
      <c r="BO921" s="2412"/>
      <c r="BP921" s="2393"/>
      <c r="BQ921" s="2393"/>
      <c r="BR921" s="2393"/>
      <c r="BS921" s="2393"/>
      <c r="BT921" s="2393"/>
      <c r="BU921" s="2393"/>
      <c r="BV921" s="2393"/>
      <c r="BW921" s="2393"/>
      <c r="BX921" s="2393"/>
      <c r="BY921" s="2393"/>
      <c r="BZ921" s="2393"/>
      <c r="CA921" s="2393"/>
      <c r="CB921" s="2393"/>
      <c r="CC921" s="2393"/>
      <c r="CD921" s="2395"/>
      <c r="CE921" s="86"/>
      <c r="CF921" s="86"/>
      <c r="CG921" s="77"/>
      <c r="CL921" s="85"/>
      <c r="CM921" s="85"/>
      <c r="CN921" s="85"/>
      <c r="CO921" s="85"/>
      <c r="CP921" s="85"/>
      <c r="CQ921" s="85"/>
      <c r="CR921" s="85"/>
      <c r="CS921" s="85"/>
      <c r="CT921" s="85"/>
    </row>
    <row r="922" spans="1:98" ht="12" customHeight="1" x14ac:dyDescent="0.2">
      <c r="A922" s="132" t="str">
        <f>+IF('⑧一覧からの作成用データ（異動届）'!$AC$47="印刷ＯＫ→",1,"")</f>
        <v/>
      </c>
      <c r="B922" s="2413"/>
      <c r="C922" s="2413"/>
      <c r="D922" s="2396"/>
      <c r="E922" s="2396"/>
      <c r="F922" s="2413"/>
      <c r="G922" s="2413"/>
      <c r="H922" s="2396"/>
      <c r="I922" s="2396"/>
      <c r="J922" s="486"/>
      <c r="K922" s="2165" t="s">
        <v>514</v>
      </c>
      <c r="L922" s="1564"/>
      <c r="M922" s="1564"/>
      <c r="N922" s="1564"/>
      <c r="O922" s="1564"/>
      <c r="P922" s="2378" t="s">
        <v>19</v>
      </c>
      <c r="Q922" s="2378"/>
      <c r="R922" s="2378"/>
      <c r="S922" s="2378"/>
      <c r="T922" s="2378"/>
      <c r="U922" s="2378"/>
      <c r="V922" s="2378"/>
      <c r="W922" s="2378"/>
      <c r="X922" s="2378"/>
      <c r="Y922" s="2379"/>
      <c r="Z922" s="2404"/>
      <c r="AA922" s="2405"/>
      <c r="AB922" s="1640"/>
      <c r="AC922" s="1590"/>
      <c r="AD922" s="1590"/>
      <c r="AE922" s="1590"/>
      <c r="AF922" s="1590"/>
      <c r="AG922" s="1641"/>
      <c r="AH922" s="1568"/>
      <c r="AI922" s="1569"/>
      <c r="AJ922" s="1569"/>
      <c r="AK922" s="1569"/>
      <c r="AL922" s="1569"/>
      <c r="AM922" s="1569"/>
      <c r="AN922" s="1569"/>
      <c r="AO922" s="1569"/>
      <c r="AP922" s="1569"/>
      <c r="AQ922" s="1569"/>
      <c r="AR922" s="1569"/>
      <c r="AS922" s="1569"/>
      <c r="AT922" s="1569"/>
      <c r="AU922" s="1569"/>
      <c r="AV922" s="1569"/>
      <c r="AW922" s="1569"/>
      <c r="AX922" s="1569"/>
      <c r="AY922" s="1569"/>
      <c r="AZ922" s="1569"/>
      <c r="BA922" s="1569"/>
      <c r="BB922" s="1569"/>
      <c r="BC922" s="1569"/>
      <c r="BD922" s="1569"/>
      <c r="BE922" s="1569"/>
      <c r="BF922" s="1569"/>
      <c r="BG922" s="1569"/>
      <c r="BH922" s="1561" t="s">
        <v>549</v>
      </c>
      <c r="BI922" s="1561"/>
      <c r="BJ922" s="1561"/>
      <c r="BK922" s="1561"/>
      <c r="BL922" s="1561"/>
      <c r="BM922" s="1561"/>
      <c r="BN922" s="1561"/>
      <c r="BO922" s="2380" t="s">
        <v>550</v>
      </c>
      <c r="BP922" s="2381"/>
      <c r="BQ922" s="2381"/>
      <c r="BR922" s="2381"/>
      <c r="BS922" s="2381"/>
      <c r="BT922" s="2381"/>
      <c r="BU922" s="2381"/>
      <c r="BV922" s="2381"/>
      <c r="BW922" s="2381"/>
      <c r="BX922" s="2381"/>
      <c r="BY922" s="2381"/>
      <c r="BZ922" s="2381"/>
      <c r="CA922" s="2381"/>
      <c r="CB922" s="2381"/>
      <c r="CC922" s="2381"/>
      <c r="CD922" s="2382"/>
      <c r="CE922" s="78"/>
      <c r="CF922" s="78"/>
      <c r="CG922" s="77"/>
      <c r="CL922" s="85"/>
      <c r="CM922" s="85"/>
      <c r="CN922" s="85"/>
      <c r="CO922" s="85"/>
      <c r="CP922" s="85"/>
      <c r="CQ922" s="85"/>
      <c r="CR922" s="85"/>
      <c r="CS922" s="85"/>
      <c r="CT922" s="85"/>
    </row>
    <row r="923" spans="1:98" ht="12" customHeight="1" x14ac:dyDescent="0.2">
      <c r="A923" s="132" t="str">
        <f>+IF('⑧一覧からの作成用データ（異動届）'!$AC$47="印刷ＯＫ→",1,"")</f>
        <v/>
      </c>
      <c r="B923" s="2413"/>
      <c r="C923" s="2413"/>
      <c r="D923" s="2396"/>
      <c r="E923" s="2396"/>
      <c r="F923" s="2413"/>
      <c r="G923" s="2413"/>
      <c r="H923" s="2396"/>
      <c r="I923" s="2396"/>
      <c r="J923" s="486"/>
      <c r="K923" s="2165"/>
      <c r="L923" s="1564"/>
      <c r="M923" s="1564"/>
      <c r="N923" s="1564"/>
      <c r="O923" s="1564"/>
      <c r="P923" s="2378"/>
      <c r="Q923" s="2378"/>
      <c r="R923" s="2378"/>
      <c r="S923" s="2378"/>
      <c r="T923" s="2378"/>
      <c r="U923" s="2378"/>
      <c r="V923" s="2378"/>
      <c r="W923" s="2378"/>
      <c r="X923" s="2378"/>
      <c r="Y923" s="2379"/>
      <c r="Z923" s="2404"/>
      <c r="AA923" s="2405"/>
      <c r="AB923" s="1637"/>
      <c r="AC923" s="1638"/>
      <c r="AD923" s="1638"/>
      <c r="AE923" s="1638"/>
      <c r="AF923" s="1638"/>
      <c r="AG923" s="1642"/>
      <c r="AH923" s="1570"/>
      <c r="AI923" s="1571"/>
      <c r="AJ923" s="1571"/>
      <c r="AK923" s="1571"/>
      <c r="AL923" s="1571"/>
      <c r="AM923" s="1571"/>
      <c r="AN923" s="1571"/>
      <c r="AO923" s="1571"/>
      <c r="AP923" s="1571"/>
      <c r="AQ923" s="1571"/>
      <c r="AR923" s="1571"/>
      <c r="AS923" s="1571"/>
      <c r="AT923" s="1571"/>
      <c r="AU923" s="1571"/>
      <c r="AV923" s="1571"/>
      <c r="AW923" s="1571"/>
      <c r="AX923" s="1571"/>
      <c r="AY923" s="1571"/>
      <c r="AZ923" s="1571"/>
      <c r="BA923" s="1571"/>
      <c r="BB923" s="1571"/>
      <c r="BC923" s="1571"/>
      <c r="BD923" s="1571"/>
      <c r="BE923" s="1571"/>
      <c r="BF923" s="1571"/>
      <c r="BG923" s="1571"/>
      <c r="BH923" s="1561"/>
      <c r="BI923" s="1561"/>
      <c r="BJ923" s="1561"/>
      <c r="BK923" s="1561"/>
      <c r="BL923" s="1561"/>
      <c r="BM923" s="1561"/>
      <c r="BN923" s="1561"/>
      <c r="BO923" s="2383"/>
      <c r="BP923" s="2384"/>
      <c r="BQ923" s="2384"/>
      <c r="BR923" s="2384"/>
      <c r="BS923" s="2384"/>
      <c r="BT923" s="2384"/>
      <c r="BU923" s="2384"/>
      <c r="BV923" s="2384"/>
      <c r="BW923" s="2384"/>
      <c r="BX923" s="2384"/>
      <c r="BY923" s="2384"/>
      <c r="BZ923" s="2384"/>
      <c r="CA923" s="2384"/>
      <c r="CB923" s="2384"/>
      <c r="CC923" s="2384"/>
      <c r="CD923" s="2385"/>
      <c r="CE923" s="78"/>
      <c r="CF923" s="78"/>
      <c r="CG923" s="77"/>
      <c r="CL923" s="85"/>
      <c r="CM923" s="85"/>
      <c r="CN923" s="85"/>
      <c r="CO923" s="85"/>
      <c r="CP923" s="85"/>
      <c r="CQ923" s="85"/>
      <c r="CR923" s="85"/>
      <c r="CS923" s="85"/>
      <c r="CT923" s="85"/>
    </row>
    <row r="924" spans="1:98" ht="13.5" customHeight="1" x14ac:dyDescent="0.2">
      <c r="A924" s="132" t="str">
        <f>+IF('⑧一覧からの作成用データ（異動届）'!$AC$47="印刷ＯＫ→",1,"")</f>
        <v/>
      </c>
      <c r="B924" s="2413"/>
      <c r="C924" s="2413"/>
      <c r="D924" s="2396"/>
      <c r="E924" s="2396"/>
      <c r="F924" s="2413"/>
      <c r="G924" s="2413"/>
      <c r="H924" s="2396"/>
      <c r="I924" s="2396"/>
      <c r="J924" s="486"/>
      <c r="K924" s="47"/>
      <c r="L924" s="76"/>
      <c r="M924" s="76"/>
      <c r="N924" s="76"/>
      <c r="O924" s="76"/>
      <c r="P924" s="76"/>
      <c r="Q924" s="76"/>
      <c r="R924" s="76"/>
      <c r="S924" s="76"/>
      <c r="T924" s="76"/>
      <c r="U924" s="76"/>
      <c r="V924" s="76"/>
      <c r="W924" s="76"/>
      <c r="X924" s="76"/>
      <c r="Y924" s="48"/>
      <c r="Z924" s="2404"/>
      <c r="AA924" s="2405"/>
      <c r="AB924" s="1634" t="s">
        <v>538</v>
      </c>
      <c r="AC924" s="1634"/>
      <c r="AD924" s="1634"/>
      <c r="AE924" s="1634"/>
      <c r="AF924" s="1634"/>
      <c r="AG924" s="1634"/>
      <c r="AH924" s="1610" t="str">
        <f>①伊勢崎市における事業所基本情報!$I$20&amp;""</f>
        <v/>
      </c>
      <c r="AI924" s="1611"/>
      <c r="AJ924" s="1611"/>
      <c r="AK924" s="1611"/>
      <c r="AL924" s="1611"/>
      <c r="AM924" s="1611"/>
      <c r="AN924" s="1611"/>
      <c r="AO924" s="1611"/>
      <c r="AP924" s="1611"/>
      <c r="AQ924" s="1611"/>
      <c r="AR924" s="1611"/>
      <c r="AS924" s="1611"/>
      <c r="AT924" s="1611"/>
      <c r="AU924" s="1611"/>
      <c r="AV924" s="1611"/>
      <c r="AW924" s="1611"/>
      <c r="AX924" s="1611"/>
      <c r="AY924" s="1611"/>
      <c r="AZ924" s="1611"/>
      <c r="BA924" s="1611"/>
      <c r="BB924" s="1611"/>
      <c r="BC924" s="1611"/>
      <c r="BD924" s="1611"/>
      <c r="BE924" s="1611"/>
      <c r="BF924" s="1611"/>
      <c r="BG924" s="1612"/>
      <c r="BH924" s="2386" t="s">
        <v>12</v>
      </c>
      <c r="BI924" s="2386"/>
      <c r="BJ924" s="2386"/>
      <c r="BK924" s="2386"/>
      <c r="BL924" s="1550" t="s">
        <v>33</v>
      </c>
      <c r="BM924" s="1550"/>
      <c r="BN924" s="1550"/>
      <c r="BO924" s="2388" t="str">
        <f>①伊勢崎市における事業所基本情報!$I$35&amp;""</f>
        <v/>
      </c>
      <c r="BP924" s="1614"/>
      <c r="BQ924" s="1614"/>
      <c r="BR924" s="1614"/>
      <c r="BS924" s="1614"/>
      <c r="BT924" s="1614"/>
      <c r="BU924" s="1614"/>
      <c r="BV924" s="1614"/>
      <c r="BW924" s="1614"/>
      <c r="BX924" s="1614"/>
      <c r="BY924" s="1614"/>
      <c r="BZ924" s="1614"/>
      <c r="CA924" s="1614"/>
      <c r="CB924" s="1614"/>
      <c r="CC924" s="1614"/>
      <c r="CD924" s="2389"/>
      <c r="CE924" s="78"/>
      <c r="CF924" s="78"/>
      <c r="CG924" s="77"/>
      <c r="CL924" s="85"/>
    </row>
    <row r="925" spans="1:98" ht="12" customHeight="1" x14ac:dyDescent="0.2">
      <c r="A925" s="132" t="str">
        <f>+IF('⑧一覧からの作成用データ（異動届）'!$AC$47="印刷ＯＫ→",1,"")</f>
        <v/>
      </c>
      <c r="B925" s="2413"/>
      <c r="C925" s="2413"/>
      <c r="D925" s="2396"/>
      <c r="E925" s="2396"/>
      <c r="F925" s="2413"/>
      <c r="G925" s="2413"/>
      <c r="H925" s="2396"/>
      <c r="I925" s="2396"/>
      <c r="J925" s="486"/>
      <c r="K925" s="2438">
        <f ca="1">IF('⑧一覧からの作成用データ（異動届）'!$B$31="","",'⑧一覧からの作成用データ（異動届）'!$B$31)</f>
        <v>45617</v>
      </c>
      <c r="L925" s="2439"/>
      <c r="M925" s="2439"/>
      <c r="N925" s="2439"/>
      <c r="O925" s="2439"/>
      <c r="P925" s="2439"/>
      <c r="Q925" s="2439"/>
      <c r="R925" s="2439"/>
      <c r="S925" s="2439"/>
      <c r="T925" s="2439"/>
      <c r="U925" s="2439"/>
      <c r="V925" s="2439"/>
      <c r="W925" s="2439"/>
      <c r="X925" s="2439"/>
      <c r="Y925" s="2440"/>
      <c r="Z925" s="2404"/>
      <c r="AA925" s="2405"/>
      <c r="AB925" s="2441" t="s">
        <v>473</v>
      </c>
      <c r="AC925" s="2441"/>
      <c r="AD925" s="2441"/>
      <c r="AE925" s="2441"/>
      <c r="AF925" s="2441"/>
      <c r="AG925" s="2441"/>
      <c r="AH925" s="2442" t="str">
        <f>①伊勢崎市における事業所基本情報!$I$22&amp;""</f>
        <v/>
      </c>
      <c r="AI925" s="2442"/>
      <c r="AJ925" s="2442"/>
      <c r="AK925" s="2442"/>
      <c r="AL925" s="2442"/>
      <c r="AM925" s="2442"/>
      <c r="AN925" s="2442"/>
      <c r="AO925" s="2442"/>
      <c r="AP925" s="2442"/>
      <c r="AQ925" s="2442"/>
      <c r="AR925" s="2442"/>
      <c r="AS925" s="2442"/>
      <c r="AT925" s="2442"/>
      <c r="AU925" s="2442"/>
      <c r="AV925" s="2442"/>
      <c r="AW925" s="2442"/>
      <c r="AX925" s="2442"/>
      <c r="AY925" s="2442"/>
      <c r="AZ925" s="2442"/>
      <c r="BA925" s="2442"/>
      <c r="BB925" s="2442"/>
      <c r="BC925" s="2442"/>
      <c r="BD925" s="2442"/>
      <c r="BE925" s="2442"/>
      <c r="BF925" s="2442"/>
      <c r="BG925" s="2442"/>
      <c r="BH925" s="2386"/>
      <c r="BI925" s="2386"/>
      <c r="BJ925" s="2386"/>
      <c r="BK925" s="2386"/>
      <c r="BL925" s="1550"/>
      <c r="BM925" s="1550"/>
      <c r="BN925" s="1550"/>
      <c r="BO925" s="2390"/>
      <c r="BP925" s="1616"/>
      <c r="BQ925" s="1616"/>
      <c r="BR925" s="1616"/>
      <c r="BS925" s="1616"/>
      <c r="BT925" s="1616"/>
      <c r="BU925" s="1616"/>
      <c r="BV925" s="1616"/>
      <c r="BW925" s="1616"/>
      <c r="BX925" s="1616"/>
      <c r="BY925" s="1616"/>
      <c r="BZ925" s="1616"/>
      <c r="CA925" s="1616"/>
      <c r="CB925" s="1616"/>
      <c r="CC925" s="1616"/>
      <c r="CD925" s="2391"/>
      <c r="CE925" s="78"/>
      <c r="CF925" s="78"/>
      <c r="CG925" s="77"/>
      <c r="CL925" s="85"/>
    </row>
    <row r="926" spans="1:98" ht="12" customHeight="1" x14ac:dyDescent="0.2">
      <c r="A926" s="132" t="str">
        <f>+IF('⑧一覧からの作成用データ（異動届）'!$AC$47="印刷ＯＫ→",1,"")</f>
        <v/>
      </c>
      <c r="B926" s="2413"/>
      <c r="C926" s="2413"/>
      <c r="D926" s="2396"/>
      <c r="E926" s="2396"/>
      <c r="F926" s="2413"/>
      <c r="G926" s="2413"/>
      <c r="H926" s="2396"/>
      <c r="I926" s="2396"/>
      <c r="J926" s="486"/>
      <c r="K926" s="2438"/>
      <c r="L926" s="2439"/>
      <c r="M926" s="2439"/>
      <c r="N926" s="2439"/>
      <c r="O926" s="2439"/>
      <c r="P926" s="2439"/>
      <c r="Q926" s="2439"/>
      <c r="R926" s="2439"/>
      <c r="S926" s="2439"/>
      <c r="T926" s="2439"/>
      <c r="U926" s="2439"/>
      <c r="V926" s="2439"/>
      <c r="W926" s="2439"/>
      <c r="X926" s="2439"/>
      <c r="Y926" s="2440"/>
      <c r="Z926" s="2404"/>
      <c r="AA926" s="2405"/>
      <c r="AB926" s="1550"/>
      <c r="AC926" s="1550"/>
      <c r="AD926" s="1550"/>
      <c r="AE926" s="1550"/>
      <c r="AF926" s="1550"/>
      <c r="AG926" s="1550"/>
      <c r="AH926" s="2443"/>
      <c r="AI926" s="2443"/>
      <c r="AJ926" s="2443"/>
      <c r="AK926" s="2443"/>
      <c r="AL926" s="2443"/>
      <c r="AM926" s="2443"/>
      <c r="AN926" s="2443"/>
      <c r="AO926" s="2443"/>
      <c r="AP926" s="2443"/>
      <c r="AQ926" s="2443"/>
      <c r="AR926" s="2443"/>
      <c r="AS926" s="2443"/>
      <c r="AT926" s="2443"/>
      <c r="AU926" s="2443"/>
      <c r="AV926" s="2443"/>
      <c r="AW926" s="2443"/>
      <c r="AX926" s="2443"/>
      <c r="AY926" s="2443"/>
      <c r="AZ926" s="2443"/>
      <c r="BA926" s="2443"/>
      <c r="BB926" s="2443"/>
      <c r="BC926" s="2443"/>
      <c r="BD926" s="2443"/>
      <c r="BE926" s="2443"/>
      <c r="BF926" s="2443"/>
      <c r="BG926" s="2443"/>
      <c r="BH926" s="2386"/>
      <c r="BI926" s="2386"/>
      <c r="BJ926" s="2386"/>
      <c r="BK926" s="2386"/>
      <c r="BL926" s="1550" t="s">
        <v>3</v>
      </c>
      <c r="BM926" s="1550"/>
      <c r="BN926" s="1550"/>
      <c r="BO926" s="1708" t="str">
        <f>①伊勢崎市における事業所基本情報!$I$37&amp;""</f>
        <v/>
      </c>
      <c r="BP926" s="1709"/>
      <c r="BQ926" s="1709"/>
      <c r="BR926" s="1709"/>
      <c r="BS926" s="1709"/>
      <c r="BT926" s="1709"/>
      <c r="BU926" s="1709"/>
      <c r="BV926" s="1709"/>
      <c r="BW926" s="1709"/>
      <c r="BX926" s="1709"/>
      <c r="BY926" s="1709"/>
      <c r="BZ926" s="1709"/>
      <c r="CA926" s="1709"/>
      <c r="CB926" s="1709"/>
      <c r="CC926" s="1709"/>
      <c r="CD926" s="2444"/>
      <c r="CE926" s="78"/>
      <c r="CF926" s="78"/>
      <c r="CG926" s="77"/>
      <c r="CL926" s="85"/>
      <c r="CM926" s="85"/>
    </row>
    <row r="927" spans="1:98" ht="12" customHeight="1" x14ac:dyDescent="0.2">
      <c r="A927" s="132" t="str">
        <f>+IF('⑧一覧からの作成用データ（異動届）'!$AC$47="印刷ＯＫ→",1,"")</f>
        <v/>
      </c>
      <c r="B927" s="2413"/>
      <c r="C927" s="2413"/>
      <c r="D927" s="2396"/>
      <c r="E927" s="2396"/>
      <c r="F927" s="2413"/>
      <c r="G927" s="2413"/>
      <c r="H927" s="2396"/>
      <c r="I927" s="2396"/>
      <c r="J927" s="486"/>
      <c r="K927" s="2438"/>
      <c r="L927" s="2439"/>
      <c r="M927" s="2439"/>
      <c r="N927" s="2439"/>
      <c r="O927" s="2439"/>
      <c r="P927" s="2439"/>
      <c r="Q927" s="2439"/>
      <c r="R927" s="2439"/>
      <c r="S927" s="2439"/>
      <c r="T927" s="2439"/>
      <c r="U927" s="2439"/>
      <c r="V927" s="2439"/>
      <c r="W927" s="2439"/>
      <c r="X927" s="2439"/>
      <c r="Y927" s="2440"/>
      <c r="Z927" s="2404"/>
      <c r="AA927" s="2405"/>
      <c r="AB927" s="1550"/>
      <c r="AC927" s="1550"/>
      <c r="AD927" s="1550"/>
      <c r="AE927" s="1550"/>
      <c r="AF927" s="1550"/>
      <c r="AG927" s="1550"/>
      <c r="AH927" s="2443"/>
      <c r="AI927" s="2443"/>
      <c r="AJ927" s="2443"/>
      <c r="AK927" s="2443"/>
      <c r="AL927" s="2443"/>
      <c r="AM927" s="2443"/>
      <c r="AN927" s="2443"/>
      <c r="AO927" s="2443"/>
      <c r="AP927" s="2443"/>
      <c r="AQ927" s="2443"/>
      <c r="AR927" s="2443"/>
      <c r="AS927" s="2443"/>
      <c r="AT927" s="2443"/>
      <c r="AU927" s="2443"/>
      <c r="AV927" s="2443"/>
      <c r="AW927" s="2443"/>
      <c r="AX927" s="2443"/>
      <c r="AY927" s="2443"/>
      <c r="AZ927" s="2443"/>
      <c r="BA927" s="2443"/>
      <c r="BB927" s="2443"/>
      <c r="BC927" s="2443"/>
      <c r="BD927" s="2443"/>
      <c r="BE927" s="2443"/>
      <c r="BF927" s="2443"/>
      <c r="BG927" s="2443"/>
      <c r="BH927" s="2386"/>
      <c r="BI927" s="2386"/>
      <c r="BJ927" s="2386"/>
      <c r="BK927" s="2386"/>
      <c r="BL927" s="1550"/>
      <c r="BM927" s="1550"/>
      <c r="BN927" s="1550"/>
      <c r="BO927" s="1711"/>
      <c r="BP927" s="1712"/>
      <c r="BQ927" s="1712"/>
      <c r="BR927" s="1712"/>
      <c r="BS927" s="1712"/>
      <c r="BT927" s="1712"/>
      <c r="BU927" s="1712"/>
      <c r="BV927" s="1712"/>
      <c r="BW927" s="1712"/>
      <c r="BX927" s="1712"/>
      <c r="BY927" s="1712"/>
      <c r="BZ927" s="1712"/>
      <c r="CA927" s="1712"/>
      <c r="CB927" s="1712"/>
      <c r="CC927" s="1712"/>
      <c r="CD927" s="2445"/>
      <c r="CE927" s="78"/>
      <c r="CF927" s="78"/>
      <c r="CG927" s="77"/>
      <c r="CL927" s="85"/>
      <c r="CM927" s="85"/>
    </row>
    <row r="928" spans="1:98" ht="12" customHeight="1" x14ac:dyDescent="0.2">
      <c r="A928" s="132" t="str">
        <f>+IF('⑧一覧からの作成用データ（異動届）'!$AC$47="印刷ＯＫ→",1,"")</f>
        <v/>
      </c>
      <c r="B928" s="2413"/>
      <c r="C928" s="2413"/>
      <c r="D928" s="2396"/>
      <c r="E928" s="2396"/>
      <c r="F928" s="2413"/>
      <c r="G928" s="2413"/>
      <c r="H928" s="2396"/>
      <c r="I928" s="2396"/>
      <c r="J928" s="486"/>
      <c r="K928" s="47"/>
      <c r="L928" s="76"/>
      <c r="M928" s="76"/>
      <c r="N928" s="76"/>
      <c r="O928" s="76"/>
      <c r="P928" s="76"/>
      <c r="Q928" s="76"/>
      <c r="R928" s="76"/>
      <c r="S928" s="76"/>
      <c r="T928" s="76"/>
      <c r="U928" s="76"/>
      <c r="V928" s="76"/>
      <c r="W928" s="76"/>
      <c r="X928" s="76"/>
      <c r="Y928" s="48"/>
      <c r="Z928" s="2404"/>
      <c r="AA928" s="2405"/>
      <c r="AB928" s="1550" t="s">
        <v>522</v>
      </c>
      <c r="AC928" s="1550"/>
      <c r="AD928" s="1550"/>
      <c r="AE928" s="1550"/>
      <c r="AF928" s="1550"/>
      <c r="AG928" s="1550"/>
      <c r="AH928" s="1543" t="str">
        <f>①伊勢崎市における事業所基本情報!$CG$35&amp;""</f>
        <v/>
      </c>
      <c r="AI928" s="1544"/>
      <c r="AJ928" s="1543" t="str">
        <f>①伊勢崎市における事業所基本情報!$CH$35&amp;""</f>
        <v/>
      </c>
      <c r="AK928" s="1544"/>
      <c r="AL928" s="1543" t="str">
        <f>①伊勢崎市における事業所基本情報!$CI$35&amp;""</f>
        <v/>
      </c>
      <c r="AM928" s="1544"/>
      <c r="AN928" s="1543" t="str">
        <f>①伊勢崎市における事業所基本情報!$CJ$35&amp;""</f>
        <v/>
      </c>
      <c r="AO928" s="1544"/>
      <c r="AP928" s="1543" t="str">
        <f>①伊勢崎市における事業所基本情報!$CK$35&amp;""</f>
        <v/>
      </c>
      <c r="AQ928" s="1544"/>
      <c r="AR928" s="1543" t="str">
        <f>①伊勢崎市における事業所基本情報!$CL$35&amp;""</f>
        <v/>
      </c>
      <c r="AS928" s="1544"/>
      <c r="AT928" s="1543" t="str">
        <f>①伊勢崎市における事業所基本情報!$CM$35&amp;""</f>
        <v/>
      </c>
      <c r="AU928" s="1544"/>
      <c r="AV928" s="1543" t="str">
        <f>①伊勢崎市における事業所基本情報!$CN$35&amp;""</f>
        <v/>
      </c>
      <c r="AW928" s="1544"/>
      <c r="AX928" s="1543" t="str">
        <f>①伊勢崎市における事業所基本情報!$CO$35&amp;""</f>
        <v/>
      </c>
      <c r="AY928" s="1544"/>
      <c r="AZ928" s="1543" t="str">
        <f>①伊勢崎市における事業所基本情報!$CP$35&amp;""</f>
        <v/>
      </c>
      <c r="BA928" s="1544"/>
      <c r="BB928" s="1543" t="str">
        <f>①伊勢崎市における事業所基本情報!$CQ$35&amp;""</f>
        <v/>
      </c>
      <c r="BC928" s="1544"/>
      <c r="BD928" s="1543" t="str">
        <f>①伊勢崎市における事業所基本情報!$CR$35&amp;""</f>
        <v/>
      </c>
      <c r="BE928" s="1544"/>
      <c r="BF928" s="1736" t="str">
        <f>①伊勢崎市における事業所基本情報!$CS$35&amp;""</f>
        <v/>
      </c>
      <c r="BG928" s="1737"/>
      <c r="BH928" s="2386"/>
      <c r="BI928" s="2386"/>
      <c r="BJ928" s="2386"/>
      <c r="BK928" s="2386"/>
      <c r="BL928" s="1550" t="s">
        <v>4</v>
      </c>
      <c r="BM928" s="1550"/>
      <c r="BN928" s="1550"/>
      <c r="BO928" s="1714" t="str">
        <f>①伊勢崎市における事業所基本情報!$I$39&amp;""</f>
        <v/>
      </c>
      <c r="BP928" s="1715"/>
      <c r="BQ928" s="1715"/>
      <c r="BR928" s="1715"/>
      <c r="BS928" s="1715"/>
      <c r="BT928" s="1715"/>
      <c r="BU928" s="1715"/>
      <c r="BV928" s="1715"/>
      <c r="BW928" s="1715"/>
      <c r="BX928" s="1715"/>
      <c r="BY928" s="1715"/>
      <c r="BZ928" s="1715"/>
      <c r="CA928" s="1715"/>
      <c r="CB928" s="1715"/>
      <c r="CC928" s="1715"/>
      <c r="CD928" s="2340"/>
      <c r="CE928" s="78"/>
      <c r="CF928" s="78"/>
      <c r="CL928" s="85"/>
      <c r="CM928" s="85"/>
      <c r="CN928" s="85"/>
      <c r="CO928" s="85"/>
      <c r="CP928" s="85"/>
      <c r="CQ928" s="85"/>
      <c r="CR928" s="85"/>
      <c r="CS928" s="85"/>
      <c r="CT928" s="85"/>
    </row>
    <row r="929" spans="1:100" ht="12" customHeight="1" thickBot="1" x14ac:dyDescent="0.25">
      <c r="A929" s="132" t="str">
        <f>+IF('⑧一覧からの作成用データ（異動届）'!$AC$47="印刷ＯＫ→",1,"")</f>
        <v/>
      </c>
      <c r="B929" s="2413"/>
      <c r="C929" s="2413"/>
      <c r="D929" s="2396"/>
      <c r="E929" s="2396"/>
      <c r="F929" s="2413"/>
      <c r="G929" s="2413"/>
      <c r="H929" s="2396"/>
      <c r="I929" s="2396"/>
      <c r="J929" s="486"/>
      <c r="K929" s="49"/>
      <c r="L929" s="19"/>
      <c r="M929" s="19"/>
      <c r="N929" s="19"/>
      <c r="O929" s="19"/>
      <c r="P929" s="19"/>
      <c r="Q929" s="19"/>
      <c r="R929" s="19"/>
      <c r="S929" s="19"/>
      <c r="T929" s="19"/>
      <c r="U929" s="19"/>
      <c r="V929" s="19"/>
      <c r="W929" s="19"/>
      <c r="X929" s="19"/>
      <c r="Y929" s="50"/>
      <c r="Z929" s="2406"/>
      <c r="AA929" s="2407"/>
      <c r="AB929" s="1550"/>
      <c r="AC929" s="1550"/>
      <c r="AD929" s="1550"/>
      <c r="AE929" s="1550"/>
      <c r="AF929" s="1550"/>
      <c r="AG929" s="1550"/>
      <c r="AH929" s="1620"/>
      <c r="AI929" s="1621"/>
      <c r="AJ929" s="1620"/>
      <c r="AK929" s="1621"/>
      <c r="AL929" s="1620"/>
      <c r="AM929" s="1621"/>
      <c r="AN929" s="1545"/>
      <c r="AO929" s="1546"/>
      <c r="AP929" s="1545"/>
      <c r="AQ929" s="1546"/>
      <c r="AR929" s="1545"/>
      <c r="AS929" s="1546"/>
      <c r="AT929" s="1545"/>
      <c r="AU929" s="1546"/>
      <c r="AV929" s="1545"/>
      <c r="AW929" s="1546"/>
      <c r="AX929" s="1545"/>
      <c r="AY929" s="1546"/>
      <c r="AZ929" s="1545"/>
      <c r="BA929" s="1546"/>
      <c r="BB929" s="1545"/>
      <c r="BC929" s="1546"/>
      <c r="BD929" s="1545"/>
      <c r="BE929" s="1546"/>
      <c r="BF929" s="1738"/>
      <c r="BG929" s="1543"/>
      <c r="BH929" s="2387"/>
      <c r="BI929" s="2387"/>
      <c r="BJ929" s="2387"/>
      <c r="BK929" s="2387"/>
      <c r="BL929" s="1634"/>
      <c r="BM929" s="1634"/>
      <c r="BN929" s="1634"/>
      <c r="BO929" s="2341"/>
      <c r="BP929" s="2342"/>
      <c r="BQ929" s="2342"/>
      <c r="BR929" s="2342"/>
      <c r="BS929" s="2342"/>
      <c r="BT929" s="2342"/>
      <c r="BU929" s="2342"/>
      <c r="BV929" s="2342"/>
      <c r="BW929" s="2342"/>
      <c r="BX929" s="2342"/>
      <c r="BY929" s="2342"/>
      <c r="BZ929" s="2342"/>
      <c r="CA929" s="2342"/>
      <c r="CB929" s="2342"/>
      <c r="CC929" s="2342"/>
      <c r="CD929" s="2343"/>
      <c r="CE929" s="78"/>
      <c r="CF929" s="78"/>
      <c r="CG929" s="77"/>
      <c r="CH929" s="77"/>
      <c r="CN929" s="85"/>
      <c r="CO929" s="85"/>
      <c r="CP929" s="85"/>
      <c r="CQ929" s="85"/>
      <c r="CR929" s="85"/>
      <c r="CS929" s="85"/>
      <c r="CT929" s="85"/>
      <c r="CU929" s="85"/>
      <c r="CV929" s="85"/>
    </row>
    <row r="930" spans="1:100" ht="13.5" customHeight="1" x14ac:dyDescent="0.2">
      <c r="A930" s="132" t="str">
        <f>+IF('⑧一覧からの作成用データ（異動届）'!$AC$47="印刷ＯＫ→",1,"")</f>
        <v/>
      </c>
      <c r="B930" s="2413"/>
      <c r="C930" s="2413"/>
      <c r="D930" s="2396"/>
      <c r="E930" s="2396"/>
      <c r="F930" s="2413"/>
      <c r="G930" s="2413"/>
      <c r="H930" s="2396"/>
      <c r="I930" s="2396"/>
      <c r="J930" s="486"/>
      <c r="K930" s="2344" t="s">
        <v>22</v>
      </c>
      <c r="L930" s="2344"/>
      <c r="M930" s="697" t="s">
        <v>530</v>
      </c>
      <c r="N930" s="2051"/>
      <c r="O930" s="2051"/>
      <c r="P930" s="2051"/>
      <c r="Q930" s="2051"/>
      <c r="R930" s="2053"/>
      <c r="S930" s="1680" t="str">
        <f>'⑧一覧からの作成用データ（異動届）'!$D$47&amp;""</f>
        <v/>
      </c>
      <c r="T930" s="1681"/>
      <c r="U930" s="1681"/>
      <c r="V930" s="1681"/>
      <c r="W930" s="1681"/>
      <c r="X930" s="1681"/>
      <c r="Y930" s="1681"/>
      <c r="Z930" s="1681"/>
      <c r="AA930" s="1681"/>
      <c r="AB930" s="1681"/>
      <c r="AC930" s="1681"/>
      <c r="AD930" s="1681"/>
      <c r="AE930" s="1681"/>
      <c r="AF930" s="1681"/>
      <c r="AG930" s="1681"/>
      <c r="AH930" s="1681"/>
      <c r="AI930" s="1681"/>
      <c r="AJ930" s="1681"/>
      <c r="AK930" s="1681"/>
      <c r="AL930" s="1681"/>
      <c r="AM930" s="1681"/>
      <c r="AN930" s="2345" t="s">
        <v>71</v>
      </c>
      <c r="AO930" s="2316"/>
      <c r="AP930" s="2316"/>
      <c r="AQ930" s="2316"/>
      <c r="AR930" s="2346"/>
      <c r="AS930" s="2316" t="s">
        <v>77</v>
      </c>
      <c r="AT930" s="2316"/>
      <c r="AU930" s="2316"/>
      <c r="AV930" s="2316"/>
      <c r="AW930" s="2346"/>
      <c r="AX930" s="2315" t="s">
        <v>251</v>
      </c>
      <c r="AY930" s="2316"/>
      <c r="AZ930" s="2316"/>
      <c r="BA930" s="2316"/>
      <c r="BB930" s="2317"/>
      <c r="BC930" s="2323" t="s">
        <v>72</v>
      </c>
      <c r="BD930" s="2323"/>
      <c r="BE930" s="2324"/>
      <c r="BF930" s="2030" t="s">
        <v>75</v>
      </c>
      <c r="BG930" s="2031"/>
      <c r="BH930" s="2031"/>
      <c r="BI930" s="2031"/>
      <c r="BJ930" s="2031"/>
      <c r="BK930" s="2031"/>
      <c r="BL930" s="2031"/>
      <c r="BM930" s="2031"/>
      <c r="BN930" s="2031"/>
      <c r="BO930" s="2031"/>
      <c r="BP930" s="2032"/>
      <c r="BQ930" s="2329" t="s">
        <v>76</v>
      </c>
      <c r="BR930" s="2330"/>
      <c r="BS930" s="2330"/>
      <c r="BT930" s="2330"/>
      <c r="BU930" s="2330"/>
      <c r="BV930" s="2330"/>
      <c r="BW930" s="2330"/>
      <c r="BX930" s="2330"/>
      <c r="BY930" s="2330"/>
      <c r="BZ930" s="2330"/>
      <c r="CA930" s="2330"/>
      <c r="CB930" s="2330"/>
      <c r="CC930" s="2330"/>
      <c r="CD930" s="2331"/>
      <c r="CE930" s="76"/>
      <c r="CF930" s="76"/>
      <c r="CG930" s="77"/>
      <c r="CH930" s="77"/>
      <c r="CN930" s="85"/>
      <c r="CO930" s="85"/>
      <c r="CP930" s="85"/>
      <c r="CQ930" s="85"/>
      <c r="CR930" s="85"/>
      <c r="CS930" s="85"/>
      <c r="CT930" s="85"/>
      <c r="CU930" s="85"/>
      <c r="CV930" s="85"/>
    </row>
    <row r="931" spans="1:100" ht="13.5" customHeight="1" x14ac:dyDescent="0.2">
      <c r="A931" s="132" t="str">
        <f>+IF('⑧一覧からの作成用データ（異動届）'!$AC$47="印刷ＯＫ→",1,"")</f>
        <v/>
      </c>
      <c r="B931" s="2413"/>
      <c r="C931" s="2413"/>
      <c r="D931" s="2396"/>
      <c r="E931" s="2396"/>
      <c r="F931" s="2413"/>
      <c r="G931" s="2413"/>
      <c r="H931" s="2396"/>
      <c r="I931" s="2396"/>
      <c r="J931" s="486"/>
      <c r="K931" s="2344"/>
      <c r="L931" s="2344"/>
      <c r="M931" s="2333" t="s">
        <v>3</v>
      </c>
      <c r="N931" s="2334"/>
      <c r="O931" s="2334"/>
      <c r="P931" s="2334"/>
      <c r="Q931" s="2334"/>
      <c r="R931" s="2335"/>
      <c r="S931" s="1568" t="str">
        <f>'⑧一覧からの作成用データ（異動届）'!$C$47&amp;""</f>
        <v/>
      </c>
      <c r="T931" s="1569"/>
      <c r="U931" s="1569"/>
      <c r="V931" s="1569"/>
      <c r="W931" s="1569"/>
      <c r="X931" s="1569"/>
      <c r="Y931" s="1569"/>
      <c r="Z931" s="1569"/>
      <c r="AA931" s="1569"/>
      <c r="AB931" s="1569"/>
      <c r="AC931" s="1569"/>
      <c r="AD931" s="1569"/>
      <c r="AE931" s="1569"/>
      <c r="AF931" s="1569"/>
      <c r="AG931" s="1569"/>
      <c r="AH931" s="1569"/>
      <c r="AI931" s="1569"/>
      <c r="AJ931" s="1569"/>
      <c r="AK931" s="1569"/>
      <c r="AL931" s="1569"/>
      <c r="AM931" s="1569"/>
      <c r="AN931" s="2347"/>
      <c r="AO931" s="1613"/>
      <c r="AP931" s="1613"/>
      <c r="AQ931" s="1613"/>
      <c r="AR931" s="2348"/>
      <c r="AS931" s="1613"/>
      <c r="AT931" s="1613"/>
      <c r="AU931" s="1613"/>
      <c r="AV931" s="1613"/>
      <c r="AW931" s="2348"/>
      <c r="AX931" s="2318"/>
      <c r="AY931" s="1613"/>
      <c r="AZ931" s="1613"/>
      <c r="BA931" s="1613"/>
      <c r="BB931" s="2319"/>
      <c r="BC931" s="2325"/>
      <c r="BD931" s="2325"/>
      <c r="BE931" s="2326"/>
      <c r="BF931" s="2033"/>
      <c r="BG931" s="2034"/>
      <c r="BH931" s="2034"/>
      <c r="BI931" s="2034"/>
      <c r="BJ931" s="2034"/>
      <c r="BK931" s="2034"/>
      <c r="BL931" s="2034"/>
      <c r="BM931" s="2034"/>
      <c r="BN931" s="2034"/>
      <c r="BO931" s="2034"/>
      <c r="BP931" s="2035"/>
      <c r="BQ931" s="2332"/>
      <c r="BR931" s="1590"/>
      <c r="BS931" s="1590"/>
      <c r="BT931" s="1590"/>
      <c r="BU931" s="1590"/>
      <c r="BV931" s="1590"/>
      <c r="BW931" s="1590"/>
      <c r="BX931" s="1590"/>
      <c r="BY931" s="1590"/>
      <c r="BZ931" s="1590"/>
      <c r="CA931" s="1590"/>
      <c r="CB931" s="1590"/>
      <c r="CC931" s="1590"/>
      <c r="CD931" s="1690"/>
      <c r="CE931" s="76"/>
      <c r="CF931" s="76"/>
      <c r="CG931" s="77"/>
      <c r="CH931" s="77"/>
      <c r="CN931" s="85"/>
      <c r="CO931" s="85"/>
      <c r="CP931" s="85"/>
      <c r="CQ931" s="85"/>
      <c r="CR931" s="85"/>
      <c r="CS931" s="85"/>
      <c r="CT931" s="85"/>
      <c r="CU931" s="85"/>
      <c r="CV931" s="85"/>
    </row>
    <row r="932" spans="1:100" ht="13.5" customHeight="1" x14ac:dyDescent="0.2">
      <c r="A932" s="132" t="str">
        <f>+IF('⑧一覧からの作成用データ（異動届）'!$AC$47="印刷ＯＫ→",1,"")</f>
        <v/>
      </c>
      <c r="B932" s="2413"/>
      <c r="C932" s="2413"/>
      <c r="D932" s="2396"/>
      <c r="E932" s="2396"/>
      <c r="F932" s="2413"/>
      <c r="G932" s="2413"/>
      <c r="H932" s="2396"/>
      <c r="I932" s="2396"/>
      <c r="J932" s="486"/>
      <c r="K932" s="2344"/>
      <c r="L932" s="2344"/>
      <c r="M932" s="1559"/>
      <c r="N932" s="2052"/>
      <c r="O932" s="2052"/>
      <c r="P932" s="2052"/>
      <c r="Q932" s="2052"/>
      <c r="R932" s="2054"/>
      <c r="S932" s="1570"/>
      <c r="T932" s="1571"/>
      <c r="U932" s="1571"/>
      <c r="V932" s="1571"/>
      <c r="W932" s="1571"/>
      <c r="X932" s="1571"/>
      <c r="Y932" s="1571"/>
      <c r="Z932" s="1571"/>
      <c r="AA932" s="1571"/>
      <c r="AB932" s="1571"/>
      <c r="AC932" s="1571"/>
      <c r="AD932" s="1571"/>
      <c r="AE932" s="1571"/>
      <c r="AF932" s="1571"/>
      <c r="AG932" s="1571"/>
      <c r="AH932" s="1571"/>
      <c r="AI932" s="1571"/>
      <c r="AJ932" s="1571"/>
      <c r="AK932" s="1571"/>
      <c r="AL932" s="1571"/>
      <c r="AM932" s="1571"/>
      <c r="AN932" s="2347"/>
      <c r="AO932" s="1613"/>
      <c r="AP932" s="1613"/>
      <c r="AQ932" s="1613"/>
      <c r="AR932" s="2348"/>
      <c r="AS932" s="1613"/>
      <c r="AT932" s="1613"/>
      <c r="AU932" s="1613"/>
      <c r="AV932" s="1613"/>
      <c r="AW932" s="2348"/>
      <c r="AX932" s="2318"/>
      <c r="AY932" s="1613"/>
      <c r="AZ932" s="1613"/>
      <c r="BA932" s="1613"/>
      <c r="BB932" s="2319"/>
      <c r="BC932" s="2325"/>
      <c r="BD932" s="2325"/>
      <c r="BE932" s="2326"/>
      <c r="BF932" s="2033"/>
      <c r="BG932" s="2034"/>
      <c r="BH932" s="2034"/>
      <c r="BI932" s="2034"/>
      <c r="BJ932" s="2034"/>
      <c r="BK932" s="2034"/>
      <c r="BL932" s="2034"/>
      <c r="BM932" s="2034"/>
      <c r="BN932" s="2034"/>
      <c r="BO932" s="2034"/>
      <c r="BP932" s="2035"/>
      <c r="BQ932" s="2332"/>
      <c r="BR932" s="1590"/>
      <c r="BS932" s="1590"/>
      <c r="BT932" s="1590"/>
      <c r="BU932" s="1590"/>
      <c r="BV932" s="1590"/>
      <c r="BW932" s="1590"/>
      <c r="BX932" s="1590"/>
      <c r="BY932" s="1590"/>
      <c r="BZ932" s="1590"/>
      <c r="CA932" s="1590"/>
      <c r="CB932" s="1590"/>
      <c r="CC932" s="1590"/>
      <c r="CD932" s="1690"/>
      <c r="CE932" s="76"/>
      <c r="CF932" s="76"/>
      <c r="CG932" s="77"/>
      <c r="CH932" s="77"/>
      <c r="CN932" s="85"/>
      <c r="CO932" s="85"/>
      <c r="CP932" s="85"/>
      <c r="CQ932" s="85"/>
      <c r="CR932" s="85"/>
      <c r="CS932" s="85"/>
      <c r="CT932" s="85"/>
      <c r="CU932" s="85"/>
      <c r="CV932" s="85"/>
    </row>
    <row r="933" spans="1:100" ht="13.5" customHeight="1" x14ac:dyDescent="0.2">
      <c r="A933" s="132" t="str">
        <f>+IF('⑧一覧からの作成用データ（異動届）'!$AC$47="印刷ＯＫ→",1,"")</f>
        <v/>
      </c>
      <c r="B933" s="2413"/>
      <c r="C933" s="2413"/>
      <c r="D933" s="2396"/>
      <c r="E933" s="2396"/>
      <c r="F933" s="2413"/>
      <c r="G933" s="2413"/>
      <c r="H933" s="2396"/>
      <c r="I933" s="2396"/>
      <c r="J933" s="486"/>
      <c r="K933" s="2344"/>
      <c r="L933" s="2344"/>
      <c r="M933" s="697" t="s">
        <v>16</v>
      </c>
      <c r="N933" s="2051"/>
      <c r="O933" s="2051"/>
      <c r="P933" s="2051"/>
      <c r="Q933" s="2051"/>
      <c r="R933" s="2053"/>
      <c r="S933" s="2336" t="str">
        <f>IF('⑧一覧からの作成用データ（異動届）'!$E$47="","",'⑧一覧からの作成用データ（異動届）'!$E$47)</f>
        <v/>
      </c>
      <c r="T933" s="2337"/>
      <c r="U933" s="2337"/>
      <c r="V933" s="2337"/>
      <c r="W933" s="2337"/>
      <c r="X933" s="2337"/>
      <c r="Y933" s="2337"/>
      <c r="Z933" s="2337"/>
      <c r="AA933" s="2337"/>
      <c r="AB933" s="2337"/>
      <c r="AC933" s="2337"/>
      <c r="AD933" s="2337"/>
      <c r="AE933" s="2337"/>
      <c r="AF933" s="2337"/>
      <c r="AG933" s="2337"/>
      <c r="AH933" s="2337"/>
      <c r="AI933" s="2337"/>
      <c r="AJ933" s="2337"/>
      <c r="AK933" s="2337"/>
      <c r="AL933" s="2337"/>
      <c r="AM933" s="2337"/>
      <c r="AN933" s="2347"/>
      <c r="AO933" s="1613"/>
      <c r="AP933" s="1613"/>
      <c r="AQ933" s="1613"/>
      <c r="AR933" s="2348"/>
      <c r="AS933" s="1613"/>
      <c r="AT933" s="1613"/>
      <c r="AU933" s="1613"/>
      <c r="AV933" s="1613"/>
      <c r="AW933" s="2348"/>
      <c r="AX933" s="2318"/>
      <c r="AY933" s="1613"/>
      <c r="AZ933" s="1613"/>
      <c r="BA933" s="1613"/>
      <c r="BB933" s="2319"/>
      <c r="BC933" s="2325"/>
      <c r="BD933" s="2325"/>
      <c r="BE933" s="2326"/>
      <c r="BF933" s="2033" t="str">
        <f>IFERROR(IF(BF935="3","310",IF(BF935="1",300,IF(BF935="2",203,IF(BF935="4",301,IF(BF935="5",301,IF(BF935=6,401,)))))),"")&amp;""</f>
        <v/>
      </c>
      <c r="BG933" s="2034"/>
      <c r="BH933" s="2034"/>
      <c r="BI933" s="2034"/>
      <c r="BJ933" s="2034"/>
      <c r="BK933" s="2034"/>
      <c r="BL933" s="2034"/>
      <c r="BM933" s="2034"/>
      <c r="BN933" s="2034"/>
      <c r="BO933" s="2034"/>
      <c r="BP933" s="2035"/>
      <c r="BQ933" s="2332"/>
      <c r="BR933" s="1590"/>
      <c r="BS933" s="1590"/>
      <c r="BT933" s="1590"/>
      <c r="BU933" s="1590"/>
      <c r="BV933" s="1590"/>
      <c r="BW933" s="1590"/>
      <c r="BX933" s="1590"/>
      <c r="BY933" s="1590"/>
      <c r="BZ933" s="1590"/>
      <c r="CA933" s="1590"/>
      <c r="CB933" s="1590"/>
      <c r="CC933" s="1590"/>
      <c r="CD933" s="1690"/>
      <c r="CE933" s="76"/>
      <c r="CF933" s="76"/>
      <c r="CG933" s="77"/>
      <c r="CH933" s="77"/>
      <c r="CN933" s="85"/>
      <c r="CO933" s="85"/>
      <c r="CP933" s="85"/>
      <c r="CQ933" s="85"/>
      <c r="CR933" s="85"/>
      <c r="CS933" s="85"/>
      <c r="CT933" s="85"/>
      <c r="CU933" s="85"/>
      <c r="CV933" s="85"/>
    </row>
    <row r="934" spans="1:100" ht="13.5" customHeight="1" thickBot="1" x14ac:dyDescent="0.25">
      <c r="A934" s="132" t="str">
        <f>+IF('⑧一覧からの作成用データ（異動届）'!$AC$47="印刷ＯＫ→",1,"")</f>
        <v/>
      </c>
      <c r="B934" s="2413"/>
      <c r="C934" s="2413"/>
      <c r="D934" s="2396"/>
      <c r="E934" s="2396"/>
      <c r="F934" s="2413"/>
      <c r="G934" s="2413"/>
      <c r="H934" s="2396"/>
      <c r="I934" s="2396"/>
      <c r="J934" s="486"/>
      <c r="K934" s="2344"/>
      <c r="L934" s="2344"/>
      <c r="M934" s="1559"/>
      <c r="N934" s="2052"/>
      <c r="O934" s="2052"/>
      <c r="P934" s="2052"/>
      <c r="Q934" s="2052"/>
      <c r="R934" s="2054"/>
      <c r="S934" s="2338"/>
      <c r="T934" s="2339"/>
      <c r="U934" s="2339"/>
      <c r="V934" s="2339"/>
      <c r="W934" s="2339"/>
      <c r="X934" s="2339"/>
      <c r="Y934" s="2339"/>
      <c r="Z934" s="2339"/>
      <c r="AA934" s="2339"/>
      <c r="AB934" s="2339"/>
      <c r="AC934" s="2339"/>
      <c r="AD934" s="2339"/>
      <c r="AE934" s="2339"/>
      <c r="AF934" s="2339"/>
      <c r="AG934" s="2339"/>
      <c r="AH934" s="2339"/>
      <c r="AI934" s="2339"/>
      <c r="AJ934" s="2339"/>
      <c r="AK934" s="2339"/>
      <c r="AL934" s="2339"/>
      <c r="AM934" s="2339"/>
      <c r="AN934" s="2349"/>
      <c r="AO934" s="2321"/>
      <c r="AP934" s="2321"/>
      <c r="AQ934" s="2321"/>
      <c r="AR934" s="2350"/>
      <c r="AS934" s="2321"/>
      <c r="AT934" s="2321"/>
      <c r="AU934" s="2321"/>
      <c r="AV934" s="2321"/>
      <c r="AW934" s="2350"/>
      <c r="AX934" s="2320"/>
      <c r="AY934" s="2321"/>
      <c r="AZ934" s="2321"/>
      <c r="BA934" s="2321"/>
      <c r="BB934" s="2322"/>
      <c r="BC934" s="2327"/>
      <c r="BD934" s="2327"/>
      <c r="BE934" s="2328"/>
      <c r="BF934" s="2033"/>
      <c r="BG934" s="2034"/>
      <c r="BH934" s="2034"/>
      <c r="BI934" s="2034"/>
      <c r="BJ934" s="2034"/>
      <c r="BK934" s="2034"/>
      <c r="BL934" s="2034"/>
      <c r="BM934" s="2034"/>
      <c r="BN934" s="2034"/>
      <c r="BO934" s="2034"/>
      <c r="BP934" s="2035"/>
      <c r="BQ934" s="2332"/>
      <c r="BR934" s="1590"/>
      <c r="BS934" s="1590"/>
      <c r="BT934" s="1590"/>
      <c r="BU934" s="1590"/>
      <c r="BV934" s="1590"/>
      <c r="BW934" s="1590"/>
      <c r="BX934" s="1590"/>
      <c r="BY934" s="1590"/>
      <c r="BZ934" s="1590"/>
      <c r="CA934" s="1590"/>
      <c r="CB934" s="1590"/>
      <c r="CC934" s="1590"/>
      <c r="CD934" s="1690"/>
      <c r="CE934" s="76"/>
      <c r="CF934" s="76"/>
      <c r="CG934" s="77"/>
      <c r="CH934" s="77"/>
      <c r="CN934" s="85"/>
      <c r="CO934" s="85"/>
      <c r="CP934" s="85"/>
      <c r="CQ934" s="85"/>
      <c r="CR934" s="85"/>
      <c r="CS934" s="85"/>
      <c r="CT934" s="85"/>
      <c r="CU934" s="85"/>
      <c r="CV934" s="85"/>
    </row>
    <row r="935" spans="1:100" ht="13.5" customHeight="1" x14ac:dyDescent="0.2">
      <c r="A935" s="132" t="str">
        <f>+IF('⑧一覧からの作成用データ（異動届）'!$AC$47="印刷ＯＫ→",1,"")</f>
        <v/>
      </c>
      <c r="B935" s="2413"/>
      <c r="C935" s="2413"/>
      <c r="D935" s="2396"/>
      <c r="E935" s="2396"/>
      <c r="F935" s="2413"/>
      <c r="G935" s="2413"/>
      <c r="H935" s="2396"/>
      <c r="I935" s="2396"/>
      <c r="J935" s="486"/>
      <c r="K935" s="2344"/>
      <c r="L935" s="2344"/>
      <c r="M935" s="697" t="s">
        <v>34</v>
      </c>
      <c r="N935" s="2051"/>
      <c r="O935" s="2051"/>
      <c r="P935" s="2051"/>
      <c r="Q935" s="2051"/>
      <c r="R935" s="2053"/>
      <c r="S935" s="2284" t="s">
        <v>227</v>
      </c>
      <c r="T935" s="732"/>
      <c r="U935" s="732"/>
      <c r="V935" s="732"/>
      <c r="W935" s="732"/>
      <c r="X935" s="732"/>
      <c r="Y935" s="732"/>
      <c r="Z935" s="732"/>
      <c r="AA935" s="732"/>
      <c r="AB935" s="732"/>
      <c r="AC935" s="732"/>
      <c r="AD935" s="732"/>
      <c r="AE935" s="732"/>
      <c r="AF935" s="732"/>
      <c r="AG935" s="732"/>
      <c r="AH935" s="732"/>
      <c r="AI935" s="732"/>
      <c r="AJ935" s="732"/>
      <c r="AK935" s="732"/>
      <c r="AL935" s="732"/>
      <c r="AM935" s="732"/>
      <c r="AN935" s="2286" t="str">
        <f>TEXT('⑧一覧からの作成用データ（異動届）'!$M$47,"#,##0")&amp;""</f>
        <v>0</v>
      </c>
      <c r="AO935" s="2287"/>
      <c r="AP935" s="2287"/>
      <c r="AQ935" s="2287"/>
      <c r="AR935" s="2288"/>
      <c r="AS935" s="2295" t="str">
        <f>'⑧一覧からの作成用データ（異動届）'!$N$47&amp;""</f>
        <v/>
      </c>
      <c r="AT935" s="1566"/>
      <c r="AU935" s="1566"/>
      <c r="AV935" s="2247" t="s">
        <v>84</v>
      </c>
      <c r="AW935" s="2299"/>
      <c r="AX935" s="2302" t="str">
        <f>'⑧一覧からの作成用データ（異動届）'!$U$47&amp;""</f>
        <v>6</v>
      </c>
      <c r="AY935" s="1566"/>
      <c r="AZ935" s="1566"/>
      <c r="BA935" s="2247" t="s">
        <v>84</v>
      </c>
      <c r="BB935" s="2248"/>
      <c r="BC935" s="2253" t="str">
        <f>'⑧一覧からの作成用データ（異動届）'!$R$47&amp;"年"</f>
        <v>年</v>
      </c>
      <c r="BD935" s="2253"/>
      <c r="BE935" s="2254"/>
      <c r="BF935" s="2259" t="str">
        <f>'⑧一覧からの作成用データ（異動届）'!$J$47&amp;""</f>
        <v/>
      </c>
      <c r="BG935" s="2259"/>
      <c r="BH935" s="2260"/>
      <c r="BI935" s="2265" t="s">
        <v>583</v>
      </c>
      <c r="BJ935" s="2266"/>
      <c r="BK935" s="2266"/>
      <c r="BL935" s="2266"/>
      <c r="BM935" s="2266"/>
      <c r="BN935" s="2266"/>
      <c r="BO935" s="2266"/>
      <c r="BP935" s="2266"/>
      <c r="BQ935" s="2268" t="str">
        <f>'⑧一覧からの作成用データ（異動届）'!$K$47&amp;""</f>
        <v/>
      </c>
      <c r="BR935" s="2259"/>
      <c r="BS935" s="2260"/>
      <c r="BT935" s="2271" t="s">
        <v>78</v>
      </c>
      <c r="BU935" s="2272"/>
      <c r="BV935" s="2272"/>
      <c r="BW935" s="2272"/>
      <c r="BX935" s="2272"/>
      <c r="BY935" s="2272"/>
      <c r="BZ935" s="2272"/>
      <c r="CA935" s="2272"/>
      <c r="CB935" s="2272"/>
      <c r="CC935" s="2272"/>
      <c r="CD935" s="2273"/>
      <c r="CE935" s="76"/>
      <c r="CF935" s="76"/>
      <c r="CG935" s="77"/>
      <c r="CH935" s="77"/>
      <c r="CN935" s="85"/>
      <c r="CO935" s="85"/>
      <c r="CP935" s="85"/>
      <c r="CQ935" s="85"/>
      <c r="CR935" s="85"/>
      <c r="CS935" s="85"/>
      <c r="CT935" s="85"/>
      <c r="CU935" s="85"/>
      <c r="CV935" s="85"/>
    </row>
    <row r="936" spans="1:100" ht="13.5" customHeight="1" x14ac:dyDescent="0.2">
      <c r="A936" s="132" t="str">
        <f>+IF('⑧一覧からの作成用データ（異動届）'!$AC$47="印刷ＯＫ→",1,"")</f>
        <v/>
      </c>
      <c r="B936" s="2413"/>
      <c r="C936" s="2413"/>
      <c r="D936" s="2396"/>
      <c r="E936" s="2396"/>
      <c r="F936" s="2413"/>
      <c r="G936" s="2413"/>
      <c r="H936" s="2396"/>
      <c r="I936" s="2396"/>
      <c r="J936" s="486"/>
      <c r="K936" s="2344"/>
      <c r="L936" s="2344"/>
      <c r="M936" s="1559"/>
      <c r="N936" s="2052"/>
      <c r="O936" s="2052"/>
      <c r="P936" s="2052"/>
      <c r="Q936" s="2052"/>
      <c r="R936" s="2054"/>
      <c r="S936" s="2285"/>
      <c r="T936" s="734"/>
      <c r="U936" s="734"/>
      <c r="V936" s="734"/>
      <c r="W936" s="734"/>
      <c r="X936" s="734"/>
      <c r="Y936" s="734"/>
      <c r="Z936" s="734"/>
      <c r="AA936" s="734"/>
      <c r="AB936" s="734"/>
      <c r="AC936" s="734"/>
      <c r="AD936" s="734"/>
      <c r="AE936" s="734"/>
      <c r="AF936" s="734"/>
      <c r="AG936" s="734"/>
      <c r="AH936" s="734"/>
      <c r="AI936" s="734"/>
      <c r="AJ936" s="734"/>
      <c r="AK936" s="734"/>
      <c r="AL936" s="734"/>
      <c r="AM936" s="734"/>
      <c r="AN936" s="2289"/>
      <c r="AO936" s="2290"/>
      <c r="AP936" s="2290"/>
      <c r="AQ936" s="2290"/>
      <c r="AR936" s="2291"/>
      <c r="AS936" s="2296"/>
      <c r="AT936" s="2297"/>
      <c r="AU936" s="2297"/>
      <c r="AV936" s="2249"/>
      <c r="AW936" s="2300"/>
      <c r="AX936" s="2297"/>
      <c r="AY936" s="2297"/>
      <c r="AZ936" s="2297"/>
      <c r="BA936" s="2249"/>
      <c r="BB936" s="2250"/>
      <c r="BC936" s="2255"/>
      <c r="BD936" s="2255"/>
      <c r="BE936" s="2256"/>
      <c r="BF936" s="2261"/>
      <c r="BG936" s="2261"/>
      <c r="BH936" s="2262"/>
      <c r="BI936" s="2267"/>
      <c r="BJ936" s="2267"/>
      <c r="BK936" s="2267"/>
      <c r="BL936" s="2267"/>
      <c r="BM936" s="2267"/>
      <c r="BN936" s="2267"/>
      <c r="BO936" s="2267"/>
      <c r="BP936" s="2267"/>
      <c r="BQ936" s="2269"/>
      <c r="BR936" s="2261"/>
      <c r="BS936" s="2262"/>
      <c r="BT936" s="2274"/>
      <c r="BU936" s="2274"/>
      <c r="BV936" s="2274"/>
      <c r="BW936" s="2274"/>
      <c r="BX936" s="2274"/>
      <c r="BY936" s="2274"/>
      <c r="BZ936" s="2274"/>
      <c r="CA936" s="2274"/>
      <c r="CB936" s="2274"/>
      <c r="CC936" s="2274"/>
      <c r="CD936" s="2275"/>
      <c r="CE936" s="76"/>
      <c r="CF936" s="76"/>
      <c r="CG936" s="77"/>
      <c r="CH936" s="77"/>
      <c r="CO936" s="85"/>
      <c r="CP936" s="85"/>
      <c r="CQ936" s="85"/>
      <c r="CR936" s="85"/>
      <c r="CS936" s="85"/>
      <c r="CT936" s="85"/>
      <c r="CU936" s="85"/>
      <c r="CV936" s="85"/>
    </row>
    <row r="937" spans="1:100" ht="12.75" customHeight="1" thickBot="1" x14ac:dyDescent="0.25">
      <c r="A937" s="132" t="str">
        <f>+IF('⑧一覧からの作成用データ（異動届）'!$AC$47="印刷ＯＫ→",1,"")</f>
        <v/>
      </c>
      <c r="B937" s="2413"/>
      <c r="C937" s="2413"/>
      <c r="D937" s="2396"/>
      <c r="E937" s="2396"/>
      <c r="F937" s="2413"/>
      <c r="G937" s="2413"/>
      <c r="H937" s="2396"/>
      <c r="I937" s="2396"/>
      <c r="J937" s="486"/>
      <c r="K937" s="2344"/>
      <c r="L937" s="2344"/>
      <c r="M937" s="2303" t="s">
        <v>456</v>
      </c>
      <c r="N937" s="2304"/>
      <c r="O937" s="2304"/>
      <c r="P937" s="2304"/>
      <c r="Q937" s="2304"/>
      <c r="R937" s="2305"/>
      <c r="S937" s="2312" t="str">
        <f>'⑧一覧からの作成用データ（異動届）'!$F$47&amp;""</f>
        <v/>
      </c>
      <c r="T937" s="2313"/>
      <c r="U937" s="2313"/>
      <c r="V937" s="2313"/>
      <c r="W937" s="2313"/>
      <c r="X937" s="2313"/>
      <c r="Y937" s="2313"/>
      <c r="Z937" s="2313"/>
      <c r="AA937" s="2313"/>
      <c r="AB937" s="2313"/>
      <c r="AC937" s="2313"/>
      <c r="AD937" s="2313"/>
      <c r="AE937" s="2313"/>
      <c r="AF937" s="2313"/>
      <c r="AG937" s="2313"/>
      <c r="AH937" s="2313"/>
      <c r="AI937" s="2313"/>
      <c r="AJ937" s="2313"/>
      <c r="AK937" s="2313"/>
      <c r="AL937" s="2313"/>
      <c r="AM937" s="2314"/>
      <c r="AN937" s="2289"/>
      <c r="AO937" s="2290"/>
      <c r="AP937" s="2290"/>
      <c r="AQ937" s="2290"/>
      <c r="AR937" s="2291"/>
      <c r="AS937" s="2298"/>
      <c r="AT937" s="1567"/>
      <c r="AU937" s="1567"/>
      <c r="AV937" s="2251"/>
      <c r="AW937" s="2301"/>
      <c r="AX937" s="1567"/>
      <c r="AY937" s="1567"/>
      <c r="AZ937" s="1567"/>
      <c r="BA937" s="2251"/>
      <c r="BB937" s="2252"/>
      <c r="BC937" s="2257"/>
      <c r="BD937" s="2257"/>
      <c r="BE937" s="2258"/>
      <c r="BF937" s="2263"/>
      <c r="BG937" s="2263"/>
      <c r="BH937" s="2264"/>
      <c r="BI937" s="2267"/>
      <c r="BJ937" s="2267"/>
      <c r="BK937" s="2267"/>
      <c r="BL937" s="2267"/>
      <c r="BM937" s="2267"/>
      <c r="BN937" s="2267"/>
      <c r="BO937" s="2267"/>
      <c r="BP937" s="2267"/>
      <c r="BQ937" s="2270"/>
      <c r="BR937" s="2263"/>
      <c r="BS937" s="2264"/>
      <c r="BT937" s="2274"/>
      <c r="BU937" s="2274"/>
      <c r="BV937" s="2274"/>
      <c r="BW937" s="2274"/>
      <c r="BX937" s="2274"/>
      <c r="BY937" s="2274"/>
      <c r="BZ937" s="2274"/>
      <c r="CA937" s="2274"/>
      <c r="CB937" s="2274"/>
      <c r="CC937" s="2274"/>
      <c r="CD937" s="2275"/>
      <c r="CE937" s="76"/>
      <c r="CF937" s="76"/>
      <c r="CG937" s="77"/>
      <c r="CH937" s="77"/>
      <c r="CO937" s="85"/>
      <c r="CP937" s="85"/>
      <c r="CQ937" s="85"/>
      <c r="CR937" s="85"/>
      <c r="CS937" s="85"/>
      <c r="CT937" s="85"/>
      <c r="CU937" s="85"/>
      <c r="CV937" s="85"/>
    </row>
    <row r="938" spans="1:100" ht="12.75" customHeight="1" x14ac:dyDescent="0.2">
      <c r="A938" s="132" t="str">
        <f>+IF('⑧一覧からの作成用データ（異動届）'!$AC$47="印刷ＯＫ→",1,"")</f>
        <v/>
      </c>
      <c r="B938" s="2413"/>
      <c r="C938" s="2413"/>
      <c r="D938" s="2396"/>
      <c r="E938" s="2396"/>
      <c r="F938" s="2413"/>
      <c r="G938" s="2413"/>
      <c r="H938" s="2396"/>
      <c r="I938" s="2396"/>
      <c r="J938" s="486"/>
      <c r="K938" s="2344"/>
      <c r="L938" s="2344"/>
      <c r="M938" s="2306"/>
      <c r="N938" s="2307"/>
      <c r="O938" s="2307"/>
      <c r="P938" s="2307"/>
      <c r="Q938" s="2307"/>
      <c r="R938" s="2308"/>
      <c r="S938" s="1568"/>
      <c r="T938" s="1569"/>
      <c r="U938" s="1569"/>
      <c r="V938" s="1569"/>
      <c r="W938" s="1569"/>
      <c r="X938" s="1569"/>
      <c r="Y938" s="1569"/>
      <c r="Z938" s="1569"/>
      <c r="AA938" s="1569"/>
      <c r="AB938" s="1569"/>
      <c r="AC938" s="1569"/>
      <c r="AD938" s="1569"/>
      <c r="AE938" s="1569"/>
      <c r="AF938" s="1569"/>
      <c r="AG938" s="1569"/>
      <c r="AH938" s="1569"/>
      <c r="AI938" s="1569"/>
      <c r="AJ938" s="1569"/>
      <c r="AK938" s="1569"/>
      <c r="AL938" s="1569"/>
      <c r="AM938" s="1725"/>
      <c r="AN938" s="2289"/>
      <c r="AO938" s="2290"/>
      <c r="AP938" s="2290"/>
      <c r="AQ938" s="2290"/>
      <c r="AR938" s="2291"/>
      <c r="AS938" s="2295" t="str">
        <f>'⑧一覧からの作成用データ（異動届）'!$O$47&amp;""</f>
        <v/>
      </c>
      <c r="AT938" s="1566"/>
      <c r="AU938" s="1566"/>
      <c r="AV938" s="2247" t="s">
        <v>81</v>
      </c>
      <c r="AW938" s="2299"/>
      <c r="AX938" s="1566" t="str">
        <f>'⑧一覧からの作成用データ（異動届）'!V47&amp;""</f>
        <v>5</v>
      </c>
      <c r="AY938" s="1566"/>
      <c r="AZ938" s="1566"/>
      <c r="BA938" s="2247" t="s">
        <v>81</v>
      </c>
      <c r="BB938" s="2248"/>
      <c r="BC938" s="2351" t="str">
        <f>'⑧一覧からの作成用データ（異動届）'!$S$47&amp;"月"</f>
        <v>月</v>
      </c>
      <c r="BD938" s="2352"/>
      <c r="BE938" s="2353"/>
      <c r="BF938" s="2360" t="s">
        <v>108</v>
      </c>
      <c r="BG938" s="2361"/>
      <c r="BH938" s="2361"/>
      <c r="BI938" s="2267"/>
      <c r="BJ938" s="2267"/>
      <c r="BK938" s="2267"/>
      <c r="BL938" s="2267"/>
      <c r="BM938" s="2267"/>
      <c r="BN938" s="2267"/>
      <c r="BO938" s="2267"/>
      <c r="BP938" s="2267"/>
      <c r="BQ938" s="2364" t="s">
        <v>310</v>
      </c>
      <c r="BR938" s="2365"/>
      <c r="BS938" s="2365"/>
      <c r="BT938" s="2274"/>
      <c r="BU938" s="2274"/>
      <c r="BV938" s="2274"/>
      <c r="BW938" s="2274"/>
      <c r="BX938" s="2274"/>
      <c r="BY938" s="2274"/>
      <c r="BZ938" s="2274"/>
      <c r="CA938" s="2274"/>
      <c r="CB938" s="2274"/>
      <c r="CC938" s="2274"/>
      <c r="CD938" s="2275"/>
      <c r="CE938" s="76"/>
      <c r="CF938" s="76"/>
      <c r="CG938" s="77"/>
      <c r="CH938" s="77"/>
      <c r="CO938" s="85"/>
      <c r="CP938" s="85"/>
      <c r="CQ938" s="85"/>
      <c r="CR938" s="85"/>
      <c r="CS938" s="85"/>
      <c r="CT938" s="85"/>
      <c r="CU938" s="85"/>
      <c r="CV938" s="85"/>
    </row>
    <row r="939" spans="1:100" ht="12.75" customHeight="1" x14ac:dyDescent="0.2">
      <c r="A939" s="132" t="str">
        <f>+IF('⑧一覧からの作成用データ（異動届）'!$AC$47="印刷ＯＫ→",1,"")</f>
        <v/>
      </c>
      <c r="B939" s="2413"/>
      <c r="C939" s="2413"/>
      <c r="D939" s="2396"/>
      <c r="E939" s="2396"/>
      <c r="F939" s="2413"/>
      <c r="G939" s="2413"/>
      <c r="H939" s="2396"/>
      <c r="I939" s="2396"/>
      <c r="J939" s="486"/>
      <c r="K939" s="2344"/>
      <c r="L939" s="2344"/>
      <c r="M939" s="2309"/>
      <c r="N939" s="2310"/>
      <c r="O939" s="2310"/>
      <c r="P939" s="2310"/>
      <c r="Q939" s="2310"/>
      <c r="R939" s="2311"/>
      <c r="S939" s="1570"/>
      <c r="T939" s="1571"/>
      <c r="U939" s="1571"/>
      <c r="V939" s="1571"/>
      <c r="W939" s="1571"/>
      <c r="X939" s="1571"/>
      <c r="Y939" s="1571"/>
      <c r="Z939" s="1571"/>
      <c r="AA939" s="1571"/>
      <c r="AB939" s="1571"/>
      <c r="AC939" s="1571"/>
      <c r="AD939" s="1571"/>
      <c r="AE939" s="1571"/>
      <c r="AF939" s="1571"/>
      <c r="AG939" s="1571"/>
      <c r="AH939" s="1571"/>
      <c r="AI939" s="1571"/>
      <c r="AJ939" s="1571"/>
      <c r="AK939" s="1571"/>
      <c r="AL939" s="1571"/>
      <c r="AM939" s="1726"/>
      <c r="AN939" s="2289"/>
      <c r="AO939" s="2290"/>
      <c r="AP939" s="2290"/>
      <c r="AQ939" s="2290"/>
      <c r="AR939" s="2291"/>
      <c r="AS939" s="2296"/>
      <c r="AT939" s="2297"/>
      <c r="AU939" s="2297"/>
      <c r="AV939" s="2249"/>
      <c r="AW939" s="2300"/>
      <c r="AX939" s="2297"/>
      <c r="AY939" s="2297"/>
      <c r="AZ939" s="2297"/>
      <c r="BA939" s="2249"/>
      <c r="BB939" s="2250"/>
      <c r="BC939" s="2354"/>
      <c r="BD939" s="2355"/>
      <c r="BE939" s="2356"/>
      <c r="BF939" s="2362"/>
      <c r="BG939" s="2363"/>
      <c r="BH939" s="2363"/>
      <c r="BI939" s="2267"/>
      <c r="BJ939" s="2267"/>
      <c r="BK939" s="2267"/>
      <c r="BL939" s="2267"/>
      <c r="BM939" s="2267"/>
      <c r="BN939" s="2267"/>
      <c r="BO939" s="2267"/>
      <c r="BP939" s="2267"/>
      <c r="BQ939" s="2366"/>
      <c r="BR939" s="2367"/>
      <c r="BS939" s="2367"/>
      <c r="BT939" s="2274"/>
      <c r="BU939" s="2274"/>
      <c r="BV939" s="2274"/>
      <c r="BW939" s="2274"/>
      <c r="BX939" s="2274"/>
      <c r="BY939" s="2274"/>
      <c r="BZ939" s="2274"/>
      <c r="CA939" s="2274"/>
      <c r="CB939" s="2274"/>
      <c r="CC939" s="2274"/>
      <c r="CD939" s="2275"/>
      <c r="CE939" s="76"/>
      <c r="CF939" s="76"/>
      <c r="CG939" s="77"/>
      <c r="CH939" s="77"/>
      <c r="CN939" s="85"/>
      <c r="CO939" s="85"/>
      <c r="CP939" s="85"/>
      <c r="CQ939" s="85"/>
      <c r="CR939" s="85"/>
      <c r="CS939" s="85"/>
      <c r="CT939" s="87"/>
      <c r="CU939" s="85"/>
      <c r="CV939" s="85"/>
    </row>
    <row r="940" spans="1:100" ht="12.75" customHeight="1" x14ac:dyDescent="0.2">
      <c r="A940" s="132" t="str">
        <f>+IF('⑧一覧からの作成用データ（異動届）'!$AC$47="印刷ＯＫ→",1,"")</f>
        <v/>
      </c>
      <c r="B940" s="2413"/>
      <c r="C940" s="2413"/>
      <c r="D940" s="2396"/>
      <c r="E940" s="2396"/>
      <c r="F940" s="2413"/>
      <c r="G940" s="2413"/>
      <c r="H940" s="2396"/>
      <c r="I940" s="2396"/>
      <c r="J940" s="486"/>
      <c r="K940" s="2344"/>
      <c r="L940" s="2344"/>
      <c r="M940" s="697" t="s">
        <v>5</v>
      </c>
      <c r="N940" s="2051"/>
      <c r="O940" s="2051"/>
      <c r="P940" s="2051"/>
      <c r="Q940" s="2051"/>
      <c r="R940" s="2053"/>
      <c r="S940" s="2370" t="str">
        <f>'⑧一覧からの作成用データ（異動届）'!$G$47&amp;""</f>
        <v/>
      </c>
      <c r="T940" s="2371"/>
      <c r="U940" s="2371"/>
      <c r="V940" s="2371"/>
      <c r="W940" s="2371"/>
      <c r="X940" s="2371"/>
      <c r="Y940" s="2371"/>
      <c r="Z940" s="2371"/>
      <c r="AA940" s="2371"/>
      <c r="AB940" s="2371"/>
      <c r="AC940" s="2371"/>
      <c r="AD940" s="2371"/>
      <c r="AE940" s="2371"/>
      <c r="AF940" s="2371"/>
      <c r="AG940" s="2371"/>
      <c r="AH940" s="2371"/>
      <c r="AI940" s="2371"/>
      <c r="AJ940" s="2371"/>
      <c r="AK940" s="2371"/>
      <c r="AL940" s="2371"/>
      <c r="AM940" s="2371"/>
      <c r="AN940" s="2289"/>
      <c r="AO940" s="2290"/>
      <c r="AP940" s="2290"/>
      <c r="AQ940" s="2290"/>
      <c r="AR940" s="2291"/>
      <c r="AS940" s="2298"/>
      <c r="AT940" s="1567"/>
      <c r="AU940" s="1567"/>
      <c r="AV940" s="2251"/>
      <c r="AW940" s="2301"/>
      <c r="AX940" s="1567"/>
      <c r="AY940" s="1567"/>
      <c r="AZ940" s="1567"/>
      <c r="BA940" s="2251"/>
      <c r="BB940" s="2252"/>
      <c r="BC940" s="2357"/>
      <c r="BD940" s="2358"/>
      <c r="BE940" s="2359"/>
      <c r="BF940" s="2362"/>
      <c r="BG940" s="2363"/>
      <c r="BH940" s="2363"/>
      <c r="BI940" s="2267"/>
      <c r="BJ940" s="2267"/>
      <c r="BK940" s="2267"/>
      <c r="BL940" s="2267"/>
      <c r="BM940" s="2267"/>
      <c r="BN940" s="2267"/>
      <c r="BO940" s="2267"/>
      <c r="BP940" s="2267"/>
      <c r="BQ940" s="2366"/>
      <c r="BR940" s="2367"/>
      <c r="BS940" s="2367"/>
      <c r="BT940" s="2274"/>
      <c r="BU940" s="2274"/>
      <c r="BV940" s="2274"/>
      <c r="BW940" s="2274"/>
      <c r="BX940" s="2274"/>
      <c r="BY940" s="2274"/>
      <c r="BZ940" s="2274"/>
      <c r="CA940" s="2274"/>
      <c r="CB940" s="2274"/>
      <c r="CC940" s="2274"/>
      <c r="CD940" s="2275"/>
      <c r="CE940" s="76"/>
      <c r="CF940" s="76"/>
      <c r="CG940" s="77"/>
      <c r="CH940" s="77"/>
      <c r="CN940" s="85"/>
      <c r="CO940" s="85"/>
      <c r="CP940" s="85"/>
      <c r="CQ940" s="85"/>
      <c r="CR940" s="85"/>
      <c r="CS940" s="85"/>
      <c r="CT940" s="85"/>
      <c r="CU940" s="85"/>
      <c r="CV940" s="85"/>
    </row>
    <row r="941" spans="1:100" ht="12.75" customHeight="1" x14ac:dyDescent="0.2">
      <c r="A941" s="132" t="str">
        <f>+IF('⑧一覧からの作成用データ（異動届）'!$AC$47="印刷ＯＫ→",1,"")</f>
        <v/>
      </c>
      <c r="B941" s="2413"/>
      <c r="C941" s="2413"/>
      <c r="D941" s="2396"/>
      <c r="E941" s="2396"/>
      <c r="F941" s="2413"/>
      <c r="G941" s="2413"/>
      <c r="H941" s="2396"/>
      <c r="I941" s="2396"/>
      <c r="J941" s="486"/>
      <c r="K941" s="2344"/>
      <c r="L941" s="2344"/>
      <c r="M941" s="2165"/>
      <c r="N941" s="1564"/>
      <c r="O941" s="1564"/>
      <c r="P941" s="1564"/>
      <c r="Q941" s="1564"/>
      <c r="R941" s="1565"/>
      <c r="S941" s="2372"/>
      <c r="T941" s="2373"/>
      <c r="U941" s="2373"/>
      <c r="V941" s="2373"/>
      <c r="W941" s="2373"/>
      <c r="X941" s="2373"/>
      <c r="Y941" s="2373"/>
      <c r="Z941" s="2373"/>
      <c r="AA941" s="2373"/>
      <c r="AB941" s="2373"/>
      <c r="AC941" s="2373"/>
      <c r="AD941" s="2373"/>
      <c r="AE941" s="2373"/>
      <c r="AF941" s="2373"/>
      <c r="AG941" s="2373"/>
      <c r="AH941" s="2373"/>
      <c r="AI941" s="2373"/>
      <c r="AJ941" s="2373"/>
      <c r="AK941" s="2373"/>
      <c r="AL941" s="2373"/>
      <c r="AM941" s="2373"/>
      <c r="AN941" s="2289"/>
      <c r="AO941" s="2290"/>
      <c r="AP941" s="2290"/>
      <c r="AQ941" s="2290"/>
      <c r="AR941" s="2291"/>
      <c r="AS941" s="2376" t="str">
        <f>TEXT('⑧一覧からの作成用データ（異動届）'!$P$47,"#,##0")&amp;""</f>
        <v>0</v>
      </c>
      <c r="AT941" s="2376"/>
      <c r="AU941" s="2376"/>
      <c r="AV941" s="2376"/>
      <c r="AW941" s="2376"/>
      <c r="AX941" s="2232" t="str">
        <f>TEXT('⑧一覧からの作成用データ（異動届）'!$W$47,"#,##0")&amp;""</f>
        <v>左記（ア）（イ）を入力してください</v>
      </c>
      <c r="AY941" s="2232"/>
      <c r="AZ941" s="2232"/>
      <c r="BA941" s="2232"/>
      <c r="BB941" s="2233"/>
      <c r="BC941" s="2238" t="str">
        <f>'⑧一覧からの作成用データ（異動届）'!$T$47&amp;"日"</f>
        <v>日</v>
      </c>
      <c r="BD941" s="2239"/>
      <c r="BE941" s="2240"/>
      <c r="BF941" s="2362"/>
      <c r="BG941" s="2363"/>
      <c r="BH941" s="2363"/>
      <c r="BI941" s="2267"/>
      <c r="BJ941" s="2267"/>
      <c r="BK941" s="2267"/>
      <c r="BL941" s="2267"/>
      <c r="BM941" s="2267"/>
      <c r="BN941" s="2267"/>
      <c r="BO941" s="2267"/>
      <c r="BP941" s="2267"/>
      <c r="BQ941" s="2366"/>
      <c r="BR941" s="2367"/>
      <c r="BS941" s="2367"/>
      <c r="BT941" s="2274"/>
      <c r="BU941" s="2274"/>
      <c r="BV941" s="2274"/>
      <c r="BW941" s="2274"/>
      <c r="BX941" s="2274"/>
      <c r="BY941" s="2274"/>
      <c r="BZ941" s="2274"/>
      <c r="CA941" s="2274"/>
      <c r="CB941" s="2274"/>
      <c r="CC941" s="2274"/>
      <c r="CD941" s="2275"/>
      <c r="CE941" s="76"/>
      <c r="CF941" s="76"/>
      <c r="CG941" s="77"/>
      <c r="CH941" s="77"/>
      <c r="CN941" s="85"/>
      <c r="CO941" s="85"/>
      <c r="CP941" s="85"/>
      <c r="CQ941" s="85"/>
      <c r="CR941" s="85"/>
      <c r="CS941" s="85"/>
      <c r="CT941" s="85"/>
      <c r="CU941" s="85"/>
      <c r="CV941" s="85"/>
    </row>
    <row r="942" spans="1:100" ht="12.75" customHeight="1" x14ac:dyDescent="0.2">
      <c r="A942" s="132" t="str">
        <f>+IF('⑧一覧からの作成用データ（異動届）'!$AC$47="印刷ＯＫ→",1,"")</f>
        <v/>
      </c>
      <c r="B942" s="2413"/>
      <c r="C942" s="2413"/>
      <c r="D942" s="2396"/>
      <c r="E942" s="2396"/>
      <c r="F942" s="2413"/>
      <c r="G942" s="2413"/>
      <c r="H942" s="2396"/>
      <c r="I942" s="2396"/>
      <c r="J942" s="486"/>
      <c r="K942" s="2344"/>
      <c r="L942" s="2344"/>
      <c r="M942" s="2165"/>
      <c r="N942" s="1564"/>
      <c r="O942" s="1564"/>
      <c r="P942" s="1564"/>
      <c r="Q942" s="1564"/>
      <c r="R942" s="1565"/>
      <c r="S942" s="2372"/>
      <c r="T942" s="2373"/>
      <c r="U942" s="2373"/>
      <c r="V942" s="2373"/>
      <c r="W942" s="2373"/>
      <c r="X942" s="2373"/>
      <c r="Y942" s="2373"/>
      <c r="Z942" s="2373"/>
      <c r="AA942" s="2373"/>
      <c r="AB942" s="2373"/>
      <c r="AC942" s="2373"/>
      <c r="AD942" s="2373"/>
      <c r="AE942" s="2373"/>
      <c r="AF942" s="2373"/>
      <c r="AG942" s="2373"/>
      <c r="AH942" s="2373"/>
      <c r="AI942" s="2373"/>
      <c r="AJ942" s="2373"/>
      <c r="AK942" s="2373"/>
      <c r="AL942" s="2373"/>
      <c r="AM942" s="2373"/>
      <c r="AN942" s="2289"/>
      <c r="AO942" s="2290"/>
      <c r="AP942" s="2290"/>
      <c r="AQ942" s="2290"/>
      <c r="AR942" s="2291"/>
      <c r="AS942" s="2376"/>
      <c r="AT942" s="2376"/>
      <c r="AU942" s="2376"/>
      <c r="AV942" s="2376"/>
      <c r="AW942" s="2376"/>
      <c r="AX942" s="2234"/>
      <c r="AY942" s="2234"/>
      <c r="AZ942" s="2234"/>
      <c r="BA942" s="2234"/>
      <c r="BB942" s="2235"/>
      <c r="BC942" s="2241"/>
      <c r="BD942" s="2242"/>
      <c r="BE942" s="2243"/>
      <c r="BF942" s="2278" t="s">
        <v>314</v>
      </c>
      <c r="BG942" s="2280" t="s">
        <v>107</v>
      </c>
      <c r="BH942" s="2280"/>
      <c r="BI942" s="2280"/>
      <c r="BJ942" s="2280"/>
      <c r="BK942" s="2280"/>
      <c r="BL942" s="2280"/>
      <c r="BM942" s="2280"/>
      <c r="BN942" s="2280"/>
      <c r="BO942" s="610"/>
      <c r="BP942" s="2281" t="s">
        <v>551</v>
      </c>
      <c r="BQ942" s="2366"/>
      <c r="BR942" s="2367"/>
      <c r="BS942" s="2367"/>
      <c r="BT942" s="2274"/>
      <c r="BU942" s="2274"/>
      <c r="BV942" s="2274"/>
      <c r="BW942" s="2274"/>
      <c r="BX942" s="2274"/>
      <c r="BY942" s="2274"/>
      <c r="BZ942" s="2274"/>
      <c r="CA942" s="2274"/>
      <c r="CB942" s="2274"/>
      <c r="CC942" s="2274"/>
      <c r="CD942" s="2275"/>
      <c r="CE942" s="76"/>
      <c r="CF942" s="76"/>
      <c r="CG942" s="88"/>
      <c r="CH942" s="88"/>
      <c r="CN942" s="85"/>
      <c r="CO942" s="85"/>
      <c r="CP942" s="85"/>
      <c r="CQ942" s="85"/>
      <c r="CR942" s="85"/>
      <c r="CS942" s="85"/>
      <c r="CT942" s="85"/>
      <c r="CU942" s="85"/>
      <c r="CV942" s="85"/>
    </row>
    <row r="943" spans="1:100" ht="12.75" customHeight="1" thickBot="1" x14ac:dyDescent="0.25">
      <c r="A943" s="132" t="str">
        <f>+IF('⑧一覧からの作成用データ（異動届）'!$AC$47="印刷ＯＫ→",1,"")</f>
        <v/>
      </c>
      <c r="B943" s="2413"/>
      <c r="C943" s="2413"/>
      <c r="D943" s="2396"/>
      <c r="E943" s="2396"/>
      <c r="F943" s="2413"/>
      <c r="G943" s="2413"/>
      <c r="H943" s="2396"/>
      <c r="I943" s="2396"/>
      <c r="J943" s="486"/>
      <c r="K943" s="2344"/>
      <c r="L943" s="2344"/>
      <c r="M943" s="1559"/>
      <c r="N943" s="2052"/>
      <c r="O943" s="2052"/>
      <c r="P943" s="2052"/>
      <c r="Q943" s="2052"/>
      <c r="R943" s="2054"/>
      <c r="S943" s="2374"/>
      <c r="T943" s="2375"/>
      <c r="U943" s="2375"/>
      <c r="V943" s="2375"/>
      <c r="W943" s="2375"/>
      <c r="X943" s="2375"/>
      <c r="Y943" s="2375"/>
      <c r="Z943" s="2375"/>
      <c r="AA943" s="2375"/>
      <c r="AB943" s="2375"/>
      <c r="AC943" s="2375"/>
      <c r="AD943" s="2375"/>
      <c r="AE943" s="2375"/>
      <c r="AF943" s="2375"/>
      <c r="AG943" s="2375"/>
      <c r="AH943" s="2375"/>
      <c r="AI943" s="2375"/>
      <c r="AJ943" s="2375"/>
      <c r="AK943" s="2375"/>
      <c r="AL943" s="2375"/>
      <c r="AM943" s="2375"/>
      <c r="AN943" s="2292"/>
      <c r="AO943" s="2293"/>
      <c r="AP943" s="2293"/>
      <c r="AQ943" s="2293"/>
      <c r="AR943" s="2294"/>
      <c r="AS943" s="2377"/>
      <c r="AT943" s="2377"/>
      <c r="AU943" s="2377"/>
      <c r="AV943" s="2377"/>
      <c r="AW943" s="2377"/>
      <c r="AX943" s="2236"/>
      <c r="AY943" s="2236"/>
      <c r="AZ943" s="2236"/>
      <c r="BA943" s="2236"/>
      <c r="BB943" s="2237"/>
      <c r="BC943" s="2244"/>
      <c r="BD943" s="2245"/>
      <c r="BE943" s="2246"/>
      <c r="BF943" s="2279"/>
      <c r="BG943" s="2283"/>
      <c r="BH943" s="2283"/>
      <c r="BI943" s="2283"/>
      <c r="BJ943" s="2283"/>
      <c r="BK943" s="2283"/>
      <c r="BL943" s="2283"/>
      <c r="BM943" s="2283"/>
      <c r="BN943" s="2283"/>
      <c r="BO943" s="611"/>
      <c r="BP943" s="2282"/>
      <c r="BQ943" s="2368"/>
      <c r="BR943" s="2369"/>
      <c r="BS943" s="2369"/>
      <c r="BT943" s="2276"/>
      <c r="BU943" s="2276"/>
      <c r="BV943" s="2276"/>
      <c r="BW943" s="2276"/>
      <c r="BX943" s="2276"/>
      <c r="BY943" s="2276"/>
      <c r="BZ943" s="2276"/>
      <c r="CA943" s="2276"/>
      <c r="CB943" s="2276"/>
      <c r="CC943" s="2276"/>
      <c r="CD943" s="2277"/>
      <c r="CE943" s="89"/>
      <c r="CF943" s="89"/>
      <c r="CG943" s="88"/>
      <c r="CH943" s="88"/>
      <c r="CN943" s="85"/>
      <c r="CO943" s="85"/>
      <c r="CP943" s="85"/>
      <c r="CQ943" s="85"/>
      <c r="CR943" s="85"/>
      <c r="CS943" s="85"/>
      <c r="CT943" s="85"/>
      <c r="CU943" s="85"/>
      <c r="CV943" s="85"/>
    </row>
    <row r="944" spans="1:100" ht="6.75" customHeight="1" x14ac:dyDescent="0.2">
      <c r="A944" s="132" t="str">
        <f>+IF('⑧一覧からの作成用データ（異動届）'!$AC$47="印刷ＯＫ→",1,"")</f>
        <v/>
      </c>
      <c r="B944" s="2413"/>
      <c r="C944" s="2413"/>
      <c r="D944" s="2396"/>
      <c r="E944" s="2396"/>
      <c r="F944" s="2413"/>
      <c r="G944" s="2413"/>
      <c r="H944" s="2396"/>
      <c r="I944" s="2396"/>
      <c r="J944" s="486"/>
      <c r="K944" s="2211" t="s">
        <v>308</v>
      </c>
      <c r="L944" s="2211"/>
      <c r="M944" s="2211"/>
      <c r="N944" s="2211"/>
      <c r="O944" s="2211"/>
      <c r="P944" s="2211"/>
      <c r="Q944" s="2211"/>
      <c r="R944" s="2211"/>
      <c r="S944" s="2211"/>
      <c r="T944" s="2211"/>
      <c r="U944" s="2211"/>
      <c r="V944" s="2211"/>
      <c r="W944" s="2211"/>
      <c r="X944" s="2211"/>
      <c r="Y944" s="2211"/>
      <c r="Z944" s="2211"/>
      <c r="AA944" s="2211"/>
      <c r="AB944" s="2211"/>
      <c r="AC944" s="2211"/>
      <c r="AD944" s="2211"/>
      <c r="AE944" s="2211"/>
      <c r="AF944" s="2211"/>
      <c r="AG944" s="2211"/>
      <c r="AH944" s="2211"/>
      <c r="AI944" s="2211"/>
      <c r="AJ944" s="2211"/>
      <c r="AK944" s="2211"/>
      <c r="AL944" s="2211"/>
      <c r="AM944" s="2211"/>
      <c r="AN944" s="2212"/>
      <c r="AO944" s="2212"/>
      <c r="AP944" s="2212"/>
      <c r="AQ944" s="2212"/>
      <c r="AR944" s="2212"/>
      <c r="AS944" s="2212"/>
      <c r="AT944" s="2212"/>
      <c r="AU944" s="2212"/>
      <c r="AV944" s="2212"/>
      <c r="AW944" s="2212"/>
      <c r="AX944" s="2212"/>
      <c r="AY944" s="2212"/>
      <c r="AZ944" s="2212"/>
      <c r="BA944" s="2212"/>
      <c r="BB944" s="2212"/>
      <c r="BC944" s="2212"/>
      <c r="BD944" s="2212"/>
      <c r="BE944" s="2212"/>
      <c r="BF944" s="2211"/>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89"/>
      <c r="CC944" s="89"/>
      <c r="CD944" s="89"/>
      <c r="CE944" s="89"/>
      <c r="CF944" s="89"/>
      <c r="CG944" s="88"/>
      <c r="CH944" s="88"/>
      <c r="CN944" s="85"/>
      <c r="CO944" s="85"/>
      <c r="CP944" s="85"/>
      <c r="CQ944" s="85"/>
      <c r="CR944" s="85"/>
      <c r="CS944" s="85"/>
      <c r="CT944" s="85"/>
      <c r="CU944" s="85"/>
      <c r="CV944" s="85"/>
    </row>
    <row r="945" spans="1:100" ht="16.5" customHeight="1" thickBot="1" x14ac:dyDescent="0.25">
      <c r="A945" s="132" t="str">
        <f>+IF('⑧一覧からの作成用データ（異動届）'!$AC$47="印刷ＯＫ→",1,"")</f>
        <v/>
      </c>
      <c r="B945" s="2413"/>
      <c r="C945" s="2413"/>
      <c r="D945" s="2396"/>
      <c r="E945" s="2396"/>
      <c r="F945" s="2413"/>
      <c r="G945" s="2413"/>
      <c r="H945" s="2396"/>
      <c r="I945" s="2396"/>
      <c r="J945" s="486"/>
      <c r="K945" s="2212"/>
      <c r="L945" s="2212"/>
      <c r="M945" s="2212"/>
      <c r="N945" s="2212"/>
      <c r="O945" s="2212"/>
      <c r="P945" s="2212"/>
      <c r="Q945" s="2212"/>
      <c r="R945" s="2212"/>
      <c r="S945" s="2212"/>
      <c r="T945" s="2212"/>
      <c r="U945" s="2212"/>
      <c r="V945" s="2212"/>
      <c r="W945" s="2212"/>
      <c r="X945" s="2212"/>
      <c r="Y945" s="2212"/>
      <c r="Z945" s="2212"/>
      <c r="AA945" s="2212"/>
      <c r="AB945" s="2212"/>
      <c r="AC945" s="2212"/>
      <c r="AD945" s="2212"/>
      <c r="AE945" s="2212"/>
      <c r="AF945" s="2212"/>
      <c r="AG945" s="2212"/>
      <c r="AH945" s="2212"/>
      <c r="AI945" s="2212"/>
      <c r="AJ945" s="2212"/>
      <c r="AK945" s="2212"/>
      <c r="AL945" s="2212"/>
      <c r="AM945" s="2212"/>
      <c r="AN945" s="2212"/>
      <c r="AO945" s="2212"/>
      <c r="AP945" s="2212"/>
      <c r="AQ945" s="2212"/>
      <c r="AR945" s="2212"/>
      <c r="AS945" s="2212"/>
      <c r="AT945" s="2212"/>
      <c r="AU945" s="2212"/>
      <c r="AV945" s="2212"/>
      <c r="AW945" s="2212"/>
      <c r="AX945" s="2212"/>
      <c r="AY945" s="2212"/>
      <c r="AZ945" s="2212"/>
      <c r="BA945" s="2212"/>
      <c r="BB945" s="2212"/>
      <c r="BC945" s="2212"/>
      <c r="BD945" s="2212"/>
      <c r="BE945" s="2212"/>
      <c r="BF945" s="2212"/>
      <c r="BG945" s="89"/>
      <c r="BH945" s="89"/>
      <c r="BI945" s="89"/>
      <c r="BJ945" s="89"/>
      <c r="BK945" s="89"/>
      <c r="BL945" s="89"/>
      <c r="BM945" s="89"/>
      <c r="BN945" s="89"/>
      <c r="BO945" s="89"/>
      <c r="BP945" s="89"/>
      <c r="BQ945" s="89"/>
      <c r="BR945" s="89"/>
      <c r="BS945" s="89"/>
      <c r="BT945" s="89"/>
      <c r="BU945" s="89"/>
      <c r="BV945" s="89"/>
      <c r="BW945" s="89"/>
      <c r="BX945" s="89"/>
      <c r="BY945" s="89"/>
      <c r="BZ945" s="89"/>
      <c r="CA945" s="89"/>
      <c r="CB945" s="89"/>
      <c r="CC945" s="89"/>
      <c r="CD945" s="89"/>
      <c r="CE945" s="89"/>
      <c r="CF945" s="89"/>
      <c r="CG945" s="77"/>
      <c r="CH945" s="77"/>
      <c r="CN945" s="85"/>
      <c r="CO945" s="85"/>
      <c r="CP945" s="85"/>
      <c r="CQ945" s="85"/>
      <c r="CR945" s="85"/>
      <c r="CS945" s="85"/>
      <c r="CT945" s="85"/>
      <c r="CU945" s="85"/>
      <c r="CV945" s="85"/>
    </row>
    <row r="946" spans="1:100" ht="16.5" customHeight="1" x14ac:dyDescent="0.2">
      <c r="A946" s="132" t="str">
        <f>+IF('⑧一覧からの作成用データ（異動届）'!$AC$47="印刷ＯＫ→",1,"")</f>
        <v/>
      </c>
      <c r="B946" s="2413"/>
      <c r="C946" s="2413"/>
      <c r="D946" s="2396"/>
      <c r="E946" s="2396"/>
      <c r="F946" s="2413"/>
      <c r="G946" s="2413"/>
      <c r="H946" s="2396"/>
      <c r="I946" s="2396"/>
      <c r="J946" s="486"/>
      <c r="K946" s="2213" t="s">
        <v>35</v>
      </c>
      <c r="L946" s="2213"/>
      <c r="M946" s="2213"/>
      <c r="N946" s="1692" t="s">
        <v>10</v>
      </c>
      <c r="O946" s="1693"/>
      <c r="P946" s="1693"/>
      <c r="Q946" s="1693"/>
      <c r="R946" s="1693"/>
      <c r="S946" s="1693"/>
      <c r="T946" s="1693"/>
      <c r="U946" s="2214"/>
      <c r="V946" s="2215"/>
      <c r="W946" s="2215"/>
      <c r="X946" s="2215"/>
      <c r="Y946" s="2215"/>
      <c r="Z946" s="2215"/>
      <c r="AA946" s="2215"/>
      <c r="AB946" s="2215"/>
      <c r="AC946" s="2215"/>
      <c r="AD946" s="2215"/>
      <c r="AE946" s="2215"/>
      <c r="AF946" s="2215"/>
      <c r="AG946" s="2215"/>
      <c r="AH946" s="2216"/>
      <c r="AI946" s="2220" t="s">
        <v>229</v>
      </c>
      <c r="AJ946" s="2221"/>
      <c r="AK946" s="2222"/>
      <c r="AL946" s="2226" t="s">
        <v>39</v>
      </c>
      <c r="AM946" s="2227"/>
      <c r="AN946" s="2227"/>
      <c r="AO946" s="2227"/>
      <c r="AP946" s="2227"/>
      <c r="AQ946" s="2227"/>
      <c r="AR946" s="2227"/>
      <c r="AS946" s="2228"/>
      <c r="AT946" s="2077"/>
      <c r="AU946" s="2077"/>
      <c r="AV946" s="2077"/>
      <c r="AW946" s="2077"/>
      <c r="AX946" s="2077"/>
      <c r="AY946" s="2077"/>
      <c r="AZ946" s="2077"/>
      <c r="BA946" s="2077"/>
      <c r="BB946" s="2077"/>
      <c r="BC946" s="2077"/>
      <c r="BD946" s="2077"/>
      <c r="BE946" s="2177"/>
      <c r="BF946" s="2178"/>
      <c r="BG946" s="2199" t="s">
        <v>40</v>
      </c>
      <c r="BH946" s="2200"/>
      <c r="BI946" s="2200"/>
      <c r="BJ946" s="2200"/>
      <c r="BK946" s="2200"/>
      <c r="BL946" s="2200"/>
      <c r="BM946" s="2200"/>
      <c r="BN946" s="2200"/>
      <c r="BO946" s="2200"/>
      <c r="BP946" s="2200"/>
      <c r="BQ946" s="2200"/>
      <c r="BR946" s="2202" t="str">
        <f>IF('⑧一覧からの作成用データ（異動届）'!$Y$47="","",TEXT('⑧一覧からの作成用データ（異動届）'!$Y$47,"#,##0")&amp;"")</f>
        <v/>
      </c>
      <c r="BS946" s="2203"/>
      <c r="BT946" s="2203"/>
      <c r="BU946" s="2203"/>
      <c r="BV946" s="2203"/>
      <c r="BW946" s="2203"/>
      <c r="BX946" s="2203"/>
      <c r="BY946" s="2203"/>
      <c r="BZ946" s="2204"/>
      <c r="CA946" s="2208" t="s">
        <v>7</v>
      </c>
      <c r="CB946" s="2208"/>
      <c r="CC946" s="2208"/>
      <c r="CD946" s="2209"/>
      <c r="CE946" s="23"/>
      <c r="CF946" s="76"/>
      <c r="CG946" s="77"/>
      <c r="CH946" s="77"/>
      <c r="CN946" s="85"/>
      <c r="CO946" s="85"/>
      <c r="CP946" s="85"/>
      <c r="CQ946" s="85"/>
      <c r="CR946" s="85"/>
      <c r="CS946" s="85"/>
      <c r="CT946" s="85"/>
      <c r="CU946" s="85"/>
      <c r="CV946" s="85"/>
    </row>
    <row r="947" spans="1:100" ht="16.5" customHeight="1" thickBot="1" x14ac:dyDescent="0.25">
      <c r="A947" s="132" t="str">
        <f>+IF('⑧一覧からの作成用データ（異動届）'!$AC$47="印刷ＯＫ→",1,"")</f>
        <v/>
      </c>
      <c r="B947" s="2413"/>
      <c r="C947" s="2413"/>
      <c r="D947" s="2396"/>
      <c r="E947" s="2396"/>
      <c r="F947" s="2413"/>
      <c r="G947" s="2413"/>
      <c r="H947" s="2396"/>
      <c r="I947" s="2396"/>
      <c r="J947" s="486"/>
      <c r="K947" s="2213"/>
      <c r="L947" s="2213"/>
      <c r="M947" s="2213"/>
      <c r="N947" s="1698"/>
      <c r="O947" s="1699"/>
      <c r="P947" s="1699"/>
      <c r="Q947" s="1699"/>
      <c r="R947" s="1699"/>
      <c r="S947" s="1699"/>
      <c r="T947" s="1699"/>
      <c r="U947" s="2217"/>
      <c r="V947" s="2218"/>
      <c r="W947" s="2218"/>
      <c r="X947" s="2218"/>
      <c r="Y947" s="2218"/>
      <c r="Z947" s="2218"/>
      <c r="AA947" s="2218"/>
      <c r="AB947" s="2218"/>
      <c r="AC947" s="2218"/>
      <c r="AD947" s="2218"/>
      <c r="AE947" s="2218"/>
      <c r="AF947" s="2218"/>
      <c r="AG947" s="2218"/>
      <c r="AH947" s="2219"/>
      <c r="AI947" s="2223"/>
      <c r="AJ947" s="2224"/>
      <c r="AK947" s="2225"/>
      <c r="AL947" s="2229"/>
      <c r="AM947" s="2230"/>
      <c r="AN947" s="2230"/>
      <c r="AO947" s="2230"/>
      <c r="AP947" s="2230"/>
      <c r="AQ947" s="2230"/>
      <c r="AR947" s="2230"/>
      <c r="AS947" s="2231"/>
      <c r="AT947" s="2077"/>
      <c r="AU947" s="2077"/>
      <c r="AV947" s="2077"/>
      <c r="AW947" s="2077"/>
      <c r="AX947" s="2077"/>
      <c r="AY947" s="2077"/>
      <c r="AZ947" s="2077"/>
      <c r="BA947" s="2077"/>
      <c r="BB947" s="2077"/>
      <c r="BC947" s="2077"/>
      <c r="BD947" s="2077"/>
      <c r="BE947" s="2198"/>
      <c r="BF947" s="2196"/>
      <c r="BG947" s="2201"/>
      <c r="BH947" s="1530"/>
      <c r="BI947" s="1530"/>
      <c r="BJ947" s="1530"/>
      <c r="BK947" s="1530"/>
      <c r="BL947" s="1530"/>
      <c r="BM947" s="1530"/>
      <c r="BN947" s="1530"/>
      <c r="BO947" s="1530"/>
      <c r="BP947" s="1530"/>
      <c r="BQ947" s="1530"/>
      <c r="BR947" s="2205"/>
      <c r="BS947" s="2206"/>
      <c r="BT947" s="2206"/>
      <c r="BU947" s="2206"/>
      <c r="BV947" s="2206"/>
      <c r="BW947" s="2206"/>
      <c r="BX947" s="2206"/>
      <c r="BY947" s="2206"/>
      <c r="BZ947" s="2207"/>
      <c r="CA947" s="1632"/>
      <c r="CB947" s="1632"/>
      <c r="CC947" s="1632"/>
      <c r="CD947" s="2210"/>
      <c r="CE947" s="76"/>
      <c r="CF947" s="76"/>
      <c r="CG947" s="77"/>
      <c r="CH947" s="77"/>
      <c r="CN947" s="85"/>
      <c r="CO947" s="85"/>
      <c r="CP947" s="85"/>
      <c r="CQ947" s="85"/>
      <c r="CR947" s="85"/>
      <c r="CS947" s="85"/>
      <c r="CT947" s="85"/>
      <c r="CU947" s="85"/>
      <c r="CV947" s="85"/>
    </row>
    <row r="948" spans="1:100" ht="16.5" customHeight="1" x14ac:dyDescent="0.2">
      <c r="A948" s="132" t="str">
        <f>+IF('⑧一覧からの作成用データ（異動届）'!$AC$47="印刷ＯＫ→",1,"")</f>
        <v/>
      </c>
      <c r="B948" s="2413"/>
      <c r="C948" s="2413"/>
      <c r="D948" s="2396"/>
      <c r="E948" s="2396"/>
      <c r="F948" s="2413"/>
      <c r="G948" s="2413"/>
      <c r="H948" s="2396"/>
      <c r="I948" s="2396"/>
      <c r="J948" s="486"/>
      <c r="K948" s="2213"/>
      <c r="L948" s="2213"/>
      <c r="M948" s="2213"/>
      <c r="N948" s="2168" t="s">
        <v>21</v>
      </c>
      <c r="O948" s="2169"/>
      <c r="P948" s="2169"/>
      <c r="Q948" s="2169"/>
      <c r="R948" s="2169"/>
      <c r="S948" s="2169"/>
      <c r="T948" s="2170"/>
      <c r="U948" s="2177" t="s">
        <v>9</v>
      </c>
      <c r="V948" s="2178"/>
      <c r="W948" s="2179"/>
      <c r="X948" s="2179"/>
      <c r="Y948" s="2179"/>
      <c r="Z948" s="2179"/>
      <c r="AA948" s="2179"/>
      <c r="AB948" s="2179"/>
      <c r="AC948" s="2179"/>
      <c r="AD948" s="2179"/>
      <c r="AE948" s="63"/>
      <c r="AF948" s="63"/>
      <c r="AG948" s="63"/>
      <c r="AH948" s="63"/>
      <c r="AI948" s="63"/>
      <c r="AJ948" s="63"/>
      <c r="AK948" s="63"/>
      <c r="AL948" s="63"/>
      <c r="AM948" s="63"/>
      <c r="AN948" s="63"/>
      <c r="AO948" s="64"/>
      <c r="AP948" s="2180" t="s">
        <v>38</v>
      </c>
      <c r="AQ948" s="2181"/>
      <c r="AR948" s="2073" t="s">
        <v>33</v>
      </c>
      <c r="AS948" s="2074"/>
      <c r="AT948" s="2077"/>
      <c r="AU948" s="2077"/>
      <c r="AV948" s="2077"/>
      <c r="AW948" s="2077"/>
      <c r="AX948" s="2077"/>
      <c r="AY948" s="2077"/>
      <c r="AZ948" s="2077"/>
      <c r="BA948" s="2077"/>
      <c r="BB948" s="2077"/>
      <c r="BC948" s="2077"/>
      <c r="BD948" s="2077"/>
      <c r="BE948" s="2077"/>
      <c r="BF948" s="2078"/>
      <c r="BG948" s="57"/>
      <c r="BH948" s="76"/>
      <c r="BI948" s="76"/>
      <c r="BJ948" s="2057" t="str">
        <f>'⑧一覧からの作成用データ（異動届）'!$X$47&amp;""</f>
        <v/>
      </c>
      <c r="BK948" s="2058"/>
      <c r="BL948" s="2058"/>
      <c r="BM948" s="2058"/>
      <c r="BN948" s="2058"/>
      <c r="BO948" s="2059"/>
      <c r="BP948" s="1720" t="s">
        <v>311</v>
      </c>
      <c r="BQ948" s="2063"/>
      <c r="BR948" s="2063"/>
      <c r="BS948" s="2063"/>
      <c r="BT948" s="2063"/>
      <c r="BU948" s="2063"/>
      <c r="BV948" s="2063"/>
      <c r="BW948" s="2063"/>
      <c r="BX948" s="2063"/>
      <c r="BY948" s="2063"/>
      <c r="BZ948" s="2063"/>
      <c r="CA948" s="2063"/>
      <c r="CB948" s="2063"/>
      <c r="CC948" s="2063"/>
      <c r="CD948" s="2064"/>
      <c r="CE948" s="76"/>
      <c r="CF948" s="76"/>
      <c r="CG948" s="77"/>
      <c r="CH948" s="77"/>
      <c r="CN948" s="85"/>
      <c r="CO948" s="85"/>
      <c r="CP948" s="85"/>
      <c r="CQ948" s="85"/>
      <c r="CR948" s="85"/>
      <c r="CS948" s="85"/>
    </row>
    <row r="949" spans="1:100" ht="16.5" customHeight="1" thickBot="1" x14ac:dyDescent="0.25">
      <c r="A949" s="132" t="str">
        <f>+IF('⑧一覧からの作成用データ（異動届）'!$AC$47="印刷ＯＫ→",1,"")</f>
        <v/>
      </c>
      <c r="B949" s="2413"/>
      <c r="C949" s="2413"/>
      <c r="D949" s="2396"/>
      <c r="E949" s="2396"/>
      <c r="F949" s="2413"/>
      <c r="G949" s="2413"/>
      <c r="H949" s="2396"/>
      <c r="I949" s="2396"/>
      <c r="J949" s="486"/>
      <c r="K949" s="2213"/>
      <c r="L949" s="2213"/>
      <c r="M949" s="2213"/>
      <c r="N949" s="2171"/>
      <c r="O949" s="2172"/>
      <c r="P949" s="2172"/>
      <c r="Q949" s="2172"/>
      <c r="R949" s="2172"/>
      <c r="S949" s="2172"/>
      <c r="T949" s="2173"/>
      <c r="U949" s="2067"/>
      <c r="V949" s="2068"/>
      <c r="W949" s="2068"/>
      <c r="X949" s="2068"/>
      <c r="Y949" s="2068"/>
      <c r="Z949" s="2068"/>
      <c r="AA949" s="2068"/>
      <c r="AB949" s="2068"/>
      <c r="AC949" s="2068"/>
      <c r="AD949" s="2068"/>
      <c r="AE949" s="2068"/>
      <c r="AF949" s="2068"/>
      <c r="AG949" s="2068"/>
      <c r="AH949" s="2068"/>
      <c r="AI949" s="2068"/>
      <c r="AJ949" s="2068"/>
      <c r="AK949" s="2068"/>
      <c r="AL949" s="2068"/>
      <c r="AM949" s="2068"/>
      <c r="AN949" s="2068"/>
      <c r="AO949" s="2069"/>
      <c r="AP949" s="2182"/>
      <c r="AQ949" s="2183"/>
      <c r="AR949" s="2075"/>
      <c r="AS949" s="2076"/>
      <c r="AT949" s="2077"/>
      <c r="AU949" s="2077"/>
      <c r="AV949" s="2077"/>
      <c r="AW949" s="2077"/>
      <c r="AX949" s="2077"/>
      <c r="AY949" s="2077"/>
      <c r="AZ949" s="2077"/>
      <c r="BA949" s="2077"/>
      <c r="BB949" s="2077"/>
      <c r="BC949" s="2077"/>
      <c r="BD949" s="2077"/>
      <c r="BE949" s="2077"/>
      <c r="BF949" s="2078"/>
      <c r="BG949" s="57"/>
      <c r="BH949" s="76"/>
      <c r="BI949" s="76"/>
      <c r="BJ949" s="2060"/>
      <c r="BK949" s="2061"/>
      <c r="BL949" s="2061"/>
      <c r="BM949" s="2061"/>
      <c r="BN949" s="2061"/>
      <c r="BO949" s="2062"/>
      <c r="BP949" s="2063"/>
      <c r="BQ949" s="2063"/>
      <c r="BR949" s="2063"/>
      <c r="BS949" s="2063"/>
      <c r="BT949" s="2063"/>
      <c r="BU949" s="2063"/>
      <c r="BV949" s="2063"/>
      <c r="BW949" s="2063"/>
      <c r="BX949" s="2063"/>
      <c r="BY949" s="2063"/>
      <c r="BZ949" s="2063"/>
      <c r="CA949" s="2063"/>
      <c r="CB949" s="2063"/>
      <c r="CC949" s="2063"/>
      <c r="CD949" s="2064"/>
      <c r="CE949" s="76"/>
      <c r="CF949" s="76"/>
      <c r="CG949" s="77"/>
      <c r="CH949" s="77"/>
      <c r="CN949" s="85"/>
      <c r="CO949" s="85"/>
      <c r="CP949" s="85"/>
      <c r="CQ949" s="85"/>
      <c r="CR949" s="85"/>
      <c r="CS949" s="85"/>
    </row>
    <row r="950" spans="1:100" ht="16.5" customHeight="1" thickBot="1" x14ac:dyDescent="0.25">
      <c r="A950" s="132" t="str">
        <f>+IF('⑧一覧からの作成用データ（異動届）'!$AC$47="印刷ＯＫ→",1,"")</f>
        <v/>
      </c>
      <c r="B950" s="2413"/>
      <c r="C950" s="2413"/>
      <c r="D950" s="2396"/>
      <c r="E950" s="2396"/>
      <c r="F950" s="2413"/>
      <c r="G950" s="2413"/>
      <c r="H950" s="2396"/>
      <c r="I950" s="2396"/>
      <c r="J950" s="486"/>
      <c r="K950" s="2213"/>
      <c r="L950" s="2213"/>
      <c r="M950" s="2213"/>
      <c r="N950" s="2174"/>
      <c r="O950" s="2175"/>
      <c r="P950" s="2175"/>
      <c r="Q950" s="2175"/>
      <c r="R950" s="2175"/>
      <c r="S950" s="2175"/>
      <c r="T950" s="2176"/>
      <c r="U950" s="2070"/>
      <c r="V950" s="2071"/>
      <c r="W950" s="2071"/>
      <c r="X950" s="2071"/>
      <c r="Y950" s="2071"/>
      <c r="Z950" s="2071"/>
      <c r="AA950" s="2071"/>
      <c r="AB950" s="2071"/>
      <c r="AC950" s="2071"/>
      <c r="AD950" s="2071"/>
      <c r="AE950" s="2071"/>
      <c r="AF950" s="2071"/>
      <c r="AG950" s="2071"/>
      <c r="AH950" s="2071"/>
      <c r="AI950" s="2071"/>
      <c r="AJ950" s="2071"/>
      <c r="AK950" s="2071"/>
      <c r="AL950" s="2071"/>
      <c r="AM950" s="2071"/>
      <c r="AN950" s="2071"/>
      <c r="AO950" s="2072"/>
      <c r="AP950" s="2182"/>
      <c r="AQ950" s="2183"/>
      <c r="AR950" s="2073" t="s">
        <v>3</v>
      </c>
      <c r="AS950" s="2074"/>
      <c r="AT950" s="2077"/>
      <c r="AU950" s="2077"/>
      <c r="AV950" s="2077"/>
      <c r="AW950" s="2077"/>
      <c r="AX950" s="2077"/>
      <c r="AY950" s="2077"/>
      <c r="AZ950" s="2077"/>
      <c r="BA950" s="2077"/>
      <c r="BB950" s="2077"/>
      <c r="BC950" s="2077"/>
      <c r="BD950" s="2077"/>
      <c r="BE950" s="2077"/>
      <c r="BF950" s="2078"/>
      <c r="BG950" s="58"/>
      <c r="BH950" s="59"/>
      <c r="BI950" s="59"/>
      <c r="BJ950" s="59"/>
      <c r="BK950" s="59"/>
      <c r="BL950" s="59"/>
      <c r="BM950" s="59"/>
      <c r="BN950" s="59"/>
      <c r="BO950" s="59"/>
      <c r="BP950" s="2065"/>
      <c r="BQ950" s="2065"/>
      <c r="BR950" s="2065"/>
      <c r="BS950" s="2065"/>
      <c r="BT950" s="2065"/>
      <c r="BU950" s="2065"/>
      <c r="BV950" s="2065"/>
      <c r="BW950" s="2065"/>
      <c r="BX950" s="2065"/>
      <c r="BY950" s="2065"/>
      <c r="BZ950" s="2065"/>
      <c r="CA950" s="2065"/>
      <c r="CB950" s="2065"/>
      <c r="CC950" s="2065"/>
      <c r="CD950" s="2066"/>
      <c r="CE950" s="76"/>
      <c r="CF950" s="76"/>
      <c r="CG950" s="77"/>
      <c r="CH950" s="77"/>
      <c r="CN950" s="85"/>
      <c r="CO950" s="85"/>
      <c r="CP950" s="85"/>
      <c r="CQ950" s="85"/>
      <c r="CR950" s="85"/>
      <c r="CS950" s="85"/>
      <c r="CT950" s="85"/>
      <c r="CU950" s="85"/>
      <c r="CV950" s="85"/>
    </row>
    <row r="951" spans="1:100" ht="16.5" customHeight="1" thickBot="1" x14ac:dyDescent="0.25">
      <c r="A951" s="132" t="str">
        <f>+IF('⑧一覧からの作成用データ（異動届）'!$AC$47="印刷ＯＫ→",1,"")</f>
        <v/>
      </c>
      <c r="B951" s="2413"/>
      <c r="C951" s="2413"/>
      <c r="D951" s="2396"/>
      <c r="E951" s="2396"/>
      <c r="F951" s="2413"/>
      <c r="G951" s="2413"/>
      <c r="H951" s="2396"/>
      <c r="I951" s="2396"/>
      <c r="J951" s="486"/>
      <c r="K951" s="2213"/>
      <c r="L951" s="2213"/>
      <c r="M951" s="2213"/>
      <c r="N951" s="1529" t="s">
        <v>36</v>
      </c>
      <c r="O951" s="2079"/>
      <c r="P951" s="2079"/>
      <c r="Q951" s="2079"/>
      <c r="R951" s="2079"/>
      <c r="S951" s="2079"/>
      <c r="T951" s="2080"/>
      <c r="U951" s="2081"/>
      <c r="V951" s="2082"/>
      <c r="W951" s="2082"/>
      <c r="X951" s="2082"/>
      <c r="Y951" s="2082"/>
      <c r="Z951" s="2082"/>
      <c r="AA951" s="2082"/>
      <c r="AB951" s="2082"/>
      <c r="AC951" s="2082"/>
      <c r="AD951" s="2082"/>
      <c r="AE951" s="2082"/>
      <c r="AF951" s="2082"/>
      <c r="AG951" s="2082"/>
      <c r="AH951" s="2082"/>
      <c r="AI951" s="2082"/>
      <c r="AJ951" s="2082"/>
      <c r="AK951" s="2082"/>
      <c r="AL951" s="2082"/>
      <c r="AM951" s="2082"/>
      <c r="AN951" s="2082"/>
      <c r="AO951" s="2083"/>
      <c r="AP951" s="2182"/>
      <c r="AQ951" s="2183"/>
      <c r="AR951" s="2075"/>
      <c r="AS951" s="2076"/>
      <c r="AT951" s="2077"/>
      <c r="AU951" s="2077"/>
      <c r="AV951" s="2077"/>
      <c r="AW951" s="2077"/>
      <c r="AX951" s="2077"/>
      <c r="AY951" s="2077"/>
      <c r="AZ951" s="2077"/>
      <c r="BA951" s="2077"/>
      <c r="BB951" s="2077"/>
      <c r="BC951" s="2077"/>
      <c r="BD951" s="2077"/>
      <c r="BE951" s="2077"/>
      <c r="BF951" s="2078"/>
      <c r="BG951" s="2165" t="s">
        <v>34</v>
      </c>
      <c r="BH951" s="1564"/>
      <c r="BI951" s="1564"/>
      <c r="BJ951" s="1564"/>
      <c r="BK951" s="1564"/>
      <c r="BL951" s="1564"/>
      <c r="BM951" s="1564"/>
      <c r="BN951" s="1564"/>
      <c r="BO951" s="1565"/>
      <c r="BP951" s="2166"/>
      <c r="BQ951" s="714"/>
      <c r="BR951" s="714"/>
      <c r="BS951" s="714"/>
      <c r="BT951" s="714"/>
      <c r="BU951" s="714"/>
      <c r="BV951" s="714"/>
      <c r="BW951" s="714"/>
      <c r="BX951" s="714"/>
      <c r="BY951" s="714"/>
      <c r="BZ951" s="714"/>
      <c r="CA951" s="714"/>
      <c r="CB951" s="714"/>
      <c r="CC951" s="714"/>
      <c r="CD951" s="2167"/>
      <c r="CE951" s="76"/>
      <c r="CF951" s="76"/>
      <c r="CG951" s="77"/>
      <c r="CH951" s="77"/>
      <c r="CN951" s="85"/>
      <c r="CO951" s="85"/>
      <c r="CP951" s="85"/>
      <c r="CQ951" s="85"/>
      <c r="CR951" s="85"/>
      <c r="CS951" s="85"/>
      <c r="CT951" s="85"/>
      <c r="CU951" s="85"/>
      <c r="CV951" s="85"/>
    </row>
    <row r="952" spans="1:100" ht="16.5" customHeight="1" x14ac:dyDescent="0.2">
      <c r="A952" s="132" t="str">
        <f>+IF('⑧一覧からの作成用データ（異動届）'!$AC$47="印刷ＯＫ→",1,"")</f>
        <v/>
      </c>
      <c r="B952" s="2413"/>
      <c r="C952" s="2413"/>
      <c r="D952" s="2396"/>
      <c r="E952" s="2396"/>
      <c r="F952" s="2413"/>
      <c r="G952" s="2413"/>
      <c r="H952" s="2396"/>
      <c r="I952" s="2396"/>
      <c r="J952" s="486"/>
      <c r="K952" s="2213"/>
      <c r="L952" s="2213"/>
      <c r="M952" s="2213"/>
      <c r="N952" s="2186" t="s">
        <v>37</v>
      </c>
      <c r="O952" s="2187"/>
      <c r="P952" s="2187"/>
      <c r="Q952" s="2187"/>
      <c r="R952" s="2187"/>
      <c r="S952" s="2187"/>
      <c r="T952" s="2188"/>
      <c r="U952" s="2192"/>
      <c r="V952" s="2193"/>
      <c r="W952" s="2193"/>
      <c r="X952" s="2193"/>
      <c r="Y952" s="2193"/>
      <c r="Z952" s="2193"/>
      <c r="AA952" s="2193"/>
      <c r="AB952" s="2193"/>
      <c r="AC952" s="2193"/>
      <c r="AD952" s="2193"/>
      <c r="AE952" s="2193"/>
      <c r="AF952" s="2193"/>
      <c r="AG952" s="2193"/>
      <c r="AH952" s="2193"/>
      <c r="AI952" s="2193"/>
      <c r="AJ952" s="2193"/>
      <c r="AK952" s="2193"/>
      <c r="AL952" s="2193"/>
      <c r="AM952" s="2193"/>
      <c r="AN952" s="2193"/>
      <c r="AO952" s="2194"/>
      <c r="AP952" s="2182"/>
      <c r="AQ952" s="2183"/>
      <c r="AR952" s="2073" t="s">
        <v>4</v>
      </c>
      <c r="AS952" s="2074"/>
      <c r="AT952" s="2178"/>
      <c r="AU952" s="2195"/>
      <c r="AV952" s="2195"/>
      <c r="AW952" s="2195"/>
      <c r="AX952" s="2195"/>
      <c r="AY952" s="2195"/>
      <c r="AZ952" s="2195"/>
      <c r="BA952" s="2195"/>
      <c r="BB952" s="2195"/>
      <c r="BC952" s="2195"/>
      <c r="BD952" s="2195"/>
      <c r="BE952" s="2195"/>
      <c r="BF952" s="2195"/>
      <c r="BG952" s="1640" t="s">
        <v>309</v>
      </c>
      <c r="BH952" s="1590"/>
      <c r="BI952" s="1590"/>
      <c r="BJ952" s="1590"/>
      <c r="BK952" s="1590"/>
      <c r="BL952" s="1590"/>
      <c r="BM952" s="1590"/>
      <c r="BN952" s="1590"/>
      <c r="BO952" s="2039"/>
      <c r="BP952" s="2041"/>
      <c r="BQ952" s="2042"/>
      <c r="BR952" s="2042"/>
      <c r="BS952" s="2043"/>
      <c r="BT952" s="2047" t="s">
        <v>41</v>
      </c>
      <c r="BU952" s="2048"/>
      <c r="BV952" s="2048"/>
      <c r="BW952" s="2051" t="s">
        <v>42</v>
      </c>
      <c r="BX952" s="2051"/>
      <c r="BY952" s="2051"/>
      <c r="BZ952" s="2051"/>
      <c r="CA952" s="2051" t="s">
        <v>43</v>
      </c>
      <c r="CB952" s="2051"/>
      <c r="CC952" s="2051"/>
      <c r="CD952" s="2053"/>
      <c r="CE952" s="76"/>
      <c r="CF952" s="76"/>
      <c r="CG952" s="77"/>
      <c r="CH952" s="77"/>
      <c r="CN952" s="85"/>
      <c r="CO952" s="85"/>
      <c r="CP952" s="85"/>
      <c r="CQ952" s="85"/>
      <c r="CR952" s="85"/>
      <c r="CS952" s="85"/>
      <c r="CT952" s="85"/>
      <c r="CU952" s="85"/>
      <c r="CV952" s="85"/>
    </row>
    <row r="953" spans="1:100" ht="12" customHeight="1" thickBot="1" x14ac:dyDescent="0.25">
      <c r="A953" s="132" t="str">
        <f>+IF('⑧一覧からの作成用データ（異動届）'!$AC$47="印刷ＯＫ→",1,"")</f>
        <v/>
      </c>
      <c r="B953" s="2413"/>
      <c r="C953" s="2413"/>
      <c r="D953" s="2396"/>
      <c r="E953" s="2396"/>
      <c r="F953" s="2413"/>
      <c r="G953" s="2413"/>
      <c r="H953" s="2396"/>
      <c r="I953" s="2396"/>
      <c r="J953" s="486"/>
      <c r="K953" s="2213"/>
      <c r="L953" s="2213"/>
      <c r="M953" s="2213"/>
      <c r="N953" s="2189"/>
      <c r="O953" s="2190"/>
      <c r="P953" s="2190"/>
      <c r="Q953" s="2190"/>
      <c r="R953" s="2190"/>
      <c r="S953" s="2190"/>
      <c r="T953" s="2191"/>
      <c r="U953" s="2070"/>
      <c r="V953" s="2071"/>
      <c r="W953" s="2071"/>
      <c r="X953" s="2071"/>
      <c r="Y953" s="2071"/>
      <c r="Z953" s="2071"/>
      <c r="AA953" s="2071"/>
      <c r="AB953" s="2071"/>
      <c r="AC953" s="2071"/>
      <c r="AD953" s="2071"/>
      <c r="AE953" s="2071"/>
      <c r="AF953" s="2071"/>
      <c r="AG953" s="2071"/>
      <c r="AH953" s="2071"/>
      <c r="AI953" s="2071"/>
      <c r="AJ953" s="2071"/>
      <c r="AK953" s="2071"/>
      <c r="AL953" s="2071"/>
      <c r="AM953" s="2071"/>
      <c r="AN953" s="2071"/>
      <c r="AO953" s="2072"/>
      <c r="AP953" s="2184"/>
      <c r="AQ953" s="2185"/>
      <c r="AR953" s="2075"/>
      <c r="AS953" s="2076"/>
      <c r="AT953" s="2196"/>
      <c r="AU953" s="2197"/>
      <c r="AV953" s="2197"/>
      <c r="AW953" s="2197"/>
      <c r="AX953" s="2197"/>
      <c r="AY953" s="2197"/>
      <c r="AZ953" s="2197"/>
      <c r="BA953" s="2197"/>
      <c r="BB953" s="2197"/>
      <c r="BC953" s="2197"/>
      <c r="BD953" s="2197"/>
      <c r="BE953" s="2197"/>
      <c r="BF953" s="2197"/>
      <c r="BG953" s="1637"/>
      <c r="BH953" s="1638"/>
      <c r="BI953" s="1638"/>
      <c r="BJ953" s="1638"/>
      <c r="BK953" s="1638"/>
      <c r="BL953" s="1638"/>
      <c r="BM953" s="1638"/>
      <c r="BN953" s="1638"/>
      <c r="BO953" s="2040"/>
      <c r="BP953" s="2044"/>
      <c r="BQ953" s="2045"/>
      <c r="BR953" s="2045"/>
      <c r="BS953" s="2046"/>
      <c r="BT953" s="2049"/>
      <c r="BU953" s="2050"/>
      <c r="BV953" s="2050"/>
      <c r="BW953" s="2052"/>
      <c r="BX953" s="2052"/>
      <c r="BY953" s="2052"/>
      <c r="BZ953" s="2052"/>
      <c r="CA953" s="2052"/>
      <c r="CB953" s="2052"/>
      <c r="CC953" s="2052"/>
      <c r="CD953" s="2054"/>
      <c r="CE953" s="76"/>
      <c r="CF953" s="76"/>
      <c r="CG953" s="77"/>
      <c r="CH953" s="77"/>
      <c r="CN953" s="85"/>
      <c r="CO953" s="85"/>
      <c r="CP953" s="85"/>
      <c r="CQ953" s="85"/>
      <c r="CR953" s="85"/>
      <c r="CS953" s="85"/>
      <c r="CT953" s="85"/>
      <c r="CU953" s="85"/>
      <c r="CV953" s="85"/>
    </row>
    <row r="954" spans="1:100" ht="6.75" customHeight="1" x14ac:dyDescent="0.2">
      <c r="A954" s="132" t="str">
        <f>+IF('⑧一覧からの作成用データ（異動届）'!$AC$47="印刷ＯＫ→",1,"")</f>
        <v/>
      </c>
      <c r="B954" s="2413"/>
      <c r="C954" s="2413"/>
      <c r="D954" s="2396"/>
      <c r="E954" s="2396"/>
      <c r="F954" s="2413"/>
      <c r="G954" s="2413"/>
      <c r="H954" s="2396"/>
      <c r="I954" s="2396"/>
      <c r="J954" s="486"/>
      <c r="K954" s="2055" t="s">
        <v>79</v>
      </c>
      <c r="L954" s="2055"/>
      <c r="M954" s="2055"/>
      <c r="N954" s="2055"/>
      <c r="O954" s="2055"/>
      <c r="P954" s="2055"/>
      <c r="Q954" s="2055"/>
      <c r="R954" s="2055"/>
      <c r="S954" s="2055"/>
      <c r="T954" s="2055"/>
      <c r="U954" s="2055"/>
      <c r="V954" s="2055"/>
      <c r="W954" s="2055"/>
      <c r="X954" s="2055"/>
      <c r="Y954" s="2055"/>
      <c r="Z954" s="2055"/>
      <c r="AA954" s="2055"/>
      <c r="AB954" s="2055"/>
      <c r="AC954" s="2055"/>
      <c r="AD954" s="2055"/>
      <c r="AE954" s="2055"/>
      <c r="AF954" s="2055"/>
      <c r="AG954" s="2055"/>
      <c r="AH954" s="2055"/>
      <c r="AI954" s="2055"/>
      <c r="AJ954" s="2055"/>
      <c r="AK954" s="2055"/>
      <c r="AL954" s="2055"/>
      <c r="AM954" s="2055"/>
      <c r="AN954" s="2055"/>
      <c r="AO954" s="2055"/>
      <c r="AP954" s="2055"/>
      <c r="AQ954" s="2055"/>
      <c r="AR954" s="2055"/>
      <c r="AS954" s="2055"/>
      <c r="AT954" s="2055"/>
      <c r="AU954" s="2055"/>
      <c r="AV954" s="2055"/>
      <c r="AW954" s="2055"/>
      <c r="AX954" s="2055"/>
      <c r="AY954" s="2055"/>
      <c r="AZ954" s="2055"/>
      <c r="BA954" s="2055"/>
      <c r="BB954" s="2055"/>
      <c r="BC954" s="2055"/>
      <c r="BD954" s="2055"/>
      <c r="BE954" s="2055"/>
      <c r="BF954" s="2055"/>
      <c r="BG954" s="60"/>
      <c r="BH954" s="60"/>
      <c r="BI954" s="60"/>
      <c r="BJ954" s="60"/>
      <c r="BK954" s="61"/>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7"/>
      <c r="CH954" s="77"/>
      <c r="CN954" s="85"/>
      <c r="CO954" s="85"/>
      <c r="CP954" s="85"/>
      <c r="CQ954" s="85"/>
      <c r="CR954" s="85"/>
      <c r="CS954" s="85"/>
      <c r="CT954" s="85"/>
      <c r="CU954" s="85"/>
      <c r="CV954" s="85"/>
    </row>
    <row r="955" spans="1:100" ht="13.5" customHeight="1" thickBot="1" x14ac:dyDescent="0.25">
      <c r="A955" s="132" t="str">
        <f>+IF('⑧一覧からの作成用データ（異動届）'!$AC$47="印刷ＯＫ→",1,"")</f>
        <v/>
      </c>
      <c r="B955" s="2413"/>
      <c r="C955" s="2413"/>
      <c r="D955" s="2396"/>
      <c r="E955" s="2396"/>
      <c r="F955" s="2413"/>
      <c r="G955" s="2413"/>
      <c r="H955" s="2396"/>
      <c r="I955" s="2396"/>
      <c r="J955" s="486"/>
      <c r="K955" s="2056"/>
      <c r="L955" s="2056"/>
      <c r="M955" s="2056"/>
      <c r="N955" s="2056"/>
      <c r="O955" s="2056"/>
      <c r="P955" s="2056"/>
      <c r="Q955" s="2056"/>
      <c r="R955" s="2056"/>
      <c r="S955" s="2056"/>
      <c r="T955" s="2056"/>
      <c r="U955" s="2056"/>
      <c r="V955" s="2056"/>
      <c r="W955" s="2056"/>
      <c r="X955" s="2056"/>
      <c r="Y955" s="2056"/>
      <c r="Z955" s="2056"/>
      <c r="AA955" s="2056"/>
      <c r="AB955" s="2056"/>
      <c r="AC955" s="2056"/>
      <c r="AD955" s="2056"/>
      <c r="AE955" s="2056"/>
      <c r="AF955" s="2056"/>
      <c r="AG955" s="2056"/>
      <c r="AH955" s="2056"/>
      <c r="AI955" s="2056"/>
      <c r="AJ955" s="2056"/>
      <c r="AK955" s="2056"/>
      <c r="AL955" s="2056"/>
      <c r="AM955" s="2056"/>
      <c r="AN955" s="2056"/>
      <c r="AO955" s="2056"/>
      <c r="AP955" s="2056"/>
      <c r="AQ955" s="2056"/>
      <c r="AR955" s="2056"/>
      <c r="AS955" s="2056"/>
      <c r="AT955" s="2056"/>
      <c r="AU955" s="2056"/>
      <c r="AV955" s="2056"/>
      <c r="AW955" s="2056"/>
      <c r="AX955" s="2056"/>
      <c r="AY955" s="2056"/>
      <c r="AZ955" s="2056"/>
      <c r="BA955" s="2056"/>
      <c r="BB955" s="2056"/>
      <c r="BC955" s="2056"/>
      <c r="BD955" s="2056"/>
      <c r="BE955" s="2056"/>
      <c r="BF955" s="2056"/>
      <c r="BG955" s="60"/>
      <c r="BH955" s="60"/>
      <c r="BI955" s="60"/>
      <c r="BJ955" s="60"/>
      <c r="BK955" s="62"/>
      <c r="BL955" s="62"/>
      <c r="BM955" s="62"/>
      <c r="BN955" s="62"/>
      <c r="BO955" s="62"/>
      <c r="BP955" s="62"/>
      <c r="BQ955" s="62"/>
      <c r="BR955" s="62"/>
      <c r="BS955" s="62"/>
      <c r="BT955" s="62"/>
      <c r="BU955" s="62"/>
      <c r="BV955" s="62"/>
      <c r="BW955" s="62"/>
      <c r="BX955" s="62"/>
      <c r="BY955" s="62"/>
      <c r="BZ955" s="62"/>
      <c r="CA955" s="62"/>
      <c r="CB955" s="62"/>
      <c r="CC955" s="62"/>
      <c r="CD955" s="62"/>
      <c r="CE955" s="76"/>
      <c r="CF955" s="76"/>
      <c r="CG955" s="91"/>
      <c r="CH955" s="77"/>
      <c r="CN955" s="85"/>
      <c r="CO955" s="85"/>
      <c r="CP955" s="85"/>
      <c r="CQ955" s="85"/>
      <c r="CR955" s="85"/>
      <c r="CS955" s="85"/>
      <c r="CT955" s="85"/>
      <c r="CU955" s="85"/>
    </row>
    <row r="956" spans="1:100" ht="11.25" customHeight="1" thickBot="1" x14ac:dyDescent="0.25">
      <c r="A956" s="132" t="str">
        <f>+IF('⑧一覧からの作成用データ（異動届）'!$AC$47="印刷ＯＫ→",1,"")</f>
        <v/>
      </c>
      <c r="B956" s="2413"/>
      <c r="C956" s="2413"/>
      <c r="D956" s="2396"/>
      <c r="E956" s="2396"/>
      <c r="F956" s="2413"/>
      <c r="G956" s="2413"/>
      <c r="H956" s="2396"/>
      <c r="I956" s="2396"/>
      <c r="J956" s="486"/>
      <c r="K956" s="2152" t="s">
        <v>44</v>
      </c>
      <c r="L956" s="2153"/>
      <c r="M956" s="2153"/>
      <c r="N956" s="2153"/>
      <c r="O956" s="2154"/>
      <c r="P956" s="2158" t="s">
        <v>46</v>
      </c>
      <c r="Q956" s="2159"/>
      <c r="R956" s="2159"/>
      <c r="S956" s="2159"/>
      <c r="T956" s="2159"/>
      <c r="U956" s="2159"/>
      <c r="V956" s="2159"/>
      <c r="W956" s="2159"/>
      <c r="X956" s="2117" t="str">
        <f>'⑧一覧からの作成用データ（異動届）'!$R$47&amp;""</f>
        <v/>
      </c>
      <c r="Y956" s="2117"/>
      <c r="Z956" s="2117"/>
      <c r="AA956" s="2119" t="s">
        <v>48</v>
      </c>
      <c r="AB956" s="2119"/>
      <c r="AC956" s="2119"/>
      <c r="AD956" s="2119"/>
      <c r="AE956" s="2119"/>
      <c r="AF956" s="2119"/>
      <c r="AG956" s="2119"/>
      <c r="AH956" s="2119"/>
      <c r="AI956" s="2119"/>
      <c r="AJ956" s="2119"/>
      <c r="AK956" s="2119"/>
      <c r="AL956" s="2119"/>
      <c r="AM956" s="2119"/>
      <c r="AN956" s="2119"/>
      <c r="AO956" s="2119"/>
      <c r="AP956" s="2119"/>
      <c r="AQ956" s="2119"/>
      <c r="AR956" s="2119"/>
      <c r="AS956" s="2120"/>
      <c r="AT956" s="2160" t="s">
        <v>50</v>
      </c>
      <c r="AU956" s="2160"/>
      <c r="AV956" s="2160"/>
      <c r="AW956" s="2160"/>
      <c r="AX956" s="2160"/>
      <c r="AY956" s="2160"/>
      <c r="AZ956" s="2161" t="s">
        <v>53</v>
      </c>
      <c r="BA956" s="2162"/>
      <c r="BB956" s="2162"/>
      <c r="BC956" s="2162"/>
      <c r="BD956" s="2162"/>
      <c r="BE956" s="2162"/>
      <c r="BF956" s="2162"/>
      <c r="BG956" s="2162"/>
      <c r="BH956" s="2162"/>
      <c r="BI956" s="2162"/>
      <c r="BJ956" s="2162"/>
      <c r="BK956" s="2036" t="s">
        <v>54</v>
      </c>
      <c r="BL956" s="2037"/>
      <c r="BM956" s="2037"/>
      <c r="BN956" s="2037"/>
      <c r="BO956" s="2037"/>
      <c r="BP956" s="2037"/>
      <c r="BQ956" s="2037"/>
      <c r="BR956" s="2037"/>
      <c r="BS956" s="2037"/>
      <c r="BT956" s="2037"/>
      <c r="BU956" s="2037"/>
      <c r="BV956" s="2037"/>
      <c r="BW956" s="2037"/>
      <c r="BX956" s="2037"/>
      <c r="BY956" s="2037"/>
      <c r="BZ956" s="2037"/>
      <c r="CA956" s="2037"/>
      <c r="CB956" s="2037"/>
      <c r="CC956" s="2037"/>
      <c r="CD956" s="2038"/>
      <c r="CE956" s="90"/>
      <c r="CF956" s="90"/>
      <c r="CG956" s="91"/>
      <c r="CH956" s="77"/>
      <c r="CN956" s="85"/>
      <c r="CO956" s="85"/>
      <c r="CP956" s="85"/>
      <c r="CQ956" s="85"/>
      <c r="CR956" s="85"/>
      <c r="CS956" s="85"/>
      <c r="CT956" s="85"/>
      <c r="CU956" s="85"/>
    </row>
    <row r="957" spans="1:100" ht="11.25" customHeight="1" x14ac:dyDescent="0.2">
      <c r="A957" s="132" t="str">
        <f>+IF('⑧一覧からの作成用データ（異動届）'!$AC$47="印刷ＯＫ→",1,"")</f>
        <v/>
      </c>
      <c r="B957" s="2413"/>
      <c r="C957" s="2413"/>
      <c r="D957" s="2396"/>
      <c r="E957" s="2396"/>
      <c r="F957" s="2413"/>
      <c r="G957" s="2413"/>
      <c r="H957" s="2396"/>
      <c r="I957" s="2396"/>
      <c r="J957" s="486"/>
      <c r="K957" s="2155"/>
      <c r="L957" s="2156"/>
      <c r="M957" s="2156"/>
      <c r="N957" s="2156"/>
      <c r="O957" s="2157"/>
      <c r="P957" s="2145"/>
      <c r="Q957" s="2146"/>
      <c r="R957" s="2146"/>
      <c r="S957" s="2146"/>
      <c r="T957" s="2146"/>
      <c r="U957" s="2146"/>
      <c r="V957" s="2146"/>
      <c r="W957" s="2146"/>
      <c r="X957" s="2118"/>
      <c r="Y957" s="2118"/>
      <c r="Z957" s="2118"/>
      <c r="AA957" s="2084"/>
      <c r="AB957" s="2084"/>
      <c r="AC957" s="2084"/>
      <c r="AD957" s="2084"/>
      <c r="AE957" s="2084"/>
      <c r="AF957" s="2084"/>
      <c r="AG957" s="2084"/>
      <c r="AH957" s="2084"/>
      <c r="AI957" s="2084"/>
      <c r="AJ957" s="2084"/>
      <c r="AK957" s="2084"/>
      <c r="AL957" s="2084"/>
      <c r="AM957" s="2084"/>
      <c r="AN957" s="2084"/>
      <c r="AO957" s="2084"/>
      <c r="AP957" s="2084"/>
      <c r="AQ957" s="2084"/>
      <c r="AR957" s="2084"/>
      <c r="AS957" s="2086"/>
      <c r="AT957" s="2160"/>
      <c r="AU957" s="2160"/>
      <c r="AV957" s="2160"/>
      <c r="AW957" s="2160"/>
      <c r="AX957" s="2160"/>
      <c r="AY957" s="2160"/>
      <c r="AZ957" s="2163"/>
      <c r="BA957" s="2164"/>
      <c r="BB957" s="2164"/>
      <c r="BC957" s="2164"/>
      <c r="BD957" s="2164"/>
      <c r="BE957" s="2164"/>
      <c r="BF957" s="2164"/>
      <c r="BG957" s="2164"/>
      <c r="BH957" s="2164"/>
      <c r="BI957" s="2164"/>
      <c r="BJ957" s="2164"/>
      <c r="BK957" s="51"/>
      <c r="BL957" s="2123" t="str">
        <f>IF('⑧一覧からの作成用データ（異動届）'!$Z$47="","",'⑧一覧からの作成用データ（異動届）'!$Z$47)</f>
        <v/>
      </c>
      <c r="BM957" s="2124"/>
      <c r="BN957" s="2124"/>
      <c r="BO957" s="2124"/>
      <c r="BP957" s="2125"/>
      <c r="BQ957" s="2132" t="s">
        <v>312</v>
      </c>
      <c r="BR957" s="2133"/>
      <c r="BS957" s="2133"/>
      <c r="BT957" s="2133"/>
      <c r="BU957" s="2133"/>
      <c r="BV957" s="2133"/>
      <c r="BW957" s="2133"/>
      <c r="BX957" s="2133"/>
      <c r="BY957" s="2133"/>
      <c r="BZ957" s="2133"/>
      <c r="CA957" s="2133"/>
      <c r="CB957" s="2133"/>
      <c r="CC957" s="2133"/>
      <c r="CD957" s="2134"/>
      <c r="CE957" s="90"/>
      <c r="CF957" s="90"/>
      <c r="CG957" s="91"/>
      <c r="CH957" s="77"/>
    </row>
    <row r="958" spans="1:100" ht="11.25" customHeight="1" x14ac:dyDescent="0.2">
      <c r="A958" s="132" t="str">
        <f>+IF('⑧一覧からの作成用データ（異動届）'!$AC$47="印刷ＯＫ→",1,"")</f>
        <v/>
      </c>
      <c r="B958" s="2413"/>
      <c r="C958" s="2413"/>
      <c r="D958" s="2396"/>
      <c r="E958" s="2396"/>
      <c r="F958" s="2413"/>
      <c r="G958" s="2413"/>
      <c r="H958" s="2396"/>
      <c r="I958" s="2396"/>
      <c r="J958" s="486"/>
      <c r="K958" s="2139" t="s">
        <v>45</v>
      </c>
      <c r="L958" s="2140"/>
      <c r="M958" s="2140"/>
      <c r="N958" s="2140"/>
      <c r="O958" s="2141"/>
      <c r="P958" s="2145" t="s">
        <v>47</v>
      </c>
      <c r="Q958" s="2146"/>
      <c r="R958" s="2146"/>
      <c r="S958" s="2146"/>
      <c r="T958" s="2146"/>
      <c r="U958" s="2146"/>
      <c r="V958" s="2146"/>
      <c r="W958" s="2146"/>
      <c r="X958" s="2085"/>
      <c r="Y958" s="2085"/>
      <c r="Z958" s="2085"/>
      <c r="AA958" s="2084" t="s">
        <v>49</v>
      </c>
      <c r="AB958" s="2084"/>
      <c r="AC958" s="2084"/>
      <c r="AD958" s="2084"/>
      <c r="AE958" s="2084"/>
      <c r="AF958" s="2084"/>
      <c r="AG958" s="2084"/>
      <c r="AH958" s="2084"/>
      <c r="AI958" s="2084"/>
      <c r="AJ958" s="2084"/>
      <c r="AK958" s="2084"/>
      <c r="AL958" s="2084"/>
      <c r="AM958" s="2084"/>
      <c r="AN958" s="2084"/>
      <c r="AO958" s="2084"/>
      <c r="AP958" s="2084"/>
      <c r="AQ958" s="2084"/>
      <c r="AR958" s="2084"/>
      <c r="AS958" s="2086"/>
      <c r="AT958" s="2150" t="s">
        <v>552</v>
      </c>
      <c r="AU958" s="2105"/>
      <c r="AV958" s="2105" t="s">
        <v>51</v>
      </c>
      <c r="AW958" s="2105" t="s">
        <v>231</v>
      </c>
      <c r="AX958" s="2105"/>
      <c r="AY958" s="2099" t="s">
        <v>52</v>
      </c>
      <c r="AZ958" s="2101" t="str">
        <f>'⑧一覧からの作成用データ（異動届）'!$AB$47&amp;""</f>
        <v/>
      </c>
      <c r="BA958" s="2102"/>
      <c r="BB958" s="2102"/>
      <c r="BC958" s="2102"/>
      <c r="BD958" s="2102"/>
      <c r="BE958" s="2102"/>
      <c r="BF958" s="2102"/>
      <c r="BG958" s="2102"/>
      <c r="BH958" s="2102"/>
      <c r="BI958" s="2105" t="s">
        <v>6</v>
      </c>
      <c r="BJ958" s="2105"/>
      <c r="BK958" s="51"/>
      <c r="BL958" s="2126"/>
      <c r="BM958" s="2127"/>
      <c r="BN958" s="2127"/>
      <c r="BO958" s="2127"/>
      <c r="BP958" s="2128"/>
      <c r="BQ958" s="2135"/>
      <c r="BR958" s="2133"/>
      <c r="BS958" s="2133"/>
      <c r="BT958" s="2133"/>
      <c r="BU958" s="2133"/>
      <c r="BV958" s="2133"/>
      <c r="BW958" s="2133"/>
      <c r="BX958" s="2133"/>
      <c r="BY958" s="2133"/>
      <c r="BZ958" s="2133"/>
      <c r="CA958" s="2133"/>
      <c r="CB958" s="2133"/>
      <c r="CC958" s="2133"/>
      <c r="CD958" s="2134"/>
      <c r="CE958" s="90"/>
      <c r="CF958" s="90"/>
      <c r="CG958" s="91"/>
      <c r="CH958" s="77"/>
    </row>
    <row r="959" spans="1:100" ht="11.25" customHeight="1" thickBot="1" x14ac:dyDescent="0.25">
      <c r="A959" s="132" t="str">
        <f>+IF('⑧一覧からの作成用データ（異動届）'!$AC$47="印刷ＯＫ→",1,"")</f>
        <v/>
      </c>
      <c r="B959" s="2413"/>
      <c r="C959" s="2413"/>
      <c r="D959" s="2396"/>
      <c r="E959" s="2396"/>
      <c r="F959" s="2413"/>
      <c r="G959" s="2413"/>
      <c r="H959" s="2396"/>
      <c r="I959" s="2396"/>
      <c r="J959" s="486"/>
      <c r="K959" s="2142"/>
      <c r="L959" s="2143"/>
      <c r="M959" s="2143"/>
      <c r="N959" s="2143"/>
      <c r="O959" s="2144"/>
      <c r="P959" s="2147"/>
      <c r="Q959" s="2148"/>
      <c r="R959" s="2148"/>
      <c r="S959" s="2148"/>
      <c r="T959" s="2148"/>
      <c r="U959" s="2148"/>
      <c r="V959" s="2148"/>
      <c r="W959" s="2148"/>
      <c r="X959" s="2149"/>
      <c r="Y959" s="2149"/>
      <c r="Z959" s="2149"/>
      <c r="AA959" s="2094"/>
      <c r="AB959" s="2094"/>
      <c r="AC959" s="2094"/>
      <c r="AD959" s="2094"/>
      <c r="AE959" s="2094"/>
      <c r="AF959" s="2094"/>
      <c r="AG959" s="2094"/>
      <c r="AH959" s="2094"/>
      <c r="AI959" s="2094"/>
      <c r="AJ959" s="2094"/>
      <c r="AK959" s="2094"/>
      <c r="AL959" s="2094"/>
      <c r="AM959" s="2094"/>
      <c r="AN959" s="2094"/>
      <c r="AO959" s="2094"/>
      <c r="AP959" s="2094"/>
      <c r="AQ959" s="2094"/>
      <c r="AR959" s="2094"/>
      <c r="AS959" s="2095"/>
      <c r="AT959" s="2151"/>
      <c r="AU959" s="2106"/>
      <c r="AV959" s="2106"/>
      <c r="AW959" s="2106"/>
      <c r="AX959" s="2106"/>
      <c r="AY959" s="2100"/>
      <c r="AZ959" s="2103"/>
      <c r="BA959" s="2104"/>
      <c r="BB959" s="2104"/>
      <c r="BC959" s="2104"/>
      <c r="BD959" s="2104"/>
      <c r="BE959" s="2104"/>
      <c r="BF959" s="2104"/>
      <c r="BG959" s="2104"/>
      <c r="BH959" s="2104"/>
      <c r="BI959" s="2106"/>
      <c r="BJ959" s="2106"/>
      <c r="BK959" s="52"/>
      <c r="BL959" s="2129"/>
      <c r="BM959" s="2130"/>
      <c r="BN959" s="2130"/>
      <c r="BO959" s="2130"/>
      <c r="BP959" s="2131"/>
      <c r="BQ959" s="2136"/>
      <c r="BR959" s="2137"/>
      <c r="BS959" s="2137"/>
      <c r="BT959" s="2137"/>
      <c r="BU959" s="2137"/>
      <c r="BV959" s="2137"/>
      <c r="BW959" s="2137"/>
      <c r="BX959" s="2137"/>
      <c r="BY959" s="2137"/>
      <c r="BZ959" s="2137"/>
      <c r="CA959" s="2137"/>
      <c r="CB959" s="2137"/>
      <c r="CC959" s="2137"/>
      <c r="CD959" s="2138"/>
      <c r="CE959" s="90"/>
      <c r="CF959" s="90"/>
      <c r="CG959" s="91"/>
      <c r="CH959" s="77"/>
    </row>
    <row r="960" spans="1:100" ht="6.75" customHeight="1" x14ac:dyDescent="0.2">
      <c r="A960" s="132" t="str">
        <f>+IF('⑧一覧からの作成用データ（異動届）'!$AC$47="印刷ＯＫ→",1,"")</f>
        <v/>
      </c>
      <c r="B960" s="2413"/>
      <c r="C960" s="2413"/>
      <c r="D960" s="2396"/>
      <c r="E960" s="2396"/>
      <c r="F960" s="2413"/>
      <c r="G960" s="2413"/>
      <c r="H960" s="2396"/>
      <c r="I960" s="2396"/>
      <c r="J960" s="486"/>
      <c r="K960" s="2107" t="s">
        <v>80</v>
      </c>
      <c r="L960" s="2107"/>
      <c r="M960" s="2107"/>
      <c r="N960" s="2107"/>
      <c r="O960" s="2107"/>
      <c r="P960" s="2107"/>
      <c r="Q960" s="2107"/>
      <c r="R960" s="2107"/>
      <c r="S960" s="2107"/>
      <c r="T960" s="2107"/>
      <c r="U960" s="2107"/>
      <c r="V960" s="2107"/>
      <c r="W960" s="2107"/>
      <c r="X960" s="2107"/>
      <c r="Y960" s="2107"/>
      <c r="Z960" s="2107"/>
      <c r="AA960" s="2107"/>
      <c r="AB960" s="2107"/>
      <c r="AC960" s="2107"/>
      <c r="AD960" s="2107"/>
      <c r="AE960" s="2107"/>
      <c r="AF960" s="2107"/>
      <c r="AG960" s="2107"/>
      <c r="AH960" s="2107"/>
      <c r="AI960" s="2107"/>
      <c r="AJ960" s="2107"/>
      <c r="AK960" s="2107"/>
      <c r="AL960" s="2107"/>
      <c r="AM960" s="2107"/>
      <c r="AN960" s="2107"/>
      <c r="AO960" s="2107"/>
      <c r="AP960" s="2107"/>
      <c r="AQ960" s="2107"/>
      <c r="AR960" s="2107"/>
      <c r="AS960" s="2107"/>
      <c r="AT960" s="2107"/>
      <c r="AU960" s="2107"/>
      <c r="AV960" s="2107"/>
      <c r="AW960" s="2107"/>
      <c r="AX960" s="2107"/>
      <c r="AY960" s="2107"/>
      <c r="AZ960" s="2107"/>
      <c r="BA960" s="2107"/>
      <c r="BB960" s="2107"/>
      <c r="BC960" s="2107"/>
      <c r="BD960" s="2107"/>
      <c r="BE960" s="2107"/>
      <c r="BF960" s="2107"/>
      <c r="BG960" s="53"/>
      <c r="BH960" s="53"/>
      <c r="BI960" s="53"/>
      <c r="BJ960" s="53"/>
      <c r="BK960" s="54"/>
      <c r="BL960" s="54"/>
      <c r="BM960" s="54"/>
      <c r="BN960" s="54"/>
      <c r="BO960" s="54"/>
      <c r="BP960" s="54"/>
      <c r="BQ960" s="54"/>
      <c r="BR960" s="54"/>
      <c r="BS960" s="54"/>
      <c r="BT960" s="54"/>
      <c r="BU960" s="54"/>
      <c r="BV960" s="54"/>
      <c r="BW960" s="54"/>
      <c r="BX960" s="54"/>
      <c r="BY960" s="54"/>
      <c r="BZ960" s="54"/>
      <c r="CA960" s="54"/>
      <c r="CB960" s="55"/>
      <c r="CC960" s="55"/>
      <c r="CD960" s="55"/>
      <c r="CE960" s="90"/>
      <c r="CF960" s="90"/>
      <c r="CG960" s="91"/>
      <c r="CH960" s="77"/>
    </row>
    <row r="961" spans="1:100" ht="13.5" customHeight="1" x14ac:dyDescent="0.2">
      <c r="A961" s="132" t="str">
        <f>+IF('⑧一覧からの作成用データ（異動届）'!$AC$47="印刷ＯＫ→",1,"")</f>
        <v/>
      </c>
      <c r="B961" s="2413"/>
      <c r="C961" s="2413"/>
      <c r="D961" s="2396"/>
      <c r="E961" s="2396"/>
      <c r="F961" s="2413"/>
      <c r="G961" s="2413"/>
      <c r="H961" s="2396"/>
      <c r="I961" s="2396"/>
      <c r="J961" s="486"/>
      <c r="K961" s="2108"/>
      <c r="L961" s="2108"/>
      <c r="M961" s="2108"/>
      <c r="N961" s="2108"/>
      <c r="O961" s="2108"/>
      <c r="P961" s="2108"/>
      <c r="Q961" s="2108"/>
      <c r="R961" s="2108"/>
      <c r="S961" s="2108"/>
      <c r="T961" s="2108"/>
      <c r="U961" s="2108"/>
      <c r="V961" s="2108"/>
      <c r="W961" s="2108"/>
      <c r="X961" s="2108"/>
      <c r="Y961" s="2108"/>
      <c r="Z961" s="2108"/>
      <c r="AA961" s="2108"/>
      <c r="AB961" s="2108"/>
      <c r="AC961" s="2108"/>
      <c r="AD961" s="2108"/>
      <c r="AE961" s="2108"/>
      <c r="AF961" s="2108"/>
      <c r="AG961" s="2108"/>
      <c r="AH961" s="2108"/>
      <c r="AI961" s="2108"/>
      <c r="AJ961" s="2108"/>
      <c r="AK961" s="2108"/>
      <c r="AL961" s="2108"/>
      <c r="AM961" s="2108"/>
      <c r="AN961" s="2108"/>
      <c r="AO961" s="2108"/>
      <c r="AP961" s="2108"/>
      <c r="AQ961" s="2108"/>
      <c r="AR961" s="2108"/>
      <c r="AS961" s="2108"/>
      <c r="AT961" s="2108"/>
      <c r="AU961" s="2108"/>
      <c r="AV961" s="2108"/>
      <c r="AW961" s="2108"/>
      <c r="AX961" s="2108"/>
      <c r="AY961" s="2108"/>
      <c r="AZ961" s="2108"/>
      <c r="BA961" s="2108"/>
      <c r="BB961" s="2108"/>
      <c r="BC961" s="2108"/>
      <c r="BD961" s="2108"/>
      <c r="BE961" s="2108"/>
      <c r="BF961" s="2108"/>
      <c r="BG961" s="53"/>
      <c r="BH961" s="53"/>
      <c r="BI961" s="53"/>
      <c r="BJ961" s="53"/>
      <c r="BK961" s="55"/>
      <c r="BL961" s="55"/>
      <c r="BM961" s="55"/>
      <c r="BN961" s="55"/>
      <c r="BO961" s="55"/>
      <c r="BP961" s="55"/>
      <c r="BQ961" s="55"/>
      <c r="BR961" s="55"/>
      <c r="BS961" s="55"/>
      <c r="BT961" s="55"/>
      <c r="BU961" s="55"/>
      <c r="BV961" s="55"/>
      <c r="BW961" s="55"/>
      <c r="BX961" s="55"/>
      <c r="BY961" s="55"/>
      <c r="BZ961" s="55"/>
      <c r="CA961" s="55"/>
      <c r="CB961" s="55"/>
      <c r="CC961" s="55"/>
      <c r="CD961" s="55"/>
      <c r="CE961" s="90"/>
      <c r="CF961" s="90"/>
      <c r="CG961" s="91"/>
      <c r="CH961" s="77"/>
      <c r="CN961" s="85"/>
      <c r="CO961" s="85"/>
      <c r="CP961" s="85"/>
      <c r="CQ961" s="85"/>
      <c r="CR961" s="85"/>
      <c r="CS961" s="85"/>
      <c r="CT961" s="85"/>
    </row>
    <row r="962" spans="1:100" ht="11.25" customHeight="1" x14ac:dyDescent="0.2">
      <c r="A962" s="132" t="str">
        <f>+IF('⑧一覧からの作成用データ（異動届）'!$AC$47="印刷ＯＫ→",1,"")</f>
        <v/>
      </c>
      <c r="B962" s="2413"/>
      <c r="C962" s="2413"/>
      <c r="D962" s="2396"/>
      <c r="E962" s="2396"/>
      <c r="F962" s="2413"/>
      <c r="G962" s="2413"/>
      <c r="H962" s="2396"/>
      <c r="I962" s="2396"/>
      <c r="J962" s="486"/>
      <c r="K962" s="2109" t="s">
        <v>44</v>
      </c>
      <c r="L962" s="2110"/>
      <c r="M962" s="2110"/>
      <c r="N962" s="2110"/>
      <c r="O962" s="2111"/>
      <c r="P962" s="2115" t="s">
        <v>57</v>
      </c>
      <c r="Q962" s="2115"/>
      <c r="R962" s="2115"/>
      <c r="S962" s="2115"/>
      <c r="T962" s="2115"/>
      <c r="U962" s="2115"/>
      <c r="V962" s="2117" t="str">
        <f>'⑧一覧からの作成用データ（異動届）'!$R$47&amp;""</f>
        <v/>
      </c>
      <c r="W962" s="2117"/>
      <c r="X962" s="2117"/>
      <c r="Y962" s="2119" t="s">
        <v>58</v>
      </c>
      <c r="Z962" s="2119"/>
      <c r="AA962" s="2119"/>
      <c r="AB962" s="2119"/>
      <c r="AC962" s="2119"/>
      <c r="AD962" s="2119"/>
      <c r="AE962" s="2119"/>
      <c r="AF962" s="2119"/>
      <c r="AG962" s="2119"/>
      <c r="AH962" s="2119"/>
      <c r="AI962" s="2119"/>
      <c r="AJ962" s="2119"/>
      <c r="AK962" s="2119"/>
      <c r="AL962" s="2119"/>
      <c r="AM962" s="2119"/>
      <c r="AN962" s="2119"/>
      <c r="AO962" s="2119"/>
      <c r="AP962" s="2119"/>
      <c r="AQ962" s="2119"/>
      <c r="AR962" s="2119"/>
      <c r="AS962" s="2119"/>
      <c r="AT962" s="2119"/>
      <c r="AU962" s="2119"/>
      <c r="AV962" s="2119"/>
      <c r="AW962" s="2119"/>
      <c r="AX962" s="2119"/>
      <c r="AY962" s="2119"/>
      <c r="AZ962" s="2119"/>
      <c r="BA962" s="2119"/>
      <c r="BB962" s="2119"/>
      <c r="BC962" s="2119"/>
      <c r="BD962" s="2120"/>
      <c r="BE962" s="56"/>
      <c r="BF962" s="56"/>
      <c r="BG962" s="2446" t="s">
        <v>55</v>
      </c>
      <c r="BH962" s="2446"/>
      <c r="BI962" s="2160"/>
      <c r="BJ962" s="2160"/>
      <c r="BK962" s="2160"/>
      <c r="BL962" s="2160"/>
      <c r="BM962" s="2160"/>
      <c r="BN962" s="2160"/>
      <c r="BO962" s="2160"/>
      <c r="BP962" s="2160"/>
      <c r="BQ962" s="2160"/>
      <c r="BR962" s="2160"/>
      <c r="BS962" s="2160"/>
      <c r="BT962" s="2160"/>
      <c r="BU962" s="2160"/>
      <c r="BV962" s="2160"/>
      <c r="BW962" s="2160"/>
      <c r="BX962" s="2160"/>
      <c r="BY962" s="2160"/>
      <c r="BZ962" s="2160"/>
      <c r="CA962" s="2160"/>
      <c r="CB962" s="2160"/>
      <c r="CC962" s="2160"/>
      <c r="CD962" s="2160"/>
      <c r="CE962" s="90"/>
      <c r="CF962" s="90"/>
      <c r="CG962" s="91"/>
      <c r="CH962" s="77"/>
      <c r="CN962" s="85"/>
      <c r="CO962" s="85"/>
      <c r="CP962" s="85"/>
      <c r="CQ962" s="85"/>
      <c r="CR962" s="85"/>
      <c r="CS962" s="85"/>
      <c r="CT962" s="85"/>
    </row>
    <row r="963" spans="1:100" ht="11.25" customHeight="1" x14ac:dyDescent="0.2">
      <c r="A963" s="132" t="str">
        <f>+IF('⑧一覧からの作成用データ（異動届）'!$AC$47="印刷ＯＫ→",1,"")</f>
        <v/>
      </c>
      <c r="B963" s="2413"/>
      <c r="C963" s="2413"/>
      <c r="D963" s="2396"/>
      <c r="E963" s="2396"/>
      <c r="F963" s="2413"/>
      <c r="G963" s="2413"/>
      <c r="H963" s="2396"/>
      <c r="I963" s="2396"/>
      <c r="J963" s="486"/>
      <c r="K963" s="2112"/>
      <c r="L963" s="2113"/>
      <c r="M963" s="2113"/>
      <c r="N963" s="2113"/>
      <c r="O963" s="2114"/>
      <c r="P963" s="2116"/>
      <c r="Q963" s="2116"/>
      <c r="R963" s="2116"/>
      <c r="S963" s="2116"/>
      <c r="T963" s="2116"/>
      <c r="U963" s="2116"/>
      <c r="V963" s="2118"/>
      <c r="W963" s="2118"/>
      <c r="X963" s="2118"/>
      <c r="Y963" s="2084"/>
      <c r="Z963" s="2084"/>
      <c r="AA963" s="2084"/>
      <c r="AB963" s="2084"/>
      <c r="AC963" s="2084"/>
      <c r="AD963" s="2084"/>
      <c r="AE963" s="2084"/>
      <c r="AF963" s="2084"/>
      <c r="AG963" s="2084"/>
      <c r="AH963" s="2084"/>
      <c r="AI963" s="2084"/>
      <c r="AJ963" s="2084"/>
      <c r="AK963" s="2084"/>
      <c r="AL963" s="2084"/>
      <c r="AM963" s="2084"/>
      <c r="AN963" s="2084"/>
      <c r="AO963" s="2084"/>
      <c r="AP963" s="2084"/>
      <c r="AQ963" s="2084"/>
      <c r="AR963" s="2084"/>
      <c r="AS963" s="2084"/>
      <c r="AT963" s="2084"/>
      <c r="AU963" s="2084"/>
      <c r="AV963" s="2084"/>
      <c r="AW963" s="2084"/>
      <c r="AX963" s="2084"/>
      <c r="AY963" s="2084"/>
      <c r="AZ963" s="2084"/>
      <c r="BA963" s="2084"/>
      <c r="BB963" s="2084"/>
      <c r="BC963" s="2084"/>
      <c r="BD963" s="2086"/>
      <c r="BE963" s="56"/>
      <c r="BF963" s="56"/>
      <c r="BG963" s="2446"/>
      <c r="BH963" s="2446"/>
      <c r="BI963" s="2160"/>
      <c r="BJ963" s="2160"/>
      <c r="BK963" s="2160"/>
      <c r="BL963" s="2160"/>
      <c r="BM963" s="2160"/>
      <c r="BN963" s="2160"/>
      <c r="BO963" s="2160"/>
      <c r="BP963" s="2160"/>
      <c r="BQ963" s="2160"/>
      <c r="BR963" s="2160"/>
      <c r="BS963" s="2160"/>
      <c r="BT963" s="2160"/>
      <c r="BU963" s="2160"/>
      <c r="BV963" s="2160"/>
      <c r="BW963" s="2160"/>
      <c r="BX963" s="2160"/>
      <c r="BY963" s="2160"/>
      <c r="BZ963" s="2160"/>
      <c r="CA963" s="2160"/>
      <c r="CB963" s="2160"/>
      <c r="CC963" s="2160"/>
      <c r="CD963" s="2160"/>
      <c r="CE963" s="90"/>
      <c r="CF963" s="90"/>
      <c r="CG963" s="91"/>
      <c r="CH963" s="77"/>
      <c r="CN963" s="85"/>
      <c r="CO963" s="85"/>
      <c r="CP963" s="85"/>
      <c r="CQ963" s="85"/>
      <c r="CR963" s="85"/>
      <c r="CS963" s="85"/>
      <c r="CT963" s="85"/>
    </row>
    <row r="964" spans="1:100" ht="11.25" customHeight="1" x14ac:dyDescent="0.2">
      <c r="A964" s="132" t="str">
        <f>+IF('⑧一覧からの作成用データ（異動届）'!$AC$47="印刷ＯＫ→",1,"")</f>
        <v/>
      </c>
      <c r="B964" s="2413"/>
      <c r="C964" s="2413"/>
      <c r="D964" s="2396"/>
      <c r="E964" s="2396"/>
      <c r="F964" s="2413"/>
      <c r="G964" s="2413"/>
      <c r="H964" s="2396"/>
      <c r="I964" s="2396"/>
      <c r="J964" s="486"/>
      <c r="K964" s="2112"/>
      <c r="L964" s="2113"/>
      <c r="M964" s="2113"/>
      <c r="N964" s="2113"/>
      <c r="O964" s="2114"/>
      <c r="P964" s="2084" t="s">
        <v>56</v>
      </c>
      <c r="Q964" s="2084"/>
      <c r="R964" s="2084"/>
      <c r="S964" s="2084"/>
      <c r="T964" s="2085"/>
      <c r="U964" s="2085"/>
      <c r="V964" s="2085"/>
      <c r="W964" s="2084" t="s">
        <v>59</v>
      </c>
      <c r="X964" s="2084"/>
      <c r="Y964" s="2084"/>
      <c r="Z964" s="2084"/>
      <c r="AA964" s="2084"/>
      <c r="AB964" s="2084"/>
      <c r="AC964" s="2084"/>
      <c r="AD964" s="2084"/>
      <c r="AE964" s="2084"/>
      <c r="AF964" s="2084"/>
      <c r="AG964" s="2084"/>
      <c r="AH964" s="2084"/>
      <c r="AI964" s="2084"/>
      <c r="AJ964" s="2084"/>
      <c r="AK964" s="2084"/>
      <c r="AL964" s="2084"/>
      <c r="AM964" s="2084"/>
      <c r="AN964" s="2084"/>
      <c r="AO964" s="2084"/>
      <c r="AP964" s="2084"/>
      <c r="AQ964" s="2084"/>
      <c r="AR964" s="2084"/>
      <c r="AS964" s="2084"/>
      <c r="AT964" s="2084"/>
      <c r="AU964" s="2084"/>
      <c r="AV964" s="2084"/>
      <c r="AW964" s="2084"/>
      <c r="AX964" s="2084"/>
      <c r="AY964" s="2084"/>
      <c r="AZ964" s="2084"/>
      <c r="BA964" s="2084"/>
      <c r="BB964" s="2084"/>
      <c r="BC964" s="2084"/>
      <c r="BD964" s="2086"/>
      <c r="BE964" s="56"/>
      <c r="BF964" s="56"/>
      <c r="BG964" s="2446"/>
      <c r="BH964" s="2446"/>
      <c r="BI964" s="2160"/>
      <c r="BJ964" s="2160"/>
      <c r="BK964" s="2160"/>
      <c r="BL964" s="2160"/>
      <c r="BM964" s="2160"/>
      <c r="BN964" s="2160"/>
      <c r="BO964" s="2160"/>
      <c r="BP964" s="2160"/>
      <c r="BQ964" s="2160"/>
      <c r="BR964" s="2160"/>
      <c r="BS964" s="2160"/>
      <c r="BT964" s="2160"/>
      <c r="BU964" s="2160"/>
      <c r="BV964" s="2160"/>
      <c r="BW964" s="2160"/>
      <c r="BX964" s="2160"/>
      <c r="BY964" s="2160"/>
      <c r="BZ964" s="2160"/>
      <c r="CA964" s="2160"/>
      <c r="CB964" s="2160"/>
      <c r="CC964" s="2160"/>
      <c r="CD964" s="2160"/>
      <c r="CE964" s="90"/>
      <c r="CF964" s="90"/>
      <c r="CG964" s="91"/>
      <c r="CH964" s="77"/>
      <c r="CN964" s="85"/>
      <c r="CO964" s="85"/>
      <c r="CP964" s="85"/>
      <c r="CQ964" s="85"/>
      <c r="CR964" s="85"/>
      <c r="CS964" s="85"/>
      <c r="CT964" s="85"/>
    </row>
    <row r="965" spans="1:100" ht="11.25" customHeight="1" x14ac:dyDescent="0.2">
      <c r="A965" s="132" t="str">
        <f>+IF('⑧一覧からの作成用データ（異動届）'!$AC$47="印刷ＯＫ→",1,"")</f>
        <v/>
      </c>
      <c r="B965" s="2413"/>
      <c r="C965" s="2413"/>
      <c r="D965" s="2396"/>
      <c r="E965" s="2396"/>
      <c r="F965" s="2413"/>
      <c r="G965" s="2413"/>
      <c r="H965" s="2396"/>
      <c r="I965" s="2396"/>
      <c r="J965" s="486"/>
      <c r="K965" s="2139" t="s">
        <v>45</v>
      </c>
      <c r="L965" s="2140"/>
      <c r="M965" s="2140"/>
      <c r="N965" s="2140"/>
      <c r="O965" s="2141"/>
      <c r="P965" s="2084"/>
      <c r="Q965" s="2084"/>
      <c r="R965" s="2084"/>
      <c r="S965" s="2084"/>
      <c r="T965" s="2085"/>
      <c r="U965" s="2085"/>
      <c r="V965" s="2085"/>
      <c r="W965" s="2084"/>
      <c r="X965" s="2084"/>
      <c r="Y965" s="2084"/>
      <c r="Z965" s="2084"/>
      <c r="AA965" s="2084"/>
      <c r="AB965" s="2084"/>
      <c r="AC965" s="2084"/>
      <c r="AD965" s="2084"/>
      <c r="AE965" s="2084"/>
      <c r="AF965" s="2084"/>
      <c r="AG965" s="2084"/>
      <c r="AH965" s="2084"/>
      <c r="AI965" s="2084"/>
      <c r="AJ965" s="2084"/>
      <c r="AK965" s="2084"/>
      <c r="AL965" s="2084"/>
      <c r="AM965" s="2084"/>
      <c r="AN965" s="2084"/>
      <c r="AO965" s="2084"/>
      <c r="AP965" s="2084"/>
      <c r="AQ965" s="2084"/>
      <c r="AR965" s="2084"/>
      <c r="AS965" s="2084"/>
      <c r="AT965" s="2084"/>
      <c r="AU965" s="2084"/>
      <c r="AV965" s="2084"/>
      <c r="AW965" s="2084"/>
      <c r="AX965" s="2084"/>
      <c r="AY965" s="2084"/>
      <c r="AZ965" s="2084"/>
      <c r="BA965" s="2084"/>
      <c r="BB965" s="2084"/>
      <c r="BC965" s="2084"/>
      <c r="BD965" s="2086"/>
      <c r="BE965" s="56"/>
      <c r="BF965" s="56"/>
      <c r="BG965" s="2446"/>
      <c r="BH965" s="2446"/>
      <c r="BI965" s="2160"/>
      <c r="BJ965" s="2160"/>
      <c r="BK965" s="2160"/>
      <c r="BL965" s="2160"/>
      <c r="BM965" s="2160"/>
      <c r="BN965" s="2160"/>
      <c r="BO965" s="2160"/>
      <c r="BP965" s="2160"/>
      <c r="BQ965" s="2160"/>
      <c r="BR965" s="2160"/>
      <c r="BS965" s="2160"/>
      <c r="BT965" s="2160"/>
      <c r="BU965" s="2160"/>
      <c r="BV965" s="2160"/>
      <c r="BW965" s="2160"/>
      <c r="BX965" s="2160"/>
      <c r="BY965" s="2160"/>
      <c r="BZ965" s="2160"/>
      <c r="CA965" s="2160"/>
      <c r="CB965" s="2160"/>
      <c r="CC965" s="2160"/>
      <c r="CD965" s="2160"/>
      <c r="CE965" s="35"/>
      <c r="CF965" s="90"/>
      <c r="CG965" s="91"/>
      <c r="CH965" s="77"/>
      <c r="CN965" s="85"/>
      <c r="CO965" s="85"/>
      <c r="CP965" s="85"/>
      <c r="CQ965" s="85"/>
      <c r="CR965" s="85"/>
      <c r="CS965" s="85"/>
      <c r="CT965" s="85"/>
    </row>
    <row r="966" spans="1:100" ht="11.25" customHeight="1" x14ac:dyDescent="0.2">
      <c r="A966" s="132" t="str">
        <f>+IF('⑧一覧からの作成用データ（異動届）'!$AC$47="印刷ＯＫ→",1,"")</f>
        <v/>
      </c>
      <c r="B966" s="2413"/>
      <c r="C966" s="2413"/>
      <c r="D966" s="2396"/>
      <c r="E966" s="2396"/>
      <c r="F966" s="2413"/>
      <c r="G966" s="2413"/>
      <c r="H966" s="2396"/>
      <c r="I966" s="2396"/>
      <c r="J966" s="486"/>
      <c r="K966" s="2142"/>
      <c r="L966" s="2143"/>
      <c r="M966" s="2143"/>
      <c r="N966" s="2143"/>
      <c r="O966" s="2144"/>
      <c r="P966" s="2093"/>
      <c r="Q966" s="2094"/>
      <c r="R966" s="2094"/>
      <c r="S966" s="2094"/>
      <c r="T966" s="2094"/>
      <c r="U966" s="2094"/>
      <c r="V966" s="2094"/>
      <c r="W966" s="2094"/>
      <c r="X966" s="2094"/>
      <c r="Y966" s="2094"/>
      <c r="Z966" s="2094"/>
      <c r="AA966" s="2094"/>
      <c r="AB966" s="2094"/>
      <c r="AC966" s="2094"/>
      <c r="AD966" s="2094"/>
      <c r="AE966" s="2094"/>
      <c r="AF966" s="2094"/>
      <c r="AG966" s="2094"/>
      <c r="AH966" s="2094"/>
      <c r="AI966" s="2094"/>
      <c r="AJ966" s="2094"/>
      <c r="AK966" s="2094"/>
      <c r="AL966" s="2094"/>
      <c r="AM966" s="2094"/>
      <c r="AN966" s="2094"/>
      <c r="AO966" s="2094"/>
      <c r="AP966" s="2094"/>
      <c r="AQ966" s="2094"/>
      <c r="AR966" s="2094"/>
      <c r="AS966" s="2094"/>
      <c r="AT966" s="2094"/>
      <c r="AU966" s="2094"/>
      <c r="AV966" s="2094"/>
      <c r="AW966" s="2094"/>
      <c r="AX966" s="2094"/>
      <c r="AY966" s="2094"/>
      <c r="AZ966" s="2094"/>
      <c r="BA966" s="2094"/>
      <c r="BB966" s="2094"/>
      <c r="BC966" s="2094"/>
      <c r="BD966" s="2095"/>
      <c r="BE966" s="56"/>
      <c r="BF966" s="56"/>
      <c r="BG966" s="2446"/>
      <c r="BH966" s="2446"/>
      <c r="BI966" s="2160"/>
      <c r="BJ966" s="2160"/>
      <c r="BK966" s="2160"/>
      <c r="BL966" s="2160"/>
      <c r="BM966" s="2160"/>
      <c r="BN966" s="2160"/>
      <c r="BO966" s="2160"/>
      <c r="BP966" s="2160"/>
      <c r="BQ966" s="2160"/>
      <c r="BR966" s="2160"/>
      <c r="BS966" s="2160"/>
      <c r="BT966" s="2160"/>
      <c r="BU966" s="2160"/>
      <c r="BV966" s="2160"/>
      <c r="BW966" s="2160"/>
      <c r="BX966" s="2160"/>
      <c r="BY966" s="2160"/>
      <c r="BZ966" s="2160"/>
      <c r="CA966" s="2160"/>
      <c r="CB966" s="2160"/>
      <c r="CC966" s="2160"/>
      <c r="CD966" s="2160"/>
      <c r="CE966" s="90"/>
      <c r="CF966" s="90"/>
      <c r="CG966" s="77"/>
      <c r="CH966" s="77"/>
      <c r="CN966" s="85"/>
      <c r="CO966" s="85"/>
      <c r="CP966" s="85"/>
      <c r="CQ966" s="85"/>
      <c r="CR966" s="85"/>
      <c r="CS966" s="85"/>
      <c r="CT966" s="85"/>
      <c r="CU966" s="85"/>
      <c r="CV966" s="85"/>
    </row>
    <row r="967" spans="1:100" ht="11.25" customHeight="1" x14ac:dyDescent="0.2">
      <c r="A967" s="132" t="str">
        <f>+IF('⑧一覧からの作成用データ（異動届）'!$AC$47="印刷ＯＫ→",1,"")</f>
        <v/>
      </c>
      <c r="B967" s="2413"/>
      <c r="C967" s="2413"/>
      <c r="D967" s="2396"/>
      <c r="E967" s="2396"/>
      <c r="F967" s="2413"/>
      <c r="G967" s="2413"/>
      <c r="H967" s="2396"/>
      <c r="I967" s="2396"/>
      <c r="J967" s="486"/>
      <c r="K967" s="1691" t="s">
        <v>69</v>
      </c>
      <c r="L967" s="1691"/>
      <c r="M967" s="1691"/>
      <c r="N967" s="1691"/>
      <c r="O967" s="1691"/>
      <c r="P967" s="2097" t="s">
        <v>70</v>
      </c>
      <c r="Q967" s="2097"/>
      <c r="R967" s="2097"/>
      <c r="S967" s="2097"/>
      <c r="T967" s="2097"/>
      <c r="U967" s="2097"/>
      <c r="V967" s="2097"/>
      <c r="W967" s="2097"/>
      <c r="X967" s="2097"/>
      <c r="Y967" s="2097"/>
      <c r="Z967" s="2097"/>
      <c r="AA967" s="2097"/>
      <c r="AB967" s="2097"/>
      <c r="AC967" s="2097"/>
      <c r="AD967" s="2097"/>
      <c r="AE967" s="2097"/>
      <c r="AF967" s="2097"/>
      <c r="AG967" s="2097"/>
      <c r="AH967" s="2097"/>
      <c r="AI967" s="2097"/>
      <c r="AJ967" s="2097"/>
      <c r="AK967" s="2097"/>
      <c r="AL967" s="2097"/>
      <c r="AM967" s="2097"/>
      <c r="AN967" s="2097"/>
      <c r="AO967" s="2097"/>
      <c r="AP967" s="2097"/>
      <c r="AQ967" s="2097"/>
      <c r="AR967" s="2097"/>
      <c r="AS967" s="2097"/>
      <c r="AT967" s="2097"/>
      <c r="AU967" s="2097"/>
      <c r="AV967" s="2097"/>
      <c r="AW967" s="2097"/>
      <c r="AX967" s="2097"/>
      <c r="AY967" s="2097"/>
      <c r="AZ967" s="2097"/>
      <c r="BA967" s="2097"/>
      <c r="BB967" s="2097"/>
      <c r="BC967" s="2097"/>
      <c r="BD967" s="2097"/>
      <c r="BE967" s="65"/>
      <c r="BF967" s="65"/>
      <c r="BG967" s="2446"/>
      <c r="BH967" s="2446"/>
      <c r="BI967" s="2160"/>
      <c r="BJ967" s="2160"/>
      <c r="BK967" s="2160"/>
      <c r="BL967" s="2160"/>
      <c r="BM967" s="2160"/>
      <c r="BN967" s="2160"/>
      <c r="BO967" s="2160"/>
      <c r="BP967" s="2160"/>
      <c r="BQ967" s="2160"/>
      <c r="BR967" s="2160"/>
      <c r="BS967" s="2160"/>
      <c r="BT967" s="2160"/>
      <c r="BU967" s="2160"/>
      <c r="BV967" s="2160"/>
      <c r="BW967" s="2160"/>
      <c r="BX967" s="2160"/>
      <c r="BY967" s="2160"/>
      <c r="BZ967" s="2160"/>
      <c r="CA967" s="2160"/>
      <c r="CB967" s="2160"/>
      <c r="CC967" s="2160"/>
      <c r="CD967" s="2160"/>
      <c r="CE967" s="76"/>
      <c r="CF967" s="76"/>
      <c r="CG967" s="77"/>
      <c r="CH967" s="77"/>
      <c r="CN967" s="85"/>
      <c r="CO967" s="85"/>
      <c r="CP967" s="85"/>
      <c r="CQ967" s="85"/>
      <c r="CR967" s="85"/>
      <c r="CS967" s="85"/>
      <c r="CT967" s="85"/>
      <c r="CU967" s="85"/>
      <c r="CV967" s="85"/>
    </row>
    <row r="968" spans="1:100" ht="13.5" customHeight="1" x14ac:dyDescent="0.2">
      <c r="A968" s="132" t="str">
        <f>+IF('⑧一覧からの作成用データ（異動届）'!$AC$47="印刷ＯＫ→",1,"")</f>
        <v/>
      </c>
      <c r="B968" s="2413"/>
      <c r="C968" s="2413"/>
      <c r="D968" s="2396"/>
      <c r="E968" s="2396"/>
      <c r="F968" s="2413"/>
      <c r="G968" s="2413"/>
      <c r="H968" s="2396"/>
      <c r="I968" s="2396"/>
      <c r="J968" s="486"/>
      <c r="K968" s="2096"/>
      <c r="L968" s="2096"/>
      <c r="M968" s="2096"/>
      <c r="N968" s="2096"/>
      <c r="O968" s="2096"/>
      <c r="P968" s="2098"/>
      <c r="Q968" s="2098"/>
      <c r="R968" s="2098"/>
      <c r="S968" s="2098"/>
      <c r="T968" s="2098"/>
      <c r="U968" s="2098"/>
      <c r="V968" s="2098"/>
      <c r="W968" s="2098"/>
      <c r="X968" s="2098"/>
      <c r="Y968" s="2098"/>
      <c r="Z968" s="2098"/>
      <c r="AA968" s="2098"/>
      <c r="AB968" s="2098"/>
      <c r="AC968" s="2098"/>
      <c r="AD968" s="2098"/>
      <c r="AE968" s="2098"/>
      <c r="AF968" s="2098"/>
      <c r="AG968" s="2098"/>
      <c r="AH968" s="2098"/>
      <c r="AI968" s="2098"/>
      <c r="AJ968" s="2098"/>
      <c r="AK968" s="2098"/>
      <c r="AL968" s="2098"/>
      <c r="AM968" s="2098"/>
      <c r="AN968" s="2098"/>
      <c r="AO968" s="2098"/>
      <c r="AP968" s="2098"/>
      <c r="AQ968" s="2098"/>
      <c r="AR968" s="2098"/>
      <c r="AS968" s="2098"/>
      <c r="AT968" s="2098"/>
      <c r="AU968" s="2098"/>
      <c r="AV968" s="2098"/>
      <c r="AW968" s="2098"/>
      <c r="AX968" s="2098"/>
      <c r="AY968" s="2098"/>
      <c r="AZ968" s="2098"/>
      <c r="BA968" s="2098"/>
      <c r="BB968" s="2098"/>
      <c r="BC968" s="2098"/>
      <c r="BD968" s="2098"/>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76"/>
      <c r="CC968" s="76"/>
      <c r="CD968" s="76"/>
      <c r="CE968" s="76"/>
      <c r="CF968" s="76"/>
      <c r="CG968" s="77"/>
      <c r="CH968" s="77"/>
      <c r="CN968" s="85"/>
      <c r="CO968" s="85"/>
      <c r="CP968" s="85"/>
      <c r="CQ968" s="85"/>
      <c r="CR968" s="85"/>
      <c r="CS968" s="85"/>
      <c r="CT968" s="85"/>
      <c r="CU968" s="85"/>
      <c r="CV968" s="85"/>
    </row>
    <row r="969" spans="1:100" ht="13.5" customHeight="1" x14ac:dyDescent="0.2">
      <c r="A969" s="132" t="str">
        <f>+IF('⑧一覧からの作成用データ（異動届）'!$AC$47="印刷ＯＫ→",1,"")</f>
        <v/>
      </c>
      <c r="B969" s="2413"/>
      <c r="C969" s="2413"/>
      <c r="D969" s="2396"/>
      <c r="E969" s="2396"/>
      <c r="F969" s="2413"/>
      <c r="G969" s="2413"/>
      <c r="H969" s="2396"/>
      <c r="I969" s="2396"/>
      <c r="J969" s="486"/>
      <c r="K969" s="66"/>
      <c r="L969" s="66"/>
      <c r="M969" s="66"/>
      <c r="N969" s="66"/>
      <c r="O969" s="66"/>
      <c r="P969" s="485"/>
      <c r="Q969" s="485"/>
      <c r="R969" s="485"/>
      <c r="S969" s="485"/>
      <c r="T969" s="485"/>
      <c r="U969" s="485"/>
      <c r="V969" s="485"/>
      <c r="W969" s="485"/>
      <c r="X969" s="485"/>
      <c r="Y969" s="485"/>
      <c r="Z969" s="485"/>
      <c r="AA969" s="485"/>
      <c r="AB969" s="485"/>
      <c r="AC969" s="485"/>
      <c r="AD969" s="485"/>
      <c r="AE969" s="485"/>
      <c r="AF969" s="485"/>
      <c r="AG969" s="485"/>
      <c r="AH969" s="485"/>
      <c r="AI969" s="485"/>
      <c r="AJ969" s="485"/>
      <c r="AK969" s="485"/>
      <c r="AL969" s="485"/>
      <c r="AM969" s="485"/>
      <c r="AN969" s="485"/>
      <c r="AO969" s="485"/>
      <c r="AP969" s="485"/>
      <c r="AQ969" s="48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76"/>
      <c r="CC969" s="76"/>
      <c r="CD969" s="76"/>
      <c r="CE969" s="76"/>
      <c r="CF969" s="76"/>
      <c r="CG969" s="77"/>
      <c r="CH969" s="77"/>
      <c r="CN969" s="85"/>
      <c r="CO969" s="85"/>
      <c r="CP969" s="85"/>
      <c r="CQ969" s="85"/>
      <c r="CR969" s="85"/>
      <c r="CS969" s="85"/>
      <c r="CT969" s="85"/>
      <c r="CU969" s="85"/>
      <c r="CV969" s="85"/>
    </row>
    <row r="970" spans="1:100" ht="6" customHeight="1" x14ac:dyDescent="0.2">
      <c r="A970" s="132" t="str">
        <f>+IF('⑧一覧からの作成用データ（異動届）'!$AC$48="印刷ＯＫ→",1,"")</f>
        <v/>
      </c>
      <c r="B970" s="82"/>
      <c r="C970" s="2414" t="s">
        <v>113</v>
      </c>
      <c r="D970" s="2414"/>
      <c r="E970" s="2414"/>
      <c r="F970" s="2414"/>
      <c r="G970" s="2414"/>
      <c r="H970" s="2414"/>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c r="BC970" s="82"/>
      <c r="BD970" s="82"/>
      <c r="BE970" s="82"/>
      <c r="BF970" s="82"/>
      <c r="BG970" s="82"/>
      <c r="BH970" s="82"/>
      <c r="BI970" s="82"/>
      <c r="BJ970" s="82"/>
      <c r="BK970" s="82"/>
      <c r="BL970" s="82"/>
      <c r="BM970" s="82"/>
      <c r="BN970" s="82"/>
      <c r="BO970" s="82"/>
      <c r="BP970" s="82"/>
      <c r="BQ970" s="82"/>
      <c r="BR970" s="82"/>
      <c r="BS970" s="82"/>
      <c r="BT970" s="82"/>
      <c r="BU970" s="82"/>
      <c r="BV970" s="82"/>
      <c r="BW970" s="82"/>
      <c r="BX970" s="82"/>
      <c r="BY970" s="82"/>
      <c r="BZ970" s="82"/>
      <c r="CA970" s="82"/>
      <c r="CB970" s="82"/>
      <c r="CC970" s="82"/>
      <c r="CD970" s="82"/>
      <c r="CE970" s="82"/>
      <c r="CF970" s="82"/>
    </row>
    <row r="971" spans="1:100" ht="12.75" customHeight="1" x14ac:dyDescent="0.2">
      <c r="A971" s="132" t="str">
        <f>+IF('⑧一覧からの作成用データ（異動届）'!$AC$48="印刷ＯＫ→",1,"")</f>
        <v/>
      </c>
      <c r="B971" s="82"/>
      <c r="C971" s="2414"/>
      <c r="D971" s="2414"/>
      <c r="E971" s="2414"/>
      <c r="F971" s="2414"/>
      <c r="G971" s="2414"/>
      <c r="H971" s="2414"/>
      <c r="I971" s="82"/>
      <c r="J971" s="82"/>
      <c r="K971" s="2415" t="s">
        <v>313</v>
      </c>
      <c r="L971" s="2415"/>
      <c r="M971" s="2415"/>
      <c r="N971" s="2415"/>
      <c r="O971" s="2415"/>
      <c r="P971" s="2415"/>
      <c r="Q971" s="2415"/>
      <c r="R971" s="2415"/>
      <c r="S971" s="2415"/>
      <c r="T971" s="2415"/>
      <c r="U971" s="2415"/>
      <c r="V971" s="2415"/>
      <c r="W971" s="2415"/>
      <c r="X971" s="2415"/>
      <c r="Y971" s="2415"/>
      <c r="Z971" s="2415"/>
      <c r="AA971" s="2415"/>
      <c r="AB971" s="2417" t="s">
        <v>481</v>
      </c>
      <c r="AC971" s="2417"/>
      <c r="AD971" s="2417"/>
      <c r="AE971" s="2417"/>
      <c r="AF971" s="2417"/>
      <c r="AG971" s="2417"/>
      <c r="AH971" s="2417"/>
      <c r="AI971" s="2417"/>
      <c r="AJ971" s="2417"/>
      <c r="AK971" s="2417"/>
      <c r="AL971" s="2417"/>
      <c r="AM971" s="2417"/>
      <c r="AN971" s="2417"/>
      <c r="AO971" s="2417"/>
      <c r="AP971" s="2417"/>
      <c r="AQ971" s="2417"/>
      <c r="AR971" s="2417"/>
      <c r="AS971" s="2417"/>
      <c r="AT971" s="2417"/>
      <c r="AU971" s="2417"/>
      <c r="AV971" s="2417"/>
      <c r="AW971" s="2417"/>
      <c r="AX971" s="2419" t="s">
        <v>26</v>
      </c>
      <c r="AY971" s="2420"/>
      <c r="AZ971" s="2420"/>
      <c r="BA971" s="2421"/>
      <c r="BB971" s="2428"/>
      <c r="BC971" s="2429"/>
      <c r="BD971" s="2429"/>
      <c r="BE971" s="2429"/>
      <c r="BF971" s="2429"/>
      <c r="BG971" s="2429"/>
      <c r="BH971" s="2429"/>
      <c r="BI971" s="2429"/>
      <c r="BJ971" s="2429"/>
      <c r="BK971" s="2429"/>
      <c r="BL971" s="2429"/>
      <c r="BM971" s="2429"/>
      <c r="BN971" s="2429"/>
      <c r="BO971" s="2429"/>
      <c r="BP971" s="2429"/>
      <c r="BQ971" s="2429"/>
      <c r="BR971" s="2429"/>
      <c r="BS971" s="2429"/>
      <c r="BT971" s="2430"/>
      <c r="BU971" s="697" t="s">
        <v>28</v>
      </c>
      <c r="BV971" s="2051"/>
      <c r="BW971" s="2051"/>
      <c r="BX971" s="2051"/>
      <c r="BY971" s="2051"/>
      <c r="BZ971" s="2051"/>
      <c r="CA971" s="2051"/>
      <c r="CB971" s="2051"/>
      <c r="CC971" s="2051"/>
      <c r="CD971" s="2053"/>
      <c r="CE971" s="82"/>
      <c r="CF971" s="82"/>
    </row>
    <row r="972" spans="1:100" ht="12.75" customHeight="1" x14ac:dyDescent="0.2">
      <c r="A972" s="132" t="str">
        <f>+IF('⑧一覧からの作成用データ（異動届）'!$AC$48="印刷ＯＫ→",1,"")</f>
        <v/>
      </c>
      <c r="B972" s="82"/>
      <c r="C972" s="2414"/>
      <c r="D972" s="2414"/>
      <c r="E972" s="2414"/>
      <c r="F972" s="2414"/>
      <c r="G972" s="2414"/>
      <c r="H972" s="2414"/>
      <c r="I972" s="82"/>
      <c r="J972" s="82"/>
      <c r="K972" s="2415"/>
      <c r="L972" s="2415"/>
      <c r="M972" s="2415"/>
      <c r="N972" s="2415"/>
      <c r="O972" s="2415"/>
      <c r="P972" s="2415"/>
      <c r="Q972" s="2415"/>
      <c r="R972" s="2415"/>
      <c r="S972" s="2415"/>
      <c r="T972" s="2415"/>
      <c r="U972" s="2415"/>
      <c r="V972" s="2415"/>
      <c r="W972" s="2415"/>
      <c r="X972" s="2415"/>
      <c r="Y972" s="2415"/>
      <c r="Z972" s="2415"/>
      <c r="AA972" s="2415"/>
      <c r="AB972" s="2417"/>
      <c r="AC972" s="2417"/>
      <c r="AD972" s="2417"/>
      <c r="AE972" s="2417"/>
      <c r="AF972" s="2417"/>
      <c r="AG972" s="2417"/>
      <c r="AH972" s="2417"/>
      <c r="AI972" s="2417"/>
      <c r="AJ972" s="2417"/>
      <c r="AK972" s="2417"/>
      <c r="AL972" s="2417"/>
      <c r="AM972" s="2417"/>
      <c r="AN972" s="2417"/>
      <c r="AO972" s="2417"/>
      <c r="AP972" s="2417"/>
      <c r="AQ972" s="2417"/>
      <c r="AR972" s="2417"/>
      <c r="AS972" s="2417"/>
      <c r="AT972" s="2417"/>
      <c r="AU972" s="2417"/>
      <c r="AV972" s="2417"/>
      <c r="AW972" s="2417"/>
      <c r="AX972" s="2422"/>
      <c r="AY972" s="2423"/>
      <c r="AZ972" s="2423"/>
      <c r="BA972" s="2424"/>
      <c r="BB972" s="2431"/>
      <c r="BC972" s="2432"/>
      <c r="BD972" s="2432"/>
      <c r="BE972" s="2432"/>
      <c r="BF972" s="2432"/>
      <c r="BG972" s="2432"/>
      <c r="BH972" s="2432"/>
      <c r="BI972" s="2432"/>
      <c r="BJ972" s="2432"/>
      <c r="BK972" s="2432"/>
      <c r="BL972" s="2432"/>
      <c r="BM972" s="2432"/>
      <c r="BN972" s="2432"/>
      <c r="BO972" s="2432"/>
      <c r="BP972" s="2432"/>
      <c r="BQ972" s="2432"/>
      <c r="BR972" s="2432"/>
      <c r="BS972" s="2432"/>
      <c r="BT972" s="2433"/>
      <c r="BU972" s="1559"/>
      <c r="BV972" s="2052"/>
      <c r="BW972" s="2052"/>
      <c r="BX972" s="2052"/>
      <c r="BY972" s="2052"/>
      <c r="BZ972" s="2052"/>
      <c r="CA972" s="2052"/>
      <c r="CB972" s="2052"/>
      <c r="CC972" s="2052"/>
      <c r="CD972" s="2054"/>
      <c r="CE972" s="83"/>
      <c r="CF972" s="83"/>
    </row>
    <row r="973" spans="1:100" ht="12.75" customHeight="1" x14ac:dyDescent="0.2">
      <c r="A973" s="132" t="str">
        <f>+IF('⑧一覧からの作成用データ（異動届）'!$AC$48="印刷ＯＫ→",1,"")</f>
        <v/>
      </c>
      <c r="B973" s="82"/>
      <c r="C973" s="82"/>
      <c r="D973" s="82"/>
      <c r="E973" s="82"/>
      <c r="F973" s="82"/>
      <c r="G973" s="82"/>
      <c r="H973" s="82"/>
      <c r="I973" s="82"/>
      <c r="J973" s="82"/>
      <c r="K973" s="2415"/>
      <c r="L973" s="2415"/>
      <c r="M973" s="2415"/>
      <c r="N973" s="2415"/>
      <c r="O973" s="2415"/>
      <c r="P973" s="2415"/>
      <c r="Q973" s="2415"/>
      <c r="R973" s="2415"/>
      <c r="S973" s="2415"/>
      <c r="T973" s="2415"/>
      <c r="U973" s="2415"/>
      <c r="V973" s="2415"/>
      <c r="W973" s="2415"/>
      <c r="X973" s="2415"/>
      <c r="Y973" s="2415"/>
      <c r="Z973" s="2415"/>
      <c r="AA973" s="2415"/>
      <c r="AB973" s="2417"/>
      <c r="AC973" s="2417"/>
      <c r="AD973" s="2417"/>
      <c r="AE973" s="2417"/>
      <c r="AF973" s="2417"/>
      <c r="AG973" s="2417"/>
      <c r="AH973" s="2417"/>
      <c r="AI973" s="2417"/>
      <c r="AJ973" s="2417"/>
      <c r="AK973" s="2417"/>
      <c r="AL973" s="2417"/>
      <c r="AM973" s="2417"/>
      <c r="AN973" s="2417"/>
      <c r="AO973" s="2417"/>
      <c r="AP973" s="2417"/>
      <c r="AQ973" s="2417"/>
      <c r="AR973" s="2417"/>
      <c r="AS973" s="2417"/>
      <c r="AT973" s="2417"/>
      <c r="AU973" s="2417"/>
      <c r="AV973" s="2417"/>
      <c r="AW973" s="2417"/>
      <c r="AX973" s="2422"/>
      <c r="AY973" s="2423"/>
      <c r="AZ973" s="2423"/>
      <c r="BA973" s="2424"/>
      <c r="BB973" s="2431"/>
      <c r="BC973" s="2432"/>
      <c r="BD973" s="2432"/>
      <c r="BE973" s="2432"/>
      <c r="BF973" s="2432"/>
      <c r="BG973" s="2432"/>
      <c r="BH973" s="2432"/>
      <c r="BI973" s="2432"/>
      <c r="BJ973" s="2432"/>
      <c r="BK973" s="2432"/>
      <c r="BL973" s="2432"/>
      <c r="BM973" s="2432"/>
      <c r="BN973" s="2432"/>
      <c r="BO973" s="2432"/>
      <c r="BP973" s="2432"/>
      <c r="BQ973" s="2432"/>
      <c r="BR973" s="2432"/>
      <c r="BS973" s="2432"/>
      <c r="BT973" s="2433"/>
      <c r="BU973" s="2437" t="s">
        <v>27</v>
      </c>
      <c r="BV973" s="2397" t="s">
        <v>29</v>
      </c>
      <c r="BW973" s="2397"/>
      <c r="BX973" s="2397"/>
      <c r="BY973" s="2397"/>
      <c r="BZ973" s="2398"/>
      <c r="CA973" s="1683" t="s">
        <v>30</v>
      </c>
      <c r="CB973" s="2397"/>
      <c r="CC973" s="2397"/>
      <c r="CD973" s="2398"/>
      <c r="CE973" s="76"/>
      <c r="CF973" s="76"/>
    </row>
    <row r="974" spans="1:100" ht="12.75" customHeight="1" x14ac:dyDescent="0.2">
      <c r="A974" s="132" t="str">
        <f>+IF('⑧一覧からの作成用データ（異動届）'!$AC$48="印刷ＯＫ→",1,"")</f>
        <v/>
      </c>
      <c r="B974" s="82"/>
      <c r="C974" s="82">
        <v>3</v>
      </c>
      <c r="D974" s="82"/>
      <c r="E974" s="82"/>
      <c r="F974" s="82"/>
      <c r="G974" s="82"/>
      <c r="H974" s="82">
        <v>2</v>
      </c>
      <c r="I974" s="82">
        <v>1</v>
      </c>
      <c r="J974" s="82"/>
      <c r="K974" s="2415"/>
      <c r="L974" s="2415"/>
      <c r="M974" s="2415"/>
      <c r="N974" s="2415"/>
      <c r="O974" s="2415"/>
      <c r="P974" s="2415"/>
      <c r="Q974" s="2415"/>
      <c r="R974" s="2415"/>
      <c r="S974" s="2415"/>
      <c r="T974" s="2415"/>
      <c r="U974" s="2415"/>
      <c r="V974" s="2415"/>
      <c r="W974" s="2415"/>
      <c r="X974" s="2415"/>
      <c r="Y974" s="2415"/>
      <c r="Z974" s="2415"/>
      <c r="AA974" s="2415"/>
      <c r="AB974" s="2417"/>
      <c r="AC974" s="2417"/>
      <c r="AD974" s="2417"/>
      <c r="AE974" s="2417"/>
      <c r="AF974" s="2417"/>
      <c r="AG974" s="2417"/>
      <c r="AH974" s="2417"/>
      <c r="AI974" s="2417"/>
      <c r="AJ974" s="2417"/>
      <c r="AK974" s="2417"/>
      <c r="AL974" s="2417"/>
      <c r="AM974" s="2417"/>
      <c r="AN974" s="2417"/>
      <c r="AO974" s="2417"/>
      <c r="AP974" s="2417"/>
      <c r="AQ974" s="2417"/>
      <c r="AR974" s="2417"/>
      <c r="AS974" s="2417"/>
      <c r="AT974" s="2417"/>
      <c r="AU974" s="2417"/>
      <c r="AV974" s="2417"/>
      <c r="AW974" s="2417"/>
      <c r="AX974" s="2422"/>
      <c r="AY974" s="2423"/>
      <c r="AZ974" s="2423"/>
      <c r="BA974" s="2424"/>
      <c r="BB974" s="2431"/>
      <c r="BC974" s="2432"/>
      <c r="BD974" s="2432"/>
      <c r="BE974" s="2432"/>
      <c r="BF974" s="2432"/>
      <c r="BG974" s="2432"/>
      <c r="BH974" s="2432"/>
      <c r="BI974" s="2432"/>
      <c r="BJ974" s="2432"/>
      <c r="BK974" s="2432"/>
      <c r="BL974" s="2432"/>
      <c r="BM974" s="2432"/>
      <c r="BN974" s="2432"/>
      <c r="BO974" s="2432"/>
      <c r="BP974" s="2432"/>
      <c r="BQ974" s="2432"/>
      <c r="BR974" s="2432"/>
      <c r="BS974" s="2432"/>
      <c r="BT974" s="2433"/>
      <c r="BU974" s="2437"/>
      <c r="BV974" s="2399"/>
      <c r="BW974" s="2399"/>
      <c r="BX974" s="2399"/>
      <c r="BY974" s="2399"/>
      <c r="BZ974" s="2400"/>
      <c r="CA974" s="2401"/>
      <c r="CB974" s="2399"/>
      <c r="CC974" s="2399"/>
      <c r="CD974" s="2400"/>
      <c r="CE974" s="76"/>
      <c r="CF974" s="76"/>
    </row>
    <row r="975" spans="1:100" ht="12.75" customHeight="1" x14ac:dyDescent="0.2">
      <c r="A975" s="132" t="str">
        <f>+IF('⑧一覧からの作成用データ（異動届）'!$AC$48="印刷ＯＫ→",1,"")</f>
        <v/>
      </c>
      <c r="B975" s="2413" t="s">
        <v>67</v>
      </c>
      <c r="C975" s="2413" t="s">
        <v>66</v>
      </c>
      <c r="D975" s="2396" t="s">
        <v>65</v>
      </c>
      <c r="E975" s="2396" t="s">
        <v>64</v>
      </c>
      <c r="F975" s="2413" t="s">
        <v>63</v>
      </c>
      <c r="G975" s="2413" t="s">
        <v>62</v>
      </c>
      <c r="H975" s="2396" t="s">
        <v>61</v>
      </c>
      <c r="I975" s="2396" t="s">
        <v>60</v>
      </c>
      <c r="J975" s="486"/>
      <c r="K975" s="2415"/>
      <c r="L975" s="2415"/>
      <c r="M975" s="2415"/>
      <c r="N975" s="2415"/>
      <c r="O975" s="2415"/>
      <c r="P975" s="2415"/>
      <c r="Q975" s="2415"/>
      <c r="R975" s="2415"/>
      <c r="S975" s="2415"/>
      <c r="T975" s="2415"/>
      <c r="U975" s="2415"/>
      <c r="V975" s="2415"/>
      <c r="W975" s="2415"/>
      <c r="X975" s="2415"/>
      <c r="Y975" s="2415"/>
      <c r="Z975" s="2415"/>
      <c r="AA975" s="2415"/>
      <c r="AB975" s="2417"/>
      <c r="AC975" s="2417"/>
      <c r="AD975" s="2417"/>
      <c r="AE975" s="2417"/>
      <c r="AF975" s="2417"/>
      <c r="AG975" s="2417"/>
      <c r="AH975" s="2417"/>
      <c r="AI975" s="2417"/>
      <c r="AJ975" s="2417"/>
      <c r="AK975" s="2417"/>
      <c r="AL975" s="2417"/>
      <c r="AM975" s="2417"/>
      <c r="AN975" s="2417"/>
      <c r="AO975" s="2417"/>
      <c r="AP975" s="2417"/>
      <c r="AQ975" s="2417"/>
      <c r="AR975" s="2417"/>
      <c r="AS975" s="2417"/>
      <c r="AT975" s="2417"/>
      <c r="AU975" s="2417"/>
      <c r="AV975" s="2417"/>
      <c r="AW975" s="2417"/>
      <c r="AX975" s="2422"/>
      <c r="AY975" s="2423"/>
      <c r="AZ975" s="2423"/>
      <c r="BA975" s="2424"/>
      <c r="BB975" s="2431"/>
      <c r="BC975" s="2432"/>
      <c r="BD975" s="2432"/>
      <c r="BE975" s="2432"/>
      <c r="BF975" s="2432"/>
      <c r="BG975" s="2432"/>
      <c r="BH975" s="2432"/>
      <c r="BI975" s="2432"/>
      <c r="BJ975" s="2432"/>
      <c r="BK975" s="2432"/>
      <c r="BL975" s="2432"/>
      <c r="BM975" s="2432"/>
      <c r="BN975" s="2432"/>
      <c r="BO975" s="2432"/>
      <c r="BP975" s="2432"/>
      <c r="BQ975" s="2432"/>
      <c r="BR975" s="2432"/>
      <c r="BS975" s="2432"/>
      <c r="BT975" s="2433"/>
      <c r="BU975" s="2437"/>
      <c r="BV975" s="2397" t="s">
        <v>32</v>
      </c>
      <c r="BW975" s="2397"/>
      <c r="BX975" s="2397"/>
      <c r="BY975" s="2397"/>
      <c r="BZ975" s="2398"/>
      <c r="CA975" s="1683" t="s">
        <v>31</v>
      </c>
      <c r="CB975" s="2397"/>
      <c r="CC975" s="2397"/>
      <c r="CD975" s="2398"/>
      <c r="CE975" s="76"/>
      <c r="CF975" s="76"/>
    </row>
    <row r="976" spans="1:100" ht="13.5" customHeight="1" x14ac:dyDescent="0.2">
      <c r="A976" s="132" t="str">
        <f>+IF('⑧一覧からの作成用データ（異動届）'!$AC$48="印刷ＯＫ→",1,"")</f>
        <v/>
      </c>
      <c r="B976" s="2413"/>
      <c r="C976" s="2413"/>
      <c r="D976" s="2396"/>
      <c r="E976" s="2396"/>
      <c r="F976" s="2413"/>
      <c r="G976" s="2413"/>
      <c r="H976" s="2396"/>
      <c r="I976" s="2396"/>
      <c r="J976" s="486"/>
      <c r="K976" s="2416"/>
      <c r="L976" s="2416"/>
      <c r="M976" s="2416"/>
      <c r="N976" s="2416"/>
      <c r="O976" s="2416"/>
      <c r="P976" s="2416"/>
      <c r="Q976" s="2416"/>
      <c r="R976" s="2416"/>
      <c r="S976" s="2416"/>
      <c r="T976" s="2416"/>
      <c r="U976" s="2416"/>
      <c r="V976" s="2416"/>
      <c r="W976" s="2416"/>
      <c r="X976" s="2416"/>
      <c r="Y976" s="2416"/>
      <c r="Z976" s="2416"/>
      <c r="AA976" s="2416"/>
      <c r="AB976" s="2418"/>
      <c r="AC976" s="2418"/>
      <c r="AD976" s="2418"/>
      <c r="AE976" s="2418"/>
      <c r="AF976" s="2418"/>
      <c r="AG976" s="2418"/>
      <c r="AH976" s="2418"/>
      <c r="AI976" s="2418"/>
      <c r="AJ976" s="2418"/>
      <c r="AK976" s="2418"/>
      <c r="AL976" s="2418"/>
      <c r="AM976" s="2418"/>
      <c r="AN976" s="2418"/>
      <c r="AO976" s="2418"/>
      <c r="AP976" s="2418"/>
      <c r="AQ976" s="2418"/>
      <c r="AR976" s="2418"/>
      <c r="AS976" s="2418"/>
      <c r="AT976" s="2418"/>
      <c r="AU976" s="2418"/>
      <c r="AV976" s="2418"/>
      <c r="AW976" s="2418"/>
      <c r="AX976" s="2425"/>
      <c r="AY976" s="2426"/>
      <c r="AZ976" s="2426"/>
      <c r="BA976" s="2427"/>
      <c r="BB976" s="2434"/>
      <c r="BC976" s="2435"/>
      <c r="BD976" s="2435"/>
      <c r="BE976" s="2435"/>
      <c r="BF976" s="2435"/>
      <c r="BG976" s="2435"/>
      <c r="BH976" s="2435"/>
      <c r="BI976" s="2435"/>
      <c r="BJ976" s="2435"/>
      <c r="BK976" s="2435"/>
      <c r="BL976" s="2435"/>
      <c r="BM976" s="2435"/>
      <c r="BN976" s="2435"/>
      <c r="BO976" s="2435"/>
      <c r="BP976" s="2435"/>
      <c r="BQ976" s="2435"/>
      <c r="BR976" s="2435"/>
      <c r="BS976" s="2435"/>
      <c r="BT976" s="2436"/>
      <c r="BU976" s="2437"/>
      <c r="BV976" s="2399"/>
      <c r="BW976" s="2399"/>
      <c r="BX976" s="2399"/>
      <c r="BY976" s="2399"/>
      <c r="BZ976" s="2400"/>
      <c r="CA976" s="2401"/>
      <c r="CB976" s="2399"/>
      <c r="CC976" s="2399"/>
      <c r="CD976" s="2400"/>
      <c r="CE976" s="76"/>
      <c r="CF976" s="76"/>
      <c r="CG976" s="84"/>
      <c r="CL976" s="85"/>
      <c r="CM976" s="85"/>
      <c r="CN976" s="85"/>
      <c r="CO976" s="85"/>
      <c r="CP976" s="85"/>
      <c r="CQ976" s="85"/>
      <c r="CR976" s="85"/>
      <c r="CS976" s="85"/>
      <c r="CT976" s="85"/>
    </row>
    <row r="977" spans="1:100" ht="13.5" customHeight="1" x14ac:dyDescent="0.2">
      <c r="A977" s="132" t="str">
        <f>+IF('⑧一覧からの作成用データ（異動届）'!$AC$48="印刷ＯＫ→",1,"")</f>
        <v/>
      </c>
      <c r="B977" s="2413"/>
      <c r="C977" s="2413"/>
      <c r="D977" s="2396"/>
      <c r="E977" s="2396"/>
      <c r="F977" s="2413"/>
      <c r="G977" s="2413"/>
      <c r="H977" s="2396"/>
      <c r="I977" s="2396"/>
      <c r="J977" s="486"/>
      <c r="K977" s="45"/>
      <c r="L977" s="25"/>
      <c r="M977" s="25"/>
      <c r="N977" s="25"/>
      <c r="O977" s="25"/>
      <c r="P977" s="25"/>
      <c r="Q977" s="25"/>
      <c r="R977" s="25"/>
      <c r="S977" s="25"/>
      <c r="T977" s="25"/>
      <c r="U977" s="25"/>
      <c r="V977" s="25"/>
      <c r="W977" s="25"/>
      <c r="X977" s="25"/>
      <c r="Y977" s="46"/>
      <c r="Z977" s="2402" t="s">
        <v>466</v>
      </c>
      <c r="AA977" s="2403"/>
      <c r="AB977" s="2408" t="s">
        <v>21</v>
      </c>
      <c r="AC977" s="2409"/>
      <c r="AD977" s="2409"/>
      <c r="AE977" s="2409"/>
      <c r="AF977" s="2409"/>
      <c r="AG977" s="2410"/>
      <c r="AH977" s="1682" t="s">
        <v>553</v>
      </c>
      <c r="AI977" s="1683"/>
      <c r="AJ977" s="2097" t="str">
        <f>①伊勢崎市における事業所基本情報!$K$26&amp;"-"&amp;①伊勢崎市における事業所基本情報!Q26&amp;""</f>
        <v>-</v>
      </c>
      <c r="AK977" s="2097"/>
      <c r="AL977" s="2097"/>
      <c r="AM977" s="2097"/>
      <c r="AN977" s="2097"/>
      <c r="AO977" s="2097"/>
      <c r="AP977" s="2097"/>
      <c r="AQ977" s="2097"/>
      <c r="AR977" s="25"/>
      <c r="AS977" s="25"/>
      <c r="AT977" s="25"/>
      <c r="AU977" s="25"/>
      <c r="AV977" s="25"/>
      <c r="AW977" s="25"/>
      <c r="AX977" s="25"/>
      <c r="AY977" s="76"/>
      <c r="AZ977" s="76"/>
      <c r="BA977" s="76"/>
      <c r="BB977" s="76"/>
      <c r="BC977" s="76"/>
      <c r="BD977" s="25"/>
      <c r="BE977" s="25"/>
      <c r="BF977" s="25"/>
      <c r="BG977" s="25"/>
      <c r="BH977" s="2386" t="s">
        <v>508</v>
      </c>
      <c r="BI977" s="2386"/>
      <c r="BJ977" s="2386"/>
      <c r="BK977" s="2386"/>
      <c r="BL977" s="2386"/>
      <c r="BM977" s="2386"/>
      <c r="BN977" s="2386"/>
      <c r="BO977" s="2411" t="str">
        <f>①伊勢崎市における事業所基本情報!$CG$18&amp;""</f>
        <v/>
      </c>
      <c r="BP977" s="2392"/>
      <c r="BQ977" s="2392" t="str">
        <f>①伊勢崎市における事業所基本情報!$CH$18&amp;""</f>
        <v/>
      </c>
      <c r="BR977" s="2392"/>
      <c r="BS977" s="2392" t="str">
        <f>①伊勢崎市における事業所基本情報!$CI$18&amp;""</f>
        <v/>
      </c>
      <c r="BT977" s="2392"/>
      <c r="BU977" s="2392" t="str">
        <f>①伊勢崎市における事業所基本情報!$CJ$18&amp;""</f>
        <v/>
      </c>
      <c r="BV977" s="2392"/>
      <c r="BW977" s="2392" t="str">
        <f>①伊勢崎市における事業所基本情報!$CK$18&amp;""</f>
        <v/>
      </c>
      <c r="BX977" s="2392"/>
      <c r="BY977" s="2392" t="str">
        <f>①伊勢崎市における事業所基本情報!$CL$18&amp;""</f>
        <v/>
      </c>
      <c r="BZ977" s="2392"/>
      <c r="CA977" s="2392" t="str">
        <f>①伊勢崎市における事業所基本情報!$CM$18&amp;""</f>
        <v/>
      </c>
      <c r="CB977" s="2392"/>
      <c r="CC977" s="2392" t="str">
        <f>①伊勢崎市における事業所基本情報!$CN$18&amp;""</f>
        <v/>
      </c>
      <c r="CD977" s="2394"/>
      <c r="CE977" s="86"/>
      <c r="CF977" s="86"/>
      <c r="CG977" s="84"/>
      <c r="CL977" s="85"/>
      <c r="CM977" s="85"/>
      <c r="CN977" s="85"/>
      <c r="CO977" s="85"/>
      <c r="CP977" s="85"/>
      <c r="CQ977" s="85"/>
      <c r="CR977" s="85"/>
      <c r="CS977" s="85"/>
      <c r="CT977" s="85"/>
    </row>
    <row r="978" spans="1:100" ht="12" customHeight="1" x14ac:dyDescent="0.2">
      <c r="A978" s="132" t="str">
        <f>+IF('⑧一覧からの作成用データ（異動届）'!$AC$48="印刷ＯＫ→",1,"")</f>
        <v/>
      </c>
      <c r="B978" s="2413"/>
      <c r="C978" s="2413"/>
      <c r="D978" s="2396"/>
      <c r="E978" s="2396"/>
      <c r="F978" s="2413"/>
      <c r="G978" s="2413"/>
      <c r="H978" s="2396"/>
      <c r="I978" s="2396"/>
      <c r="J978" s="486"/>
      <c r="K978" s="47"/>
      <c r="L978" s="76"/>
      <c r="M978" s="76"/>
      <c r="N978" s="76"/>
      <c r="O978" s="76"/>
      <c r="P978" s="76"/>
      <c r="Q978" s="76"/>
      <c r="R978" s="76"/>
      <c r="S978" s="76"/>
      <c r="T978" s="76"/>
      <c r="U978" s="76"/>
      <c r="V978" s="76"/>
      <c r="W978" s="76"/>
      <c r="X978" s="76"/>
      <c r="Y978" s="48"/>
      <c r="Z978" s="2404"/>
      <c r="AA978" s="2405"/>
      <c r="AB978" s="1640"/>
      <c r="AC978" s="1590"/>
      <c r="AD978" s="1590"/>
      <c r="AE978" s="1590"/>
      <c r="AF978" s="1590"/>
      <c r="AG978" s="1641"/>
      <c r="AH978" s="1568" t="str">
        <f>①伊勢崎市における事業所基本情報!$I$27&amp;""</f>
        <v/>
      </c>
      <c r="AI978" s="1569"/>
      <c r="AJ978" s="1569"/>
      <c r="AK978" s="1569"/>
      <c r="AL978" s="1569"/>
      <c r="AM978" s="1569"/>
      <c r="AN978" s="1569"/>
      <c r="AO978" s="1569"/>
      <c r="AP978" s="1569"/>
      <c r="AQ978" s="1569"/>
      <c r="AR978" s="1569"/>
      <c r="AS978" s="1569"/>
      <c r="AT978" s="1569"/>
      <c r="AU978" s="1569"/>
      <c r="AV978" s="1569"/>
      <c r="AW978" s="1569"/>
      <c r="AX978" s="1569"/>
      <c r="AY978" s="1569"/>
      <c r="AZ978" s="1569"/>
      <c r="BA978" s="1569"/>
      <c r="BB978" s="1569"/>
      <c r="BC978" s="1569"/>
      <c r="BD978" s="1569"/>
      <c r="BE978" s="1569"/>
      <c r="BF978" s="1569"/>
      <c r="BG978" s="1569"/>
      <c r="BH978" s="2386"/>
      <c r="BI978" s="2386"/>
      <c r="BJ978" s="2386"/>
      <c r="BK978" s="2386"/>
      <c r="BL978" s="2386"/>
      <c r="BM978" s="2386"/>
      <c r="BN978" s="2386"/>
      <c r="BO978" s="2412"/>
      <c r="BP978" s="2393"/>
      <c r="BQ978" s="2393"/>
      <c r="BR978" s="2393"/>
      <c r="BS978" s="2393"/>
      <c r="BT978" s="2393"/>
      <c r="BU978" s="2393"/>
      <c r="BV978" s="2393"/>
      <c r="BW978" s="2393"/>
      <c r="BX978" s="2393"/>
      <c r="BY978" s="2393"/>
      <c r="BZ978" s="2393"/>
      <c r="CA978" s="2393"/>
      <c r="CB978" s="2393"/>
      <c r="CC978" s="2393"/>
      <c r="CD978" s="2395"/>
      <c r="CE978" s="86"/>
      <c r="CF978" s="86"/>
      <c r="CG978" s="77"/>
      <c r="CL978" s="85"/>
      <c r="CM978" s="85"/>
      <c r="CN978" s="85"/>
      <c r="CO978" s="85"/>
      <c r="CP978" s="85"/>
      <c r="CQ978" s="85"/>
      <c r="CR978" s="85"/>
      <c r="CS978" s="85"/>
      <c r="CT978" s="85"/>
    </row>
    <row r="979" spans="1:100" ht="12" customHeight="1" x14ac:dyDescent="0.2">
      <c r="A979" s="132" t="str">
        <f>+IF('⑧一覧からの作成用データ（異動届）'!$AC$48="印刷ＯＫ→",1,"")</f>
        <v/>
      </c>
      <c r="B979" s="2413"/>
      <c r="C979" s="2413"/>
      <c r="D979" s="2396"/>
      <c r="E979" s="2396"/>
      <c r="F979" s="2413"/>
      <c r="G979" s="2413"/>
      <c r="H979" s="2396"/>
      <c r="I979" s="2396"/>
      <c r="J979" s="486"/>
      <c r="K979" s="2165" t="s">
        <v>483</v>
      </c>
      <c r="L979" s="1564"/>
      <c r="M979" s="1564"/>
      <c r="N979" s="1564"/>
      <c r="O979" s="1564"/>
      <c r="P979" s="2378" t="s">
        <v>19</v>
      </c>
      <c r="Q979" s="2378"/>
      <c r="R979" s="2378"/>
      <c r="S979" s="2378"/>
      <c r="T979" s="2378"/>
      <c r="U979" s="2378"/>
      <c r="V979" s="2378"/>
      <c r="W979" s="2378"/>
      <c r="X979" s="2378"/>
      <c r="Y979" s="2379"/>
      <c r="Z979" s="2404"/>
      <c r="AA979" s="2405"/>
      <c r="AB979" s="1640"/>
      <c r="AC979" s="1590"/>
      <c r="AD979" s="1590"/>
      <c r="AE979" s="1590"/>
      <c r="AF979" s="1590"/>
      <c r="AG979" s="1641"/>
      <c r="AH979" s="1568"/>
      <c r="AI979" s="1569"/>
      <c r="AJ979" s="1569"/>
      <c r="AK979" s="1569"/>
      <c r="AL979" s="1569"/>
      <c r="AM979" s="1569"/>
      <c r="AN979" s="1569"/>
      <c r="AO979" s="1569"/>
      <c r="AP979" s="1569"/>
      <c r="AQ979" s="1569"/>
      <c r="AR979" s="1569"/>
      <c r="AS979" s="1569"/>
      <c r="AT979" s="1569"/>
      <c r="AU979" s="1569"/>
      <c r="AV979" s="1569"/>
      <c r="AW979" s="1569"/>
      <c r="AX979" s="1569"/>
      <c r="AY979" s="1569"/>
      <c r="AZ979" s="1569"/>
      <c r="BA979" s="1569"/>
      <c r="BB979" s="1569"/>
      <c r="BC979" s="1569"/>
      <c r="BD979" s="1569"/>
      <c r="BE979" s="1569"/>
      <c r="BF979" s="1569"/>
      <c r="BG979" s="1569"/>
      <c r="BH979" s="1561" t="s">
        <v>11</v>
      </c>
      <c r="BI979" s="1561"/>
      <c r="BJ979" s="1561"/>
      <c r="BK979" s="1561"/>
      <c r="BL979" s="1561"/>
      <c r="BM979" s="1561"/>
      <c r="BN979" s="1561"/>
      <c r="BO979" s="2380" t="s">
        <v>55</v>
      </c>
      <c r="BP979" s="2381"/>
      <c r="BQ979" s="2381"/>
      <c r="BR979" s="2381"/>
      <c r="BS979" s="2381"/>
      <c r="BT979" s="2381"/>
      <c r="BU979" s="2381"/>
      <c r="BV979" s="2381"/>
      <c r="BW979" s="2381"/>
      <c r="BX979" s="2381"/>
      <c r="BY979" s="2381"/>
      <c r="BZ979" s="2381"/>
      <c r="CA979" s="2381"/>
      <c r="CB979" s="2381"/>
      <c r="CC979" s="2381"/>
      <c r="CD979" s="2382"/>
      <c r="CE979" s="78"/>
      <c r="CF979" s="78"/>
      <c r="CG979" s="77"/>
      <c r="CL979" s="85"/>
      <c r="CM979" s="85"/>
      <c r="CN979" s="85"/>
      <c r="CO979" s="85"/>
      <c r="CP979" s="85"/>
      <c r="CQ979" s="85"/>
      <c r="CR979" s="85"/>
      <c r="CS979" s="85"/>
      <c r="CT979" s="85"/>
    </row>
    <row r="980" spans="1:100" ht="12" customHeight="1" x14ac:dyDescent="0.2">
      <c r="A980" s="132" t="str">
        <f>+IF('⑧一覧からの作成用データ（異動届）'!$AC$48="印刷ＯＫ→",1,"")</f>
        <v/>
      </c>
      <c r="B980" s="2413"/>
      <c r="C980" s="2413"/>
      <c r="D980" s="2396"/>
      <c r="E980" s="2396"/>
      <c r="F980" s="2413"/>
      <c r="G980" s="2413"/>
      <c r="H980" s="2396"/>
      <c r="I980" s="2396"/>
      <c r="J980" s="486"/>
      <c r="K980" s="2165"/>
      <c r="L980" s="1564"/>
      <c r="M980" s="1564"/>
      <c r="N980" s="1564"/>
      <c r="O980" s="1564"/>
      <c r="P980" s="2378"/>
      <c r="Q980" s="2378"/>
      <c r="R980" s="2378"/>
      <c r="S980" s="2378"/>
      <c r="T980" s="2378"/>
      <c r="U980" s="2378"/>
      <c r="V980" s="2378"/>
      <c r="W980" s="2378"/>
      <c r="X980" s="2378"/>
      <c r="Y980" s="2379"/>
      <c r="Z980" s="2404"/>
      <c r="AA980" s="2405"/>
      <c r="AB980" s="1637"/>
      <c r="AC980" s="1638"/>
      <c r="AD980" s="1638"/>
      <c r="AE980" s="1638"/>
      <c r="AF980" s="1638"/>
      <c r="AG980" s="1642"/>
      <c r="AH980" s="1570"/>
      <c r="AI980" s="1571"/>
      <c r="AJ980" s="1571"/>
      <c r="AK980" s="1571"/>
      <c r="AL980" s="1571"/>
      <c r="AM980" s="1571"/>
      <c r="AN980" s="1571"/>
      <c r="AO980" s="1571"/>
      <c r="AP980" s="1571"/>
      <c r="AQ980" s="1571"/>
      <c r="AR980" s="1571"/>
      <c r="AS980" s="1571"/>
      <c r="AT980" s="1571"/>
      <c r="AU980" s="1571"/>
      <c r="AV980" s="1571"/>
      <c r="AW980" s="1571"/>
      <c r="AX980" s="1571"/>
      <c r="AY980" s="1571"/>
      <c r="AZ980" s="1571"/>
      <c r="BA980" s="1571"/>
      <c r="BB980" s="1571"/>
      <c r="BC980" s="1571"/>
      <c r="BD980" s="1571"/>
      <c r="BE980" s="1571"/>
      <c r="BF980" s="1571"/>
      <c r="BG980" s="1571"/>
      <c r="BH980" s="1561"/>
      <c r="BI980" s="1561"/>
      <c r="BJ980" s="1561"/>
      <c r="BK980" s="1561"/>
      <c r="BL980" s="1561"/>
      <c r="BM980" s="1561"/>
      <c r="BN980" s="1561"/>
      <c r="BO980" s="2383"/>
      <c r="BP980" s="2384"/>
      <c r="BQ980" s="2384"/>
      <c r="BR980" s="2384"/>
      <c r="BS980" s="2384"/>
      <c r="BT980" s="2384"/>
      <c r="BU980" s="2384"/>
      <c r="BV980" s="2384"/>
      <c r="BW980" s="2384"/>
      <c r="BX980" s="2384"/>
      <c r="BY980" s="2384"/>
      <c r="BZ980" s="2384"/>
      <c r="CA980" s="2384"/>
      <c r="CB980" s="2384"/>
      <c r="CC980" s="2384"/>
      <c r="CD980" s="2385"/>
      <c r="CE980" s="78"/>
      <c r="CF980" s="78"/>
      <c r="CG980" s="77"/>
      <c r="CL980" s="85"/>
      <c r="CM980" s="85"/>
      <c r="CN980" s="85"/>
      <c r="CO980" s="85"/>
      <c r="CP980" s="85"/>
      <c r="CQ980" s="85"/>
      <c r="CR980" s="85"/>
      <c r="CS980" s="85"/>
      <c r="CT980" s="85"/>
    </row>
    <row r="981" spans="1:100" ht="13.5" customHeight="1" x14ac:dyDescent="0.2">
      <c r="A981" s="132" t="str">
        <f>+IF('⑧一覧からの作成用データ（異動届）'!$AC$48="印刷ＯＫ→",1,"")</f>
        <v/>
      </c>
      <c r="B981" s="2413"/>
      <c r="C981" s="2413"/>
      <c r="D981" s="2396"/>
      <c r="E981" s="2396"/>
      <c r="F981" s="2413"/>
      <c r="G981" s="2413"/>
      <c r="H981" s="2396"/>
      <c r="I981" s="2396"/>
      <c r="J981" s="486"/>
      <c r="K981" s="47"/>
      <c r="L981" s="76"/>
      <c r="M981" s="76"/>
      <c r="N981" s="76"/>
      <c r="O981" s="76"/>
      <c r="P981" s="76"/>
      <c r="Q981" s="76"/>
      <c r="R981" s="76"/>
      <c r="S981" s="76"/>
      <c r="T981" s="76"/>
      <c r="U981" s="76"/>
      <c r="V981" s="76"/>
      <c r="W981" s="76"/>
      <c r="X981" s="76"/>
      <c r="Y981" s="48"/>
      <c r="Z981" s="2404"/>
      <c r="AA981" s="2405"/>
      <c r="AB981" s="1634" t="s">
        <v>20</v>
      </c>
      <c r="AC981" s="1634"/>
      <c r="AD981" s="1634"/>
      <c r="AE981" s="1634"/>
      <c r="AF981" s="1634"/>
      <c r="AG981" s="1634"/>
      <c r="AH981" s="1610" t="str">
        <f>①伊勢崎市における事業所基本情報!$I$20&amp;""</f>
        <v/>
      </c>
      <c r="AI981" s="1611"/>
      <c r="AJ981" s="1611"/>
      <c r="AK981" s="1611"/>
      <c r="AL981" s="1611"/>
      <c r="AM981" s="1611"/>
      <c r="AN981" s="1611"/>
      <c r="AO981" s="1611"/>
      <c r="AP981" s="1611"/>
      <c r="AQ981" s="1611"/>
      <c r="AR981" s="1611"/>
      <c r="AS981" s="1611"/>
      <c r="AT981" s="1611"/>
      <c r="AU981" s="1611"/>
      <c r="AV981" s="1611"/>
      <c r="AW981" s="1611"/>
      <c r="AX981" s="1611"/>
      <c r="AY981" s="1611"/>
      <c r="AZ981" s="1611"/>
      <c r="BA981" s="1611"/>
      <c r="BB981" s="1611"/>
      <c r="BC981" s="1611"/>
      <c r="BD981" s="1611"/>
      <c r="BE981" s="1611"/>
      <c r="BF981" s="1611"/>
      <c r="BG981" s="1612"/>
      <c r="BH981" s="2386" t="s">
        <v>554</v>
      </c>
      <c r="BI981" s="2386"/>
      <c r="BJ981" s="2386"/>
      <c r="BK981" s="2386"/>
      <c r="BL981" s="1550" t="s">
        <v>33</v>
      </c>
      <c r="BM981" s="1550"/>
      <c r="BN981" s="1550"/>
      <c r="BO981" s="2388" t="str">
        <f>①伊勢崎市における事業所基本情報!$I$35&amp;""</f>
        <v/>
      </c>
      <c r="BP981" s="1614"/>
      <c r="BQ981" s="1614"/>
      <c r="BR981" s="1614"/>
      <c r="BS981" s="1614"/>
      <c r="BT981" s="1614"/>
      <c r="BU981" s="1614"/>
      <c r="BV981" s="1614"/>
      <c r="BW981" s="1614"/>
      <c r="BX981" s="1614"/>
      <c r="BY981" s="1614"/>
      <c r="BZ981" s="1614"/>
      <c r="CA981" s="1614"/>
      <c r="CB981" s="1614"/>
      <c r="CC981" s="1614"/>
      <c r="CD981" s="2389"/>
      <c r="CE981" s="78"/>
      <c r="CF981" s="78"/>
      <c r="CG981" s="77"/>
      <c r="CL981" s="85"/>
    </row>
    <row r="982" spans="1:100" ht="12" customHeight="1" x14ac:dyDescent="0.2">
      <c r="A982" s="132" t="str">
        <f>+IF('⑧一覧からの作成用データ（異動届）'!$AC$48="印刷ＯＫ→",1,"")</f>
        <v/>
      </c>
      <c r="B982" s="2413"/>
      <c r="C982" s="2413"/>
      <c r="D982" s="2396"/>
      <c r="E982" s="2396"/>
      <c r="F982" s="2413"/>
      <c r="G982" s="2413"/>
      <c r="H982" s="2396"/>
      <c r="I982" s="2396"/>
      <c r="J982" s="486"/>
      <c r="K982" s="2438">
        <f ca="1">IF('⑧一覧からの作成用データ（異動届）'!$B$31="","",'⑧一覧からの作成用データ（異動届）'!$B$31)</f>
        <v>45617</v>
      </c>
      <c r="L982" s="2439"/>
      <c r="M982" s="2439"/>
      <c r="N982" s="2439"/>
      <c r="O982" s="2439"/>
      <c r="P982" s="2439"/>
      <c r="Q982" s="2439"/>
      <c r="R982" s="2439"/>
      <c r="S982" s="2439"/>
      <c r="T982" s="2439"/>
      <c r="U982" s="2439"/>
      <c r="V982" s="2439"/>
      <c r="W982" s="2439"/>
      <c r="X982" s="2439"/>
      <c r="Y982" s="2440"/>
      <c r="Z982" s="2404"/>
      <c r="AA982" s="2405"/>
      <c r="AB982" s="2441" t="s">
        <v>555</v>
      </c>
      <c r="AC982" s="2441"/>
      <c r="AD982" s="2441"/>
      <c r="AE982" s="2441"/>
      <c r="AF982" s="2441"/>
      <c r="AG982" s="2441"/>
      <c r="AH982" s="2442" t="str">
        <f>①伊勢崎市における事業所基本情報!$I$22&amp;""</f>
        <v/>
      </c>
      <c r="AI982" s="2442"/>
      <c r="AJ982" s="2442"/>
      <c r="AK982" s="2442"/>
      <c r="AL982" s="2442"/>
      <c r="AM982" s="2442"/>
      <c r="AN982" s="2442"/>
      <c r="AO982" s="2442"/>
      <c r="AP982" s="2442"/>
      <c r="AQ982" s="2442"/>
      <c r="AR982" s="2442"/>
      <c r="AS982" s="2442"/>
      <c r="AT982" s="2442"/>
      <c r="AU982" s="2442"/>
      <c r="AV982" s="2442"/>
      <c r="AW982" s="2442"/>
      <c r="AX982" s="2442"/>
      <c r="AY982" s="2442"/>
      <c r="AZ982" s="2442"/>
      <c r="BA982" s="2442"/>
      <c r="BB982" s="2442"/>
      <c r="BC982" s="2442"/>
      <c r="BD982" s="2442"/>
      <c r="BE982" s="2442"/>
      <c r="BF982" s="2442"/>
      <c r="BG982" s="2442"/>
      <c r="BH982" s="2386"/>
      <c r="BI982" s="2386"/>
      <c r="BJ982" s="2386"/>
      <c r="BK982" s="2386"/>
      <c r="BL982" s="1550"/>
      <c r="BM982" s="1550"/>
      <c r="BN982" s="1550"/>
      <c r="BO982" s="2390"/>
      <c r="BP982" s="1616"/>
      <c r="BQ982" s="1616"/>
      <c r="BR982" s="1616"/>
      <c r="BS982" s="1616"/>
      <c r="BT982" s="1616"/>
      <c r="BU982" s="1616"/>
      <c r="BV982" s="1616"/>
      <c r="BW982" s="1616"/>
      <c r="BX982" s="1616"/>
      <c r="BY982" s="1616"/>
      <c r="BZ982" s="1616"/>
      <c r="CA982" s="1616"/>
      <c r="CB982" s="1616"/>
      <c r="CC982" s="1616"/>
      <c r="CD982" s="2391"/>
      <c r="CE982" s="78"/>
      <c r="CF982" s="78"/>
      <c r="CG982" s="77"/>
      <c r="CL982" s="85"/>
    </row>
    <row r="983" spans="1:100" ht="12" customHeight="1" x14ac:dyDescent="0.2">
      <c r="A983" s="132" t="str">
        <f>+IF('⑧一覧からの作成用データ（異動届）'!$AC$48="印刷ＯＫ→",1,"")</f>
        <v/>
      </c>
      <c r="B983" s="2413"/>
      <c r="C983" s="2413"/>
      <c r="D983" s="2396"/>
      <c r="E983" s="2396"/>
      <c r="F983" s="2413"/>
      <c r="G983" s="2413"/>
      <c r="H983" s="2396"/>
      <c r="I983" s="2396"/>
      <c r="J983" s="486"/>
      <c r="K983" s="2438"/>
      <c r="L983" s="2439"/>
      <c r="M983" s="2439"/>
      <c r="N983" s="2439"/>
      <c r="O983" s="2439"/>
      <c r="P983" s="2439"/>
      <c r="Q983" s="2439"/>
      <c r="R983" s="2439"/>
      <c r="S983" s="2439"/>
      <c r="T983" s="2439"/>
      <c r="U983" s="2439"/>
      <c r="V983" s="2439"/>
      <c r="W983" s="2439"/>
      <c r="X983" s="2439"/>
      <c r="Y983" s="2440"/>
      <c r="Z983" s="2404"/>
      <c r="AA983" s="2405"/>
      <c r="AB983" s="1550"/>
      <c r="AC983" s="1550"/>
      <c r="AD983" s="1550"/>
      <c r="AE983" s="1550"/>
      <c r="AF983" s="1550"/>
      <c r="AG983" s="1550"/>
      <c r="AH983" s="2443"/>
      <c r="AI983" s="2443"/>
      <c r="AJ983" s="2443"/>
      <c r="AK983" s="2443"/>
      <c r="AL983" s="2443"/>
      <c r="AM983" s="2443"/>
      <c r="AN983" s="2443"/>
      <c r="AO983" s="2443"/>
      <c r="AP983" s="2443"/>
      <c r="AQ983" s="2443"/>
      <c r="AR983" s="2443"/>
      <c r="AS983" s="2443"/>
      <c r="AT983" s="2443"/>
      <c r="AU983" s="2443"/>
      <c r="AV983" s="2443"/>
      <c r="AW983" s="2443"/>
      <c r="AX983" s="2443"/>
      <c r="AY983" s="2443"/>
      <c r="AZ983" s="2443"/>
      <c r="BA983" s="2443"/>
      <c r="BB983" s="2443"/>
      <c r="BC983" s="2443"/>
      <c r="BD983" s="2443"/>
      <c r="BE983" s="2443"/>
      <c r="BF983" s="2443"/>
      <c r="BG983" s="2443"/>
      <c r="BH983" s="2386"/>
      <c r="BI983" s="2386"/>
      <c r="BJ983" s="2386"/>
      <c r="BK983" s="2386"/>
      <c r="BL983" s="1550" t="s">
        <v>3</v>
      </c>
      <c r="BM983" s="1550"/>
      <c r="BN983" s="1550"/>
      <c r="BO983" s="1708" t="str">
        <f>①伊勢崎市における事業所基本情報!$I$37&amp;""</f>
        <v/>
      </c>
      <c r="BP983" s="1709"/>
      <c r="BQ983" s="1709"/>
      <c r="BR983" s="1709"/>
      <c r="BS983" s="1709"/>
      <c r="BT983" s="1709"/>
      <c r="BU983" s="1709"/>
      <c r="BV983" s="1709"/>
      <c r="BW983" s="1709"/>
      <c r="BX983" s="1709"/>
      <c r="BY983" s="1709"/>
      <c r="BZ983" s="1709"/>
      <c r="CA983" s="1709"/>
      <c r="CB983" s="1709"/>
      <c r="CC983" s="1709"/>
      <c r="CD983" s="2444"/>
      <c r="CE983" s="78"/>
      <c r="CF983" s="78"/>
      <c r="CG983" s="77"/>
      <c r="CL983" s="85"/>
      <c r="CM983" s="85"/>
    </row>
    <row r="984" spans="1:100" ht="12" customHeight="1" x14ac:dyDescent="0.2">
      <c r="A984" s="132" t="str">
        <f>+IF('⑧一覧からの作成用データ（異動届）'!$AC$48="印刷ＯＫ→",1,"")</f>
        <v/>
      </c>
      <c r="B984" s="2413"/>
      <c r="C984" s="2413"/>
      <c r="D984" s="2396"/>
      <c r="E984" s="2396"/>
      <c r="F984" s="2413"/>
      <c r="G984" s="2413"/>
      <c r="H984" s="2396"/>
      <c r="I984" s="2396"/>
      <c r="J984" s="486"/>
      <c r="K984" s="2438"/>
      <c r="L984" s="2439"/>
      <c r="M984" s="2439"/>
      <c r="N984" s="2439"/>
      <c r="O984" s="2439"/>
      <c r="P984" s="2439"/>
      <c r="Q984" s="2439"/>
      <c r="R984" s="2439"/>
      <c r="S984" s="2439"/>
      <c r="T984" s="2439"/>
      <c r="U984" s="2439"/>
      <c r="V984" s="2439"/>
      <c r="W984" s="2439"/>
      <c r="X984" s="2439"/>
      <c r="Y984" s="2440"/>
      <c r="Z984" s="2404"/>
      <c r="AA984" s="2405"/>
      <c r="AB984" s="1550"/>
      <c r="AC984" s="1550"/>
      <c r="AD984" s="1550"/>
      <c r="AE984" s="1550"/>
      <c r="AF984" s="1550"/>
      <c r="AG984" s="1550"/>
      <c r="AH984" s="2443"/>
      <c r="AI984" s="2443"/>
      <c r="AJ984" s="2443"/>
      <c r="AK984" s="2443"/>
      <c r="AL984" s="2443"/>
      <c r="AM984" s="2443"/>
      <c r="AN984" s="2443"/>
      <c r="AO984" s="2443"/>
      <c r="AP984" s="2443"/>
      <c r="AQ984" s="2443"/>
      <c r="AR984" s="2443"/>
      <c r="AS984" s="2443"/>
      <c r="AT984" s="2443"/>
      <c r="AU984" s="2443"/>
      <c r="AV984" s="2443"/>
      <c r="AW984" s="2443"/>
      <c r="AX984" s="2443"/>
      <c r="AY984" s="2443"/>
      <c r="AZ984" s="2443"/>
      <c r="BA984" s="2443"/>
      <c r="BB984" s="2443"/>
      <c r="BC984" s="2443"/>
      <c r="BD984" s="2443"/>
      <c r="BE984" s="2443"/>
      <c r="BF984" s="2443"/>
      <c r="BG984" s="2443"/>
      <c r="BH984" s="2386"/>
      <c r="BI984" s="2386"/>
      <c r="BJ984" s="2386"/>
      <c r="BK984" s="2386"/>
      <c r="BL984" s="1550"/>
      <c r="BM984" s="1550"/>
      <c r="BN984" s="1550"/>
      <c r="BO984" s="1711"/>
      <c r="BP984" s="1712"/>
      <c r="BQ984" s="1712"/>
      <c r="BR984" s="1712"/>
      <c r="BS984" s="1712"/>
      <c r="BT984" s="1712"/>
      <c r="BU984" s="1712"/>
      <c r="BV984" s="1712"/>
      <c r="BW984" s="1712"/>
      <c r="BX984" s="1712"/>
      <c r="BY984" s="1712"/>
      <c r="BZ984" s="1712"/>
      <c r="CA984" s="1712"/>
      <c r="CB984" s="1712"/>
      <c r="CC984" s="1712"/>
      <c r="CD984" s="2445"/>
      <c r="CE984" s="78"/>
      <c r="CF984" s="78"/>
      <c r="CG984" s="77"/>
      <c r="CL984" s="85"/>
      <c r="CM984" s="85"/>
    </row>
    <row r="985" spans="1:100" ht="12" customHeight="1" x14ac:dyDescent="0.2">
      <c r="A985" s="132" t="str">
        <f>+IF('⑧一覧からの作成用データ（異動届）'!$AC$48="印刷ＯＫ→",1,"")</f>
        <v/>
      </c>
      <c r="B985" s="2413"/>
      <c r="C985" s="2413"/>
      <c r="D985" s="2396"/>
      <c r="E985" s="2396"/>
      <c r="F985" s="2413"/>
      <c r="G985" s="2413"/>
      <c r="H985" s="2396"/>
      <c r="I985" s="2396"/>
      <c r="J985" s="486"/>
      <c r="K985" s="47"/>
      <c r="L985" s="76"/>
      <c r="M985" s="76"/>
      <c r="N985" s="76"/>
      <c r="O985" s="76"/>
      <c r="P985" s="76"/>
      <c r="Q985" s="76"/>
      <c r="R985" s="76"/>
      <c r="S985" s="76"/>
      <c r="T985" s="76"/>
      <c r="U985" s="76"/>
      <c r="V985" s="76"/>
      <c r="W985" s="76"/>
      <c r="X985" s="76"/>
      <c r="Y985" s="48"/>
      <c r="Z985" s="2404"/>
      <c r="AA985" s="2405"/>
      <c r="AB985" s="1550" t="s">
        <v>545</v>
      </c>
      <c r="AC985" s="1550"/>
      <c r="AD985" s="1550"/>
      <c r="AE985" s="1550"/>
      <c r="AF985" s="1550"/>
      <c r="AG985" s="1550"/>
      <c r="AH985" s="1543" t="str">
        <f>①伊勢崎市における事業所基本情報!$CG$35&amp;""</f>
        <v/>
      </c>
      <c r="AI985" s="1544"/>
      <c r="AJ985" s="1543" t="str">
        <f>①伊勢崎市における事業所基本情報!$CH$35&amp;""</f>
        <v/>
      </c>
      <c r="AK985" s="1544"/>
      <c r="AL985" s="1543" t="str">
        <f>①伊勢崎市における事業所基本情報!$CI$35&amp;""</f>
        <v/>
      </c>
      <c r="AM985" s="1544"/>
      <c r="AN985" s="1543" t="str">
        <f>①伊勢崎市における事業所基本情報!$CJ$35&amp;""</f>
        <v/>
      </c>
      <c r="AO985" s="1544"/>
      <c r="AP985" s="1543" t="str">
        <f>①伊勢崎市における事業所基本情報!$CK$35&amp;""</f>
        <v/>
      </c>
      <c r="AQ985" s="1544"/>
      <c r="AR985" s="1543" t="str">
        <f>①伊勢崎市における事業所基本情報!$CL$35&amp;""</f>
        <v/>
      </c>
      <c r="AS985" s="1544"/>
      <c r="AT985" s="1543" t="str">
        <f>①伊勢崎市における事業所基本情報!$CM$35&amp;""</f>
        <v/>
      </c>
      <c r="AU985" s="1544"/>
      <c r="AV985" s="1543" t="str">
        <f>①伊勢崎市における事業所基本情報!$CN$35&amp;""</f>
        <v/>
      </c>
      <c r="AW985" s="1544"/>
      <c r="AX985" s="1543" t="str">
        <f>①伊勢崎市における事業所基本情報!$CO$35&amp;""</f>
        <v/>
      </c>
      <c r="AY985" s="1544"/>
      <c r="AZ985" s="1543" t="str">
        <f>①伊勢崎市における事業所基本情報!$CP$35&amp;""</f>
        <v/>
      </c>
      <c r="BA985" s="1544"/>
      <c r="BB985" s="1543" t="str">
        <f>①伊勢崎市における事業所基本情報!$CQ$35&amp;""</f>
        <v/>
      </c>
      <c r="BC985" s="1544"/>
      <c r="BD985" s="1543" t="str">
        <f>①伊勢崎市における事業所基本情報!$CR$35&amp;""</f>
        <v/>
      </c>
      <c r="BE985" s="1544"/>
      <c r="BF985" s="1736" t="str">
        <f>①伊勢崎市における事業所基本情報!$CS$35&amp;""</f>
        <v/>
      </c>
      <c r="BG985" s="1737"/>
      <c r="BH985" s="2386"/>
      <c r="BI985" s="2386"/>
      <c r="BJ985" s="2386"/>
      <c r="BK985" s="2386"/>
      <c r="BL985" s="1550" t="s">
        <v>4</v>
      </c>
      <c r="BM985" s="1550"/>
      <c r="BN985" s="1550"/>
      <c r="BO985" s="1714" t="str">
        <f>①伊勢崎市における事業所基本情報!$I$39&amp;""</f>
        <v/>
      </c>
      <c r="BP985" s="1715"/>
      <c r="BQ985" s="1715"/>
      <c r="BR985" s="1715"/>
      <c r="BS985" s="1715"/>
      <c r="BT985" s="1715"/>
      <c r="BU985" s="1715"/>
      <c r="BV985" s="1715"/>
      <c r="BW985" s="1715"/>
      <c r="BX985" s="1715"/>
      <c r="BY985" s="1715"/>
      <c r="BZ985" s="1715"/>
      <c r="CA985" s="1715"/>
      <c r="CB985" s="1715"/>
      <c r="CC985" s="1715"/>
      <c r="CD985" s="2340"/>
      <c r="CE985" s="78"/>
      <c r="CF985" s="78"/>
      <c r="CL985" s="85"/>
      <c r="CM985" s="85"/>
      <c r="CN985" s="85"/>
      <c r="CO985" s="85"/>
      <c r="CP985" s="85"/>
      <c r="CQ985" s="85"/>
      <c r="CR985" s="85"/>
      <c r="CS985" s="85"/>
      <c r="CT985" s="85"/>
    </row>
    <row r="986" spans="1:100" ht="12" customHeight="1" thickBot="1" x14ac:dyDescent="0.25">
      <c r="A986" s="132" t="str">
        <f>+IF('⑧一覧からの作成用データ（異動届）'!$AC$48="印刷ＯＫ→",1,"")</f>
        <v/>
      </c>
      <c r="B986" s="2413"/>
      <c r="C986" s="2413"/>
      <c r="D986" s="2396"/>
      <c r="E986" s="2396"/>
      <c r="F986" s="2413"/>
      <c r="G986" s="2413"/>
      <c r="H986" s="2396"/>
      <c r="I986" s="2396"/>
      <c r="J986" s="486"/>
      <c r="K986" s="49"/>
      <c r="L986" s="19"/>
      <c r="M986" s="19"/>
      <c r="N986" s="19"/>
      <c r="O986" s="19"/>
      <c r="P986" s="19"/>
      <c r="Q986" s="19"/>
      <c r="R986" s="19"/>
      <c r="S986" s="19"/>
      <c r="T986" s="19"/>
      <c r="U986" s="19"/>
      <c r="V986" s="19"/>
      <c r="W986" s="19"/>
      <c r="X986" s="19"/>
      <c r="Y986" s="50"/>
      <c r="Z986" s="2406"/>
      <c r="AA986" s="2407"/>
      <c r="AB986" s="1550"/>
      <c r="AC986" s="1550"/>
      <c r="AD986" s="1550"/>
      <c r="AE986" s="1550"/>
      <c r="AF986" s="1550"/>
      <c r="AG986" s="1550"/>
      <c r="AH986" s="1620"/>
      <c r="AI986" s="1621"/>
      <c r="AJ986" s="1620"/>
      <c r="AK986" s="1621"/>
      <c r="AL986" s="1620"/>
      <c r="AM986" s="1621"/>
      <c r="AN986" s="1545"/>
      <c r="AO986" s="1546"/>
      <c r="AP986" s="1545"/>
      <c r="AQ986" s="1546"/>
      <c r="AR986" s="1545"/>
      <c r="AS986" s="1546"/>
      <c r="AT986" s="1545"/>
      <c r="AU986" s="1546"/>
      <c r="AV986" s="1545"/>
      <c r="AW986" s="1546"/>
      <c r="AX986" s="1545"/>
      <c r="AY986" s="1546"/>
      <c r="AZ986" s="1545"/>
      <c r="BA986" s="1546"/>
      <c r="BB986" s="1545"/>
      <c r="BC986" s="1546"/>
      <c r="BD986" s="1545"/>
      <c r="BE986" s="1546"/>
      <c r="BF986" s="1738"/>
      <c r="BG986" s="1543"/>
      <c r="BH986" s="2387"/>
      <c r="BI986" s="2387"/>
      <c r="BJ986" s="2387"/>
      <c r="BK986" s="2387"/>
      <c r="BL986" s="1634"/>
      <c r="BM986" s="1634"/>
      <c r="BN986" s="1634"/>
      <c r="BO986" s="2341"/>
      <c r="BP986" s="2342"/>
      <c r="BQ986" s="2342"/>
      <c r="BR986" s="2342"/>
      <c r="BS986" s="2342"/>
      <c r="BT986" s="2342"/>
      <c r="BU986" s="2342"/>
      <c r="BV986" s="2342"/>
      <c r="BW986" s="2342"/>
      <c r="BX986" s="2342"/>
      <c r="BY986" s="2342"/>
      <c r="BZ986" s="2342"/>
      <c r="CA986" s="2342"/>
      <c r="CB986" s="2342"/>
      <c r="CC986" s="2342"/>
      <c r="CD986" s="2343"/>
      <c r="CE986" s="78"/>
      <c r="CF986" s="78"/>
      <c r="CG986" s="77"/>
      <c r="CH986" s="77"/>
      <c r="CN986" s="85"/>
      <c r="CO986" s="85"/>
      <c r="CP986" s="85"/>
      <c r="CQ986" s="85"/>
      <c r="CR986" s="85"/>
      <c r="CS986" s="85"/>
      <c r="CT986" s="85"/>
      <c r="CU986" s="85"/>
      <c r="CV986" s="85"/>
    </row>
    <row r="987" spans="1:100" ht="13.5" customHeight="1" x14ac:dyDescent="0.2">
      <c r="A987" s="132" t="str">
        <f>+IF('⑧一覧からの作成用データ（異動届）'!$AC$48="印刷ＯＫ→",1,"")</f>
        <v/>
      </c>
      <c r="B987" s="2413"/>
      <c r="C987" s="2413"/>
      <c r="D987" s="2396"/>
      <c r="E987" s="2396"/>
      <c r="F987" s="2413"/>
      <c r="G987" s="2413"/>
      <c r="H987" s="2396"/>
      <c r="I987" s="2396"/>
      <c r="J987" s="486"/>
      <c r="K987" s="2344" t="s">
        <v>22</v>
      </c>
      <c r="L987" s="2344"/>
      <c r="M987" s="697" t="s">
        <v>14</v>
      </c>
      <c r="N987" s="2051"/>
      <c r="O987" s="2051"/>
      <c r="P987" s="2051"/>
      <c r="Q987" s="2051"/>
      <c r="R987" s="2053"/>
      <c r="S987" s="1680" t="str">
        <f>'⑧一覧からの作成用データ（異動届）'!$D$48&amp;""</f>
        <v/>
      </c>
      <c r="T987" s="1681"/>
      <c r="U987" s="1681"/>
      <c r="V987" s="1681"/>
      <c r="W987" s="1681"/>
      <c r="X987" s="1681"/>
      <c r="Y987" s="1681"/>
      <c r="Z987" s="1681"/>
      <c r="AA987" s="1681"/>
      <c r="AB987" s="1681"/>
      <c r="AC987" s="1681"/>
      <c r="AD987" s="1681"/>
      <c r="AE987" s="1681"/>
      <c r="AF987" s="1681"/>
      <c r="AG987" s="1681"/>
      <c r="AH987" s="1681"/>
      <c r="AI987" s="1681"/>
      <c r="AJ987" s="1681"/>
      <c r="AK987" s="1681"/>
      <c r="AL987" s="1681"/>
      <c r="AM987" s="1681"/>
      <c r="AN987" s="2345" t="s">
        <v>71</v>
      </c>
      <c r="AO987" s="2316"/>
      <c r="AP987" s="2316"/>
      <c r="AQ987" s="2316"/>
      <c r="AR987" s="2346"/>
      <c r="AS987" s="2316" t="s">
        <v>77</v>
      </c>
      <c r="AT987" s="2316"/>
      <c r="AU987" s="2316"/>
      <c r="AV987" s="2316"/>
      <c r="AW987" s="2346"/>
      <c r="AX987" s="2315" t="s">
        <v>251</v>
      </c>
      <c r="AY987" s="2316"/>
      <c r="AZ987" s="2316"/>
      <c r="BA987" s="2316"/>
      <c r="BB987" s="2317"/>
      <c r="BC987" s="2323" t="s">
        <v>72</v>
      </c>
      <c r="BD987" s="2323"/>
      <c r="BE987" s="2324"/>
      <c r="BF987" s="2030" t="s">
        <v>75</v>
      </c>
      <c r="BG987" s="2031"/>
      <c r="BH987" s="2031"/>
      <c r="BI987" s="2031"/>
      <c r="BJ987" s="2031"/>
      <c r="BK987" s="2031"/>
      <c r="BL987" s="2031"/>
      <c r="BM987" s="2031"/>
      <c r="BN987" s="2031"/>
      <c r="BO987" s="2031"/>
      <c r="BP987" s="2032"/>
      <c r="BQ987" s="2329" t="s">
        <v>76</v>
      </c>
      <c r="BR987" s="2330"/>
      <c r="BS987" s="2330"/>
      <c r="BT987" s="2330"/>
      <c r="BU987" s="2330"/>
      <c r="BV987" s="2330"/>
      <c r="BW987" s="2330"/>
      <c r="BX987" s="2330"/>
      <c r="BY987" s="2330"/>
      <c r="BZ987" s="2330"/>
      <c r="CA987" s="2330"/>
      <c r="CB987" s="2330"/>
      <c r="CC987" s="2330"/>
      <c r="CD987" s="2331"/>
      <c r="CE987" s="76"/>
      <c r="CF987" s="76"/>
      <c r="CG987" s="77"/>
      <c r="CH987" s="77"/>
      <c r="CN987" s="85"/>
      <c r="CO987" s="85"/>
      <c r="CP987" s="85"/>
      <c r="CQ987" s="85"/>
      <c r="CR987" s="85"/>
      <c r="CS987" s="85"/>
      <c r="CT987" s="85"/>
      <c r="CU987" s="85"/>
      <c r="CV987" s="85"/>
    </row>
    <row r="988" spans="1:100" ht="13.5" customHeight="1" x14ac:dyDescent="0.2">
      <c r="A988" s="132" t="str">
        <f>+IF('⑧一覧からの作成用データ（異動届）'!$AC$48="印刷ＯＫ→",1,"")</f>
        <v/>
      </c>
      <c r="B988" s="2413"/>
      <c r="C988" s="2413"/>
      <c r="D988" s="2396"/>
      <c r="E988" s="2396"/>
      <c r="F988" s="2413"/>
      <c r="G988" s="2413"/>
      <c r="H988" s="2396"/>
      <c r="I988" s="2396"/>
      <c r="J988" s="486"/>
      <c r="K988" s="2344"/>
      <c r="L988" s="2344"/>
      <c r="M988" s="2333" t="s">
        <v>3</v>
      </c>
      <c r="N988" s="2334"/>
      <c r="O988" s="2334"/>
      <c r="P988" s="2334"/>
      <c r="Q988" s="2334"/>
      <c r="R988" s="2335"/>
      <c r="S988" s="1568" t="str">
        <f>'⑧一覧からの作成用データ（異動届）'!$C$48&amp;""</f>
        <v/>
      </c>
      <c r="T988" s="1569"/>
      <c r="U988" s="1569"/>
      <c r="V988" s="1569"/>
      <c r="W988" s="1569"/>
      <c r="X988" s="1569"/>
      <c r="Y988" s="1569"/>
      <c r="Z988" s="1569"/>
      <c r="AA988" s="1569"/>
      <c r="AB988" s="1569"/>
      <c r="AC988" s="1569"/>
      <c r="AD988" s="1569"/>
      <c r="AE988" s="1569"/>
      <c r="AF988" s="1569"/>
      <c r="AG988" s="1569"/>
      <c r="AH988" s="1569"/>
      <c r="AI988" s="1569"/>
      <c r="AJ988" s="1569"/>
      <c r="AK988" s="1569"/>
      <c r="AL988" s="1569"/>
      <c r="AM988" s="1569"/>
      <c r="AN988" s="2347"/>
      <c r="AO988" s="1613"/>
      <c r="AP988" s="1613"/>
      <c r="AQ988" s="1613"/>
      <c r="AR988" s="2348"/>
      <c r="AS988" s="1613"/>
      <c r="AT988" s="1613"/>
      <c r="AU988" s="1613"/>
      <c r="AV988" s="1613"/>
      <c r="AW988" s="2348"/>
      <c r="AX988" s="2318"/>
      <c r="AY988" s="1613"/>
      <c r="AZ988" s="1613"/>
      <c r="BA988" s="1613"/>
      <c r="BB988" s="2319"/>
      <c r="BC988" s="2325"/>
      <c r="BD988" s="2325"/>
      <c r="BE988" s="2326"/>
      <c r="BF988" s="2033"/>
      <c r="BG988" s="2034"/>
      <c r="BH988" s="2034"/>
      <c r="BI988" s="2034"/>
      <c r="BJ988" s="2034"/>
      <c r="BK988" s="2034"/>
      <c r="BL988" s="2034"/>
      <c r="BM988" s="2034"/>
      <c r="BN988" s="2034"/>
      <c r="BO988" s="2034"/>
      <c r="BP988" s="2035"/>
      <c r="BQ988" s="2332"/>
      <c r="BR988" s="1590"/>
      <c r="BS988" s="1590"/>
      <c r="BT988" s="1590"/>
      <c r="BU988" s="1590"/>
      <c r="BV988" s="1590"/>
      <c r="BW988" s="1590"/>
      <c r="BX988" s="1590"/>
      <c r="BY988" s="1590"/>
      <c r="BZ988" s="1590"/>
      <c r="CA988" s="1590"/>
      <c r="CB988" s="1590"/>
      <c r="CC988" s="1590"/>
      <c r="CD988" s="1690"/>
      <c r="CE988" s="76"/>
      <c r="CF988" s="76"/>
      <c r="CG988" s="77"/>
      <c r="CH988" s="77"/>
      <c r="CN988" s="85"/>
      <c r="CO988" s="85"/>
      <c r="CP988" s="85"/>
      <c r="CQ988" s="85"/>
      <c r="CR988" s="85"/>
      <c r="CS988" s="85"/>
      <c r="CT988" s="85"/>
      <c r="CU988" s="85"/>
      <c r="CV988" s="85"/>
    </row>
    <row r="989" spans="1:100" ht="13.5" customHeight="1" x14ac:dyDescent="0.2">
      <c r="A989" s="132" t="str">
        <f>+IF('⑧一覧からの作成用データ（異動届）'!$AC$48="印刷ＯＫ→",1,"")</f>
        <v/>
      </c>
      <c r="B989" s="2413"/>
      <c r="C989" s="2413"/>
      <c r="D989" s="2396"/>
      <c r="E989" s="2396"/>
      <c r="F989" s="2413"/>
      <c r="G989" s="2413"/>
      <c r="H989" s="2396"/>
      <c r="I989" s="2396"/>
      <c r="J989" s="486"/>
      <c r="K989" s="2344"/>
      <c r="L989" s="2344"/>
      <c r="M989" s="1559"/>
      <c r="N989" s="2052"/>
      <c r="O989" s="2052"/>
      <c r="P989" s="2052"/>
      <c r="Q989" s="2052"/>
      <c r="R989" s="2054"/>
      <c r="S989" s="1570"/>
      <c r="T989" s="1571"/>
      <c r="U989" s="1571"/>
      <c r="V989" s="1571"/>
      <c r="W989" s="1571"/>
      <c r="X989" s="1571"/>
      <c r="Y989" s="1571"/>
      <c r="Z989" s="1571"/>
      <c r="AA989" s="1571"/>
      <c r="AB989" s="1571"/>
      <c r="AC989" s="1571"/>
      <c r="AD989" s="1571"/>
      <c r="AE989" s="1571"/>
      <c r="AF989" s="1571"/>
      <c r="AG989" s="1571"/>
      <c r="AH989" s="1571"/>
      <c r="AI989" s="1571"/>
      <c r="AJ989" s="1571"/>
      <c r="AK989" s="1571"/>
      <c r="AL989" s="1571"/>
      <c r="AM989" s="1571"/>
      <c r="AN989" s="2347"/>
      <c r="AO989" s="1613"/>
      <c r="AP989" s="1613"/>
      <c r="AQ989" s="1613"/>
      <c r="AR989" s="2348"/>
      <c r="AS989" s="1613"/>
      <c r="AT989" s="1613"/>
      <c r="AU989" s="1613"/>
      <c r="AV989" s="1613"/>
      <c r="AW989" s="2348"/>
      <c r="AX989" s="2318"/>
      <c r="AY989" s="1613"/>
      <c r="AZ989" s="1613"/>
      <c r="BA989" s="1613"/>
      <c r="BB989" s="2319"/>
      <c r="BC989" s="2325"/>
      <c r="BD989" s="2325"/>
      <c r="BE989" s="2326"/>
      <c r="BF989" s="2033"/>
      <c r="BG989" s="2034"/>
      <c r="BH989" s="2034"/>
      <c r="BI989" s="2034"/>
      <c r="BJ989" s="2034"/>
      <c r="BK989" s="2034"/>
      <c r="BL989" s="2034"/>
      <c r="BM989" s="2034"/>
      <c r="BN989" s="2034"/>
      <c r="BO989" s="2034"/>
      <c r="BP989" s="2035"/>
      <c r="BQ989" s="2332"/>
      <c r="BR989" s="1590"/>
      <c r="BS989" s="1590"/>
      <c r="BT989" s="1590"/>
      <c r="BU989" s="1590"/>
      <c r="BV989" s="1590"/>
      <c r="BW989" s="1590"/>
      <c r="BX989" s="1590"/>
      <c r="BY989" s="1590"/>
      <c r="BZ989" s="1590"/>
      <c r="CA989" s="1590"/>
      <c r="CB989" s="1590"/>
      <c r="CC989" s="1590"/>
      <c r="CD989" s="1690"/>
      <c r="CE989" s="76"/>
      <c r="CF989" s="76"/>
      <c r="CG989" s="77"/>
      <c r="CH989" s="77"/>
      <c r="CN989" s="85"/>
      <c r="CO989" s="85"/>
      <c r="CP989" s="85"/>
      <c r="CQ989" s="85"/>
      <c r="CR989" s="85"/>
      <c r="CS989" s="85"/>
      <c r="CT989" s="85"/>
      <c r="CU989" s="85"/>
      <c r="CV989" s="85"/>
    </row>
    <row r="990" spans="1:100" ht="13.5" customHeight="1" x14ac:dyDescent="0.2">
      <c r="A990" s="132" t="str">
        <f>+IF('⑧一覧からの作成用データ（異動届）'!$AC$48="印刷ＯＫ→",1,"")</f>
        <v/>
      </c>
      <c r="B990" s="2413"/>
      <c r="C990" s="2413"/>
      <c r="D990" s="2396"/>
      <c r="E990" s="2396"/>
      <c r="F990" s="2413"/>
      <c r="G990" s="2413"/>
      <c r="H990" s="2396"/>
      <c r="I990" s="2396"/>
      <c r="J990" s="486"/>
      <c r="K990" s="2344"/>
      <c r="L990" s="2344"/>
      <c r="M990" s="697" t="s">
        <v>16</v>
      </c>
      <c r="N990" s="2051"/>
      <c r="O990" s="2051"/>
      <c r="P990" s="2051"/>
      <c r="Q990" s="2051"/>
      <c r="R990" s="2053"/>
      <c r="S990" s="2336" t="str">
        <f>IF('⑧一覧からの作成用データ（異動届）'!$E$48="","",'⑧一覧からの作成用データ（異動届）'!$E$48)</f>
        <v/>
      </c>
      <c r="T990" s="2337"/>
      <c r="U990" s="2337"/>
      <c r="V990" s="2337"/>
      <c r="W990" s="2337"/>
      <c r="X990" s="2337"/>
      <c r="Y990" s="2337"/>
      <c r="Z990" s="2337"/>
      <c r="AA990" s="2337"/>
      <c r="AB990" s="2337"/>
      <c r="AC990" s="2337"/>
      <c r="AD990" s="2337"/>
      <c r="AE990" s="2337"/>
      <c r="AF990" s="2337"/>
      <c r="AG990" s="2337"/>
      <c r="AH990" s="2337"/>
      <c r="AI990" s="2337"/>
      <c r="AJ990" s="2337"/>
      <c r="AK990" s="2337"/>
      <c r="AL990" s="2337"/>
      <c r="AM990" s="2337"/>
      <c r="AN990" s="2347"/>
      <c r="AO990" s="1613"/>
      <c r="AP990" s="1613"/>
      <c r="AQ990" s="1613"/>
      <c r="AR990" s="2348"/>
      <c r="AS990" s="1613"/>
      <c r="AT990" s="1613"/>
      <c r="AU990" s="1613"/>
      <c r="AV990" s="1613"/>
      <c r="AW990" s="2348"/>
      <c r="AX990" s="2318"/>
      <c r="AY990" s="1613"/>
      <c r="AZ990" s="1613"/>
      <c r="BA990" s="1613"/>
      <c r="BB990" s="2319"/>
      <c r="BC990" s="2325"/>
      <c r="BD990" s="2325"/>
      <c r="BE990" s="2326"/>
      <c r="BF990" s="2033" t="str">
        <f>IFERROR(IF(BF992="3","310",IF(BF992="1",300,IF(BF992="2",203,IF(BF992="4",301,IF(BF992="5",301,IF(BF992=6,401,)))))),"")&amp;""</f>
        <v/>
      </c>
      <c r="BG990" s="2034"/>
      <c r="BH990" s="2034"/>
      <c r="BI990" s="2034"/>
      <c r="BJ990" s="2034"/>
      <c r="BK990" s="2034"/>
      <c r="BL990" s="2034"/>
      <c r="BM990" s="2034"/>
      <c r="BN990" s="2034"/>
      <c r="BO990" s="2034"/>
      <c r="BP990" s="2035"/>
      <c r="BQ990" s="2332"/>
      <c r="BR990" s="1590"/>
      <c r="BS990" s="1590"/>
      <c r="BT990" s="1590"/>
      <c r="BU990" s="1590"/>
      <c r="BV990" s="1590"/>
      <c r="BW990" s="1590"/>
      <c r="BX990" s="1590"/>
      <c r="BY990" s="1590"/>
      <c r="BZ990" s="1590"/>
      <c r="CA990" s="1590"/>
      <c r="CB990" s="1590"/>
      <c r="CC990" s="1590"/>
      <c r="CD990" s="1690"/>
      <c r="CE990" s="76"/>
      <c r="CF990" s="76"/>
      <c r="CG990" s="77"/>
      <c r="CH990" s="77"/>
      <c r="CN990" s="85"/>
      <c r="CO990" s="85"/>
      <c r="CP990" s="85"/>
      <c r="CQ990" s="85"/>
      <c r="CR990" s="85"/>
      <c r="CS990" s="85"/>
      <c r="CT990" s="85"/>
      <c r="CU990" s="85"/>
      <c r="CV990" s="85"/>
    </row>
    <row r="991" spans="1:100" ht="13.5" customHeight="1" thickBot="1" x14ac:dyDescent="0.25">
      <c r="A991" s="132" t="str">
        <f>+IF('⑧一覧からの作成用データ（異動届）'!$AC$48="印刷ＯＫ→",1,"")</f>
        <v/>
      </c>
      <c r="B991" s="2413"/>
      <c r="C991" s="2413"/>
      <c r="D991" s="2396"/>
      <c r="E991" s="2396"/>
      <c r="F991" s="2413"/>
      <c r="G991" s="2413"/>
      <c r="H991" s="2396"/>
      <c r="I991" s="2396"/>
      <c r="J991" s="486"/>
      <c r="K991" s="2344"/>
      <c r="L991" s="2344"/>
      <c r="M991" s="1559"/>
      <c r="N991" s="2052"/>
      <c r="O991" s="2052"/>
      <c r="P991" s="2052"/>
      <c r="Q991" s="2052"/>
      <c r="R991" s="2054"/>
      <c r="S991" s="2338"/>
      <c r="T991" s="2339"/>
      <c r="U991" s="2339"/>
      <c r="V991" s="2339"/>
      <c r="W991" s="2339"/>
      <c r="X991" s="2339"/>
      <c r="Y991" s="2339"/>
      <c r="Z991" s="2339"/>
      <c r="AA991" s="2339"/>
      <c r="AB991" s="2339"/>
      <c r="AC991" s="2339"/>
      <c r="AD991" s="2339"/>
      <c r="AE991" s="2339"/>
      <c r="AF991" s="2339"/>
      <c r="AG991" s="2339"/>
      <c r="AH991" s="2339"/>
      <c r="AI991" s="2339"/>
      <c r="AJ991" s="2339"/>
      <c r="AK991" s="2339"/>
      <c r="AL991" s="2339"/>
      <c r="AM991" s="2339"/>
      <c r="AN991" s="2349"/>
      <c r="AO991" s="2321"/>
      <c r="AP991" s="2321"/>
      <c r="AQ991" s="2321"/>
      <c r="AR991" s="2350"/>
      <c r="AS991" s="2321"/>
      <c r="AT991" s="2321"/>
      <c r="AU991" s="2321"/>
      <c r="AV991" s="2321"/>
      <c r="AW991" s="2350"/>
      <c r="AX991" s="2320"/>
      <c r="AY991" s="2321"/>
      <c r="AZ991" s="2321"/>
      <c r="BA991" s="2321"/>
      <c r="BB991" s="2322"/>
      <c r="BC991" s="2327"/>
      <c r="BD991" s="2327"/>
      <c r="BE991" s="2328"/>
      <c r="BF991" s="2033"/>
      <c r="BG991" s="2034"/>
      <c r="BH991" s="2034"/>
      <c r="BI991" s="2034"/>
      <c r="BJ991" s="2034"/>
      <c r="BK991" s="2034"/>
      <c r="BL991" s="2034"/>
      <c r="BM991" s="2034"/>
      <c r="BN991" s="2034"/>
      <c r="BO991" s="2034"/>
      <c r="BP991" s="2035"/>
      <c r="BQ991" s="2332"/>
      <c r="BR991" s="1590"/>
      <c r="BS991" s="1590"/>
      <c r="BT991" s="1590"/>
      <c r="BU991" s="1590"/>
      <c r="BV991" s="1590"/>
      <c r="BW991" s="1590"/>
      <c r="BX991" s="1590"/>
      <c r="BY991" s="1590"/>
      <c r="BZ991" s="1590"/>
      <c r="CA991" s="1590"/>
      <c r="CB991" s="1590"/>
      <c r="CC991" s="1590"/>
      <c r="CD991" s="1690"/>
      <c r="CE991" s="76"/>
      <c r="CF991" s="76"/>
      <c r="CG991" s="77"/>
      <c r="CH991" s="77"/>
      <c r="CN991" s="85"/>
      <c r="CO991" s="85"/>
      <c r="CP991" s="85"/>
      <c r="CQ991" s="85"/>
      <c r="CR991" s="85"/>
      <c r="CS991" s="85"/>
      <c r="CT991" s="85"/>
      <c r="CU991" s="85"/>
      <c r="CV991" s="85"/>
    </row>
    <row r="992" spans="1:100" ht="13.5" customHeight="1" x14ac:dyDescent="0.2">
      <c r="A992" s="132" t="str">
        <f>+IF('⑧一覧からの作成用データ（異動届）'!$AC$48="印刷ＯＫ→",1,"")</f>
        <v/>
      </c>
      <c r="B992" s="2413"/>
      <c r="C992" s="2413"/>
      <c r="D992" s="2396"/>
      <c r="E992" s="2396"/>
      <c r="F992" s="2413"/>
      <c r="G992" s="2413"/>
      <c r="H992" s="2396"/>
      <c r="I992" s="2396"/>
      <c r="J992" s="486"/>
      <c r="K992" s="2344"/>
      <c r="L992" s="2344"/>
      <c r="M992" s="697" t="s">
        <v>34</v>
      </c>
      <c r="N992" s="2051"/>
      <c r="O992" s="2051"/>
      <c r="P992" s="2051"/>
      <c r="Q992" s="2051"/>
      <c r="R992" s="2053"/>
      <c r="S992" s="2284" t="s">
        <v>227</v>
      </c>
      <c r="T992" s="732"/>
      <c r="U992" s="732"/>
      <c r="V992" s="732"/>
      <c r="W992" s="732"/>
      <c r="X992" s="732"/>
      <c r="Y992" s="732"/>
      <c r="Z992" s="732"/>
      <c r="AA992" s="732"/>
      <c r="AB992" s="732"/>
      <c r="AC992" s="732"/>
      <c r="AD992" s="732"/>
      <c r="AE992" s="732"/>
      <c r="AF992" s="732"/>
      <c r="AG992" s="732"/>
      <c r="AH992" s="732"/>
      <c r="AI992" s="732"/>
      <c r="AJ992" s="732"/>
      <c r="AK992" s="732"/>
      <c r="AL992" s="732"/>
      <c r="AM992" s="732"/>
      <c r="AN992" s="2286" t="str">
        <f>TEXT('⑧一覧からの作成用データ（異動届）'!$M$48,"#,##0")&amp;""</f>
        <v>0</v>
      </c>
      <c r="AO992" s="2287"/>
      <c r="AP992" s="2287"/>
      <c r="AQ992" s="2287"/>
      <c r="AR992" s="2288"/>
      <c r="AS992" s="2295" t="str">
        <f>'⑧一覧からの作成用データ（異動届）'!$N$48&amp;""</f>
        <v/>
      </c>
      <c r="AT992" s="1566"/>
      <c r="AU992" s="1566"/>
      <c r="AV992" s="2247" t="s">
        <v>84</v>
      </c>
      <c r="AW992" s="2299"/>
      <c r="AX992" s="2302" t="str">
        <f>'⑧一覧からの作成用データ（異動届）'!$U$48&amp;""</f>
        <v>6</v>
      </c>
      <c r="AY992" s="1566"/>
      <c r="AZ992" s="1566"/>
      <c r="BA992" s="2247" t="s">
        <v>84</v>
      </c>
      <c r="BB992" s="2248"/>
      <c r="BC992" s="2253" t="str">
        <f>'⑧一覧からの作成用データ（異動届）'!$R$48&amp;"年"</f>
        <v>年</v>
      </c>
      <c r="BD992" s="2253"/>
      <c r="BE992" s="2254"/>
      <c r="BF992" s="2259" t="str">
        <f>'⑧一覧からの作成用データ（異動届）'!$J$48&amp;""</f>
        <v/>
      </c>
      <c r="BG992" s="2259"/>
      <c r="BH992" s="2260"/>
      <c r="BI992" s="2265" t="s">
        <v>583</v>
      </c>
      <c r="BJ992" s="2266"/>
      <c r="BK992" s="2266"/>
      <c r="BL992" s="2266"/>
      <c r="BM992" s="2266"/>
      <c r="BN992" s="2266"/>
      <c r="BO992" s="2266"/>
      <c r="BP992" s="2266"/>
      <c r="BQ992" s="2268" t="str">
        <f>'⑧一覧からの作成用データ（異動届）'!$K$48&amp;""</f>
        <v/>
      </c>
      <c r="BR992" s="2259"/>
      <c r="BS992" s="2260"/>
      <c r="BT992" s="2271" t="s">
        <v>78</v>
      </c>
      <c r="BU992" s="2272"/>
      <c r="BV992" s="2272"/>
      <c r="BW992" s="2272"/>
      <c r="BX992" s="2272"/>
      <c r="BY992" s="2272"/>
      <c r="BZ992" s="2272"/>
      <c r="CA992" s="2272"/>
      <c r="CB992" s="2272"/>
      <c r="CC992" s="2272"/>
      <c r="CD992" s="2273"/>
      <c r="CE992" s="76"/>
      <c r="CF992" s="76"/>
      <c r="CG992" s="77"/>
      <c r="CH992" s="77"/>
      <c r="CN992" s="85"/>
      <c r="CO992" s="85"/>
      <c r="CP992" s="85"/>
      <c r="CQ992" s="85"/>
      <c r="CR992" s="85"/>
      <c r="CS992" s="85"/>
      <c r="CT992" s="85"/>
      <c r="CU992" s="85"/>
      <c r="CV992" s="85"/>
    </row>
    <row r="993" spans="1:100" ht="13.5" customHeight="1" x14ac:dyDescent="0.2">
      <c r="A993" s="132" t="str">
        <f>+IF('⑧一覧からの作成用データ（異動届）'!$AC$48="印刷ＯＫ→",1,"")</f>
        <v/>
      </c>
      <c r="B993" s="2413"/>
      <c r="C993" s="2413"/>
      <c r="D993" s="2396"/>
      <c r="E993" s="2396"/>
      <c r="F993" s="2413"/>
      <c r="G993" s="2413"/>
      <c r="H993" s="2396"/>
      <c r="I993" s="2396"/>
      <c r="J993" s="486"/>
      <c r="K993" s="2344"/>
      <c r="L993" s="2344"/>
      <c r="M993" s="1559"/>
      <c r="N993" s="2052"/>
      <c r="O993" s="2052"/>
      <c r="P993" s="2052"/>
      <c r="Q993" s="2052"/>
      <c r="R993" s="2054"/>
      <c r="S993" s="2285"/>
      <c r="T993" s="734"/>
      <c r="U993" s="734"/>
      <c r="V993" s="734"/>
      <c r="W993" s="734"/>
      <c r="X993" s="734"/>
      <c r="Y993" s="734"/>
      <c r="Z993" s="734"/>
      <c r="AA993" s="734"/>
      <c r="AB993" s="734"/>
      <c r="AC993" s="734"/>
      <c r="AD993" s="734"/>
      <c r="AE993" s="734"/>
      <c r="AF993" s="734"/>
      <c r="AG993" s="734"/>
      <c r="AH993" s="734"/>
      <c r="AI993" s="734"/>
      <c r="AJ993" s="734"/>
      <c r="AK993" s="734"/>
      <c r="AL993" s="734"/>
      <c r="AM993" s="734"/>
      <c r="AN993" s="2289"/>
      <c r="AO993" s="2290"/>
      <c r="AP993" s="2290"/>
      <c r="AQ993" s="2290"/>
      <c r="AR993" s="2291"/>
      <c r="AS993" s="2296"/>
      <c r="AT993" s="2297"/>
      <c r="AU993" s="2297"/>
      <c r="AV993" s="2249"/>
      <c r="AW993" s="2300"/>
      <c r="AX993" s="2297"/>
      <c r="AY993" s="2297"/>
      <c r="AZ993" s="2297"/>
      <c r="BA993" s="2249"/>
      <c r="BB993" s="2250"/>
      <c r="BC993" s="2255"/>
      <c r="BD993" s="2255"/>
      <c r="BE993" s="2256"/>
      <c r="BF993" s="2261"/>
      <c r="BG993" s="2261"/>
      <c r="BH993" s="2262"/>
      <c r="BI993" s="2267"/>
      <c r="BJ993" s="2267"/>
      <c r="BK993" s="2267"/>
      <c r="BL993" s="2267"/>
      <c r="BM993" s="2267"/>
      <c r="BN993" s="2267"/>
      <c r="BO993" s="2267"/>
      <c r="BP993" s="2267"/>
      <c r="BQ993" s="2269"/>
      <c r="BR993" s="2261"/>
      <c r="BS993" s="2262"/>
      <c r="BT993" s="2274"/>
      <c r="BU993" s="2274"/>
      <c r="BV993" s="2274"/>
      <c r="BW993" s="2274"/>
      <c r="BX993" s="2274"/>
      <c r="BY993" s="2274"/>
      <c r="BZ993" s="2274"/>
      <c r="CA993" s="2274"/>
      <c r="CB993" s="2274"/>
      <c r="CC993" s="2274"/>
      <c r="CD993" s="2275"/>
      <c r="CE993" s="76"/>
      <c r="CF993" s="76"/>
      <c r="CG993" s="77"/>
      <c r="CH993" s="77"/>
      <c r="CO993" s="85"/>
      <c r="CP993" s="85"/>
      <c r="CQ993" s="85"/>
      <c r="CR993" s="85"/>
      <c r="CS993" s="85"/>
      <c r="CT993" s="85"/>
      <c r="CU993" s="85"/>
      <c r="CV993" s="85"/>
    </row>
    <row r="994" spans="1:100" ht="12.75" customHeight="1" thickBot="1" x14ac:dyDescent="0.25">
      <c r="A994" s="132" t="str">
        <f>+IF('⑧一覧からの作成用データ（異動届）'!$AC$48="印刷ＯＫ→",1,"")</f>
        <v/>
      </c>
      <c r="B994" s="2413"/>
      <c r="C994" s="2413"/>
      <c r="D994" s="2396"/>
      <c r="E994" s="2396"/>
      <c r="F994" s="2413"/>
      <c r="G994" s="2413"/>
      <c r="H994" s="2396"/>
      <c r="I994" s="2396"/>
      <c r="J994" s="486"/>
      <c r="K994" s="2344"/>
      <c r="L994" s="2344"/>
      <c r="M994" s="2303" t="s">
        <v>15</v>
      </c>
      <c r="N994" s="2304"/>
      <c r="O994" s="2304"/>
      <c r="P994" s="2304"/>
      <c r="Q994" s="2304"/>
      <c r="R994" s="2305"/>
      <c r="S994" s="2312" t="str">
        <f>'⑧一覧からの作成用データ（異動届）'!$F$48&amp;""</f>
        <v/>
      </c>
      <c r="T994" s="2313"/>
      <c r="U994" s="2313"/>
      <c r="V994" s="2313"/>
      <c r="W994" s="2313"/>
      <c r="X994" s="2313"/>
      <c r="Y994" s="2313"/>
      <c r="Z994" s="2313"/>
      <c r="AA994" s="2313"/>
      <c r="AB994" s="2313"/>
      <c r="AC994" s="2313"/>
      <c r="AD994" s="2313"/>
      <c r="AE994" s="2313"/>
      <c r="AF994" s="2313"/>
      <c r="AG994" s="2313"/>
      <c r="AH994" s="2313"/>
      <c r="AI994" s="2313"/>
      <c r="AJ994" s="2313"/>
      <c r="AK994" s="2313"/>
      <c r="AL994" s="2313"/>
      <c r="AM994" s="2314"/>
      <c r="AN994" s="2289"/>
      <c r="AO994" s="2290"/>
      <c r="AP994" s="2290"/>
      <c r="AQ994" s="2290"/>
      <c r="AR994" s="2291"/>
      <c r="AS994" s="2298"/>
      <c r="AT994" s="1567"/>
      <c r="AU994" s="1567"/>
      <c r="AV994" s="2251"/>
      <c r="AW994" s="2301"/>
      <c r="AX994" s="1567"/>
      <c r="AY994" s="1567"/>
      <c r="AZ994" s="1567"/>
      <c r="BA994" s="2251"/>
      <c r="BB994" s="2252"/>
      <c r="BC994" s="2257"/>
      <c r="BD994" s="2257"/>
      <c r="BE994" s="2258"/>
      <c r="BF994" s="2263"/>
      <c r="BG994" s="2263"/>
      <c r="BH994" s="2264"/>
      <c r="BI994" s="2267"/>
      <c r="BJ994" s="2267"/>
      <c r="BK994" s="2267"/>
      <c r="BL994" s="2267"/>
      <c r="BM994" s="2267"/>
      <c r="BN994" s="2267"/>
      <c r="BO994" s="2267"/>
      <c r="BP994" s="2267"/>
      <c r="BQ994" s="2270"/>
      <c r="BR994" s="2263"/>
      <c r="BS994" s="2264"/>
      <c r="BT994" s="2274"/>
      <c r="BU994" s="2274"/>
      <c r="BV994" s="2274"/>
      <c r="BW994" s="2274"/>
      <c r="BX994" s="2274"/>
      <c r="BY994" s="2274"/>
      <c r="BZ994" s="2274"/>
      <c r="CA994" s="2274"/>
      <c r="CB994" s="2274"/>
      <c r="CC994" s="2274"/>
      <c r="CD994" s="2275"/>
      <c r="CE994" s="76"/>
      <c r="CF994" s="76"/>
      <c r="CG994" s="77"/>
      <c r="CH994" s="77"/>
      <c r="CO994" s="85"/>
      <c r="CP994" s="85"/>
      <c r="CQ994" s="85"/>
      <c r="CR994" s="85"/>
      <c r="CS994" s="85"/>
      <c r="CT994" s="85"/>
      <c r="CU994" s="85"/>
      <c r="CV994" s="85"/>
    </row>
    <row r="995" spans="1:100" ht="12.75" customHeight="1" x14ac:dyDescent="0.2">
      <c r="A995" s="132" t="str">
        <f>+IF('⑧一覧からの作成用データ（異動届）'!$AC$48="印刷ＯＫ→",1,"")</f>
        <v/>
      </c>
      <c r="B995" s="2413"/>
      <c r="C995" s="2413"/>
      <c r="D995" s="2396"/>
      <c r="E995" s="2396"/>
      <c r="F995" s="2413"/>
      <c r="G995" s="2413"/>
      <c r="H995" s="2396"/>
      <c r="I995" s="2396"/>
      <c r="J995" s="486"/>
      <c r="K995" s="2344"/>
      <c r="L995" s="2344"/>
      <c r="M995" s="2306"/>
      <c r="N995" s="2307"/>
      <c r="O995" s="2307"/>
      <c r="P995" s="2307"/>
      <c r="Q995" s="2307"/>
      <c r="R995" s="2308"/>
      <c r="S995" s="1568"/>
      <c r="T995" s="1569"/>
      <c r="U995" s="1569"/>
      <c r="V995" s="1569"/>
      <c r="W995" s="1569"/>
      <c r="X995" s="1569"/>
      <c r="Y995" s="1569"/>
      <c r="Z995" s="1569"/>
      <c r="AA995" s="1569"/>
      <c r="AB995" s="1569"/>
      <c r="AC995" s="1569"/>
      <c r="AD995" s="1569"/>
      <c r="AE995" s="1569"/>
      <c r="AF995" s="1569"/>
      <c r="AG995" s="1569"/>
      <c r="AH995" s="1569"/>
      <c r="AI995" s="1569"/>
      <c r="AJ995" s="1569"/>
      <c r="AK995" s="1569"/>
      <c r="AL995" s="1569"/>
      <c r="AM995" s="1725"/>
      <c r="AN995" s="2289"/>
      <c r="AO995" s="2290"/>
      <c r="AP995" s="2290"/>
      <c r="AQ995" s="2290"/>
      <c r="AR995" s="2291"/>
      <c r="AS995" s="2295" t="str">
        <f>'⑧一覧からの作成用データ（異動届）'!$O$48&amp;""</f>
        <v/>
      </c>
      <c r="AT995" s="1566"/>
      <c r="AU995" s="1566"/>
      <c r="AV995" s="2247" t="s">
        <v>81</v>
      </c>
      <c r="AW995" s="2299"/>
      <c r="AX995" s="1566" t="str">
        <f>'⑧一覧からの作成用データ（異動届）'!V48&amp;""</f>
        <v>5</v>
      </c>
      <c r="AY995" s="1566"/>
      <c r="AZ995" s="1566"/>
      <c r="BA995" s="2247" t="s">
        <v>81</v>
      </c>
      <c r="BB995" s="2248"/>
      <c r="BC995" s="2351" t="str">
        <f>'⑧一覧からの作成用データ（異動届）'!$S$48&amp;"月"</f>
        <v>月</v>
      </c>
      <c r="BD995" s="2352"/>
      <c r="BE995" s="2353"/>
      <c r="BF995" s="2360" t="s">
        <v>108</v>
      </c>
      <c r="BG995" s="2361"/>
      <c r="BH995" s="2361"/>
      <c r="BI995" s="2267"/>
      <c r="BJ995" s="2267"/>
      <c r="BK995" s="2267"/>
      <c r="BL995" s="2267"/>
      <c r="BM995" s="2267"/>
      <c r="BN995" s="2267"/>
      <c r="BO995" s="2267"/>
      <c r="BP995" s="2267"/>
      <c r="BQ995" s="2364" t="s">
        <v>487</v>
      </c>
      <c r="BR995" s="2365"/>
      <c r="BS995" s="2365"/>
      <c r="BT995" s="2274"/>
      <c r="BU995" s="2274"/>
      <c r="BV995" s="2274"/>
      <c r="BW995" s="2274"/>
      <c r="BX995" s="2274"/>
      <c r="BY995" s="2274"/>
      <c r="BZ995" s="2274"/>
      <c r="CA995" s="2274"/>
      <c r="CB995" s="2274"/>
      <c r="CC995" s="2274"/>
      <c r="CD995" s="2275"/>
      <c r="CE995" s="76"/>
      <c r="CF995" s="76"/>
      <c r="CG995" s="77"/>
      <c r="CH995" s="77"/>
      <c r="CO995" s="85"/>
      <c r="CP995" s="85"/>
      <c r="CQ995" s="85"/>
      <c r="CR995" s="85"/>
      <c r="CS995" s="85"/>
      <c r="CT995" s="85"/>
      <c r="CU995" s="85"/>
      <c r="CV995" s="85"/>
    </row>
    <row r="996" spans="1:100" ht="12.75" customHeight="1" x14ac:dyDescent="0.2">
      <c r="A996" s="132" t="str">
        <f>+IF('⑧一覧からの作成用データ（異動届）'!$AC$48="印刷ＯＫ→",1,"")</f>
        <v/>
      </c>
      <c r="B996" s="2413"/>
      <c r="C996" s="2413"/>
      <c r="D996" s="2396"/>
      <c r="E996" s="2396"/>
      <c r="F996" s="2413"/>
      <c r="G996" s="2413"/>
      <c r="H996" s="2396"/>
      <c r="I996" s="2396"/>
      <c r="J996" s="486"/>
      <c r="K996" s="2344"/>
      <c r="L996" s="2344"/>
      <c r="M996" s="2309"/>
      <c r="N996" s="2310"/>
      <c r="O996" s="2310"/>
      <c r="P996" s="2310"/>
      <c r="Q996" s="2310"/>
      <c r="R996" s="2311"/>
      <c r="S996" s="1570"/>
      <c r="T996" s="1571"/>
      <c r="U996" s="1571"/>
      <c r="V996" s="1571"/>
      <c r="W996" s="1571"/>
      <c r="X996" s="1571"/>
      <c r="Y996" s="1571"/>
      <c r="Z996" s="1571"/>
      <c r="AA996" s="1571"/>
      <c r="AB996" s="1571"/>
      <c r="AC996" s="1571"/>
      <c r="AD996" s="1571"/>
      <c r="AE996" s="1571"/>
      <c r="AF996" s="1571"/>
      <c r="AG996" s="1571"/>
      <c r="AH996" s="1571"/>
      <c r="AI996" s="1571"/>
      <c r="AJ996" s="1571"/>
      <c r="AK996" s="1571"/>
      <c r="AL996" s="1571"/>
      <c r="AM996" s="1726"/>
      <c r="AN996" s="2289"/>
      <c r="AO996" s="2290"/>
      <c r="AP996" s="2290"/>
      <c r="AQ996" s="2290"/>
      <c r="AR996" s="2291"/>
      <c r="AS996" s="2296"/>
      <c r="AT996" s="2297"/>
      <c r="AU996" s="2297"/>
      <c r="AV996" s="2249"/>
      <c r="AW996" s="2300"/>
      <c r="AX996" s="2297"/>
      <c r="AY996" s="2297"/>
      <c r="AZ996" s="2297"/>
      <c r="BA996" s="2249"/>
      <c r="BB996" s="2250"/>
      <c r="BC996" s="2354"/>
      <c r="BD996" s="2355"/>
      <c r="BE996" s="2356"/>
      <c r="BF996" s="2362"/>
      <c r="BG996" s="2363"/>
      <c r="BH996" s="2363"/>
      <c r="BI996" s="2267"/>
      <c r="BJ996" s="2267"/>
      <c r="BK996" s="2267"/>
      <c r="BL996" s="2267"/>
      <c r="BM996" s="2267"/>
      <c r="BN996" s="2267"/>
      <c r="BO996" s="2267"/>
      <c r="BP996" s="2267"/>
      <c r="BQ996" s="2366"/>
      <c r="BR996" s="2367"/>
      <c r="BS996" s="2367"/>
      <c r="BT996" s="2274"/>
      <c r="BU996" s="2274"/>
      <c r="BV996" s="2274"/>
      <c r="BW996" s="2274"/>
      <c r="BX996" s="2274"/>
      <c r="BY996" s="2274"/>
      <c r="BZ996" s="2274"/>
      <c r="CA996" s="2274"/>
      <c r="CB996" s="2274"/>
      <c r="CC996" s="2274"/>
      <c r="CD996" s="2275"/>
      <c r="CE996" s="76"/>
      <c r="CF996" s="76"/>
      <c r="CG996" s="77"/>
      <c r="CH996" s="77"/>
      <c r="CN996" s="85"/>
      <c r="CO996" s="85"/>
      <c r="CP996" s="85"/>
      <c r="CQ996" s="85"/>
      <c r="CR996" s="85"/>
      <c r="CS996" s="85"/>
      <c r="CT996" s="87"/>
      <c r="CU996" s="85"/>
      <c r="CV996" s="85"/>
    </row>
    <row r="997" spans="1:100" ht="12.75" customHeight="1" x14ac:dyDescent="0.2">
      <c r="A997" s="132" t="str">
        <f>+IF('⑧一覧からの作成用データ（異動届）'!$AC$48="印刷ＯＫ→",1,"")</f>
        <v/>
      </c>
      <c r="B997" s="2413"/>
      <c r="C997" s="2413"/>
      <c r="D997" s="2396"/>
      <c r="E997" s="2396"/>
      <c r="F997" s="2413"/>
      <c r="G997" s="2413"/>
      <c r="H997" s="2396"/>
      <c r="I997" s="2396"/>
      <c r="J997" s="486"/>
      <c r="K997" s="2344"/>
      <c r="L997" s="2344"/>
      <c r="M997" s="697" t="s">
        <v>5</v>
      </c>
      <c r="N997" s="2051"/>
      <c r="O997" s="2051"/>
      <c r="P997" s="2051"/>
      <c r="Q997" s="2051"/>
      <c r="R997" s="2053"/>
      <c r="S997" s="2370" t="str">
        <f>'⑧一覧からの作成用データ（異動届）'!$G$48&amp;""</f>
        <v/>
      </c>
      <c r="T997" s="2371"/>
      <c r="U997" s="2371"/>
      <c r="V997" s="2371"/>
      <c r="W997" s="2371"/>
      <c r="X997" s="2371"/>
      <c r="Y997" s="2371"/>
      <c r="Z997" s="2371"/>
      <c r="AA997" s="2371"/>
      <c r="AB997" s="2371"/>
      <c r="AC997" s="2371"/>
      <c r="AD997" s="2371"/>
      <c r="AE997" s="2371"/>
      <c r="AF997" s="2371"/>
      <c r="AG997" s="2371"/>
      <c r="AH997" s="2371"/>
      <c r="AI997" s="2371"/>
      <c r="AJ997" s="2371"/>
      <c r="AK997" s="2371"/>
      <c r="AL997" s="2371"/>
      <c r="AM997" s="2371"/>
      <c r="AN997" s="2289"/>
      <c r="AO997" s="2290"/>
      <c r="AP997" s="2290"/>
      <c r="AQ997" s="2290"/>
      <c r="AR997" s="2291"/>
      <c r="AS997" s="2298"/>
      <c r="AT997" s="1567"/>
      <c r="AU997" s="1567"/>
      <c r="AV997" s="2251"/>
      <c r="AW997" s="2301"/>
      <c r="AX997" s="1567"/>
      <c r="AY997" s="1567"/>
      <c r="AZ997" s="1567"/>
      <c r="BA997" s="2251"/>
      <c r="BB997" s="2252"/>
      <c r="BC997" s="2357"/>
      <c r="BD997" s="2358"/>
      <c r="BE997" s="2359"/>
      <c r="BF997" s="2362"/>
      <c r="BG997" s="2363"/>
      <c r="BH997" s="2363"/>
      <c r="BI997" s="2267"/>
      <c r="BJ997" s="2267"/>
      <c r="BK997" s="2267"/>
      <c r="BL997" s="2267"/>
      <c r="BM997" s="2267"/>
      <c r="BN997" s="2267"/>
      <c r="BO997" s="2267"/>
      <c r="BP997" s="2267"/>
      <c r="BQ997" s="2366"/>
      <c r="BR997" s="2367"/>
      <c r="BS997" s="2367"/>
      <c r="BT997" s="2274"/>
      <c r="BU997" s="2274"/>
      <c r="BV997" s="2274"/>
      <c r="BW997" s="2274"/>
      <c r="BX997" s="2274"/>
      <c r="BY997" s="2274"/>
      <c r="BZ997" s="2274"/>
      <c r="CA997" s="2274"/>
      <c r="CB997" s="2274"/>
      <c r="CC997" s="2274"/>
      <c r="CD997" s="2275"/>
      <c r="CE997" s="76"/>
      <c r="CF997" s="76"/>
      <c r="CG997" s="77"/>
      <c r="CH997" s="77"/>
      <c r="CN997" s="85"/>
      <c r="CO997" s="85"/>
      <c r="CP997" s="85"/>
      <c r="CQ997" s="85"/>
      <c r="CR997" s="85"/>
      <c r="CS997" s="85"/>
      <c r="CT997" s="85"/>
      <c r="CU997" s="85"/>
      <c r="CV997" s="85"/>
    </row>
    <row r="998" spans="1:100" ht="12.75" customHeight="1" x14ac:dyDescent="0.2">
      <c r="A998" s="132" t="str">
        <f>+IF('⑧一覧からの作成用データ（異動届）'!$AC$48="印刷ＯＫ→",1,"")</f>
        <v/>
      </c>
      <c r="B998" s="2413"/>
      <c r="C998" s="2413"/>
      <c r="D998" s="2396"/>
      <c r="E998" s="2396"/>
      <c r="F998" s="2413"/>
      <c r="G998" s="2413"/>
      <c r="H998" s="2396"/>
      <c r="I998" s="2396"/>
      <c r="J998" s="486"/>
      <c r="K998" s="2344"/>
      <c r="L998" s="2344"/>
      <c r="M998" s="2165"/>
      <c r="N998" s="1564"/>
      <c r="O998" s="1564"/>
      <c r="P998" s="1564"/>
      <c r="Q998" s="1564"/>
      <c r="R998" s="1565"/>
      <c r="S998" s="2372"/>
      <c r="T998" s="2373"/>
      <c r="U998" s="2373"/>
      <c r="V998" s="2373"/>
      <c r="W998" s="2373"/>
      <c r="X998" s="2373"/>
      <c r="Y998" s="2373"/>
      <c r="Z998" s="2373"/>
      <c r="AA998" s="2373"/>
      <c r="AB998" s="2373"/>
      <c r="AC998" s="2373"/>
      <c r="AD998" s="2373"/>
      <c r="AE998" s="2373"/>
      <c r="AF998" s="2373"/>
      <c r="AG998" s="2373"/>
      <c r="AH998" s="2373"/>
      <c r="AI998" s="2373"/>
      <c r="AJ998" s="2373"/>
      <c r="AK998" s="2373"/>
      <c r="AL998" s="2373"/>
      <c r="AM998" s="2373"/>
      <c r="AN998" s="2289"/>
      <c r="AO998" s="2290"/>
      <c r="AP998" s="2290"/>
      <c r="AQ998" s="2290"/>
      <c r="AR998" s="2291"/>
      <c r="AS998" s="2376" t="str">
        <f>TEXT('⑧一覧からの作成用データ（異動届）'!$P$48,"#,##0")&amp;""</f>
        <v>0</v>
      </c>
      <c r="AT998" s="2376"/>
      <c r="AU998" s="2376"/>
      <c r="AV998" s="2376"/>
      <c r="AW998" s="2376"/>
      <c r="AX998" s="2232" t="str">
        <f>TEXT('⑧一覧からの作成用データ（異動届）'!$W$48,"#,##0")&amp;""</f>
        <v>左記（ア）（イ）を入力してください</v>
      </c>
      <c r="AY998" s="2232"/>
      <c r="AZ998" s="2232"/>
      <c r="BA998" s="2232"/>
      <c r="BB998" s="2233"/>
      <c r="BC998" s="2238" t="str">
        <f>'⑧一覧からの作成用データ（異動届）'!$T$48&amp;"日"</f>
        <v>日</v>
      </c>
      <c r="BD998" s="2239"/>
      <c r="BE998" s="2240"/>
      <c r="BF998" s="2362"/>
      <c r="BG998" s="2363"/>
      <c r="BH998" s="2363"/>
      <c r="BI998" s="2267"/>
      <c r="BJ998" s="2267"/>
      <c r="BK998" s="2267"/>
      <c r="BL998" s="2267"/>
      <c r="BM998" s="2267"/>
      <c r="BN998" s="2267"/>
      <c r="BO998" s="2267"/>
      <c r="BP998" s="2267"/>
      <c r="BQ998" s="2366"/>
      <c r="BR998" s="2367"/>
      <c r="BS998" s="2367"/>
      <c r="BT998" s="2274"/>
      <c r="BU998" s="2274"/>
      <c r="BV998" s="2274"/>
      <c r="BW998" s="2274"/>
      <c r="BX998" s="2274"/>
      <c r="BY998" s="2274"/>
      <c r="BZ998" s="2274"/>
      <c r="CA998" s="2274"/>
      <c r="CB998" s="2274"/>
      <c r="CC998" s="2274"/>
      <c r="CD998" s="2275"/>
      <c r="CE998" s="76"/>
      <c r="CF998" s="76"/>
      <c r="CG998" s="77"/>
      <c r="CH998" s="77"/>
      <c r="CN998" s="85"/>
      <c r="CO998" s="85"/>
      <c r="CP998" s="85"/>
      <c r="CQ998" s="85"/>
      <c r="CR998" s="85"/>
      <c r="CS998" s="85"/>
      <c r="CT998" s="85"/>
      <c r="CU998" s="85"/>
      <c r="CV998" s="85"/>
    </row>
    <row r="999" spans="1:100" ht="12.75" customHeight="1" x14ac:dyDescent="0.2">
      <c r="A999" s="132" t="str">
        <f>+IF('⑧一覧からの作成用データ（異動届）'!$AC$48="印刷ＯＫ→",1,"")</f>
        <v/>
      </c>
      <c r="B999" s="2413"/>
      <c r="C999" s="2413"/>
      <c r="D999" s="2396"/>
      <c r="E999" s="2396"/>
      <c r="F999" s="2413"/>
      <c r="G999" s="2413"/>
      <c r="H999" s="2396"/>
      <c r="I999" s="2396"/>
      <c r="J999" s="486"/>
      <c r="K999" s="2344"/>
      <c r="L999" s="2344"/>
      <c r="M999" s="2165"/>
      <c r="N999" s="1564"/>
      <c r="O999" s="1564"/>
      <c r="P999" s="1564"/>
      <c r="Q999" s="1564"/>
      <c r="R999" s="1565"/>
      <c r="S999" s="2372"/>
      <c r="T999" s="2373"/>
      <c r="U999" s="2373"/>
      <c r="V999" s="2373"/>
      <c r="W999" s="2373"/>
      <c r="X999" s="2373"/>
      <c r="Y999" s="2373"/>
      <c r="Z999" s="2373"/>
      <c r="AA999" s="2373"/>
      <c r="AB999" s="2373"/>
      <c r="AC999" s="2373"/>
      <c r="AD999" s="2373"/>
      <c r="AE999" s="2373"/>
      <c r="AF999" s="2373"/>
      <c r="AG999" s="2373"/>
      <c r="AH999" s="2373"/>
      <c r="AI999" s="2373"/>
      <c r="AJ999" s="2373"/>
      <c r="AK999" s="2373"/>
      <c r="AL999" s="2373"/>
      <c r="AM999" s="2373"/>
      <c r="AN999" s="2289"/>
      <c r="AO999" s="2290"/>
      <c r="AP999" s="2290"/>
      <c r="AQ999" s="2290"/>
      <c r="AR999" s="2291"/>
      <c r="AS999" s="2376"/>
      <c r="AT999" s="2376"/>
      <c r="AU999" s="2376"/>
      <c r="AV999" s="2376"/>
      <c r="AW999" s="2376"/>
      <c r="AX999" s="2234"/>
      <c r="AY999" s="2234"/>
      <c r="AZ999" s="2234"/>
      <c r="BA999" s="2234"/>
      <c r="BB999" s="2235"/>
      <c r="BC999" s="2241"/>
      <c r="BD999" s="2242"/>
      <c r="BE999" s="2243"/>
      <c r="BF999" s="2278" t="s">
        <v>542</v>
      </c>
      <c r="BG999" s="2280" t="s">
        <v>107</v>
      </c>
      <c r="BH999" s="2280"/>
      <c r="BI999" s="2280"/>
      <c r="BJ999" s="2280"/>
      <c r="BK999" s="2280"/>
      <c r="BL999" s="2280"/>
      <c r="BM999" s="2280"/>
      <c r="BN999" s="2280"/>
      <c r="BO999" s="610"/>
      <c r="BP999" s="2281" t="s">
        <v>525</v>
      </c>
      <c r="BQ999" s="2366"/>
      <c r="BR999" s="2367"/>
      <c r="BS999" s="2367"/>
      <c r="BT999" s="2274"/>
      <c r="BU999" s="2274"/>
      <c r="BV999" s="2274"/>
      <c r="BW999" s="2274"/>
      <c r="BX999" s="2274"/>
      <c r="BY999" s="2274"/>
      <c r="BZ999" s="2274"/>
      <c r="CA999" s="2274"/>
      <c r="CB999" s="2274"/>
      <c r="CC999" s="2274"/>
      <c r="CD999" s="2275"/>
      <c r="CE999" s="76"/>
      <c r="CF999" s="76"/>
      <c r="CG999" s="88"/>
      <c r="CH999" s="88"/>
      <c r="CN999" s="85"/>
      <c r="CO999" s="85"/>
      <c r="CP999" s="85"/>
      <c r="CQ999" s="85"/>
      <c r="CR999" s="85"/>
      <c r="CS999" s="85"/>
      <c r="CT999" s="85"/>
      <c r="CU999" s="85"/>
      <c r="CV999" s="85"/>
    </row>
    <row r="1000" spans="1:100" ht="12.75" customHeight="1" thickBot="1" x14ac:dyDescent="0.25">
      <c r="A1000" s="132" t="str">
        <f>+IF('⑧一覧からの作成用データ（異動届）'!$AC$48="印刷ＯＫ→",1,"")</f>
        <v/>
      </c>
      <c r="B1000" s="2413"/>
      <c r="C1000" s="2413"/>
      <c r="D1000" s="2396"/>
      <c r="E1000" s="2396"/>
      <c r="F1000" s="2413"/>
      <c r="G1000" s="2413"/>
      <c r="H1000" s="2396"/>
      <c r="I1000" s="2396"/>
      <c r="J1000" s="486"/>
      <c r="K1000" s="2344"/>
      <c r="L1000" s="2344"/>
      <c r="M1000" s="1559"/>
      <c r="N1000" s="2052"/>
      <c r="O1000" s="2052"/>
      <c r="P1000" s="2052"/>
      <c r="Q1000" s="2052"/>
      <c r="R1000" s="2054"/>
      <c r="S1000" s="2374"/>
      <c r="T1000" s="2375"/>
      <c r="U1000" s="2375"/>
      <c r="V1000" s="2375"/>
      <c r="W1000" s="2375"/>
      <c r="X1000" s="2375"/>
      <c r="Y1000" s="2375"/>
      <c r="Z1000" s="2375"/>
      <c r="AA1000" s="2375"/>
      <c r="AB1000" s="2375"/>
      <c r="AC1000" s="2375"/>
      <c r="AD1000" s="2375"/>
      <c r="AE1000" s="2375"/>
      <c r="AF1000" s="2375"/>
      <c r="AG1000" s="2375"/>
      <c r="AH1000" s="2375"/>
      <c r="AI1000" s="2375"/>
      <c r="AJ1000" s="2375"/>
      <c r="AK1000" s="2375"/>
      <c r="AL1000" s="2375"/>
      <c r="AM1000" s="2375"/>
      <c r="AN1000" s="2292"/>
      <c r="AO1000" s="2293"/>
      <c r="AP1000" s="2293"/>
      <c r="AQ1000" s="2293"/>
      <c r="AR1000" s="2294"/>
      <c r="AS1000" s="2377"/>
      <c r="AT1000" s="2377"/>
      <c r="AU1000" s="2377"/>
      <c r="AV1000" s="2377"/>
      <c r="AW1000" s="2377"/>
      <c r="AX1000" s="2236"/>
      <c r="AY1000" s="2236"/>
      <c r="AZ1000" s="2236"/>
      <c r="BA1000" s="2236"/>
      <c r="BB1000" s="2237"/>
      <c r="BC1000" s="2244"/>
      <c r="BD1000" s="2245"/>
      <c r="BE1000" s="2246"/>
      <c r="BF1000" s="2279"/>
      <c r="BG1000" s="2283"/>
      <c r="BH1000" s="2283"/>
      <c r="BI1000" s="2283"/>
      <c r="BJ1000" s="2283"/>
      <c r="BK1000" s="2283"/>
      <c r="BL1000" s="2283"/>
      <c r="BM1000" s="2283"/>
      <c r="BN1000" s="2283"/>
      <c r="BO1000" s="611"/>
      <c r="BP1000" s="2282"/>
      <c r="BQ1000" s="2368"/>
      <c r="BR1000" s="2369"/>
      <c r="BS1000" s="2369"/>
      <c r="BT1000" s="2276"/>
      <c r="BU1000" s="2276"/>
      <c r="BV1000" s="2276"/>
      <c r="BW1000" s="2276"/>
      <c r="BX1000" s="2276"/>
      <c r="BY1000" s="2276"/>
      <c r="BZ1000" s="2276"/>
      <c r="CA1000" s="2276"/>
      <c r="CB1000" s="2276"/>
      <c r="CC1000" s="2276"/>
      <c r="CD1000" s="2277"/>
      <c r="CE1000" s="89"/>
      <c r="CF1000" s="89"/>
      <c r="CG1000" s="88"/>
      <c r="CH1000" s="88"/>
      <c r="CN1000" s="85"/>
      <c r="CO1000" s="85"/>
      <c r="CP1000" s="85"/>
      <c r="CQ1000" s="85"/>
      <c r="CR1000" s="85"/>
      <c r="CS1000" s="85"/>
      <c r="CT1000" s="85"/>
      <c r="CU1000" s="85"/>
      <c r="CV1000" s="85"/>
    </row>
    <row r="1001" spans="1:100" ht="6.75" customHeight="1" x14ac:dyDescent="0.2">
      <c r="A1001" s="132" t="str">
        <f>+IF('⑧一覧からの作成用データ（異動届）'!$AC$48="印刷ＯＫ→",1,"")</f>
        <v/>
      </c>
      <c r="B1001" s="2413"/>
      <c r="C1001" s="2413"/>
      <c r="D1001" s="2396"/>
      <c r="E1001" s="2396"/>
      <c r="F1001" s="2413"/>
      <c r="G1001" s="2413"/>
      <c r="H1001" s="2396"/>
      <c r="I1001" s="2396"/>
      <c r="J1001" s="486"/>
      <c r="K1001" s="2211" t="s">
        <v>308</v>
      </c>
      <c r="L1001" s="2211"/>
      <c r="M1001" s="2211"/>
      <c r="N1001" s="2211"/>
      <c r="O1001" s="2211"/>
      <c r="P1001" s="2211"/>
      <c r="Q1001" s="2211"/>
      <c r="R1001" s="2211"/>
      <c r="S1001" s="2211"/>
      <c r="T1001" s="2211"/>
      <c r="U1001" s="2211"/>
      <c r="V1001" s="2211"/>
      <c r="W1001" s="2211"/>
      <c r="X1001" s="2211"/>
      <c r="Y1001" s="2211"/>
      <c r="Z1001" s="2211"/>
      <c r="AA1001" s="2211"/>
      <c r="AB1001" s="2211"/>
      <c r="AC1001" s="2211"/>
      <c r="AD1001" s="2211"/>
      <c r="AE1001" s="2211"/>
      <c r="AF1001" s="2211"/>
      <c r="AG1001" s="2211"/>
      <c r="AH1001" s="2211"/>
      <c r="AI1001" s="2211"/>
      <c r="AJ1001" s="2211"/>
      <c r="AK1001" s="2211"/>
      <c r="AL1001" s="2211"/>
      <c r="AM1001" s="2211"/>
      <c r="AN1001" s="2212"/>
      <c r="AO1001" s="2212"/>
      <c r="AP1001" s="2212"/>
      <c r="AQ1001" s="2212"/>
      <c r="AR1001" s="2212"/>
      <c r="AS1001" s="2212"/>
      <c r="AT1001" s="2212"/>
      <c r="AU1001" s="2212"/>
      <c r="AV1001" s="2212"/>
      <c r="AW1001" s="2212"/>
      <c r="AX1001" s="2212"/>
      <c r="AY1001" s="2212"/>
      <c r="AZ1001" s="2212"/>
      <c r="BA1001" s="2212"/>
      <c r="BB1001" s="2212"/>
      <c r="BC1001" s="2212"/>
      <c r="BD1001" s="2212"/>
      <c r="BE1001" s="2212"/>
      <c r="BF1001" s="2211"/>
      <c r="BG1001" s="76"/>
      <c r="BH1001" s="76"/>
      <c r="BI1001" s="76"/>
      <c r="BJ1001" s="76"/>
      <c r="BK1001" s="76"/>
      <c r="BL1001" s="76"/>
      <c r="BM1001" s="76"/>
      <c r="BN1001" s="76"/>
      <c r="BO1001" s="76"/>
      <c r="BP1001" s="76"/>
      <c r="BQ1001" s="76"/>
      <c r="BR1001" s="76"/>
      <c r="BS1001" s="76"/>
      <c r="BT1001" s="76"/>
      <c r="BU1001" s="76"/>
      <c r="BV1001" s="76"/>
      <c r="BW1001" s="76"/>
      <c r="BX1001" s="76"/>
      <c r="BY1001" s="76"/>
      <c r="BZ1001" s="76"/>
      <c r="CA1001" s="76"/>
      <c r="CB1001" s="89"/>
      <c r="CC1001" s="89"/>
      <c r="CD1001" s="89"/>
      <c r="CE1001" s="89"/>
      <c r="CF1001" s="89"/>
      <c r="CG1001" s="88"/>
      <c r="CH1001" s="88"/>
      <c r="CN1001" s="85"/>
      <c r="CO1001" s="85"/>
      <c r="CP1001" s="85"/>
      <c r="CQ1001" s="85"/>
      <c r="CR1001" s="85"/>
      <c r="CS1001" s="85"/>
      <c r="CT1001" s="85"/>
      <c r="CU1001" s="85"/>
      <c r="CV1001" s="85"/>
    </row>
    <row r="1002" spans="1:100" ht="16.5" customHeight="1" thickBot="1" x14ac:dyDescent="0.25">
      <c r="A1002" s="132" t="str">
        <f>+IF('⑧一覧からの作成用データ（異動届）'!$AC$48="印刷ＯＫ→",1,"")</f>
        <v/>
      </c>
      <c r="B1002" s="2413"/>
      <c r="C1002" s="2413"/>
      <c r="D1002" s="2396"/>
      <c r="E1002" s="2396"/>
      <c r="F1002" s="2413"/>
      <c r="G1002" s="2413"/>
      <c r="H1002" s="2396"/>
      <c r="I1002" s="2396"/>
      <c r="J1002" s="486"/>
      <c r="K1002" s="2212"/>
      <c r="L1002" s="2212"/>
      <c r="M1002" s="2212"/>
      <c r="N1002" s="2212"/>
      <c r="O1002" s="2212"/>
      <c r="P1002" s="2212"/>
      <c r="Q1002" s="2212"/>
      <c r="R1002" s="2212"/>
      <c r="S1002" s="2212"/>
      <c r="T1002" s="2212"/>
      <c r="U1002" s="2212"/>
      <c r="V1002" s="2212"/>
      <c r="W1002" s="2212"/>
      <c r="X1002" s="2212"/>
      <c r="Y1002" s="2212"/>
      <c r="Z1002" s="2212"/>
      <c r="AA1002" s="2212"/>
      <c r="AB1002" s="2212"/>
      <c r="AC1002" s="2212"/>
      <c r="AD1002" s="2212"/>
      <c r="AE1002" s="2212"/>
      <c r="AF1002" s="2212"/>
      <c r="AG1002" s="2212"/>
      <c r="AH1002" s="2212"/>
      <c r="AI1002" s="2212"/>
      <c r="AJ1002" s="2212"/>
      <c r="AK1002" s="2212"/>
      <c r="AL1002" s="2212"/>
      <c r="AM1002" s="2212"/>
      <c r="AN1002" s="2212"/>
      <c r="AO1002" s="2212"/>
      <c r="AP1002" s="2212"/>
      <c r="AQ1002" s="2212"/>
      <c r="AR1002" s="2212"/>
      <c r="AS1002" s="2212"/>
      <c r="AT1002" s="2212"/>
      <c r="AU1002" s="2212"/>
      <c r="AV1002" s="2212"/>
      <c r="AW1002" s="2212"/>
      <c r="AX1002" s="2212"/>
      <c r="AY1002" s="2212"/>
      <c r="AZ1002" s="2212"/>
      <c r="BA1002" s="2212"/>
      <c r="BB1002" s="2212"/>
      <c r="BC1002" s="2212"/>
      <c r="BD1002" s="2212"/>
      <c r="BE1002" s="2212"/>
      <c r="BF1002" s="2212"/>
      <c r="BG1002" s="89"/>
      <c r="BH1002" s="89"/>
      <c r="BI1002" s="89"/>
      <c r="BJ1002" s="89"/>
      <c r="BK1002" s="89"/>
      <c r="BL1002" s="89"/>
      <c r="BM1002" s="89"/>
      <c r="BN1002" s="89"/>
      <c r="BO1002" s="89"/>
      <c r="BP1002" s="89"/>
      <c r="BQ1002" s="89"/>
      <c r="BR1002" s="89"/>
      <c r="BS1002" s="89"/>
      <c r="BT1002" s="89"/>
      <c r="BU1002" s="89"/>
      <c r="BV1002" s="89"/>
      <c r="BW1002" s="89"/>
      <c r="BX1002" s="89"/>
      <c r="BY1002" s="89"/>
      <c r="BZ1002" s="89"/>
      <c r="CA1002" s="89"/>
      <c r="CB1002" s="89"/>
      <c r="CC1002" s="89"/>
      <c r="CD1002" s="89"/>
      <c r="CE1002" s="89"/>
      <c r="CF1002" s="89"/>
      <c r="CG1002" s="77"/>
      <c r="CH1002" s="77"/>
      <c r="CN1002" s="85"/>
      <c r="CO1002" s="85"/>
      <c r="CP1002" s="85"/>
      <c r="CQ1002" s="85"/>
      <c r="CR1002" s="85"/>
      <c r="CS1002" s="85"/>
      <c r="CT1002" s="85"/>
      <c r="CU1002" s="85"/>
      <c r="CV1002" s="85"/>
    </row>
    <row r="1003" spans="1:100" ht="16.5" customHeight="1" x14ac:dyDescent="0.2">
      <c r="A1003" s="132" t="str">
        <f>+IF('⑧一覧からの作成用データ（異動届）'!$AC$48="印刷ＯＫ→",1,"")</f>
        <v/>
      </c>
      <c r="B1003" s="2413"/>
      <c r="C1003" s="2413"/>
      <c r="D1003" s="2396"/>
      <c r="E1003" s="2396"/>
      <c r="F1003" s="2413"/>
      <c r="G1003" s="2413"/>
      <c r="H1003" s="2396"/>
      <c r="I1003" s="2396"/>
      <c r="J1003" s="486"/>
      <c r="K1003" s="2213" t="s">
        <v>35</v>
      </c>
      <c r="L1003" s="2213"/>
      <c r="M1003" s="2213"/>
      <c r="N1003" s="1692" t="s">
        <v>10</v>
      </c>
      <c r="O1003" s="1693"/>
      <c r="P1003" s="1693"/>
      <c r="Q1003" s="1693"/>
      <c r="R1003" s="1693"/>
      <c r="S1003" s="1693"/>
      <c r="T1003" s="1693"/>
      <c r="U1003" s="2214"/>
      <c r="V1003" s="2215"/>
      <c r="W1003" s="2215"/>
      <c r="X1003" s="2215"/>
      <c r="Y1003" s="2215"/>
      <c r="Z1003" s="2215"/>
      <c r="AA1003" s="2215"/>
      <c r="AB1003" s="2215"/>
      <c r="AC1003" s="2215"/>
      <c r="AD1003" s="2215"/>
      <c r="AE1003" s="2215"/>
      <c r="AF1003" s="2215"/>
      <c r="AG1003" s="2215"/>
      <c r="AH1003" s="2216"/>
      <c r="AI1003" s="2220" t="s">
        <v>229</v>
      </c>
      <c r="AJ1003" s="2221"/>
      <c r="AK1003" s="2222"/>
      <c r="AL1003" s="2226" t="s">
        <v>39</v>
      </c>
      <c r="AM1003" s="2227"/>
      <c r="AN1003" s="2227"/>
      <c r="AO1003" s="2227"/>
      <c r="AP1003" s="2227"/>
      <c r="AQ1003" s="2227"/>
      <c r="AR1003" s="2227"/>
      <c r="AS1003" s="2228"/>
      <c r="AT1003" s="2077"/>
      <c r="AU1003" s="2077"/>
      <c r="AV1003" s="2077"/>
      <c r="AW1003" s="2077"/>
      <c r="AX1003" s="2077"/>
      <c r="AY1003" s="2077"/>
      <c r="AZ1003" s="2077"/>
      <c r="BA1003" s="2077"/>
      <c r="BB1003" s="2077"/>
      <c r="BC1003" s="2077"/>
      <c r="BD1003" s="2077"/>
      <c r="BE1003" s="2177"/>
      <c r="BF1003" s="2178"/>
      <c r="BG1003" s="2199" t="s">
        <v>40</v>
      </c>
      <c r="BH1003" s="2200"/>
      <c r="BI1003" s="2200"/>
      <c r="BJ1003" s="2200"/>
      <c r="BK1003" s="2200"/>
      <c r="BL1003" s="2200"/>
      <c r="BM1003" s="2200"/>
      <c r="BN1003" s="2200"/>
      <c r="BO1003" s="2200"/>
      <c r="BP1003" s="2200"/>
      <c r="BQ1003" s="2200"/>
      <c r="BR1003" s="2202" t="str">
        <f>IF('⑧一覧からの作成用データ（異動届）'!$Y$48="","",TEXT('⑧一覧からの作成用データ（異動届）'!$Y$48,"#,##0")&amp;"")</f>
        <v/>
      </c>
      <c r="BS1003" s="2203"/>
      <c r="BT1003" s="2203"/>
      <c r="BU1003" s="2203"/>
      <c r="BV1003" s="2203"/>
      <c r="BW1003" s="2203"/>
      <c r="BX1003" s="2203"/>
      <c r="BY1003" s="2203"/>
      <c r="BZ1003" s="2204"/>
      <c r="CA1003" s="2208" t="s">
        <v>7</v>
      </c>
      <c r="CB1003" s="2208"/>
      <c r="CC1003" s="2208"/>
      <c r="CD1003" s="2209"/>
      <c r="CE1003" s="23"/>
      <c r="CF1003" s="76"/>
      <c r="CG1003" s="77"/>
      <c r="CH1003" s="77"/>
      <c r="CN1003" s="85"/>
      <c r="CO1003" s="85"/>
      <c r="CP1003" s="85"/>
      <c r="CQ1003" s="85"/>
      <c r="CR1003" s="85"/>
      <c r="CS1003" s="85"/>
      <c r="CT1003" s="85"/>
      <c r="CU1003" s="85"/>
      <c r="CV1003" s="85"/>
    </row>
    <row r="1004" spans="1:100" ht="16.5" customHeight="1" thickBot="1" x14ac:dyDescent="0.25">
      <c r="A1004" s="132" t="str">
        <f>+IF('⑧一覧からの作成用データ（異動届）'!$AC$48="印刷ＯＫ→",1,"")</f>
        <v/>
      </c>
      <c r="B1004" s="2413"/>
      <c r="C1004" s="2413"/>
      <c r="D1004" s="2396"/>
      <c r="E1004" s="2396"/>
      <c r="F1004" s="2413"/>
      <c r="G1004" s="2413"/>
      <c r="H1004" s="2396"/>
      <c r="I1004" s="2396"/>
      <c r="J1004" s="486"/>
      <c r="K1004" s="2213"/>
      <c r="L1004" s="2213"/>
      <c r="M1004" s="2213"/>
      <c r="N1004" s="1698"/>
      <c r="O1004" s="1699"/>
      <c r="P1004" s="1699"/>
      <c r="Q1004" s="1699"/>
      <c r="R1004" s="1699"/>
      <c r="S1004" s="1699"/>
      <c r="T1004" s="1699"/>
      <c r="U1004" s="2217"/>
      <c r="V1004" s="2218"/>
      <c r="W1004" s="2218"/>
      <c r="X1004" s="2218"/>
      <c r="Y1004" s="2218"/>
      <c r="Z1004" s="2218"/>
      <c r="AA1004" s="2218"/>
      <c r="AB1004" s="2218"/>
      <c r="AC1004" s="2218"/>
      <c r="AD1004" s="2218"/>
      <c r="AE1004" s="2218"/>
      <c r="AF1004" s="2218"/>
      <c r="AG1004" s="2218"/>
      <c r="AH1004" s="2219"/>
      <c r="AI1004" s="2223"/>
      <c r="AJ1004" s="2224"/>
      <c r="AK1004" s="2225"/>
      <c r="AL1004" s="2229"/>
      <c r="AM1004" s="2230"/>
      <c r="AN1004" s="2230"/>
      <c r="AO1004" s="2230"/>
      <c r="AP1004" s="2230"/>
      <c r="AQ1004" s="2230"/>
      <c r="AR1004" s="2230"/>
      <c r="AS1004" s="2231"/>
      <c r="AT1004" s="2077"/>
      <c r="AU1004" s="2077"/>
      <c r="AV1004" s="2077"/>
      <c r="AW1004" s="2077"/>
      <c r="AX1004" s="2077"/>
      <c r="AY1004" s="2077"/>
      <c r="AZ1004" s="2077"/>
      <c r="BA1004" s="2077"/>
      <c r="BB1004" s="2077"/>
      <c r="BC1004" s="2077"/>
      <c r="BD1004" s="2077"/>
      <c r="BE1004" s="2198"/>
      <c r="BF1004" s="2196"/>
      <c r="BG1004" s="2201"/>
      <c r="BH1004" s="1530"/>
      <c r="BI1004" s="1530"/>
      <c r="BJ1004" s="1530"/>
      <c r="BK1004" s="1530"/>
      <c r="BL1004" s="1530"/>
      <c r="BM1004" s="1530"/>
      <c r="BN1004" s="1530"/>
      <c r="BO1004" s="1530"/>
      <c r="BP1004" s="1530"/>
      <c r="BQ1004" s="1530"/>
      <c r="BR1004" s="2205"/>
      <c r="BS1004" s="2206"/>
      <c r="BT1004" s="2206"/>
      <c r="BU1004" s="2206"/>
      <c r="BV1004" s="2206"/>
      <c r="BW1004" s="2206"/>
      <c r="BX1004" s="2206"/>
      <c r="BY1004" s="2206"/>
      <c r="BZ1004" s="2207"/>
      <c r="CA1004" s="1632"/>
      <c r="CB1004" s="1632"/>
      <c r="CC1004" s="1632"/>
      <c r="CD1004" s="2210"/>
      <c r="CE1004" s="76"/>
      <c r="CF1004" s="76"/>
      <c r="CG1004" s="77"/>
      <c r="CH1004" s="77"/>
      <c r="CN1004" s="85"/>
      <c r="CO1004" s="85"/>
      <c r="CP1004" s="85"/>
      <c r="CQ1004" s="85"/>
      <c r="CR1004" s="85"/>
      <c r="CS1004" s="85"/>
      <c r="CT1004" s="85"/>
      <c r="CU1004" s="85"/>
      <c r="CV1004" s="85"/>
    </row>
    <row r="1005" spans="1:100" ht="16.5" customHeight="1" x14ac:dyDescent="0.2">
      <c r="A1005" s="132" t="str">
        <f>+IF('⑧一覧からの作成用データ（異動届）'!$AC$48="印刷ＯＫ→",1,"")</f>
        <v/>
      </c>
      <c r="B1005" s="2413"/>
      <c r="C1005" s="2413"/>
      <c r="D1005" s="2396"/>
      <c r="E1005" s="2396"/>
      <c r="F1005" s="2413"/>
      <c r="G1005" s="2413"/>
      <c r="H1005" s="2396"/>
      <c r="I1005" s="2396"/>
      <c r="J1005" s="486"/>
      <c r="K1005" s="2213"/>
      <c r="L1005" s="2213"/>
      <c r="M1005" s="2213"/>
      <c r="N1005" s="2168" t="s">
        <v>21</v>
      </c>
      <c r="O1005" s="2169"/>
      <c r="P1005" s="2169"/>
      <c r="Q1005" s="2169"/>
      <c r="R1005" s="2169"/>
      <c r="S1005" s="2169"/>
      <c r="T1005" s="2170"/>
      <c r="U1005" s="2177" t="s">
        <v>9</v>
      </c>
      <c r="V1005" s="2178"/>
      <c r="W1005" s="2179"/>
      <c r="X1005" s="2179"/>
      <c r="Y1005" s="2179"/>
      <c r="Z1005" s="2179"/>
      <c r="AA1005" s="2179"/>
      <c r="AB1005" s="2179"/>
      <c r="AC1005" s="2179"/>
      <c r="AD1005" s="2179"/>
      <c r="AE1005" s="63"/>
      <c r="AF1005" s="63"/>
      <c r="AG1005" s="63"/>
      <c r="AH1005" s="63"/>
      <c r="AI1005" s="63"/>
      <c r="AJ1005" s="63"/>
      <c r="AK1005" s="63"/>
      <c r="AL1005" s="63"/>
      <c r="AM1005" s="63"/>
      <c r="AN1005" s="63"/>
      <c r="AO1005" s="64"/>
      <c r="AP1005" s="2180" t="s">
        <v>38</v>
      </c>
      <c r="AQ1005" s="2181"/>
      <c r="AR1005" s="2073" t="s">
        <v>33</v>
      </c>
      <c r="AS1005" s="2074"/>
      <c r="AT1005" s="2077"/>
      <c r="AU1005" s="2077"/>
      <c r="AV1005" s="2077"/>
      <c r="AW1005" s="2077"/>
      <c r="AX1005" s="2077"/>
      <c r="AY1005" s="2077"/>
      <c r="AZ1005" s="2077"/>
      <c r="BA1005" s="2077"/>
      <c r="BB1005" s="2077"/>
      <c r="BC1005" s="2077"/>
      <c r="BD1005" s="2077"/>
      <c r="BE1005" s="2077"/>
      <c r="BF1005" s="2078"/>
      <c r="BG1005" s="57"/>
      <c r="BH1005" s="76"/>
      <c r="BI1005" s="76"/>
      <c r="BJ1005" s="2057" t="str">
        <f>'⑧一覧からの作成用データ（異動届）'!$X$48&amp;""</f>
        <v/>
      </c>
      <c r="BK1005" s="2058"/>
      <c r="BL1005" s="2058"/>
      <c r="BM1005" s="2058"/>
      <c r="BN1005" s="2058"/>
      <c r="BO1005" s="2059"/>
      <c r="BP1005" s="1720" t="s">
        <v>311</v>
      </c>
      <c r="BQ1005" s="2063"/>
      <c r="BR1005" s="2063"/>
      <c r="BS1005" s="2063"/>
      <c r="BT1005" s="2063"/>
      <c r="BU1005" s="2063"/>
      <c r="BV1005" s="2063"/>
      <c r="BW1005" s="2063"/>
      <c r="BX1005" s="2063"/>
      <c r="BY1005" s="2063"/>
      <c r="BZ1005" s="2063"/>
      <c r="CA1005" s="2063"/>
      <c r="CB1005" s="2063"/>
      <c r="CC1005" s="2063"/>
      <c r="CD1005" s="2064"/>
      <c r="CE1005" s="76"/>
      <c r="CF1005" s="76"/>
      <c r="CG1005" s="77"/>
      <c r="CH1005" s="77"/>
      <c r="CN1005" s="85"/>
      <c r="CO1005" s="85"/>
      <c r="CP1005" s="85"/>
      <c r="CQ1005" s="85"/>
      <c r="CR1005" s="85"/>
      <c r="CS1005" s="85"/>
    </row>
    <row r="1006" spans="1:100" ht="16.5" customHeight="1" thickBot="1" x14ac:dyDescent="0.25">
      <c r="A1006" s="132" t="str">
        <f>+IF('⑧一覧からの作成用データ（異動届）'!$AC$48="印刷ＯＫ→",1,"")</f>
        <v/>
      </c>
      <c r="B1006" s="2413"/>
      <c r="C1006" s="2413"/>
      <c r="D1006" s="2396"/>
      <c r="E1006" s="2396"/>
      <c r="F1006" s="2413"/>
      <c r="G1006" s="2413"/>
      <c r="H1006" s="2396"/>
      <c r="I1006" s="2396"/>
      <c r="J1006" s="486"/>
      <c r="K1006" s="2213"/>
      <c r="L1006" s="2213"/>
      <c r="M1006" s="2213"/>
      <c r="N1006" s="2171"/>
      <c r="O1006" s="2172"/>
      <c r="P1006" s="2172"/>
      <c r="Q1006" s="2172"/>
      <c r="R1006" s="2172"/>
      <c r="S1006" s="2172"/>
      <c r="T1006" s="2173"/>
      <c r="U1006" s="2067"/>
      <c r="V1006" s="2068"/>
      <c r="W1006" s="2068"/>
      <c r="X1006" s="2068"/>
      <c r="Y1006" s="2068"/>
      <c r="Z1006" s="2068"/>
      <c r="AA1006" s="2068"/>
      <c r="AB1006" s="2068"/>
      <c r="AC1006" s="2068"/>
      <c r="AD1006" s="2068"/>
      <c r="AE1006" s="2068"/>
      <c r="AF1006" s="2068"/>
      <c r="AG1006" s="2068"/>
      <c r="AH1006" s="2068"/>
      <c r="AI1006" s="2068"/>
      <c r="AJ1006" s="2068"/>
      <c r="AK1006" s="2068"/>
      <c r="AL1006" s="2068"/>
      <c r="AM1006" s="2068"/>
      <c r="AN1006" s="2068"/>
      <c r="AO1006" s="2069"/>
      <c r="AP1006" s="2182"/>
      <c r="AQ1006" s="2183"/>
      <c r="AR1006" s="2075"/>
      <c r="AS1006" s="2076"/>
      <c r="AT1006" s="2077"/>
      <c r="AU1006" s="2077"/>
      <c r="AV1006" s="2077"/>
      <c r="AW1006" s="2077"/>
      <c r="AX1006" s="2077"/>
      <c r="AY1006" s="2077"/>
      <c r="AZ1006" s="2077"/>
      <c r="BA1006" s="2077"/>
      <c r="BB1006" s="2077"/>
      <c r="BC1006" s="2077"/>
      <c r="BD1006" s="2077"/>
      <c r="BE1006" s="2077"/>
      <c r="BF1006" s="2078"/>
      <c r="BG1006" s="57"/>
      <c r="BH1006" s="76"/>
      <c r="BI1006" s="76"/>
      <c r="BJ1006" s="2060"/>
      <c r="BK1006" s="2061"/>
      <c r="BL1006" s="2061"/>
      <c r="BM1006" s="2061"/>
      <c r="BN1006" s="2061"/>
      <c r="BO1006" s="2062"/>
      <c r="BP1006" s="2063"/>
      <c r="BQ1006" s="2063"/>
      <c r="BR1006" s="2063"/>
      <c r="BS1006" s="2063"/>
      <c r="BT1006" s="2063"/>
      <c r="BU1006" s="2063"/>
      <c r="BV1006" s="2063"/>
      <c r="BW1006" s="2063"/>
      <c r="BX1006" s="2063"/>
      <c r="BY1006" s="2063"/>
      <c r="BZ1006" s="2063"/>
      <c r="CA1006" s="2063"/>
      <c r="CB1006" s="2063"/>
      <c r="CC1006" s="2063"/>
      <c r="CD1006" s="2064"/>
      <c r="CE1006" s="76"/>
      <c r="CF1006" s="76"/>
      <c r="CG1006" s="77"/>
      <c r="CH1006" s="77"/>
      <c r="CN1006" s="85"/>
      <c r="CO1006" s="85"/>
      <c r="CP1006" s="85"/>
      <c r="CQ1006" s="85"/>
      <c r="CR1006" s="85"/>
      <c r="CS1006" s="85"/>
    </row>
    <row r="1007" spans="1:100" ht="16.5" customHeight="1" thickBot="1" x14ac:dyDescent="0.25">
      <c r="A1007" s="132" t="str">
        <f>+IF('⑧一覧からの作成用データ（異動届）'!$AC$48="印刷ＯＫ→",1,"")</f>
        <v/>
      </c>
      <c r="B1007" s="2413"/>
      <c r="C1007" s="2413"/>
      <c r="D1007" s="2396"/>
      <c r="E1007" s="2396"/>
      <c r="F1007" s="2413"/>
      <c r="G1007" s="2413"/>
      <c r="H1007" s="2396"/>
      <c r="I1007" s="2396"/>
      <c r="J1007" s="486"/>
      <c r="K1007" s="2213"/>
      <c r="L1007" s="2213"/>
      <c r="M1007" s="2213"/>
      <c r="N1007" s="2174"/>
      <c r="O1007" s="2175"/>
      <c r="P1007" s="2175"/>
      <c r="Q1007" s="2175"/>
      <c r="R1007" s="2175"/>
      <c r="S1007" s="2175"/>
      <c r="T1007" s="2176"/>
      <c r="U1007" s="2070"/>
      <c r="V1007" s="2071"/>
      <c r="W1007" s="2071"/>
      <c r="X1007" s="2071"/>
      <c r="Y1007" s="2071"/>
      <c r="Z1007" s="2071"/>
      <c r="AA1007" s="2071"/>
      <c r="AB1007" s="2071"/>
      <c r="AC1007" s="2071"/>
      <c r="AD1007" s="2071"/>
      <c r="AE1007" s="2071"/>
      <c r="AF1007" s="2071"/>
      <c r="AG1007" s="2071"/>
      <c r="AH1007" s="2071"/>
      <c r="AI1007" s="2071"/>
      <c r="AJ1007" s="2071"/>
      <c r="AK1007" s="2071"/>
      <c r="AL1007" s="2071"/>
      <c r="AM1007" s="2071"/>
      <c r="AN1007" s="2071"/>
      <c r="AO1007" s="2072"/>
      <c r="AP1007" s="2182"/>
      <c r="AQ1007" s="2183"/>
      <c r="AR1007" s="2073" t="s">
        <v>3</v>
      </c>
      <c r="AS1007" s="2074"/>
      <c r="AT1007" s="2077"/>
      <c r="AU1007" s="2077"/>
      <c r="AV1007" s="2077"/>
      <c r="AW1007" s="2077"/>
      <c r="AX1007" s="2077"/>
      <c r="AY1007" s="2077"/>
      <c r="AZ1007" s="2077"/>
      <c r="BA1007" s="2077"/>
      <c r="BB1007" s="2077"/>
      <c r="BC1007" s="2077"/>
      <c r="BD1007" s="2077"/>
      <c r="BE1007" s="2077"/>
      <c r="BF1007" s="2078"/>
      <c r="BG1007" s="58"/>
      <c r="BH1007" s="59"/>
      <c r="BI1007" s="59"/>
      <c r="BJ1007" s="59"/>
      <c r="BK1007" s="59"/>
      <c r="BL1007" s="59"/>
      <c r="BM1007" s="59"/>
      <c r="BN1007" s="59"/>
      <c r="BO1007" s="59"/>
      <c r="BP1007" s="2065"/>
      <c r="BQ1007" s="2065"/>
      <c r="BR1007" s="2065"/>
      <c r="BS1007" s="2065"/>
      <c r="BT1007" s="2065"/>
      <c r="BU1007" s="2065"/>
      <c r="BV1007" s="2065"/>
      <c r="BW1007" s="2065"/>
      <c r="BX1007" s="2065"/>
      <c r="BY1007" s="2065"/>
      <c r="BZ1007" s="2065"/>
      <c r="CA1007" s="2065"/>
      <c r="CB1007" s="2065"/>
      <c r="CC1007" s="2065"/>
      <c r="CD1007" s="2066"/>
      <c r="CE1007" s="76"/>
      <c r="CF1007" s="76"/>
      <c r="CG1007" s="77"/>
      <c r="CH1007" s="77"/>
      <c r="CN1007" s="85"/>
      <c r="CO1007" s="85"/>
      <c r="CP1007" s="85"/>
      <c r="CQ1007" s="85"/>
      <c r="CR1007" s="85"/>
      <c r="CS1007" s="85"/>
      <c r="CT1007" s="85"/>
      <c r="CU1007" s="85"/>
      <c r="CV1007" s="85"/>
    </row>
    <row r="1008" spans="1:100" ht="16.5" customHeight="1" thickBot="1" x14ac:dyDescent="0.25">
      <c r="A1008" s="132" t="str">
        <f>+IF('⑧一覧からの作成用データ（異動届）'!$AC$48="印刷ＯＫ→",1,"")</f>
        <v/>
      </c>
      <c r="B1008" s="2413"/>
      <c r="C1008" s="2413"/>
      <c r="D1008" s="2396"/>
      <c r="E1008" s="2396"/>
      <c r="F1008" s="2413"/>
      <c r="G1008" s="2413"/>
      <c r="H1008" s="2396"/>
      <c r="I1008" s="2396"/>
      <c r="J1008" s="486"/>
      <c r="K1008" s="2213"/>
      <c r="L1008" s="2213"/>
      <c r="M1008" s="2213"/>
      <c r="N1008" s="1529" t="s">
        <v>36</v>
      </c>
      <c r="O1008" s="2079"/>
      <c r="P1008" s="2079"/>
      <c r="Q1008" s="2079"/>
      <c r="R1008" s="2079"/>
      <c r="S1008" s="2079"/>
      <c r="T1008" s="2080"/>
      <c r="U1008" s="2081"/>
      <c r="V1008" s="2082"/>
      <c r="W1008" s="2082"/>
      <c r="X1008" s="2082"/>
      <c r="Y1008" s="2082"/>
      <c r="Z1008" s="2082"/>
      <c r="AA1008" s="2082"/>
      <c r="AB1008" s="2082"/>
      <c r="AC1008" s="2082"/>
      <c r="AD1008" s="2082"/>
      <c r="AE1008" s="2082"/>
      <c r="AF1008" s="2082"/>
      <c r="AG1008" s="2082"/>
      <c r="AH1008" s="2082"/>
      <c r="AI1008" s="2082"/>
      <c r="AJ1008" s="2082"/>
      <c r="AK1008" s="2082"/>
      <c r="AL1008" s="2082"/>
      <c r="AM1008" s="2082"/>
      <c r="AN1008" s="2082"/>
      <c r="AO1008" s="2083"/>
      <c r="AP1008" s="2182"/>
      <c r="AQ1008" s="2183"/>
      <c r="AR1008" s="2075"/>
      <c r="AS1008" s="2076"/>
      <c r="AT1008" s="2077"/>
      <c r="AU1008" s="2077"/>
      <c r="AV1008" s="2077"/>
      <c r="AW1008" s="2077"/>
      <c r="AX1008" s="2077"/>
      <c r="AY1008" s="2077"/>
      <c r="AZ1008" s="2077"/>
      <c r="BA1008" s="2077"/>
      <c r="BB1008" s="2077"/>
      <c r="BC1008" s="2077"/>
      <c r="BD1008" s="2077"/>
      <c r="BE1008" s="2077"/>
      <c r="BF1008" s="2078"/>
      <c r="BG1008" s="2165" t="s">
        <v>34</v>
      </c>
      <c r="BH1008" s="1564"/>
      <c r="BI1008" s="1564"/>
      <c r="BJ1008" s="1564"/>
      <c r="BK1008" s="1564"/>
      <c r="BL1008" s="1564"/>
      <c r="BM1008" s="1564"/>
      <c r="BN1008" s="1564"/>
      <c r="BO1008" s="1565"/>
      <c r="BP1008" s="2166"/>
      <c r="BQ1008" s="714"/>
      <c r="BR1008" s="714"/>
      <c r="BS1008" s="714"/>
      <c r="BT1008" s="714"/>
      <c r="BU1008" s="714"/>
      <c r="BV1008" s="714"/>
      <c r="BW1008" s="714"/>
      <c r="BX1008" s="714"/>
      <c r="BY1008" s="714"/>
      <c r="BZ1008" s="714"/>
      <c r="CA1008" s="714"/>
      <c r="CB1008" s="714"/>
      <c r="CC1008" s="714"/>
      <c r="CD1008" s="2167"/>
      <c r="CE1008" s="76"/>
      <c r="CF1008" s="76"/>
      <c r="CG1008" s="77"/>
      <c r="CH1008" s="77"/>
      <c r="CN1008" s="85"/>
      <c r="CO1008" s="85"/>
      <c r="CP1008" s="85"/>
      <c r="CQ1008" s="85"/>
      <c r="CR1008" s="85"/>
      <c r="CS1008" s="85"/>
      <c r="CT1008" s="85"/>
      <c r="CU1008" s="85"/>
      <c r="CV1008" s="85"/>
    </row>
    <row r="1009" spans="1:100" ht="16.5" customHeight="1" x14ac:dyDescent="0.2">
      <c r="A1009" s="132" t="str">
        <f>+IF('⑧一覧からの作成用データ（異動届）'!$AC$48="印刷ＯＫ→",1,"")</f>
        <v/>
      </c>
      <c r="B1009" s="2413"/>
      <c r="C1009" s="2413"/>
      <c r="D1009" s="2396"/>
      <c r="E1009" s="2396"/>
      <c r="F1009" s="2413"/>
      <c r="G1009" s="2413"/>
      <c r="H1009" s="2396"/>
      <c r="I1009" s="2396"/>
      <c r="J1009" s="486"/>
      <c r="K1009" s="2213"/>
      <c r="L1009" s="2213"/>
      <c r="M1009" s="2213"/>
      <c r="N1009" s="2186" t="s">
        <v>37</v>
      </c>
      <c r="O1009" s="2187"/>
      <c r="P1009" s="2187"/>
      <c r="Q1009" s="2187"/>
      <c r="R1009" s="2187"/>
      <c r="S1009" s="2187"/>
      <c r="T1009" s="2188"/>
      <c r="U1009" s="2192"/>
      <c r="V1009" s="2193"/>
      <c r="W1009" s="2193"/>
      <c r="X1009" s="2193"/>
      <c r="Y1009" s="2193"/>
      <c r="Z1009" s="2193"/>
      <c r="AA1009" s="2193"/>
      <c r="AB1009" s="2193"/>
      <c r="AC1009" s="2193"/>
      <c r="AD1009" s="2193"/>
      <c r="AE1009" s="2193"/>
      <c r="AF1009" s="2193"/>
      <c r="AG1009" s="2193"/>
      <c r="AH1009" s="2193"/>
      <c r="AI1009" s="2193"/>
      <c r="AJ1009" s="2193"/>
      <c r="AK1009" s="2193"/>
      <c r="AL1009" s="2193"/>
      <c r="AM1009" s="2193"/>
      <c r="AN1009" s="2193"/>
      <c r="AO1009" s="2194"/>
      <c r="AP1009" s="2182"/>
      <c r="AQ1009" s="2183"/>
      <c r="AR1009" s="2073" t="s">
        <v>4</v>
      </c>
      <c r="AS1009" s="2074"/>
      <c r="AT1009" s="2178"/>
      <c r="AU1009" s="2195"/>
      <c r="AV1009" s="2195"/>
      <c r="AW1009" s="2195"/>
      <c r="AX1009" s="2195"/>
      <c r="AY1009" s="2195"/>
      <c r="AZ1009" s="2195"/>
      <c r="BA1009" s="2195"/>
      <c r="BB1009" s="2195"/>
      <c r="BC1009" s="2195"/>
      <c r="BD1009" s="2195"/>
      <c r="BE1009" s="2195"/>
      <c r="BF1009" s="2195"/>
      <c r="BG1009" s="1640" t="s">
        <v>309</v>
      </c>
      <c r="BH1009" s="1590"/>
      <c r="BI1009" s="1590"/>
      <c r="BJ1009" s="1590"/>
      <c r="BK1009" s="1590"/>
      <c r="BL1009" s="1590"/>
      <c r="BM1009" s="1590"/>
      <c r="BN1009" s="1590"/>
      <c r="BO1009" s="2039"/>
      <c r="BP1009" s="2041"/>
      <c r="BQ1009" s="2042"/>
      <c r="BR1009" s="2042"/>
      <c r="BS1009" s="2043"/>
      <c r="BT1009" s="2047" t="s">
        <v>41</v>
      </c>
      <c r="BU1009" s="2048"/>
      <c r="BV1009" s="2048"/>
      <c r="BW1009" s="2051" t="s">
        <v>42</v>
      </c>
      <c r="BX1009" s="2051"/>
      <c r="BY1009" s="2051"/>
      <c r="BZ1009" s="2051"/>
      <c r="CA1009" s="2051" t="s">
        <v>43</v>
      </c>
      <c r="CB1009" s="2051"/>
      <c r="CC1009" s="2051"/>
      <c r="CD1009" s="2053"/>
      <c r="CE1009" s="76"/>
      <c r="CF1009" s="76"/>
      <c r="CG1009" s="77"/>
      <c r="CH1009" s="77"/>
      <c r="CN1009" s="85"/>
      <c r="CO1009" s="85"/>
      <c r="CP1009" s="85"/>
      <c r="CQ1009" s="85"/>
      <c r="CR1009" s="85"/>
      <c r="CS1009" s="85"/>
      <c r="CT1009" s="85"/>
      <c r="CU1009" s="85"/>
      <c r="CV1009" s="85"/>
    </row>
    <row r="1010" spans="1:100" ht="12" customHeight="1" thickBot="1" x14ac:dyDescent="0.25">
      <c r="A1010" s="132" t="str">
        <f>+IF('⑧一覧からの作成用データ（異動届）'!$AC$48="印刷ＯＫ→",1,"")</f>
        <v/>
      </c>
      <c r="B1010" s="2413"/>
      <c r="C1010" s="2413"/>
      <c r="D1010" s="2396"/>
      <c r="E1010" s="2396"/>
      <c r="F1010" s="2413"/>
      <c r="G1010" s="2413"/>
      <c r="H1010" s="2396"/>
      <c r="I1010" s="2396"/>
      <c r="J1010" s="486"/>
      <c r="K1010" s="2213"/>
      <c r="L1010" s="2213"/>
      <c r="M1010" s="2213"/>
      <c r="N1010" s="2189"/>
      <c r="O1010" s="2190"/>
      <c r="P1010" s="2190"/>
      <c r="Q1010" s="2190"/>
      <c r="R1010" s="2190"/>
      <c r="S1010" s="2190"/>
      <c r="T1010" s="2191"/>
      <c r="U1010" s="2070"/>
      <c r="V1010" s="2071"/>
      <c r="W1010" s="2071"/>
      <c r="X1010" s="2071"/>
      <c r="Y1010" s="2071"/>
      <c r="Z1010" s="2071"/>
      <c r="AA1010" s="2071"/>
      <c r="AB1010" s="2071"/>
      <c r="AC1010" s="2071"/>
      <c r="AD1010" s="2071"/>
      <c r="AE1010" s="2071"/>
      <c r="AF1010" s="2071"/>
      <c r="AG1010" s="2071"/>
      <c r="AH1010" s="2071"/>
      <c r="AI1010" s="2071"/>
      <c r="AJ1010" s="2071"/>
      <c r="AK1010" s="2071"/>
      <c r="AL1010" s="2071"/>
      <c r="AM1010" s="2071"/>
      <c r="AN1010" s="2071"/>
      <c r="AO1010" s="2072"/>
      <c r="AP1010" s="2184"/>
      <c r="AQ1010" s="2185"/>
      <c r="AR1010" s="2075"/>
      <c r="AS1010" s="2076"/>
      <c r="AT1010" s="2196"/>
      <c r="AU1010" s="2197"/>
      <c r="AV1010" s="2197"/>
      <c r="AW1010" s="2197"/>
      <c r="AX1010" s="2197"/>
      <c r="AY1010" s="2197"/>
      <c r="AZ1010" s="2197"/>
      <c r="BA1010" s="2197"/>
      <c r="BB1010" s="2197"/>
      <c r="BC1010" s="2197"/>
      <c r="BD1010" s="2197"/>
      <c r="BE1010" s="2197"/>
      <c r="BF1010" s="2197"/>
      <c r="BG1010" s="1637"/>
      <c r="BH1010" s="1638"/>
      <c r="BI1010" s="1638"/>
      <c r="BJ1010" s="1638"/>
      <c r="BK1010" s="1638"/>
      <c r="BL1010" s="1638"/>
      <c r="BM1010" s="1638"/>
      <c r="BN1010" s="1638"/>
      <c r="BO1010" s="2040"/>
      <c r="BP1010" s="2044"/>
      <c r="BQ1010" s="2045"/>
      <c r="BR1010" s="2045"/>
      <c r="BS1010" s="2046"/>
      <c r="BT1010" s="2049"/>
      <c r="BU1010" s="2050"/>
      <c r="BV1010" s="2050"/>
      <c r="BW1010" s="2052"/>
      <c r="BX1010" s="2052"/>
      <c r="BY1010" s="2052"/>
      <c r="BZ1010" s="2052"/>
      <c r="CA1010" s="2052"/>
      <c r="CB1010" s="2052"/>
      <c r="CC1010" s="2052"/>
      <c r="CD1010" s="2054"/>
      <c r="CE1010" s="76"/>
      <c r="CF1010" s="76"/>
      <c r="CG1010" s="77"/>
      <c r="CH1010" s="77"/>
      <c r="CN1010" s="85"/>
      <c r="CO1010" s="85"/>
      <c r="CP1010" s="85"/>
      <c r="CQ1010" s="85"/>
      <c r="CR1010" s="85"/>
      <c r="CS1010" s="85"/>
      <c r="CT1010" s="85"/>
      <c r="CU1010" s="85"/>
      <c r="CV1010" s="85"/>
    </row>
    <row r="1011" spans="1:100" ht="6.75" customHeight="1" x14ac:dyDescent="0.2">
      <c r="A1011" s="132" t="str">
        <f>+IF('⑧一覧からの作成用データ（異動届）'!$AC$48="印刷ＯＫ→",1,"")</f>
        <v/>
      </c>
      <c r="B1011" s="2413"/>
      <c r="C1011" s="2413"/>
      <c r="D1011" s="2396"/>
      <c r="E1011" s="2396"/>
      <c r="F1011" s="2413"/>
      <c r="G1011" s="2413"/>
      <c r="H1011" s="2396"/>
      <c r="I1011" s="2396"/>
      <c r="J1011" s="486"/>
      <c r="K1011" s="2055" t="s">
        <v>79</v>
      </c>
      <c r="L1011" s="2055"/>
      <c r="M1011" s="2055"/>
      <c r="N1011" s="2055"/>
      <c r="O1011" s="2055"/>
      <c r="P1011" s="2055"/>
      <c r="Q1011" s="2055"/>
      <c r="R1011" s="2055"/>
      <c r="S1011" s="2055"/>
      <c r="T1011" s="2055"/>
      <c r="U1011" s="2055"/>
      <c r="V1011" s="2055"/>
      <c r="W1011" s="2055"/>
      <c r="X1011" s="2055"/>
      <c r="Y1011" s="2055"/>
      <c r="Z1011" s="2055"/>
      <c r="AA1011" s="2055"/>
      <c r="AB1011" s="2055"/>
      <c r="AC1011" s="2055"/>
      <c r="AD1011" s="2055"/>
      <c r="AE1011" s="2055"/>
      <c r="AF1011" s="2055"/>
      <c r="AG1011" s="2055"/>
      <c r="AH1011" s="2055"/>
      <c r="AI1011" s="2055"/>
      <c r="AJ1011" s="2055"/>
      <c r="AK1011" s="2055"/>
      <c r="AL1011" s="2055"/>
      <c r="AM1011" s="2055"/>
      <c r="AN1011" s="2055"/>
      <c r="AO1011" s="2055"/>
      <c r="AP1011" s="2055"/>
      <c r="AQ1011" s="2055"/>
      <c r="AR1011" s="2055"/>
      <c r="AS1011" s="2055"/>
      <c r="AT1011" s="2055"/>
      <c r="AU1011" s="2055"/>
      <c r="AV1011" s="2055"/>
      <c r="AW1011" s="2055"/>
      <c r="AX1011" s="2055"/>
      <c r="AY1011" s="2055"/>
      <c r="AZ1011" s="2055"/>
      <c r="BA1011" s="2055"/>
      <c r="BB1011" s="2055"/>
      <c r="BC1011" s="2055"/>
      <c r="BD1011" s="2055"/>
      <c r="BE1011" s="2055"/>
      <c r="BF1011" s="2055"/>
      <c r="BG1011" s="60"/>
      <c r="BH1011" s="60"/>
      <c r="BI1011" s="60"/>
      <c r="BJ1011" s="60"/>
      <c r="BK1011" s="61"/>
      <c r="BL1011" s="76"/>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c r="CG1011" s="77"/>
      <c r="CH1011" s="77"/>
      <c r="CN1011" s="85"/>
      <c r="CO1011" s="85"/>
      <c r="CP1011" s="85"/>
      <c r="CQ1011" s="85"/>
      <c r="CR1011" s="85"/>
      <c r="CS1011" s="85"/>
      <c r="CT1011" s="85"/>
      <c r="CU1011" s="85"/>
      <c r="CV1011" s="85"/>
    </row>
    <row r="1012" spans="1:100" ht="13.5" customHeight="1" thickBot="1" x14ac:dyDescent="0.25">
      <c r="A1012" s="132" t="str">
        <f>+IF('⑧一覧からの作成用データ（異動届）'!$AC$48="印刷ＯＫ→",1,"")</f>
        <v/>
      </c>
      <c r="B1012" s="2413"/>
      <c r="C1012" s="2413"/>
      <c r="D1012" s="2396"/>
      <c r="E1012" s="2396"/>
      <c r="F1012" s="2413"/>
      <c r="G1012" s="2413"/>
      <c r="H1012" s="2396"/>
      <c r="I1012" s="2396"/>
      <c r="J1012" s="486"/>
      <c r="K1012" s="2056"/>
      <c r="L1012" s="2056"/>
      <c r="M1012" s="2056"/>
      <c r="N1012" s="2056"/>
      <c r="O1012" s="2056"/>
      <c r="P1012" s="2056"/>
      <c r="Q1012" s="2056"/>
      <c r="R1012" s="2056"/>
      <c r="S1012" s="2056"/>
      <c r="T1012" s="2056"/>
      <c r="U1012" s="2056"/>
      <c r="V1012" s="2056"/>
      <c r="W1012" s="2056"/>
      <c r="X1012" s="2056"/>
      <c r="Y1012" s="2056"/>
      <c r="Z1012" s="2056"/>
      <c r="AA1012" s="2056"/>
      <c r="AB1012" s="2056"/>
      <c r="AC1012" s="2056"/>
      <c r="AD1012" s="2056"/>
      <c r="AE1012" s="2056"/>
      <c r="AF1012" s="2056"/>
      <c r="AG1012" s="2056"/>
      <c r="AH1012" s="2056"/>
      <c r="AI1012" s="2056"/>
      <c r="AJ1012" s="2056"/>
      <c r="AK1012" s="2056"/>
      <c r="AL1012" s="2056"/>
      <c r="AM1012" s="2056"/>
      <c r="AN1012" s="2056"/>
      <c r="AO1012" s="2056"/>
      <c r="AP1012" s="2056"/>
      <c r="AQ1012" s="2056"/>
      <c r="AR1012" s="2056"/>
      <c r="AS1012" s="2056"/>
      <c r="AT1012" s="2056"/>
      <c r="AU1012" s="2056"/>
      <c r="AV1012" s="2056"/>
      <c r="AW1012" s="2056"/>
      <c r="AX1012" s="2056"/>
      <c r="AY1012" s="2056"/>
      <c r="AZ1012" s="2056"/>
      <c r="BA1012" s="2056"/>
      <c r="BB1012" s="2056"/>
      <c r="BC1012" s="2056"/>
      <c r="BD1012" s="2056"/>
      <c r="BE1012" s="2056"/>
      <c r="BF1012" s="2056"/>
      <c r="BG1012" s="60"/>
      <c r="BH1012" s="60"/>
      <c r="BI1012" s="60"/>
      <c r="BJ1012" s="60"/>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76"/>
      <c r="CF1012" s="76"/>
      <c r="CG1012" s="91"/>
      <c r="CH1012" s="77"/>
      <c r="CN1012" s="85"/>
      <c r="CO1012" s="85"/>
      <c r="CP1012" s="85"/>
      <c r="CQ1012" s="85"/>
      <c r="CR1012" s="85"/>
      <c r="CS1012" s="85"/>
      <c r="CT1012" s="85"/>
      <c r="CU1012" s="85"/>
    </row>
    <row r="1013" spans="1:100" ht="11.25" customHeight="1" thickBot="1" x14ac:dyDescent="0.25">
      <c r="A1013" s="132" t="str">
        <f>+IF('⑧一覧からの作成用データ（異動届）'!$AC$48="印刷ＯＫ→",1,"")</f>
        <v/>
      </c>
      <c r="B1013" s="2413"/>
      <c r="C1013" s="2413"/>
      <c r="D1013" s="2396"/>
      <c r="E1013" s="2396"/>
      <c r="F1013" s="2413"/>
      <c r="G1013" s="2413"/>
      <c r="H1013" s="2396"/>
      <c r="I1013" s="2396"/>
      <c r="J1013" s="486"/>
      <c r="K1013" s="2152" t="s">
        <v>44</v>
      </c>
      <c r="L1013" s="2153"/>
      <c r="M1013" s="2153"/>
      <c r="N1013" s="2153"/>
      <c r="O1013" s="2154"/>
      <c r="P1013" s="2158" t="s">
        <v>46</v>
      </c>
      <c r="Q1013" s="2159"/>
      <c r="R1013" s="2159"/>
      <c r="S1013" s="2159"/>
      <c r="T1013" s="2159"/>
      <c r="U1013" s="2159"/>
      <c r="V1013" s="2159"/>
      <c r="W1013" s="2159"/>
      <c r="X1013" s="2117" t="str">
        <f>'⑧一覧からの作成用データ（異動届）'!$R$48&amp;""</f>
        <v/>
      </c>
      <c r="Y1013" s="2117"/>
      <c r="Z1013" s="2117"/>
      <c r="AA1013" s="2119" t="s">
        <v>48</v>
      </c>
      <c r="AB1013" s="2119"/>
      <c r="AC1013" s="2119"/>
      <c r="AD1013" s="2119"/>
      <c r="AE1013" s="2119"/>
      <c r="AF1013" s="2119"/>
      <c r="AG1013" s="2119"/>
      <c r="AH1013" s="2119"/>
      <c r="AI1013" s="2119"/>
      <c r="AJ1013" s="2119"/>
      <c r="AK1013" s="2119"/>
      <c r="AL1013" s="2119"/>
      <c r="AM1013" s="2119"/>
      <c r="AN1013" s="2119"/>
      <c r="AO1013" s="2119"/>
      <c r="AP1013" s="2119"/>
      <c r="AQ1013" s="2119"/>
      <c r="AR1013" s="2119"/>
      <c r="AS1013" s="2120"/>
      <c r="AT1013" s="2160" t="s">
        <v>50</v>
      </c>
      <c r="AU1013" s="2160"/>
      <c r="AV1013" s="2160"/>
      <c r="AW1013" s="2160"/>
      <c r="AX1013" s="2160"/>
      <c r="AY1013" s="2160"/>
      <c r="AZ1013" s="2161" t="s">
        <v>53</v>
      </c>
      <c r="BA1013" s="2162"/>
      <c r="BB1013" s="2162"/>
      <c r="BC1013" s="2162"/>
      <c r="BD1013" s="2162"/>
      <c r="BE1013" s="2162"/>
      <c r="BF1013" s="2162"/>
      <c r="BG1013" s="2162"/>
      <c r="BH1013" s="2162"/>
      <c r="BI1013" s="2162"/>
      <c r="BJ1013" s="2162"/>
      <c r="BK1013" s="2036" t="s">
        <v>54</v>
      </c>
      <c r="BL1013" s="2037"/>
      <c r="BM1013" s="2037"/>
      <c r="BN1013" s="2037"/>
      <c r="BO1013" s="2037"/>
      <c r="BP1013" s="2037"/>
      <c r="BQ1013" s="2037"/>
      <c r="BR1013" s="2037"/>
      <c r="BS1013" s="2037"/>
      <c r="BT1013" s="2037"/>
      <c r="BU1013" s="2037"/>
      <c r="BV1013" s="2037"/>
      <c r="BW1013" s="2037"/>
      <c r="BX1013" s="2037"/>
      <c r="BY1013" s="2037"/>
      <c r="BZ1013" s="2037"/>
      <c r="CA1013" s="2037"/>
      <c r="CB1013" s="2037"/>
      <c r="CC1013" s="2037"/>
      <c r="CD1013" s="2038"/>
      <c r="CE1013" s="90"/>
      <c r="CF1013" s="90"/>
      <c r="CG1013" s="91"/>
      <c r="CH1013" s="77"/>
      <c r="CN1013" s="85"/>
      <c r="CO1013" s="85"/>
      <c r="CP1013" s="85"/>
      <c r="CQ1013" s="85"/>
      <c r="CR1013" s="85"/>
      <c r="CS1013" s="85"/>
      <c r="CT1013" s="85"/>
      <c r="CU1013" s="85"/>
    </row>
    <row r="1014" spans="1:100" ht="11.25" customHeight="1" x14ac:dyDescent="0.2">
      <c r="A1014" s="132" t="str">
        <f>+IF('⑧一覧からの作成用データ（異動届）'!$AC$48="印刷ＯＫ→",1,"")</f>
        <v/>
      </c>
      <c r="B1014" s="2413"/>
      <c r="C1014" s="2413"/>
      <c r="D1014" s="2396"/>
      <c r="E1014" s="2396"/>
      <c r="F1014" s="2413"/>
      <c r="G1014" s="2413"/>
      <c r="H1014" s="2396"/>
      <c r="I1014" s="2396"/>
      <c r="J1014" s="486"/>
      <c r="K1014" s="2155"/>
      <c r="L1014" s="2156"/>
      <c r="M1014" s="2156"/>
      <c r="N1014" s="2156"/>
      <c r="O1014" s="2157"/>
      <c r="P1014" s="2145"/>
      <c r="Q1014" s="2146"/>
      <c r="R1014" s="2146"/>
      <c r="S1014" s="2146"/>
      <c r="T1014" s="2146"/>
      <c r="U1014" s="2146"/>
      <c r="V1014" s="2146"/>
      <c r="W1014" s="2146"/>
      <c r="X1014" s="2118"/>
      <c r="Y1014" s="2118"/>
      <c r="Z1014" s="2118"/>
      <c r="AA1014" s="2084"/>
      <c r="AB1014" s="2084"/>
      <c r="AC1014" s="2084"/>
      <c r="AD1014" s="2084"/>
      <c r="AE1014" s="2084"/>
      <c r="AF1014" s="2084"/>
      <c r="AG1014" s="2084"/>
      <c r="AH1014" s="2084"/>
      <c r="AI1014" s="2084"/>
      <c r="AJ1014" s="2084"/>
      <c r="AK1014" s="2084"/>
      <c r="AL1014" s="2084"/>
      <c r="AM1014" s="2084"/>
      <c r="AN1014" s="2084"/>
      <c r="AO1014" s="2084"/>
      <c r="AP1014" s="2084"/>
      <c r="AQ1014" s="2084"/>
      <c r="AR1014" s="2084"/>
      <c r="AS1014" s="2086"/>
      <c r="AT1014" s="2160"/>
      <c r="AU1014" s="2160"/>
      <c r="AV1014" s="2160"/>
      <c r="AW1014" s="2160"/>
      <c r="AX1014" s="2160"/>
      <c r="AY1014" s="2160"/>
      <c r="AZ1014" s="2163"/>
      <c r="BA1014" s="2164"/>
      <c r="BB1014" s="2164"/>
      <c r="BC1014" s="2164"/>
      <c r="BD1014" s="2164"/>
      <c r="BE1014" s="2164"/>
      <c r="BF1014" s="2164"/>
      <c r="BG1014" s="2164"/>
      <c r="BH1014" s="2164"/>
      <c r="BI1014" s="2164"/>
      <c r="BJ1014" s="2164"/>
      <c r="BK1014" s="51"/>
      <c r="BL1014" s="2123" t="str">
        <f>IF('⑧一覧からの作成用データ（異動届）'!$Z$48="","",'⑧一覧からの作成用データ（異動届）'!$Z$48)</f>
        <v/>
      </c>
      <c r="BM1014" s="2124"/>
      <c r="BN1014" s="2124"/>
      <c r="BO1014" s="2124"/>
      <c r="BP1014" s="2125"/>
      <c r="BQ1014" s="2132" t="s">
        <v>312</v>
      </c>
      <c r="BR1014" s="2133"/>
      <c r="BS1014" s="2133"/>
      <c r="BT1014" s="2133"/>
      <c r="BU1014" s="2133"/>
      <c r="BV1014" s="2133"/>
      <c r="BW1014" s="2133"/>
      <c r="BX1014" s="2133"/>
      <c r="BY1014" s="2133"/>
      <c r="BZ1014" s="2133"/>
      <c r="CA1014" s="2133"/>
      <c r="CB1014" s="2133"/>
      <c r="CC1014" s="2133"/>
      <c r="CD1014" s="2134"/>
      <c r="CE1014" s="90"/>
      <c r="CF1014" s="90"/>
      <c r="CG1014" s="91"/>
      <c r="CH1014" s="77"/>
    </row>
    <row r="1015" spans="1:100" ht="11.25" customHeight="1" x14ac:dyDescent="0.2">
      <c r="A1015" s="132" t="str">
        <f>+IF('⑧一覧からの作成用データ（異動届）'!$AC$48="印刷ＯＫ→",1,"")</f>
        <v/>
      </c>
      <c r="B1015" s="2413"/>
      <c r="C1015" s="2413"/>
      <c r="D1015" s="2396"/>
      <c r="E1015" s="2396"/>
      <c r="F1015" s="2413"/>
      <c r="G1015" s="2413"/>
      <c r="H1015" s="2396"/>
      <c r="I1015" s="2396"/>
      <c r="J1015" s="486"/>
      <c r="K1015" s="2139" t="s">
        <v>45</v>
      </c>
      <c r="L1015" s="2140"/>
      <c r="M1015" s="2140"/>
      <c r="N1015" s="2140"/>
      <c r="O1015" s="2141"/>
      <c r="P1015" s="2145" t="s">
        <v>47</v>
      </c>
      <c r="Q1015" s="2146"/>
      <c r="R1015" s="2146"/>
      <c r="S1015" s="2146"/>
      <c r="T1015" s="2146"/>
      <c r="U1015" s="2146"/>
      <c r="V1015" s="2146"/>
      <c r="W1015" s="2146"/>
      <c r="X1015" s="2085"/>
      <c r="Y1015" s="2085"/>
      <c r="Z1015" s="2085"/>
      <c r="AA1015" s="2084" t="s">
        <v>49</v>
      </c>
      <c r="AB1015" s="2084"/>
      <c r="AC1015" s="2084"/>
      <c r="AD1015" s="2084"/>
      <c r="AE1015" s="2084"/>
      <c r="AF1015" s="2084"/>
      <c r="AG1015" s="2084"/>
      <c r="AH1015" s="2084"/>
      <c r="AI1015" s="2084"/>
      <c r="AJ1015" s="2084"/>
      <c r="AK1015" s="2084"/>
      <c r="AL1015" s="2084"/>
      <c r="AM1015" s="2084"/>
      <c r="AN1015" s="2084"/>
      <c r="AO1015" s="2084"/>
      <c r="AP1015" s="2084"/>
      <c r="AQ1015" s="2084"/>
      <c r="AR1015" s="2084"/>
      <c r="AS1015" s="2086"/>
      <c r="AT1015" s="2150" t="s">
        <v>526</v>
      </c>
      <c r="AU1015" s="2105"/>
      <c r="AV1015" s="2105" t="s">
        <v>51</v>
      </c>
      <c r="AW1015" s="2105" t="s">
        <v>506</v>
      </c>
      <c r="AX1015" s="2105"/>
      <c r="AY1015" s="2099" t="s">
        <v>52</v>
      </c>
      <c r="AZ1015" s="2101" t="str">
        <f>'⑧一覧からの作成用データ（異動届）'!$AB$48&amp;""</f>
        <v/>
      </c>
      <c r="BA1015" s="2102"/>
      <c r="BB1015" s="2102"/>
      <c r="BC1015" s="2102"/>
      <c r="BD1015" s="2102"/>
      <c r="BE1015" s="2102"/>
      <c r="BF1015" s="2102"/>
      <c r="BG1015" s="2102"/>
      <c r="BH1015" s="2102"/>
      <c r="BI1015" s="2105" t="s">
        <v>6</v>
      </c>
      <c r="BJ1015" s="2105"/>
      <c r="BK1015" s="51"/>
      <c r="BL1015" s="2126"/>
      <c r="BM1015" s="2127"/>
      <c r="BN1015" s="2127"/>
      <c r="BO1015" s="2127"/>
      <c r="BP1015" s="2128"/>
      <c r="BQ1015" s="2135"/>
      <c r="BR1015" s="2133"/>
      <c r="BS1015" s="2133"/>
      <c r="BT1015" s="2133"/>
      <c r="BU1015" s="2133"/>
      <c r="BV1015" s="2133"/>
      <c r="BW1015" s="2133"/>
      <c r="BX1015" s="2133"/>
      <c r="BY1015" s="2133"/>
      <c r="BZ1015" s="2133"/>
      <c r="CA1015" s="2133"/>
      <c r="CB1015" s="2133"/>
      <c r="CC1015" s="2133"/>
      <c r="CD1015" s="2134"/>
      <c r="CE1015" s="90"/>
      <c r="CF1015" s="90"/>
      <c r="CG1015" s="91"/>
      <c r="CH1015" s="77"/>
    </row>
    <row r="1016" spans="1:100" ht="11.25" customHeight="1" thickBot="1" x14ac:dyDescent="0.25">
      <c r="A1016" s="132" t="str">
        <f>+IF('⑧一覧からの作成用データ（異動届）'!$AC$48="印刷ＯＫ→",1,"")</f>
        <v/>
      </c>
      <c r="B1016" s="2413"/>
      <c r="C1016" s="2413"/>
      <c r="D1016" s="2396"/>
      <c r="E1016" s="2396"/>
      <c r="F1016" s="2413"/>
      <c r="G1016" s="2413"/>
      <c r="H1016" s="2396"/>
      <c r="I1016" s="2396"/>
      <c r="J1016" s="486"/>
      <c r="K1016" s="2142"/>
      <c r="L1016" s="2143"/>
      <c r="M1016" s="2143"/>
      <c r="N1016" s="2143"/>
      <c r="O1016" s="2144"/>
      <c r="P1016" s="2147"/>
      <c r="Q1016" s="2148"/>
      <c r="R1016" s="2148"/>
      <c r="S1016" s="2148"/>
      <c r="T1016" s="2148"/>
      <c r="U1016" s="2148"/>
      <c r="V1016" s="2148"/>
      <c r="W1016" s="2148"/>
      <c r="X1016" s="2149"/>
      <c r="Y1016" s="2149"/>
      <c r="Z1016" s="2149"/>
      <c r="AA1016" s="2094"/>
      <c r="AB1016" s="2094"/>
      <c r="AC1016" s="2094"/>
      <c r="AD1016" s="2094"/>
      <c r="AE1016" s="2094"/>
      <c r="AF1016" s="2094"/>
      <c r="AG1016" s="2094"/>
      <c r="AH1016" s="2094"/>
      <c r="AI1016" s="2094"/>
      <c r="AJ1016" s="2094"/>
      <c r="AK1016" s="2094"/>
      <c r="AL1016" s="2094"/>
      <c r="AM1016" s="2094"/>
      <c r="AN1016" s="2094"/>
      <c r="AO1016" s="2094"/>
      <c r="AP1016" s="2094"/>
      <c r="AQ1016" s="2094"/>
      <c r="AR1016" s="2094"/>
      <c r="AS1016" s="2095"/>
      <c r="AT1016" s="2151"/>
      <c r="AU1016" s="2106"/>
      <c r="AV1016" s="2106"/>
      <c r="AW1016" s="2106"/>
      <c r="AX1016" s="2106"/>
      <c r="AY1016" s="2100"/>
      <c r="AZ1016" s="2103"/>
      <c r="BA1016" s="2104"/>
      <c r="BB1016" s="2104"/>
      <c r="BC1016" s="2104"/>
      <c r="BD1016" s="2104"/>
      <c r="BE1016" s="2104"/>
      <c r="BF1016" s="2104"/>
      <c r="BG1016" s="2104"/>
      <c r="BH1016" s="2104"/>
      <c r="BI1016" s="2106"/>
      <c r="BJ1016" s="2106"/>
      <c r="BK1016" s="52"/>
      <c r="BL1016" s="2129"/>
      <c r="BM1016" s="2130"/>
      <c r="BN1016" s="2130"/>
      <c r="BO1016" s="2130"/>
      <c r="BP1016" s="2131"/>
      <c r="BQ1016" s="2136"/>
      <c r="BR1016" s="2137"/>
      <c r="BS1016" s="2137"/>
      <c r="BT1016" s="2137"/>
      <c r="BU1016" s="2137"/>
      <c r="BV1016" s="2137"/>
      <c r="BW1016" s="2137"/>
      <c r="BX1016" s="2137"/>
      <c r="BY1016" s="2137"/>
      <c r="BZ1016" s="2137"/>
      <c r="CA1016" s="2137"/>
      <c r="CB1016" s="2137"/>
      <c r="CC1016" s="2137"/>
      <c r="CD1016" s="2138"/>
      <c r="CE1016" s="90"/>
      <c r="CF1016" s="90"/>
      <c r="CG1016" s="91"/>
      <c r="CH1016" s="77"/>
    </row>
    <row r="1017" spans="1:100" ht="6.75" customHeight="1" x14ac:dyDescent="0.2">
      <c r="A1017" s="132" t="str">
        <f>+IF('⑧一覧からの作成用データ（異動届）'!$AC$48="印刷ＯＫ→",1,"")</f>
        <v/>
      </c>
      <c r="B1017" s="2413"/>
      <c r="C1017" s="2413"/>
      <c r="D1017" s="2396"/>
      <c r="E1017" s="2396"/>
      <c r="F1017" s="2413"/>
      <c r="G1017" s="2413"/>
      <c r="H1017" s="2396"/>
      <c r="I1017" s="2396"/>
      <c r="J1017" s="486"/>
      <c r="K1017" s="2107" t="s">
        <v>80</v>
      </c>
      <c r="L1017" s="2107"/>
      <c r="M1017" s="2107"/>
      <c r="N1017" s="2107"/>
      <c r="O1017" s="2107"/>
      <c r="P1017" s="2107"/>
      <c r="Q1017" s="2107"/>
      <c r="R1017" s="2107"/>
      <c r="S1017" s="2107"/>
      <c r="T1017" s="2107"/>
      <c r="U1017" s="2107"/>
      <c r="V1017" s="2107"/>
      <c r="W1017" s="2107"/>
      <c r="X1017" s="2107"/>
      <c r="Y1017" s="2107"/>
      <c r="Z1017" s="2107"/>
      <c r="AA1017" s="2107"/>
      <c r="AB1017" s="2107"/>
      <c r="AC1017" s="2107"/>
      <c r="AD1017" s="2107"/>
      <c r="AE1017" s="2107"/>
      <c r="AF1017" s="2107"/>
      <c r="AG1017" s="2107"/>
      <c r="AH1017" s="2107"/>
      <c r="AI1017" s="2107"/>
      <c r="AJ1017" s="2107"/>
      <c r="AK1017" s="2107"/>
      <c r="AL1017" s="2107"/>
      <c r="AM1017" s="2107"/>
      <c r="AN1017" s="2107"/>
      <c r="AO1017" s="2107"/>
      <c r="AP1017" s="2107"/>
      <c r="AQ1017" s="2107"/>
      <c r="AR1017" s="2107"/>
      <c r="AS1017" s="2107"/>
      <c r="AT1017" s="2107"/>
      <c r="AU1017" s="2107"/>
      <c r="AV1017" s="2107"/>
      <c r="AW1017" s="2107"/>
      <c r="AX1017" s="2107"/>
      <c r="AY1017" s="2107"/>
      <c r="AZ1017" s="2107"/>
      <c r="BA1017" s="2107"/>
      <c r="BB1017" s="2107"/>
      <c r="BC1017" s="2107"/>
      <c r="BD1017" s="2107"/>
      <c r="BE1017" s="2107"/>
      <c r="BF1017" s="2107"/>
      <c r="BG1017" s="53"/>
      <c r="BH1017" s="53"/>
      <c r="BI1017" s="53"/>
      <c r="BJ1017" s="53"/>
      <c r="BK1017" s="54"/>
      <c r="BL1017" s="54"/>
      <c r="BM1017" s="54"/>
      <c r="BN1017" s="54"/>
      <c r="BO1017" s="54"/>
      <c r="BP1017" s="54"/>
      <c r="BQ1017" s="54"/>
      <c r="BR1017" s="54"/>
      <c r="BS1017" s="54"/>
      <c r="BT1017" s="54"/>
      <c r="BU1017" s="54"/>
      <c r="BV1017" s="54"/>
      <c r="BW1017" s="54"/>
      <c r="BX1017" s="54"/>
      <c r="BY1017" s="54"/>
      <c r="BZ1017" s="54"/>
      <c r="CA1017" s="54"/>
      <c r="CB1017" s="55"/>
      <c r="CC1017" s="55"/>
      <c r="CD1017" s="55"/>
      <c r="CE1017" s="90"/>
      <c r="CF1017" s="90"/>
      <c r="CG1017" s="91"/>
      <c r="CH1017" s="77"/>
    </row>
    <row r="1018" spans="1:100" ht="13.5" customHeight="1" x14ac:dyDescent="0.2">
      <c r="A1018" s="132" t="str">
        <f>+IF('⑧一覧からの作成用データ（異動届）'!$AC$48="印刷ＯＫ→",1,"")</f>
        <v/>
      </c>
      <c r="B1018" s="2413"/>
      <c r="C1018" s="2413"/>
      <c r="D1018" s="2396"/>
      <c r="E1018" s="2396"/>
      <c r="F1018" s="2413"/>
      <c r="G1018" s="2413"/>
      <c r="H1018" s="2396"/>
      <c r="I1018" s="2396"/>
      <c r="J1018" s="486"/>
      <c r="K1018" s="2108"/>
      <c r="L1018" s="2108"/>
      <c r="M1018" s="2108"/>
      <c r="N1018" s="2108"/>
      <c r="O1018" s="2108"/>
      <c r="P1018" s="2108"/>
      <c r="Q1018" s="2108"/>
      <c r="R1018" s="2108"/>
      <c r="S1018" s="2108"/>
      <c r="T1018" s="2108"/>
      <c r="U1018" s="2108"/>
      <c r="V1018" s="2108"/>
      <c r="W1018" s="2108"/>
      <c r="X1018" s="2108"/>
      <c r="Y1018" s="2108"/>
      <c r="Z1018" s="2108"/>
      <c r="AA1018" s="2108"/>
      <c r="AB1018" s="2108"/>
      <c r="AC1018" s="2108"/>
      <c r="AD1018" s="2108"/>
      <c r="AE1018" s="2108"/>
      <c r="AF1018" s="2108"/>
      <c r="AG1018" s="2108"/>
      <c r="AH1018" s="2108"/>
      <c r="AI1018" s="2108"/>
      <c r="AJ1018" s="2108"/>
      <c r="AK1018" s="2108"/>
      <c r="AL1018" s="2108"/>
      <c r="AM1018" s="2108"/>
      <c r="AN1018" s="2108"/>
      <c r="AO1018" s="2108"/>
      <c r="AP1018" s="2108"/>
      <c r="AQ1018" s="2108"/>
      <c r="AR1018" s="2108"/>
      <c r="AS1018" s="2108"/>
      <c r="AT1018" s="2108"/>
      <c r="AU1018" s="2108"/>
      <c r="AV1018" s="2108"/>
      <c r="AW1018" s="2108"/>
      <c r="AX1018" s="2108"/>
      <c r="AY1018" s="2108"/>
      <c r="AZ1018" s="2108"/>
      <c r="BA1018" s="2108"/>
      <c r="BB1018" s="2108"/>
      <c r="BC1018" s="2108"/>
      <c r="BD1018" s="2108"/>
      <c r="BE1018" s="2108"/>
      <c r="BF1018" s="2108"/>
      <c r="BG1018" s="53"/>
      <c r="BH1018" s="53"/>
      <c r="BI1018" s="53"/>
      <c r="BJ1018" s="53"/>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90"/>
      <c r="CF1018" s="90"/>
      <c r="CG1018" s="91"/>
      <c r="CH1018" s="77"/>
      <c r="CN1018" s="85"/>
      <c r="CO1018" s="85"/>
      <c r="CP1018" s="85"/>
      <c r="CQ1018" s="85"/>
      <c r="CR1018" s="85"/>
      <c r="CS1018" s="85"/>
      <c r="CT1018" s="85"/>
    </row>
    <row r="1019" spans="1:100" ht="11.25" customHeight="1" x14ac:dyDescent="0.2">
      <c r="A1019" s="132" t="str">
        <f>+IF('⑧一覧からの作成用データ（異動届）'!$AC$48="印刷ＯＫ→",1,"")</f>
        <v/>
      </c>
      <c r="B1019" s="2413"/>
      <c r="C1019" s="2413"/>
      <c r="D1019" s="2396"/>
      <c r="E1019" s="2396"/>
      <c r="F1019" s="2413"/>
      <c r="G1019" s="2413"/>
      <c r="H1019" s="2396"/>
      <c r="I1019" s="2396"/>
      <c r="J1019" s="486"/>
      <c r="K1019" s="2109" t="s">
        <v>44</v>
      </c>
      <c r="L1019" s="2110"/>
      <c r="M1019" s="2110"/>
      <c r="N1019" s="2110"/>
      <c r="O1019" s="2111"/>
      <c r="P1019" s="2115" t="s">
        <v>57</v>
      </c>
      <c r="Q1019" s="2115"/>
      <c r="R1019" s="2115"/>
      <c r="S1019" s="2115"/>
      <c r="T1019" s="2115"/>
      <c r="U1019" s="2115"/>
      <c r="V1019" s="2117" t="str">
        <f>'⑧一覧からの作成用データ（異動届）'!$R$48&amp;""</f>
        <v/>
      </c>
      <c r="W1019" s="2117"/>
      <c r="X1019" s="2117"/>
      <c r="Y1019" s="2119" t="s">
        <v>58</v>
      </c>
      <c r="Z1019" s="2119"/>
      <c r="AA1019" s="2119"/>
      <c r="AB1019" s="2119"/>
      <c r="AC1019" s="2119"/>
      <c r="AD1019" s="2119"/>
      <c r="AE1019" s="2119"/>
      <c r="AF1019" s="2119"/>
      <c r="AG1019" s="2119"/>
      <c r="AH1019" s="2119"/>
      <c r="AI1019" s="2119"/>
      <c r="AJ1019" s="2119"/>
      <c r="AK1019" s="2119"/>
      <c r="AL1019" s="2119"/>
      <c r="AM1019" s="2119"/>
      <c r="AN1019" s="2119"/>
      <c r="AO1019" s="2119"/>
      <c r="AP1019" s="2119"/>
      <c r="AQ1019" s="2119"/>
      <c r="AR1019" s="2119"/>
      <c r="AS1019" s="2119"/>
      <c r="AT1019" s="2119"/>
      <c r="AU1019" s="2119"/>
      <c r="AV1019" s="2119"/>
      <c r="AW1019" s="2119"/>
      <c r="AX1019" s="2119"/>
      <c r="AY1019" s="2119"/>
      <c r="AZ1019" s="2119"/>
      <c r="BA1019" s="2119"/>
      <c r="BB1019" s="2119"/>
      <c r="BC1019" s="2119"/>
      <c r="BD1019" s="2120"/>
      <c r="BE1019" s="56"/>
      <c r="BF1019" s="56"/>
      <c r="BG1019" s="2446" t="s">
        <v>470</v>
      </c>
      <c r="BH1019" s="2446"/>
      <c r="BI1019" s="2160"/>
      <c r="BJ1019" s="2160"/>
      <c r="BK1019" s="2160"/>
      <c r="BL1019" s="2160"/>
      <c r="BM1019" s="2160"/>
      <c r="BN1019" s="2160"/>
      <c r="BO1019" s="2160"/>
      <c r="BP1019" s="2160"/>
      <c r="BQ1019" s="2160"/>
      <c r="BR1019" s="2160"/>
      <c r="BS1019" s="2160"/>
      <c r="BT1019" s="2160"/>
      <c r="BU1019" s="2160"/>
      <c r="BV1019" s="2160"/>
      <c r="BW1019" s="2160"/>
      <c r="BX1019" s="2160"/>
      <c r="BY1019" s="2160"/>
      <c r="BZ1019" s="2160"/>
      <c r="CA1019" s="2160"/>
      <c r="CB1019" s="2160"/>
      <c r="CC1019" s="2160"/>
      <c r="CD1019" s="2160"/>
      <c r="CE1019" s="90"/>
      <c r="CF1019" s="90"/>
      <c r="CG1019" s="91"/>
      <c r="CH1019" s="77"/>
      <c r="CN1019" s="85"/>
      <c r="CO1019" s="85"/>
      <c r="CP1019" s="85"/>
      <c r="CQ1019" s="85"/>
      <c r="CR1019" s="85"/>
      <c r="CS1019" s="85"/>
      <c r="CT1019" s="85"/>
    </row>
    <row r="1020" spans="1:100" ht="11.25" customHeight="1" x14ac:dyDescent="0.2">
      <c r="A1020" s="132" t="str">
        <f>+IF('⑧一覧からの作成用データ（異動届）'!$AC$48="印刷ＯＫ→",1,"")</f>
        <v/>
      </c>
      <c r="B1020" s="2413"/>
      <c r="C1020" s="2413"/>
      <c r="D1020" s="2396"/>
      <c r="E1020" s="2396"/>
      <c r="F1020" s="2413"/>
      <c r="G1020" s="2413"/>
      <c r="H1020" s="2396"/>
      <c r="I1020" s="2396"/>
      <c r="J1020" s="486"/>
      <c r="K1020" s="2112"/>
      <c r="L1020" s="2113"/>
      <c r="M1020" s="2113"/>
      <c r="N1020" s="2113"/>
      <c r="O1020" s="2114"/>
      <c r="P1020" s="2116"/>
      <c r="Q1020" s="2116"/>
      <c r="R1020" s="2116"/>
      <c r="S1020" s="2116"/>
      <c r="T1020" s="2116"/>
      <c r="U1020" s="2116"/>
      <c r="V1020" s="2118"/>
      <c r="W1020" s="2118"/>
      <c r="X1020" s="2118"/>
      <c r="Y1020" s="2084"/>
      <c r="Z1020" s="2084"/>
      <c r="AA1020" s="2084"/>
      <c r="AB1020" s="2084"/>
      <c r="AC1020" s="2084"/>
      <c r="AD1020" s="2084"/>
      <c r="AE1020" s="2084"/>
      <c r="AF1020" s="2084"/>
      <c r="AG1020" s="2084"/>
      <c r="AH1020" s="2084"/>
      <c r="AI1020" s="2084"/>
      <c r="AJ1020" s="2084"/>
      <c r="AK1020" s="2084"/>
      <c r="AL1020" s="2084"/>
      <c r="AM1020" s="2084"/>
      <c r="AN1020" s="2084"/>
      <c r="AO1020" s="2084"/>
      <c r="AP1020" s="2084"/>
      <c r="AQ1020" s="2084"/>
      <c r="AR1020" s="2084"/>
      <c r="AS1020" s="2084"/>
      <c r="AT1020" s="2084"/>
      <c r="AU1020" s="2084"/>
      <c r="AV1020" s="2084"/>
      <c r="AW1020" s="2084"/>
      <c r="AX1020" s="2084"/>
      <c r="AY1020" s="2084"/>
      <c r="AZ1020" s="2084"/>
      <c r="BA1020" s="2084"/>
      <c r="BB1020" s="2084"/>
      <c r="BC1020" s="2084"/>
      <c r="BD1020" s="2086"/>
      <c r="BE1020" s="56"/>
      <c r="BF1020" s="56"/>
      <c r="BG1020" s="2446"/>
      <c r="BH1020" s="2446"/>
      <c r="BI1020" s="2160"/>
      <c r="BJ1020" s="2160"/>
      <c r="BK1020" s="2160"/>
      <c r="BL1020" s="2160"/>
      <c r="BM1020" s="2160"/>
      <c r="BN1020" s="2160"/>
      <c r="BO1020" s="2160"/>
      <c r="BP1020" s="2160"/>
      <c r="BQ1020" s="2160"/>
      <c r="BR1020" s="2160"/>
      <c r="BS1020" s="2160"/>
      <c r="BT1020" s="2160"/>
      <c r="BU1020" s="2160"/>
      <c r="BV1020" s="2160"/>
      <c r="BW1020" s="2160"/>
      <c r="BX1020" s="2160"/>
      <c r="BY1020" s="2160"/>
      <c r="BZ1020" s="2160"/>
      <c r="CA1020" s="2160"/>
      <c r="CB1020" s="2160"/>
      <c r="CC1020" s="2160"/>
      <c r="CD1020" s="2160"/>
      <c r="CE1020" s="90"/>
      <c r="CF1020" s="90"/>
      <c r="CG1020" s="91"/>
      <c r="CH1020" s="77"/>
      <c r="CN1020" s="85"/>
      <c r="CO1020" s="85"/>
      <c r="CP1020" s="85"/>
      <c r="CQ1020" s="85"/>
      <c r="CR1020" s="85"/>
      <c r="CS1020" s="85"/>
      <c r="CT1020" s="85"/>
    </row>
    <row r="1021" spans="1:100" ht="11.25" customHeight="1" x14ac:dyDescent="0.2">
      <c r="A1021" s="132" t="str">
        <f>+IF('⑧一覧からの作成用データ（異動届）'!$AC$48="印刷ＯＫ→",1,"")</f>
        <v/>
      </c>
      <c r="B1021" s="2413"/>
      <c r="C1021" s="2413"/>
      <c r="D1021" s="2396"/>
      <c r="E1021" s="2396"/>
      <c r="F1021" s="2413"/>
      <c r="G1021" s="2413"/>
      <c r="H1021" s="2396"/>
      <c r="I1021" s="2396"/>
      <c r="J1021" s="486"/>
      <c r="K1021" s="2112"/>
      <c r="L1021" s="2113"/>
      <c r="M1021" s="2113"/>
      <c r="N1021" s="2113"/>
      <c r="O1021" s="2114"/>
      <c r="P1021" s="2084" t="s">
        <v>56</v>
      </c>
      <c r="Q1021" s="2084"/>
      <c r="R1021" s="2084"/>
      <c r="S1021" s="2084"/>
      <c r="T1021" s="2085"/>
      <c r="U1021" s="2085"/>
      <c r="V1021" s="2085"/>
      <c r="W1021" s="2084" t="s">
        <v>59</v>
      </c>
      <c r="X1021" s="2084"/>
      <c r="Y1021" s="2084"/>
      <c r="Z1021" s="2084"/>
      <c r="AA1021" s="2084"/>
      <c r="AB1021" s="2084"/>
      <c r="AC1021" s="2084"/>
      <c r="AD1021" s="2084"/>
      <c r="AE1021" s="2084"/>
      <c r="AF1021" s="2084"/>
      <c r="AG1021" s="2084"/>
      <c r="AH1021" s="2084"/>
      <c r="AI1021" s="2084"/>
      <c r="AJ1021" s="2084"/>
      <c r="AK1021" s="2084"/>
      <c r="AL1021" s="2084"/>
      <c r="AM1021" s="2084"/>
      <c r="AN1021" s="2084"/>
      <c r="AO1021" s="2084"/>
      <c r="AP1021" s="2084"/>
      <c r="AQ1021" s="2084"/>
      <c r="AR1021" s="2084"/>
      <c r="AS1021" s="2084"/>
      <c r="AT1021" s="2084"/>
      <c r="AU1021" s="2084"/>
      <c r="AV1021" s="2084"/>
      <c r="AW1021" s="2084"/>
      <c r="AX1021" s="2084"/>
      <c r="AY1021" s="2084"/>
      <c r="AZ1021" s="2084"/>
      <c r="BA1021" s="2084"/>
      <c r="BB1021" s="2084"/>
      <c r="BC1021" s="2084"/>
      <c r="BD1021" s="2086"/>
      <c r="BE1021" s="56"/>
      <c r="BF1021" s="56"/>
      <c r="BG1021" s="2446"/>
      <c r="BH1021" s="2446"/>
      <c r="BI1021" s="2160"/>
      <c r="BJ1021" s="2160"/>
      <c r="BK1021" s="2160"/>
      <c r="BL1021" s="2160"/>
      <c r="BM1021" s="2160"/>
      <c r="BN1021" s="2160"/>
      <c r="BO1021" s="2160"/>
      <c r="BP1021" s="2160"/>
      <c r="BQ1021" s="2160"/>
      <c r="BR1021" s="2160"/>
      <c r="BS1021" s="2160"/>
      <c r="BT1021" s="2160"/>
      <c r="BU1021" s="2160"/>
      <c r="BV1021" s="2160"/>
      <c r="BW1021" s="2160"/>
      <c r="BX1021" s="2160"/>
      <c r="BY1021" s="2160"/>
      <c r="BZ1021" s="2160"/>
      <c r="CA1021" s="2160"/>
      <c r="CB1021" s="2160"/>
      <c r="CC1021" s="2160"/>
      <c r="CD1021" s="2160"/>
      <c r="CE1021" s="90"/>
      <c r="CF1021" s="90"/>
      <c r="CG1021" s="91"/>
      <c r="CH1021" s="77"/>
      <c r="CN1021" s="85"/>
      <c r="CO1021" s="85"/>
      <c r="CP1021" s="85"/>
      <c r="CQ1021" s="85"/>
      <c r="CR1021" s="85"/>
      <c r="CS1021" s="85"/>
      <c r="CT1021" s="85"/>
    </row>
    <row r="1022" spans="1:100" ht="11.25" customHeight="1" x14ac:dyDescent="0.2">
      <c r="A1022" s="132" t="str">
        <f>+IF('⑧一覧からの作成用データ（異動届）'!$AC$48="印刷ＯＫ→",1,"")</f>
        <v/>
      </c>
      <c r="B1022" s="2413"/>
      <c r="C1022" s="2413"/>
      <c r="D1022" s="2396"/>
      <c r="E1022" s="2396"/>
      <c r="F1022" s="2413"/>
      <c r="G1022" s="2413"/>
      <c r="H1022" s="2396"/>
      <c r="I1022" s="2396"/>
      <c r="J1022" s="486"/>
      <c r="K1022" s="2139" t="s">
        <v>45</v>
      </c>
      <c r="L1022" s="2140"/>
      <c r="M1022" s="2140"/>
      <c r="N1022" s="2140"/>
      <c r="O1022" s="2141"/>
      <c r="P1022" s="2084"/>
      <c r="Q1022" s="2084"/>
      <c r="R1022" s="2084"/>
      <c r="S1022" s="2084"/>
      <c r="T1022" s="2085"/>
      <c r="U1022" s="2085"/>
      <c r="V1022" s="2085"/>
      <c r="W1022" s="2084"/>
      <c r="X1022" s="2084"/>
      <c r="Y1022" s="2084"/>
      <c r="Z1022" s="2084"/>
      <c r="AA1022" s="2084"/>
      <c r="AB1022" s="2084"/>
      <c r="AC1022" s="2084"/>
      <c r="AD1022" s="2084"/>
      <c r="AE1022" s="2084"/>
      <c r="AF1022" s="2084"/>
      <c r="AG1022" s="2084"/>
      <c r="AH1022" s="2084"/>
      <c r="AI1022" s="2084"/>
      <c r="AJ1022" s="2084"/>
      <c r="AK1022" s="2084"/>
      <c r="AL1022" s="2084"/>
      <c r="AM1022" s="2084"/>
      <c r="AN1022" s="2084"/>
      <c r="AO1022" s="2084"/>
      <c r="AP1022" s="2084"/>
      <c r="AQ1022" s="2084"/>
      <c r="AR1022" s="2084"/>
      <c r="AS1022" s="2084"/>
      <c r="AT1022" s="2084"/>
      <c r="AU1022" s="2084"/>
      <c r="AV1022" s="2084"/>
      <c r="AW1022" s="2084"/>
      <c r="AX1022" s="2084"/>
      <c r="AY1022" s="2084"/>
      <c r="AZ1022" s="2084"/>
      <c r="BA1022" s="2084"/>
      <c r="BB1022" s="2084"/>
      <c r="BC1022" s="2084"/>
      <c r="BD1022" s="2086"/>
      <c r="BE1022" s="56"/>
      <c r="BF1022" s="56"/>
      <c r="BG1022" s="2446"/>
      <c r="BH1022" s="2446"/>
      <c r="BI1022" s="2160"/>
      <c r="BJ1022" s="2160"/>
      <c r="BK1022" s="2160"/>
      <c r="BL1022" s="2160"/>
      <c r="BM1022" s="2160"/>
      <c r="BN1022" s="2160"/>
      <c r="BO1022" s="2160"/>
      <c r="BP1022" s="2160"/>
      <c r="BQ1022" s="2160"/>
      <c r="BR1022" s="2160"/>
      <c r="BS1022" s="2160"/>
      <c r="BT1022" s="2160"/>
      <c r="BU1022" s="2160"/>
      <c r="BV1022" s="2160"/>
      <c r="BW1022" s="2160"/>
      <c r="BX1022" s="2160"/>
      <c r="BY1022" s="2160"/>
      <c r="BZ1022" s="2160"/>
      <c r="CA1022" s="2160"/>
      <c r="CB1022" s="2160"/>
      <c r="CC1022" s="2160"/>
      <c r="CD1022" s="2160"/>
      <c r="CE1022" s="35"/>
      <c r="CF1022" s="90"/>
      <c r="CG1022" s="91"/>
      <c r="CH1022" s="77"/>
      <c r="CN1022" s="85"/>
      <c r="CO1022" s="85"/>
      <c r="CP1022" s="85"/>
      <c r="CQ1022" s="85"/>
      <c r="CR1022" s="85"/>
      <c r="CS1022" s="85"/>
      <c r="CT1022" s="85"/>
    </row>
    <row r="1023" spans="1:100" ht="11.25" customHeight="1" x14ac:dyDescent="0.2">
      <c r="A1023" s="132" t="str">
        <f>+IF('⑧一覧からの作成用データ（異動届）'!$AC$48="印刷ＯＫ→",1,"")</f>
        <v/>
      </c>
      <c r="B1023" s="2413"/>
      <c r="C1023" s="2413"/>
      <c r="D1023" s="2396"/>
      <c r="E1023" s="2396"/>
      <c r="F1023" s="2413"/>
      <c r="G1023" s="2413"/>
      <c r="H1023" s="2396"/>
      <c r="I1023" s="2396"/>
      <c r="J1023" s="486"/>
      <c r="K1023" s="2142"/>
      <c r="L1023" s="2143"/>
      <c r="M1023" s="2143"/>
      <c r="N1023" s="2143"/>
      <c r="O1023" s="2144"/>
      <c r="P1023" s="2093"/>
      <c r="Q1023" s="2094"/>
      <c r="R1023" s="2094"/>
      <c r="S1023" s="2094"/>
      <c r="T1023" s="2094"/>
      <c r="U1023" s="2094"/>
      <c r="V1023" s="2094"/>
      <c r="W1023" s="2094"/>
      <c r="X1023" s="2094"/>
      <c r="Y1023" s="2094"/>
      <c r="Z1023" s="2094"/>
      <c r="AA1023" s="2094"/>
      <c r="AB1023" s="2094"/>
      <c r="AC1023" s="2094"/>
      <c r="AD1023" s="2094"/>
      <c r="AE1023" s="2094"/>
      <c r="AF1023" s="2094"/>
      <c r="AG1023" s="2094"/>
      <c r="AH1023" s="2094"/>
      <c r="AI1023" s="2094"/>
      <c r="AJ1023" s="2094"/>
      <c r="AK1023" s="2094"/>
      <c r="AL1023" s="2094"/>
      <c r="AM1023" s="2094"/>
      <c r="AN1023" s="2094"/>
      <c r="AO1023" s="2094"/>
      <c r="AP1023" s="2094"/>
      <c r="AQ1023" s="2094"/>
      <c r="AR1023" s="2094"/>
      <c r="AS1023" s="2094"/>
      <c r="AT1023" s="2094"/>
      <c r="AU1023" s="2094"/>
      <c r="AV1023" s="2094"/>
      <c r="AW1023" s="2094"/>
      <c r="AX1023" s="2094"/>
      <c r="AY1023" s="2094"/>
      <c r="AZ1023" s="2094"/>
      <c r="BA1023" s="2094"/>
      <c r="BB1023" s="2094"/>
      <c r="BC1023" s="2094"/>
      <c r="BD1023" s="2095"/>
      <c r="BE1023" s="56"/>
      <c r="BF1023" s="56"/>
      <c r="BG1023" s="2446"/>
      <c r="BH1023" s="2446"/>
      <c r="BI1023" s="2160"/>
      <c r="BJ1023" s="2160"/>
      <c r="BK1023" s="2160"/>
      <c r="BL1023" s="2160"/>
      <c r="BM1023" s="2160"/>
      <c r="BN1023" s="2160"/>
      <c r="BO1023" s="2160"/>
      <c r="BP1023" s="2160"/>
      <c r="BQ1023" s="2160"/>
      <c r="BR1023" s="2160"/>
      <c r="BS1023" s="2160"/>
      <c r="BT1023" s="2160"/>
      <c r="BU1023" s="2160"/>
      <c r="BV1023" s="2160"/>
      <c r="BW1023" s="2160"/>
      <c r="BX1023" s="2160"/>
      <c r="BY1023" s="2160"/>
      <c r="BZ1023" s="2160"/>
      <c r="CA1023" s="2160"/>
      <c r="CB1023" s="2160"/>
      <c r="CC1023" s="2160"/>
      <c r="CD1023" s="2160"/>
      <c r="CE1023" s="90"/>
      <c r="CF1023" s="90"/>
      <c r="CG1023" s="77"/>
      <c r="CH1023" s="77"/>
      <c r="CN1023" s="85"/>
      <c r="CO1023" s="85"/>
      <c r="CP1023" s="85"/>
      <c r="CQ1023" s="85"/>
      <c r="CR1023" s="85"/>
      <c r="CS1023" s="85"/>
      <c r="CT1023" s="85"/>
      <c r="CU1023" s="85"/>
      <c r="CV1023" s="85"/>
    </row>
    <row r="1024" spans="1:100" ht="11.25" customHeight="1" x14ac:dyDescent="0.2">
      <c r="A1024" s="132" t="str">
        <f>+IF('⑧一覧からの作成用データ（異動届）'!$AC$48="印刷ＯＫ→",1,"")</f>
        <v/>
      </c>
      <c r="B1024" s="2413"/>
      <c r="C1024" s="2413"/>
      <c r="D1024" s="2396"/>
      <c r="E1024" s="2396"/>
      <c r="F1024" s="2413"/>
      <c r="G1024" s="2413"/>
      <c r="H1024" s="2396"/>
      <c r="I1024" s="2396"/>
      <c r="J1024" s="486"/>
      <c r="K1024" s="1691" t="s">
        <v>69</v>
      </c>
      <c r="L1024" s="1691"/>
      <c r="M1024" s="1691"/>
      <c r="N1024" s="1691"/>
      <c r="O1024" s="1691"/>
      <c r="P1024" s="2097" t="s">
        <v>70</v>
      </c>
      <c r="Q1024" s="2097"/>
      <c r="R1024" s="2097"/>
      <c r="S1024" s="2097"/>
      <c r="T1024" s="2097"/>
      <c r="U1024" s="2097"/>
      <c r="V1024" s="2097"/>
      <c r="W1024" s="2097"/>
      <c r="X1024" s="2097"/>
      <c r="Y1024" s="2097"/>
      <c r="Z1024" s="2097"/>
      <c r="AA1024" s="2097"/>
      <c r="AB1024" s="2097"/>
      <c r="AC1024" s="2097"/>
      <c r="AD1024" s="2097"/>
      <c r="AE1024" s="2097"/>
      <c r="AF1024" s="2097"/>
      <c r="AG1024" s="2097"/>
      <c r="AH1024" s="2097"/>
      <c r="AI1024" s="2097"/>
      <c r="AJ1024" s="2097"/>
      <c r="AK1024" s="2097"/>
      <c r="AL1024" s="2097"/>
      <c r="AM1024" s="2097"/>
      <c r="AN1024" s="2097"/>
      <c r="AO1024" s="2097"/>
      <c r="AP1024" s="2097"/>
      <c r="AQ1024" s="2097"/>
      <c r="AR1024" s="2097"/>
      <c r="AS1024" s="2097"/>
      <c r="AT1024" s="2097"/>
      <c r="AU1024" s="2097"/>
      <c r="AV1024" s="2097"/>
      <c r="AW1024" s="2097"/>
      <c r="AX1024" s="2097"/>
      <c r="AY1024" s="2097"/>
      <c r="AZ1024" s="2097"/>
      <c r="BA1024" s="2097"/>
      <c r="BB1024" s="2097"/>
      <c r="BC1024" s="2097"/>
      <c r="BD1024" s="2097"/>
      <c r="BE1024" s="65"/>
      <c r="BF1024" s="65"/>
      <c r="BG1024" s="2446"/>
      <c r="BH1024" s="2446"/>
      <c r="BI1024" s="2160"/>
      <c r="BJ1024" s="2160"/>
      <c r="BK1024" s="2160"/>
      <c r="BL1024" s="2160"/>
      <c r="BM1024" s="2160"/>
      <c r="BN1024" s="2160"/>
      <c r="BO1024" s="2160"/>
      <c r="BP1024" s="2160"/>
      <c r="BQ1024" s="2160"/>
      <c r="BR1024" s="2160"/>
      <c r="BS1024" s="2160"/>
      <c r="BT1024" s="2160"/>
      <c r="BU1024" s="2160"/>
      <c r="BV1024" s="2160"/>
      <c r="BW1024" s="2160"/>
      <c r="BX1024" s="2160"/>
      <c r="BY1024" s="2160"/>
      <c r="BZ1024" s="2160"/>
      <c r="CA1024" s="2160"/>
      <c r="CB1024" s="2160"/>
      <c r="CC1024" s="2160"/>
      <c r="CD1024" s="2160"/>
      <c r="CE1024" s="76"/>
      <c r="CF1024" s="76"/>
      <c r="CG1024" s="77"/>
      <c r="CH1024" s="77"/>
      <c r="CN1024" s="85"/>
      <c r="CO1024" s="85"/>
      <c r="CP1024" s="85"/>
      <c r="CQ1024" s="85"/>
      <c r="CR1024" s="85"/>
      <c r="CS1024" s="85"/>
      <c r="CT1024" s="85"/>
      <c r="CU1024" s="85"/>
      <c r="CV1024" s="85"/>
    </row>
    <row r="1025" spans="1:100" ht="13.5" customHeight="1" x14ac:dyDescent="0.2">
      <c r="A1025" s="132" t="str">
        <f>+IF('⑧一覧からの作成用データ（異動届）'!$AC$48="印刷ＯＫ→",1,"")</f>
        <v/>
      </c>
      <c r="B1025" s="2413"/>
      <c r="C1025" s="2413"/>
      <c r="D1025" s="2396"/>
      <c r="E1025" s="2396"/>
      <c r="F1025" s="2413"/>
      <c r="G1025" s="2413"/>
      <c r="H1025" s="2396"/>
      <c r="I1025" s="2396"/>
      <c r="J1025" s="486"/>
      <c r="K1025" s="2096"/>
      <c r="L1025" s="2096"/>
      <c r="M1025" s="2096"/>
      <c r="N1025" s="2096"/>
      <c r="O1025" s="2096"/>
      <c r="P1025" s="2098"/>
      <c r="Q1025" s="2098"/>
      <c r="R1025" s="2098"/>
      <c r="S1025" s="2098"/>
      <c r="T1025" s="2098"/>
      <c r="U1025" s="2098"/>
      <c r="V1025" s="2098"/>
      <c r="W1025" s="2098"/>
      <c r="X1025" s="2098"/>
      <c r="Y1025" s="2098"/>
      <c r="Z1025" s="2098"/>
      <c r="AA1025" s="2098"/>
      <c r="AB1025" s="2098"/>
      <c r="AC1025" s="2098"/>
      <c r="AD1025" s="2098"/>
      <c r="AE1025" s="2098"/>
      <c r="AF1025" s="2098"/>
      <c r="AG1025" s="2098"/>
      <c r="AH1025" s="2098"/>
      <c r="AI1025" s="2098"/>
      <c r="AJ1025" s="2098"/>
      <c r="AK1025" s="2098"/>
      <c r="AL1025" s="2098"/>
      <c r="AM1025" s="2098"/>
      <c r="AN1025" s="2098"/>
      <c r="AO1025" s="2098"/>
      <c r="AP1025" s="2098"/>
      <c r="AQ1025" s="2098"/>
      <c r="AR1025" s="2098"/>
      <c r="AS1025" s="2098"/>
      <c r="AT1025" s="2098"/>
      <c r="AU1025" s="2098"/>
      <c r="AV1025" s="2098"/>
      <c r="AW1025" s="2098"/>
      <c r="AX1025" s="2098"/>
      <c r="AY1025" s="2098"/>
      <c r="AZ1025" s="2098"/>
      <c r="BA1025" s="2098"/>
      <c r="BB1025" s="2098"/>
      <c r="BC1025" s="2098"/>
      <c r="BD1025" s="2098"/>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76"/>
      <c r="CC1025" s="76"/>
      <c r="CD1025" s="76"/>
      <c r="CE1025" s="76"/>
      <c r="CF1025" s="76"/>
      <c r="CG1025" s="77"/>
      <c r="CH1025" s="77"/>
      <c r="CN1025" s="85"/>
      <c r="CO1025" s="85"/>
      <c r="CP1025" s="85"/>
      <c r="CQ1025" s="85"/>
      <c r="CR1025" s="85"/>
      <c r="CS1025" s="85"/>
      <c r="CT1025" s="85"/>
      <c r="CU1025" s="85"/>
      <c r="CV1025" s="85"/>
    </row>
    <row r="1026" spans="1:100" ht="13.5" customHeight="1" x14ac:dyDescent="0.2">
      <c r="A1026" s="132" t="str">
        <f>+IF('⑧一覧からの作成用データ（異動届）'!$AC$48="印刷ＯＫ→",1,"")</f>
        <v/>
      </c>
      <c r="B1026" s="2413"/>
      <c r="C1026" s="2413"/>
      <c r="D1026" s="2396"/>
      <c r="E1026" s="2396"/>
      <c r="F1026" s="2413"/>
      <c r="G1026" s="2413"/>
      <c r="H1026" s="2396"/>
      <c r="I1026" s="2396"/>
      <c r="J1026" s="486"/>
      <c r="K1026" s="66"/>
      <c r="L1026" s="66"/>
      <c r="M1026" s="66"/>
      <c r="N1026" s="66"/>
      <c r="O1026" s="66"/>
      <c r="P1026" s="485"/>
      <c r="Q1026" s="485"/>
      <c r="R1026" s="485"/>
      <c r="S1026" s="485"/>
      <c r="T1026" s="485"/>
      <c r="U1026" s="485"/>
      <c r="V1026" s="485"/>
      <c r="W1026" s="485"/>
      <c r="X1026" s="485"/>
      <c r="Y1026" s="485"/>
      <c r="Z1026" s="485"/>
      <c r="AA1026" s="485"/>
      <c r="AB1026" s="485"/>
      <c r="AC1026" s="485"/>
      <c r="AD1026" s="485"/>
      <c r="AE1026" s="485"/>
      <c r="AF1026" s="485"/>
      <c r="AG1026" s="485"/>
      <c r="AH1026" s="485"/>
      <c r="AI1026" s="485"/>
      <c r="AJ1026" s="485"/>
      <c r="AK1026" s="485"/>
      <c r="AL1026" s="485"/>
      <c r="AM1026" s="485"/>
      <c r="AN1026" s="485"/>
      <c r="AO1026" s="485"/>
      <c r="AP1026" s="485"/>
      <c r="AQ1026" s="48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76"/>
      <c r="CC1026" s="76"/>
      <c r="CD1026" s="76"/>
      <c r="CE1026" s="76"/>
      <c r="CF1026" s="76"/>
      <c r="CG1026" s="77"/>
      <c r="CH1026" s="77"/>
      <c r="CN1026" s="85"/>
      <c r="CO1026" s="85"/>
      <c r="CP1026" s="85"/>
      <c r="CQ1026" s="85"/>
      <c r="CR1026" s="85"/>
      <c r="CS1026" s="85"/>
      <c r="CT1026" s="85"/>
      <c r="CU1026" s="85"/>
      <c r="CV1026" s="85"/>
    </row>
    <row r="1027" spans="1:100" ht="6" customHeight="1" x14ac:dyDescent="0.2">
      <c r="A1027" s="132" t="str">
        <f>+IF('⑧一覧からの作成用データ（異動届）'!$AC$49="印刷ＯＫ→",1,"")</f>
        <v/>
      </c>
      <c r="B1027" s="82"/>
      <c r="C1027" s="2414" t="s">
        <v>113</v>
      </c>
      <c r="D1027" s="2414"/>
      <c r="E1027" s="2414"/>
      <c r="F1027" s="2414"/>
      <c r="G1027" s="2414"/>
      <c r="H1027" s="2414"/>
      <c r="I1027" s="82"/>
      <c r="J1027" s="82"/>
      <c r="K1027" s="82"/>
      <c r="L1027" s="82"/>
      <c r="M1027" s="82"/>
      <c r="N1027" s="82"/>
      <c r="O1027" s="82"/>
      <c r="P1027" s="82"/>
      <c r="Q1027" s="82"/>
      <c r="R1027" s="82"/>
      <c r="S1027" s="82"/>
      <c r="T1027" s="82"/>
      <c r="U1027" s="82"/>
      <c r="V1027" s="82"/>
      <c r="W1027" s="82"/>
      <c r="X1027" s="82"/>
      <c r="Y1027" s="82"/>
      <c r="Z1027" s="82"/>
      <c r="AA1027" s="82"/>
      <c r="AB1027" s="82"/>
      <c r="AC1027" s="82"/>
      <c r="AD1027" s="82"/>
      <c r="AE1027" s="82"/>
      <c r="AF1027" s="82"/>
      <c r="AG1027" s="82"/>
      <c r="AH1027" s="82"/>
      <c r="AI1027" s="82"/>
      <c r="AJ1027" s="82"/>
      <c r="AK1027" s="82"/>
      <c r="AL1027" s="82"/>
      <c r="AM1027" s="82"/>
      <c r="AN1027" s="82"/>
      <c r="AO1027" s="82"/>
      <c r="AP1027" s="82"/>
      <c r="AQ1027" s="82"/>
      <c r="AR1027" s="82"/>
      <c r="AS1027" s="82"/>
      <c r="AT1027" s="82"/>
      <c r="AU1027" s="82"/>
      <c r="AV1027" s="82"/>
      <c r="AW1027" s="82"/>
      <c r="AX1027" s="82"/>
      <c r="AY1027" s="82"/>
      <c r="AZ1027" s="82"/>
      <c r="BA1027" s="82"/>
      <c r="BB1027" s="82"/>
      <c r="BC1027" s="82"/>
      <c r="BD1027" s="82"/>
      <c r="BE1027" s="82"/>
      <c r="BF1027" s="82"/>
      <c r="BG1027" s="82"/>
      <c r="BH1027" s="82"/>
      <c r="BI1027" s="82"/>
      <c r="BJ1027" s="82"/>
      <c r="BK1027" s="82"/>
      <c r="BL1027" s="82"/>
      <c r="BM1027" s="82"/>
      <c r="BN1027" s="82"/>
      <c r="BO1027" s="82"/>
      <c r="BP1027" s="82"/>
      <c r="BQ1027" s="82"/>
      <c r="BR1027" s="82"/>
      <c r="BS1027" s="82"/>
      <c r="BT1027" s="82"/>
      <c r="BU1027" s="82"/>
      <c r="BV1027" s="82"/>
      <c r="BW1027" s="82"/>
      <c r="BX1027" s="82"/>
      <c r="BY1027" s="82"/>
      <c r="BZ1027" s="82"/>
      <c r="CA1027" s="82"/>
      <c r="CB1027" s="82"/>
      <c r="CC1027" s="82"/>
      <c r="CD1027" s="82"/>
      <c r="CE1027" s="82"/>
      <c r="CF1027" s="82"/>
    </row>
    <row r="1028" spans="1:100" ht="12.75" customHeight="1" x14ac:dyDescent="0.2">
      <c r="A1028" s="132" t="str">
        <f>+IF('⑧一覧からの作成用データ（異動届）'!$AC$49="印刷ＯＫ→",1,"")</f>
        <v/>
      </c>
      <c r="B1028" s="82"/>
      <c r="C1028" s="2414"/>
      <c r="D1028" s="2414"/>
      <c r="E1028" s="2414"/>
      <c r="F1028" s="2414"/>
      <c r="G1028" s="2414"/>
      <c r="H1028" s="2414"/>
      <c r="I1028" s="82"/>
      <c r="J1028" s="82"/>
      <c r="K1028" s="2415" t="s">
        <v>480</v>
      </c>
      <c r="L1028" s="2415"/>
      <c r="M1028" s="2415"/>
      <c r="N1028" s="2415"/>
      <c r="O1028" s="2415"/>
      <c r="P1028" s="2415"/>
      <c r="Q1028" s="2415"/>
      <c r="R1028" s="2415"/>
      <c r="S1028" s="2415"/>
      <c r="T1028" s="2415"/>
      <c r="U1028" s="2415"/>
      <c r="V1028" s="2415"/>
      <c r="W1028" s="2415"/>
      <c r="X1028" s="2415"/>
      <c r="Y1028" s="2415"/>
      <c r="Z1028" s="2415"/>
      <c r="AA1028" s="2415"/>
      <c r="AB1028" s="2417" t="s">
        <v>556</v>
      </c>
      <c r="AC1028" s="2417"/>
      <c r="AD1028" s="2417"/>
      <c r="AE1028" s="2417"/>
      <c r="AF1028" s="2417"/>
      <c r="AG1028" s="2417"/>
      <c r="AH1028" s="2417"/>
      <c r="AI1028" s="2417"/>
      <c r="AJ1028" s="2417"/>
      <c r="AK1028" s="2417"/>
      <c r="AL1028" s="2417"/>
      <c r="AM1028" s="2417"/>
      <c r="AN1028" s="2417"/>
      <c r="AO1028" s="2417"/>
      <c r="AP1028" s="2417"/>
      <c r="AQ1028" s="2417"/>
      <c r="AR1028" s="2417"/>
      <c r="AS1028" s="2417"/>
      <c r="AT1028" s="2417"/>
      <c r="AU1028" s="2417"/>
      <c r="AV1028" s="2417"/>
      <c r="AW1028" s="2417"/>
      <c r="AX1028" s="2419" t="s">
        <v>26</v>
      </c>
      <c r="AY1028" s="2420"/>
      <c r="AZ1028" s="2420"/>
      <c r="BA1028" s="2421"/>
      <c r="BB1028" s="2428"/>
      <c r="BC1028" s="2429"/>
      <c r="BD1028" s="2429"/>
      <c r="BE1028" s="2429"/>
      <c r="BF1028" s="2429"/>
      <c r="BG1028" s="2429"/>
      <c r="BH1028" s="2429"/>
      <c r="BI1028" s="2429"/>
      <c r="BJ1028" s="2429"/>
      <c r="BK1028" s="2429"/>
      <c r="BL1028" s="2429"/>
      <c r="BM1028" s="2429"/>
      <c r="BN1028" s="2429"/>
      <c r="BO1028" s="2429"/>
      <c r="BP1028" s="2429"/>
      <c r="BQ1028" s="2429"/>
      <c r="BR1028" s="2429"/>
      <c r="BS1028" s="2429"/>
      <c r="BT1028" s="2430"/>
      <c r="BU1028" s="697" t="s">
        <v>28</v>
      </c>
      <c r="BV1028" s="2051"/>
      <c r="BW1028" s="2051"/>
      <c r="BX1028" s="2051"/>
      <c r="BY1028" s="2051"/>
      <c r="BZ1028" s="2051"/>
      <c r="CA1028" s="2051"/>
      <c r="CB1028" s="2051"/>
      <c r="CC1028" s="2051"/>
      <c r="CD1028" s="2053"/>
      <c r="CE1028" s="82"/>
      <c r="CF1028" s="82"/>
    </row>
    <row r="1029" spans="1:100" ht="12.75" customHeight="1" x14ac:dyDescent="0.2">
      <c r="A1029" s="132" t="str">
        <f>+IF('⑧一覧からの作成用データ（異動届）'!$AC$49="印刷ＯＫ→",1,"")</f>
        <v/>
      </c>
      <c r="B1029" s="82"/>
      <c r="C1029" s="2414"/>
      <c r="D1029" s="2414"/>
      <c r="E1029" s="2414"/>
      <c r="F1029" s="2414"/>
      <c r="G1029" s="2414"/>
      <c r="H1029" s="2414"/>
      <c r="I1029" s="82"/>
      <c r="J1029" s="82"/>
      <c r="K1029" s="2415"/>
      <c r="L1029" s="2415"/>
      <c r="M1029" s="2415"/>
      <c r="N1029" s="2415"/>
      <c r="O1029" s="2415"/>
      <c r="P1029" s="2415"/>
      <c r="Q1029" s="2415"/>
      <c r="R1029" s="2415"/>
      <c r="S1029" s="2415"/>
      <c r="T1029" s="2415"/>
      <c r="U1029" s="2415"/>
      <c r="V1029" s="2415"/>
      <c r="W1029" s="2415"/>
      <c r="X1029" s="2415"/>
      <c r="Y1029" s="2415"/>
      <c r="Z1029" s="2415"/>
      <c r="AA1029" s="2415"/>
      <c r="AB1029" s="2417"/>
      <c r="AC1029" s="2417"/>
      <c r="AD1029" s="2417"/>
      <c r="AE1029" s="2417"/>
      <c r="AF1029" s="2417"/>
      <c r="AG1029" s="2417"/>
      <c r="AH1029" s="2417"/>
      <c r="AI1029" s="2417"/>
      <c r="AJ1029" s="2417"/>
      <c r="AK1029" s="2417"/>
      <c r="AL1029" s="2417"/>
      <c r="AM1029" s="2417"/>
      <c r="AN1029" s="2417"/>
      <c r="AO1029" s="2417"/>
      <c r="AP1029" s="2417"/>
      <c r="AQ1029" s="2417"/>
      <c r="AR1029" s="2417"/>
      <c r="AS1029" s="2417"/>
      <c r="AT1029" s="2417"/>
      <c r="AU1029" s="2417"/>
      <c r="AV1029" s="2417"/>
      <c r="AW1029" s="2417"/>
      <c r="AX1029" s="2422"/>
      <c r="AY1029" s="2423"/>
      <c r="AZ1029" s="2423"/>
      <c r="BA1029" s="2424"/>
      <c r="BB1029" s="2431"/>
      <c r="BC1029" s="2432"/>
      <c r="BD1029" s="2432"/>
      <c r="BE1029" s="2432"/>
      <c r="BF1029" s="2432"/>
      <c r="BG1029" s="2432"/>
      <c r="BH1029" s="2432"/>
      <c r="BI1029" s="2432"/>
      <c r="BJ1029" s="2432"/>
      <c r="BK1029" s="2432"/>
      <c r="BL1029" s="2432"/>
      <c r="BM1029" s="2432"/>
      <c r="BN1029" s="2432"/>
      <c r="BO1029" s="2432"/>
      <c r="BP1029" s="2432"/>
      <c r="BQ1029" s="2432"/>
      <c r="BR1029" s="2432"/>
      <c r="BS1029" s="2432"/>
      <c r="BT1029" s="2433"/>
      <c r="BU1029" s="1559"/>
      <c r="BV1029" s="2052"/>
      <c r="BW1029" s="2052"/>
      <c r="BX1029" s="2052"/>
      <c r="BY1029" s="2052"/>
      <c r="BZ1029" s="2052"/>
      <c r="CA1029" s="2052"/>
      <c r="CB1029" s="2052"/>
      <c r="CC1029" s="2052"/>
      <c r="CD1029" s="2054"/>
      <c r="CE1029" s="83"/>
      <c r="CF1029" s="83"/>
    </row>
    <row r="1030" spans="1:100" ht="12.75" customHeight="1" x14ac:dyDescent="0.2">
      <c r="A1030" s="132" t="str">
        <f>+IF('⑧一覧からの作成用データ（異動届）'!$AC$49="印刷ＯＫ→",1,"")</f>
        <v/>
      </c>
      <c r="B1030" s="82"/>
      <c r="C1030" s="82"/>
      <c r="D1030" s="82"/>
      <c r="E1030" s="82"/>
      <c r="F1030" s="82"/>
      <c r="G1030" s="82"/>
      <c r="H1030" s="82"/>
      <c r="I1030" s="82"/>
      <c r="J1030" s="82"/>
      <c r="K1030" s="2415"/>
      <c r="L1030" s="2415"/>
      <c r="M1030" s="2415"/>
      <c r="N1030" s="2415"/>
      <c r="O1030" s="2415"/>
      <c r="P1030" s="2415"/>
      <c r="Q1030" s="2415"/>
      <c r="R1030" s="2415"/>
      <c r="S1030" s="2415"/>
      <c r="T1030" s="2415"/>
      <c r="U1030" s="2415"/>
      <c r="V1030" s="2415"/>
      <c r="W1030" s="2415"/>
      <c r="X1030" s="2415"/>
      <c r="Y1030" s="2415"/>
      <c r="Z1030" s="2415"/>
      <c r="AA1030" s="2415"/>
      <c r="AB1030" s="2417"/>
      <c r="AC1030" s="2417"/>
      <c r="AD1030" s="2417"/>
      <c r="AE1030" s="2417"/>
      <c r="AF1030" s="2417"/>
      <c r="AG1030" s="2417"/>
      <c r="AH1030" s="2417"/>
      <c r="AI1030" s="2417"/>
      <c r="AJ1030" s="2417"/>
      <c r="AK1030" s="2417"/>
      <c r="AL1030" s="2417"/>
      <c r="AM1030" s="2417"/>
      <c r="AN1030" s="2417"/>
      <c r="AO1030" s="2417"/>
      <c r="AP1030" s="2417"/>
      <c r="AQ1030" s="2417"/>
      <c r="AR1030" s="2417"/>
      <c r="AS1030" s="2417"/>
      <c r="AT1030" s="2417"/>
      <c r="AU1030" s="2417"/>
      <c r="AV1030" s="2417"/>
      <c r="AW1030" s="2417"/>
      <c r="AX1030" s="2422"/>
      <c r="AY1030" s="2423"/>
      <c r="AZ1030" s="2423"/>
      <c r="BA1030" s="2424"/>
      <c r="BB1030" s="2431"/>
      <c r="BC1030" s="2432"/>
      <c r="BD1030" s="2432"/>
      <c r="BE1030" s="2432"/>
      <c r="BF1030" s="2432"/>
      <c r="BG1030" s="2432"/>
      <c r="BH1030" s="2432"/>
      <c r="BI1030" s="2432"/>
      <c r="BJ1030" s="2432"/>
      <c r="BK1030" s="2432"/>
      <c r="BL1030" s="2432"/>
      <c r="BM1030" s="2432"/>
      <c r="BN1030" s="2432"/>
      <c r="BO1030" s="2432"/>
      <c r="BP1030" s="2432"/>
      <c r="BQ1030" s="2432"/>
      <c r="BR1030" s="2432"/>
      <c r="BS1030" s="2432"/>
      <c r="BT1030" s="2433"/>
      <c r="BU1030" s="2437" t="s">
        <v>27</v>
      </c>
      <c r="BV1030" s="2397" t="s">
        <v>29</v>
      </c>
      <c r="BW1030" s="2397"/>
      <c r="BX1030" s="2397"/>
      <c r="BY1030" s="2397"/>
      <c r="BZ1030" s="2398"/>
      <c r="CA1030" s="1683" t="s">
        <v>30</v>
      </c>
      <c r="CB1030" s="2397"/>
      <c r="CC1030" s="2397"/>
      <c r="CD1030" s="2398"/>
      <c r="CE1030" s="76"/>
      <c r="CF1030" s="76"/>
    </row>
    <row r="1031" spans="1:100" ht="12.75" customHeight="1" x14ac:dyDescent="0.2">
      <c r="A1031" s="132" t="str">
        <f>+IF('⑧一覧からの作成用データ（異動届）'!$AC$49="印刷ＯＫ→",1,"")</f>
        <v/>
      </c>
      <c r="B1031" s="82"/>
      <c r="C1031" s="82">
        <v>3</v>
      </c>
      <c r="D1031" s="82"/>
      <c r="E1031" s="82"/>
      <c r="F1031" s="82"/>
      <c r="G1031" s="82"/>
      <c r="H1031" s="82">
        <v>2</v>
      </c>
      <c r="I1031" s="82">
        <v>1</v>
      </c>
      <c r="J1031" s="82"/>
      <c r="K1031" s="2415"/>
      <c r="L1031" s="2415"/>
      <c r="M1031" s="2415"/>
      <c r="N1031" s="2415"/>
      <c r="O1031" s="2415"/>
      <c r="P1031" s="2415"/>
      <c r="Q1031" s="2415"/>
      <c r="R1031" s="2415"/>
      <c r="S1031" s="2415"/>
      <c r="T1031" s="2415"/>
      <c r="U1031" s="2415"/>
      <c r="V1031" s="2415"/>
      <c r="W1031" s="2415"/>
      <c r="X1031" s="2415"/>
      <c r="Y1031" s="2415"/>
      <c r="Z1031" s="2415"/>
      <c r="AA1031" s="2415"/>
      <c r="AB1031" s="2417"/>
      <c r="AC1031" s="2417"/>
      <c r="AD1031" s="2417"/>
      <c r="AE1031" s="2417"/>
      <c r="AF1031" s="2417"/>
      <c r="AG1031" s="2417"/>
      <c r="AH1031" s="2417"/>
      <c r="AI1031" s="2417"/>
      <c r="AJ1031" s="2417"/>
      <c r="AK1031" s="2417"/>
      <c r="AL1031" s="2417"/>
      <c r="AM1031" s="2417"/>
      <c r="AN1031" s="2417"/>
      <c r="AO1031" s="2417"/>
      <c r="AP1031" s="2417"/>
      <c r="AQ1031" s="2417"/>
      <c r="AR1031" s="2417"/>
      <c r="AS1031" s="2417"/>
      <c r="AT1031" s="2417"/>
      <c r="AU1031" s="2417"/>
      <c r="AV1031" s="2417"/>
      <c r="AW1031" s="2417"/>
      <c r="AX1031" s="2422"/>
      <c r="AY1031" s="2423"/>
      <c r="AZ1031" s="2423"/>
      <c r="BA1031" s="2424"/>
      <c r="BB1031" s="2431"/>
      <c r="BC1031" s="2432"/>
      <c r="BD1031" s="2432"/>
      <c r="BE1031" s="2432"/>
      <c r="BF1031" s="2432"/>
      <c r="BG1031" s="2432"/>
      <c r="BH1031" s="2432"/>
      <c r="BI1031" s="2432"/>
      <c r="BJ1031" s="2432"/>
      <c r="BK1031" s="2432"/>
      <c r="BL1031" s="2432"/>
      <c r="BM1031" s="2432"/>
      <c r="BN1031" s="2432"/>
      <c r="BO1031" s="2432"/>
      <c r="BP1031" s="2432"/>
      <c r="BQ1031" s="2432"/>
      <c r="BR1031" s="2432"/>
      <c r="BS1031" s="2432"/>
      <c r="BT1031" s="2433"/>
      <c r="BU1031" s="2437"/>
      <c r="BV1031" s="2399"/>
      <c r="BW1031" s="2399"/>
      <c r="BX1031" s="2399"/>
      <c r="BY1031" s="2399"/>
      <c r="BZ1031" s="2400"/>
      <c r="CA1031" s="2401"/>
      <c r="CB1031" s="2399"/>
      <c r="CC1031" s="2399"/>
      <c r="CD1031" s="2400"/>
      <c r="CE1031" s="76"/>
      <c r="CF1031" s="76"/>
    </row>
    <row r="1032" spans="1:100" ht="12.75" customHeight="1" x14ac:dyDescent="0.2">
      <c r="A1032" s="132" t="str">
        <f>+IF('⑧一覧からの作成用データ（異動届）'!$AC$49="印刷ＯＫ→",1,"")</f>
        <v/>
      </c>
      <c r="B1032" s="2413" t="s">
        <v>67</v>
      </c>
      <c r="C1032" s="2413" t="s">
        <v>66</v>
      </c>
      <c r="D1032" s="2396" t="s">
        <v>65</v>
      </c>
      <c r="E1032" s="2396" t="s">
        <v>64</v>
      </c>
      <c r="F1032" s="2413" t="s">
        <v>63</v>
      </c>
      <c r="G1032" s="2413" t="s">
        <v>62</v>
      </c>
      <c r="H1032" s="2396" t="s">
        <v>61</v>
      </c>
      <c r="I1032" s="2396" t="s">
        <v>60</v>
      </c>
      <c r="J1032" s="486"/>
      <c r="K1032" s="2415"/>
      <c r="L1032" s="2415"/>
      <c r="M1032" s="2415"/>
      <c r="N1032" s="2415"/>
      <c r="O1032" s="2415"/>
      <c r="P1032" s="2415"/>
      <c r="Q1032" s="2415"/>
      <c r="R1032" s="2415"/>
      <c r="S1032" s="2415"/>
      <c r="T1032" s="2415"/>
      <c r="U1032" s="2415"/>
      <c r="V1032" s="2415"/>
      <c r="W1032" s="2415"/>
      <c r="X1032" s="2415"/>
      <c r="Y1032" s="2415"/>
      <c r="Z1032" s="2415"/>
      <c r="AA1032" s="2415"/>
      <c r="AB1032" s="2417"/>
      <c r="AC1032" s="2417"/>
      <c r="AD1032" s="2417"/>
      <c r="AE1032" s="2417"/>
      <c r="AF1032" s="2417"/>
      <c r="AG1032" s="2417"/>
      <c r="AH1032" s="2417"/>
      <c r="AI1032" s="2417"/>
      <c r="AJ1032" s="2417"/>
      <c r="AK1032" s="2417"/>
      <c r="AL1032" s="2417"/>
      <c r="AM1032" s="2417"/>
      <c r="AN1032" s="2417"/>
      <c r="AO1032" s="2417"/>
      <c r="AP1032" s="2417"/>
      <c r="AQ1032" s="2417"/>
      <c r="AR1032" s="2417"/>
      <c r="AS1032" s="2417"/>
      <c r="AT1032" s="2417"/>
      <c r="AU1032" s="2417"/>
      <c r="AV1032" s="2417"/>
      <c r="AW1032" s="2417"/>
      <c r="AX1032" s="2422"/>
      <c r="AY1032" s="2423"/>
      <c r="AZ1032" s="2423"/>
      <c r="BA1032" s="2424"/>
      <c r="BB1032" s="2431"/>
      <c r="BC1032" s="2432"/>
      <c r="BD1032" s="2432"/>
      <c r="BE1032" s="2432"/>
      <c r="BF1032" s="2432"/>
      <c r="BG1032" s="2432"/>
      <c r="BH1032" s="2432"/>
      <c r="BI1032" s="2432"/>
      <c r="BJ1032" s="2432"/>
      <c r="BK1032" s="2432"/>
      <c r="BL1032" s="2432"/>
      <c r="BM1032" s="2432"/>
      <c r="BN1032" s="2432"/>
      <c r="BO1032" s="2432"/>
      <c r="BP1032" s="2432"/>
      <c r="BQ1032" s="2432"/>
      <c r="BR1032" s="2432"/>
      <c r="BS1032" s="2432"/>
      <c r="BT1032" s="2433"/>
      <c r="BU1032" s="2437"/>
      <c r="BV1032" s="2397" t="s">
        <v>32</v>
      </c>
      <c r="BW1032" s="2397"/>
      <c r="BX1032" s="2397"/>
      <c r="BY1032" s="2397"/>
      <c r="BZ1032" s="2398"/>
      <c r="CA1032" s="1683" t="s">
        <v>31</v>
      </c>
      <c r="CB1032" s="2397"/>
      <c r="CC1032" s="2397"/>
      <c r="CD1032" s="2398"/>
      <c r="CE1032" s="76"/>
      <c r="CF1032" s="76"/>
    </row>
    <row r="1033" spans="1:100" ht="13.5" customHeight="1" x14ac:dyDescent="0.2">
      <c r="A1033" s="132" t="str">
        <f>+IF('⑧一覧からの作成用データ（異動届）'!$AC$49="印刷ＯＫ→",1,"")</f>
        <v/>
      </c>
      <c r="B1033" s="2413"/>
      <c r="C1033" s="2413"/>
      <c r="D1033" s="2396"/>
      <c r="E1033" s="2396"/>
      <c r="F1033" s="2413"/>
      <c r="G1033" s="2413"/>
      <c r="H1033" s="2396"/>
      <c r="I1033" s="2396"/>
      <c r="J1033" s="486"/>
      <c r="K1033" s="2416"/>
      <c r="L1033" s="2416"/>
      <c r="M1033" s="2416"/>
      <c r="N1033" s="2416"/>
      <c r="O1033" s="2416"/>
      <c r="P1033" s="2416"/>
      <c r="Q1033" s="2416"/>
      <c r="R1033" s="2416"/>
      <c r="S1033" s="2416"/>
      <c r="T1033" s="2416"/>
      <c r="U1033" s="2416"/>
      <c r="V1033" s="2416"/>
      <c r="W1033" s="2416"/>
      <c r="X1033" s="2416"/>
      <c r="Y1033" s="2416"/>
      <c r="Z1033" s="2416"/>
      <c r="AA1033" s="2416"/>
      <c r="AB1033" s="2418"/>
      <c r="AC1033" s="2418"/>
      <c r="AD1033" s="2418"/>
      <c r="AE1033" s="2418"/>
      <c r="AF1033" s="2418"/>
      <c r="AG1033" s="2418"/>
      <c r="AH1033" s="2418"/>
      <c r="AI1033" s="2418"/>
      <c r="AJ1033" s="2418"/>
      <c r="AK1033" s="2418"/>
      <c r="AL1033" s="2418"/>
      <c r="AM1033" s="2418"/>
      <c r="AN1033" s="2418"/>
      <c r="AO1033" s="2418"/>
      <c r="AP1033" s="2418"/>
      <c r="AQ1033" s="2418"/>
      <c r="AR1033" s="2418"/>
      <c r="AS1033" s="2418"/>
      <c r="AT1033" s="2418"/>
      <c r="AU1033" s="2418"/>
      <c r="AV1033" s="2418"/>
      <c r="AW1033" s="2418"/>
      <c r="AX1033" s="2425"/>
      <c r="AY1033" s="2426"/>
      <c r="AZ1033" s="2426"/>
      <c r="BA1033" s="2427"/>
      <c r="BB1033" s="2434"/>
      <c r="BC1033" s="2435"/>
      <c r="BD1033" s="2435"/>
      <c r="BE1033" s="2435"/>
      <c r="BF1033" s="2435"/>
      <c r="BG1033" s="2435"/>
      <c r="BH1033" s="2435"/>
      <c r="BI1033" s="2435"/>
      <c r="BJ1033" s="2435"/>
      <c r="BK1033" s="2435"/>
      <c r="BL1033" s="2435"/>
      <c r="BM1033" s="2435"/>
      <c r="BN1033" s="2435"/>
      <c r="BO1033" s="2435"/>
      <c r="BP1033" s="2435"/>
      <c r="BQ1033" s="2435"/>
      <c r="BR1033" s="2435"/>
      <c r="BS1033" s="2435"/>
      <c r="BT1033" s="2436"/>
      <c r="BU1033" s="2437"/>
      <c r="BV1033" s="2399"/>
      <c r="BW1033" s="2399"/>
      <c r="BX1033" s="2399"/>
      <c r="BY1033" s="2399"/>
      <c r="BZ1033" s="2400"/>
      <c r="CA1033" s="2401"/>
      <c r="CB1033" s="2399"/>
      <c r="CC1033" s="2399"/>
      <c r="CD1033" s="2400"/>
      <c r="CE1033" s="76"/>
      <c r="CF1033" s="76"/>
      <c r="CG1033" s="84"/>
      <c r="CL1033" s="85"/>
      <c r="CM1033" s="85"/>
      <c r="CN1033" s="85"/>
      <c r="CO1033" s="85"/>
      <c r="CP1033" s="85"/>
      <c r="CQ1033" s="85"/>
      <c r="CR1033" s="85"/>
      <c r="CS1033" s="85"/>
      <c r="CT1033" s="85"/>
    </row>
    <row r="1034" spans="1:100" ht="13.5" customHeight="1" x14ac:dyDescent="0.2">
      <c r="A1034" s="132" t="str">
        <f>+IF('⑧一覧からの作成用データ（異動届）'!$AC$49="印刷ＯＫ→",1,"")</f>
        <v/>
      </c>
      <c r="B1034" s="2413"/>
      <c r="C1034" s="2413"/>
      <c r="D1034" s="2396"/>
      <c r="E1034" s="2396"/>
      <c r="F1034" s="2413"/>
      <c r="G1034" s="2413"/>
      <c r="H1034" s="2396"/>
      <c r="I1034" s="2396"/>
      <c r="J1034" s="486"/>
      <c r="K1034" s="45"/>
      <c r="L1034" s="25"/>
      <c r="M1034" s="25"/>
      <c r="N1034" s="25"/>
      <c r="O1034" s="25"/>
      <c r="P1034" s="25"/>
      <c r="Q1034" s="25"/>
      <c r="R1034" s="25"/>
      <c r="S1034" s="25"/>
      <c r="T1034" s="25"/>
      <c r="U1034" s="25"/>
      <c r="V1034" s="25"/>
      <c r="W1034" s="25"/>
      <c r="X1034" s="25"/>
      <c r="Y1034" s="46"/>
      <c r="Z1034" s="2402" t="s">
        <v>466</v>
      </c>
      <c r="AA1034" s="2403"/>
      <c r="AB1034" s="2408" t="s">
        <v>21</v>
      </c>
      <c r="AC1034" s="2409"/>
      <c r="AD1034" s="2409"/>
      <c r="AE1034" s="2409"/>
      <c r="AF1034" s="2409"/>
      <c r="AG1034" s="2410"/>
      <c r="AH1034" s="1682" t="s">
        <v>467</v>
      </c>
      <c r="AI1034" s="1683"/>
      <c r="AJ1034" s="2097" t="str">
        <f>①伊勢崎市における事業所基本情報!$K$26&amp;"-"&amp;①伊勢崎市における事業所基本情報!Q26&amp;""</f>
        <v>-</v>
      </c>
      <c r="AK1034" s="2097"/>
      <c r="AL1034" s="2097"/>
      <c r="AM1034" s="2097"/>
      <c r="AN1034" s="2097"/>
      <c r="AO1034" s="2097"/>
      <c r="AP1034" s="2097"/>
      <c r="AQ1034" s="2097"/>
      <c r="AR1034" s="25"/>
      <c r="AS1034" s="25"/>
      <c r="AT1034" s="25"/>
      <c r="AU1034" s="25"/>
      <c r="AV1034" s="25"/>
      <c r="AW1034" s="25"/>
      <c r="AX1034" s="25"/>
      <c r="AY1034" s="76"/>
      <c r="AZ1034" s="76"/>
      <c r="BA1034" s="76"/>
      <c r="BB1034" s="76"/>
      <c r="BC1034" s="76"/>
      <c r="BD1034" s="25"/>
      <c r="BE1034" s="25"/>
      <c r="BF1034" s="25"/>
      <c r="BG1034" s="25"/>
      <c r="BH1034" s="2386" t="s">
        <v>492</v>
      </c>
      <c r="BI1034" s="2386"/>
      <c r="BJ1034" s="2386"/>
      <c r="BK1034" s="2386"/>
      <c r="BL1034" s="2386"/>
      <c r="BM1034" s="2386"/>
      <c r="BN1034" s="2386"/>
      <c r="BO1034" s="2411" t="str">
        <f>①伊勢崎市における事業所基本情報!$CG$18&amp;""</f>
        <v/>
      </c>
      <c r="BP1034" s="2392"/>
      <c r="BQ1034" s="2392" t="str">
        <f>①伊勢崎市における事業所基本情報!$CH$18&amp;""</f>
        <v/>
      </c>
      <c r="BR1034" s="2392"/>
      <c r="BS1034" s="2392" t="str">
        <f>①伊勢崎市における事業所基本情報!$CI$18&amp;""</f>
        <v/>
      </c>
      <c r="BT1034" s="2392"/>
      <c r="BU1034" s="2392" t="str">
        <f>①伊勢崎市における事業所基本情報!$CJ$18&amp;""</f>
        <v/>
      </c>
      <c r="BV1034" s="2392"/>
      <c r="BW1034" s="2392" t="str">
        <f>①伊勢崎市における事業所基本情報!$CK$18&amp;""</f>
        <v/>
      </c>
      <c r="BX1034" s="2392"/>
      <c r="BY1034" s="2392" t="str">
        <f>①伊勢崎市における事業所基本情報!$CL$18&amp;""</f>
        <v/>
      </c>
      <c r="BZ1034" s="2392"/>
      <c r="CA1034" s="2392" t="str">
        <f>①伊勢崎市における事業所基本情報!$CM$18&amp;""</f>
        <v/>
      </c>
      <c r="CB1034" s="2392"/>
      <c r="CC1034" s="2392" t="str">
        <f>①伊勢崎市における事業所基本情報!$CN$18&amp;""</f>
        <v/>
      </c>
      <c r="CD1034" s="2394"/>
      <c r="CE1034" s="86"/>
      <c r="CF1034" s="86"/>
      <c r="CG1034" s="84"/>
      <c r="CL1034" s="85"/>
      <c r="CM1034" s="85"/>
      <c r="CN1034" s="85"/>
      <c r="CO1034" s="85"/>
      <c r="CP1034" s="85"/>
      <c r="CQ1034" s="85"/>
      <c r="CR1034" s="85"/>
      <c r="CS1034" s="85"/>
      <c r="CT1034" s="85"/>
    </row>
    <row r="1035" spans="1:100" ht="12" customHeight="1" x14ac:dyDescent="0.2">
      <c r="A1035" s="132" t="str">
        <f>+IF('⑧一覧からの作成用データ（異動届）'!$AC$49="印刷ＯＫ→",1,"")</f>
        <v/>
      </c>
      <c r="B1035" s="2413"/>
      <c r="C1035" s="2413"/>
      <c r="D1035" s="2396"/>
      <c r="E1035" s="2396"/>
      <c r="F1035" s="2413"/>
      <c r="G1035" s="2413"/>
      <c r="H1035" s="2396"/>
      <c r="I1035" s="2396"/>
      <c r="J1035" s="486"/>
      <c r="K1035" s="47"/>
      <c r="L1035" s="76"/>
      <c r="M1035" s="76"/>
      <c r="N1035" s="76"/>
      <c r="O1035" s="76"/>
      <c r="P1035" s="76"/>
      <c r="Q1035" s="76"/>
      <c r="R1035" s="76"/>
      <c r="S1035" s="76"/>
      <c r="T1035" s="76"/>
      <c r="U1035" s="76"/>
      <c r="V1035" s="76"/>
      <c r="W1035" s="76"/>
      <c r="X1035" s="76"/>
      <c r="Y1035" s="48"/>
      <c r="Z1035" s="2404"/>
      <c r="AA1035" s="2405"/>
      <c r="AB1035" s="1640"/>
      <c r="AC1035" s="1590"/>
      <c r="AD1035" s="1590"/>
      <c r="AE1035" s="1590"/>
      <c r="AF1035" s="1590"/>
      <c r="AG1035" s="1641"/>
      <c r="AH1035" s="1568" t="str">
        <f>①伊勢崎市における事業所基本情報!$I$27&amp;""</f>
        <v/>
      </c>
      <c r="AI1035" s="1569"/>
      <c r="AJ1035" s="1569"/>
      <c r="AK1035" s="1569"/>
      <c r="AL1035" s="1569"/>
      <c r="AM1035" s="1569"/>
      <c r="AN1035" s="1569"/>
      <c r="AO1035" s="1569"/>
      <c r="AP1035" s="1569"/>
      <c r="AQ1035" s="1569"/>
      <c r="AR1035" s="1569"/>
      <c r="AS1035" s="1569"/>
      <c r="AT1035" s="1569"/>
      <c r="AU1035" s="1569"/>
      <c r="AV1035" s="1569"/>
      <c r="AW1035" s="1569"/>
      <c r="AX1035" s="1569"/>
      <c r="AY1035" s="1569"/>
      <c r="AZ1035" s="1569"/>
      <c r="BA1035" s="1569"/>
      <c r="BB1035" s="1569"/>
      <c r="BC1035" s="1569"/>
      <c r="BD1035" s="1569"/>
      <c r="BE1035" s="1569"/>
      <c r="BF1035" s="1569"/>
      <c r="BG1035" s="1569"/>
      <c r="BH1035" s="2386"/>
      <c r="BI1035" s="2386"/>
      <c r="BJ1035" s="2386"/>
      <c r="BK1035" s="2386"/>
      <c r="BL1035" s="2386"/>
      <c r="BM1035" s="2386"/>
      <c r="BN1035" s="2386"/>
      <c r="BO1035" s="2412"/>
      <c r="BP1035" s="2393"/>
      <c r="BQ1035" s="2393"/>
      <c r="BR1035" s="2393"/>
      <c r="BS1035" s="2393"/>
      <c r="BT1035" s="2393"/>
      <c r="BU1035" s="2393"/>
      <c r="BV1035" s="2393"/>
      <c r="BW1035" s="2393"/>
      <c r="BX1035" s="2393"/>
      <c r="BY1035" s="2393"/>
      <c r="BZ1035" s="2393"/>
      <c r="CA1035" s="2393"/>
      <c r="CB1035" s="2393"/>
      <c r="CC1035" s="2393"/>
      <c r="CD1035" s="2395"/>
      <c r="CE1035" s="86"/>
      <c r="CF1035" s="86"/>
      <c r="CG1035" s="77"/>
      <c r="CL1035" s="85"/>
      <c r="CM1035" s="85"/>
      <c r="CN1035" s="85"/>
      <c r="CO1035" s="85"/>
      <c r="CP1035" s="85"/>
      <c r="CQ1035" s="85"/>
      <c r="CR1035" s="85"/>
      <c r="CS1035" s="85"/>
      <c r="CT1035" s="85"/>
    </row>
    <row r="1036" spans="1:100" ht="12" customHeight="1" x14ac:dyDescent="0.2">
      <c r="A1036" s="132" t="str">
        <f>+IF('⑧一覧からの作成用データ（異動届）'!$AC$49="印刷ＯＫ→",1,"")</f>
        <v/>
      </c>
      <c r="B1036" s="2413"/>
      <c r="C1036" s="2413"/>
      <c r="D1036" s="2396"/>
      <c r="E1036" s="2396"/>
      <c r="F1036" s="2413"/>
      <c r="G1036" s="2413"/>
      <c r="H1036" s="2396"/>
      <c r="I1036" s="2396"/>
      <c r="J1036" s="486"/>
      <c r="K1036" s="2165" t="s">
        <v>557</v>
      </c>
      <c r="L1036" s="1564"/>
      <c r="M1036" s="1564"/>
      <c r="N1036" s="1564"/>
      <c r="O1036" s="1564"/>
      <c r="P1036" s="2378" t="s">
        <v>19</v>
      </c>
      <c r="Q1036" s="2378"/>
      <c r="R1036" s="2378"/>
      <c r="S1036" s="2378"/>
      <c r="T1036" s="2378"/>
      <c r="U1036" s="2378"/>
      <c r="V1036" s="2378"/>
      <c r="W1036" s="2378"/>
      <c r="X1036" s="2378"/>
      <c r="Y1036" s="2379"/>
      <c r="Z1036" s="2404"/>
      <c r="AA1036" s="2405"/>
      <c r="AB1036" s="1640"/>
      <c r="AC1036" s="1590"/>
      <c r="AD1036" s="1590"/>
      <c r="AE1036" s="1590"/>
      <c r="AF1036" s="1590"/>
      <c r="AG1036" s="1641"/>
      <c r="AH1036" s="1568"/>
      <c r="AI1036" s="1569"/>
      <c r="AJ1036" s="1569"/>
      <c r="AK1036" s="1569"/>
      <c r="AL1036" s="1569"/>
      <c r="AM1036" s="1569"/>
      <c r="AN1036" s="1569"/>
      <c r="AO1036" s="1569"/>
      <c r="AP1036" s="1569"/>
      <c r="AQ1036" s="1569"/>
      <c r="AR1036" s="1569"/>
      <c r="AS1036" s="1569"/>
      <c r="AT1036" s="1569"/>
      <c r="AU1036" s="1569"/>
      <c r="AV1036" s="1569"/>
      <c r="AW1036" s="1569"/>
      <c r="AX1036" s="1569"/>
      <c r="AY1036" s="1569"/>
      <c r="AZ1036" s="1569"/>
      <c r="BA1036" s="1569"/>
      <c r="BB1036" s="1569"/>
      <c r="BC1036" s="1569"/>
      <c r="BD1036" s="1569"/>
      <c r="BE1036" s="1569"/>
      <c r="BF1036" s="1569"/>
      <c r="BG1036" s="1569"/>
      <c r="BH1036" s="1561" t="s">
        <v>11</v>
      </c>
      <c r="BI1036" s="1561"/>
      <c r="BJ1036" s="1561"/>
      <c r="BK1036" s="1561"/>
      <c r="BL1036" s="1561"/>
      <c r="BM1036" s="1561"/>
      <c r="BN1036" s="1561"/>
      <c r="BO1036" s="2380" t="s">
        <v>550</v>
      </c>
      <c r="BP1036" s="2381"/>
      <c r="BQ1036" s="2381"/>
      <c r="BR1036" s="2381"/>
      <c r="BS1036" s="2381"/>
      <c r="BT1036" s="2381"/>
      <c r="BU1036" s="2381"/>
      <c r="BV1036" s="2381"/>
      <c r="BW1036" s="2381"/>
      <c r="BX1036" s="2381"/>
      <c r="BY1036" s="2381"/>
      <c r="BZ1036" s="2381"/>
      <c r="CA1036" s="2381"/>
      <c r="CB1036" s="2381"/>
      <c r="CC1036" s="2381"/>
      <c r="CD1036" s="2382"/>
      <c r="CE1036" s="78"/>
      <c r="CF1036" s="78"/>
      <c r="CG1036" s="77"/>
      <c r="CL1036" s="85"/>
      <c r="CM1036" s="85"/>
      <c r="CN1036" s="85"/>
      <c r="CO1036" s="85"/>
      <c r="CP1036" s="85"/>
      <c r="CQ1036" s="85"/>
      <c r="CR1036" s="85"/>
      <c r="CS1036" s="85"/>
      <c r="CT1036" s="85"/>
    </row>
    <row r="1037" spans="1:100" ht="12" customHeight="1" x14ac:dyDescent="0.2">
      <c r="A1037" s="132" t="str">
        <f>+IF('⑧一覧からの作成用データ（異動届）'!$AC$49="印刷ＯＫ→",1,"")</f>
        <v/>
      </c>
      <c r="B1037" s="2413"/>
      <c r="C1037" s="2413"/>
      <c r="D1037" s="2396"/>
      <c r="E1037" s="2396"/>
      <c r="F1037" s="2413"/>
      <c r="G1037" s="2413"/>
      <c r="H1037" s="2396"/>
      <c r="I1037" s="2396"/>
      <c r="J1037" s="486"/>
      <c r="K1037" s="2165"/>
      <c r="L1037" s="1564"/>
      <c r="M1037" s="1564"/>
      <c r="N1037" s="1564"/>
      <c r="O1037" s="1564"/>
      <c r="P1037" s="2378"/>
      <c r="Q1037" s="2378"/>
      <c r="R1037" s="2378"/>
      <c r="S1037" s="2378"/>
      <c r="T1037" s="2378"/>
      <c r="U1037" s="2378"/>
      <c r="V1037" s="2378"/>
      <c r="W1037" s="2378"/>
      <c r="X1037" s="2378"/>
      <c r="Y1037" s="2379"/>
      <c r="Z1037" s="2404"/>
      <c r="AA1037" s="2405"/>
      <c r="AB1037" s="1637"/>
      <c r="AC1037" s="1638"/>
      <c r="AD1037" s="1638"/>
      <c r="AE1037" s="1638"/>
      <c r="AF1037" s="1638"/>
      <c r="AG1037" s="1642"/>
      <c r="AH1037" s="1570"/>
      <c r="AI1037" s="1571"/>
      <c r="AJ1037" s="1571"/>
      <c r="AK1037" s="1571"/>
      <c r="AL1037" s="1571"/>
      <c r="AM1037" s="1571"/>
      <c r="AN1037" s="1571"/>
      <c r="AO1037" s="1571"/>
      <c r="AP1037" s="1571"/>
      <c r="AQ1037" s="1571"/>
      <c r="AR1037" s="1571"/>
      <c r="AS1037" s="1571"/>
      <c r="AT1037" s="1571"/>
      <c r="AU1037" s="1571"/>
      <c r="AV1037" s="1571"/>
      <c r="AW1037" s="1571"/>
      <c r="AX1037" s="1571"/>
      <c r="AY1037" s="1571"/>
      <c r="AZ1037" s="1571"/>
      <c r="BA1037" s="1571"/>
      <c r="BB1037" s="1571"/>
      <c r="BC1037" s="1571"/>
      <c r="BD1037" s="1571"/>
      <c r="BE1037" s="1571"/>
      <c r="BF1037" s="1571"/>
      <c r="BG1037" s="1571"/>
      <c r="BH1037" s="1561"/>
      <c r="BI1037" s="1561"/>
      <c r="BJ1037" s="1561"/>
      <c r="BK1037" s="1561"/>
      <c r="BL1037" s="1561"/>
      <c r="BM1037" s="1561"/>
      <c r="BN1037" s="1561"/>
      <c r="BO1037" s="2383"/>
      <c r="BP1037" s="2384"/>
      <c r="BQ1037" s="2384"/>
      <c r="BR1037" s="2384"/>
      <c r="BS1037" s="2384"/>
      <c r="BT1037" s="2384"/>
      <c r="BU1037" s="2384"/>
      <c r="BV1037" s="2384"/>
      <c r="BW1037" s="2384"/>
      <c r="BX1037" s="2384"/>
      <c r="BY1037" s="2384"/>
      <c r="BZ1037" s="2384"/>
      <c r="CA1037" s="2384"/>
      <c r="CB1037" s="2384"/>
      <c r="CC1037" s="2384"/>
      <c r="CD1037" s="2385"/>
      <c r="CE1037" s="78"/>
      <c r="CF1037" s="78"/>
      <c r="CG1037" s="77"/>
      <c r="CL1037" s="85"/>
      <c r="CM1037" s="85"/>
      <c r="CN1037" s="85"/>
      <c r="CO1037" s="85"/>
      <c r="CP1037" s="85"/>
      <c r="CQ1037" s="85"/>
      <c r="CR1037" s="85"/>
      <c r="CS1037" s="85"/>
      <c r="CT1037" s="85"/>
    </row>
    <row r="1038" spans="1:100" ht="13.5" customHeight="1" x14ac:dyDescent="0.2">
      <c r="A1038" s="132" t="str">
        <f>+IF('⑧一覧からの作成用データ（異動届）'!$AC$49="印刷ＯＫ→",1,"")</f>
        <v/>
      </c>
      <c r="B1038" s="2413"/>
      <c r="C1038" s="2413"/>
      <c r="D1038" s="2396"/>
      <c r="E1038" s="2396"/>
      <c r="F1038" s="2413"/>
      <c r="G1038" s="2413"/>
      <c r="H1038" s="2396"/>
      <c r="I1038" s="2396"/>
      <c r="J1038" s="486"/>
      <c r="K1038" s="47"/>
      <c r="L1038" s="76"/>
      <c r="M1038" s="76"/>
      <c r="N1038" s="76"/>
      <c r="O1038" s="76"/>
      <c r="P1038" s="76"/>
      <c r="Q1038" s="76"/>
      <c r="R1038" s="76"/>
      <c r="S1038" s="76"/>
      <c r="T1038" s="76"/>
      <c r="U1038" s="76"/>
      <c r="V1038" s="76"/>
      <c r="W1038" s="76"/>
      <c r="X1038" s="76"/>
      <c r="Y1038" s="48"/>
      <c r="Z1038" s="2404"/>
      <c r="AA1038" s="2405"/>
      <c r="AB1038" s="1634" t="s">
        <v>538</v>
      </c>
      <c r="AC1038" s="1634"/>
      <c r="AD1038" s="1634"/>
      <c r="AE1038" s="1634"/>
      <c r="AF1038" s="1634"/>
      <c r="AG1038" s="1634"/>
      <c r="AH1038" s="1610" t="str">
        <f>①伊勢崎市における事業所基本情報!$I$20&amp;""</f>
        <v/>
      </c>
      <c r="AI1038" s="1611"/>
      <c r="AJ1038" s="1611"/>
      <c r="AK1038" s="1611"/>
      <c r="AL1038" s="1611"/>
      <c r="AM1038" s="1611"/>
      <c r="AN1038" s="1611"/>
      <c r="AO1038" s="1611"/>
      <c r="AP1038" s="1611"/>
      <c r="AQ1038" s="1611"/>
      <c r="AR1038" s="1611"/>
      <c r="AS1038" s="1611"/>
      <c r="AT1038" s="1611"/>
      <c r="AU1038" s="1611"/>
      <c r="AV1038" s="1611"/>
      <c r="AW1038" s="1611"/>
      <c r="AX1038" s="1611"/>
      <c r="AY1038" s="1611"/>
      <c r="AZ1038" s="1611"/>
      <c r="BA1038" s="1611"/>
      <c r="BB1038" s="1611"/>
      <c r="BC1038" s="1611"/>
      <c r="BD1038" s="1611"/>
      <c r="BE1038" s="1611"/>
      <c r="BF1038" s="1611"/>
      <c r="BG1038" s="1612"/>
      <c r="BH1038" s="2386" t="s">
        <v>539</v>
      </c>
      <c r="BI1038" s="2386"/>
      <c r="BJ1038" s="2386"/>
      <c r="BK1038" s="2386"/>
      <c r="BL1038" s="1550" t="s">
        <v>33</v>
      </c>
      <c r="BM1038" s="1550"/>
      <c r="BN1038" s="1550"/>
      <c r="BO1038" s="2388" t="str">
        <f>①伊勢崎市における事業所基本情報!$I$35&amp;""</f>
        <v/>
      </c>
      <c r="BP1038" s="1614"/>
      <c r="BQ1038" s="1614"/>
      <c r="BR1038" s="1614"/>
      <c r="BS1038" s="1614"/>
      <c r="BT1038" s="1614"/>
      <c r="BU1038" s="1614"/>
      <c r="BV1038" s="1614"/>
      <c r="BW1038" s="1614"/>
      <c r="BX1038" s="1614"/>
      <c r="BY1038" s="1614"/>
      <c r="BZ1038" s="1614"/>
      <c r="CA1038" s="1614"/>
      <c r="CB1038" s="1614"/>
      <c r="CC1038" s="1614"/>
      <c r="CD1038" s="2389"/>
      <c r="CE1038" s="78"/>
      <c r="CF1038" s="78"/>
      <c r="CG1038" s="77"/>
      <c r="CL1038" s="85"/>
    </row>
    <row r="1039" spans="1:100" ht="12" customHeight="1" x14ac:dyDescent="0.2">
      <c r="A1039" s="132" t="str">
        <f>+IF('⑧一覧からの作成用データ（異動届）'!$AC$49="印刷ＯＫ→",1,"")</f>
        <v/>
      </c>
      <c r="B1039" s="2413"/>
      <c r="C1039" s="2413"/>
      <c r="D1039" s="2396"/>
      <c r="E1039" s="2396"/>
      <c r="F1039" s="2413"/>
      <c r="G1039" s="2413"/>
      <c r="H1039" s="2396"/>
      <c r="I1039" s="2396"/>
      <c r="J1039" s="486"/>
      <c r="K1039" s="2438">
        <f ca="1">IF('⑧一覧からの作成用データ（異動届）'!$B$31="","",'⑧一覧からの作成用データ（異動届）'!$B$31)</f>
        <v>45617</v>
      </c>
      <c r="L1039" s="2439"/>
      <c r="M1039" s="2439"/>
      <c r="N1039" s="2439"/>
      <c r="O1039" s="2439"/>
      <c r="P1039" s="2439"/>
      <c r="Q1039" s="2439"/>
      <c r="R1039" s="2439"/>
      <c r="S1039" s="2439"/>
      <c r="T1039" s="2439"/>
      <c r="U1039" s="2439"/>
      <c r="V1039" s="2439"/>
      <c r="W1039" s="2439"/>
      <c r="X1039" s="2439"/>
      <c r="Y1039" s="2440"/>
      <c r="Z1039" s="2404"/>
      <c r="AA1039" s="2405"/>
      <c r="AB1039" s="2441" t="s">
        <v>540</v>
      </c>
      <c r="AC1039" s="2441"/>
      <c r="AD1039" s="2441"/>
      <c r="AE1039" s="2441"/>
      <c r="AF1039" s="2441"/>
      <c r="AG1039" s="2441"/>
      <c r="AH1039" s="2442" t="str">
        <f>①伊勢崎市における事業所基本情報!$I$22&amp;""</f>
        <v/>
      </c>
      <c r="AI1039" s="2442"/>
      <c r="AJ1039" s="2442"/>
      <c r="AK1039" s="2442"/>
      <c r="AL1039" s="2442"/>
      <c r="AM1039" s="2442"/>
      <c r="AN1039" s="2442"/>
      <c r="AO1039" s="2442"/>
      <c r="AP1039" s="2442"/>
      <c r="AQ1039" s="2442"/>
      <c r="AR1039" s="2442"/>
      <c r="AS1039" s="2442"/>
      <c r="AT1039" s="2442"/>
      <c r="AU1039" s="2442"/>
      <c r="AV1039" s="2442"/>
      <c r="AW1039" s="2442"/>
      <c r="AX1039" s="2442"/>
      <c r="AY1039" s="2442"/>
      <c r="AZ1039" s="2442"/>
      <c r="BA1039" s="2442"/>
      <c r="BB1039" s="2442"/>
      <c r="BC1039" s="2442"/>
      <c r="BD1039" s="2442"/>
      <c r="BE1039" s="2442"/>
      <c r="BF1039" s="2442"/>
      <c r="BG1039" s="2442"/>
      <c r="BH1039" s="2386"/>
      <c r="BI1039" s="2386"/>
      <c r="BJ1039" s="2386"/>
      <c r="BK1039" s="2386"/>
      <c r="BL1039" s="1550"/>
      <c r="BM1039" s="1550"/>
      <c r="BN1039" s="1550"/>
      <c r="BO1039" s="2390"/>
      <c r="BP1039" s="1616"/>
      <c r="BQ1039" s="1616"/>
      <c r="BR1039" s="1616"/>
      <c r="BS1039" s="1616"/>
      <c r="BT1039" s="1616"/>
      <c r="BU1039" s="1616"/>
      <c r="BV1039" s="1616"/>
      <c r="BW1039" s="1616"/>
      <c r="BX1039" s="1616"/>
      <c r="BY1039" s="1616"/>
      <c r="BZ1039" s="1616"/>
      <c r="CA1039" s="1616"/>
      <c r="CB1039" s="1616"/>
      <c r="CC1039" s="1616"/>
      <c r="CD1039" s="2391"/>
      <c r="CE1039" s="78"/>
      <c r="CF1039" s="78"/>
      <c r="CG1039" s="77"/>
      <c r="CL1039" s="85"/>
    </row>
    <row r="1040" spans="1:100" ht="12" customHeight="1" x14ac:dyDescent="0.2">
      <c r="A1040" s="132" t="str">
        <f>+IF('⑧一覧からの作成用データ（異動届）'!$AC$49="印刷ＯＫ→",1,"")</f>
        <v/>
      </c>
      <c r="B1040" s="2413"/>
      <c r="C1040" s="2413"/>
      <c r="D1040" s="2396"/>
      <c r="E1040" s="2396"/>
      <c r="F1040" s="2413"/>
      <c r="G1040" s="2413"/>
      <c r="H1040" s="2396"/>
      <c r="I1040" s="2396"/>
      <c r="J1040" s="486"/>
      <c r="K1040" s="2438"/>
      <c r="L1040" s="2439"/>
      <c r="M1040" s="2439"/>
      <c r="N1040" s="2439"/>
      <c r="O1040" s="2439"/>
      <c r="P1040" s="2439"/>
      <c r="Q1040" s="2439"/>
      <c r="R1040" s="2439"/>
      <c r="S1040" s="2439"/>
      <c r="T1040" s="2439"/>
      <c r="U1040" s="2439"/>
      <c r="V1040" s="2439"/>
      <c r="W1040" s="2439"/>
      <c r="X1040" s="2439"/>
      <c r="Y1040" s="2440"/>
      <c r="Z1040" s="2404"/>
      <c r="AA1040" s="2405"/>
      <c r="AB1040" s="1550"/>
      <c r="AC1040" s="1550"/>
      <c r="AD1040" s="1550"/>
      <c r="AE1040" s="1550"/>
      <c r="AF1040" s="1550"/>
      <c r="AG1040" s="1550"/>
      <c r="AH1040" s="2443"/>
      <c r="AI1040" s="2443"/>
      <c r="AJ1040" s="2443"/>
      <c r="AK1040" s="2443"/>
      <c r="AL1040" s="2443"/>
      <c r="AM1040" s="2443"/>
      <c r="AN1040" s="2443"/>
      <c r="AO1040" s="2443"/>
      <c r="AP1040" s="2443"/>
      <c r="AQ1040" s="2443"/>
      <c r="AR1040" s="2443"/>
      <c r="AS1040" s="2443"/>
      <c r="AT1040" s="2443"/>
      <c r="AU1040" s="2443"/>
      <c r="AV1040" s="2443"/>
      <c r="AW1040" s="2443"/>
      <c r="AX1040" s="2443"/>
      <c r="AY1040" s="2443"/>
      <c r="AZ1040" s="2443"/>
      <c r="BA1040" s="2443"/>
      <c r="BB1040" s="2443"/>
      <c r="BC1040" s="2443"/>
      <c r="BD1040" s="2443"/>
      <c r="BE1040" s="2443"/>
      <c r="BF1040" s="2443"/>
      <c r="BG1040" s="2443"/>
      <c r="BH1040" s="2386"/>
      <c r="BI1040" s="2386"/>
      <c r="BJ1040" s="2386"/>
      <c r="BK1040" s="2386"/>
      <c r="BL1040" s="1550" t="s">
        <v>3</v>
      </c>
      <c r="BM1040" s="1550"/>
      <c r="BN1040" s="1550"/>
      <c r="BO1040" s="1708" t="str">
        <f>①伊勢崎市における事業所基本情報!$I$37&amp;""</f>
        <v/>
      </c>
      <c r="BP1040" s="1709"/>
      <c r="BQ1040" s="1709"/>
      <c r="BR1040" s="1709"/>
      <c r="BS1040" s="1709"/>
      <c r="BT1040" s="1709"/>
      <c r="BU1040" s="1709"/>
      <c r="BV1040" s="1709"/>
      <c r="BW1040" s="1709"/>
      <c r="BX1040" s="1709"/>
      <c r="BY1040" s="1709"/>
      <c r="BZ1040" s="1709"/>
      <c r="CA1040" s="1709"/>
      <c r="CB1040" s="1709"/>
      <c r="CC1040" s="1709"/>
      <c r="CD1040" s="2444"/>
      <c r="CE1040" s="78"/>
      <c r="CF1040" s="78"/>
      <c r="CG1040" s="77"/>
      <c r="CL1040" s="85"/>
      <c r="CM1040" s="85"/>
    </row>
    <row r="1041" spans="1:100" ht="12" customHeight="1" x14ac:dyDescent="0.2">
      <c r="A1041" s="132" t="str">
        <f>+IF('⑧一覧からの作成用データ（異動届）'!$AC$49="印刷ＯＫ→",1,"")</f>
        <v/>
      </c>
      <c r="B1041" s="2413"/>
      <c r="C1041" s="2413"/>
      <c r="D1041" s="2396"/>
      <c r="E1041" s="2396"/>
      <c r="F1041" s="2413"/>
      <c r="G1041" s="2413"/>
      <c r="H1041" s="2396"/>
      <c r="I1041" s="2396"/>
      <c r="J1041" s="486"/>
      <c r="K1041" s="2438"/>
      <c r="L1041" s="2439"/>
      <c r="M1041" s="2439"/>
      <c r="N1041" s="2439"/>
      <c r="O1041" s="2439"/>
      <c r="P1041" s="2439"/>
      <c r="Q1041" s="2439"/>
      <c r="R1041" s="2439"/>
      <c r="S1041" s="2439"/>
      <c r="T1041" s="2439"/>
      <c r="U1041" s="2439"/>
      <c r="V1041" s="2439"/>
      <c r="W1041" s="2439"/>
      <c r="X1041" s="2439"/>
      <c r="Y1041" s="2440"/>
      <c r="Z1041" s="2404"/>
      <c r="AA1041" s="2405"/>
      <c r="AB1041" s="1550"/>
      <c r="AC1041" s="1550"/>
      <c r="AD1041" s="1550"/>
      <c r="AE1041" s="1550"/>
      <c r="AF1041" s="1550"/>
      <c r="AG1041" s="1550"/>
      <c r="AH1041" s="2443"/>
      <c r="AI1041" s="2443"/>
      <c r="AJ1041" s="2443"/>
      <c r="AK1041" s="2443"/>
      <c r="AL1041" s="2443"/>
      <c r="AM1041" s="2443"/>
      <c r="AN1041" s="2443"/>
      <c r="AO1041" s="2443"/>
      <c r="AP1041" s="2443"/>
      <c r="AQ1041" s="2443"/>
      <c r="AR1041" s="2443"/>
      <c r="AS1041" s="2443"/>
      <c r="AT1041" s="2443"/>
      <c r="AU1041" s="2443"/>
      <c r="AV1041" s="2443"/>
      <c r="AW1041" s="2443"/>
      <c r="AX1041" s="2443"/>
      <c r="AY1041" s="2443"/>
      <c r="AZ1041" s="2443"/>
      <c r="BA1041" s="2443"/>
      <c r="BB1041" s="2443"/>
      <c r="BC1041" s="2443"/>
      <c r="BD1041" s="2443"/>
      <c r="BE1041" s="2443"/>
      <c r="BF1041" s="2443"/>
      <c r="BG1041" s="2443"/>
      <c r="BH1041" s="2386"/>
      <c r="BI1041" s="2386"/>
      <c r="BJ1041" s="2386"/>
      <c r="BK1041" s="2386"/>
      <c r="BL1041" s="1550"/>
      <c r="BM1041" s="1550"/>
      <c r="BN1041" s="1550"/>
      <c r="BO1041" s="1711"/>
      <c r="BP1041" s="1712"/>
      <c r="BQ1041" s="1712"/>
      <c r="BR1041" s="1712"/>
      <c r="BS1041" s="1712"/>
      <c r="BT1041" s="1712"/>
      <c r="BU1041" s="1712"/>
      <c r="BV1041" s="1712"/>
      <c r="BW1041" s="1712"/>
      <c r="BX1041" s="1712"/>
      <c r="BY1041" s="1712"/>
      <c r="BZ1041" s="1712"/>
      <c r="CA1041" s="1712"/>
      <c r="CB1041" s="1712"/>
      <c r="CC1041" s="1712"/>
      <c r="CD1041" s="2445"/>
      <c r="CE1041" s="78"/>
      <c r="CF1041" s="78"/>
      <c r="CG1041" s="77"/>
      <c r="CL1041" s="85"/>
      <c r="CM1041" s="85"/>
    </row>
    <row r="1042" spans="1:100" ht="12" customHeight="1" x14ac:dyDescent="0.2">
      <c r="A1042" s="132" t="str">
        <f>+IF('⑧一覧からの作成用データ（異動届）'!$AC$49="印刷ＯＫ→",1,"")</f>
        <v/>
      </c>
      <c r="B1042" s="2413"/>
      <c r="C1042" s="2413"/>
      <c r="D1042" s="2396"/>
      <c r="E1042" s="2396"/>
      <c r="F1042" s="2413"/>
      <c r="G1042" s="2413"/>
      <c r="H1042" s="2396"/>
      <c r="I1042" s="2396"/>
      <c r="J1042" s="486"/>
      <c r="K1042" s="47"/>
      <c r="L1042" s="76"/>
      <c r="M1042" s="76"/>
      <c r="N1042" s="76"/>
      <c r="O1042" s="76"/>
      <c r="P1042" s="76"/>
      <c r="Q1042" s="76"/>
      <c r="R1042" s="76"/>
      <c r="S1042" s="76"/>
      <c r="T1042" s="76"/>
      <c r="U1042" s="76"/>
      <c r="V1042" s="76"/>
      <c r="W1042" s="76"/>
      <c r="X1042" s="76"/>
      <c r="Y1042" s="48"/>
      <c r="Z1042" s="2404"/>
      <c r="AA1042" s="2405"/>
      <c r="AB1042" s="1550" t="s">
        <v>545</v>
      </c>
      <c r="AC1042" s="1550"/>
      <c r="AD1042" s="1550"/>
      <c r="AE1042" s="1550"/>
      <c r="AF1042" s="1550"/>
      <c r="AG1042" s="1550"/>
      <c r="AH1042" s="1543" t="str">
        <f>①伊勢崎市における事業所基本情報!$CG$35&amp;""</f>
        <v/>
      </c>
      <c r="AI1042" s="1544"/>
      <c r="AJ1042" s="1543" t="str">
        <f>①伊勢崎市における事業所基本情報!$CH$35&amp;""</f>
        <v/>
      </c>
      <c r="AK1042" s="1544"/>
      <c r="AL1042" s="1543" t="str">
        <f>①伊勢崎市における事業所基本情報!$CI$35&amp;""</f>
        <v/>
      </c>
      <c r="AM1042" s="1544"/>
      <c r="AN1042" s="1543" t="str">
        <f>①伊勢崎市における事業所基本情報!$CJ$35&amp;""</f>
        <v/>
      </c>
      <c r="AO1042" s="1544"/>
      <c r="AP1042" s="1543" t="str">
        <f>①伊勢崎市における事業所基本情報!$CK$35&amp;""</f>
        <v/>
      </c>
      <c r="AQ1042" s="1544"/>
      <c r="AR1042" s="1543" t="str">
        <f>①伊勢崎市における事業所基本情報!$CL$35&amp;""</f>
        <v/>
      </c>
      <c r="AS1042" s="1544"/>
      <c r="AT1042" s="1543" t="str">
        <f>①伊勢崎市における事業所基本情報!$CM$35&amp;""</f>
        <v/>
      </c>
      <c r="AU1042" s="1544"/>
      <c r="AV1042" s="1543" t="str">
        <f>①伊勢崎市における事業所基本情報!$CN$35&amp;""</f>
        <v/>
      </c>
      <c r="AW1042" s="1544"/>
      <c r="AX1042" s="1543" t="str">
        <f>①伊勢崎市における事業所基本情報!$CO$35&amp;""</f>
        <v/>
      </c>
      <c r="AY1042" s="1544"/>
      <c r="AZ1042" s="1543" t="str">
        <f>①伊勢崎市における事業所基本情報!$CP$35&amp;""</f>
        <v/>
      </c>
      <c r="BA1042" s="1544"/>
      <c r="BB1042" s="1543" t="str">
        <f>①伊勢崎市における事業所基本情報!$CQ$35&amp;""</f>
        <v/>
      </c>
      <c r="BC1042" s="1544"/>
      <c r="BD1042" s="1543" t="str">
        <f>①伊勢崎市における事業所基本情報!$CR$35&amp;""</f>
        <v/>
      </c>
      <c r="BE1042" s="1544"/>
      <c r="BF1042" s="1736" t="str">
        <f>①伊勢崎市における事業所基本情報!$CS$35&amp;""</f>
        <v/>
      </c>
      <c r="BG1042" s="1737"/>
      <c r="BH1042" s="2386"/>
      <c r="BI1042" s="2386"/>
      <c r="BJ1042" s="2386"/>
      <c r="BK1042" s="2386"/>
      <c r="BL1042" s="1550" t="s">
        <v>4</v>
      </c>
      <c r="BM1042" s="1550"/>
      <c r="BN1042" s="1550"/>
      <c r="BO1042" s="1714" t="str">
        <f>①伊勢崎市における事業所基本情報!$I$39&amp;""</f>
        <v/>
      </c>
      <c r="BP1042" s="1715"/>
      <c r="BQ1042" s="1715"/>
      <c r="BR1042" s="1715"/>
      <c r="BS1042" s="1715"/>
      <c r="BT1042" s="1715"/>
      <c r="BU1042" s="1715"/>
      <c r="BV1042" s="1715"/>
      <c r="BW1042" s="1715"/>
      <c r="BX1042" s="1715"/>
      <c r="BY1042" s="1715"/>
      <c r="BZ1042" s="1715"/>
      <c r="CA1042" s="1715"/>
      <c r="CB1042" s="1715"/>
      <c r="CC1042" s="1715"/>
      <c r="CD1042" s="2340"/>
      <c r="CE1042" s="78"/>
      <c r="CF1042" s="78"/>
      <c r="CL1042" s="85"/>
      <c r="CM1042" s="85"/>
      <c r="CN1042" s="85"/>
      <c r="CO1042" s="85"/>
      <c r="CP1042" s="85"/>
      <c r="CQ1042" s="85"/>
      <c r="CR1042" s="85"/>
      <c r="CS1042" s="85"/>
      <c r="CT1042" s="85"/>
    </row>
    <row r="1043" spans="1:100" ht="12" customHeight="1" thickBot="1" x14ac:dyDescent="0.25">
      <c r="A1043" s="132" t="str">
        <f>+IF('⑧一覧からの作成用データ（異動届）'!$AC$49="印刷ＯＫ→",1,"")</f>
        <v/>
      </c>
      <c r="B1043" s="2413"/>
      <c r="C1043" s="2413"/>
      <c r="D1043" s="2396"/>
      <c r="E1043" s="2396"/>
      <c r="F1043" s="2413"/>
      <c r="G1043" s="2413"/>
      <c r="H1043" s="2396"/>
      <c r="I1043" s="2396"/>
      <c r="J1043" s="486"/>
      <c r="K1043" s="49"/>
      <c r="L1043" s="19"/>
      <c r="M1043" s="19"/>
      <c r="N1043" s="19"/>
      <c r="O1043" s="19"/>
      <c r="P1043" s="19"/>
      <c r="Q1043" s="19"/>
      <c r="R1043" s="19"/>
      <c r="S1043" s="19"/>
      <c r="T1043" s="19"/>
      <c r="U1043" s="19"/>
      <c r="V1043" s="19"/>
      <c r="W1043" s="19"/>
      <c r="X1043" s="19"/>
      <c r="Y1043" s="50"/>
      <c r="Z1043" s="2406"/>
      <c r="AA1043" s="2407"/>
      <c r="AB1043" s="1550"/>
      <c r="AC1043" s="1550"/>
      <c r="AD1043" s="1550"/>
      <c r="AE1043" s="1550"/>
      <c r="AF1043" s="1550"/>
      <c r="AG1043" s="1550"/>
      <c r="AH1043" s="1620"/>
      <c r="AI1043" s="1621"/>
      <c r="AJ1043" s="1620"/>
      <c r="AK1043" s="1621"/>
      <c r="AL1043" s="1620"/>
      <c r="AM1043" s="1621"/>
      <c r="AN1043" s="1545"/>
      <c r="AO1043" s="1546"/>
      <c r="AP1043" s="1545"/>
      <c r="AQ1043" s="1546"/>
      <c r="AR1043" s="1545"/>
      <c r="AS1043" s="1546"/>
      <c r="AT1043" s="1545"/>
      <c r="AU1043" s="1546"/>
      <c r="AV1043" s="1545"/>
      <c r="AW1043" s="1546"/>
      <c r="AX1043" s="1545"/>
      <c r="AY1043" s="1546"/>
      <c r="AZ1043" s="1545"/>
      <c r="BA1043" s="1546"/>
      <c r="BB1043" s="1545"/>
      <c r="BC1043" s="1546"/>
      <c r="BD1043" s="1545"/>
      <c r="BE1043" s="1546"/>
      <c r="BF1043" s="1738"/>
      <c r="BG1043" s="1543"/>
      <c r="BH1043" s="2387"/>
      <c r="BI1043" s="2387"/>
      <c r="BJ1043" s="2387"/>
      <c r="BK1043" s="2387"/>
      <c r="BL1043" s="1634"/>
      <c r="BM1043" s="1634"/>
      <c r="BN1043" s="1634"/>
      <c r="BO1043" s="2341"/>
      <c r="BP1043" s="2342"/>
      <c r="BQ1043" s="2342"/>
      <c r="BR1043" s="2342"/>
      <c r="BS1043" s="2342"/>
      <c r="BT1043" s="2342"/>
      <c r="BU1043" s="2342"/>
      <c r="BV1043" s="2342"/>
      <c r="BW1043" s="2342"/>
      <c r="BX1043" s="2342"/>
      <c r="BY1043" s="2342"/>
      <c r="BZ1043" s="2342"/>
      <c r="CA1043" s="2342"/>
      <c r="CB1043" s="2342"/>
      <c r="CC1043" s="2342"/>
      <c r="CD1043" s="2343"/>
      <c r="CE1043" s="78"/>
      <c r="CF1043" s="78"/>
      <c r="CG1043" s="77"/>
      <c r="CH1043" s="77"/>
      <c r="CN1043" s="85"/>
      <c r="CO1043" s="85"/>
      <c r="CP1043" s="85"/>
      <c r="CQ1043" s="85"/>
      <c r="CR1043" s="85"/>
      <c r="CS1043" s="85"/>
      <c r="CT1043" s="85"/>
      <c r="CU1043" s="85"/>
      <c r="CV1043" s="85"/>
    </row>
    <row r="1044" spans="1:100" ht="13.5" customHeight="1" x14ac:dyDescent="0.2">
      <c r="A1044" s="132" t="str">
        <f>+IF('⑧一覧からの作成用データ（異動届）'!$AC$49="印刷ＯＫ→",1,"")</f>
        <v/>
      </c>
      <c r="B1044" s="2413"/>
      <c r="C1044" s="2413"/>
      <c r="D1044" s="2396"/>
      <c r="E1044" s="2396"/>
      <c r="F1044" s="2413"/>
      <c r="G1044" s="2413"/>
      <c r="H1044" s="2396"/>
      <c r="I1044" s="2396"/>
      <c r="J1044" s="486"/>
      <c r="K1044" s="2344" t="s">
        <v>22</v>
      </c>
      <c r="L1044" s="2344"/>
      <c r="M1044" s="697" t="s">
        <v>558</v>
      </c>
      <c r="N1044" s="2051"/>
      <c r="O1044" s="2051"/>
      <c r="P1044" s="2051"/>
      <c r="Q1044" s="2051"/>
      <c r="R1044" s="2053"/>
      <c r="S1044" s="1680" t="str">
        <f>'⑧一覧からの作成用データ（異動届）'!$D$49&amp;""</f>
        <v/>
      </c>
      <c r="T1044" s="1681"/>
      <c r="U1044" s="1681"/>
      <c r="V1044" s="1681"/>
      <c r="W1044" s="1681"/>
      <c r="X1044" s="1681"/>
      <c r="Y1044" s="1681"/>
      <c r="Z1044" s="1681"/>
      <c r="AA1044" s="1681"/>
      <c r="AB1044" s="1681"/>
      <c r="AC1044" s="1681"/>
      <c r="AD1044" s="1681"/>
      <c r="AE1044" s="1681"/>
      <c r="AF1044" s="1681"/>
      <c r="AG1044" s="1681"/>
      <c r="AH1044" s="1681"/>
      <c r="AI1044" s="1681"/>
      <c r="AJ1044" s="1681"/>
      <c r="AK1044" s="1681"/>
      <c r="AL1044" s="1681"/>
      <c r="AM1044" s="1681"/>
      <c r="AN1044" s="2345" t="s">
        <v>71</v>
      </c>
      <c r="AO1044" s="2316"/>
      <c r="AP1044" s="2316"/>
      <c r="AQ1044" s="2316"/>
      <c r="AR1044" s="2346"/>
      <c r="AS1044" s="2316" t="s">
        <v>77</v>
      </c>
      <c r="AT1044" s="2316"/>
      <c r="AU1044" s="2316"/>
      <c r="AV1044" s="2316"/>
      <c r="AW1044" s="2346"/>
      <c r="AX1044" s="2315" t="s">
        <v>251</v>
      </c>
      <c r="AY1044" s="2316"/>
      <c r="AZ1044" s="2316"/>
      <c r="BA1044" s="2316"/>
      <c r="BB1044" s="2317"/>
      <c r="BC1044" s="2323" t="s">
        <v>72</v>
      </c>
      <c r="BD1044" s="2323"/>
      <c r="BE1044" s="2324"/>
      <c r="BF1044" s="2030" t="s">
        <v>75</v>
      </c>
      <c r="BG1044" s="2031"/>
      <c r="BH1044" s="2031"/>
      <c r="BI1044" s="2031"/>
      <c r="BJ1044" s="2031"/>
      <c r="BK1044" s="2031"/>
      <c r="BL1044" s="2031"/>
      <c r="BM1044" s="2031"/>
      <c r="BN1044" s="2031"/>
      <c r="BO1044" s="2031"/>
      <c r="BP1044" s="2032"/>
      <c r="BQ1044" s="2329" t="s">
        <v>76</v>
      </c>
      <c r="BR1044" s="2330"/>
      <c r="BS1044" s="2330"/>
      <c r="BT1044" s="2330"/>
      <c r="BU1044" s="2330"/>
      <c r="BV1044" s="2330"/>
      <c r="BW1044" s="2330"/>
      <c r="BX1044" s="2330"/>
      <c r="BY1044" s="2330"/>
      <c r="BZ1044" s="2330"/>
      <c r="CA1044" s="2330"/>
      <c r="CB1044" s="2330"/>
      <c r="CC1044" s="2330"/>
      <c r="CD1044" s="2331"/>
      <c r="CE1044" s="76"/>
      <c r="CF1044" s="76"/>
      <c r="CG1044" s="77"/>
      <c r="CH1044" s="77"/>
      <c r="CN1044" s="85"/>
      <c r="CO1044" s="85"/>
      <c r="CP1044" s="85"/>
      <c r="CQ1044" s="85"/>
      <c r="CR1044" s="85"/>
      <c r="CS1044" s="85"/>
      <c r="CT1044" s="85"/>
      <c r="CU1044" s="85"/>
      <c r="CV1044" s="85"/>
    </row>
    <row r="1045" spans="1:100" ht="13.5" customHeight="1" x14ac:dyDescent="0.2">
      <c r="A1045" s="132" t="str">
        <f>+IF('⑧一覧からの作成用データ（異動届）'!$AC$49="印刷ＯＫ→",1,"")</f>
        <v/>
      </c>
      <c r="B1045" s="2413"/>
      <c r="C1045" s="2413"/>
      <c r="D1045" s="2396"/>
      <c r="E1045" s="2396"/>
      <c r="F1045" s="2413"/>
      <c r="G1045" s="2413"/>
      <c r="H1045" s="2396"/>
      <c r="I1045" s="2396"/>
      <c r="J1045" s="486"/>
      <c r="K1045" s="2344"/>
      <c r="L1045" s="2344"/>
      <c r="M1045" s="2333" t="s">
        <v>3</v>
      </c>
      <c r="N1045" s="2334"/>
      <c r="O1045" s="2334"/>
      <c r="P1045" s="2334"/>
      <c r="Q1045" s="2334"/>
      <c r="R1045" s="2335"/>
      <c r="S1045" s="1568" t="str">
        <f>'⑧一覧からの作成用データ（異動届）'!$C$49&amp;""</f>
        <v/>
      </c>
      <c r="T1045" s="1569"/>
      <c r="U1045" s="1569"/>
      <c r="V1045" s="1569"/>
      <c r="W1045" s="1569"/>
      <c r="X1045" s="1569"/>
      <c r="Y1045" s="1569"/>
      <c r="Z1045" s="1569"/>
      <c r="AA1045" s="1569"/>
      <c r="AB1045" s="1569"/>
      <c r="AC1045" s="1569"/>
      <c r="AD1045" s="1569"/>
      <c r="AE1045" s="1569"/>
      <c r="AF1045" s="1569"/>
      <c r="AG1045" s="1569"/>
      <c r="AH1045" s="1569"/>
      <c r="AI1045" s="1569"/>
      <c r="AJ1045" s="1569"/>
      <c r="AK1045" s="1569"/>
      <c r="AL1045" s="1569"/>
      <c r="AM1045" s="1569"/>
      <c r="AN1045" s="2347"/>
      <c r="AO1045" s="1613"/>
      <c r="AP1045" s="1613"/>
      <c r="AQ1045" s="1613"/>
      <c r="AR1045" s="2348"/>
      <c r="AS1045" s="1613"/>
      <c r="AT1045" s="1613"/>
      <c r="AU1045" s="1613"/>
      <c r="AV1045" s="1613"/>
      <c r="AW1045" s="2348"/>
      <c r="AX1045" s="2318"/>
      <c r="AY1045" s="1613"/>
      <c r="AZ1045" s="1613"/>
      <c r="BA1045" s="1613"/>
      <c r="BB1045" s="2319"/>
      <c r="BC1045" s="2325"/>
      <c r="BD1045" s="2325"/>
      <c r="BE1045" s="2326"/>
      <c r="BF1045" s="2033"/>
      <c r="BG1045" s="2034"/>
      <c r="BH1045" s="2034"/>
      <c r="BI1045" s="2034"/>
      <c r="BJ1045" s="2034"/>
      <c r="BK1045" s="2034"/>
      <c r="BL1045" s="2034"/>
      <c r="BM1045" s="2034"/>
      <c r="BN1045" s="2034"/>
      <c r="BO1045" s="2034"/>
      <c r="BP1045" s="2035"/>
      <c r="BQ1045" s="2332"/>
      <c r="BR1045" s="1590"/>
      <c r="BS1045" s="1590"/>
      <c r="BT1045" s="1590"/>
      <c r="BU1045" s="1590"/>
      <c r="BV1045" s="1590"/>
      <c r="BW1045" s="1590"/>
      <c r="BX1045" s="1590"/>
      <c r="BY1045" s="1590"/>
      <c r="BZ1045" s="1590"/>
      <c r="CA1045" s="1590"/>
      <c r="CB1045" s="1590"/>
      <c r="CC1045" s="1590"/>
      <c r="CD1045" s="1690"/>
      <c r="CE1045" s="76"/>
      <c r="CF1045" s="76"/>
      <c r="CG1045" s="77"/>
      <c r="CH1045" s="77"/>
      <c r="CN1045" s="85"/>
      <c r="CO1045" s="85"/>
      <c r="CP1045" s="85"/>
      <c r="CQ1045" s="85"/>
      <c r="CR1045" s="85"/>
      <c r="CS1045" s="85"/>
      <c r="CT1045" s="85"/>
      <c r="CU1045" s="85"/>
      <c r="CV1045" s="85"/>
    </row>
    <row r="1046" spans="1:100" ht="13.5" customHeight="1" x14ac:dyDescent="0.2">
      <c r="A1046" s="132" t="str">
        <f>+IF('⑧一覧からの作成用データ（異動届）'!$AC$49="印刷ＯＫ→",1,"")</f>
        <v/>
      </c>
      <c r="B1046" s="2413"/>
      <c r="C1046" s="2413"/>
      <c r="D1046" s="2396"/>
      <c r="E1046" s="2396"/>
      <c r="F1046" s="2413"/>
      <c r="G1046" s="2413"/>
      <c r="H1046" s="2396"/>
      <c r="I1046" s="2396"/>
      <c r="J1046" s="486"/>
      <c r="K1046" s="2344"/>
      <c r="L1046" s="2344"/>
      <c r="M1046" s="1559"/>
      <c r="N1046" s="2052"/>
      <c r="O1046" s="2052"/>
      <c r="P1046" s="2052"/>
      <c r="Q1046" s="2052"/>
      <c r="R1046" s="2054"/>
      <c r="S1046" s="1570"/>
      <c r="T1046" s="1571"/>
      <c r="U1046" s="1571"/>
      <c r="V1046" s="1571"/>
      <c r="W1046" s="1571"/>
      <c r="X1046" s="1571"/>
      <c r="Y1046" s="1571"/>
      <c r="Z1046" s="1571"/>
      <c r="AA1046" s="1571"/>
      <c r="AB1046" s="1571"/>
      <c r="AC1046" s="1571"/>
      <c r="AD1046" s="1571"/>
      <c r="AE1046" s="1571"/>
      <c r="AF1046" s="1571"/>
      <c r="AG1046" s="1571"/>
      <c r="AH1046" s="1571"/>
      <c r="AI1046" s="1571"/>
      <c r="AJ1046" s="1571"/>
      <c r="AK1046" s="1571"/>
      <c r="AL1046" s="1571"/>
      <c r="AM1046" s="1571"/>
      <c r="AN1046" s="2347"/>
      <c r="AO1046" s="1613"/>
      <c r="AP1046" s="1613"/>
      <c r="AQ1046" s="1613"/>
      <c r="AR1046" s="2348"/>
      <c r="AS1046" s="1613"/>
      <c r="AT1046" s="1613"/>
      <c r="AU1046" s="1613"/>
      <c r="AV1046" s="1613"/>
      <c r="AW1046" s="2348"/>
      <c r="AX1046" s="2318"/>
      <c r="AY1046" s="1613"/>
      <c r="AZ1046" s="1613"/>
      <c r="BA1046" s="1613"/>
      <c r="BB1046" s="2319"/>
      <c r="BC1046" s="2325"/>
      <c r="BD1046" s="2325"/>
      <c r="BE1046" s="2326"/>
      <c r="BF1046" s="2033"/>
      <c r="BG1046" s="2034"/>
      <c r="BH1046" s="2034"/>
      <c r="BI1046" s="2034"/>
      <c r="BJ1046" s="2034"/>
      <c r="BK1046" s="2034"/>
      <c r="BL1046" s="2034"/>
      <c r="BM1046" s="2034"/>
      <c r="BN1046" s="2034"/>
      <c r="BO1046" s="2034"/>
      <c r="BP1046" s="2035"/>
      <c r="BQ1046" s="2332"/>
      <c r="BR1046" s="1590"/>
      <c r="BS1046" s="1590"/>
      <c r="BT1046" s="1590"/>
      <c r="BU1046" s="1590"/>
      <c r="BV1046" s="1590"/>
      <c r="BW1046" s="1590"/>
      <c r="BX1046" s="1590"/>
      <c r="BY1046" s="1590"/>
      <c r="BZ1046" s="1590"/>
      <c r="CA1046" s="1590"/>
      <c r="CB1046" s="1590"/>
      <c r="CC1046" s="1590"/>
      <c r="CD1046" s="1690"/>
      <c r="CE1046" s="76"/>
      <c r="CF1046" s="76"/>
      <c r="CG1046" s="77"/>
      <c r="CH1046" s="77"/>
      <c r="CN1046" s="85"/>
      <c r="CO1046" s="85"/>
      <c r="CP1046" s="85"/>
      <c r="CQ1046" s="85"/>
      <c r="CR1046" s="85"/>
      <c r="CS1046" s="85"/>
      <c r="CT1046" s="85"/>
      <c r="CU1046" s="85"/>
      <c r="CV1046" s="85"/>
    </row>
    <row r="1047" spans="1:100" ht="13.5" customHeight="1" x14ac:dyDescent="0.2">
      <c r="A1047" s="132" t="str">
        <f>+IF('⑧一覧からの作成用データ（異動届）'!$AC$49="印刷ＯＫ→",1,"")</f>
        <v/>
      </c>
      <c r="B1047" s="2413"/>
      <c r="C1047" s="2413"/>
      <c r="D1047" s="2396"/>
      <c r="E1047" s="2396"/>
      <c r="F1047" s="2413"/>
      <c r="G1047" s="2413"/>
      <c r="H1047" s="2396"/>
      <c r="I1047" s="2396"/>
      <c r="J1047" s="486"/>
      <c r="K1047" s="2344"/>
      <c r="L1047" s="2344"/>
      <c r="M1047" s="697" t="s">
        <v>16</v>
      </c>
      <c r="N1047" s="2051"/>
      <c r="O1047" s="2051"/>
      <c r="P1047" s="2051"/>
      <c r="Q1047" s="2051"/>
      <c r="R1047" s="2053"/>
      <c r="S1047" s="2336" t="str">
        <f>IF('⑧一覧からの作成用データ（異動届）'!$E$49="","",'⑧一覧からの作成用データ（異動届）'!$E$49)</f>
        <v/>
      </c>
      <c r="T1047" s="2337"/>
      <c r="U1047" s="2337"/>
      <c r="V1047" s="2337"/>
      <c r="W1047" s="2337"/>
      <c r="X1047" s="2337"/>
      <c r="Y1047" s="2337"/>
      <c r="Z1047" s="2337"/>
      <c r="AA1047" s="2337"/>
      <c r="AB1047" s="2337"/>
      <c r="AC1047" s="2337"/>
      <c r="AD1047" s="2337"/>
      <c r="AE1047" s="2337"/>
      <c r="AF1047" s="2337"/>
      <c r="AG1047" s="2337"/>
      <c r="AH1047" s="2337"/>
      <c r="AI1047" s="2337"/>
      <c r="AJ1047" s="2337"/>
      <c r="AK1047" s="2337"/>
      <c r="AL1047" s="2337"/>
      <c r="AM1047" s="2337"/>
      <c r="AN1047" s="2347"/>
      <c r="AO1047" s="1613"/>
      <c r="AP1047" s="1613"/>
      <c r="AQ1047" s="1613"/>
      <c r="AR1047" s="2348"/>
      <c r="AS1047" s="1613"/>
      <c r="AT1047" s="1613"/>
      <c r="AU1047" s="1613"/>
      <c r="AV1047" s="1613"/>
      <c r="AW1047" s="2348"/>
      <c r="AX1047" s="2318"/>
      <c r="AY1047" s="1613"/>
      <c r="AZ1047" s="1613"/>
      <c r="BA1047" s="1613"/>
      <c r="BB1047" s="2319"/>
      <c r="BC1047" s="2325"/>
      <c r="BD1047" s="2325"/>
      <c r="BE1047" s="2326"/>
      <c r="BF1047" s="2033" t="str">
        <f>IFERROR(IF(BF1049="3","310",IF(BF1049="1",300,IF(BF1049="2",203,IF(BF1049="4",301,IF(BF1049="5",301,IF(BF1049=6,401,)))))),"")&amp;""</f>
        <v/>
      </c>
      <c r="BG1047" s="2034"/>
      <c r="BH1047" s="2034"/>
      <c r="BI1047" s="2034"/>
      <c r="BJ1047" s="2034"/>
      <c r="BK1047" s="2034"/>
      <c r="BL1047" s="2034"/>
      <c r="BM1047" s="2034"/>
      <c r="BN1047" s="2034"/>
      <c r="BO1047" s="2034"/>
      <c r="BP1047" s="2035"/>
      <c r="BQ1047" s="2332"/>
      <c r="BR1047" s="1590"/>
      <c r="BS1047" s="1590"/>
      <c r="BT1047" s="1590"/>
      <c r="BU1047" s="1590"/>
      <c r="BV1047" s="1590"/>
      <c r="BW1047" s="1590"/>
      <c r="BX1047" s="1590"/>
      <c r="BY1047" s="1590"/>
      <c r="BZ1047" s="1590"/>
      <c r="CA1047" s="1590"/>
      <c r="CB1047" s="1590"/>
      <c r="CC1047" s="1590"/>
      <c r="CD1047" s="1690"/>
      <c r="CE1047" s="76"/>
      <c r="CF1047" s="76"/>
      <c r="CG1047" s="77"/>
      <c r="CH1047" s="77"/>
      <c r="CN1047" s="85"/>
      <c r="CO1047" s="85"/>
      <c r="CP1047" s="85"/>
      <c r="CQ1047" s="85"/>
      <c r="CR1047" s="85"/>
      <c r="CS1047" s="85"/>
      <c r="CT1047" s="85"/>
      <c r="CU1047" s="85"/>
      <c r="CV1047" s="85"/>
    </row>
    <row r="1048" spans="1:100" ht="13.5" customHeight="1" thickBot="1" x14ac:dyDescent="0.25">
      <c r="A1048" s="132" t="str">
        <f>+IF('⑧一覧からの作成用データ（異動届）'!$AC$49="印刷ＯＫ→",1,"")</f>
        <v/>
      </c>
      <c r="B1048" s="2413"/>
      <c r="C1048" s="2413"/>
      <c r="D1048" s="2396"/>
      <c r="E1048" s="2396"/>
      <c r="F1048" s="2413"/>
      <c r="G1048" s="2413"/>
      <c r="H1048" s="2396"/>
      <c r="I1048" s="2396"/>
      <c r="J1048" s="486"/>
      <c r="K1048" s="2344"/>
      <c r="L1048" s="2344"/>
      <c r="M1048" s="1559"/>
      <c r="N1048" s="2052"/>
      <c r="O1048" s="2052"/>
      <c r="P1048" s="2052"/>
      <c r="Q1048" s="2052"/>
      <c r="R1048" s="2054"/>
      <c r="S1048" s="2338"/>
      <c r="T1048" s="2339"/>
      <c r="U1048" s="2339"/>
      <c r="V1048" s="2339"/>
      <c r="W1048" s="2339"/>
      <c r="X1048" s="2339"/>
      <c r="Y1048" s="2339"/>
      <c r="Z1048" s="2339"/>
      <c r="AA1048" s="2339"/>
      <c r="AB1048" s="2339"/>
      <c r="AC1048" s="2339"/>
      <c r="AD1048" s="2339"/>
      <c r="AE1048" s="2339"/>
      <c r="AF1048" s="2339"/>
      <c r="AG1048" s="2339"/>
      <c r="AH1048" s="2339"/>
      <c r="AI1048" s="2339"/>
      <c r="AJ1048" s="2339"/>
      <c r="AK1048" s="2339"/>
      <c r="AL1048" s="2339"/>
      <c r="AM1048" s="2339"/>
      <c r="AN1048" s="2349"/>
      <c r="AO1048" s="2321"/>
      <c r="AP1048" s="2321"/>
      <c r="AQ1048" s="2321"/>
      <c r="AR1048" s="2350"/>
      <c r="AS1048" s="2321"/>
      <c r="AT1048" s="2321"/>
      <c r="AU1048" s="2321"/>
      <c r="AV1048" s="2321"/>
      <c r="AW1048" s="2350"/>
      <c r="AX1048" s="2320"/>
      <c r="AY1048" s="2321"/>
      <c r="AZ1048" s="2321"/>
      <c r="BA1048" s="2321"/>
      <c r="BB1048" s="2322"/>
      <c r="BC1048" s="2327"/>
      <c r="BD1048" s="2327"/>
      <c r="BE1048" s="2328"/>
      <c r="BF1048" s="2033"/>
      <c r="BG1048" s="2034"/>
      <c r="BH1048" s="2034"/>
      <c r="BI1048" s="2034"/>
      <c r="BJ1048" s="2034"/>
      <c r="BK1048" s="2034"/>
      <c r="BL1048" s="2034"/>
      <c r="BM1048" s="2034"/>
      <c r="BN1048" s="2034"/>
      <c r="BO1048" s="2034"/>
      <c r="BP1048" s="2035"/>
      <c r="BQ1048" s="2332"/>
      <c r="BR1048" s="1590"/>
      <c r="BS1048" s="1590"/>
      <c r="BT1048" s="1590"/>
      <c r="BU1048" s="1590"/>
      <c r="BV1048" s="1590"/>
      <c r="BW1048" s="1590"/>
      <c r="BX1048" s="1590"/>
      <c r="BY1048" s="1590"/>
      <c r="BZ1048" s="1590"/>
      <c r="CA1048" s="1590"/>
      <c r="CB1048" s="1590"/>
      <c r="CC1048" s="1590"/>
      <c r="CD1048" s="1690"/>
      <c r="CE1048" s="76"/>
      <c r="CF1048" s="76"/>
      <c r="CG1048" s="77"/>
      <c r="CH1048" s="77"/>
      <c r="CN1048" s="85"/>
      <c r="CO1048" s="85"/>
      <c r="CP1048" s="85"/>
      <c r="CQ1048" s="85"/>
      <c r="CR1048" s="85"/>
      <c r="CS1048" s="85"/>
      <c r="CT1048" s="85"/>
      <c r="CU1048" s="85"/>
      <c r="CV1048" s="85"/>
    </row>
    <row r="1049" spans="1:100" ht="13.5" customHeight="1" x14ac:dyDescent="0.2">
      <c r="A1049" s="132" t="str">
        <f>+IF('⑧一覧からの作成用データ（異動届）'!$AC$49="印刷ＯＫ→",1,"")</f>
        <v/>
      </c>
      <c r="B1049" s="2413"/>
      <c r="C1049" s="2413"/>
      <c r="D1049" s="2396"/>
      <c r="E1049" s="2396"/>
      <c r="F1049" s="2413"/>
      <c r="G1049" s="2413"/>
      <c r="H1049" s="2396"/>
      <c r="I1049" s="2396"/>
      <c r="J1049" s="486"/>
      <c r="K1049" s="2344"/>
      <c r="L1049" s="2344"/>
      <c r="M1049" s="697" t="s">
        <v>34</v>
      </c>
      <c r="N1049" s="2051"/>
      <c r="O1049" s="2051"/>
      <c r="P1049" s="2051"/>
      <c r="Q1049" s="2051"/>
      <c r="R1049" s="2053"/>
      <c r="S1049" s="2284" t="s">
        <v>516</v>
      </c>
      <c r="T1049" s="732"/>
      <c r="U1049" s="732"/>
      <c r="V1049" s="732"/>
      <c r="W1049" s="732"/>
      <c r="X1049" s="732"/>
      <c r="Y1049" s="732"/>
      <c r="Z1049" s="732"/>
      <c r="AA1049" s="732"/>
      <c r="AB1049" s="732"/>
      <c r="AC1049" s="732"/>
      <c r="AD1049" s="732"/>
      <c r="AE1049" s="732"/>
      <c r="AF1049" s="732"/>
      <c r="AG1049" s="732"/>
      <c r="AH1049" s="732"/>
      <c r="AI1049" s="732"/>
      <c r="AJ1049" s="732"/>
      <c r="AK1049" s="732"/>
      <c r="AL1049" s="732"/>
      <c r="AM1049" s="732"/>
      <c r="AN1049" s="2286" t="str">
        <f>TEXT('⑧一覧からの作成用データ（異動届）'!$M$49,"#,##0")&amp;""</f>
        <v>0</v>
      </c>
      <c r="AO1049" s="2287"/>
      <c r="AP1049" s="2287"/>
      <c r="AQ1049" s="2287"/>
      <c r="AR1049" s="2288"/>
      <c r="AS1049" s="2295" t="str">
        <f>'⑧一覧からの作成用データ（異動届）'!$N$49&amp;""</f>
        <v/>
      </c>
      <c r="AT1049" s="1566"/>
      <c r="AU1049" s="1566"/>
      <c r="AV1049" s="2247" t="s">
        <v>84</v>
      </c>
      <c r="AW1049" s="2299"/>
      <c r="AX1049" s="2302" t="str">
        <f>'⑧一覧からの作成用データ（異動届）'!$U$49&amp;""</f>
        <v>6</v>
      </c>
      <c r="AY1049" s="1566"/>
      <c r="AZ1049" s="1566"/>
      <c r="BA1049" s="2247" t="s">
        <v>84</v>
      </c>
      <c r="BB1049" s="2248"/>
      <c r="BC1049" s="2253" t="str">
        <f>'⑧一覧からの作成用データ（異動届）'!$R$49&amp;"年"</f>
        <v>年</v>
      </c>
      <c r="BD1049" s="2253"/>
      <c r="BE1049" s="2254"/>
      <c r="BF1049" s="2259" t="str">
        <f>'⑧一覧からの作成用データ（異動届）'!$J$49&amp;""</f>
        <v/>
      </c>
      <c r="BG1049" s="2259"/>
      <c r="BH1049" s="2260"/>
      <c r="BI1049" s="2265" t="s">
        <v>583</v>
      </c>
      <c r="BJ1049" s="2266"/>
      <c r="BK1049" s="2266"/>
      <c r="BL1049" s="2266"/>
      <c r="BM1049" s="2266"/>
      <c r="BN1049" s="2266"/>
      <c r="BO1049" s="2266"/>
      <c r="BP1049" s="2266"/>
      <c r="BQ1049" s="2268" t="str">
        <f>'⑧一覧からの作成用データ（異動届）'!$K$49&amp;""</f>
        <v/>
      </c>
      <c r="BR1049" s="2259"/>
      <c r="BS1049" s="2260"/>
      <c r="BT1049" s="2271" t="s">
        <v>78</v>
      </c>
      <c r="BU1049" s="2272"/>
      <c r="BV1049" s="2272"/>
      <c r="BW1049" s="2272"/>
      <c r="BX1049" s="2272"/>
      <c r="BY1049" s="2272"/>
      <c r="BZ1049" s="2272"/>
      <c r="CA1049" s="2272"/>
      <c r="CB1049" s="2272"/>
      <c r="CC1049" s="2272"/>
      <c r="CD1049" s="2273"/>
      <c r="CE1049" s="76"/>
      <c r="CF1049" s="76"/>
      <c r="CG1049" s="77"/>
      <c r="CH1049" s="77"/>
      <c r="CN1049" s="85"/>
      <c r="CO1049" s="85"/>
      <c r="CP1049" s="85"/>
      <c r="CQ1049" s="85"/>
      <c r="CR1049" s="85"/>
      <c r="CS1049" s="85"/>
      <c r="CT1049" s="85"/>
      <c r="CU1049" s="85"/>
      <c r="CV1049" s="85"/>
    </row>
    <row r="1050" spans="1:100" ht="13.5" customHeight="1" x14ac:dyDescent="0.2">
      <c r="A1050" s="132" t="str">
        <f>+IF('⑧一覧からの作成用データ（異動届）'!$AC$49="印刷ＯＫ→",1,"")</f>
        <v/>
      </c>
      <c r="B1050" s="2413"/>
      <c r="C1050" s="2413"/>
      <c r="D1050" s="2396"/>
      <c r="E1050" s="2396"/>
      <c r="F1050" s="2413"/>
      <c r="G1050" s="2413"/>
      <c r="H1050" s="2396"/>
      <c r="I1050" s="2396"/>
      <c r="J1050" s="486"/>
      <c r="K1050" s="2344"/>
      <c r="L1050" s="2344"/>
      <c r="M1050" s="1559"/>
      <c r="N1050" s="2052"/>
      <c r="O1050" s="2052"/>
      <c r="P1050" s="2052"/>
      <c r="Q1050" s="2052"/>
      <c r="R1050" s="2054"/>
      <c r="S1050" s="2285"/>
      <c r="T1050" s="734"/>
      <c r="U1050" s="734"/>
      <c r="V1050" s="734"/>
      <c r="W1050" s="734"/>
      <c r="X1050" s="734"/>
      <c r="Y1050" s="734"/>
      <c r="Z1050" s="734"/>
      <c r="AA1050" s="734"/>
      <c r="AB1050" s="734"/>
      <c r="AC1050" s="734"/>
      <c r="AD1050" s="734"/>
      <c r="AE1050" s="734"/>
      <c r="AF1050" s="734"/>
      <c r="AG1050" s="734"/>
      <c r="AH1050" s="734"/>
      <c r="AI1050" s="734"/>
      <c r="AJ1050" s="734"/>
      <c r="AK1050" s="734"/>
      <c r="AL1050" s="734"/>
      <c r="AM1050" s="734"/>
      <c r="AN1050" s="2289"/>
      <c r="AO1050" s="2290"/>
      <c r="AP1050" s="2290"/>
      <c r="AQ1050" s="2290"/>
      <c r="AR1050" s="2291"/>
      <c r="AS1050" s="2296"/>
      <c r="AT1050" s="2297"/>
      <c r="AU1050" s="2297"/>
      <c r="AV1050" s="2249"/>
      <c r="AW1050" s="2300"/>
      <c r="AX1050" s="2297"/>
      <c r="AY1050" s="2297"/>
      <c r="AZ1050" s="2297"/>
      <c r="BA1050" s="2249"/>
      <c r="BB1050" s="2250"/>
      <c r="BC1050" s="2255"/>
      <c r="BD1050" s="2255"/>
      <c r="BE1050" s="2256"/>
      <c r="BF1050" s="2261"/>
      <c r="BG1050" s="2261"/>
      <c r="BH1050" s="2262"/>
      <c r="BI1050" s="2267"/>
      <c r="BJ1050" s="2267"/>
      <c r="BK1050" s="2267"/>
      <c r="BL1050" s="2267"/>
      <c r="BM1050" s="2267"/>
      <c r="BN1050" s="2267"/>
      <c r="BO1050" s="2267"/>
      <c r="BP1050" s="2267"/>
      <c r="BQ1050" s="2269"/>
      <c r="BR1050" s="2261"/>
      <c r="BS1050" s="2262"/>
      <c r="BT1050" s="2274"/>
      <c r="BU1050" s="2274"/>
      <c r="BV1050" s="2274"/>
      <c r="BW1050" s="2274"/>
      <c r="BX1050" s="2274"/>
      <c r="BY1050" s="2274"/>
      <c r="BZ1050" s="2274"/>
      <c r="CA1050" s="2274"/>
      <c r="CB1050" s="2274"/>
      <c r="CC1050" s="2274"/>
      <c r="CD1050" s="2275"/>
      <c r="CE1050" s="76"/>
      <c r="CF1050" s="76"/>
      <c r="CG1050" s="77"/>
      <c r="CH1050" s="77"/>
      <c r="CO1050" s="85"/>
      <c r="CP1050" s="85"/>
      <c r="CQ1050" s="85"/>
      <c r="CR1050" s="85"/>
      <c r="CS1050" s="85"/>
      <c r="CT1050" s="85"/>
      <c r="CU1050" s="85"/>
      <c r="CV1050" s="85"/>
    </row>
    <row r="1051" spans="1:100" ht="12.75" customHeight="1" thickBot="1" x14ac:dyDescent="0.25">
      <c r="A1051" s="132" t="str">
        <f>+IF('⑧一覧からの作成用データ（異動届）'!$AC$49="印刷ＯＫ→",1,"")</f>
        <v/>
      </c>
      <c r="B1051" s="2413"/>
      <c r="C1051" s="2413"/>
      <c r="D1051" s="2396"/>
      <c r="E1051" s="2396"/>
      <c r="F1051" s="2413"/>
      <c r="G1051" s="2413"/>
      <c r="H1051" s="2396"/>
      <c r="I1051" s="2396"/>
      <c r="J1051" s="486"/>
      <c r="K1051" s="2344"/>
      <c r="L1051" s="2344"/>
      <c r="M1051" s="2303" t="s">
        <v>531</v>
      </c>
      <c r="N1051" s="2304"/>
      <c r="O1051" s="2304"/>
      <c r="P1051" s="2304"/>
      <c r="Q1051" s="2304"/>
      <c r="R1051" s="2305"/>
      <c r="S1051" s="2312" t="str">
        <f>'⑧一覧からの作成用データ（異動届）'!$F$49&amp;""</f>
        <v/>
      </c>
      <c r="T1051" s="2313"/>
      <c r="U1051" s="2313"/>
      <c r="V1051" s="2313"/>
      <c r="W1051" s="2313"/>
      <c r="X1051" s="2313"/>
      <c r="Y1051" s="2313"/>
      <c r="Z1051" s="2313"/>
      <c r="AA1051" s="2313"/>
      <c r="AB1051" s="2313"/>
      <c r="AC1051" s="2313"/>
      <c r="AD1051" s="2313"/>
      <c r="AE1051" s="2313"/>
      <c r="AF1051" s="2313"/>
      <c r="AG1051" s="2313"/>
      <c r="AH1051" s="2313"/>
      <c r="AI1051" s="2313"/>
      <c r="AJ1051" s="2313"/>
      <c r="AK1051" s="2313"/>
      <c r="AL1051" s="2313"/>
      <c r="AM1051" s="2314"/>
      <c r="AN1051" s="2289"/>
      <c r="AO1051" s="2290"/>
      <c r="AP1051" s="2290"/>
      <c r="AQ1051" s="2290"/>
      <c r="AR1051" s="2291"/>
      <c r="AS1051" s="2298"/>
      <c r="AT1051" s="1567"/>
      <c r="AU1051" s="1567"/>
      <c r="AV1051" s="2251"/>
      <c r="AW1051" s="2301"/>
      <c r="AX1051" s="1567"/>
      <c r="AY1051" s="1567"/>
      <c r="AZ1051" s="1567"/>
      <c r="BA1051" s="2251"/>
      <c r="BB1051" s="2252"/>
      <c r="BC1051" s="2257"/>
      <c r="BD1051" s="2257"/>
      <c r="BE1051" s="2258"/>
      <c r="BF1051" s="2263"/>
      <c r="BG1051" s="2263"/>
      <c r="BH1051" s="2264"/>
      <c r="BI1051" s="2267"/>
      <c r="BJ1051" s="2267"/>
      <c r="BK1051" s="2267"/>
      <c r="BL1051" s="2267"/>
      <c r="BM1051" s="2267"/>
      <c r="BN1051" s="2267"/>
      <c r="BO1051" s="2267"/>
      <c r="BP1051" s="2267"/>
      <c r="BQ1051" s="2270"/>
      <c r="BR1051" s="2263"/>
      <c r="BS1051" s="2264"/>
      <c r="BT1051" s="2274"/>
      <c r="BU1051" s="2274"/>
      <c r="BV1051" s="2274"/>
      <c r="BW1051" s="2274"/>
      <c r="BX1051" s="2274"/>
      <c r="BY1051" s="2274"/>
      <c r="BZ1051" s="2274"/>
      <c r="CA1051" s="2274"/>
      <c r="CB1051" s="2274"/>
      <c r="CC1051" s="2274"/>
      <c r="CD1051" s="2275"/>
      <c r="CE1051" s="76"/>
      <c r="CF1051" s="76"/>
      <c r="CG1051" s="77"/>
      <c r="CH1051" s="77"/>
      <c r="CO1051" s="85"/>
      <c r="CP1051" s="85"/>
      <c r="CQ1051" s="85"/>
      <c r="CR1051" s="85"/>
      <c r="CS1051" s="85"/>
      <c r="CT1051" s="85"/>
      <c r="CU1051" s="85"/>
      <c r="CV1051" s="85"/>
    </row>
    <row r="1052" spans="1:100" ht="12.75" customHeight="1" x14ac:dyDescent="0.2">
      <c r="A1052" s="132" t="str">
        <f>+IF('⑧一覧からの作成用データ（異動届）'!$AC$49="印刷ＯＫ→",1,"")</f>
        <v/>
      </c>
      <c r="B1052" s="2413"/>
      <c r="C1052" s="2413"/>
      <c r="D1052" s="2396"/>
      <c r="E1052" s="2396"/>
      <c r="F1052" s="2413"/>
      <c r="G1052" s="2413"/>
      <c r="H1052" s="2396"/>
      <c r="I1052" s="2396"/>
      <c r="J1052" s="486"/>
      <c r="K1052" s="2344"/>
      <c r="L1052" s="2344"/>
      <c r="M1052" s="2306"/>
      <c r="N1052" s="2307"/>
      <c r="O1052" s="2307"/>
      <c r="P1052" s="2307"/>
      <c r="Q1052" s="2307"/>
      <c r="R1052" s="2308"/>
      <c r="S1052" s="1568"/>
      <c r="T1052" s="1569"/>
      <c r="U1052" s="1569"/>
      <c r="V1052" s="1569"/>
      <c r="W1052" s="1569"/>
      <c r="X1052" s="1569"/>
      <c r="Y1052" s="1569"/>
      <c r="Z1052" s="1569"/>
      <c r="AA1052" s="1569"/>
      <c r="AB1052" s="1569"/>
      <c r="AC1052" s="1569"/>
      <c r="AD1052" s="1569"/>
      <c r="AE1052" s="1569"/>
      <c r="AF1052" s="1569"/>
      <c r="AG1052" s="1569"/>
      <c r="AH1052" s="1569"/>
      <c r="AI1052" s="1569"/>
      <c r="AJ1052" s="1569"/>
      <c r="AK1052" s="1569"/>
      <c r="AL1052" s="1569"/>
      <c r="AM1052" s="1725"/>
      <c r="AN1052" s="2289"/>
      <c r="AO1052" s="2290"/>
      <c r="AP1052" s="2290"/>
      <c r="AQ1052" s="2290"/>
      <c r="AR1052" s="2291"/>
      <c r="AS1052" s="2295" t="str">
        <f>'⑧一覧からの作成用データ（異動届）'!$O$49&amp;""</f>
        <v/>
      </c>
      <c r="AT1052" s="1566"/>
      <c r="AU1052" s="1566"/>
      <c r="AV1052" s="2247" t="s">
        <v>81</v>
      </c>
      <c r="AW1052" s="2299"/>
      <c r="AX1052" s="1566" t="str">
        <f>'⑧一覧からの作成用データ（異動届）'!V49&amp;""</f>
        <v>5</v>
      </c>
      <c r="AY1052" s="1566"/>
      <c r="AZ1052" s="1566"/>
      <c r="BA1052" s="2247" t="s">
        <v>81</v>
      </c>
      <c r="BB1052" s="2248"/>
      <c r="BC1052" s="2351" t="str">
        <f>'⑧一覧からの作成用データ（異動届）'!$S$49&amp;"月"</f>
        <v>月</v>
      </c>
      <c r="BD1052" s="2352"/>
      <c r="BE1052" s="2353"/>
      <c r="BF1052" s="2360" t="s">
        <v>108</v>
      </c>
      <c r="BG1052" s="2361"/>
      <c r="BH1052" s="2361"/>
      <c r="BI1052" s="2267"/>
      <c r="BJ1052" s="2267"/>
      <c r="BK1052" s="2267"/>
      <c r="BL1052" s="2267"/>
      <c r="BM1052" s="2267"/>
      <c r="BN1052" s="2267"/>
      <c r="BO1052" s="2267"/>
      <c r="BP1052" s="2267"/>
      <c r="BQ1052" s="2364" t="s">
        <v>310</v>
      </c>
      <c r="BR1052" s="2365"/>
      <c r="BS1052" s="2365"/>
      <c r="BT1052" s="2274"/>
      <c r="BU1052" s="2274"/>
      <c r="BV1052" s="2274"/>
      <c r="BW1052" s="2274"/>
      <c r="BX1052" s="2274"/>
      <c r="BY1052" s="2274"/>
      <c r="BZ1052" s="2274"/>
      <c r="CA1052" s="2274"/>
      <c r="CB1052" s="2274"/>
      <c r="CC1052" s="2274"/>
      <c r="CD1052" s="2275"/>
      <c r="CE1052" s="76"/>
      <c r="CF1052" s="76"/>
      <c r="CG1052" s="77"/>
      <c r="CH1052" s="77"/>
      <c r="CO1052" s="85"/>
      <c r="CP1052" s="85"/>
      <c r="CQ1052" s="85"/>
      <c r="CR1052" s="85"/>
      <c r="CS1052" s="85"/>
      <c r="CT1052" s="85"/>
      <c r="CU1052" s="85"/>
      <c r="CV1052" s="85"/>
    </row>
    <row r="1053" spans="1:100" ht="12.75" customHeight="1" x14ac:dyDescent="0.2">
      <c r="A1053" s="132" t="str">
        <f>+IF('⑧一覧からの作成用データ（異動届）'!$AC$49="印刷ＯＫ→",1,"")</f>
        <v/>
      </c>
      <c r="B1053" s="2413"/>
      <c r="C1053" s="2413"/>
      <c r="D1053" s="2396"/>
      <c r="E1053" s="2396"/>
      <c r="F1053" s="2413"/>
      <c r="G1053" s="2413"/>
      <c r="H1053" s="2396"/>
      <c r="I1053" s="2396"/>
      <c r="J1053" s="486"/>
      <c r="K1053" s="2344"/>
      <c r="L1053" s="2344"/>
      <c r="M1053" s="2309"/>
      <c r="N1053" s="2310"/>
      <c r="O1053" s="2310"/>
      <c r="P1053" s="2310"/>
      <c r="Q1053" s="2310"/>
      <c r="R1053" s="2311"/>
      <c r="S1053" s="1570"/>
      <c r="T1053" s="1571"/>
      <c r="U1053" s="1571"/>
      <c r="V1053" s="1571"/>
      <c r="W1053" s="1571"/>
      <c r="X1053" s="1571"/>
      <c r="Y1053" s="1571"/>
      <c r="Z1053" s="1571"/>
      <c r="AA1053" s="1571"/>
      <c r="AB1053" s="1571"/>
      <c r="AC1053" s="1571"/>
      <c r="AD1053" s="1571"/>
      <c r="AE1053" s="1571"/>
      <c r="AF1053" s="1571"/>
      <c r="AG1053" s="1571"/>
      <c r="AH1053" s="1571"/>
      <c r="AI1053" s="1571"/>
      <c r="AJ1053" s="1571"/>
      <c r="AK1053" s="1571"/>
      <c r="AL1053" s="1571"/>
      <c r="AM1053" s="1726"/>
      <c r="AN1053" s="2289"/>
      <c r="AO1053" s="2290"/>
      <c r="AP1053" s="2290"/>
      <c r="AQ1053" s="2290"/>
      <c r="AR1053" s="2291"/>
      <c r="AS1053" s="2296"/>
      <c r="AT1053" s="2297"/>
      <c r="AU1053" s="2297"/>
      <c r="AV1053" s="2249"/>
      <c r="AW1053" s="2300"/>
      <c r="AX1053" s="2297"/>
      <c r="AY1053" s="2297"/>
      <c r="AZ1053" s="2297"/>
      <c r="BA1053" s="2249"/>
      <c r="BB1053" s="2250"/>
      <c r="BC1053" s="2354"/>
      <c r="BD1053" s="2355"/>
      <c r="BE1053" s="2356"/>
      <c r="BF1053" s="2362"/>
      <c r="BG1053" s="2363"/>
      <c r="BH1053" s="2363"/>
      <c r="BI1053" s="2267"/>
      <c r="BJ1053" s="2267"/>
      <c r="BK1053" s="2267"/>
      <c r="BL1053" s="2267"/>
      <c r="BM1053" s="2267"/>
      <c r="BN1053" s="2267"/>
      <c r="BO1053" s="2267"/>
      <c r="BP1053" s="2267"/>
      <c r="BQ1053" s="2366"/>
      <c r="BR1053" s="2367"/>
      <c r="BS1053" s="2367"/>
      <c r="BT1053" s="2274"/>
      <c r="BU1053" s="2274"/>
      <c r="BV1053" s="2274"/>
      <c r="BW1053" s="2274"/>
      <c r="BX1053" s="2274"/>
      <c r="BY1053" s="2274"/>
      <c r="BZ1053" s="2274"/>
      <c r="CA1053" s="2274"/>
      <c r="CB1053" s="2274"/>
      <c r="CC1053" s="2274"/>
      <c r="CD1053" s="2275"/>
      <c r="CE1053" s="76"/>
      <c r="CF1053" s="76"/>
      <c r="CG1053" s="77"/>
      <c r="CH1053" s="77"/>
      <c r="CN1053" s="85"/>
      <c r="CO1053" s="85"/>
      <c r="CP1053" s="85"/>
      <c r="CQ1053" s="85"/>
      <c r="CR1053" s="85"/>
      <c r="CS1053" s="85"/>
      <c r="CT1053" s="87"/>
      <c r="CU1053" s="85"/>
      <c r="CV1053" s="85"/>
    </row>
    <row r="1054" spans="1:100" ht="12.75" customHeight="1" x14ac:dyDescent="0.2">
      <c r="A1054" s="132" t="str">
        <f>+IF('⑧一覧からの作成用データ（異動届）'!$AC$49="印刷ＯＫ→",1,"")</f>
        <v/>
      </c>
      <c r="B1054" s="2413"/>
      <c r="C1054" s="2413"/>
      <c r="D1054" s="2396"/>
      <c r="E1054" s="2396"/>
      <c r="F1054" s="2413"/>
      <c r="G1054" s="2413"/>
      <c r="H1054" s="2396"/>
      <c r="I1054" s="2396"/>
      <c r="J1054" s="486"/>
      <c r="K1054" s="2344"/>
      <c r="L1054" s="2344"/>
      <c r="M1054" s="697" t="s">
        <v>5</v>
      </c>
      <c r="N1054" s="2051"/>
      <c r="O1054" s="2051"/>
      <c r="P1054" s="2051"/>
      <c r="Q1054" s="2051"/>
      <c r="R1054" s="2053"/>
      <c r="S1054" s="2370" t="str">
        <f>'⑧一覧からの作成用データ（異動届）'!$G$49&amp;""</f>
        <v/>
      </c>
      <c r="T1054" s="2371"/>
      <c r="U1054" s="2371"/>
      <c r="V1054" s="2371"/>
      <c r="W1054" s="2371"/>
      <c r="X1054" s="2371"/>
      <c r="Y1054" s="2371"/>
      <c r="Z1054" s="2371"/>
      <c r="AA1054" s="2371"/>
      <c r="AB1054" s="2371"/>
      <c r="AC1054" s="2371"/>
      <c r="AD1054" s="2371"/>
      <c r="AE1054" s="2371"/>
      <c r="AF1054" s="2371"/>
      <c r="AG1054" s="2371"/>
      <c r="AH1054" s="2371"/>
      <c r="AI1054" s="2371"/>
      <c r="AJ1054" s="2371"/>
      <c r="AK1054" s="2371"/>
      <c r="AL1054" s="2371"/>
      <c r="AM1054" s="2371"/>
      <c r="AN1054" s="2289"/>
      <c r="AO1054" s="2290"/>
      <c r="AP1054" s="2290"/>
      <c r="AQ1054" s="2290"/>
      <c r="AR1054" s="2291"/>
      <c r="AS1054" s="2298"/>
      <c r="AT1054" s="1567"/>
      <c r="AU1054" s="1567"/>
      <c r="AV1054" s="2251"/>
      <c r="AW1054" s="2301"/>
      <c r="AX1054" s="1567"/>
      <c r="AY1054" s="1567"/>
      <c r="AZ1054" s="1567"/>
      <c r="BA1054" s="2251"/>
      <c r="BB1054" s="2252"/>
      <c r="BC1054" s="2357"/>
      <c r="BD1054" s="2358"/>
      <c r="BE1054" s="2359"/>
      <c r="BF1054" s="2362"/>
      <c r="BG1054" s="2363"/>
      <c r="BH1054" s="2363"/>
      <c r="BI1054" s="2267"/>
      <c r="BJ1054" s="2267"/>
      <c r="BK1054" s="2267"/>
      <c r="BL1054" s="2267"/>
      <c r="BM1054" s="2267"/>
      <c r="BN1054" s="2267"/>
      <c r="BO1054" s="2267"/>
      <c r="BP1054" s="2267"/>
      <c r="BQ1054" s="2366"/>
      <c r="BR1054" s="2367"/>
      <c r="BS1054" s="2367"/>
      <c r="BT1054" s="2274"/>
      <c r="BU1054" s="2274"/>
      <c r="BV1054" s="2274"/>
      <c r="BW1054" s="2274"/>
      <c r="BX1054" s="2274"/>
      <c r="BY1054" s="2274"/>
      <c r="BZ1054" s="2274"/>
      <c r="CA1054" s="2274"/>
      <c r="CB1054" s="2274"/>
      <c r="CC1054" s="2274"/>
      <c r="CD1054" s="2275"/>
      <c r="CE1054" s="76"/>
      <c r="CF1054" s="76"/>
      <c r="CG1054" s="77"/>
      <c r="CH1054" s="77"/>
      <c r="CN1054" s="85"/>
      <c r="CO1054" s="85"/>
      <c r="CP1054" s="85"/>
      <c r="CQ1054" s="85"/>
      <c r="CR1054" s="85"/>
      <c r="CS1054" s="85"/>
      <c r="CT1054" s="85"/>
      <c r="CU1054" s="85"/>
      <c r="CV1054" s="85"/>
    </row>
    <row r="1055" spans="1:100" ht="12.75" customHeight="1" x14ac:dyDescent="0.2">
      <c r="A1055" s="132" t="str">
        <f>+IF('⑧一覧からの作成用データ（異動届）'!$AC$49="印刷ＯＫ→",1,"")</f>
        <v/>
      </c>
      <c r="B1055" s="2413"/>
      <c r="C1055" s="2413"/>
      <c r="D1055" s="2396"/>
      <c r="E1055" s="2396"/>
      <c r="F1055" s="2413"/>
      <c r="G1055" s="2413"/>
      <c r="H1055" s="2396"/>
      <c r="I1055" s="2396"/>
      <c r="J1055" s="486"/>
      <c r="K1055" s="2344"/>
      <c r="L1055" s="2344"/>
      <c r="M1055" s="2165"/>
      <c r="N1055" s="1564"/>
      <c r="O1055" s="1564"/>
      <c r="P1055" s="1564"/>
      <c r="Q1055" s="1564"/>
      <c r="R1055" s="1565"/>
      <c r="S1055" s="2372"/>
      <c r="T1055" s="2373"/>
      <c r="U1055" s="2373"/>
      <c r="V1055" s="2373"/>
      <c r="W1055" s="2373"/>
      <c r="X1055" s="2373"/>
      <c r="Y1055" s="2373"/>
      <c r="Z1055" s="2373"/>
      <c r="AA1055" s="2373"/>
      <c r="AB1055" s="2373"/>
      <c r="AC1055" s="2373"/>
      <c r="AD1055" s="2373"/>
      <c r="AE1055" s="2373"/>
      <c r="AF1055" s="2373"/>
      <c r="AG1055" s="2373"/>
      <c r="AH1055" s="2373"/>
      <c r="AI1055" s="2373"/>
      <c r="AJ1055" s="2373"/>
      <c r="AK1055" s="2373"/>
      <c r="AL1055" s="2373"/>
      <c r="AM1055" s="2373"/>
      <c r="AN1055" s="2289"/>
      <c r="AO1055" s="2290"/>
      <c r="AP1055" s="2290"/>
      <c r="AQ1055" s="2290"/>
      <c r="AR1055" s="2291"/>
      <c r="AS1055" s="2376" t="str">
        <f>TEXT('⑧一覧からの作成用データ（異動届）'!$P$49,"#,##0")&amp;""</f>
        <v>0</v>
      </c>
      <c r="AT1055" s="2376"/>
      <c r="AU1055" s="2376"/>
      <c r="AV1055" s="2376"/>
      <c r="AW1055" s="2376"/>
      <c r="AX1055" s="2232" t="str">
        <f>TEXT('⑧一覧からの作成用データ（異動届）'!$W$49,"#,##0")&amp;""</f>
        <v>左記（ア）（イ）を入力してください</v>
      </c>
      <c r="AY1055" s="2232"/>
      <c r="AZ1055" s="2232"/>
      <c r="BA1055" s="2232"/>
      <c r="BB1055" s="2233"/>
      <c r="BC1055" s="2238" t="str">
        <f>'⑧一覧からの作成用データ（異動届）'!$T$49&amp;"日"</f>
        <v>日</v>
      </c>
      <c r="BD1055" s="2239"/>
      <c r="BE1055" s="2240"/>
      <c r="BF1055" s="2362"/>
      <c r="BG1055" s="2363"/>
      <c r="BH1055" s="2363"/>
      <c r="BI1055" s="2267"/>
      <c r="BJ1055" s="2267"/>
      <c r="BK1055" s="2267"/>
      <c r="BL1055" s="2267"/>
      <c r="BM1055" s="2267"/>
      <c r="BN1055" s="2267"/>
      <c r="BO1055" s="2267"/>
      <c r="BP1055" s="2267"/>
      <c r="BQ1055" s="2366"/>
      <c r="BR1055" s="2367"/>
      <c r="BS1055" s="2367"/>
      <c r="BT1055" s="2274"/>
      <c r="BU1055" s="2274"/>
      <c r="BV1055" s="2274"/>
      <c r="BW1055" s="2274"/>
      <c r="BX1055" s="2274"/>
      <c r="BY1055" s="2274"/>
      <c r="BZ1055" s="2274"/>
      <c r="CA1055" s="2274"/>
      <c r="CB1055" s="2274"/>
      <c r="CC1055" s="2274"/>
      <c r="CD1055" s="2275"/>
      <c r="CE1055" s="76"/>
      <c r="CF1055" s="76"/>
      <c r="CG1055" s="77"/>
      <c r="CH1055" s="77"/>
      <c r="CN1055" s="85"/>
      <c r="CO1055" s="85"/>
      <c r="CP1055" s="85"/>
      <c r="CQ1055" s="85"/>
      <c r="CR1055" s="85"/>
      <c r="CS1055" s="85"/>
      <c r="CT1055" s="85"/>
      <c r="CU1055" s="85"/>
      <c r="CV1055" s="85"/>
    </row>
    <row r="1056" spans="1:100" ht="12.75" customHeight="1" x14ac:dyDescent="0.2">
      <c r="A1056" s="132" t="str">
        <f>+IF('⑧一覧からの作成用データ（異動届）'!$AC$49="印刷ＯＫ→",1,"")</f>
        <v/>
      </c>
      <c r="B1056" s="2413"/>
      <c r="C1056" s="2413"/>
      <c r="D1056" s="2396"/>
      <c r="E1056" s="2396"/>
      <c r="F1056" s="2413"/>
      <c r="G1056" s="2413"/>
      <c r="H1056" s="2396"/>
      <c r="I1056" s="2396"/>
      <c r="J1056" s="486"/>
      <c r="K1056" s="2344"/>
      <c r="L1056" s="2344"/>
      <c r="M1056" s="2165"/>
      <c r="N1056" s="1564"/>
      <c r="O1056" s="1564"/>
      <c r="P1056" s="1564"/>
      <c r="Q1056" s="1564"/>
      <c r="R1056" s="1565"/>
      <c r="S1056" s="2372"/>
      <c r="T1056" s="2373"/>
      <c r="U1056" s="2373"/>
      <c r="V1056" s="2373"/>
      <c r="W1056" s="2373"/>
      <c r="X1056" s="2373"/>
      <c r="Y1056" s="2373"/>
      <c r="Z1056" s="2373"/>
      <c r="AA1056" s="2373"/>
      <c r="AB1056" s="2373"/>
      <c r="AC1056" s="2373"/>
      <c r="AD1056" s="2373"/>
      <c r="AE1056" s="2373"/>
      <c r="AF1056" s="2373"/>
      <c r="AG1056" s="2373"/>
      <c r="AH1056" s="2373"/>
      <c r="AI1056" s="2373"/>
      <c r="AJ1056" s="2373"/>
      <c r="AK1056" s="2373"/>
      <c r="AL1056" s="2373"/>
      <c r="AM1056" s="2373"/>
      <c r="AN1056" s="2289"/>
      <c r="AO1056" s="2290"/>
      <c r="AP1056" s="2290"/>
      <c r="AQ1056" s="2290"/>
      <c r="AR1056" s="2291"/>
      <c r="AS1056" s="2376"/>
      <c r="AT1056" s="2376"/>
      <c r="AU1056" s="2376"/>
      <c r="AV1056" s="2376"/>
      <c r="AW1056" s="2376"/>
      <c r="AX1056" s="2234"/>
      <c r="AY1056" s="2234"/>
      <c r="AZ1056" s="2234"/>
      <c r="BA1056" s="2234"/>
      <c r="BB1056" s="2235"/>
      <c r="BC1056" s="2241"/>
      <c r="BD1056" s="2242"/>
      <c r="BE1056" s="2243"/>
      <c r="BF1056" s="2278" t="s">
        <v>314</v>
      </c>
      <c r="BG1056" s="2280" t="s">
        <v>107</v>
      </c>
      <c r="BH1056" s="2280"/>
      <c r="BI1056" s="2280"/>
      <c r="BJ1056" s="2280"/>
      <c r="BK1056" s="2280"/>
      <c r="BL1056" s="2280"/>
      <c r="BM1056" s="2280"/>
      <c r="BN1056" s="2280"/>
      <c r="BO1056" s="610"/>
      <c r="BP1056" s="2281" t="s">
        <v>525</v>
      </c>
      <c r="BQ1056" s="2366"/>
      <c r="BR1056" s="2367"/>
      <c r="BS1056" s="2367"/>
      <c r="BT1056" s="2274"/>
      <c r="BU1056" s="2274"/>
      <c r="BV1056" s="2274"/>
      <c r="BW1056" s="2274"/>
      <c r="BX1056" s="2274"/>
      <c r="BY1056" s="2274"/>
      <c r="BZ1056" s="2274"/>
      <c r="CA1056" s="2274"/>
      <c r="CB1056" s="2274"/>
      <c r="CC1056" s="2274"/>
      <c r="CD1056" s="2275"/>
      <c r="CE1056" s="76"/>
      <c r="CF1056" s="76"/>
      <c r="CG1056" s="88"/>
      <c r="CH1056" s="88"/>
      <c r="CN1056" s="85"/>
      <c r="CO1056" s="85"/>
      <c r="CP1056" s="85"/>
      <c r="CQ1056" s="85"/>
      <c r="CR1056" s="85"/>
      <c r="CS1056" s="85"/>
      <c r="CT1056" s="85"/>
      <c r="CU1056" s="85"/>
      <c r="CV1056" s="85"/>
    </row>
    <row r="1057" spans="1:100" ht="12.75" customHeight="1" thickBot="1" x14ac:dyDescent="0.25">
      <c r="A1057" s="132" t="str">
        <f>+IF('⑧一覧からの作成用データ（異動届）'!$AC$49="印刷ＯＫ→",1,"")</f>
        <v/>
      </c>
      <c r="B1057" s="2413"/>
      <c r="C1057" s="2413"/>
      <c r="D1057" s="2396"/>
      <c r="E1057" s="2396"/>
      <c r="F1057" s="2413"/>
      <c r="G1057" s="2413"/>
      <c r="H1057" s="2396"/>
      <c r="I1057" s="2396"/>
      <c r="J1057" s="486"/>
      <c r="K1057" s="2344"/>
      <c r="L1057" s="2344"/>
      <c r="M1057" s="1559"/>
      <c r="N1057" s="2052"/>
      <c r="O1057" s="2052"/>
      <c r="P1057" s="2052"/>
      <c r="Q1057" s="2052"/>
      <c r="R1057" s="2054"/>
      <c r="S1057" s="2374"/>
      <c r="T1057" s="2375"/>
      <c r="U1057" s="2375"/>
      <c r="V1057" s="2375"/>
      <c r="W1057" s="2375"/>
      <c r="X1057" s="2375"/>
      <c r="Y1057" s="2375"/>
      <c r="Z1057" s="2375"/>
      <c r="AA1057" s="2375"/>
      <c r="AB1057" s="2375"/>
      <c r="AC1057" s="2375"/>
      <c r="AD1057" s="2375"/>
      <c r="AE1057" s="2375"/>
      <c r="AF1057" s="2375"/>
      <c r="AG1057" s="2375"/>
      <c r="AH1057" s="2375"/>
      <c r="AI1057" s="2375"/>
      <c r="AJ1057" s="2375"/>
      <c r="AK1057" s="2375"/>
      <c r="AL1057" s="2375"/>
      <c r="AM1057" s="2375"/>
      <c r="AN1057" s="2292"/>
      <c r="AO1057" s="2293"/>
      <c r="AP1057" s="2293"/>
      <c r="AQ1057" s="2293"/>
      <c r="AR1057" s="2294"/>
      <c r="AS1057" s="2377"/>
      <c r="AT1057" s="2377"/>
      <c r="AU1057" s="2377"/>
      <c r="AV1057" s="2377"/>
      <c r="AW1057" s="2377"/>
      <c r="AX1057" s="2236"/>
      <c r="AY1057" s="2236"/>
      <c r="AZ1057" s="2236"/>
      <c r="BA1057" s="2236"/>
      <c r="BB1057" s="2237"/>
      <c r="BC1057" s="2244"/>
      <c r="BD1057" s="2245"/>
      <c r="BE1057" s="2246"/>
      <c r="BF1057" s="2279"/>
      <c r="BG1057" s="2283"/>
      <c r="BH1057" s="2283"/>
      <c r="BI1057" s="2283"/>
      <c r="BJ1057" s="2283"/>
      <c r="BK1057" s="2283"/>
      <c r="BL1057" s="2283"/>
      <c r="BM1057" s="2283"/>
      <c r="BN1057" s="2283"/>
      <c r="BO1057" s="611"/>
      <c r="BP1057" s="2282"/>
      <c r="BQ1057" s="2368"/>
      <c r="BR1057" s="2369"/>
      <c r="BS1057" s="2369"/>
      <c r="BT1057" s="2276"/>
      <c r="BU1057" s="2276"/>
      <c r="BV1057" s="2276"/>
      <c r="BW1057" s="2276"/>
      <c r="BX1057" s="2276"/>
      <c r="BY1057" s="2276"/>
      <c r="BZ1057" s="2276"/>
      <c r="CA1057" s="2276"/>
      <c r="CB1057" s="2276"/>
      <c r="CC1057" s="2276"/>
      <c r="CD1057" s="2277"/>
      <c r="CE1057" s="89"/>
      <c r="CF1057" s="89"/>
      <c r="CG1057" s="88"/>
      <c r="CH1057" s="88"/>
      <c r="CN1057" s="85"/>
      <c r="CO1057" s="85"/>
      <c r="CP1057" s="85"/>
      <c r="CQ1057" s="85"/>
      <c r="CR1057" s="85"/>
      <c r="CS1057" s="85"/>
      <c r="CT1057" s="85"/>
      <c r="CU1057" s="85"/>
      <c r="CV1057" s="85"/>
    </row>
    <row r="1058" spans="1:100" ht="6.75" customHeight="1" x14ac:dyDescent="0.2">
      <c r="A1058" s="132" t="str">
        <f>+IF('⑧一覧からの作成用データ（異動届）'!$AC$49="印刷ＯＫ→",1,"")</f>
        <v/>
      </c>
      <c r="B1058" s="2413"/>
      <c r="C1058" s="2413"/>
      <c r="D1058" s="2396"/>
      <c r="E1058" s="2396"/>
      <c r="F1058" s="2413"/>
      <c r="G1058" s="2413"/>
      <c r="H1058" s="2396"/>
      <c r="I1058" s="2396"/>
      <c r="J1058" s="486"/>
      <c r="K1058" s="2211" t="s">
        <v>308</v>
      </c>
      <c r="L1058" s="2211"/>
      <c r="M1058" s="2211"/>
      <c r="N1058" s="2211"/>
      <c r="O1058" s="2211"/>
      <c r="P1058" s="2211"/>
      <c r="Q1058" s="2211"/>
      <c r="R1058" s="2211"/>
      <c r="S1058" s="2211"/>
      <c r="T1058" s="2211"/>
      <c r="U1058" s="2211"/>
      <c r="V1058" s="2211"/>
      <c r="W1058" s="2211"/>
      <c r="X1058" s="2211"/>
      <c r="Y1058" s="2211"/>
      <c r="Z1058" s="2211"/>
      <c r="AA1058" s="2211"/>
      <c r="AB1058" s="2211"/>
      <c r="AC1058" s="2211"/>
      <c r="AD1058" s="2211"/>
      <c r="AE1058" s="2211"/>
      <c r="AF1058" s="2211"/>
      <c r="AG1058" s="2211"/>
      <c r="AH1058" s="2211"/>
      <c r="AI1058" s="2211"/>
      <c r="AJ1058" s="2211"/>
      <c r="AK1058" s="2211"/>
      <c r="AL1058" s="2211"/>
      <c r="AM1058" s="2211"/>
      <c r="AN1058" s="2212"/>
      <c r="AO1058" s="2212"/>
      <c r="AP1058" s="2212"/>
      <c r="AQ1058" s="2212"/>
      <c r="AR1058" s="2212"/>
      <c r="AS1058" s="2212"/>
      <c r="AT1058" s="2212"/>
      <c r="AU1058" s="2212"/>
      <c r="AV1058" s="2212"/>
      <c r="AW1058" s="2212"/>
      <c r="AX1058" s="2212"/>
      <c r="AY1058" s="2212"/>
      <c r="AZ1058" s="2212"/>
      <c r="BA1058" s="2212"/>
      <c r="BB1058" s="2212"/>
      <c r="BC1058" s="2212"/>
      <c r="BD1058" s="2212"/>
      <c r="BE1058" s="2212"/>
      <c r="BF1058" s="2211"/>
      <c r="BG1058" s="76"/>
      <c r="BH1058" s="76"/>
      <c r="BI1058" s="76"/>
      <c r="BJ1058" s="76"/>
      <c r="BK1058" s="76"/>
      <c r="BL1058" s="76"/>
      <c r="BM1058" s="76"/>
      <c r="BN1058" s="76"/>
      <c r="BO1058" s="76"/>
      <c r="BP1058" s="76"/>
      <c r="BQ1058" s="76"/>
      <c r="BR1058" s="76"/>
      <c r="BS1058" s="76"/>
      <c r="BT1058" s="76"/>
      <c r="BU1058" s="76"/>
      <c r="BV1058" s="76"/>
      <c r="BW1058" s="76"/>
      <c r="BX1058" s="76"/>
      <c r="BY1058" s="76"/>
      <c r="BZ1058" s="76"/>
      <c r="CA1058" s="76"/>
      <c r="CB1058" s="89"/>
      <c r="CC1058" s="89"/>
      <c r="CD1058" s="89"/>
      <c r="CE1058" s="89"/>
      <c r="CF1058" s="89"/>
      <c r="CG1058" s="88"/>
      <c r="CH1058" s="88"/>
      <c r="CN1058" s="85"/>
      <c r="CO1058" s="85"/>
      <c r="CP1058" s="85"/>
      <c r="CQ1058" s="85"/>
      <c r="CR1058" s="85"/>
      <c r="CS1058" s="85"/>
      <c r="CT1058" s="85"/>
      <c r="CU1058" s="85"/>
      <c r="CV1058" s="85"/>
    </row>
    <row r="1059" spans="1:100" ht="16.5" customHeight="1" thickBot="1" x14ac:dyDescent="0.25">
      <c r="A1059" s="132" t="str">
        <f>+IF('⑧一覧からの作成用データ（異動届）'!$AC$49="印刷ＯＫ→",1,"")</f>
        <v/>
      </c>
      <c r="B1059" s="2413"/>
      <c r="C1059" s="2413"/>
      <c r="D1059" s="2396"/>
      <c r="E1059" s="2396"/>
      <c r="F1059" s="2413"/>
      <c r="G1059" s="2413"/>
      <c r="H1059" s="2396"/>
      <c r="I1059" s="2396"/>
      <c r="J1059" s="486"/>
      <c r="K1059" s="2212"/>
      <c r="L1059" s="2212"/>
      <c r="M1059" s="2212"/>
      <c r="N1059" s="2212"/>
      <c r="O1059" s="2212"/>
      <c r="P1059" s="2212"/>
      <c r="Q1059" s="2212"/>
      <c r="R1059" s="2212"/>
      <c r="S1059" s="2212"/>
      <c r="T1059" s="2212"/>
      <c r="U1059" s="2212"/>
      <c r="V1059" s="2212"/>
      <c r="W1059" s="2212"/>
      <c r="X1059" s="2212"/>
      <c r="Y1059" s="2212"/>
      <c r="Z1059" s="2212"/>
      <c r="AA1059" s="2212"/>
      <c r="AB1059" s="2212"/>
      <c r="AC1059" s="2212"/>
      <c r="AD1059" s="2212"/>
      <c r="AE1059" s="2212"/>
      <c r="AF1059" s="2212"/>
      <c r="AG1059" s="2212"/>
      <c r="AH1059" s="2212"/>
      <c r="AI1059" s="2212"/>
      <c r="AJ1059" s="2212"/>
      <c r="AK1059" s="2212"/>
      <c r="AL1059" s="2212"/>
      <c r="AM1059" s="2212"/>
      <c r="AN1059" s="2212"/>
      <c r="AO1059" s="2212"/>
      <c r="AP1059" s="2212"/>
      <c r="AQ1059" s="2212"/>
      <c r="AR1059" s="2212"/>
      <c r="AS1059" s="2212"/>
      <c r="AT1059" s="2212"/>
      <c r="AU1059" s="2212"/>
      <c r="AV1059" s="2212"/>
      <c r="AW1059" s="2212"/>
      <c r="AX1059" s="2212"/>
      <c r="AY1059" s="2212"/>
      <c r="AZ1059" s="2212"/>
      <c r="BA1059" s="2212"/>
      <c r="BB1059" s="2212"/>
      <c r="BC1059" s="2212"/>
      <c r="BD1059" s="2212"/>
      <c r="BE1059" s="2212"/>
      <c r="BF1059" s="2212"/>
      <c r="BG1059" s="89"/>
      <c r="BH1059" s="89"/>
      <c r="BI1059" s="89"/>
      <c r="BJ1059" s="89"/>
      <c r="BK1059" s="89"/>
      <c r="BL1059" s="89"/>
      <c r="BM1059" s="89"/>
      <c r="BN1059" s="89"/>
      <c r="BO1059" s="89"/>
      <c r="BP1059" s="89"/>
      <c r="BQ1059" s="89"/>
      <c r="BR1059" s="89"/>
      <c r="BS1059" s="89"/>
      <c r="BT1059" s="89"/>
      <c r="BU1059" s="89"/>
      <c r="BV1059" s="89"/>
      <c r="BW1059" s="89"/>
      <c r="BX1059" s="89"/>
      <c r="BY1059" s="89"/>
      <c r="BZ1059" s="89"/>
      <c r="CA1059" s="89"/>
      <c r="CB1059" s="89"/>
      <c r="CC1059" s="89"/>
      <c r="CD1059" s="89"/>
      <c r="CE1059" s="89"/>
      <c r="CF1059" s="89"/>
      <c r="CG1059" s="77"/>
      <c r="CH1059" s="77"/>
      <c r="CN1059" s="85"/>
      <c r="CO1059" s="85"/>
      <c r="CP1059" s="85"/>
      <c r="CQ1059" s="85"/>
      <c r="CR1059" s="85"/>
      <c r="CS1059" s="85"/>
      <c r="CT1059" s="85"/>
      <c r="CU1059" s="85"/>
      <c r="CV1059" s="85"/>
    </row>
    <row r="1060" spans="1:100" ht="16.5" customHeight="1" x14ac:dyDescent="0.2">
      <c r="A1060" s="132" t="str">
        <f>+IF('⑧一覧からの作成用データ（異動届）'!$AC$49="印刷ＯＫ→",1,"")</f>
        <v/>
      </c>
      <c r="B1060" s="2413"/>
      <c r="C1060" s="2413"/>
      <c r="D1060" s="2396"/>
      <c r="E1060" s="2396"/>
      <c r="F1060" s="2413"/>
      <c r="G1060" s="2413"/>
      <c r="H1060" s="2396"/>
      <c r="I1060" s="2396"/>
      <c r="J1060" s="486"/>
      <c r="K1060" s="2213" t="s">
        <v>35</v>
      </c>
      <c r="L1060" s="2213"/>
      <c r="M1060" s="2213"/>
      <c r="N1060" s="1692" t="s">
        <v>533</v>
      </c>
      <c r="O1060" s="1693"/>
      <c r="P1060" s="1693"/>
      <c r="Q1060" s="1693"/>
      <c r="R1060" s="1693"/>
      <c r="S1060" s="1693"/>
      <c r="T1060" s="1693"/>
      <c r="U1060" s="2214"/>
      <c r="V1060" s="2215"/>
      <c r="W1060" s="2215"/>
      <c r="X1060" s="2215"/>
      <c r="Y1060" s="2215"/>
      <c r="Z1060" s="2215"/>
      <c r="AA1060" s="2215"/>
      <c r="AB1060" s="2215"/>
      <c r="AC1060" s="2215"/>
      <c r="AD1060" s="2215"/>
      <c r="AE1060" s="2215"/>
      <c r="AF1060" s="2215"/>
      <c r="AG1060" s="2215"/>
      <c r="AH1060" s="2216"/>
      <c r="AI1060" s="2220" t="s">
        <v>229</v>
      </c>
      <c r="AJ1060" s="2221"/>
      <c r="AK1060" s="2222"/>
      <c r="AL1060" s="2226" t="s">
        <v>39</v>
      </c>
      <c r="AM1060" s="2227"/>
      <c r="AN1060" s="2227"/>
      <c r="AO1060" s="2227"/>
      <c r="AP1060" s="2227"/>
      <c r="AQ1060" s="2227"/>
      <c r="AR1060" s="2227"/>
      <c r="AS1060" s="2228"/>
      <c r="AT1060" s="2077"/>
      <c r="AU1060" s="2077"/>
      <c r="AV1060" s="2077"/>
      <c r="AW1060" s="2077"/>
      <c r="AX1060" s="2077"/>
      <c r="AY1060" s="2077"/>
      <c r="AZ1060" s="2077"/>
      <c r="BA1060" s="2077"/>
      <c r="BB1060" s="2077"/>
      <c r="BC1060" s="2077"/>
      <c r="BD1060" s="2077"/>
      <c r="BE1060" s="2177"/>
      <c r="BF1060" s="2178"/>
      <c r="BG1060" s="2199" t="s">
        <v>40</v>
      </c>
      <c r="BH1060" s="2200"/>
      <c r="BI1060" s="2200"/>
      <c r="BJ1060" s="2200"/>
      <c r="BK1060" s="2200"/>
      <c r="BL1060" s="2200"/>
      <c r="BM1060" s="2200"/>
      <c r="BN1060" s="2200"/>
      <c r="BO1060" s="2200"/>
      <c r="BP1060" s="2200"/>
      <c r="BQ1060" s="2200"/>
      <c r="BR1060" s="2202" t="str">
        <f>IF('⑧一覧からの作成用データ（異動届）'!$Y$49="","",TEXT('⑧一覧からの作成用データ（異動届）'!$Y$49,"#,##0")&amp;"")</f>
        <v/>
      </c>
      <c r="BS1060" s="2203"/>
      <c r="BT1060" s="2203"/>
      <c r="BU1060" s="2203"/>
      <c r="BV1060" s="2203"/>
      <c r="BW1060" s="2203"/>
      <c r="BX1060" s="2203"/>
      <c r="BY1060" s="2203"/>
      <c r="BZ1060" s="2204"/>
      <c r="CA1060" s="2208" t="s">
        <v>7</v>
      </c>
      <c r="CB1060" s="2208"/>
      <c r="CC1060" s="2208"/>
      <c r="CD1060" s="2209"/>
      <c r="CE1060" s="23"/>
      <c r="CF1060" s="76"/>
      <c r="CG1060" s="77"/>
      <c r="CH1060" s="77"/>
      <c r="CN1060" s="85"/>
      <c r="CO1060" s="85"/>
      <c r="CP1060" s="85"/>
      <c r="CQ1060" s="85"/>
      <c r="CR1060" s="85"/>
      <c r="CS1060" s="85"/>
      <c r="CT1060" s="85"/>
      <c r="CU1060" s="85"/>
      <c r="CV1060" s="85"/>
    </row>
    <row r="1061" spans="1:100" ht="16.5" customHeight="1" thickBot="1" x14ac:dyDescent="0.25">
      <c r="A1061" s="132" t="str">
        <f>+IF('⑧一覧からの作成用データ（異動届）'!$AC$49="印刷ＯＫ→",1,"")</f>
        <v/>
      </c>
      <c r="B1061" s="2413"/>
      <c r="C1061" s="2413"/>
      <c r="D1061" s="2396"/>
      <c r="E1061" s="2396"/>
      <c r="F1061" s="2413"/>
      <c r="G1061" s="2413"/>
      <c r="H1061" s="2396"/>
      <c r="I1061" s="2396"/>
      <c r="J1061" s="486"/>
      <c r="K1061" s="2213"/>
      <c r="L1061" s="2213"/>
      <c r="M1061" s="2213"/>
      <c r="N1061" s="1698"/>
      <c r="O1061" s="1699"/>
      <c r="P1061" s="1699"/>
      <c r="Q1061" s="1699"/>
      <c r="R1061" s="1699"/>
      <c r="S1061" s="1699"/>
      <c r="T1061" s="1699"/>
      <c r="U1061" s="2217"/>
      <c r="V1061" s="2218"/>
      <c r="W1061" s="2218"/>
      <c r="X1061" s="2218"/>
      <c r="Y1061" s="2218"/>
      <c r="Z1061" s="2218"/>
      <c r="AA1061" s="2218"/>
      <c r="AB1061" s="2218"/>
      <c r="AC1061" s="2218"/>
      <c r="AD1061" s="2218"/>
      <c r="AE1061" s="2218"/>
      <c r="AF1061" s="2218"/>
      <c r="AG1061" s="2218"/>
      <c r="AH1061" s="2219"/>
      <c r="AI1061" s="2223"/>
      <c r="AJ1061" s="2224"/>
      <c r="AK1061" s="2225"/>
      <c r="AL1061" s="2229"/>
      <c r="AM1061" s="2230"/>
      <c r="AN1061" s="2230"/>
      <c r="AO1061" s="2230"/>
      <c r="AP1061" s="2230"/>
      <c r="AQ1061" s="2230"/>
      <c r="AR1061" s="2230"/>
      <c r="AS1061" s="2231"/>
      <c r="AT1061" s="2077"/>
      <c r="AU1061" s="2077"/>
      <c r="AV1061" s="2077"/>
      <c r="AW1061" s="2077"/>
      <c r="AX1061" s="2077"/>
      <c r="AY1061" s="2077"/>
      <c r="AZ1061" s="2077"/>
      <c r="BA1061" s="2077"/>
      <c r="BB1061" s="2077"/>
      <c r="BC1061" s="2077"/>
      <c r="BD1061" s="2077"/>
      <c r="BE1061" s="2198"/>
      <c r="BF1061" s="2196"/>
      <c r="BG1061" s="2201"/>
      <c r="BH1061" s="1530"/>
      <c r="BI1061" s="1530"/>
      <c r="BJ1061" s="1530"/>
      <c r="BK1061" s="1530"/>
      <c r="BL1061" s="1530"/>
      <c r="BM1061" s="1530"/>
      <c r="BN1061" s="1530"/>
      <c r="BO1061" s="1530"/>
      <c r="BP1061" s="1530"/>
      <c r="BQ1061" s="1530"/>
      <c r="BR1061" s="2205"/>
      <c r="BS1061" s="2206"/>
      <c r="BT1061" s="2206"/>
      <c r="BU1061" s="2206"/>
      <c r="BV1061" s="2206"/>
      <c r="BW1061" s="2206"/>
      <c r="BX1061" s="2206"/>
      <c r="BY1061" s="2206"/>
      <c r="BZ1061" s="2207"/>
      <c r="CA1061" s="1632"/>
      <c r="CB1061" s="1632"/>
      <c r="CC1061" s="1632"/>
      <c r="CD1061" s="2210"/>
      <c r="CE1061" s="76"/>
      <c r="CF1061" s="76"/>
      <c r="CG1061" s="77"/>
      <c r="CH1061" s="77"/>
      <c r="CN1061" s="85"/>
      <c r="CO1061" s="85"/>
      <c r="CP1061" s="85"/>
      <c r="CQ1061" s="85"/>
      <c r="CR1061" s="85"/>
      <c r="CS1061" s="85"/>
      <c r="CT1061" s="85"/>
      <c r="CU1061" s="85"/>
      <c r="CV1061" s="85"/>
    </row>
    <row r="1062" spans="1:100" ht="16.5" customHeight="1" x14ac:dyDescent="0.2">
      <c r="A1062" s="132" t="str">
        <f>+IF('⑧一覧からの作成用データ（異動届）'!$AC$49="印刷ＯＫ→",1,"")</f>
        <v/>
      </c>
      <c r="B1062" s="2413"/>
      <c r="C1062" s="2413"/>
      <c r="D1062" s="2396"/>
      <c r="E1062" s="2396"/>
      <c r="F1062" s="2413"/>
      <c r="G1062" s="2413"/>
      <c r="H1062" s="2396"/>
      <c r="I1062" s="2396"/>
      <c r="J1062" s="486"/>
      <c r="K1062" s="2213"/>
      <c r="L1062" s="2213"/>
      <c r="M1062" s="2213"/>
      <c r="N1062" s="2168" t="s">
        <v>21</v>
      </c>
      <c r="O1062" s="2169"/>
      <c r="P1062" s="2169"/>
      <c r="Q1062" s="2169"/>
      <c r="R1062" s="2169"/>
      <c r="S1062" s="2169"/>
      <c r="T1062" s="2170"/>
      <c r="U1062" s="2177" t="s">
        <v>534</v>
      </c>
      <c r="V1062" s="2178"/>
      <c r="W1062" s="2179"/>
      <c r="X1062" s="2179"/>
      <c r="Y1062" s="2179"/>
      <c r="Z1062" s="2179"/>
      <c r="AA1062" s="2179"/>
      <c r="AB1062" s="2179"/>
      <c r="AC1062" s="2179"/>
      <c r="AD1062" s="2179"/>
      <c r="AE1062" s="63"/>
      <c r="AF1062" s="63"/>
      <c r="AG1062" s="63"/>
      <c r="AH1062" s="63"/>
      <c r="AI1062" s="63"/>
      <c r="AJ1062" s="63"/>
      <c r="AK1062" s="63"/>
      <c r="AL1062" s="63"/>
      <c r="AM1062" s="63"/>
      <c r="AN1062" s="63"/>
      <c r="AO1062" s="64"/>
      <c r="AP1062" s="2180" t="s">
        <v>38</v>
      </c>
      <c r="AQ1062" s="2181"/>
      <c r="AR1062" s="2073" t="s">
        <v>33</v>
      </c>
      <c r="AS1062" s="2074"/>
      <c r="AT1062" s="2077"/>
      <c r="AU1062" s="2077"/>
      <c r="AV1062" s="2077"/>
      <c r="AW1062" s="2077"/>
      <c r="AX1062" s="2077"/>
      <c r="AY1062" s="2077"/>
      <c r="AZ1062" s="2077"/>
      <c r="BA1062" s="2077"/>
      <c r="BB1062" s="2077"/>
      <c r="BC1062" s="2077"/>
      <c r="BD1062" s="2077"/>
      <c r="BE1062" s="2077"/>
      <c r="BF1062" s="2078"/>
      <c r="BG1062" s="57"/>
      <c r="BH1062" s="76"/>
      <c r="BI1062" s="76"/>
      <c r="BJ1062" s="2057" t="str">
        <f>'⑧一覧からの作成用データ（異動届）'!$X$49&amp;""</f>
        <v/>
      </c>
      <c r="BK1062" s="2058"/>
      <c r="BL1062" s="2058"/>
      <c r="BM1062" s="2058"/>
      <c r="BN1062" s="2058"/>
      <c r="BO1062" s="2059"/>
      <c r="BP1062" s="1720" t="s">
        <v>311</v>
      </c>
      <c r="BQ1062" s="2063"/>
      <c r="BR1062" s="2063"/>
      <c r="BS1062" s="2063"/>
      <c r="BT1062" s="2063"/>
      <c r="BU1062" s="2063"/>
      <c r="BV1062" s="2063"/>
      <c r="BW1062" s="2063"/>
      <c r="BX1062" s="2063"/>
      <c r="BY1062" s="2063"/>
      <c r="BZ1062" s="2063"/>
      <c r="CA1062" s="2063"/>
      <c r="CB1062" s="2063"/>
      <c r="CC1062" s="2063"/>
      <c r="CD1062" s="2064"/>
      <c r="CE1062" s="76"/>
      <c r="CF1062" s="76"/>
      <c r="CG1062" s="77"/>
      <c r="CH1062" s="77"/>
      <c r="CN1062" s="85"/>
      <c r="CO1062" s="85"/>
      <c r="CP1062" s="85"/>
      <c r="CQ1062" s="85"/>
      <c r="CR1062" s="85"/>
      <c r="CS1062" s="85"/>
    </row>
    <row r="1063" spans="1:100" ht="16.5" customHeight="1" thickBot="1" x14ac:dyDescent="0.25">
      <c r="A1063" s="132" t="str">
        <f>+IF('⑧一覧からの作成用データ（異動届）'!$AC$49="印刷ＯＫ→",1,"")</f>
        <v/>
      </c>
      <c r="B1063" s="2413"/>
      <c r="C1063" s="2413"/>
      <c r="D1063" s="2396"/>
      <c r="E1063" s="2396"/>
      <c r="F1063" s="2413"/>
      <c r="G1063" s="2413"/>
      <c r="H1063" s="2396"/>
      <c r="I1063" s="2396"/>
      <c r="J1063" s="486"/>
      <c r="K1063" s="2213"/>
      <c r="L1063" s="2213"/>
      <c r="M1063" s="2213"/>
      <c r="N1063" s="2171"/>
      <c r="O1063" s="2172"/>
      <c r="P1063" s="2172"/>
      <c r="Q1063" s="2172"/>
      <c r="R1063" s="2172"/>
      <c r="S1063" s="2172"/>
      <c r="T1063" s="2173"/>
      <c r="U1063" s="2067"/>
      <c r="V1063" s="2068"/>
      <c r="W1063" s="2068"/>
      <c r="X1063" s="2068"/>
      <c r="Y1063" s="2068"/>
      <c r="Z1063" s="2068"/>
      <c r="AA1063" s="2068"/>
      <c r="AB1063" s="2068"/>
      <c r="AC1063" s="2068"/>
      <c r="AD1063" s="2068"/>
      <c r="AE1063" s="2068"/>
      <c r="AF1063" s="2068"/>
      <c r="AG1063" s="2068"/>
      <c r="AH1063" s="2068"/>
      <c r="AI1063" s="2068"/>
      <c r="AJ1063" s="2068"/>
      <c r="AK1063" s="2068"/>
      <c r="AL1063" s="2068"/>
      <c r="AM1063" s="2068"/>
      <c r="AN1063" s="2068"/>
      <c r="AO1063" s="2069"/>
      <c r="AP1063" s="2182"/>
      <c r="AQ1063" s="2183"/>
      <c r="AR1063" s="2075"/>
      <c r="AS1063" s="2076"/>
      <c r="AT1063" s="2077"/>
      <c r="AU1063" s="2077"/>
      <c r="AV1063" s="2077"/>
      <c r="AW1063" s="2077"/>
      <c r="AX1063" s="2077"/>
      <c r="AY1063" s="2077"/>
      <c r="AZ1063" s="2077"/>
      <c r="BA1063" s="2077"/>
      <c r="BB1063" s="2077"/>
      <c r="BC1063" s="2077"/>
      <c r="BD1063" s="2077"/>
      <c r="BE1063" s="2077"/>
      <c r="BF1063" s="2078"/>
      <c r="BG1063" s="57"/>
      <c r="BH1063" s="76"/>
      <c r="BI1063" s="76"/>
      <c r="BJ1063" s="2060"/>
      <c r="BK1063" s="2061"/>
      <c r="BL1063" s="2061"/>
      <c r="BM1063" s="2061"/>
      <c r="BN1063" s="2061"/>
      <c r="BO1063" s="2062"/>
      <c r="BP1063" s="2063"/>
      <c r="BQ1063" s="2063"/>
      <c r="BR1063" s="2063"/>
      <c r="BS1063" s="2063"/>
      <c r="BT1063" s="2063"/>
      <c r="BU1063" s="2063"/>
      <c r="BV1063" s="2063"/>
      <c r="BW1063" s="2063"/>
      <c r="BX1063" s="2063"/>
      <c r="BY1063" s="2063"/>
      <c r="BZ1063" s="2063"/>
      <c r="CA1063" s="2063"/>
      <c r="CB1063" s="2063"/>
      <c r="CC1063" s="2063"/>
      <c r="CD1063" s="2064"/>
      <c r="CE1063" s="76"/>
      <c r="CF1063" s="76"/>
      <c r="CG1063" s="77"/>
      <c r="CH1063" s="77"/>
      <c r="CN1063" s="85"/>
      <c r="CO1063" s="85"/>
      <c r="CP1063" s="85"/>
      <c r="CQ1063" s="85"/>
      <c r="CR1063" s="85"/>
      <c r="CS1063" s="85"/>
    </row>
    <row r="1064" spans="1:100" ht="16.5" customHeight="1" thickBot="1" x14ac:dyDescent="0.25">
      <c r="A1064" s="132" t="str">
        <f>+IF('⑧一覧からの作成用データ（異動届）'!$AC$49="印刷ＯＫ→",1,"")</f>
        <v/>
      </c>
      <c r="B1064" s="2413"/>
      <c r="C1064" s="2413"/>
      <c r="D1064" s="2396"/>
      <c r="E1064" s="2396"/>
      <c r="F1064" s="2413"/>
      <c r="G1064" s="2413"/>
      <c r="H1064" s="2396"/>
      <c r="I1064" s="2396"/>
      <c r="J1064" s="486"/>
      <c r="K1064" s="2213"/>
      <c r="L1064" s="2213"/>
      <c r="M1064" s="2213"/>
      <c r="N1064" s="2174"/>
      <c r="O1064" s="2175"/>
      <c r="P1064" s="2175"/>
      <c r="Q1064" s="2175"/>
      <c r="R1064" s="2175"/>
      <c r="S1064" s="2175"/>
      <c r="T1064" s="2176"/>
      <c r="U1064" s="2070"/>
      <c r="V1064" s="2071"/>
      <c r="W1064" s="2071"/>
      <c r="X1064" s="2071"/>
      <c r="Y1064" s="2071"/>
      <c r="Z1064" s="2071"/>
      <c r="AA1064" s="2071"/>
      <c r="AB1064" s="2071"/>
      <c r="AC1064" s="2071"/>
      <c r="AD1064" s="2071"/>
      <c r="AE1064" s="2071"/>
      <c r="AF1064" s="2071"/>
      <c r="AG1064" s="2071"/>
      <c r="AH1064" s="2071"/>
      <c r="AI1064" s="2071"/>
      <c r="AJ1064" s="2071"/>
      <c r="AK1064" s="2071"/>
      <c r="AL1064" s="2071"/>
      <c r="AM1064" s="2071"/>
      <c r="AN1064" s="2071"/>
      <c r="AO1064" s="2072"/>
      <c r="AP1064" s="2182"/>
      <c r="AQ1064" s="2183"/>
      <c r="AR1064" s="2073" t="s">
        <v>3</v>
      </c>
      <c r="AS1064" s="2074"/>
      <c r="AT1064" s="2077"/>
      <c r="AU1064" s="2077"/>
      <c r="AV1064" s="2077"/>
      <c r="AW1064" s="2077"/>
      <c r="AX1064" s="2077"/>
      <c r="AY1064" s="2077"/>
      <c r="AZ1064" s="2077"/>
      <c r="BA1064" s="2077"/>
      <c r="BB1064" s="2077"/>
      <c r="BC1064" s="2077"/>
      <c r="BD1064" s="2077"/>
      <c r="BE1064" s="2077"/>
      <c r="BF1064" s="2078"/>
      <c r="BG1064" s="58"/>
      <c r="BH1064" s="59"/>
      <c r="BI1064" s="59"/>
      <c r="BJ1064" s="59"/>
      <c r="BK1064" s="59"/>
      <c r="BL1064" s="59"/>
      <c r="BM1064" s="59"/>
      <c r="BN1064" s="59"/>
      <c r="BO1064" s="59"/>
      <c r="BP1064" s="2065"/>
      <c r="BQ1064" s="2065"/>
      <c r="BR1064" s="2065"/>
      <c r="BS1064" s="2065"/>
      <c r="BT1064" s="2065"/>
      <c r="BU1064" s="2065"/>
      <c r="BV1064" s="2065"/>
      <c r="BW1064" s="2065"/>
      <c r="BX1064" s="2065"/>
      <c r="BY1064" s="2065"/>
      <c r="BZ1064" s="2065"/>
      <c r="CA1064" s="2065"/>
      <c r="CB1064" s="2065"/>
      <c r="CC1064" s="2065"/>
      <c r="CD1064" s="2066"/>
      <c r="CE1064" s="76"/>
      <c r="CF1064" s="76"/>
      <c r="CG1064" s="77"/>
      <c r="CH1064" s="77"/>
      <c r="CN1064" s="85"/>
      <c r="CO1064" s="85"/>
      <c r="CP1064" s="85"/>
      <c r="CQ1064" s="85"/>
      <c r="CR1064" s="85"/>
      <c r="CS1064" s="85"/>
      <c r="CT1064" s="85"/>
      <c r="CU1064" s="85"/>
      <c r="CV1064" s="85"/>
    </row>
    <row r="1065" spans="1:100" ht="16.5" customHeight="1" thickBot="1" x14ac:dyDescent="0.25">
      <c r="A1065" s="132" t="str">
        <f>+IF('⑧一覧からの作成用データ（異動届）'!$AC$49="印刷ＯＫ→",1,"")</f>
        <v/>
      </c>
      <c r="B1065" s="2413"/>
      <c r="C1065" s="2413"/>
      <c r="D1065" s="2396"/>
      <c r="E1065" s="2396"/>
      <c r="F1065" s="2413"/>
      <c r="G1065" s="2413"/>
      <c r="H1065" s="2396"/>
      <c r="I1065" s="2396"/>
      <c r="J1065" s="486"/>
      <c r="K1065" s="2213"/>
      <c r="L1065" s="2213"/>
      <c r="M1065" s="2213"/>
      <c r="N1065" s="1529" t="s">
        <v>36</v>
      </c>
      <c r="O1065" s="2079"/>
      <c r="P1065" s="2079"/>
      <c r="Q1065" s="2079"/>
      <c r="R1065" s="2079"/>
      <c r="S1065" s="2079"/>
      <c r="T1065" s="2080"/>
      <c r="U1065" s="2081"/>
      <c r="V1065" s="2082"/>
      <c r="W1065" s="2082"/>
      <c r="X1065" s="2082"/>
      <c r="Y1065" s="2082"/>
      <c r="Z1065" s="2082"/>
      <c r="AA1065" s="2082"/>
      <c r="AB1065" s="2082"/>
      <c r="AC1065" s="2082"/>
      <c r="AD1065" s="2082"/>
      <c r="AE1065" s="2082"/>
      <c r="AF1065" s="2082"/>
      <c r="AG1065" s="2082"/>
      <c r="AH1065" s="2082"/>
      <c r="AI1065" s="2082"/>
      <c r="AJ1065" s="2082"/>
      <c r="AK1065" s="2082"/>
      <c r="AL1065" s="2082"/>
      <c r="AM1065" s="2082"/>
      <c r="AN1065" s="2082"/>
      <c r="AO1065" s="2083"/>
      <c r="AP1065" s="2182"/>
      <c r="AQ1065" s="2183"/>
      <c r="AR1065" s="2075"/>
      <c r="AS1065" s="2076"/>
      <c r="AT1065" s="2077"/>
      <c r="AU1065" s="2077"/>
      <c r="AV1065" s="2077"/>
      <c r="AW1065" s="2077"/>
      <c r="AX1065" s="2077"/>
      <c r="AY1065" s="2077"/>
      <c r="AZ1065" s="2077"/>
      <c r="BA1065" s="2077"/>
      <c r="BB1065" s="2077"/>
      <c r="BC1065" s="2077"/>
      <c r="BD1065" s="2077"/>
      <c r="BE1065" s="2077"/>
      <c r="BF1065" s="2078"/>
      <c r="BG1065" s="2165" t="s">
        <v>34</v>
      </c>
      <c r="BH1065" s="1564"/>
      <c r="BI1065" s="1564"/>
      <c r="BJ1065" s="1564"/>
      <c r="BK1065" s="1564"/>
      <c r="BL1065" s="1564"/>
      <c r="BM1065" s="1564"/>
      <c r="BN1065" s="1564"/>
      <c r="BO1065" s="1565"/>
      <c r="BP1065" s="2166"/>
      <c r="BQ1065" s="714"/>
      <c r="BR1065" s="714"/>
      <c r="BS1065" s="714"/>
      <c r="BT1065" s="714"/>
      <c r="BU1065" s="714"/>
      <c r="BV1065" s="714"/>
      <c r="BW1065" s="714"/>
      <c r="BX1065" s="714"/>
      <c r="BY1065" s="714"/>
      <c r="BZ1065" s="714"/>
      <c r="CA1065" s="714"/>
      <c r="CB1065" s="714"/>
      <c r="CC1065" s="714"/>
      <c r="CD1065" s="2167"/>
      <c r="CE1065" s="76"/>
      <c r="CF1065" s="76"/>
      <c r="CG1065" s="77"/>
      <c r="CH1065" s="77"/>
      <c r="CN1065" s="85"/>
      <c r="CO1065" s="85"/>
      <c r="CP1065" s="85"/>
      <c r="CQ1065" s="85"/>
      <c r="CR1065" s="85"/>
      <c r="CS1065" s="85"/>
      <c r="CT1065" s="85"/>
      <c r="CU1065" s="85"/>
      <c r="CV1065" s="85"/>
    </row>
    <row r="1066" spans="1:100" ht="16.5" customHeight="1" x14ac:dyDescent="0.2">
      <c r="A1066" s="132" t="str">
        <f>+IF('⑧一覧からの作成用データ（異動届）'!$AC$49="印刷ＯＫ→",1,"")</f>
        <v/>
      </c>
      <c r="B1066" s="2413"/>
      <c r="C1066" s="2413"/>
      <c r="D1066" s="2396"/>
      <c r="E1066" s="2396"/>
      <c r="F1066" s="2413"/>
      <c r="G1066" s="2413"/>
      <c r="H1066" s="2396"/>
      <c r="I1066" s="2396"/>
      <c r="J1066" s="486"/>
      <c r="K1066" s="2213"/>
      <c r="L1066" s="2213"/>
      <c r="M1066" s="2213"/>
      <c r="N1066" s="2186" t="s">
        <v>37</v>
      </c>
      <c r="O1066" s="2187"/>
      <c r="P1066" s="2187"/>
      <c r="Q1066" s="2187"/>
      <c r="R1066" s="2187"/>
      <c r="S1066" s="2187"/>
      <c r="T1066" s="2188"/>
      <c r="U1066" s="2192"/>
      <c r="V1066" s="2193"/>
      <c r="W1066" s="2193"/>
      <c r="X1066" s="2193"/>
      <c r="Y1066" s="2193"/>
      <c r="Z1066" s="2193"/>
      <c r="AA1066" s="2193"/>
      <c r="AB1066" s="2193"/>
      <c r="AC1066" s="2193"/>
      <c r="AD1066" s="2193"/>
      <c r="AE1066" s="2193"/>
      <c r="AF1066" s="2193"/>
      <c r="AG1066" s="2193"/>
      <c r="AH1066" s="2193"/>
      <c r="AI1066" s="2193"/>
      <c r="AJ1066" s="2193"/>
      <c r="AK1066" s="2193"/>
      <c r="AL1066" s="2193"/>
      <c r="AM1066" s="2193"/>
      <c r="AN1066" s="2193"/>
      <c r="AO1066" s="2194"/>
      <c r="AP1066" s="2182"/>
      <c r="AQ1066" s="2183"/>
      <c r="AR1066" s="2073" t="s">
        <v>4</v>
      </c>
      <c r="AS1066" s="2074"/>
      <c r="AT1066" s="2178"/>
      <c r="AU1066" s="2195"/>
      <c r="AV1066" s="2195"/>
      <c r="AW1066" s="2195"/>
      <c r="AX1066" s="2195"/>
      <c r="AY1066" s="2195"/>
      <c r="AZ1066" s="2195"/>
      <c r="BA1066" s="2195"/>
      <c r="BB1066" s="2195"/>
      <c r="BC1066" s="2195"/>
      <c r="BD1066" s="2195"/>
      <c r="BE1066" s="2195"/>
      <c r="BF1066" s="2195"/>
      <c r="BG1066" s="1640" t="s">
        <v>309</v>
      </c>
      <c r="BH1066" s="1590"/>
      <c r="BI1066" s="1590"/>
      <c r="BJ1066" s="1590"/>
      <c r="BK1066" s="1590"/>
      <c r="BL1066" s="1590"/>
      <c r="BM1066" s="1590"/>
      <c r="BN1066" s="1590"/>
      <c r="BO1066" s="2039"/>
      <c r="BP1066" s="2041"/>
      <c r="BQ1066" s="2042"/>
      <c r="BR1066" s="2042"/>
      <c r="BS1066" s="2043"/>
      <c r="BT1066" s="2047" t="s">
        <v>41</v>
      </c>
      <c r="BU1066" s="2048"/>
      <c r="BV1066" s="2048"/>
      <c r="BW1066" s="2051" t="s">
        <v>42</v>
      </c>
      <c r="BX1066" s="2051"/>
      <c r="BY1066" s="2051"/>
      <c r="BZ1066" s="2051"/>
      <c r="CA1066" s="2051" t="s">
        <v>43</v>
      </c>
      <c r="CB1066" s="2051"/>
      <c r="CC1066" s="2051"/>
      <c r="CD1066" s="2053"/>
      <c r="CE1066" s="76"/>
      <c r="CF1066" s="76"/>
      <c r="CG1066" s="77"/>
      <c r="CH1066" s="77"/>
      <c r="CN1066" s="85"/>
      <c r="CO1066" s="85"/>
      <c r="CP1066" s="85"/>
      <c r="CQ1066" s="85"/>
      <c r="CR1066" s="85"/>
      <c r="CS1066" s="85"/>
      <c r="CT1066" s="85"/>
      <c r="CU1066" s="85"/>
      <c r="CV1066" s="85"/>
    </row>
    <row r="1067" spans="1:100" ht="12" customHeight="1" thickBot="1" x14ac:dyDescent="0.25">
      <c r="A1067" s="132" t="str">
        <f>+IF('⑧一覧からの作成用データ（異動届）'!$AC$49="印刷ＯＫ→",1,"")</f>
        <v/>
      </c>
      <c r="B1067" s="2413"/>
      <c r="C1067" s="2413"/>
      <c r="D1067" s="2396"/>
      <c r="E1067" s="2396"/>
      <c r="F1067" s="2413"/>
      <c r="G1067" s="2413"/>
      <c r="H1067" s="2396"/>
      <c r="I1067" s="2396"/>
      <c r="J1067" s="486"/>
      <c r="K1067" s="2213"/>
      <c r="L1067" s="2213"/>
      <c r="M1067" s="2213"/>
      <c r="N1067" s="2189"/>
      <c r="O1067" s="2190"/>
      <c r="P1067" s="2190"/>
      <c r="Q1067" s="2190"/>
      <c r="R1067" s="2190"/>
      <c r="S1067" s="2190"/>
      <c r="T1067" s="2191"/>
      <c r="U1067" s="2070"/>
      <c r="V1067" s="2071"/>
      <c r="W1067" s="2071"/>
      <c r="X1067" s="2071"/>
      <c r="Y1067" s="2071"/>
      <c r="Z1067" s="2071"/>
      <c r="AA1067" s="2071"/>
      <c r="AB1067" s="2071"/>
      <c r="AC1067" s="2071"/>
      <c r="AD1067" s="2071"/>
      <c r="AE1067" s="2071"/>
      <c r="AF1067" s="2071"/>
      <c r="AG1067" s="2071"/>
      <c r="AH1067" s="2071"/>
      <c r="AI1067" s="2071"/>
      <c r="AJ1067" s="2071"/>
      <c r="AK1067" s="2071"/>
      <c r="AL1067" s="2071"/>
      <c r="AM1067" s="2071"/>
      <c r="AN1067" s="2071"/>
      <c r="AO1067" s="2072"/>
      <c r="AP1067" s="2184"/>
      <c r="AQ1067" s="2185"/>
      <c r="AR1067" s="2075"/>
      <c r="AS1067" s="2076"/>
      <c r="AT1067" s="2196"/>
      <c r="AU1067" s="2197"/>
      <c r="AV1067" s="2197"/>
      <c r="AW1067" s="2197"/>
      <c r="AX1067" s="2197"/>
      <c r="AY1067" s="2197"/>
      <c r="AZ1067" s="2197"/>
      <c r="BA1067" s="2197"/>
      <c r="BB1067" s="2197"/>
      <c r="BC1067" s="2197"/>
      <c r="BD1067" s="2197"/>
      <c r="BE1067" s="2197"/>
      <c r="BF1067" s="2197"/>
      <c r="BG1067" s="1637"/>
      <c r="BH1067" s="1638"/>
      <c r="BI1067" s="1638"/>
      <c r="BJ1067" s="1638"/>
      <c r="BK1067" s="1638"/>
      <c r="BL1067" s="1638"/>
      <c r="BM1067" s="1638"/>
      <c r="BN1067" s="1638"/>
      <c r="BO1067" s="2040"/>
      <c r="BP1067" s="2044"/>
      <c r="BQ1067" s="2045"/>
      <c r="BR1067" s="2045"/>
      <c r="BS1067" s="2046"/>
      <c r="BT1067" s="2049"/>
      <c r="BU1067" s="2050"/>
      <c r="BV1067" s="2050"/>
      <c r="BW1067" s="2052"/>
      <c r="BX1067" s="2052"/>
      <c r="BY1067" s="2052"/>
      <c r="BZ1067" s="2052"/>
      <c r="CA1067" s="2052"/>
      <c r="CB1067" s="2052"/>
      <c r="CC1067" s="2052"/>
      <c r="CD1067" s="2054"/>
      <c r="CE1067" s="76"/>
      <c r="CF1067" s="76"/>
      <c r="CG1067" s="77"/>
      <c r="CH1067" s="77"/>
      <c r="CN1067" s="85"/>
      <c r="CO1067" s="85"/>
      <c r="CP1067" s="85"/>
      <c r="CQ1067" s="85"/>
      <c r="CR1067" s="85"/>
      <c r="CS1067" s="85"/>
      <c r="CT1067" s="85"/>
      <c r="CU1067" s="85"/>
      <c r="CV1067" s="85"/>
    </row>
    <row r="1068" spans="1:100" ht="6.75" customHeight="1" x14ac:dyDescent="0.2">
      <c r="A1068" s="132" t="str">
        <f>+IF('⑧一覧からの作成用データ（異動届）'!$AC$49="印刷ＯＫ→",1,"")</f>
        <v/>
      </c>
      <c r="B1068" s="2413"/>
      <c r="C1068" s="2413"/>
      <c r="D1068" s="2396"/>
      <c r="E1068" s="2396"/>
      <c r="F1068" s="2413"/>
      <c r="G1068" s="2413"/>
      <c r="H1068" s="2396"/>
      <c r="I1068" s="2396"/>
      <c r="J1068" s="486"/>
      <c r="K1068" s="2055" t="s">
        <v>79</v>
      </c>
      <c r="L1068" s="2055"/>
      <c r="M1068" s="2055"/>
      <c r="N1068" s="2055"/>
      <c r="O1068" s="2055"/>
      <c r="P1068" s="2055"/>
      <c r="Q1068" s="2055"/>
      <c r="R1068" s="2055"/>
      <c r="S1068" s="2055"/>
      <c r="T1068" s="2055"/>
      <c r="U1068" s="2055"/>
      <c r="V1068" s="2055"/>
      <c r="W1068" s="2055"/>
      <c r="X1068" s="2055"/>
      <c r="Y1068" s="2055"/>
      <c r="Z1068" s="2055"/>
      <c r="AA1068" s="2055"/>
      <c r="AB1068" s="2055"/>
      <c r="AC1068" s="2055"/>
      <c r="AD1068" s="2055"/>
      <c r="AE1068" s="2055"/>
      <c r="AF1068" s="2055"/>
      <c r="AG1068" s="2055"/>
      <c r="AH1068" s="2055"/>
      <c r="AI1068" s="2055"/>
      <c r="AJ1068" s="2055"/>
      <c r="AK1068" s="2055"/>
      <c r="AL1068" s="2055"/>
      <c r="AM1068" s="2055"/>
      <c r="AN1068" s="2055"/>
      <c r="AO1068" s="2055"/>
      <c r="AP1068" s="2055"/>
      <c r="AQ1068" s="2055"/>
      <c r="AR1068" s="2055"/>
      <c r="AS1068" s="2055"/>
      <c r="AT1068" s="2055"/>
      <c r="AU1068" s="2055"/>
      <c r="AV1068" s="2055"/>
      <c r="AW1068" s="2055"/>
      <c r="AX1068" s="2055"/>
      <c r="AY1068" s="2055"/>
      <c r="AZ1068" s="2055"/>
      <c r="BA1068" s="2055"/>
      <c r="BB1068" s="2055"/>
      <c r="BC1068" s="2055"/>
      <c r="BD1068" s="2055"/>
      <c r="BE1068" s="2055"/>
      <c r="BF1068" s="2055"/>
      <c r="BG1068" s="60"/>
      <c r="BH1068" s="60"/>
      <c r="BI1068" s="60"/>
      <c r="BJ1068" s="60"/>
      <c r="BK1068" s="61"/>
      <c r="BL1068" s="76"/>
      <c r="BM1068" s="76"/>
      <c r="BN1068" s="76"/>
      <c r="BO1068" s="76"/>
      <c r="BP1068" s="76"/>
      <c r="BQ1068" s="76"/>
      <c r="BR1068" s="76"/>
      <c r="BS1068" s="76"/>
      <c r="BT1068" s="76"/>
      <c r="BU1068" s="76"/>
      <c r="BV1068" s="76"/>
      <c r="BW1068" s="76"/>
      <c r="BX1068" s="76"/>
      <c r="BY1068" s="76"/>
      <c r="BZ1068" s="76"/>
      <c r="CA1068" s="76"/>
      <c r="CB1068" s="76"/>
      <c r="CC1068" s="76"/>
      <c r="CD1068" s="76"/>
      <c r="CE1068" s="76"/>
      <c r="CF1068" s="76"/>
      <c r="CG1068" s="77"/>
      <c r="CH1068" s="77"/>
      <c r="CN1068" s="85"/>
      <c r="CO1068" s="85"/>
      <c r="CP1068" s="85"/>
      <c r="CQ1068" s="85"/>
      <c r="CR1068" s="85"/>
      <c r="CS1068" s="85"/>
      <c r="CT1068" s="85"/>
      <c r="CU1068" s="85"/>
      <c r="CV1068" s="85"/>
    </row>
    <row r="1069" spans="1:100" ht="13.5" customHeight="1" thickBot="1" x14ac:dyDescent="0.25">
      <c r="A1069" s="132" t="str">
        <f>+IF('⑧一覧からの作成用データ（異動届）'!$AC$49="印刷ＯＫ→",1,"")</f>
        <v/>
      </c>
      <c r="B1069" s="2413"/>
      <c r="C1069" s="2413"/>
      <c r="D1069" s="2396"/>
      <c r="E1069" s="2396"/>
      <c r="F1069" s="2413"/>
      <c r="G1069" s="2413"/>
      <c r="H1069" s="2396"/>
      <c r="I1069" s="2396"/>
      <c r="J1069" s="486"/>
      <c r="K1069" s="2056"/>
      <c r="L1069" s="2056"/>
      <c r="M1069" s="2056"/>
      <c r="N1069" s="2056"/>
      <c r="O1069" s="2056"/>
      <c r="P1069" s="2056"/>
      <c r="Q1069" s="2056"/>
      <c r="R1069" s="2056"/>
      <c r="S1069" s="2056"/>
      <c r="T1069" s="2056"/>
      <c r="U1069" s="2056"/>
      <c r="V1069" s="2056"/>
      <c r="W1069" s="2056"/>
      <c r="X1069" s="2056"/>
      <c r="Y1069" s="2056"/>
      <c r="Z1069" s="2056"/>
      <c r="AA1069" s="2056"/>
      <c r="AB1069" s="2056"/>
      <c r="AC1069" s="2056"/>
      <c r="AD1069" s="2056"/>
      <c r="AE1069" s="2056"/>
      <c r="AF1069" s="2056"/>
      <c r="AG1069" s="2056"/>
      <c r="AH1069" s="2056"/>
      <c r="AI1069" s="2056"/>
      <c r="AJ1069" s="2056"/>
      <c r="AK1069" s="2056"/>
      <c r="AL1069" s="2056"/>
      <c r="AM1069" s="2056"/>
      <c r="AN1069" s="2056"/>
      <c r="AO1069" s="2056"/>
      <c r="AP1069" s="2056"/>
      <c r="AQ1069" s="2056"/>
      <c r="AR1069" s="2056"/>
      <c r="AS1069" s="2056"/>
      <c r="AT1069" s="2056"/>
      <c r="AU1069" s="2056"/>
      <c r="AV1069" s="2056"/>
      <c r="AW1069" s="2056"/>
      <c r="AX1069" s="2056"/>
      <c r="AY1069" s="2056"/>
      <c r="AZ1069" s="2056"/>
      <c r="BA1069" s="2056"/>
      <c r="BB1069" s="2056"/>
      <c r="BC1069" s="2056"/>
      <c r="BD1069" s="2056"/>
      <c r="BE1069" s="2056"/>
      <c r="BF1069" s="2056"/>
      <c r="BG1069" s="60"/>
      <c r="BH1069" s="60"/>
      <c r="BI1069" s="60"/>
      <c r="BJ1069" s="60"/>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76"/>
      <c r="CF1069" s="76"/>
      <c r="CG1069" s="91"/>
      <c r="CH1069" s="77"/>
      <c r="CN1069" s="85"/>
      <c r="CO1069" s="85"/>
      <c r="CP1069" s="85"/>
      <c r="CQ1069" s="85"/>
      <c r="CR1069" s="85"/>
      <c r="CS1069" s="85"/>
      <c r="CT1069" s="85"/>
      <c r="CU1069" s="85"/>
    </row>
    <row r="1070" spans="1:100" ht="11.25" customHeight="1" thickBot="1" x14ac:dyDescent="0.25">
      <c r="A1070" s="132" t="str">
        <f>+IF('⑧一覧からの作成用データ（異動届）'!$AC$49="印刷ＯＫ→",1,"")</f>
        <v/>
      </c>
      <c r="B1070" s="2413"/>
      <c r="C1070" s="2413"/>
      <c r="D1070" s="2396"/>
      <c r="E1070" s="2396"/>
      <c r="F1070" s="2413"/>
      <c r="G1070" s="2413"/>
      <c r="H1070" s="2396"/>
      <c r="I1070" s="2396"/>
      <c r="J1070" s="486"/>
      <c r="K1070" s="2152" t="s">
        <v>44</v>
      </c>
      <c r="L1070" s="2153"/>
      <c r="M1070" s="2153"/>
      <c r="N1070" s="2153"/>
      <c r="O1070" s="2154"/>
      <c r="P1070" s="2158" t="s">
        <v>46</v>
      </c>
      <c r="Q1070" s="2159"/>
      <c r="R1070" s="2159"/>
      <c r="S1070" s="2159"/>
      <c r="T1070" s="2159"/>
      <c r="U1070" s="2159"/>
      <c r="V1070" s="2159"/>
      <c r="W1070" s="2159"/>
      <c r="X1070" s="2117" t="str">
        <f>'⑧一覧からの作成用データ（異動届）'!$R$49&amp;""</f>
        <v/>
      </c>
      <c r="Y1070" s="2117"/>
      <c r="Z1070" s="2117"/>
      <c r="AA1070" s="2119" t="s">
        <v>48</v>
      </c>
      <c r="AB1070" s="2119"/>
      <c r="AC1070" s="2119"/>
      <c r="AD1070" s="2119"/>
      <c r="AE1070" s="2119"/>
      <c r="AF1070" s="2119"/>
      <c r="AG1070" s="2119"/>
      <c r="AH1070" s="2119"/>
      <c r="AI1070" s="2119"/>
      <c r="AJ1070" s="2119"/>
      <c r="AK1070" s="2119"/>
      <c r="AL1070" s="2119"/>
      <c r="AM1070" s="2119"/>
      <c r="AN1070" s="2119"/>
      <c r="AO1070" s="2119"/>
      <c r="AP1070" s="2119"/>
      <c r="AQ1070" s="2119"/>
      <c r="AR1070" s="2119"/>
      <c r="AS1070" s="2120"/>
      <c r="AT1070" s="2160" t="s">
        <v>50</v>
      </c>
      <c r="AU1070" s="2160"/>
      <c r="AV1070" s="2160"/>
      <c r="AW1070" s="2160"/>
      <c r="AX1070" s="2160"/>
      <c r="AY1070" s="2160"/>
      <c r="AZ1070" s="2161" t="s">
        <v>53</v>
      </c>
      <c r="BA1070" s="2162"/>
      <c r="BB1070" s="2162"/>
      <c r="BC1070" s="2162"/>
      <c r="BD1070" s="2162"/>
      <c r="BE1070" s="2162"/>
      <c r="BF1070" s="2162"/>
      <c r="BG1070" s="2162"/>
      <c r="BH1070" s="2162"/>
      <c r="BI1070" s="2162"/>
      <c r="BJ1070" s="2162"/>
      <c r="BK1070" s="2036" t="s">
        <v>54</v>
      </c>
      <c r="BL1070" s="2037"/>
      <c r="BM1070" s="2037"/>
      <c r="BN1070" s="2037"/>
      <c r="BO1070" s="2037"/>
      <c r="BP1070" s="2037"/>
      <c r="BQ1070" s="2037"/>
      <c r="BR1070" s="2037"/>
      <c r="BS1070" s="2037"/>
      <c r="BT1070" s="2037"/>
      <c r="BU1070" s="2037"/>
      <c r="BV1070" s="2037"/>
      <c r="BW1070" s="2037"/>
      <c r="BX1070" s="2037"/>
      <c r="BY1070" s="2037"/>
      <c r="BZ1070" s="2037"/>
      <c r="CA1070" s="2037"/>
      <c r="CB1070" s="2037"/>
      <c r="CC1070" s="2037"/>
      <c r="CD1070" s="2038"/>
      <c r="CE1070" s="90"/>
      <c r="CF1070" s="90"/>
      <c r="CG1070" s="91"/>
      <c r="CH1070" s="77"/>
      <c r="CN1070" s="85"/>
      <c r="CO1070" s="85"/>
      <c r="CP1070" s="85"/>
      <c r="CQ1070" s="85"/>
      <c r="CR1070" s="85"/>
      <c r="CS1070" s="85"/>
      <c r="CT1070" s="85"/>
      <c r="CU1070" s="85"/>
    </row>
    <row r="1071" spans="1:100" ht="11.25" customHeight="1" x14ac:dyDescent="0.2">
      <c r="A1071" s="132" t="str">
        <f>+IF('⑧一覧からの作成用データ（異動届）'!$AC$49="印刷ＯＫ→",1,"")</f>
        <v/>
      </c>
      <c r="B1071" s="2413"/>
      <c r="C1071" s="2413"/>
      <c r="D1071" s="2396"/>
      <c r="E1071" s="2396"/>
      <c r="F1071" s="2413"/>
      <c r="G1071" s="2413"/>
      <c r="H1071" s="2396"/>
      <c r="I1071" s="2396"/>
      <c r="J1071" s="486"/>
      <c r="K1071" s="2155"/>
      <c r="L1071" s="2156"/>
      <c r="M1071" s="2156"/>
      <c r="N1071" s="2156"/>
      <c r="O1071" s="2157"/>
      <c r="P1071" s="2145"/>
      <c r="Q1071" s="2146"/>
      <c r="R1071" s="2146"/>
      <c r="S1071" s="2146"/>
      <c r="T1071" s="2146"/>
      <c r="U1071" s="2146"/>
      <c r="V1071" s="2146"/>
      <c r="W1071" s="2146"/>
      <c r="X1071" s="2118"/>
      <c r="Y1071" s="2118"/>
      <c r="Z1071" s="2118"/>
      <c r="AA1071" s="2084"/>
      <c r="AB1071" s="2084"/>
      <c r="AC1071" s="2084"/>
      <c r="AD1071" s="2084"/>
      <c r="AE1071" s="2084"/>
      <c r="AF1071" s="2084"/>
      <c r="AG1071" s="2084"/>
      <c r="AH1071" s="2084"/>
      <c r="AI1071" s="2084"/>
      <c r="AJ1071" s="2084"/>
      <c r="AK1071" s="2084"/>
      <c r="AL1071" s="2084"/>
      <c r="AM1071" s="2084"/>
      <c r="AN1071" s="2084"/>
      <c r="AO1071" s="2084"/>
      <c r="AP1071" s="2084"/>
      <c r="AQ1071" s="2084"/>
      <c r="AR1071" s="2084"/>
      <c r="AS1071" s="2086"/>
      <c r="AT1071" s="2160"/>
      <c r="AU1071" s="2160"/>
      <c r="AV1071" s="2160"/>
      <c r="AW1071" s="2160"/>
      <c r="AX1071" s="2160"/>
      <c r="AY1071" s="2160"/>
      <c r="AZ1071" s="2163"/>
      <c r="BA1071" s="2164"/>
      <c r="BB1071" s="2164"/>
      <c r="BC1071" s="2164"/>
      <c r="BD1071" s="2164"/>
      <c r="BE1071" s="2164"/>
      <c r="BF1071" s="2164"/>
      <c r="BG1071" s="2164"/>
      <c r="BH1071" s="2164"/>
      <c r="BI1071" s="2164"/>
      <c r="BJ1071" s="2164"/>
      <c r="BK1071" s="51"/>
      <c r="BL1071" s="2123" t="str">
        <f>IF('⑧一覧からの作成用データ（異動届）'!$Z$49="","",'⑧一覧からの作成用データ（異動届）'!$Z$49)</f>
        <v/>
      </c>
      <c r="BM1071" s="2124"/>
      <c r="BN1071" s="2124"/>
      <c r="BO1071" s="2124"/>
      <c r="BP1071" s="2125"/>
      <c r="BQ1071" s="2132" t="s">
        <v>312</v>
      </c>
      <c r="BR1071" s="2133"/>
      <c r="BS1071" s="2133"/>
      <c r="BT1071" s="2133"/>
      <c r="BU1071" s="2133"/>
      <c r="BV1071" s="2133"/>
      <c r="BW1071" s="2133"/>
      <c r="BX1071" s="2133"/>
      <c r="BY1071" s="2133"/>
      <c r="BZ1071" s="2133"/>
      <c r="CA1071" s="2133"/>
      <c r="CB1071" s="2133"/>
      <c r="CC1071" s="2133"/>
      <c r="CD1071" s="2134"/>
      <c r="CE1071" s="90"/>
      <c r="CF1071" s="90"/>
      <c r="CG1071" s="91"/>
      <c r="CH1071" s="77"/>
    </row>
    <row r="1072" spans="1:100" ht="11.25" customHeight="1" x14ac:dyDescent="0.2">
      <c r="A1072" s="132" t="str">
        <f>+IF('⑧一覧からの作成用データ（異動届）'!$AC$49="印刷ＯＫ→",1,"")</f>
        <v/>
      </c>
      <c r="B1072" s="2413"/>
      <c r="C1072" s="2413"/>
      <c r="D1072" s="2396"/>
      <c r="E1072" s="2396"/>
      <c r="F1072" s="2413"/>
      <c r="G1072" s="2413"/>
      <c r="H1072" s="2396"/>
      <c r="I1072" s="2396"/>
      <c r="J1072" s="486"/>
      <c r="K1072" s="2139" t="s">
        <v>45</v>
      </c>
      <c r="L1072" s="2140"/>
      <c r="M1072" s="2140"/>
      <c r="N1072" s="2140"/>
      <c r="O1072" s="2141"/>
      <c r="P1072" s="2145" t="s">
        <v>47</v>
      </c>
      <c r="Q1072" s="2146"/>
      <c r="R1072" s="2146"/>
      <c r="S1072" s="2146"/>
      <c r="T1072" s="2146"/>
      <c r="U1072" s="2146"/>
      <c r="V1072" s="2146"/>
      <c r="W1072" s="2146"/>
      <c r="X1072" s="2085"/>
      <c r="Y1072" s="2085"/>
      <c r="Z1072" s="2085"/>
      <c r="AA1072" s="2084" t="s">
        <v>49</v>
      </c>
      <c r="AB1072" s="2084"/>
      <c r="AC1072" s="2084"/>
      <c r="AD1072" s="2084"/>
      <c r="AE1072" s="2084"/>
      <c r="AF1072" s="2084"/>
      <c r="AG1072" s="2084"/>
      <c r="AH1072" s="2084"/>
      <c r="AI1072" s="2084"/>
      <c r="AJ1072" s="2084"/>
      <c r="AK1072" s="2084"/>
      <c r="AL1072" s="2084"/>
      <c r="AM1072" s="2084"/>
      <c r="AN1072" s="2084"/>
      <c r="AO1072" s="2084"/>
      <c r="AP1072" s="2084"/>
      <c r="AQ1072" s="2084"/>
      <c r="AR1072" s="2084"/>
      <c r="AS1072" s="2086"/>
      <c r="AT1072" s="2150" t="s">
        <v>552</v>
      </c>
      <c r="AU1072" s="2105"/>
      <c r="AV1072" s="2105" t="s">
        <v>51</v>
      </c>
      <c r="AW1072" s="2105" t="s">
        <v>231</v>
      </c>
      <c r="AX1072" s="2105"/>
      <c r="AY1072" s="2099" t="s">
        <v>52</v>
      </c>
      <c r="AZ1072" s="2101" t="str">
        <f>'⑧一覧からの作成用データ（異動届）'!$AB$49&amp;""</f>
        <v/>
      </c>
      <c r="BA1072" s="2102"/>
      <c r="BB1072" s="2102"/>
      <c r="BC1072" s="2102"/>
      <c r="BD1072" s="2102"/>
      <c r="BE1072" s="2102"/>
      <c r="BF1072" s="2102"/>
      <c r="BG1072" s="2102"/>
      <c r="BH1072" s="2102"/>
      <c r="BI1072" s="2105" t="s">
        <v>6</v>
      </c>
      <c r="BJ1072" s="2105"/>
      <c r="BK1072" s="51"/>
      <c r="BL1072" s="2126"/>
      <c r="BM1072" s="2127"/>
      <c r="BN1072" s="2127"/>
      <c r="BO1072" s="2127"/>
      <c r="BP1072" s="2128"/>
      <c r="BQ1072" s="2135"/>
      <c r="BR1072" s="2133"/>
      <c r="BS1072" s="2133"/>
      <c r="BT1072" s="2133"/>
      <c r="BU1072" s="2133"/>
      <c r="BV1072" s="2133"/>
      <c r="BW1072" s="2133"/>
      <c r="BX1072" s="2133"/>
      <c r="BY1072" s="2133"/>
      <c r="BZ1072" s="2133"/>
      <c r="CA1072" s="2133"/>
      <c r="CB1072" s="2133"/>
      <c r="CC1072" s="2133"/>
      <c r="CD1072" s="2134"/>
      <c r="CE1072" s="90"/>
      <c r="CF1072" s="90"/>
      <c r="CG1072" s="91"/>
      <c r="CH1072" s="77"/>
    </row>
    <row r="1073" spans="1:100" ht="11.25" customHeight="1" thickBot="1" x14ac:dyDescent="0.25">
      <c r="A1073" s="132" t="str">
        <f>+IF('⑧一覧からの作成用データ（異動届）'!$AC$49="印刷ＯＫ→",1,"")</f>
        <v/>
      </c>
      <c r="B1073" s="2413"/>
      <c r="C1073" s="2413"/>
      <c r="D1073" s="2396"/>
      <c r="E1073" s="2396"/>
      <c r="F1073" s="2413"/>
      <c r="G1073" s="2413"/>
      <c r="H1073" s="2396"/>
      <c r="I1073" s="2396"/>
      <c r="J1073" s="486"/>
      <c r="K1073" s="2142"/>
      <c r="L1073" s="2143"/>
      <c r="M1073" s="2143"/>
      <c r="N1073" s="2143"/>
      <c r="O1073" s="2144"/>
      <c r="P1073" s="2147"/>
      <c r="Q1073" s="2148"/>
      <c r="R1073" s="2148"/>
      <c r="S1073" s="2148"/>
      <c r="T1073" s="2148"/>
      <c r="U1073" s="2148"/>
      <c r="V1073" s="2148"/>
      <c r="W1073" s="2148"/>
      <c r="X1073" s="2149"/>
      <c r="Y1073" s="2149"/>
      <c r="Z1073" s="2149"/>
      <c r="AA1073" s="2094"/>
      <c r="AB1073" s="2094"/>
      <c r="AC1073" s="2094"/>
      <c r="AD1073" s="2094"/>
      <c r="AE1073" s="2094"/>
      <c r="AF1073" s="2094"/>
      <c r="AG1073" s="2094"/>
      <c r="AH1073" s="2094"/>
      <c r="AI1073" s="2094"/>
      <c r="AJ1073" s="2094"/>
      <c r="AK1073" s="2094"/>
      <c r="AL1073" s="2094"/>
      <c r="AM1073" s="2094"/>
      <c r="AN1073" s="2094"/>
      <c r="AO1073" s="2094"/>
      <c r="AP1073" s="2094"/>
      <c r="AQ1073" s="2094"/>
      <c r="AR1073" s="2094"/>
      <c r="AS1073" s="2095"/>
      <c r="AT1073" s="2151"/>
      <c r="AU1073" s="2106"/>
      <c r="AV1073" s="2106"/>
      <c r="AW1073" s="2106"/>
      <c r="AX1073" s="2106"/>
      <c r="AY1073" s="2100"/>
      <c r="AZ1073" s="2103"/>
      <c r="BA1073" s="2104"/>
      <c r="BB1073" s="2104"/>
      <c r="BC1073" s="2104"/>
      <c r="BD1073" s="2104"/>
      <c r="BE1073" s="2104"/>
      <c r="BF1073" s="2104"/>
      <c r="BG1073" s="2104"/>
      <c r="BH1073" s="2104"/>
      <c r="BI1073" s="2106"/>
      <c r="BJ1073" s="2106"/>
      <c r="BK1073" s="52"/>
      <c r="BL1073" s="2129"/>
      <c r="BM1073" s="2130"/>
      <c r="BN1073" s="2130"/>
      <c r="BO1073" s="2130"/>
      <c r="BP1073" s="2131"/>
      <c r="BQ1073" s="2136"/>
      <c r="BR1073" s="2137"/>
      <c r="BS1073" s="2137"/>
      <c r="BT1073" s="2137"/>
      <c r="BU1073" s="2137"/>
      <c r="BV1073" s="2137"/>
      <c r="BW1073" s="2137"/>
      <c r="BX1073" s="2137"/>
      <c r="BY1073" s="2137"/>
      <c r="BZ1073" s="2137"/>
      <c r="CA1073" s="2137"/>
      <c r="CB1073" s="2137"/>
      <c r="CC1073" s="2137"/>
      <c r="CD1073" s="2138"/>
      <c r="CE1073" s="90"/>
      <c r="CF1073" s="90"/>
      <c r="CG1073" s="91"/>
      <c r="CH1073" s="77"/>
    </row>
    <row r="1074" spans="1:100" ht="6.75" customHeight="1" x14ac:dyDescent="0.2">
      <c r="A1074" s="132" t="str">
        <f>+IF('⑧一覧からの作成用データ（異動届）'!$AC$49="印刷ＯＫ→",1,"")</f>
        <v/>
      </c>
      <c r="B1074" s="2413"/>
      <c r="C1074" s="2413"/>
      <c r="D1074" s="2396"/>
      <c r="E1074" s="2396"/>
      <c r="F1074" s="2413"/>
      <c r="G1074" s="2413"/>
      <c r="H1074" s="2396"/>
      <c r="I1074" s="2396"/>
      <c r="J1074" s="486"/>
      <c r="K1074" s="2107" t="s">
        <v>80</v>
      </c>
      <c r="L1074" s="2107"/>
      <c r="M1074" s="2107"/>
      <c r="N1074" s="2107"/>
      <c r="O1074" s="2107"/>
      <c r="P1074" s="2107"/>
      <c r="Q1074" s="2107"/>
      <c r="R1074" s="2107"/>
      <c r="S1074" s="2107"/>
      <c r="T1074" s="2107"/>
      <c r="U1074" s="2107"/>
      <c r="V1074" s="2107"/>
      <c r="W1074" s="2107"/>
      <c r="X1074" s="2107"/>
      <c r="Y1074" s="2107"/>
      <c r="Z1074" s="2107"/>
      <c r="AA1074" s="2107"/>
      <c r="AB1074" s="2107"/>
      <c r="AC1074" s="2107"/>
      <c r="AD1074" s="2107"/>
      <c r="AE1074" s="2107"/>
      <c r="AF1074" s="2107"/>
      <c r="AG1074" s="2107"/>
      <c r="AH1074" s="2107"/>
      <c r="AI1074" s="2107"/>
      <c r="AJ1074" s="2107"/>
      <c r="AK1074" s="2107"/>
      <c r="AL1074" s="2107"/>
      <c r="AM1074" s="2107"/>
      <c r="AN1074" s="2107"/>
      <c r="AO1074" s="2107"/>
      <c r="AP1074" s="2107"/>
      <c r="AQ1074" s="2107"/>
      <c r="AR1074" s="2107"/>
      <c r="AS1074" s="2107"/>
      <c r="AT1074" s="2107"/>
      <c r="AU1074" s="2107"/>
      <c r="AV1074" s="2107"/>
      <c r="AW1074" s="2107"/>
      <c r="AX1074" s="2107"/>
      <c r="AY1074" s="2107"/>
      <c r="AZ1074" s="2107"/>
      <c r="BA1074" s="2107"/>
      <c r="BB1074" s="2107"/>
      <c r="BC1074" s="2107"/>
      <c r="BD1074" s="2107"/>
      <c r="BE1074" s="2107"/>
      <c r="BF1074" s="2107"/>
      <c r="BG1074" s="53"/>
      <c r="BH1074" s="53"/>
      <c r="BI1074" s="53"/>
      <c r="BJ1074" s="53"/>
      <c r="BK1074" s="54"/>
      <c r="BL1074" s="54"/>
      <c r="BM1074" s="54"/>
      <c r="BN1074" s="54"/>
      <c r="BO1074" s="54"/>
      <c r="BP1074" s="54"/>
      <c r="BQ1074" s="54"/>
      <c r="BR1074" s="54"/>
      <c r="BS1074" s="54"/>
      <c r="BT1074" s="54"/>
      <c r="BU1074" s="54"/>
      <c r="BV1074" s="54"/>
      <c r="BW1074" s="54"/>
      <c r="BX1074" s="54"/>
      <c r="BY1074" s="54"/>
      <c r="BZ1074" s="54"/>
      <c r="CA1074" s="54"/>
      <c r="CB1074" s="55"/>
      <c r="CC1074" s="55"/>
      <c r="CD1074" s="55"/>
      <c r="CE1074" s="90"/>
      <c r="CF1074" s="90"/>
      <c r="CG1074" s="91"/>
      <c r="CH1074" s="77"/>
    </row>
    <row r="1075" spans="1:100" ht="13.5" customHeight="1" x14ac:dyDescent="0.2">
      <c r="A1075" s="132" t="str">
        <f>+IF('⑧一覧からの作成用データ（異動届）'!$AC$49="印刷ＯＫ→",1,"")</f>
        <v/>
      </c>
      <c r="B1075" s="2413"/>
      <c r="C1075" s="2413"/>
      <c r="D1075" s="2396"/>
      <c r="E1075" s="2396"/>
      <c r="F1075" s="2413"/>
      <c r="G1075" s="2413"/>
      <c r="H1075" s="2396"/>
      <c r="I1075" s="2396"/>
      <c r="J1075" s="486"/>
      <c r="K1075" s="2108"/>
      <c r="L1075" s="2108"/>
      <c r="M1075" s="2108"/>
      <c r="N1075" s="2108"/>
      <c r="O1075" s="2108"/>
      <c r="P1075" s="2108"/>
      <c r="Q1075" s="2108"/>
      <c r="R1075" s="2108"/>
      <c r="S1075" s="2108"/>
      <c r="T1075" s="2108"/>
      <c r="U1075" s="2108"/>
      <c r="V1075" s="2108"/>
      <c r="W1075" s="2108"/>
      <c r="X1075" s="2108"/>
      <c r="Y1075" s="2108"/>
      <c r="Z1075" s="2108"/>
      <c r="AA1075" s="2108"/>
      <c r="AB1075" s="2108"/>
      <c r="AC1075" s="2108"/>
      <c r="AD1075" s="2108"/>
      <c r="AE1075" s="2108"/>
      <c r="AF1075" s="2108"/>
      <c r="AG1075" s="2108"/>
      <c r="AH1075" s="2108"/>
      <c r="AI1075" s="2108"/>
      <c r="AJ1075" s="2108"/>
      <c r="AK1075" s="2108"/>
      <c r="AL1075" s="2108"/>
      <c r="AM1075" s="2108"/>
      <c r="AN1075" s="2108"/>
      <c r="AO1075" s="2108"/>
      <c r="AP1075" s="2108"/>
      <c r="AQ1075" s="2108"/>
      <c r="AR1075" s="2108"/>
      <c r="AS1075" s="2108"/>
      <c r="AT1075" s="2108"/>
      <c r="AU1075" s="2108"/>
      <c r="AV1075" s="2108"/>
      <c r="AW1075" s="2108"/>
      <c r="AX1075" s="2108"/>
      <c r="AY1075" s="2108"/>
      <c r="AZ1075" s="2108"/>
      <c r="BA1075" s="2108"/>
      <c r="BB1075" s="2108"/>
      <c r="BC1075" s="2108"/>
      <c r="BD1075" s="2108"/>
      <c r="BE1075" s="2108"/>
      <c r="BF1075" s="2108"/>
      <c r="BG1075" s="53"/>
      <c r="BH1075" s="53"/>
      <c r="BI1075" s="53"/>
      <c r="BJ1075" s="53"/>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90"/>
      <c r="CF1075" s="90"/>
      <c r="CG1075" s="91"/>
      <c r="CH1075" s="77"/>
      <c r="CN1075" s="85"/>
      <c r="CO1075" s="85"/>
      <c r="CP1075" s="85"/>
      <c r="CQ1075" s="85"/>
      <c r="CR1075" s="85"/>
      <c r="CS1075" s="85"/>
      <c r="CT1075" s="85"/>
    </row>
    <row r="1076" spans="1:100" ht="11.25" customHeight="1" x14ac:dyDescent="0.2">
      <c r="A1076" s="132" t="str">
        <f>+IF('⑧一覧からの作成用データ（異動届）'!$AC$49="印刷ＯＫ→",1,"")</f>
        <v/>
      </c>
      <c r="B1076" s="2413"/>
      <c r="C1076" s="2413"/>
      <c r="D1076" s="2396"/>
      <c r="E1076" s="2396"/>
      <c r="F1076" s="2413"/>
      <c r="G1076" s="2413"/>
      <c r="H1076" s="2396"/>
      <c r="I1076" s="2396"/>
      <c r="J1076" s="486"/>
      <c r="K1076" s="2109" t="s">
        <v>44</v>
      </c>
      <c r="L1076" s="2110"/>
      <c r="M1076" s="2110"/>
      <c r="N1076" s="2110"/>
      <c r="O1076" s="2111"/>
      <c r="P1076" s="2115" t="s">
        <v>57</v>
      </c>
      <c r="Q1076" s="2115"/>
      <c r="R1076" s="2115"/>
      <c r="S1076" s="2115"/>
      <c r="T1076" s="2115"/>
      <c r="U1076" s="2115"/>
      <c r="V1076" s="2117" t="str">
        <f>'⑧一覧からの作成用データ（異動届）'!$R$49&amp;""</f>
        <v/>
      </c>
      <c r="W1076" s="2117"/>
      <c r="X1076" s="2117"/>
      <c r="Y1076" s="2119" t="s">
        <v>58</v>
      </c>
      <c r="Z1076" s="2119"/>
      <c r="AA1076" s="2119"/>
      <c r="AB1076" s="2119"/>
      <c r="AC1076" s="2119"/>
      <c r="AD1076" s="2119"/>
      <c r="AE1076" s="2119"/>
      <c r="AF1076" s="2119"/>
      <c r="AG1076" s="2119"/>
      <c r="AH1076" s="2119"/>
      <c r="AI1076" s="2119"/>
      <c r="AJ1076" s="2119"/>
      <c r="AK1076" s="2119"/>
      <c r="AL1076" s="2119"/>
      <c r="AM1076" s="2119"/>
      <c r="AN1076" s="2119"/>
      <c r="AO1076" s="2119"/>
      <c r="AP1076" s="2119"/>
      <c r="AQ1076" s="2119"/>
      <c r="AR1076" s="2119"/>
      <c r="AS1076" s="2119"/>
      <c r="AT1076" s="2119"/>
      <c r="AU1076" s="2119"/>
      <c r="AV1076" s="2119"/>
      <c r="AW1076" s="2119"/>
      <c r="AX1076" s="2119"/>
      <c r="AY1076" s="2119"/>
      <c r="AZ1076" s="2119"/>
      <c r="BA1076" s="2119"/>
      <c r="BB1076" s="2119"/>
      <c r="BC1076" s="2119"/>
      <c r="BD1076" s="2120"/>
      <c r="BE1076" s="56"/>
      <c r="BF1076" s="56"/>
      <c r="BG1076" s="2121" t="s">
        <v>470</v>
      </c>
      <c r="BH1076" s="2121"/>
      <c r="BI1076" s="2122"/>
      <c r="BJ1076" s="2122"/>
      <c r="BK1076" s="2122"/>
      <c r="BL1076" s="2122"/>
      <c r="BM1076" s="2122"/>
      <c r="BN1076" s="2122"/>
      <c r="BO1076" s="2122"/>
      <c r="BP1076" s="2122"/>
      <c r="BQ1076" s="2122"/>
      <c r="BR1076" s="2122"/>
      <c r="BS1076" s="2122"/>
      <c r="BT1076" s="2122"/>
      <c r="BU1076" s="2122"/>
      <c r="BV1076" s="2122"/>
      <c r="BW1076" s="2122"/>
      <c r="BX1076" s="2122"/>
      <c r="BY1076" s="2122"/>
      <c r="BZ1076" s="2122"/>
      <c r="CA1076" s="2122"/>
      <c r="CB1076" s="2122"/>
      <c r="CC1076" s="2122"/>
      <c r="CD1076" s="2122"/>
      <c r="CE1076" s="90"/>
      <c r="CF1076" s="90"/>
      <c r="CG1076" s="91"/>
      <c r="CH1076" s="77"/>
      <c r="CN1076" s="85"/>
      <c r="CO1076" s="85"/>
      <c r="CP1076" s="85"/>
      <c r="CQ1076" s="85"/>
      <c r="CR1076" s="85"/>
      <c r="CS1076" s="85"/>
      <c r="CT1076" s="85"/>
    </row>
    <row r="1077" spans="1:100" ht="11.25" customHeight="1" x14ac:dyDescent="0.2">
      <c r="A1077" s="132" t="str">
        <f>+IF('⑧一覧からの作成用データ（異動届）'!$AC$49="印刷ＯＫ→",1,"")</f>
        <v/>
      </c>
      <c r="B1077" s="2413"/>
      <c r="C1077" s="2413"/>
      <c r="D1077" s="2396"/>
      <c r="E1077" s="2396"/>
      <c r="F1077" s="2413"/>
      <c r="G1077" s="2413"/>
      <c r="H1077" s="2396"/>
      <c r="I1077" s="2396"/>
      <c r="J1077" s="486"/>
      <c r="K1077" s="2112"/>
      <c r="L1077" s="2113"/>
      <c r="M1077" s="2113"/>
      <c r="N1077" s="2113"/>
      <c r="O1077" s="2114"/>
      <c r="P1077" s="2116"/>
      <c r="Q1077" s="2116"/>
      <c r="R1077" s="2116"/>
      <c r="S1077" s="2116"/>
      <c r="T1077" s="2116"/>
      <c r="U1077" s="2116"/>
      <c r="V1077" s="2118"/>
      <c r="W1077" s="2118"/>
      <c r="X1077" s="2118"/>
      <c r="Y1077" s="2084"/>
      <c r="Z1077" s="2084"/>
      <c r="AA1077" s="2084"/>
      <c r="AB1077" s="2084"/>
      <c r="AC1077" s="2084"/>
      <c r="AD1077" s="2084"/>
      <c r="AE1077" s="2084"/>
      <c r="AF1077" s="2084"/>
      <c r="AG1077" s="2084"/>
      <c r="AH1077" s="2084"/>
      <c r="AI1077" s="2084"/>
      <c r="AJ1077" s="2084"/>
      <c r="AK1077" s="2084"/>
      <c r="AL1077" s="2084"/>
      <c r="AM1077" s="2084"/>
      <c r="AN1077" s="2084"/>
      <c r="AO1077" s="2084"/>
      <c r="AP1077" s="2084"/>
      <c r="AQ1077" s="2084"/>
      <c r="AR1077" s="2084"/>
      <c r="AS1077" s="2084"/>
      <c r="AT1077" s="2084"/>
      <c r="AU1077" s="2084"/>
      <c r="AV1077" s="2084"/>
      <c r="AW1077" s="2084"/>
      <c r="AX1077" s="2084"/>
      <c r="AY1077" s="2084"/>
      <c r="AZ1077" s="2084"/>
      <c r="BA1077" s="2084"/>
      <c r="BB1077" s="2084"/>
      <c r="BC1077" s="2084"/>
      <c r="BD1077" s="2086"/>
      <c r="BE1077" s="56"/>
      <c r="BF1077" s="56"/>
      <c r="BG1077" s="2121"/>
      <c r="BH1077" s="2121"/>
      <c r="BI1077" s="2122"/>
      <c r="BJ1077" s="2122"/>
      <c r="BK1077" s="2122"/>
      <c r="BL1077" s="2122"/>
      <c r="BM1077" s="2122"/>
      <c r="BN1077" s="2122"/>
      <c r="BO1077" s="2122"/>
      <c r="BP1077" s="2122"/>
      <c r="BQ1077" s="2122"/>
      <c r="BR1077" s="2122"/>
      <c r="BS1077" s="2122"/>
      <c r="BT1077" s="2122"/>
      <c r="BU1077" s="2122"/>
      <c r="BV1077" s="2122"/>
      <c r="BW1077" s="2122"/>
      <c r="BX1077" s="2122"/>
      <c r="BY1077" s="2122"/>
      <c r="BZ1077" s="2122"/>
      <c r="CA1077" s="2122"/>
      <c r="CB1077" s="2122"/>
      <c r="CC1077" s="2122"/>
      <c r="CD1077" s="2122"/>
      <c r="CE1077" s="90"/>
      <c r="CF1077" s="90"/>
      <c r="CG1077" s="91"/>
      <c r="CH1077" s="77"/>
      <c r="CN1077" s="85"/>
      <c r="CO1077" s="85"/>
      <c r="CP1077" s="85"/>
      <c r="CQ1077" s="85"/>
      <c r="CR1077" s="85"/>
      <c r="CS1077" s="85"/>
      <c r="CT1077" s="85"/>
    </row>
    <row r="1078" spans="1:100" ht="11.25" customHeight="1" x14ac:dyDescent="0.2">
      <c r="A1078" s="132" t="str">
        <f>+IF('⑧一覧からの作成用データ（異動届）'!$AC$49="印刷ＯＫ→",1,"")</f>
        <v/>
      </c>
      <c r="B1078" s="2413"/>
      <c r="C1078" s="2413"/>
      <c r="D1078" s="2396"/>
      <c r="E1078" s="2396"/>
      <c r="F1078" s="2413"/>
      <c r="G1078" s="2413"/>
      <c r="H1078" s="2396"/>
      <c r="I1078" s="2396"/>
      <c r="J1078" s="486"/>
      <c r="K1078" s="2112"/>
      <c r="L1078" s="2113"/>
      <c r="M1078" s="2113"/>
      <c r="N1078" s="2113"/>
      <c r="O1078" s="2114"/>
      <c r="P1078" s="2084" t="s">
        <v>56</v>
      </c>
      <c r="Q1078" s="2084"/>
      <c r="R1078" s="2084"/>
      <c r="S1078" s="2084"/>
      <c r="T1078" s="2085"/>
      <c r="U1078" s="2085"/>
      <c r="V1078" s="2085"/>
      <c r="W1078" s="2084" t="s">
        <v>59</v>
      </c>
      <c r="X1078" s="2084"/>
      <c r="Y1078" s="2084"/>
      <c r="Z1078" s="2084"/>
      <c r="AA1078" s="2084"/>
      <c r="AB1078" s="2084"/>
      <c r="AC1078" s="2084"/>
      <c r="AD1078" s="2084"/>
      <c r="AE1078" s="2084"/>
      <c r="AF1078" s="2084"/>
      <c r="AG1078" s="2084"/>
      <c r="AH1078" s="2084"/>
      <c r="AI1078" s="2084"/>
      <c r="AJ1078" s="2084"/>
      <c r="AK1078" s="2084"/>
      <c r="AL1078" s="2084"/>
      <c r="AM1078" s="2084"/>
      <c r="AN1078" s="2084"/>
      <c r="AO1078" s="2084"/>
      <c r="AP1078" s="2084"/>
      <c r="AQ1078" s="2084"/>
      <c r="AR1078" s="2084"/>
      <c r="AS1078" s="2084"/>
      <c r="AT1078" s="2084"/>
      <c r="AU1078" s="2084"/>
      <c r="AV1078" s="2084"/>
      <c r="AW1078" s="2084"/>
      <c r="AX1078" s="2084"/>
      <c r="AY1078" s="2084"/>
      <c r="AZ1078" s="2084"/>
      <c r="BA1078" s="2084"/>
      <c r="BB1078" s="2084"/>
      <c r="BC1078" s="2084"/>
      <c r="BD1078" s="2086"/>
      <c r="BE1078" s="56"/>
      <c r="BF1078" s="56"/>
      <c r="BG1078" s="2121"/>
      <c r="BH1078" s="2121"/>
      <c r="BI1078" s="2122"/>
      <c r="BJ1078" s="2122"/>
      <c r="BK1078" s="2122"/>
      <c r="BL1078" s="2122"/>
      <c r="BM1078" s="2122"/>
      <c r="BN1078" s="2122"/>
      <c r="BO1078" s="2122"/>
      <c r="BP1078" s="2122"/>
      <c r="BQ1078" s="2122"/>
      <c r="BR1078" s="2122"/>
      <c r="BS1078" s="2122"/>
      <c r="BT1078" s="2122"/>
      <c r="BU1078" s="2122"/>
      <c r="BV1078" s="2122"/>
      <c r="BW1078" s="2122"/>
      <c r="BX1078" s="2122"/>
      <c r="BY1078" s="2122"/>
      <c r="BZ1078" s="2122"/>
      <c r="CA1078" s="2122"/>
      <c r="CB1078" s="2122"/>
      <c r="CC1078" s="2122"/>
      <c r="CD1078" s="2122"/>
      <c r="CE1078" s="90"/>
      <c r="CF1078" s="90"/>
      <c r="CG1078" s="91"/>
      <c r="CH1078" s="77"/>
      <c r="CN1078" s="85"/>
      <c r="CO1078" s="85"/>
      <c r="CP1078" s="85"/>
      <c r="CQ1078" s="85"/>
      <c r="CR1078" s="85"/>
      <c r="CS1078" s="85"/>
      <c r="CT1078" s="85"/>
    </row>
    <row r="1079" spans="1:100" ht="11.25" customHeight="1" x14ac:dyDescent="0.2">
      <c r="A1079" s="132" t="str">
        <f>+IF('⑧一覧からの作成用データ（異動届）'!$AC$49="印刷ＯＫ→",1,"")</f>
        <v/>
      </c>
      <c r="B1079" s="2413"/>
      <c r="C1079" s="2413"/>
      <c r="D1079" s="2396"/>
      <c r="E1079" s="2396"/>
      <c r="F1079" s="2413"/>
      <c r="G1079" s="2413"/>
      <c r="H1079" s="2396"/>
      <c r="I1079" s="2396"/>
      <c r="J1079" s="486"/>
      <c r="K1079" s="2087" t="s">
        <v>45</v>
      </c>
      <c r="L1079" s="2088"/>
      <c r="M1079" s="2088"/>
      <c r="N1079" s="2088"/>
      <c r="O1079" s="2089"/>
      <c r="P1079" s="2084"/>
      <c r="Q1079" s="2084"/>
      <c r="R1079" s="2084"/>
      <c r="S1079" s="2084"/>
      <c r="T1079" s="2085"/>
      <c r="U1079" s="2085"/>
      <c r="V1079" s="2085"/>
      <c r="W1079" s="2084"/>
      <c r="X1079" s="2084"/>
      <c r="Y1079" s="2084"/>
      <c r="Z1079" s="2084"/>
      <c r="AA1079" s="2084"/>
      <c r="AB1079" s="2084"/>
      <c r="AC1079" s="2084"/>
      <c r="AD1079" s="2084"/>
      <c r="AE1079" s="2084"/>
      <c r="AF1079" s="2084"/>
      <c r="AG1079" s="2084"/>
      <c r="AH1079" s="2084"/>
      <c r="AI1079" s="2084"/>
      <c r="AJ1079" s="2084"/>
      <c r="AK1079" s="2084"/>
      <c r="AL1079" s="2084"/>
      <c r="AM1079" s="2084"/>
      <c r="AN1079" s="2084"/>
      <c r="AO1079" s="2084"/>
      <c r="AP1079" s="2084"/>
      <c r="AQ1079" s="2084"/>
      <c r="AR1079" s="2084"/>
      <c r="AS1079" s="2084"/>
      <c r="AT1079" s="2084"/>
      <c r="AU1079" s="2084"/>
      <c r="AV1079" s="2084"/>
      <c r="AW1079" s="2084"/>
      <c r="AX1079" s="2084"/>
      <c r="AY1079" s="2084"/>
      <c r="AZ1079" s="2084"/>
      <c r="BA1079" s="2084"/>
      <c r="BB1079" s="2084"/>
      <c r="BC1079" s="2084"/>
      <c r="BD1079" s="2086"/>
      <c r="BE1079" s="56"/>
      <c r="BF1079" s="56"/>
      <c r="BG1079" s="2121"/>
      <c r="BH1079" s="2121"/>
      <c r="BI1079" s="2122"/>
      <c r="BJ1079" s="2122"/>
      <c r="BK1079" s="2122"/>
      <c r="BL1079" s="2122"/>
      <c r="BM1079" s="2122"/>
      <c r="BN1079" s="2122"/>
      <c r="BO1079" s="2122"/>
      <c r="BP1079" s="2122"/>
      <c r="BQ1079" s="2122"/>
      <c r="BR1079" s="2122"/>
      <c r="BS1079" s="2122"/>
      <c r="BT1079" s="2122"/>
      <c r="BU1079" s="2122"/>
      <c r="BV1079" s="2122"/>
      <c r="BW1079" s="2122"/>
      <c r="BX1079" s="2122"/>
      <c r="BY1079" s="2122"/>
      <c r="BZ1079" s="2122"/>
      <c r="CA1079" s="2122"/>
      <c r="CB1079" s="2122"/>
      <c r="CC1079" s="2122"/>
      <c r="CD1079" s="2122"/>
      <c r="CE1079" s="35"/>
      <c r="CF1079" s="90"/>
      <c r="CG1079" s="91"/>
      <c r="CH1079" s="77"/>
      <c r="CN1079" s="85"/>
      <c r="CO1079" s="85"/>
      <c r="CP1079" s="85"/>
      <c r="CQ1079" s="85"/>
      <c r="CR1079" s="85"/>
      <c r="CS1079" s="85"/>
      <c r="CT1079" s="85"/>
    </row>
    <row r="1080" spans="1:100" ht="11.25" customHeight="1" x14ac:dyDescent="0.2">
      <c r="A1080" s="132" t="str">
        <f>+IF('⑧一覧からの作成用データ（異動届）'!$AC$49="印刷ＯＫ→",1,"")</f>
        <v/>
      </c>
      <c r="B1080" s="2413"/>
      <c r="C1080" s="2413"/>
      <c r="D1080" s="2396"/>
      <c r="E1080" s="2396"/>
      <c r="F1080" s="2413"/>
      <c r="G1080" s="2413"/>
      <c r="H1080" s="2396"/>
      <c r="I1080" s="2396"/>
      <c r="J1080" s="486"/>
      <c r="K1080" s="2090"/>
      <c r="L1080" s="2091"/>
      <c r="M1080" s="2091"/>
      <c r="N1080" s="2091"/>
      <c r="O1080" s="2092"/>
      <c r="P1080" s="2093"/>
      <c r="Q1080" s="2094"/>
      <c r="R1080" s="2094"/>
      <c r="S1080" s="2094"/>
      <c r="T1080" s="2094"/>
      <c r="U1080" s="2094"/>
      <c r="V1080" s="2094"/>
      <c r="W1080" s="2094"/>
      <c r="X1080" s="2094"/>
      <c r="Y1080" s="2094"/>
      <c r="Z1080" s="2094"/>
      <c r="AA1080" s="2094"/>
      <c r="AB1080" s="2094"/>
      <c r="AC1080" s="2094"/>
      <c r="AD1080" s="2094"/>
      <c r="AE1080" s="2094"/>
      <c r="AF1080" s="2094"/>
      <c r="AG1080" s="2094"/>
      <c r="AH1080" s="2094"/>
      <c r="AI1080" s="2094"/>
      <c r="AJ1080" s="2094"/>
      <c r="AK1080" s="2094"/>
      <c r="AL1080" s="2094"/>
      <c r="AM1080" s="2094"/>
      <c r="AN1080" s="2094"/>
      <c r="AO1080" s="2094"/>
      <c r="AP1080" s="2094"/>
      <c r="AQ1080" s="2094"/>
      <c r="AR1080" s="2094"/>
      <c r="AS1080" s="2094"/>
      <c r="AT1080" s="2094"/>
      <c r="AU1080" s="2094"/>
      <c r="AV1080" s="2094"/>
      <c r="AW1080" s="2094"/>
      <c r="AX1080" s="2094"/>
      <c r="AY1080" s="2094"/>
      <c r="AZ1080" s="2094"/>
      <c r="BA1080" s="2094"/>
      <c r="BB1080" s="2094"/>
      <c r="BC1080" s="2094"/>
      <c r="BD1080" s="2095"/>
      <c r="BE1080" s="56"/>
      <c r="BF1080" s="56"/>
      <c r="BG1080" s="2121"/>
      <c r="BH1080" s="2121"/>
      <c r="BI1080" s="2122"/>
      <c r="BJ1080" s="2122"/>
      <c r="BK1080" s="2122"/>
      <c r="BL1080" s="2122"/>
      <c r="BM1080" s="2122"/>
      <c r="BN1080" s="2122"/>
      <c r="BO1080" s="2122"/>
      <c r="BP1080" s="2122"/>
      <c r="BQ1080" s="2122"/>
      <c r="BR1080" s="2122"/>
      <c r="BS1080" s="2122"/>
      <c r="BT1080" s="2122"/>
      <c r="BU1080" s="2122"/>
      <c r="BV1080" s="2122"/>
      <c r="BW1080" s="2122"/>
      <c r="BX1080" s="2122"/>
      <c r="BY1080" s="2122"/>
      <c r="BZ1080" s="2122"/>
      <c r="CA1080" s="2122"/>
      <c r="CB1080" s="2122"/>
      <c r="CC1080" s="2122"/>
      <c r="CD1080" s="2122"/>
      <c r="CE1080" s="90"/>
      <c r="CF1080" s="90"/>
      <c r="CG1080" s="77"/>
      <c r="CH1080" s="77"/>
      <c r="CN1080" s="85"/>
      <c r="CO1080" s="85"/>
      <c r="CP1080" s="85"/>
      <c r="CQ1080" s="85"/>
      <c r="CR1080" s="85"/>
      <c r="CS1080" s="85"/>
      <c r="CT1080" s="85"/>
      <c r="CU1080" s="85"/>
      <c r="CV1080" s="85"/>
    </row>
    <row r="1081" spans="1:100" ht="11.25" customHeight="1" x14ac:dyDescent="0.2">
      <c r="A1081" s="132" t="str">
        <f>+IF('⑧一覧からの作成用データ（異動届）'!$AC$49="印刷ＯＫ→",1,"")</f>
        <v/>
      </c>
      <c r="B1081" s="2413"/>
      <c r="C1081" s="2413"/>
      <c r="D1081" s="2396"/>
      <c r="E1081" s="2396"/>
      <c r="F1081" s="2413"/>
      <c r="G1081" s="2413"/>
      <c r="H1081" s="2396"/>
      <c r="I1081" s="2396"/>
      <c r="J1081" s="486"/>
      <c r="K1081" s="1691" t="s">
        <v>69</v>
      </c>
      <c r="L1081" s="1691"/>
      <c r="M1081" s="1691"/>
      <c r="N1081" s="1691"/>
      <c r="O1081" s="1691"/>
      <c r="P1081" s="2097" t="s">
        <v>70</v>
      </c>
      <c r="Q1081" s="2097"/>
      <c r="R1081" s="2097"/>
      <c r="S1081" s="2097"/>
      <c r="T1081" s="2097"/>
      <c r="U1081" s="2097"/>
      <c r="V1081" s="2097"/>
      <c r="W1081" s="2097"/>
      <c r="X1081" s="2097"/>
      <c r="Y1081" s="2097"/>
      <c r="Z1081" s="2097"/>
      <c r="AA1081" s="2097"/>
      <c r="AB1081" s="2097"/>
      <c r="AC1081" s="2097"/>
      <c r="AD1081" s="2097"/>
      <c r="AE1081" s="2097"/>
      <c r="AF1081" s="2097"/>
      <c r="AG1081" s="2097"/>
      <c r="AH1081" s="2097"/>
      <c r="AI1081" s="2097"/>
      <c r="AJ1081" s="2097"/>
      <c r="AK1081" s="2097"/>
      <c r="AL1081" s="2097"/>
      <c r="AM1081" s="2097"/>
      <c r="AN1081" s="2097"/>
      <c r="AO1081" s="2097"/>
      <c r="AP1081" s="2097"/>
      <c r="AQ1081" s="2097"/>
      <c r="AR1081" s="2097"/>
      <c r="AS1081" s="2097"/>
      <c r="AT1081" s="2097"/>
      <c r="AU1081" s="2097"/>
      <c r="AV1081" s="2097"/>
      <c r="AW1081" s="2097"/>
      <c r="AX1081" s="2097"/>
      <c r="AY1081" s="2097"/>
      <c r="AZ1081" s="2097"/>
      <c r="BA1081" s="2097"/>
      <c r="BB1081" s="2097"/>
      <c r="BC1081" s="2097"/>
      <c r="BD1081" s="2097"/>
      <c r="BE1081" s="65"/>
      <c r="BF1081" s="65"/>
      <c r="BG1081" s="2121"/>
      <c r="BH1081" s="2121"/>
      <c r="BI1081" s="2122"/>
      <c r="BJ1081" s="2122"/>
      <c r="BK1081" s="2122"/>
      <c r="BL1081" s="2122"/>
      <c r="BM1081" s="2122"/>
      <c r="BN1081" s="2122"/>
      <c r="BO1081" s="2122"/>
      <c r="BP1081" s="2122"/>
      <c r="BQ1081" s="2122"/>
      <c r="BR1081" s="2122"/>
      <c r="BS1081" s="2122"/>
      <c r="BT1081" s="2122"/>
      <c r="BU1081" s="2122"/>
      <c r="BV1081" s="2122"/>
      <c r="BW1081" s="2122"/>
      <c r="BX1081" s="2122"/>
      <c r="BY1081" s="2122"/>
      <c r="BZ1081" s="2122"/>
      <c r="CA1081" s="2122"/>
      <c r="CB1081" s="2122"/>
      <c r="CC1081" s="2122"/>
      <c r="CD1081" s="2122"/>
      <c r="CE1081" s="76"/>
      <c r="CF1081" s="76"/>
      <c r="CG1081" s="77"/>
      <c r="CH1081" s="77"/>
      <c r="CN1081" s="85"/>
      <c r="CO1081" s="85"/>
      <c r="CP1081" s="85"/>
      <c r="CQ1081" s="85"/>
      <c r="CR1081" s="85"/>
      <c r="CS1081" s="85"/>
      <c r="CT1081" s="85"/>
      <c r="CU1081" s="85"/>
      <c r="CV1081" s="85"/>
    </row>
    <row r="1082" spans="1:100" ht="13.5" customHeight="1" x14ac:dyDescent="0.2">
      <c r="A1082" s="132" t="str">
        <f>+IF('⑧一覧からの作成用データ（異動届）'!$AC$49="印刷ＯＫ→",1,"")</f>
        <v/>
      </c>
      <c r="B1082" s="2413"/>
      <c r="C1082" s="2413"/>
      <c r="D1082" s="2396"/>
      <c r="E1082" s="2396"/>
      <c r="F1082" s="2413"/>
      <c r="G1082" s="2413"/>
      <c r="H1082" s="2396"/>
      <c r="I1082" s="2396"/>
      <c r="J1082" s="486"/>
      <c r="K1082" s="2096"/>
      <c r="L1082" s="2096"/>
      <c r="M1082" s="2096"/>
      <c r="N1082" s="2096"/>
      <c r="O1082" s="2096"/>
      <c r="P1082" s="2098"/>
      <c r="Q1082" s="2098"/>
      <c r="R1082" s="2098"/>
      <c r="S1082" s="2098"/>
      <c r="T1082" s="2098"/>
      <c r="U1082" s="2098"/>
      <c r="V1082" s="2098"/>
      <c r="W1082" s="2098"/>
      <c r="X1082" s="2098"/>
      <c r="Y1082" s="2098"/>
      <c r="Z1082" s="2098"/>
      <c r="AA1082" s="2098"/>
      <c r="AB1082" s="2098"/>
      <c r="AC1082" s="2098"/>
      <c r="AD1082" s="2098"/>
      <c r="AE1082" s="2098"/>
      <c r="AF1082" s="2098"/>
      <c r="AG1082" s="2098"/>
      <c r="AH1082" s="2098"/>
      <c r="AI1082" s="2098"/>
      <c r="AJ1082" s="2098"/>
      <c r="AK1082" s="2098"/>
      <c r="AL1082" s="2098"/>
      <c r="AM1082" s="2098"/>
      <c r="AN1082" s="2098"/>
      <c r="AO1082" s="2098"/>
      <c r="AP1082" s="2098"/>
      <c r="AQ1082" s="2098"/>
      <c r="AR1082" s="2098"/>
      <c r="AS1082" s="2098"/>
      <c r="AT1082" s="2098"/>
      <c r="AU1082" s="2098"/>
      <c r="AV1082" s="2098"/>
      <c r="AW1082" s="2098"/>
      <c r="AX1082" s="2098"/>
      <c r="AY1082" s="2098"/>
      <c r="AZ1082" s="2098"/>
      <c r="BA1082" s="2098"/>
      <c r="BB1082" s="2098"/>
      <c r="BC1082" s="2098"/>
      <c r="BD1082" s="2098"/>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76"/>
      <c r="CC1082" s="76"/>
      <c r="CD1082" s="76"/>
      <c r="CE1082" s="76"/>
      <c r="CF1082" s="76"/>
      <c r="CG1082" s="77"/>
      <c r="CH1082" s="77"/>
      <c r="CN1082" s="85"/>
      <c r="CO1082" s="85"/>
      <c r="CP1082" s="85"/>
      <c r="CQ1082" s="85"/>
      <c r="CR1082" s="85"/>
      <c r="CS1082" s="85"/>
      <c r="CT1082" s="85"/>
      <c r="CU1082" s="85"/>
      <c r="CV1082" s="85"/>
    </row>
    <row r="1083" spans="1:100" ht="13.5" customHeight="1" x14ac:dyDescent="0.2">
      <c r="A1083" s="132" t="str">
        <f>+IF('⑧一覧からの作成用データ（異動届）'!$AC$49="印刷ＯＫ→",1,"")</f>
        <v/>
      </c>
      <c r="B1083" s="2413"/>
      <c r="C1083" s="2413"/>
      <c r="D1083" s="2396"/>
      <c r="E1083" s="2396"/>
      <c r="F1083" s="2413"/>
      <c r="G1083" s="2413"/>
      <c r="H1083" s="2396"/>
      <c r="I1083" s="2396"/>
      <c r="J1083" s="486"/>
      <c r="K1083" s="66"/>
      <c r="L1083" s="66"/>
      <c r="M1083" s="66"/>
      <c r="N1083" s="66"/>
      <c r="O1083" s="66"/>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76"/>
      <c r="CC1083" s="76"/>
      <c r="CD1083" s="76"/>
      <c r="CE1083" s="76"/>
      <c r="CF1083" s="76"/>
      <c r="CG1083" s="77"/>
      <c r="CH1083" s="77"/>
      <c r="CN1083" s="85"/>
      <c r="CO1083" s="85"/>
      <c r="CP1083" s="85"/>
      <c r="CQ1083" s="85"/>
      <c r="CR1083" s="85"/>
      <c r="CS1083" s="85"/>
      <c r="CT1083" s="85"/>
      <c r="CU1083" s="85"/>
      <c r="CV1083" s="85"/>
    </row>
    <row r="1084" spans="1:100" ht="6" customHeight="1" x14ac:dyDescent="0.2">
      <c r="A1084" s="132" t="str">
        <f>+IF('⑧一覧からの作成用データ（異動届）'!$AC$50="印刷ＯＫ→",1,"")</f>
        <v/>
      </c>
      <c r="B1084" s="82"/>
      <c r="C1084" s="2414" t="s">
        <v>113</v>
      </c>
      <c r="D1084" s="2414"/>
      <c r="E1084" s="2414"/>
      <c r="F1084" s="2414"/>
      <c r="G1084" s="2414"/>
      <c r="H1084" s="2414"/>
      <c r="I1084" s="82"/>
      <c r="J1084" s="82"/>
      <c r="K1084" s="82"/>
      <c r="L1084" s="82"/>
      <c r="M1084" s="82"/>
      <c r="N1084" s="82"/>
      <c r="O1084" s="82"/>
      <c r="P1084" s="82"/>
      <c r="Q1084" s="82"/>
      <c r="R1084" s="82"/>
      <c r="S1084" s="82"/>
      <c r="T1084" s="82"/>
      <c r="U1084" s="82"/>
      <c r="V1084" s="82"/>
      <c r="W1084" s="82"/>
      <c r="X1084" s="82"/>
      <c r="Y1084" s="82"/>
      <c r="Z1084" s="82"/>
      <c r="AA1084" s="82"/>
      <c r="AB1084" s="82"/>
      <c r="AC1084" s="82"/>
      <c r="AD1084" s="82"/>
      <c r="AE1084" s="82"/>
      <c r="AF1084" s="82"/>
      <c r="AG1084" s="82"/>
      <c r="AH1084" s="82"/>
      <c r="AI1084" s="82"/>
      <c r="AJ1084" s="82"/>
      <c r="AK1084" s="82"/>
      <c r="AL1084" s="82"/>
      <c r="AM1084" s="82"/>
      <c r="AN1084" s="82"/>
      <c r="AO1084" s="82"/>
      <c r="AP1084" s="82"/>
      <c r="AQ1084" s="82"/>
      <c r="AR1084" s="82"/>
      <c r="AS1084" s="82"/>
      <c r="AT1084" s="82"/>
      <c r="AU1084" s="82"/>
      <c r="AV1084" s="82"/>
      <c r="AW1084" s="82"/>
      <c r="AX1084" s="82"/>
      <c r="AY1084" s="82"/>
      <c r="AZ1084" s="82"/>
      <c r="BA1084" s="82"/>
      <c r="BB1084" s="82"/>
      <c r="BC1084" s="82"/>
      <c r="BD1084" s="82"/>
      <c r="BE1084" s="82"/>
      <c r="BF1084" s="82"/>
      <c r="BG1084" s="82"/>
      <c r="BH1084" s="82"/>
      <c r="BI1084" s="82"/>
      <c r="BJ1084" s="82"/>
      <c r="BK1084" s="82"/>
      <c r="BL1084" s="82"/>
      <c r="BM1084" s="82"/>
      <c r="BN1084" s="82"/>
      <c r="BO1084" s="82"/>
      <c r="BP1084" s="82"/>
      <c r="BQ1084" s="82"/>
      <c r="BR1084" s="82"/>
      <c r="BS1084" s="82"/>
      <c r="BT1084" s="82"/>
      <c r="BU1084" s="82"/>
      <c r="BV1084" s="82"/>
      <c r="BW1084" s="82"/>
      <c r="BX1084" s="82"/>
      <c r="BY1084" s="82"/>
      <c r="BZ1084" s="82"/>
      <c r="CA1084" s="82"/>
      <c r="CB1084" s="82"/>
      <c r="CC1084" s="82"/>
      <c r="CD1084" s="82"/>
      <c r="CE1084" s="82"/>
      <c r="CF1084" s="82"/>
    </row>
    <row r="1085" spans="1:100" ht="12.75" customHeight="1" x14ac:dyDescent="0.2">
      <c r="A1085" s="132" t="str">
        <f>+IF('⑧一覧からの作成用データ（異動届）'!$AC$50="印刷ＯＫ→",1,"")</f>
        <v/>
      </c>
      <c r="B1085" s="82"/>
      <c r="C1085" s="2414"/>
      <c r="D1085" s="2414"/>
      <c r="E1085" s="2414"/>
      <c r="F1085" s="2414"/>
      <c r="G1085" s="2414"/>
      <c r="H1085" s="2414"/>
      <c r="I1085" s="82"/>
      <c r="J1085" s="82"/>
      <c r="K1085" s="2415" t="s">
        <v>313</v>
      </c>
      <c r="L1085" s="2415"/>
      <c r="M1085" s="2415"/>
      <c r="N1085" s="2415"/>
      <c r="O1085" s="2415"/>
      <c r="P1085" s="2415"/>
      <c r="Q1085" s="2415"/>
      <c r="R1085" s="2415"/>
      <c r="S1085" s="2415"/>
      <c r="T1085" s="2415"/>
      <c r="U1085" s="2415"/>
      <c r="V1085" s="2415"/>
      <c r="W1085" s="2415"/>
      <c r="X1085" s="2415"/>
      <c r="Y1085" s="2415"/>
      <c r="Z1085" s="2415"/>
      <c r="AA1085" s="2415"/>
      <c r="AB1085" s="2417" t="s">
        <v>501</v>
      </c>
      <c r="AC1085" s="2417"/>
      <c r="AD1085" s="2417"/>
      <c r="AE1085" s="2417"/>
      <c r="AF1085" s="2417"/>
      <c r="AG1085" s="2417"/>
      <c r="AH1085" s="2417"/>
      <c r="AI1085" s="2417"/>
      <c r="AJ1085" s="2417"/>
      <c r="AK1085" s="2417"/>
      <c r="AL1085" s="2417"/>
      <c r="AM1085" s="2417"/>
      <c r="AN1085" s="2417"/>
      <c r="AO1085" s="2417"/>
      <c r="AP1085" s="2417"/>
      <c r="AQ1085" s="2417"/>
      <c r="AR1085" s="2417"/>
      <c r="AS1085" s="2417"/>
      <c r="AT1085" s="2417"/>
      <c r="AU1085" s="2417"/>
      <c r="AV1085" s="2417"/>
      <c r="AW1085" s="2417"/>
      <c r="AX1085" s="2419" t="s">
        <v>26</v>
      </c>
      <c r="AY1085" s="2420"/>
      <c r="AZ1085" s="2420"/>
      <c r="BA1085" s="2421"/>
      <c r="BB1085" s="2428"/>
      <c r="BC1085" s="2429"/>
      <c r="BD1085" s="2429"/>
      <c r="BE1085" s="2429"/>
      <c r="BF1085" s="2429"/>
      <c r="BG1085" s="2429"/>
      <c r="BH1085" s="2429"/>
      <c r="BI1085" s="2429"/>
      <c r="BJ1085" s="2429"/>
      <c r="BK1085" s="2429"/>
      <c r="BL1085" s="2429"/>
      <c r="BM1085" s="2429"/>
      <c r="BN1085" s="2429"/>
      <c r="BO1085" s="2429"/>
      <c r="BP1085" s="2429"/>
      <c r="BQ1085" s="2429"/>
      <c r="BR1085" s="2429"/>
      <c r="BS1085" s="2429"/>
      <c r="BT1085" s="2430"/>
      <c r="BU1085" s="697" t="s">
        <v>28</v>
      </c>
      <c r="BV1085" s="2051"/>
      <c r="BW1085" s="2051"/>
      <c r="BX1085" s="2051"/>
      <c r="BY1085" s="2051"/>
      <c r="BZ1085" s="2051"/>
      <c r="CA1085" s="2051"/>
      <c r="CB1085" s="2051"/>
      <c r="CC1085" s="2051"/>
      <c r="CD1085" s="2053"/>
      <c r="CE1085" s="82"/>
      <c r="CF1085" s="82"/>
    </row>
    <row r="1086" spans="1:100" ht="12.75" customHeight="1" x14ac:dyDescent="0.2">
      <c r="A1086" s="132" t="str">
        <f>+IF('⑧一覧からの作成用データ（異動届）'!$AC$50="印刷ＯＫ→",1,"")</f>
        <v/>
      </c>
      <c r="B1086" s="82"/>
      <c r="C1086" s="2414"/>
      <c r="D1086" s="2414"/>
      <c r="E1086" s="2414"/>
      <c r="F1086" s="2414"/>
      <c r="G1086" s="2414"/>
      <c r="H1086" s="2414"/>
      <c r="I1086" s="82"/>
      <c r="J1086" s="82"/>
      <c r="K1086" s="2415"/>
      <c r="L1086" s="2415"/>
      <c r="M1086" s="2415"/>
      <c r="N1086" s="2415"/>
      <c r="O1086" s="2415"/>
      <c r="P1086" s="2415"/>
      <c r="Q1086" s="2415"/>
      <c r="R1086" s="2415"/>
      <c r="S1086" s="2415"/>
      <c r="T1086" s="2415"/>
      <c r="U1086" s="2415"/>
      <c r="V1086" s="2415"/>
      <c r="W1086" s="2415"/>
      <c r="X1086" s="2415"/>
      <c r="Y1086" s="2415"/>
      <c r="Z1086" s="2415"/>
      <c r="AA1086" s="2415"/>
      <c r="AB1086" s="2417"/>
      <c r="AC1086" s="2417"/>
      <c r="AD1086" s="2417"/>
      <c r="AE1086" s="2417"/>
      <c r="AF1086" s="2417"/>
      <c r="AG1086" s="2417"/>
      <c r="AH1086" s="2417"/>
      <c r="AI1086" s="2417"/>
      <c r="AJ1086" s="2417"/>
      <c r="AK1086" s="2417"/>
      <c r="AL1086" s="2417"/>
      <c r="AM1086" s="2417"/>
      <c r="AN1086" s="2417"/>
      <c r="AO1086" s="2417"/>
      <c r="AP1086" s="2417"/>
      <c r="AQ1086" s="2417"/>
      <c r="AR1086" s="2417"/>
      <c r="AS1086" s="2417"/>
      <c r="AT1086" s="2417"/>
      <c r="AU1086" s="2417"/>
      <c r="AV1086" s="2417"/>
      <c r="AW1086" s="2417"/>
      <c r="AX1086" s="2422"/>
      <c r="AY1086" s="2423"/>
      <c r="AZ1086" s="2423"/>
      <c r="BA1086" s="2424"/>
      <c r="BB1086" s="2431"/>
      <c r="BC1086" s="2432"/>
      <c r="BD1086" s="2432"/>
      <c r="BE1086" s="2432"/>
      <c r="BF1086" s="2432"/>
      <c r="BG1086" s="2432"/>
      <c r="BH1086" s="2432"/>
      <c r="BI1086" s="2432"/>
      <c r="BJ1086" s="2432"/>
      <c r="BK1086" s="2432"/>
      <c r="BL1086" s="2432"/>
      <c r="BM1086" s="2432"/>
      <c r="BN1086" s="2432"/>
      <c r="BO1086" s="2432"/>
      <c r="BP1086" s="2432"/>
      <c r="BQ1086" s="2432"/>
      <c r="BR1086" s="2432"/>
      <c r="BS1086" s="2432"/>
      <c r="BT1086" s="2433"/>
      <c r="BU1086" s="1559"/>
      <c r="BV1086" s="2052"/>
      <c r="BW1086" s="2052"/>
      <c r="BX1086" s="2052"/>
      <c r="BY1086" s="2052"/>
      <c r="BZ1086" s="2052"/>
      <c r="CA1086" s="2052"/>
      <c r="CB1086" s="2052"/>
      <c r="CC1086" s="2052"/>
      <c r="CD1086" s="2054"/>
      <c r="CE1086" s="83"/>
      <c r="CF1086" s="83"/>
    </row>
    <row r="1087" spans="1:100" ht="12.75" customHeight="1" x14ac:dyDescent="0.2">
      <c r="A1087" s="132" t="str">
        <f>+IF('⑧一覧からの作成用データ（異動届）'!$AC$50="印刷ＯＫ→",1,"")</f>
        <v/>
      </c>
      <c r="B1087" s="82"/>
      <c r="C1087" s="82"/>
      <c r="D1087" s="82"/>
      <c r="E1087" s="82"/>
      <c r="F1087" s="82"/>
      <c r="G1087" s="82"/>
      <c r="H1087" s="82"/>
      <c r="I1087" s="82"/>
      <c r="J1087" s="82"/>
      <c r="K1087" s="2415"/>
      <c r="L1087" s="2415"/>
      <c r="M1087" s="2415"/>
      <c r="N1087" s="2415"/>
      <c r="O1087" s="2415"/>
      <c r="P1087" s="2415"/>
      <c r="Q1087" s="2415"/>
      <c r="R1087" s="2415"/>
      <c r="S1087" s="2415"/>
      <c r="T1087" s="2415"/>
      <c r="U1087" s="2415"/>
      <c r="V1087" s="2415"/>
      <c r="W1087" s="2415"/>
      <c r="X1087" s="2415"/>
      <c r="Y1087" s="2415"/>
      <c r="Z1087" s="2415"/>
      <c r="AA1087" s="2415"/>
      <c r="AB1087" s="2417"/>
      <c r="AC1087" s="2417"/>
      <c r="AD1087" s="2417"/>
      <c r="AE1087" s="2417"/>
      <c r="AF1087" s="2417"/>
      <c r="AG1087" s="2417"/>
      <c r="AH1087" s="2417"/>
      <c r="AI1087" s="2417"/>
      <c r="AJ1087" s="2417"/>
      <c r="AK1087" s="2417"/>
      <c r="AL1087" s="2417"/>
      <c r="AM1087" s="2417"/>
      <c r="AN1087" s="2417"/>
      <c r="AO1087" s="2417"/>
      <c r="AP1087" s="2417"/>
      <c r="AQ1087" s="2417"/>
      <c r="AR1087" s="2417"/>
      <c r="AS1087" s="2417"/>
      <c r="AT1087" s="2417"/>
      <c r="AU1087" s="2417"/>
      <c r="AV1087" s="2417"/>
      <c r="AW1087" s="2417"/>
      <c r="AX1087" s="2422"/>
      <c r="AY1087" s="2423"/>
      <c r="AZ1087" s="2423"/>
      <c r="BA1087" s="2424"/>
      <c r="BB1087" s="2431"/>
      <c r="BC1087" s="2432"/>
      <c r="BD1087" s="2432"/>
      <c r="BE1087" s="2432"/>
      <c r="BF1087" s="2432"/>
      <c r="BG1087" s="2432"/>
      <c r="BH1087" s="2432"/>
      <c r="BI1087" s="2432"/>
      <c r="BJ1087" s="2432"/>
      <c r="BK1087" s="2432"/>
      <c r="BL1087" s="2432"/>
      <c r="BM1087" s="2432"/>
      <c r="BN1087" s="2432"/>
      <c r="BO1087" s="2432"/>
      <c r="BP1087" s="2432"/>
      <c r="BQ1087" s="2432"/>
      <c r="BR1087" s="2432"/>
      <c r="BS1087" s="2432"/>
      <c r="BT1087" s="2433"/>
      <c r="BU1087" s="2437" t="s">
        <v>27</v>
      </c>
      <c r="BV1087" s="2397" t="s">
        <v>29</v>
      </c>
      <c r="BW1087" s="2397"/>
      <c r="BX1087" s="2397"/>
      <c r="BY1087" s="2397"/>
      <c r="BZ1087" s="2398"/>
      <c r="CA1087" s="1683" t="s">
        <v>30</v>
      </c>
      <c r="CB1087" s="2397"/>
      <c r="CC1087" s="2397"/>
      <c r="CD1087" s="2398"/>
      <c r="CE1087" s="76"/>
      <c r="CF1087" s="76"/>
    </row>
    <row r="1088" spans="1:100" ht="12.75" customHeight="1" x14ac:dyDescent="0.2">
      <c r="A1088" s="132" t="str">
        <f>+IF('⑧一覧からの作成用データ（異動届）'!$AC$50="印刷ＯＫ→",1,"")</f>
        <v/>
      </c>
      <c r="B1088" s="82"/>
      <c r="C1088" s="82">
        <v>3</v>
      </c>
      <c r="D1088" s="82"/>
      <c r="E1088" s="82"/>
      <c r="F1088" s="82"/>
      <c r="G1088" s="82"/>
      <c r="H1088" s="82">
        <v>2</v>
      </c>
      <c r="I1088" s="82">
        <v>1</v>
      </c>
      <c r="J1088" s="82"/>
      <c r="K1088" s="2415"/>
      <c r="L1088" s="2415"/>
      <c r="M1088" s="2415"/>
      <c r="N1088" s="2415"/>
      <c r="O1088" s="2415"/>
      <c r="P1088" s="2415"/>
      <c r="Q1088" s="2415"/>
      <c r="R1088" s="2415"/>
      <c r="S1088" s="2415"/>
      <c r="T1088" s="2415"/>
      <c r="U1088" s="2415"/>
      <c r="V1088" s="2415"/>
      <c r="W1088" s="2415"/>
      <c r="X1088" s="2415"/>
      <c r="Y1088" s="2415"/>
      <c r="Z1088" s="2415"/>
      <c r="AA1088" s="2415"/>
      <c r="AB1088" s="2417"/>
      <c r="AC1088" s="2417"/>
      <c r="AD1088" s="2417"/>
      <c r="AE1088" s="2417"/>
      <c r="AF1088" s="2417"/>
      <c r="AG1088" s="2417"/>
      <c r="AH1088" s="2417"/>
      <c r="AI1088" s="2417"/>
      <c r="AJ1088" s="2417"/>
      <c r="AK1088" s="2417"/>
      <c r="AL1088" s="2417"/>
      <c r="AM1088" s="2417"/>
      <c r="AN1088" s="2417"/>
      <c r="AO1088" s="2417"/>
      <c r="AP1088" s="2417"/>
      <c r="AQ1088" s="2417"/>
      <c r="AR1088" s="2417"/>
      <c r="AS1088" s="2417"/>
      <c r="AT1088" s="2417"/>
      <c r="AU1088" s="2417"/>
      <c r="AV1088" s="2417"/>
      <c r="AW1088" s="2417"/>
      <c r="AX1088" s="2422"/>
      <c r="AY1088" s="2423"/>
      <c r="AZ1088" s="2423"/>
      <c r="BA1088" s="2424"/>
      <c r="BB1088" s="2431"/>
      <c r="BC1088" s="2432"/>
      <c r="BD1088" s="2432"/>
      <c r="BE1088" s="2432"/>
      <c r="BF1088" s="2432"/>
      <c r="BG1088" s="2432"/>
      <c r="BH1088" s="2432"/>
      <c r="BI1088" s="2432"/>
      <c r="BJ1088" s="2432"/>
      <c r="BK1088" s="2432"/>
      <c r="BL1088" s="2432"/>
      <c r="BM1088" s="2432"/>
      <c r="BN1088" s="2432"/>
      <c r="BO1088" s="2432"/>
      <c r="BP1088" s="2432"/>
      <c r="BQ1088" s="2432"/>
      <c r="BR1088" s="2432"/>
      <c r="BS1088" s="2432"/>
      <c r="BT1088" s="2433"/>
      <c r="BU1088" s="2437"/>
      <c r="BV1088" s="2399"/>
      <c r="BW1088" s="2399"/>
      <c r="BX1088" s="2399"/>
      <c r="BY1088" s="2399"/>
      <c r="BZ1088" s="2400"/>
      <c r="CA1088" s="2401"/>
      <c r="CB1088" s="2399"/>
      <c r="CC1088" s="2399"/>
      <c r="CD1088" s="2400"/>
      <c r="CE1088" s="76"/>
      <c r="CF1088" s="76"/>
    </row>
    <row r="1089" spans="1:100" ht="12.75" customHeight="1" x14ac:dyDescent="0.2">
      <c r="A1089" s="132" t="str">
        <f>+IF('⑧一覧からの作成用データ（異動届）'!$AC$50="印刷ＯＫ→",1,"")</f>
        <v/>
      </c>
      <c r="B1089" s="2413" t="s">
        <v>67</v>
      </c>
      <c r="C1089" s="2413" t="s">
        <v>66</v>
      </c>
      <c r="D1089" s="2396" t="s">
        <v>65</v>
      </c>
      <c r="E1089" s="2396" t="s">
        <v>64</v>
      </c>
      <c r="F1089" s="2413" t="s">
        <v>63</v>
      </c>
      <c r="G1089" s="2413" t="s">
        <v>62</v>
      </c>
      <c r="H1089" s="2396" t="s">
        <v>61</v>
      </c>
      <c r="I1089" s="2396" t="s">
        <v>60</v>
      </c>
      <c r="J1089" s="486"/>
      <c r="K1089" s="2415"/>
      <c r="L1089" s="2415"/>
      <c r="M1089" s="2415"/>
      <c r="N1089" s="2415"/>
      <c r="O1089" s="2415"/>
      <c r="P1089" s="2415"/>
      <c r="Q1089" s="2415"/>
      <c r="R1089" s="2415"/>
      <c r="S1089" s="2415"/>
      <c r="T1089" s="2415"/>
      <c r="U1089" s="2415"/>
      <c r="V1089" s="2415"/>
      <c r="W1089" s="2415"/>
      <c r="X1089" s="2415"/>
      <c r="Y1089" s="2415"/>
      <c r="Z1089" s="2415"/>
      <c r="AA1089" s="2415"/>
      <c r="AB1089" s="2417"/>
      <c r="AC1089" s="2417"/>
      <c r="AD1089" s="2417"/>
      <c r="AE1089" s="2417"/>
      <c r="AF1089" s="2417"/>
      <c r="AG1089" s="2417"/>
      <c r="AH1089" s="2417"/>
      <c r="AI1089" s="2417"/>
      <c r="AJ1089" s="2417"/>
      <c r="AK1089" s="2417"/>
      <c r="AL1089" s="2417"/>
      <c r="AM1089" s="2417"/>
      <c r="AN1089" s="2417"/>
      <c r="AO1089" s="2417"/>
      <c r="AP1089" s="2417"/>
      <c r="AQ1089" s="2417"/>
      <c r="AR1089" s="2417"/>
      <c r="AS1089" s="2417"/>
      <c r="AT1089" s="2417"/>
      <c r="AU1089" s="2417"/>
      <c r="AV1089" s="2417"/>
      <c r="AW1089" s="2417"/>
      <c r="AX1089" s="2422"/>
      <c r="AY1089" s="2423"/>
      <c r="AZ1089" s="2423"/>
      <c r="BA1089" s="2424"/>
      <c r="BB1089" s="2431"/>
      <c r="BC1089" s="2432"/>
      <c r="BD1089" s="2432"/>
      <c r="BE1089" s="2432"/>
      <c r="BF1089" s="2432"/>
      <c r="BG1089" s="2432"/>
      <c r="BH1089" s="2432"/>
      <c r="BI1089" s="2432"/>
      <c r="BJ1089" s="2432"/>
      <c r="BK1089" s="2432"/>
      <c r="BL1089" s="2432"/>
      <c r="BM1089" s="2432"/>
      <c r="BN1089" s="2432"/>
      <c r="BO1089" s="2432"/>
      <c r="BP1089" s="2432"/>
      <c r="BQ1089" s="2432"/>
      <c r="BR1089" s="2432"/>
      <c r="BS1089" s="2432"/>
      <c r="BT1089" s="2433"/>
      <c r="BU1089" s="2437"/>
      <c r="BV1089" s="2397" t="s">
        <v>32</v>
      </c>
      <c r="BW1089" s="2397"/>
      <c r="BX1089" s="2397"/>
      <c r="BY1089" s="2397"/>
      <c r="BZ1089" s="2398"/>
      <c r="CA1089" s="1683" t="s">
        <v>31</v>
      </c>
      <c r="CB1089" s="2397"/>
      <c r="CC1089" s="2397"/>
      <c r="CD1089" s="2398"/>
      <c r="CE1089" s="76"/>
      <c r="CF1089" s="76"/>
    </row>
    <row r="1090" spans="1:100" ht="13.5" customHeight="1" x14ac:dyDescent="0.2">
      <c r="A1090" s="132" t="str">
        <f>+IF('⑧一覧からの作成用データ（異動届）'!$AC$50="印刷ＯＫ→",1,"")</f>
        <v/>
      </c>
      <c r="B1090" s="2413"/>
      <c r="C1090" s="2413"/>
      <c r="D1090" s="2396"/>
      <c r="E1090" s="2396"/>
      <c r="F1090" s="2413"/>
      <c r="G1090" s="2413"/>
      <c r="H1090" s="2396"/>
      <c r="I1090" s="2396"/>
      <c r="J1090" s="486"/>
      <c r="K1090" s="2416"/>
      <c r="L1090" s="2416"/>
      <c r="M1090" s="2416"/>
      <c r="N1090" s="2416"/>
      <c r="O1090" s="2416"/>
      <c r="P1090" s="2416"/>
      <c r="Q1090" s="2416"/>
      <c r="R1090" s="2416"/>
      <c r="S1090" s="2416"/>
      <c r="T1090" s="2416"/>
      <c r="U1090" s="2416"/>
      <c r="V1090" s="2416"/>
      <c r="W1090" s="2416"/>
      <c r="X1090" s="2416"/>
      <c r="Y1090" s="2416"/>
      <c r="Z1090" s="2416"/>
      <c r="AA1090" s="2416"/>
      <c r="AB1090" s="2418"/>
      <c r="AC1090" s="2418"/>
      <c r="AD1090" s="2418"/>
      <c r="AE1090" s="2418"/>
      <c r="AF1090" s="2418"/>
      <c r="AG1090" s="2418"/>
      <c r="AH1090" s="2418"/>
      <c r="AI1090" s="2418"/>
      <c r="AJ1090" s="2418"/>
      <c r="AK1090" s="2418"/>
      <c r="AL1090" s="2418"/>
      <c r="AM1090" s="2418"/>
      <c r="AN1090" s="2418"/>
      <c r="AO1090" s="2418"/>
      <c r="AP1090" s="2418"/>
      <c r="AQ1090" s="2418"/>
      <c r="AR1090" s="2418"/>
      <c r="AS1090" s="2418"/>
      <c r="AT1090" s="2418"/>
      <c r="AU1090" s="2418"/>
      <c r="AV1090" s="2418"/>
      <c r="AW1090" s="2418"/>
      <c r="AX1090" s="2425"/>
      <c r="AY1090" s="2426"/>
      <c r="AZ1090" s="2426"/>
      <c r="BA1090" s="2427"/>
      <c r="BB1090" s="2434"/>
      <c r="BC1090" s="2435"/>
      <c r="BD1090" s="2435"/>
      <c r="BE1090" s="2435"/>
      <c r="BF1090" s="2435"/>
      <c r="BG1090" s="2435"/>
      <c r="BH1090" s="2435"/>
      <c r="BI1090" s="2435"/>
      <c r="BJ1090" s="2435"/>
      <c r="BK1090" s="2435"/>
      <c r="BL1090" s="2435"/>
      <c r="BM1090" s="2435"/>
      <c r="BN1090" s="2435"/>
      <c r="BO1090" s="2435"/>
      <c r="BP1090" s="2435"/>
      <c r="BQ1090" s="2435"/>
      <c r="BR1090" s="2435"/>
      <c r="BS1090" s="2435"/>
      <c r="BT1090" s="2436"/>
      <c r="BU1090" s="2437"/>
      <c r="BV1090" s="2399"/>
      <c r="BW1090" s="2399"/>
      <c r="BX1090" s="2399"/>
      <c r="BY1090" s="2399"/>
      <c r="BZ1090" s="2400"/>
      <c r="CA1090" s="2401"/>
      <c r="CB1090" s="2399"/>
      <c r="CC1090" s="2399"/>
      <c r="CD1090" s="2400"/>
      <c r="CE1090" s="76"/>
      <c r="CF1090" s="76"/>
      <c r="CG1090" s="84"/>
      <c r="CL1090" s="85"/>
      <c r="CM1090" s="85"/>
      <c r="CN1090" s="85"/>
      <c r="CO1090" s="85"/>
      <c r="CP1090" s="85"/>
      <c r="CQ1090" s="85"/>
      <c r="CR1090" s="85"/>
      <c r="CS1090" s="85"/>
      <c r="CT1090" s="85"/>
    </row>
    <row r="1091" spans="1:100" ht="13.5" customHeight="1" x14ac:dyDescent="0.2">
      <c r="A1091" s="132" t="str">
        <f>+IF('⑧一覧からの作成用データ（異動届）'!$AC$50="印刷ＯＫ→",1,"")</f>
        <v/>
      </c>
      <c r="B1091" s="2413"/>
      <c r="C1091" s="2413"/>
      <c r="D1091" s="2396"/>
      <c r="E1091" s="2396"/>
      <c r="F1091" s="2413"/>
      <c r="G1091" s="2413"/>
      <c r="H1091" s="2396"/>
      <c r="I1091" s="2396"/>
      <c r="J1091" s="486"/>
      <c r="K1091" s="45"/>
      <c r="L1091" s="25"/>
      <c r="M1091" s="25"/>
      <c r="N1091" s="25"/>
      <c r="O1091" s="25"/>
      <c r="P1091" s="25"/>
      <c r="Q1091" s="25"/>
      <c r="R1091" s="25"/>
      <c r="S1091" s="25"/>
      <c r="T1091" s="25"/>
      <c r="U1091" s="25"/>
      <c r="V1091" s="25"/>
      <c r="W1091" s="25"/>
      <c r="X1091" s="25"/>
      <c r="Y1091" s="46"/>
      <c r="Z1091" s="2402" t="s">
        <v>548</v>
      </c>
      <c r="AA1091" s="2403"/>
      <c r="AB1091" s="2408" t="s">
        <v>21</v>
      </c>
      <c r="AC1091" s="2409"/>
      <c r="AD1091" s="2409"/>
      <c r="AE1091" s="2409"/>
      <c r="AF1091" s="2409"/>
      <c r="AG1091" s="2410"/>
      <c r="AH1091" s="1682" t="s">
        <v>9</v>
      </c>
      <c r="AI1091" s="1683"/>
      <c r="AJ1091" s="2097" t="str">
        <f>①伊勢崎市における事業所基本情報!$K$26&amp;"-"&amp;①伊勢崎市における事業所基本情報!Q26&amp;""</f>
        <v>-</v>
      </c>
      <c r="AK1091" s="2097"/>
      <c r="AL1091" s="2097"/>
      <c r="AM1091" s="2097"/>
      <c r="AN1091" s="2097"/>
      <c r="AO1091" s="2097"/>
      <c r="AP1091" s="2097"/>
      <c r="AQ1091" s="2097"/>
      <c r="AR1091" s="25"/>
      <c r="AS1091" s="25"/>
      <c r="AT1091" s="25"/>
      <c r="AU1091" s="25"/>
      <c r="AV1091" s="25"/>
      <c r="AW1091" s="25"/>
      <c r="AX1091" s="25"/>
      <c r="AY1091" s="76"/>
      <c r="AZ1091" s="76"/>
      <c r="BA1091" s="76"/>
      <c r="BB1091" s="76"/>
      <c r="BC1091" s="76"/>
      <c r="BD1091" s="25"/>
      <c r="BE1091" s="25"/>
      <c r="BF1091" s="25"/>
      <c r="BG1091" s="25"/>
      <c r="BH1091" s="2386" t="s">
        <v>468</v>
      </c>
      <c r="BI1091" s="2386"/>
      <c r="BJ1091" s="2386"/>
      <c r="BK1091" s="2386"/>
      <c r="BL1091" s="2386"/>
      <c r="BM1091" s="2386"/>
      <c r="BN1091" s="2386"/>
      <c r="BO1091" s="2411" t="str">
        <f>①伊勢崎市における事業所基本情報!$CG$18&amp;""</f>
        <v/>
      </c>
      <c r="BP1091" s="2392"/>
      <c r="BQ1091" s="2392" t="str">
        <f>①伊勢崎市における事業所基本情報!$CH$18&amp;""</f>
        <v/>
      </c>
      <c r="BR1091" s="2392"/>
      <c r="BS1091" s="2392" t="str">
        <f>①伊勢崎市における事業所基本情報!$CI$18&amp;""</f>
        <v/>
      </c>
      <c r="BT1091" s="2392"/>
      <c r="BU1091" s="2392" t="str">
        <f>①伊勢崎市における事業所基本情報!$CJ$18&amp;""</f>
        <v/>
      </c>
      <c r="BV1091" s="2392"/>
      <c r="BW1091" s="2392" t="str">
        <f>①伊勢崎市における事業所基本情報!$CK$18&amp;""</f>
        <v/>
      </c>
      <c r="BX1091" s="2392"/>
      <c r="BY1091" s="2392" t="str">
        <f>①伊勢崎市における事業所基本情報!$CL$18&amp;""</f>
        <v/>
      </c>
      <c r="BZ1091" s="2392"/>
      <c r="CA1091" s="2392" t="str">
        <f>①伊勢崎市における事業所基本情報!$CM$18&amp;""</f>
        <v/>
      </c>
      <c r="CB1091" s="2392"/>
      <c r="CC1091" s="2392" t="str">
        <f>①伊勢崎市における事業所基本情報!$CN$18&amp;""</f>
        <v/>
      </c>
      <c r="CD1091" s="2394"/>
      <c r="CE1091" s="86"/>
      <c r="CF1091" s="86"/>
      <c r="CG1091" s="84"/>
      <c r="CL1091" s="85"/>
      <c r="CM1091" s="85"/>
      <c r="CN1091" s="85"/>
      <c r="CO1091" s="85"/>
      <c r="CP1091" s="85"/>
      <c r="CQ1091" s="85"/>
      <c r="CR1091" s="85"/>
      <c r="CS1091" s="85"/>
      <c r="CT1091" s="85"/>
    </row>
    <row r="1092" spans="1:100" ht="12" customHeight="1" x14ac:dyDescent="0.2">
      <c r="A1092" s="132" t="str">
        <f>+IF('⑧一覧からの作成用データ（異動届）'!$AC$50="印刷ＯＫ→",1,"")</f>
        <v/>
      </c>
      <c r="B1092" s="2413"/>
      <c r="C1092" s="2413"/>
      <c r="D1092" s="2396"/>
      <c r="E1092" s="2396"/>
      <c r="F1092" s="2413"/>
      <c r="G1092" s="2413"/>
      <c r="H1092" s="2396"/>
      <c r="I1092" s="2396"/>
      <c r="J1092" s="486"/>
      <c r="K1092" s="47"/>
      <c r="L1092" s="76"/>
      <c r="M1092" s="76"/>
      <c r="N1092" s="76"/>
      <c r="O1092" s="76"/>
      <c r="P1092" s="76"/>
      <c r="Q1092" s="76"/>
      <c r="R1092" s="76"/>
      <c r="S1092" s="76"/>
      <c r="T1092" s="76"/>
      <c r="U1092" s="76"/>
      <c r="V1092" s="76"/>
      <c r="W1092" s="76"/>
      <c r="X1092" s="76"/>
      <c r="Y1092" s="48"/>
      <c r="Z1092" s="2404"/>
      <c r="AA1092" s="2405"/>
      <c r="AB1092" s="1640"/>
      <c r="AC1092" s="1590"/>
      <c r="AD1092" s="1590"/>
      <c r="AE1092" s="1590"/>
      <c r="AF1092" s="1590"/>
      <c r="AG1092" s="1641"/>
      <c r="AH1092" s="1568" t="str">
        <f>①伊勢崎市における事業所基本情報!$I$27&amp;""</f>
        <v/>
      </c>
      <c r="AI1092" s="1569"/>
      <c r="AJ1092" s="1569"/>
      <c r="AK1092" s="1569"/>
      <c r="AL1092" s="1569"/>
      <c r="AM1092" s="1569"/>
      <c r="AN1092" s="1569"/>
      <c r="AO1092" s="1569"/>
      <c r="AP1092" s="1569"/>
      <c r="AQ1092" s="1569"/>
      <c r="AR1092" s="1569"/>
      <c r="AS1092" s="1569"/>
      <c r="AT1092" s="1569"/>
      <c r="AU1092" s="1569"/>
      <c r="AV1092" s="1569"/>
      <c r="AW1092" s="1569"/>
      <c r="AX1092" s="1569"/>
      <c r="AY1092" s="1569"/>
      <c r="AZ1092" s="1569"/>
      <c r="BA1092" s="1569"/>
      <c r="BB1092" s="1569"/>
      <c r="BC1092" s="1569"/>
      <c r="BD1092" s="1569"/>
      <c r="BE1092" s="1569"/>
      <c r="BF1092" s="1569"/>
      <c r="BG1092" s="1569"/>
      <c r="BH1092" s="2386"/>
      <c r="BI1092" s="2386"/>
      <c r="BJ1092" s="2386"/>
      <c r="BK1092" s="2386"/>
      <c r="BL1092" s="2386"/>
      <c r="BM1092" s="2386"/>
      <c r="BN1092" s="2386"/>
      <c r="BO1092" s="2412"/>
      <c r="BP1092" s="2393"/>
      <c r="BQ1092" s="2393"/>
      <c r="BR1092" s="2393"/>
      <c r="BS1092" s="2393"/>
      <c r="BT1092" s="2393"/>
      <c r="BU1092" s="2393"/>
      <c r="BV1092" s="2393"/>
      <c r="BW1092" s="2393"/>
      <c r="BX1092" s="2393"/>
      <c r="BY1092" s="2393"/>
      <c r="BZ1092" s="2393"/>
      <c r="CA1092" s="2393"/>
      <c r="CB1092" s="2393"/>
      <c r="CC1092" s="2393"/>
      <c r="CD1092" s="2395"/>
      <c r="CE1092" s="86"/>
      <c r="CF1092" s="86"/>
      <c r="CG1092" s="77"/>
      <c r="CL1092" s="85"/>
      <c r="CM1092" s="85"/>
      <c r="CN1092" s="85"/>
      <c r="CO1092" s="85"/>
      <c r="CP1092" s="85"/>
      <c r="CQ1092" s="85"/>
      <c r="CR1092" s="85"/>
      <c r="CS1092" s="85"/>
      <c r="CT1092" s="85"/>
    </row>
    <row r="1093" spans="1:100" ht="12" customHeight="1" x14ac:dyDescent="0.2">
      <c r="A1093" s="132" t="str">
        <f>+IF('⑧一覧からの作成用データ（異動届）'!$AC$50="印刷ＯＫ→",1,"")</f>
        <v/>
      </c>
      <c r="B1093" s="2413"/>
      <c r="C1093" s="2413"/>
      <c r="D1093" s="2396"/>
      <c r="E1093" s="2396"/>
      <c r="F1093" s="2413"/>
      <c r="G1093" s="2413"/>
      <c r="H1093" s="2396"/>
      <c r="I1093" s="2396"/>
      <c r="J1093" s="486"/>
      <c r="K1093" s="2165" t="s">
        <v>559</v>
      </c>
      <c r="L1093" s="1564"/>
      <c r="M1093" s="1564"/>
      <c r="N1093" s="1564"/>
      <c r="O1093" s="1564"/>
      <c r="P1093" s="2378" t="s">
        <v>19</v>
      </c>
      <c r="Q1093" s="2378"/>
      <c r="R1093" s="2378"/>
      <c r="S1093" s="2378"/>
      <c r="T1093" s="2378"/>
      <c r="U1093" s="2378"/>
      <c r="V1093" s="2378"/>
      <c r="W1093" s="2378"/>
      <c r="X1093" s="2378"/>
      <c r="Y1093" s="2379"/>
      <c r="Z1093" s="2404"/>
      <c r="AA1093" s="2405"/>
      <c r="AB1093" s="1640"/>
      <c r="AC1093" s="1590"/>
      <c r="AD1093" s="1590"/>
      <c r="AE1093" s="1590"/>
      <c r="AF1093" s="1590"/>
      <c r="AG1093" s="1641"/>
      <c r="AH1093" s="1568"/>
      <c r="AI1093" s="1569"/>
      <c r="AJ1093" s="1569"/>
      <c r="AK1093" s="1569"/>
      <c r="AL1093" s="1569"/>
      <c r="AM1093" s="1569"/>
      <c r="AN1093" s="1569"/>
      <c r="AO1093" s="1569"/>
      <c r="AP1093" s="1569"/>
      <c r="AQ1093" s="1569"/>
      <c r="AR1093" s="1569"/>
      <c r="AS1093" s="1569"/>
      <c r="AT1093" s="1569"/>
      <c r="AU1093" s="1569"/>
      <c r="AV1093" s="1569"/>
      <c r="AW1093" s="1569"/>
      <c r="AX1093" s="1569"/>
      <c r="AY1093" s="1569"/>
      <c r="AZ1093" s="1569"/>
      <c r="BA1093" s="1569"/>
      <c r="BB1093" s="1569"/>
      <c r="BC1093" s="1569"/>
      <c r="BD1093" s="1569"/>
      <c r="BE1093" s="1569"/>
      <c r="BF1093" s="1569"/>
      <c r="BG1093" s="1569"/>
      <c r="BH1093" s="1561" t="s">
        <v>549</v>
      </c>
      <c r="BI1093" s="1561"/>
      <c r="BJ1093" s="1561"/>
      <c r="BK1093" s="1561"/>
      <c r="BL1093" s="1561"/>
      <c r="BM1093" s="1561"/>
      <c r="BN1093" s="1561"/>
      <c r="BO1093" s="2380" t="s">
        <v>560</v>
      </c>
      <c r="BP1093" s="2381"/>
      <c r="BQ1093" s="2381"/>
      <c r="BR1093" s="2381"/>
      <c r="BS1093" s="2381"/>
      <c r="BT1093" s="2381"/>
      <c r="BU1093" s="2381"/>
      <c r="BV1093" s="2381"/>
      <c r="BW1093" s="2381"/>
      <c r="BX1093" s="2381"/>
      <c r="BY1093" s="2381"/>
      <c r="BZ1093" s="2381"/>
      <c r="CA1093" s="2381"/>
      <c r="CB1093" s="2381"/>
      <c r="CC1093" s="2381"/>
      <c r="CD1093" s="2382"/>
      <c r="CE1093" s="78"/>
      <c r="CF1093" s="78"/>
      <c r="CG1093" s="77"/>
      <c r="CL1093" s="85"/>
      <c r="CM1093" s="85"/>
      <c r="CN1093" s="85"/>
      <c r="CO1093" s="85"/>
      <c r="CP1093" s="85"/>
      <c r="CQ1093" s="85"/>
      <c r="CR1093" s="85"/>
      <c r="CS1093" s="85"/>
      <c r="CT1093" s="85"/>
    </row>
    <row r="1094" spans="1:100" ht="12" customHeight="1" x14ac:dyDescent="0.2">
      <c r="A1094" s="132" t="str">
        <f>+IF('⑧一覧からの作成用データ（異動届）'!$AC$50="印刷ＯＫ→",1,"")</f>
        <v/>
      </c>
      <c r="B1094" s="2413"/>
      <c r="C1094" s="2413"/>
      <c r="D1094" s="2396"/>
      <c r="E1094" s="2396"/>
      <c r="F1094" s="2413"/>
      <c r="G1094" s="2413"/>
      <c r="H1094" s="2396"/>
      <c r="I1094" s="2396"/>
      <c r="J1094" s="486"/>
      <c r="K1094" s="2165"/>
      <c r="L1094" s="1564"/>
      <c r="M1094" s="1564"/>
      <c r="N1094" s="1564"/>
      <c r="O1094" s="1564"/>
      <c r="P1094" s="2378"/>
      <c r="Q1094" s="2378"/>
      <c r="R1094" s="2378"/>
      <c r="S1094" s="2378"/>
      <c r="T1094" s="2378"/>
      <c r="U1094" s="2378"/>
      <c r="V1094" s="2378"/>
      <c r="W1094" s="2378"/>
      <c r="X1094" s="2378"/>
      <c r="Y1094" s="2379"/>
      <c r="Z1094" s="2404"/>
      <c r="AA1094" s="2405"/>
      <c r="AB1094" s="1637"/>
      <c r="AC1094" s="1638"/>
      <c r="AD1094" s="1638"/>
      <c r="AE1094" s="1638"/>
      <c r="AF1094" s="1638"/>
      <c r="AG1094" s="1642"/>
      <c r="AH1094" s="1570"/>
      <c r="AI1094" s="1571"/>
      <c r="AJ1094" s="1571"/>
      <c r="AK1094" s="1571"/>
      <c r="AL1094" s="1571"/>
      <c r="AM1094" s="1571"/>
      <c r="AN1094" s="1571"/>
      <c r="AO1094" s="1571"/>
      <c r="AP1094" s="1571"/>
      <c r="AQ1094" s="1571"/>
      <c r="AR1094" s="1571"/>
      <c r="AS1094" s="1571"/>
      <c r="AT1094" s="1571"/>
      <c r="AU1094" s="1571"/>
      <c r="AV1094" s="1571"/>
      <c r="AW1094" s="1571"/>
      <c r="AX1094" s="1571"/>
      <c r="AY1094" s="1571"/>
      <c r="AZ1094" s="1571"/>
      <c r="BA1094" s="1571"/>
      <c r="BB1094" s="1571"/>
      <c r="BC1094" s="1571"/>
      <c r="BD1094" s="1571"/>
      <c r="BE1094" s="1571"/>
      <c r="BF1094" s="1571"/>
      <c r="BG1094" s="1571"/>
      <c r="BH1094" s="1561"/>
      <c r="BI1094" s="1561"/>
      <c r="BJ1094" s="1561"/>
      <c r="BK1094" s="1561"/>
      <c r="BL1094" s="1561"/>
      <c r="BM1094" s="1561"/>
      <c r="BN1094" s="1561"/>
      <c r="BO1094" s="2383"/>
      <c r="BP1094" s="2384"/>
      <c r="BQ1094" s="2384"/>
      <c r="BR1094" s="2384"/>
      <c r="BS1094" s="2384"/>
      <c r="BT1094" s="2384"/>
      <c r="BU1094" s="2384"/>
      <c r="BV1094" s="2384"/>
      <c r="BW1094" s="2384"/>
      <c r="BX1094" s="2384"/>
      <c r="BY1094" s="2384"/>
      <c r="BZ1094" s="2384"/>
      <c r="CA1094" s="2384"/>
      <c r="CB1094" s="2384"/>
      <c r="CC1094" s="2384"/>
      <c r="CD1094" s="2385"/>
      <c r="CE1094" s="78"/>
      <c r="CF1094" s="78"/>
      <c r="CG1094" s="77"/>
      <c r="CL1094" s="85"/>
      <c r="CM1094" s="85"/>
      <c r="CN1094" s="85"/>
      <c r="CO1094" s="85"/>
      <c r="CP1094" s="85"/>
      <c r="CQ1094" s="85"/>
      <c r="CR1094" s="85"/>
      <c r="CS1094" s="85"/>
      <c r="CT1094" s="85"/>
    </row>
    <row r="1095" spans="1:100" ht="13.5" customHeight="1" x14ac:dyDescent="0.2">
      <c r="A1095" s="132" t="str">
        <f>+IF('⑧一覧からの作成用データ（異動届）'!$AC$50="印刷ＯＫ→",1,"")</f>
        <v/>
      </c>
      <c r="B1095" s="2413"/>
      <c r="C1095" s="2413"/>
      <c r="D1095" s="2396"/>
      <c r="E1095" s="2396"/>
      <c r="F1095" s="2413"/>
      <c r="G1095" s="2413"/>
      <c r="H1095" s="2396"/>
      <c r="I1095" s="2396"/>
      <c r="J1095" s="486"/>
      <c r="K1095" s="47"/>
      <c r="L1095" s="76"/>
      <c r="M1095" s="76"/>
      <c r="N1095" s="76"/>
      <c r="O1095" s="76"/>
      <c r="P1095" s="76"/>
      <c r="Q1095" s="76"/>
      <c r="R1095" s="76"/>
      <c r="S1095" s="76"/>
      <c r="T1095" s="76"/>
      <c r="U1095" s="76"/>
      <c r="V1095" s="76"/>
      <c r="W1095" s="76"/>
      <c r="X1095" s="76"/>
      <c r="Y1095" s="48"/>
      <c r="Z1095" s="2404"/>
      <c r="AA1095" s="2405"/>
      <c r="AB1095" s="1634" t="s">
        <v>20</v>
      </c>
      <c r="AC1095" s="1634"/>
      <c r="AD1095" s="1634"/>
      <c r="AE1095" s="1634"/>
      <c r="AF1095" s="1634"/>
      <c r="AG1095" s="1634"/>
      <c r="AH1095" s="1610" t="str">
        <f>①伊勢崎市における事業所基本情報!$I$20&amp;""</f>
        <v/>
      </c>
      <c r="AI1095" s="1611"/>
      <c r="AJ1095" s="1611"/>
      <c r="AK1095" s="1611"/>
      <c r="AL1095" s="1611"/>
      <c r="AM1095" s="1611"/>
      <c r="AN1095" s="1611"/>
      <c r="AO1095" s="1611"/>
      <c r="AP1095" s="1611"/>
      <c r="AQ1095" s="1611"/>
      <c r="AR1095" s="1611"/>
      <c r="AS1095" s="1611"/>
      <c r="AT1095" s="1611"/>
      <c r="AU1095" s="1611"/>
      <c r="AV1095" s="1611"/>
      <c r="AW1095" s="1611"/>
      <c r="AX1095" s="1611"/>
      <c r="AY1095" s="1611"/>
      <c r="AZ1095" s="1611"/>
      <c r="BA1095" s="1611"/>
      <c r="BB1095" s="1611"/>
      <c r="BC1095" s="1611"/>
      <c r="BD1095" s="1611"/>
      <c r="BE1095" s="1611"/>
      <c r="BF1095" s="1611"/>
      <c r="BG1095" s="1612"/>
      <c r="BH1095" s="2386" t="s">
        <v>12</v>
      </c>
      <c r="BI1095" s="2386"/>
      <c r="BJ1095" s="2386"/>
      <c r="BK1095" s="2386"/>
      <c r="BL1095" s="1550" t="s">
        <v>33</v>
      </c>
      <c r="BM1095" s="1550"/>
      <c r="BN1095" s="1550"/>
      <c r="BO1095" s="2388" t="str">
        <f>①伊勢崎市における事業所基本情報!$I$35&amp;""</f>
        <v/>
      </c>
      <c r="BP1095" s="1614"/>
      <c r="BQ1095" s="1614"/>
      <c r="BR1095" s="1614"/>
      <c r="BS1095" s="1614"/>
      <c r="BT1095" s="1614"/>
      <c r="BU1095" s="1614"/>
      <c r="BV1095" s="1614"/>
      <c r="BW1095" s="1614"/>
      <c r="BX1095" s="1614"/>
      <c r="BY1095" s="1614"/>
      <c r="BZ1095" s="1614"/>
      <c r="CA1095" s="1614"/>
      <c r="CB1095" s="1614"/>
      <c r="CC1095" s="1614"/>
      <c r="CD1095" s="2389"/>
      <c r="CE1095" s="78"/>
      <c r="CF1095" s="78"/>
      <c r="CG1095" s="77"/>
      <c r="CL1095" s="85"/>
    </row>
    <row r="1096" spans="1:100" ht="12" customHeight="1" x14ac:dyDescent="0.2">
      <c r="A1096" s="132" t="str">
        <f>+IF('⑧一覧からの作成用データ（異動届）'!$AC$50="印刷ＯＫ→",1,"")</f>
        <v/>
      </c>
      <c r="B1096" s="2413"/>
      <c r="C1096" s="2413"/>
      <c r="D1096" s="2396"/>
      <c r="E1096" s="2396"/>
      <c r="F1096" s="2413"/>
      <c r="G1096" s="2413"/>
      <c r="H1096" s="2396"/>
      <c r="I1096" s="2396"/>
      <c r="J1096" s="486"/>
      <c r="K1096" s="2438">
        <f ca="1">IF('⑧一覧からの作成用データ（異動届）'!$B$31="","",'⑧一覧からの作成用データ（異動届）'!$B$31)</f>
        <v>45617</v>
      </c>
      <c r="L1096" s="2439"/>
      <c r="M1096" s="2439"/>
      <c r="N1096" s="2439"/>
      <c r="O1096" s="2439"/>
      <c r="P1096" s="2439"/>
      <c r="Q1096" s="2439"/>
      <c r="R1096" s="2439"/>
      <c r="S1096" s="2439"/>
      <c r="T1096" s="2439"/>
      <c r="U1096" s="2439"/>
      <c r="V1096" s="2439"/>
      <c r="W1096" s="2439"/>
      <c r="X1096" s="2439"/>
      <c r="Y1096" s="2440"/>
      <c r="Z1096" s="2404"/>
      <c r="AA1096" s="2405"/>
      <c r="AB1096" s="2441" t="s">
        <v>529</v>
      </c>
      <c r="AC1096" s="2441"/>
      <c r="AD1096" s="2441"/>
      <c r="AE1096" s="2441"/>
      <c r="AF1096" s="2441"/>
      <c r="AG1096" s="2441"/>
      <c r="AH1096" s="2442" t="str">
        <f>①伊勢崎市における事業所基本情報!$I$22&amp;""</f>
        <v/>
      </c>
      <c r="AI1096" s="2442"/>
      <c r="AJ1096" s="2442"/>
      <c r="AK1096" s="2442"/>
      <c r="AL1096" s="2442"/>
      <c r="AM1096" s="2442"/>
      <c r="AN1096" s="2442"/>
      <c r="AO1096" s="2442"/>
      <c r="AP1096" s="2442"/>
      <c r="AQ1096" s="2442"/>
      <c r="AR1096" s="2442"/>
      <c r="AS1096" s="2442"/>
      <c r="AT1096" s="2442"/>
      <c r="AU1096" s="2442"/>
      <c r="AV1096" s="2442"/>
      <c r="AW1096" s="2442"/>
      <c r="AX1096" s="2442"/>
      <c r="AY1096" s="2442"/>
      <c r="AZ1096" s="2442"/>
      <c r="BA1096" s="2442"/>
      <c r="BB1096" s="2442"/>
      <c r="BC1096" s="2442"/>
      <c r="BD1096" s="2442"/>
      <c r="BE1096" s="2442"/>
      <c r="BF1096" s="2442"/>
      <c r="BG1096" s="2442"/>
      <c r="BH1096" s="2386"/>
      <c r="BI1096" s="2386"/>
      <c r="BJ1096" s="2386"/>
      <c r="BK1096" s="2386"/>
      <c r="BL1096" s="1550"/>
      <c r="BM1096" s="1550"/>
      <c r="BN1096" s="1550"/>
      <c r="BO1096" s="2390"/>
      <c r="BP1096" s="1616"/>
      <c r="BQ1096" s="1616"/>
      <c r="BR1096" s="1616"/>
      <c r="BS1096" s="1616"/>
      <c r="BT1096" s="1616"/>
      <c r="BU1096" s="1616"/>
      <c r="BV1096" s="1616"/>
      <c r="BW1096" s="1616"/>
      <c r="BX1096" s="1616"/>
      <c r="BY1096" s="1616"/>
      <c r="BZ1096" s="1616"/>
      <c r="CA1096" s="1616"/>
      <c r="CB1096" s="1616"/>
      <c r="CC1096" s="1616"/>
      <c r="CD1096" s="2391"/>
      <c r="CE1096" s="78"/>
      <c r="CF1096" s="78"/>
      <c r="CG1096" s="77"/>
      <c r="CL1096" s="85"/>
    </row>
    <row r="1097" spans="1:100" ht="12" customHeight="1" x14ac:dyDescent="0.2">
      <c r="A1097" s="132" t="str">
        <f>+IF('⑧一覧からの作成用データ（異動届）'!$AC$50="印刷ＯＫ→",1,"")</f>
        <v/>
      </c>
      <c r="B1097" s="2413"/>
      <c r="C1097" s="2413"/>
      <c r="D1097" s="2396"/>
      <c r="E1097" s="2396"/>
      <c r="F1097" s="2413"/>
      <c r="G1097" s="2413"/>
      <c r="H1097" s="2396"/>
      <c r="I1097" s="2396"/>
      <c r="J1097" s="486"/>
      <c r="K1097" s="2438"/>
      <c r="L1097" s="2439"/>
      <c r="M1097" s="2439"/>
      <c r="N1097" s="2439"/>
      <c r="O1097" s="2439"/>
      <c r="P1097" s="2439"/>
      <c r="Q1097" s="2439"/>
      <c r="R1097" s="2439"/>
      <c r="S1097" s="2439"/>
      <c r="T1097" s="2439"/>
      <c r="U1097" s="2439"/>
      <c r="V1097" s="2439"/>
      <c r="W1097" s="2439"/>
      <c r="X1097" s="2439"/>
      <c r="Y1097" s="2440"/>
      <c r="Z1097" s="2404"/>
      <c r="AA1097" s="2405"/>
      <c r="AB1097" s="1550"/>
      <c r="AC1097" s="1550"/>
      <c r="AD1097" s="1550"/>
      <c r="AE1097" s="1550"/>
      <c r="AF1097" s="1550"/>
      <c r="AG1097" s="1550"/>
      <c r="AH1097" s="2443"/>
      <c r="AI1097" s="2443"/>
      <c r="AJ1097" s="2443"/>
      <c r="AK1097" s="2443"/>
      <c r="AL1097" s="2443"/>
      <c r="AM1097" s="2443"/>
      <c r="AN1097" s="2443"/>
      <c r="AO1097" s="2443"/>
      <c r="AP1097" s="2443"/>
      <c r="AQ1097" s="2443"/>
      <c r="AR1097" s="2443"/>
      <c r="AS1097" s="2443"/>
      <c r="AT1097" s="2443"/>
      <c r="AU1097" s="2443"/>
      <c r="AV1097" s="2443"/>
      <c r="AW1097" s="2443"/>
      <c r="AX1097" s="2443"/>
      <c r="AY1097" s="2443"/>
      <c r="AZ1097" s="2443"/>
      <c r="BA1097" s="2443"/>
      <c r="BB1097" s="2443"/>
      <c r="BC1097" s="2443"/>
      <c r="BD1097" s="2443"/>
      <c r="BE1097" s="2443"/>
      <c r="BF1097" s="2443"/>
      <c r="BG1097" s="2443"/>
      <c r="BH1097" s="2386"/>
      <c r="BI1097" s="2386"/>
      <c r="BJ1097" s="2386"/>
      <c r="BK1097" s="2386"/>
      <c r="BL1097" s="1550" t="s">
        <v>3</v>
      </c>
      <c r="BM1097" s="1550"/>
      <c r="BN1097" s="1550"/>
      <c r="BO1097" s="1708" t="str">
        <f>①伊勢崎市における事業所基本情報!$I$37&amp;""</f>
        <v/>
      </c>
      <c r="BP1097" s="1709"/>
      <c r="BQ1097" s="1709"/>
      <c r="BR1097" s="1709"/>
      <c r="BS1097" s="1709"/>
      <c r="BT1097" s="1709"/>
      <c r="BU1097" s="1709"/>
      <c r="BV1097" s="1709"/>
      <c r="BW1097" s="1709"/>
      <c r="BX1097" s="1709"/>
      <c r="BY1097" s="1709"/>
      <c r="BZ1097" s="1709"/>
      <c r="CA1097" s="1709"/>
      <c r="CB1097" s="1709"/>
      <c r="CC1097" s="1709"/>
      <c r="CD1097" s="2444"/>
      <c r="CE1097" s="78"/>
      <c r="CF1097" s="78"/>
      <c r="CG1097" s="77"/>
      <c r="CL1097" s="85"/>
      <c r="CM1097" s="85"/>
    </row>
    <row r="1098" spans="1:100" ht="12" customHeight="1" x14ac:dyDescent="0.2">
      <c r="A1098" s="132" t="str">
        <f>+IF('⑧一覧からの作成用データ（異動届）'!$AC$50="印刷ＯＫ→",1,"")</f>
        <v/>
      </c>
      <c r="B1098" s="2413"/>
      <c r="C1098" s="2413"/>
      <c r="D1098" s="2396"/>
      <c r="E1098" s="2396"/>
      <c r="F1098" s="2413"/>
      <c r="G1098" s="2413"/>
      <c r="H1098" s="2396"/>
      <c r="I1098" s="2396"/>
      <c r="J1098" s="486"/>
      <c r="K1098" s="2438"/>
      <c r="L1098" s="2439"/>
      <c r="M1098" s="2439"/>
      <c r="N1098" s="2439"/>
      <c r="O1098" s="2439"/>
      <c r="P1098" s="2439"/>
      <c r="Q1098" s="2439"/>
      <c r="R1098" s="2439"/>
      <c r="S1098" s="2439"/>
      <c r="T1098" s="2439"/>
      <c r="U1098" s="2439"/>
      <c r="V1098" s="2439"/>
      <c r="W1098" s="2439"/>
      <c r="X1098" s="2439"/>
      <c r="Y1098" s="2440"/>
      <c r="Z1098" s="2404"/>
      <c r="AA1098" s="2405"/>
      <c r="AB1098" s="1550"/>
      <c r="AC1098" s="1550"/>
      <c r="AD1098" s="1550"/>
      <c r="AE1098" s="1550"/>
      <c r="AF1098" s="1550"/>
      <c r="AG1098" s="1550"/>
      <c r="AH1098" s="2443"/>
      <c r="AI1098" s="2443"/>
      <c r="AJ1098" s="2443"/>
      <c r="AK1098" s="2443"/>
      <c r="AL1098" s="2443"/>
      <c r="AM1098" s="2443"/>
      <c r="AN1098" s="2443"/>
      <c r="AO1098" s="2443"/>
      <c r="AP1098" s="2443"/>
      <c r="AQ1098" s="2443"/>
      <c r="AR1098" s="2443"/>
      <c r="AS1098" s="2443"/>
      <c r="AT1098" s="2443"/>
      <c r="AU1098" s="2443"/>
      <c r="AV1098" s="2443"/>
      <c r="AW1098" s="2443"/>
      <c r="AX1098" s="2443"/>
      <c r="AY1098" s="2443"/>
      <c r="AZ1098" s="2443"/>
      <c r="BA1098" s="2443"/>
      <c r="BB1098" s="2443"/>
      <c r="BC1098" s="2443"/>
      <c r="BD1098" s="2443"/>
      <c r="BE1098" s="2443"/>
      <c r="BF1098" s="2443"/>
      <c r="BG1098" s="2443"/>
      <c r="BH1098" s="2386"/>
      <c r="BI1098" s="2386"/>
      <c r="BJ1098" s="2386"/>
      <c r="BK1098" s="2386"/>
      <c r="BL1098" s="1550"/>
      <c r="BM1098" s="1550"/>
      <c r="BN1098" s="1550"/>
      <c r="BO1098" s="1711"/>
      <c r="BP1098" s="1712"/>
      <c r="BQ1098" s="1712"/>
      <c r="BR1098" s="1712"/>
      <c r="BS1098" s="1712"/>
      <c r="BT1098" s="1712"/>
      <c r="BU1098" s="1712"/>
      <c r="BV1098" s="1712"/>
      <c r="BW1098" s="1712"/>
      <c r="BX1098" s="1712"/>
      <c r="BY1098" s="1712"/>
      <c r="BZ1098" s="1712"/>
      <c r="CA1098" s="1712"/>
      <c r="CB1098" s="1712"/>
      <c r="CC1098" s="1712"/>
      <c r="CD1098" s="2445"/>
      <c r="CE1098" s="78"/>
      <c r="CF1098" s="78"/>
      <c r="CG1098" s="77"/>
      <c r="CL1098" s="85"/>
      <c r="CM1098" s="85"/>
    </row>
    <row r="1099" spans="1:100" ht="12" customHeight="1" x14ac:dyDescent="0.2">
      <c r="A1099" s="132" t="str">
        <f>+IF('⑧一覧からの作成用データ（異動届）'!$AC$50="印刷ＯＫ→",1,"")</f>
        <v/>
      </c>
      <c r="B1099" s="2413"/>
      <c r="C1099" s="2413"/>
      <c r="D1099" s="2396"/>
      <c r="E1099" s="2396"/>
      <c r="F1099" s="2413"/>
      <c r="G1099" s="2413"/>
      <c r="H1099" s="2396"/>
      <c r="I1099" s="2396"/>
      <c r="J1099" s="486"/>
      <c r="K1099" s="47"/>
      <c r="L1099" s="76"/>
      <c r="M1099" s="76"/>
      <c r="N1099" s="76"/>
      <c r="O1099" s="76"/>
      <c r="P1099" s="76"/>
      <c r="Q1099" s="76"/>
      <c r="R1099" s="76"/>
      <c r="S1099" s="76"/>
      <c r="T1099" s="76"/>
      <c r="U1099" s="76"/>
      <c r="V1099" s="76"/>
      <c r="W1099" s="76"/>
      <c r="X1099" s="76"/>
      <c r="Y1099" s="48"/>
      <c r="Z1099" s="2404"/>
      <c r="AA1099" s="2405"/>
      <c r="AB1099" s="1550" t="s">
        <v>474</v>
      </c>
      <c r="AC1099" s="1550"/>
      <c r="AD1099" s="1550"/>
      <c r="AE1099" s="1550"/>
      <c r="AF1099" s="1550"/>
      <c r="AG1099" s="1550"/>
      <c r="AH1099" s="1543" t="str">
        <f>①伊勢崎市における事業所基本情報!$CG$35&amp;""</f>
        <v/>
      </c>
      <c r="AI1099" s="1544"/>
      <c r="AJ1099" s="1543" t="str">
        <f>①伊勢崎市における事業所基本情報!$CH$35&amp;""</f>
        <v/>
      </c>
      <c r="AK1099" s="1544"/>
      <c r="AL1099" s="1543" t="str">
        <f>①伊勢崎市における事業所基本情報!$CI$35&amp;""</f>
        <v/>
      </c>
      <c r="AM1099" s="1544"/>
      <c r="AN1099" s="1543" t="str">
        <f>①伊勢崎市における事業所基本情報!$CJ$35&amp;""</f>
        <v/>
      </c>
      <c r="AO1099" s="1544"/>
      <c r="AP1099" s="1543" t="str">
        <f>①伊勢崎市における事業所基本情報!$CK$35&amp;""</f>
        <v/>
      </c>
      <c r="AQ1099" s="1544"/>
      <c r="AR1099" s="1543" t="str">
        <f>①伊勢崎市における事業所基本情報!$CL$35&amp;""</f>
        <v/>
      </c>
      <c r="AS1099" s="1544"/>
      <c r="AT1099" s="1543" t="str">
        <f>①伊勢崎市における事業所基本情報!$CM$35&amp;""</f>
        <v/>
      </c>
      <c r="AU1099" s="1544"/>
      <c r="AV1099" s="1543" t="str">
        <f>①伊勢崎市における事業所基本情報!$CN$35&amp;""</f>
        <v/>
      </c>
      <c r="AW1099" s="1544"/>
      <c r="AX1099" s="1543" t="str">
        <f>①伊勢崎市における事業所基本情報!$CO$35&amp;""</f>
        <v/>
      </c>
      <c r="AY1099" s="1544"/>
      <c r="AZ1099" s="1543" t="str">
        <f>①伊勢崎市における事業所基本情報!$CP$35&amp;""</f>
        <v/>
      </c>
      <c r="BA1099" s="1544"/>
      <c r="BB1099" s="1543" t="str">
        <f>①伊勢崎市における事業所基本情報!$CQ$35&amp;""</f>
        <v/>
      </c>
      <c r="BC1099" s="1544"/>
      <c r="BD1099" s="1543" t="str">
        <f>①伊勢崎市における事業所基本情報!$CR$35&amp;""</f>
        <v/>
      </c>
      <c r="BE1099" s="1544"/>
      <c r="BF1099" s="1736" t="str">
        <f>①伊勢崎市における事業所基本情報!$CS$35&amp;""</f>
        <v/>
      </c>
      <c r="BG1099" s="1737"/>
      <c r="BH1099" s="2386"/>
      <c r="BI1099" s="2386"/>
      <c r="BJ1099" s="2386"/>
      <c r="BK1099" s="2386"/>
      <c r="BL1099" s="1550" t="s">
        <v>4</v>
      </c>
      <c r="BM1099" s="1550"/>
      <c r="BN1099" s="1550"/>
      <c r="BO1099" s="1714" t="str">
        <f>①伊勢崎市における事業所基本情報!$I$39&amp;""</f>
        <v/>
      </c>
      <c r="BP1099" s="1715"/>
      <c r="BQ1099" s="1715"/>
      <c r="BR1099" s="1715"/>
      <c r="BS1099" s="1715"/>
      <c r="BT1099" s="1715"/>
      <c r="BU1099" s="1715"/>
      <c r="BV1099" s="1715"/>
      <c r="BW1099" s="1715"/>
      <c r="BX1099" s="1715"/>
      <c r="BY1099" s="1715"/>
      <c r="BZ1099" s="1715"/>
      <c r="CA1099" s="1715"/>
      <c r="CB1099" s="1715"/>
      <c r="CC1099" s="1715"/>
      <c r="CD1099" s="2340"/>
      <c r="CE1099" s="78"/>
      <c r="CF1099" s="78"/>
      <c r="CL1099" s="85"/>
      <c r="CM1099" s="85"/>
      <c r="CN1099" s="85"/>
      <c r="CO1099" s="85"/>
      <c r="CP1099" s="85"/>
      <c r="CQ1099" s="85"/>
      <c r="CR1099" s="85"/>
      <c r="CS1099" s="85"/>
      <c r="CT1099" s="85"/>
    </row>
    <row r="1100" spans="1:100" ht="12" customHeight="1" thickBot="1" x14ac:dyDescent="0.25">
      <c r="A1100" s="132" t="str">
        <f>+IF('⑧一覧からの作成用データ（異動届）'!$AC$50="印刷ＯＫ→",1,"")</f>
        <v/>
      </c>
      <c r="B1100" s="2413"/>
      <c r="C1100" s="2413"/>
      <c r="D1100" s="2396"/>
      <c r="E1100" s="2396"/>
      <c r="F1100" s="2413"/>
      <c r="G1100" s="2413"/>
      <c r="H1100" s="2396"/>
      <c r="I1100" s="2396"/>
      <c r="J1100" s="486"/>
      <c r="K1100" s="49"/>
      <c r="L1100" s="19"/>
      <c r="M1100" s="19"/>
      <c r="N1100" s="19"/>
      <c r="O1100" s="19"/>
      <c r="P1100" s="19"/>
      <c r="Q1100" s="19"/>
      <c r="R1100" s="19"/>
      <c r="S1100" s="19"/>
      <c r="T1100" s="19"/>
      <c r="U1100" s="19"/>
      <c r="V1100" s="19"/>
      <c r="W1100" s="19"/>
      <c r="X1100" s="19"/>
      <c r="Y1100" s="50"/>
      <c r="Z1100" s="2406"/>
      <c r="AA1100" s="2407"/>
      <c r="AB1100" s="1550"/>
      <c r="AC1100" s="1550"/>
      <c r="AD1100" s="1550"/>
      <c r="AE1100" s="1550"/>
      <c r="AF1100" s="1550"/>
      <c r="AG1100" s="1550"/>
      <c r="AH1100" s="1620"/>
      <c r="AI1100" s="1621"/>
      <c r="AJ1100" s="1620"/>
      <c r="AK1100" s="1621"/>
      <c r="AL1100" s="1620"/>
      <c r="AM1100" s="1621"/>
      <c r="AN1100" s="1545"/>
      <c r="AO1100" s="1546"/>
      <c r="AP1100" s="1545"/>
      <c r="AQ1100" s="1546"/>
      <c r="AR1100" s="1545"/>
      <c r="AS1100" s="1546"/>
      <c r="AT1100" s="1545"/>
      <c r="AU1100" s="1546"/>
      <c r="AV1100" s="1545"/>
      <c r="AW1100" s="1546"/>
      <c r="AX1100" s="1545"/>
      <c r="AY1100" s="1546"/>
      <c r="AZ1100" s="1545"/>
      <c r="BA1100" s="1546"/>
      <c r="BB1100" s="1545"/>
      <c r="BC1100" s="1546"/>
      <c r="BD1100" s="1545"/>
      <c r="BE1100" s="1546"/>
      <c r="BF1100" s="1738"/>
      <c r="BG1100" s="1543"/>
      <c r="BH1100" s="2387"/>
      <c r="BI1100" s="2387"/>
      <c r="BJ1100" s="2387"/>
      <c r="BK1100" s="2387"/>
      <c r="BL1100" s="1634"/>
      <c r="BM1100" s="1634"/>
      <c r="BN1100" s="1634"/>
      <c r="BO1100" s="2341"/>
      <c r="BP1100" s="2342"/>
      <c r="BQ1100" s="2342"/>
      <c r="BR1100" s="2342"/>
      <c r="BS1100" s="2342"/>
      <c r="BT1100" s="2342"/>
      <c r="BU1100" s="2342"/>
      <c r="BV1100" s="2342"/>
      <c r="BW1100" s="2342"/>
      <c r="BX1100" s="2342"/>
      <c r="BY1100" s="2342"/>
      <c r="BZ1100" s="2342"/>
      <c r="CA1100" s="2342"/>
      <c r="CB1100" s="2342"/>
      <c r="CC1100" s="2342"/>
      <c r="CD1100" s="2343"/>
      <c r="CE1100" s="78"/>
      <c r="CF1100" s="78"/>
      <c r="CG1100" s="77"/>
      <c r="CH1100" s="77"/>
      <c r="CN1100" s="85"/>
      <c r="CO1100" s="85"/>
      <c r="CP1100" s="85"/>
      <c r="CQ1100" s="85"/>
      <c r="CR1100" s="85"/>
      <c r="CS1100" s="85"/>
      <c r="CT1100" s="85"/>
      <c r="CU1100" s="85"/>
      <c r="CV1100" s="85"/>
    </row>
    <row r="1101" spans="1:100" ht="13.5" customHeight="1" x14ac:dyDescent="0.2">
      <c r="A1101" s="132" t="str">
        <f>+IF('⑧一覧からの作成用データ（異動届）'!$AC$50="印刷ＯＫ→",1,"")</f>
        <v/>
      </c>
      <c r="B1101" s="2413"/>
      <c r="C1101" s="2413"/>
      <c r="D1101" s="2396"/>
      <c r="E1101" s="2396"/>
      <c r="F1101" s="2413"/>
      <c r="G1101" s="2413"/>
      <c r="H1101" s="2396"/>
      <c r="I1101" s="2396"/>
      <c r="J1101" s="486"/>
      <c r="K1101" s="2344" t="s">
        <v>22</v>
      </c>
      <c r="L1101" s="2344"/>
      <c r="M1101" s="697" t="s">
        <v>530</v>
      </c>
      <c r="N1101" s="2051"/>
      <c r="O1101" s="2051"/>
      <c r="P1101" s="2051"/>
      <c r="Q1101" s="2051"/>
      <c r="R1101" s="2053"/>
      <c r="S1101" s="1680" t="str">
        <f>'⑧一覧からの作成用データ（異動届）'!$D$50&amp;""</f>
        <v/>
      </c>
      <c r="T1101" s="1681"/>
      <c r="U1101" s="1681"/>
      <c r="V1101" s="1681"/>
      <c r="W1101" s="1681"/>
      <c r="X1101" s="1681"/>
      <c r="Y1101" s="1681"/>
      <c r="Z1101" s="1681"/>
      <c r="AA1101" s="1681"/>
      <c r="AB1101" s="1681"/>
      <c r="AC1101" s="1681"/>
      <c r="AD1101" s="1681"/>
      <c r="AE1101" s="1681"/>
      <c r="AF1101" s="1681"/>
      <c r="AG1101" s="1681"/>
      <c r="AH1101" s="1681"/>
      <c r="AI1101" s="1681"/>
      <c r="AJ1101" s="1681"/>
      <c r="AK1101" s="1681"/>
      <c r="AL1101" s="1681"/>
      <c r="AM1101" s="1681"/>
      <c r="AN1101" s="2345" t="s">
        <v>71</v>
      </c>
      <c r="AO1101" s="2316"/>
      <c r="AP1101" s="2316"/>
      <c r="AQ1101" s="2316"/>
      <c r="AR1101" s="2346"/>
      <c r="AS1101" s="2316" t="s">
        <v>77</v>
      </c>
      <c r="AT1101" s="2316"/>
      <c r="AU1101" s="2316"/>
      <c r="AV1101" s="2316"/>
      <c r="AW1101" s="2346"/>
      <c r="AX1101" s="2315" t="s">
        <v>251</v>
      </c>
      <c r="AY1101" s="2316"/>
      <c r="AZ1101" s="2316"/>
      <c r="BA1101" s="2316"/>
      <c r="BB1101" s="2317"/>
      <c r="BC1101" s="2323" t="s">
        <v>72</v>
      </c>
      <c r="BD1101" s="2323"/>
      <c r="BE1101" s="2324"/>
      <c r="BF1101" s="2030" t="s">
        <v>75</v>
      </c>
      <c r="BG1101" s="2031"/>
      <c r="BH1101" s="2031"/>
      <c r="BI1101" s="2031"/>
      <c r="BJ1101" s="2031"/>
      <c r="BK1101" s="2031"/>
      <c r="BL1101" s="2031"/>
      <c r="BM1101" s="2031"/>
      <c r="BN1101" s="2031"/>
      <c r="BO1101" s="2031"/>
      <c r="BP1101" s="2032"/>
      <c r="BQ1101" s="2329" t="s">
        <v>76</v>
      </c>
      <c r="BR1101" s="2330"/>
      <c r="BS1101" s="2330"/>
      <c r="BT1101" s="2330"/>
      <c r="BU1101" s="2330"/>
      <c r="BV1101" s="2330"/>
      <c r="BW1101" s="2330"/>
      <c r="BX1101" s="2330"/>
      <c r="BY1101" s="2330"/>
      <c r="BZ1101" s="2330"/>
      <c r="CA1101" s="2330"/>
      <c r="CB1101" s="2330"/>
      <c r="CC1101" s="2330"/>
      <c r="CD1101" s="2331"/>
      <c r="CE1101" s="76"/>
      <c r="CF1101" s="76"/>
      <c r="CG1101" s="77"/>
      <c r="CH1101" s="77"/>
      <c r="CN1101" s="85"/>
      <c r="CO1101" s="85"/>
      <c r="CP1101" s="85"/>
      <c r="CQ1101" s="85"/>
      <c r="CR1101" s="85"/>
      <c r="CS1101" s="85"/>
      <c r="CT1101" s="85"/>
      <c r="CU1101" s="85"/>
      <c r="CV1101" s="85"/>
    </row>
    <row r="1102" spans="1:100" ht="13.5" customHeight="1" x14ac:dyDescent="0.2">
      <c r="A1102" s="132" t="str">
        <f>+IF('⑧一覧からの作成用データ（異動届）'!$AC$50="印刷ＯＫ→",1,"")</f>
        <v/>
      </c>
      <c r="B1102" s="2413"/>
      <c r="C1102" s="2413"/>
      <c r="D1102" s="2396"/>
      <c r="E1102" s="2396"/>
      <c r="F1102" s="2413"/>
      <c r="G1102" s="2413"/>
      <c r="H1102" s="2396"/>
      <c r="I1102" s="2396"/>
      <c r="J1102" s="486"/>
      <c r="K1102" s="2344"/>
      <c r="L1102" s="2344"/>
      <c r="M1102" s="2333" t="s">
        <v>3</v>
      </c>
      <c r="N1102" s="2334"/>
      <c r="O1102" s="2334"/>
      <c r="P1102" s="2334"/>
      <c r="Q1102" s="2334"/>
      <c r="R1102" s="2335"/>
      <c r="S1102" s="1568" t="str">
        <f>'⑧一覧からの作成用データ（異動届）'!$C$50&amp;""</f>
        <v/>
      </c>
      <c r="T1102" s="1569"/>
      <c r="U1102" s="1569"/>
      <c r="V1102" s="1569"/>
      <c r="W1102" s="1569"/>
      <c r="X1102" s="1569"/>
      <c r="Y1102" s="1569"/>
      <c r="Z1102" s="1569"/>
      <c r="AA1102" s="1569"/>
      <c r="AB1102" s="1569"/>
      <c r="AC1102" s="1569"/>
      <c r="AD1102" s="1569"/>
      <c r="AE1102" s="1569"/>
      <c r="AF1102" s="1569"/>
      <c r="AG1102" s="1569"/>
      <c r="AH1102" s="1569"/>
      <c r="AI1102" s="1569"/>
      <c r="AJ1102" s="1569"/>
      <c r="AK1102" s="1569"/>
      <c r="AL1102" s="1569"/>
      <c r="AM1102" s="1569"/>
      <c r="AN1102" s="2347"/>
      <c r="AO1102" s="1613"/>
      <c r="AP1102" s="1613"/>
      <c r="AQ1102" s="1613"/>
      <c r="AR1102" s="2348"/>
      <c r="AS1102" s="1613"/>
      <c r="AT1102" s="1613"/>
      <c r="AU1102" s="1613"/>
      <c r="AV1102" s="1613"/>
      <c r="AW1102" s="2348"/>
      <c r="AX1102" s="2318"/>
      <c r="AY1102" s="1613"/>
      <c r="AZ1102" s="1613"/>
      <c r="BA1102" s="1613"/>
      <c r="BB1102" s="2319"/>
      <c r="BC1102" s="2325"/>
      <c r="BD1102" s="2325"/>
      <c r="BE1102" s="2326"/>
      <c r="BF1102" s="2033"/>
      <c r="BG1102" s="2034"/>
      <c r="BH1102" s="2034"/>
      <c r="BI1102" s="2034"/>
      <c r="BJ1102" s="2034"/>
      <c r="BK1102" s="2034"/>
      <c r="BL1102" s="2034"/>
      <c r="BM1102" s="2034"/>
      <c r="BN1102" s="2034"/>
      <c r="BO1102" s="2034"/>
      <c r="BP1102" s="2035"/>
      <c r="BQ1102" s="2332"/>
      <c r="BR1102" s="1590"/>
      <c r="BS1102" s="1590"/>
      <c r="BT1102" s="1590"/>
      <c r="BU1102" s="1590"/>
      <c r="BV1102" s="1590"/>
      <c r="BW1102" s="1590"/>
      <c r="BX1102" s="1590"/>
      <c r="BY1102" s="1590"/>
      <c r="BZ1102" s="1590"/>
      <c r="CA1102" s="1590"/>
      <c r="CB1102" s="1590"/>
      <c r="CC1102" s="1590"/>
      <c r="CD1102" s="1690"/>
      <c r="CE1102" s="76"/>
      <c r="CF1102" s="76"/>
      <c r="CG1102" s="77"/>
      <c r="CH1102" s="77"/>
      <c r="CN1102" s="85"/>
      <c r="CO1102" s="85"/>
      <c r="CP1102" s="85"/>
      <c r="CQ1102" s="85"/>
      <c r="CR1102" s="85"/>
      <c r="CS1102" s="85"/>
      <c r="CT1102" s="85"/>
      <c r="CU1102" s="85"/>
      <c r="CV1102" s="85"/>
    </row>
    <row r="1103" spans="1:100" ht="13.5" customHeight="1" x14ac:dyDescent="0.2">
      <c r="A1103" s="132" t="str">
        <f>+IF('⑧一覧からの作成用データ（異動届）'!$AC$50="印刷ＯＫ→",1,"")</f>
        <v/>
      </c>
      <c r="B1103" s="2413"/>
      <c r="C1103" s="2413"/>
      <c r="D1103" s="2396"/>
      <c r="E1103" s="2396"/>
      <c r="F1103" s="2413"/>
      <c r="G1103" s="2413"/>
      <c r="H1103" s="2396"/>
      <c r="I1103" s="2396"/>
      <c r="J1103" s="486"/>
      <c r="K1103" s="2344"/>
      <c r="L1103" s="2344"/>
      <c r="M1103" s="1559"/>
      <c r="N1103" s="2052"/>
      <c r="O1103" s="2052"/>
      <c r="P1103" s="2052"/>
      <c r="Q1103" s="2052"/>
      <c r="R1103" s="2054"/>
      <c r="S1103" s="1570"/>
      <c r="T1103" s="1571"/>
      <c r="U1103" s="1571"/>
      <c r="V1103" s="1571"/>
      <c r="W1103" s="1571"/>
      <c r="X1103" s="1571"/>
      <c r="Y1103" s="1571"/>
      <c r="Z1103" s="1571"/>
      <c r="AA1103" s="1571"/>
      <c r="AB1103" s="1571"/>
      <c r="AC1103" s="1571"/>
      <c r="AD1103" s="1571"/>
      <c r="AE1103" s="1571"/>
      <c r="AF1103" s="1571"/>
      <c r="AG1103" s="1571"/>
      <c r="AH1103" s="1571"/>
      <c r="AI1103" s="1571"/>
      <c r="AJ1103" s="1571"/>
      <c r="AK1103" s="1571"/>
      <c r="AL1103" s="1571"/>
      <c r="AM1103" s="1571"/>
      <c r="AN1103" s="2347"/>
      <c r="AO1103" s="1613"/>
      <c r="AP1103" s="1613"/>
      <c r="AQ1103" s="1613"/>
      <c r="AR1103" s="2348"/>
      <c r="AS1103" s="1613"/>
      <c r="AT1103" s="1613"/>
      <c r="AU1103" s="1613"/>
      <c r="AV1103" s="1613"/>
      <c r="AW1103" s="2348"/>
      <c r="AX1103" s="2318"/>
      <c r="AY1103" s="1613"/>
      <c r="AZ1103" s="1613"/>
      <c r="BA1103" s="1613"/>
      <c r="BB1103" s="2319"/>
      <c r="BC1103" s="2325"/>
      <c r="BD1103" s="2325"/>
      <c r="BE1103" s="2326"/>
      <c r="BF1103" s="2033"/>
      <c r="BG1103" s="2034"/>
      <c r="BH1103" s="2034"/>
      <c r="BI1103" s="2034"/>
      <c r="BJ1103" s="2034"/>
      <c r="BK1103" s="2034"/>
      <c r="BL1103" s="2034"/>
      <c r="BM1103" s="2034"/>
      <c r="BN1103" s="2034"/>
      <c r="BO1103" s="2034"/>
      <c r="BP1103" s="2035"/>
      <c r="BQ1103" s="2332"/>
      <c r="BR1103" s="1590"/>
      <c r="BS1103" s="1590"/>
      <c r="BT1103" s="1590"/>
      <c r="BU1103" s="1590"/>
      <c r="BV1103" s="1590"/>
      <c r="BW1103" s="1590"/>
      <c r="BX1103" s="1590"/>
      <c r="BY1103" s="1590"/>
      <c r="BZ1103" s="1590"/>
      <c r="CA1103" s="1590"/>
      <c r="CB1103" s="1590"/>
      <c r="CC1103" s="1590"/>
      <c r="CD1103" s="1690"/>
      <c r="CE1103" s="76"/>
      <c r="CF1103" s="76"/>
      <c r="CG1103" s="77"/>
      <c r="CH1103" s="77"/>
      <c r="CN1103" s="85"/>
      <c r="CO1103" s="85"/>
      <c r="CP1103" s="85"/>
      <c r="CQ1103" s="85"/>
      <c r="CR1103" s="85"/>
      <c r="CS1103" s="85"/>
      <c r="CT1103" s="85"/>
      <c r="CU1103" s="85"/>
      <c r="CV1103" s="85"/>
    </row>
    <row r="1104" spans="1:100" ht="13.5" customHeight="1" x14ac:dyDescent="0.2">
      <c r="A1104" s="132" t="str">
        <f>+IF('⑧一覧からの作成用データ（異動届）'!$AC$50="印刷ＯＫ→",1,"")</f>
        <v/>
      </c>
      <c r="B1104" s="2413"/>
      <c r="C1104" s="2413"/>
      <c r="D1104" s="2396"/>
      <c r="E1104" s="2396"/>
      <c r="F1104" s="2413"/>
      <c r="G1104" s="2413"/>
      <c r="H1104" s="2396"/>
      <c r="I1104" s="2396"/>
      <c r="J1104" s="486"/>
      <c r="K1104" s="2344"/>
      <c r="L1104" s="2344"/>
      <c r="M1104" s="697" t="s">
        <v>16</v>
      </c>
      <c r="N1104" s="2051"/>
      <c r="O1104" s="2051"/>
      <c r="P1104" s="2051"/>
      <c r="Q1104" s="2051"/>
      <c r="R1104" s="2053"/>
      <c r="S1104" s="2336" t="str">
        <f>IF('⑧一覧からの作成用データ（異動届）'!$E$50="","",'⑧一覧からの作成用データ（異動届）'!$E$50)</f>
        <v/>
      </c>
      <c r="T1104" s="2337"/>
      <c r="U1104" s="2337"/>
      <c r="V1104" s="2337"/>
      <c r="W1104" s="2337"/>
      <c r="X1104" s="2337"/>
      <c r="Y1104" s="2337"/>
      <c r="Z1104" s="2337"/>
      <c r="AA1104" s="2337"/>
      <c r="AB1104" s="2337"/>
      <c r="AC1104" s="2337"/>
      <c r="AD1104" s="2337"/>
      <c r="AE1104" s="2337"/>
      <c r="AF1104" s="2337"/>
      <c r="AG1104" s="2337"/>
      <c r="AH1104" s="2337"/>
      <c r="AI1104" s="2337"/>
      <c r="AJ1104" s="2337"/>
      <c r="AK1104" s="2337"/>
      <c r="AL1104" s="2337"/>
      <c r="AM1104" s="2337"/>
      <c r="AN1104" s="2347"/>
      <c r="AO1104" s="1613"/>
      <c r="AP1104" s="1613"/>
      <c r="AQ1104" s="1613"/>
      <c r="AR1104" s="2348"/>
      <c r="AS1104" s="1613"/>
      <c r="AT1104" s="1613"/>
      <c r="AU1104" s="1613"/>
      <c r="AV1104" s="1613"/>
      <c r="AW1104" s="2348"/>
      <c r="AX1104" s="2318"/>
      <c r="AY1104" s="1613"/>
      <c r="AZ1104" s="1613"/>
      <c r="BA1104" s="1613"/>
      <c r="BB1104" s="2319"/>
      <c r="BC1104" s="2325"/>
      <c r="BD1104" s="2325"/>
      <c r="BE1104" s="2326"/>
      <c r="BF1104" s="2033" t="str">
        <f>IFERROR(IF(BF1106="3","310",IF(BF1106="1",300,IF(BF1106="2",203,IF(BF1106="4",301,IF(BF1106="5",301,IF(BF1106=6,401,)))))),"")&amp;""</f>
        <v/>
      </c>
      <c r="BG1104" s="2034"/>
      <c r="BH1104" s="2034"/>
      <c r="BI1104" s="2034"/>
      <c r="BJ1104" s="2034"/>
      <c r="BK1104" s="2034"/>
      <c r="BL1104" s="2034"/>
      <c r="BM1104" s="2034"/>
      <c r="BN1104" s="2034"/>
      <c r="BO1104" s="2034"/>
      <c r="BP1104" s="2035"/>
      <c r="BQ1104" s="2332"/>
      <c r="BR1104" s="1590"/>
      <c r="BS1104" s="1590"/>
      <c r="BT1104" s="1590"/>
      <c r="BU1104" s="1590"/>
      <c r="BV1104" s="1590"/>
      <c r="BW1104" s="1590"/>
      <c r="BX1104" s="1590"/>
      <c r="BY1104" s="1590"/>
      <c r="BZ1104" s="1590"/>
      <c r="CA1104" s="1590"/>
      <c r="CB1104" s="1590"/>
      <c r="CC1104" s="1590"/>
      <c r="CD1104" s="1690"/>
      <c r="CE1104" s="76"/>
      <c r="CF1104" s="76"/>
      <c r="CG1104" s="77"/>
      <c r="CH1104" s="77"/>
      <c r="CN1104" s="85"/>
      <c r="CO1104" s="85"/>
      <c r="CP1104" s="85"/>
      <c r="CQ1104" s="85"/>
      <c r="CR1104" s="85"/>
      <c r="CS1104" s="85"/>
      <c r="CT1104" s="85"/>
      <c r="CU1104" s="85"/>
      <c r="CV1104" s="85"/>
    </row>
    <row r="1105" spans="1:100" ht="13.5" customHeight="1" thickBot="1" x14ac:dyDescent="0.25">
      <c r="A1105" s="132" t="str">
        <f>+IF('⑧一覧からの作成用データ（異動届）'!$AC$50="印刷ＯＫ→",1,"")</f>
        <v/>
      </c>
      <c r="B1105" s="2413"/>
      <c r="C1105" s="2413"/>
      <c r="D1105" s="2396"/>
      <c r="E1105" s="2396"/>
      <c r="F1105" s="2413"/>
      <c r="G1105" s="2413"/>
      <c r="H1105" s="2396"/>
      <c r="I1105" s="2396"/>
      <c r="J1105" s="486"/>
      <c r="K1105" s="2344"/>
      <c r="L1105" s="2344"/>
      <c r="M1105" s="1559"/>
      <c r="N1105" s="2052"/>
      <c r="O1105" s="2052"/>
      <c r="P1105" s="2052"/>
      <c r="Q1105" s="2052"/>
      <c r="R1105" s="2054"/>
      <c r="S1105" s="2338"/>
      <c r="T1105" s="2339"/>
      <c r="U1105" s="2339"/>
      <c r="V1105" s="2339"/>
      <c r="W1105" s="2339"/>
      <c r="X1105" s="2339"/>
      <c r="Y1105" s="2339"/>
      <c r="Z1105" s="2339"/>
      <c r="AA1105" s="2339"/>
      <c r="AB1105" s="2339"/>
      <c r="AC1105" s="2339"/>
      <c r="AD1105" s="2339"/>
      <c r="AE1105" s="2339"/>
      <c r="AF1105" s="2339"/>
      <c r="AG1105" s="2339"/>
      <c r="AH1105" s="2339"/>
      <c r="AI1105" s="2339"/>
      <c r="AJ1105" s="2339"/>
      <c r="AK1105" s="2339"/>
      <c r="AL1105" s="2339"/>
      <c r="AM1105" s="2339"/>
      <c r="AN1105" s="2349"/>
      <c r="AO1105" s="2321"/>
      <c r="AP1105" s="2321"/>
      <c r="AQ1105" s="2321"/>
      <c r="AR1105" s="2350"/>
      <c r="AS1105" s="2321"/>
      <c r="AT1105" s="2321"/>
      <c r="AU1105" s="2321"/>
      <c r="AV1105" s="2321"/>
      <c r="AW1105" s="2350"/>
      <c r="AX1105" s="2320"/>
      <c r="AY1105" s="2321"/>
      <c r="AZ1105" s="2321"/>
      <c r="BA1105" s="2321"/>
      <c r="BB1105" s="2322"/>
      <c r="BC1105" s="2327"/>
      <c r="BD1105" s="2327"/>
      <c r="BE1105" s="2328"/>
      <c r="BF1105" s="2033"/>
      <c r="BG1105" s="2034"/>
      <c r="BH1105" s="2034"/>
      <c r="BI1105" s="2034"/>
      <c r="BJ1105" s="2034"/>
      <c r="BK1105" s="2034"/>
      <c r="BL1105" s="2034"/>
      <c r="BM1105" s="2034"/>
      <c r="BN1105" s="2034"/>
      <c r="BO1105" s="2034"/>
      <c r="BP1105" s="2035"/>
      <c r="BQ1105" s="2332"/>
      <c r="BR1105" s="1590"/>
      <c r="BS1105" s="1590"/>
      <c r="BT1105" s="1590"/>
      <c r="BU1105" s="1590"/>
      <c r="BV1105" s="1590"/>
      <c r="BW1105" s="1590"/>
      <c r="BX1105" s="1590"/>
      <c r="BY1105" s="1590"/>
      <c r="BZ1105" s="1590"/>
      <c r="CA1105" s="1590"/>
      <c r="CB1105" s="1590"/>
      <c r="CC1105" s="1590"/>
      <c r="CD1105" s="1690"/>
      <c r="CE1105" s="76"/>
      <c r="CF1105" s="76"/>
      <c r="CG1105" s="77"/>
      <c r="CH1105" s="77"/>
      <c r="CN1105" s="85"/>
      <c r="CO1105" s="85"/>
      <c r="CP1105" s="85"/>
      <c r="CQ1105" s="85"/>
      <c r="CR1105" s="85"/>
      <c r="CS1105" s="85"/>
      <c r="CT1105" s="85"/>
      <c r="CU1105" s="85"/>
      <c r="CV1105" s="85"/>
    </row>
    <row r="1106" spans="1:100" ht="13.5" customHeight="1" x14ac:dyDescent="0.2">
      <c r="A1106" s="132" t="str">
        <f>+IF('⑧一覧からの作成用データ（異動届）'!$AC$50="印刷ＯＫ→",1,"")</f>
        <v/>
      </c>
      <c r="B1106" s="2413"/>
      <c r="C1106" s="2413"/>
      <c r="D1106" s="2396"/>
      <c r="E1106" s="2396"/>
      <c r="F1106" s="2413"/>
      <c r="G1106" s="2413"/>
      <c r="H1106" s="2396"/>
      <c r="I1106" s="2396"/>
      <c r="J1106" s="486"/>
      <c r="K1106" s="2344"/>
      <c r="L1106" s="2344"/>
      <c r="M1106" s="697" t="s">
        <v>34</v>
      </c>
      <c r="N1106" s="2051"/>
      <c r="O1106" s="2051"/>
      <c r="P1106" s="2051"/>
      <c r="Q1106" s="2051"/>
      <c r="R1106" s="2053"/>
      <c r="S1106" s="2284" t="s">
        <v>227</v>
      </c>
      <c r="T1106" s="732"/>
      <c r="U1106" s="732"/>
      <c r="V1106" s="732"/>
      <c r="W1106" s="732"/>
      <c r="X1106" s="732"/>
      <c r="Y1106" s="732"/>
      <c r="Z1106" s="732"/>
      <c r="AA1106" s="732"/>
      <c r="AB1106" s="732"/>
      <c r="AC1106" s="732"/>
      <c r="AD1106" s="732"/>
      <c r="AE1106" s="732"/>
      <c r="AF1106" s="732"/>
      <c r="AG1106" s="732"/>
      <c r="AH1106" s="732"/>
      <c r="AI1106" s="732"/>
      <c r="AJ1106" s="732"/>
      <c r="AK1106" s="732"/>
      <c r="AL1106" s="732"/>
      <c r="AM1106" s="732"/>
      <c r="AN1106" s="2286" t="str">
        <f>TEXT('⑧一覧からの作成用データ（異動届）'!$M$50,"#,##0")&amp;""</f>
        <v>0</v>
      </c>
      <c r="AO1106" s="2287"/>
      <c r="AP1106" s="2287"/>
      <c r="AQ1106" s="2287"/>
      <c r="AR1106" s="2288"/>
      <c r="AS1106" s="2295" t="str">
        <f>'⑧一覧からの作成用データ（異動届）'!$N$50&amp;""</f>
        <v/>
      </c>
      <c r="AT1106" s="1566"/>
      <c r="AU1106" s="1566"/>
      <c r="AV1106" s="2247" t="s">
        <v>84</v>
      </c>
      <c r="AW1106" s="2299"/>
      <c r="AX1106" s="2302" t="str">
        <f>'⑧一覧からの作成用データ（異動届）'!$U$50&amp;""</f>
        <v>6</v>
      </c>
      <c r="AY1106" s="1566"/>
      <c r="AZ1106" s="1566"/>
      <c r="BA1106" s="2247" t="s">
        <v>84</v>
      </c>
      <c r="BB1106" s="2248"/>
      <c r="BC1106" s="2253" t="str">
        <f>'⑧一覧からの作成用データ（異動届）'!$R$50&amp;"年"</f>
        <v>年</v>
      </c>
      <c r="BD1106" s="2253"/>
      <c r="BE1106" s="2254"/>
      <c r="BF1106" s="2259" t="str">
        <f>'⑧一覧からの作成用データ（異動届）'!$J$50&amp;""</f>
        <v/>
      </c>
      <c r="BG1106" s="2259"/>
      <c r="BH1106" s="2260"/>
      <c r="BI1106" s="2265" t="s">
        <v>583</v>
      </c>
      <c r="BJ1106" s="2266"/>
      <c r="BK1106" s="2266"/>
      <c r="BL1106" s="2266"/>
      <c r="BM1106" s="2266"/>
      <c r="BN1106" s="2266"/>
      <c r="BO1106" s="2266"/>
      <c r="BP1106" s="2266"/>
      <c r="BQ1106" s="2268" t="str">
        <f>'⑧一覧からの作成用データ（異動届）'!$K$50&amp;""</f>
        <v/>
      </c>
      <c r="BR1106" s="2259"/>
      <c r="BS1106" s="2260"/>
      <c r="BT1106" s="2271" t="s">
        <v>78</v>
      </c>
      <c r="BU1106" s="2272"/>
      <c r="BV1106" s="2272"/>
      <c r="BW1106" s="2272"/>
      <c r="BX1106" s="2272"/>
      <c r="BY1106" s="2272"/>
      <c r="BZ1106" s="2272"/>
      <c r="CA1106" s="2272"/>
      <c r="CB1106" s="2272"/>
      <c r="CC1106" s="2272"/>
      <c r="CD1106" s="2273"/>
      <c r="CE1106" s="76"/>
      <c r="CF1106" s="76"/>
      <c r="CG1106" s="77"/>
      <c r="CH1106" s="77"/>
      <c r="CN1106" s="85"/>
      <c r="CO1106" s="85"/>
      <c r="CP1106" s="85"/>
      <c r="CQ1106" s="85"/>
      <c r="CR1106" s="85"/>
      <c r="CS1106" s="85"/>
      <c r="CT1106" s="85"/>
      <c r="CU1106" s="85"/>
      <c r="CV1106" s="85"/>
    </row>
    <row r="1107" spans="1:100" ht="13.5" customHeight="1" x14ac:dyDescent="0.2">
      <c r="A1107" s="132" t="str">
        <f>+IF('⑧一覧からの作成用データ（異動届）'!$AC$50="印刷ＯＫ→",1,"")</f>
        <v/>
      </c>
      <c r="B1107" s="2413"/>
      <c r="C1107" s="2413"/>
      <c r="D1107" s="2396"/>
      <c r="E1107" s="2396"/>
      <c r="F1107" s="2413"/>
      <c r="G1107" s="2413"/>
      <c r="H1107" s="2396"/>
      <c r="I1107" s="2396"/>
      <c r="J1107" s="486"/>
      <c r="K1107" s="2344"/>
      <c r="L1107" s="2344"/>
      <c r="M1107" s="1559"/>
      <c r="N1107" s="2052"/>
      <c r="O1107" s="2052"/>
      <c r="P1107" s="2052"/>
      <c r="Q1107" s="2052"/>
      <c r="R1107" s="2054"/>
      <c r="S1107" s="2285"/>
      <c r="T1107" s="734"/>
      <c r="U1107" s="734"/>
      <c r="V1107" s="734"/>
      <c r="W1107" s="734"/>
      <c r="X1107" s="734"/>
      <c r="Y1107" s="734"/>
      <c r="Z1107" s="734"/>
      <c r="AA1107" s="734"/>
      <c r="AB1107" s="734"/>
      <c r="AC1107" s="734"/>
      <c r="AD1107" s="734"/>
      <c r="AE1107" s="734"/>
      <c r="AF1107" s="734"/>
      <c r="AG1107" s="734"/>
      <c r="AH1107" s="734"/>
      <c r="AI1107" s="734"/>
      <c r="AJ1107" s="734"/>
      <c r="AK1107" s="734"/>
      <c r="AL1107" s="734"/>
      <c r="AM1107" s="734"/>
      <c r="AN1107" s="2289"/>
      <c r="AO1107" s="2290"/>
      <c r="AP1107" s="2290"/>
      <c r="AQ1107" s="2290"/>
      <c r="AR1107" s="2291"/>
      <c r="AS1107" s="2296"/>
      <c r="AT1107" s="2297"/>
      <c r="AU1107" s="2297"/>
      <c r="AV1107" s="2249"/>
      <c r="AW1107" s="2300"/>
      <c r="AX1107" s="2297"/>
      <c r="AY1107" s="2297"/>
      <c r="AZ1107" s="2297"/>
      <c r="BA1107" s="2249"/>
      <c r="BB1107" s="2250"/>
      <c r="BC1107" s="2255"/>
      <c r="BD1107" s="2255"/>
      <c r="BE1107" s="2256"/>
      <c r="BF1107" s="2261"/>
      <c r="BG1107" s="2261"/>
      <c r="BH1107" s="2262"/>
      <c r="BI1107" s="2267"/>
      <c r="BJ1107" s="2267"/>
      <c r="BK1107" s="2267"/>
      <c r="BL1107" s="2267"/>
      <c r="BM1107" s="2267"/>
      <c r="BN1107" s="2267"/>
      <c r="BO1107" s="2267"/>
      <c r="BP1107" s="2267"/>
      <c r="BQ1107" s="2269"/>
      <c r="BR1107" s="2261"/>
      <c r="BS1107" s="2262"/>
      <c r="BT1107" s="2274"/>
      <c r="BU1107" s="2274"/>
      <c r="BV1107" s="2274"/>
      <c r="BW1107" s="2274"/>
      <c r="BX1107" s="2274"/>
      <c r="BY1107" s="2274"/>
      <c r="BZ1107" s="2274"/>
      <c r="CA1107" s="2274"/>
      <c r="CB1107" s="2274"/>
      <c r="CC1107" s="2274"/>
      <c r="CD1107" s="2275"/>
      <c r="CE1107" s="76"/>
      <c r="CF1107" s="76"/>
      <c r="CG1107" s="77"/>
      <c r="CH1107" s="77"/>
      <c r="CO1107" s="85"/>
      <c r="CP1107" s="85"/>
      <c r="CQ1107" s="85"/>
      <c r="CR1107" s="85"/>
      <c r="CS1107" s="85"/>
      <c r="CT1107" s="85"/>
      <c r="CU1107" s="85"/>
      <c r="CV1107" s="85"/>
    </row>
    <row r="1108" spans="1:100" ht="12.75" customHeight="1" thickBot="1" x14ac:dyDescent="0.25">
      <c r="A1108" s="132" t="str">
        <f>+IF('⑧一覧からの作成用データ（異動届）'!$AC$50="印刷ＯＫ→",1,"")</f>
        <v/>
      </c>
      <c r="B1108" s="2413"/>
      <c r="C1108" s="2413"/>
      <c r="D1108" s="2396"/>
      <c r="E1108" s="2396"/>
      <c r="F1108" s="2413"/>
      <c r="G1108" s="2413"/>
      <c r="H1108" s="2396"/>
      <c r="I1108" s="2396"/>
      <c r="J1108" s="486"/>
      <c r="K1108" s="2344"/>
      <c r="L1108" s="2344"/>
      <c r="M1108" s="2303" t="s">
        <v>15</v>
      </c>
      <c r="N1108" s="2304"/>
      <c r="O1108" s="2304"/>
      <c r="P1108" s="2304"/>
      <c r="Q1108" s="2304"/>
      <c r="R1108" s="2305"/>
      <c r="S1108" s="2312" t="str">
        <f>'⑧一覧からの作成用データ（異動届）'!$F$50&amp;""</f>
        <v/>
      </c>
      <c r="T1108" s="2313"/>
      <c r="U1108" s="2313"/>
      <c r="V1108" s="2313"/>
      <c r="W1108" s="2313"/>
      <c r="X1108" s="2313"/>
      <c r="Y1108" s="2313"/>
      <c r="Z1108" s="2313"/>
      <c r="AA1108" s="2313"/>
      <c r="AB1108" s="2313"/>
      <c r="AC1108" s="2313"/>
      <c r="AD1108" s="2313"/>
      <c r="AE1108" s="2313"/>
      <c r="AF1108" s="2313"/>
      <c r="AG1108" s="2313"/>
      <c r="AH1108" s="2313"/>
      <c r="AI1108" s="2313"/>
      <c r="AJ1108" s="2313"/>
      <c r="AK1108" s="2313"/>
      <c r="AL1108" s="2313"/>
      <c r="AM1108" s="2314"/>
      <c r="AN1108" s="2289"/>
      <c r="AO1108" s="2290"/>
      <c r="AP1108" s="2290"/>
      <c r="AQ1108" s="2290"/>
      <c r="AR1108" s="2291"/>
      <c r="AS1108" s="2298"/>
      <c r="AT1108" s="1567"/>
      <c r="AU1108" s="1567"/>
      <c r="AV1108" s="2251"/>
      <c r="AW1108" s="2301"/>
      <c r="AX1108" s="1567"/>
      <c r="AY1108" s="1567"/>
      <c r="AZ1108" s="1567"/>
      <c r="BA1108" s="2251"/>
      <c r="BB1108" s="2252"/>
      <c r="BC1108" s="2257"/>
      <c r="BD1108" s="2257"/>
      <c r="BE1108" s="2258"/>
      <c r="BF1108" s="2263"/>
      <c r="BG1108" s="2263"/>
      <c r="BH1108" s="2264"/>
      <c r="BI1108" s="2267"/>
      <c r="BJ1108" s="2267"/>
      <c r="BK1108" s="2267"/>
      <c r="BL1108" s="2267"/>
      <c r="BM1108" s="2267"/>
      <c r="BN1108" s="2267"/>
      <c r="BO1108" s="2267"/>
      <c r="BP1108" s="2267"/>
      <c r="BQ1108" s="2270"/>
      <c r="BR1108" s="2263"/>
      <c r="BS1108" s="2264"/>
      <c r="BT1108" s="2274"/>
      <c r="BU1108" s="2274"/>
      <c r="BV1108" s="2274"/>
      <c r="BW1108" s="2274"/>
      <c r="BX1108" s="2274"/>
      <c r="BY1108" s="2274"/>
      <c r="BZ1108" s="2274"/>
      <c r="CA1108" s="2274"/>
      <c r="CB1108" s="2274"/>
      <c r="CC1108" s="2274"/>
      <c r="CD1108" s="2275"/>
      <c r="CE1108" s="76"/>
      <c r="CF1108" s="76"/>
      <c r="CG1108" s="77"/>
      <c r="CH1108" s="77"/>
      <c r="CO1108" s="85"/>
      <c r="CP1108" s="85"/>
      <c r="CQ1108" s="85"/>
      <c r="CR1108" s="85"/>
      <c r="CS1108" s="85"/>
      <c r="CT1108" s="85"/>
      <c r="CU1108" s="85"/>
      <c r="CV1108" s="85"/>
    </row>
    <row r="1109" spans="1:100" ht="12.75" customHeight="1" x14ac:dyDescent="0.2">
      <c r="A1109" s="132" t="str">
        <f>+IF('⑧一覧からの作成用データ（異動届）'!$AC$50="印刷ＯＫ→",1,"")</f>
        <v/>
      </c>
      <c r="B1109" s="2413"/>
      <c r="C1109" s="2413"/>
      <c r="D1109" s="2396"/>
      <c r="E1109" s="2396"/>
      <c r="F1109" s="2413"/>
      <c r="G1109" s="2413"/>
      <c r="H1109" s="2396"/>
      <c r="I1109" s="2396"/>
      <c r="J1109" s="486"/>
      <c r="K1109" s="2344"/>
      <c r="L1109" s="2344"/>
      <c r="M1109" s="2306"/>
      <c r="N1109" s="2307"/>
      <c r="O1109" s="2307"/>
      <c r="P1109" s="2307"/>
      <c r="Q1109" s="2307"/>
      <c r="R1109" s="2308"/>
      <c r="S1109" s="1568"/>
      <c r="T1109" s="1569"/>
      <c r="U1109" s="1569"/>
      <c r="V1109" s="1569"/>
      <c r="W1109" s="1569"/>
      <c r="X1109" s="1569"/>
      <c r="Y1109" s="1569"/>
      <c r="Z1109" s="1569"/>
      <c r="AA1109" s="1569"/>
      <c r="AB1109" s="1569"/>
      <c r="AC1109" s="1569"/>
      <c r="AD1109" s="1569"/>
      <c r="AE1109" s="1569"/>
      <c r="AF1109" s="1569"/>
      <c r="AG1109" s="1569"/>
      <c r="AH1109" s="1569"/>
      <c r="AI1109" s="1569"/>
      <c r="AJ1109" s="1569"/>
      <c r="AK1109" s="1569"/>
      <c r="AL1109" s="1569"/>
      <c r="AM1109" s="1725"/>
      <c r="AN1109" s="2289"/>
      <c r="AO1109" s="2290"/>
      <c r="AP1109" s="2290"/>
      <c r="AQ1109" s="2290"/>
      <c r="AR1109" s="2291"/>
      <c r="AS1109" s="2295" t="str">
        <f>'⑧一覧からの作成用データ（異動届）'!$O$50&amp;""</f>
        <v/>
      </c>
      <c r="AT1109" s="1566"/>
      <c r="AU1109" s="1566"/>
      <c r="AV1109" s="2247" t="s">
        <v>81</v>
      </c>
      <c r="AW1109" s="2299"/>
      <c r="AX1109" s="1566" t="str">
        <f>'⑧一覧からの作成用データ（異動届）'!V50&amp;""</f>
        <v>5</v>
      </c>
      <c r="AY1109" s="1566"/>
      <c r="AZ1109" s="1566"/>
      <c r="BA1109" s="2247" t="s">
        <v>81</v>
      </c>
      <c r="BB1109" s="2248"/>
      <c r="BC1109" s="2351" t="str">
        <f>'⑧一覧からの作成用データ（異動届）'!$S$50&amp;"月"</f>
        <v>月</v>
      </c>
      <c r="BD1109" s="2352"/>
      <c r="BE1109" s="2353"/>
      <c r="BF1109" s="2360" t="s">
        <v>108</v>
      </c>
      <c r="BG1109" s="2361"/>
      <c r="BH1109" s="2361"/>
      <c r="BI1109" s="2267"/>
      <c r="BJ1109" s="2267"/>
      <c r="BK1109" s="2267"/>
      <c r="BL1109" s="2267"/>
      <c r="BM1109" s="2267"/>
      <c r="BN1109" s="2267"/>
      <c r="BO1109" s="2267"/>
      <c r="BP1109" s="2267"/>
      <c r="BQ1109" s="2364" t="s">
        <v>310</v>
      </c>
      <c r="BR1109" s="2365"/>
      <c r="BS1109" s="2365"/>
      <c r="BT1109" s="2274"/>
      <c r="BU1109" s="2274"/>
      <c r="BV1109" s="2274"/>
      <c r="BW1109" s="2274"/>
      <c r="BX1109" s="2274"/>
      <c r="BY1109" s="2274"/>
      <c r="BZ1109" s="2274"/>
      <c r="CA1109" s="2274"/>
      <c r="CB1109" s="2274"/>
      <c r="CC1109" s="2274"/>
      <c r="CD1109" s="2275"/>
      <c r="CE1109" s="76"/>
      <c r="CF1109" s="76"/>
      <c r="CG1109" s="77"/>
      <c r="CH1109" s="77"/>
      <c r="CO1109" s="85"/>
      <c r="CP1109" s="85"/>
      <c r="CQ1109" s="85"/>
      <c r="CR1109" s="85"/>
      <c r="CS1109" s="85"/>
      <c r="CT1109" s="85"/>
      <c r="CU1109" s="85"/>
      <c r="CV1109" s="85"/>
    </row>
    <row r="1110" spans="1:100" ht="12.75" customHeight="1" x14ac:dyDescent="0.2">
      <c r="A1110" s="132" t="str">
        <f>+IF('⑧一覧からの作成用データ（異動届）'!$AC$50="印刷ＯＫ→",1,"")</f>
        <v/>
      </c>
      <c r="B1110" s="2413"/>
      <c r="C1110" s="2413"/>
      <c r="D1110" s="2396"/>
      <c r="E1110" s="2396"/>
      <c r="F1110" s="2413"/>
      <c r="G1110" s="2413"/>
      <c r="H1110" s="2396"/>
      <c r="I1110" s="2396"/>
      <c r="J1110" s="486"/>
      <c r="K1110" s="2344"/>
      <c r="L1110" s="2344"/>
      <c r="M1110" s="2309"/>
      <c r="N1110" s="2310"/>
      <c r="O1110" s="2310"/>
      <c r="P1110" s="2310"/>
      <c r="Q1110" s="2310"/>
      <c r="R1110" s="2311"/>
      <c r="S1110" s="1570"/>
      <c r="T1110" s="1571"/>
      <c r="U1110" s="1571"/>
      <c r="V1110" s="1571"/>
      <c r="W1110" s="1571"/>
      <c r="X1110" s="1571"/>
      <c r="Y1110" s="1571"/>
      <c r="Z1110" s="1571"/>
      <c r="AA1110" s="1571"/>
      <c r="AB1110" s="1571"/>
      <c r="AC1110" s="1571"/>
      <c r="AD1110" s="1571"/>
      <c r="AE1110" s="1571"/>
      <c r="AF1110" s="1571"/>
      <c r="AG1110" s="1571"/>
      <c r="AH1110" s="1571"/>
      <c r="AI1110" s="1571"/>
      <c r="AJ1110" s="1571"/>
      <c r="AK1110" s="1571"/>
      <c r="AL1110" s="1571"/>
      <c r="AM1110" s="1726"/>
      <c r="AN1110" s="2289"/>
      <c r="AO1110" s="2290"/>
      <c r="AP1110" s="2290"/>
      <c r="AQ1110" s="2290"/>
      <c r="AR1110" s="2291"/>
      <c r="AS1110" s="2296"/>
      <c r="AT1110" s="2297"/>
      <c r="AU1110" s="2297"/>
      <c r="AV1110" s="2249"/>
      <c r="AW1110" s="2300"/>
      <c r="AX1110" s="2297"/>
      <c r="AY1110" s="2297"/>
      <c r="AZ1110" s="2297"/>
      <c r="BA1110" s="2249"/>
      <c r="BB1110" s="2250"/>
      <c r="BC1110" s="2354"/>
      <c r="BD1110" s="2355"/>
      <c r="BE1110" s="2356"/>
      <c r="BF1110" s="2362"/>
      <c r="BG1110" s="2363"/>
      <c r="BH1110" s="2363"/>
      <c r="BI1110" s="2267"/>
      <c r="BJ1110" s="2267"/>
      <c r="BK1110" s="2267"/>
      <c r="BL1110" s="2267"/>
      <c r="BM1110" s="2267"/>
      <c r="BN1110" s="2267"/>
      <c r="BO1110" s="2267"/>
      <c r="BP1110" s="2267"/>
      <c r="BQ1110" s="2366"/>
      <c r="BR1110" s="2367"/>
      <c r="BS1110" s="2367"/>
      <c r="BT1110" s="2274"/>
      <c r="BU1110" s="2274"/>
      <c r="BV1110" s="2274"/>
      <c r="BW1110" s="2274"/>
      <c r="BX1110" s="2274"/>
      <c r="BY1110" s="2274"/>
      <c r="BZ1110" s="2274"/>
      <c r="CA1110" s="2274"/>
      <c r="CB1110" s="2274"/>
      <c r="CC1110" s="2274"/>
      <c r="CD1110" s="2275"/>
      <c r="CE1110" s="76"/>
      <c r="CF1110" s="76"/>
      <c r="CG1110" s="77"/>
      <c r="CH1110" s="77"/>
      <c r="CN1110" s="85"/>
      <c r="CO1110" s="85"/>
      <c r="CP1110" s="85"/>
      <c r="CQ1110" s="85"/>
      <c r="CR1110" s="85"/>
      <c r="CS1110" s="85"/>
      <c r="CT1110" s="87"/>
      <c r="CU1110" s="85"/>
      <c r="CV1110" s="85"/>
    </row>
    <row r="1111" spans="1:100" ht="12.75" customHeight="1" x14ac:dyDescent="0.2">
      <c r="A1111" s="132" t="str">
        <f>+IF('⑧一覧からの作成用データ（異動届）'!$AC$50="印刷ＯＫ→",1,"")</f>
        <v/>
      </c>
      <c r="B1111" s="2413"/>
      <c r="C1111" s="2413"/>
      <c r="D1111" s="2396"/>
      <c r="E1111" s="2396"/>
      <c r="F1111" s="2413"/>
      <c r="G1111" s="2413"/>
      <c r="H1111" s="2396"/>
      <c r="I1111" s="2396"/>
      <c r="J1111" s="486"/>
      <c r="K1111" s="2344"/>
      <c r="L1111" s="2344"/>
      <c r="M1111" s="697" t="s">
        <v>5</v>
      </c>
      <c r="N1111" s="2051"/>
      <c r="O1111" s="2051"/>
      <c r="P1111" s="2051"/>
      <c r="Q1111" s="2051"/>
      <c r="R1111" s="2053"/>
      <c r="S1111" s="2370" t="str">
        <f>'⑧一覧からの作成用データ（異動届）'!$G$50&amp;""</f>
        <v/>
      </c>
      <c r="T1111" s="2371"/>
      <c r="U1111" s="2371"/>
      <c r="V1111" s="2371"/>
      <c r="W1111" s="2371"/>
      <c r="X1111" s="2371"/>
      <c r="Y1111" s="2371"/>
      <c r="Z1111" s="2371"/>
      <c r="AA1111" s="2371"/>
      <c r="AB1111" s="2371"/>
      <c r="AC1111" s="2371"/>
      <c r="AD1111" s="2371"/>
      <c r="AE1111" s="2371"/>
      <c r="AF1111" s="2371"/>
      <c r="AG1111" s="2371"/>
      <c r="AH1111" s="2371"/>
      <c r="AI1111" s="2371"/>
      <c r="AJ1111" s="2371"/>
      <c r="AK1111" s="2371"/>
      <c r="AL1111" s="2371"/>
      <c r="AM1111" s="2371"/>
      <c r="AN1111" s="2289"/>
      <c r="AO1111" s="2290"/>
      <c r="AP1111" s="2290"/>
      <c r="AQ1111" s="2290"/>
      <c r="AR1111" s="2291"/>
      <c r="AS1111" s="2298"/>
      <c r="AT1111" s="1567"/>
      <c r="AU1111" s="1567"/>
      <c r="AV1111" s="2251"/>
      <c r="AW1111" s="2301"/>
      <c r="AX1111" s="1567"/>
      <c r="AY1111" s="1567"/>
      <c r="AZ1111" s="1567"/>
      <c r="BA1111" s="2251"/>
      <c r="BB1111" s="2252"/>
      <c r="BC1111" s="2357"/>
      <c r="BD1111" s="2358"/>
      <c r="BE1111" s="2359"/>
      <c r="BF1111" s="2362"/>
      <c r="BG1111" s="2363"/>
      <c r="BH1111" s="2363"/>
      <c r="BI1111" s="2267"/>
      <c r="BJ1111" s="2267"/>
      <c r="BK1111" s="2267"/>
      <c r="BL1111" s="2267"/>
      <c r="BM1111" s="2267"/>
      <c r="BN1111" s="2267"/>
      <c r="BO1111" s="2267"/>
      <c r="BP1111" s="2267"/>
      <c r="BQ1111" s="2366"/>
      <c r="BR1111" s="2367"/>
      <c r="BS1111" s="2367"/>
      <c r="BT1111" s="2274"/>
      <c r="BU1111" s="2274"/>
      <c r="BV1111" s="2274"/>
      <c r="BW1111" s="2274"/>
      <c r="BX1111" s="2274"/>
      <c r="BY1111" s="2274"/>
      <c r="BZ1111" s="2274"/>
      <c r="CA1111" s="2274"/>
      <c r="CB1111" s="2274"/>
      <c r="CC1111" s="2274"/>
      <c r="CD1111" s="2275"/>
      <c r="CE1111" s="76"/>
      <c r="CF1111" s="76"/>
      <c r="CG1111" s="77"/>
      <c r="CH1111" s="77"/>
      <c r="CN1111" s="85"/>
      <c r="CO1111" s="85"/>
      <c r="CP1111" s="85"/>
      <c r="CQ1111" s="85"/>
      <c r="CR1111" s="85"/>
      <c r="CS1111" s="85"/>
      <c r="CT1111" s="85"/>
      <c r="CU1111" s="85"/>
      <c r="CV1111" s="85"/>
    </row>
    <row r="1112" spans="1:100" ht="12.75" customHeight="1" x14ac:dyDescent="0.2">
      <c r="A1112" s="132" t="str">
        <f>+IF('⑧一覧からの作成用データ（異動届）'!$AC$50="印刷ＯＫ→",1,"")</f>
        <v/>
      </c>
      <c r="B1112" s="2413"/>
      <c r="C1112" s="2413"/>
      <c r="D1112" s="2396"/>
      <c r="E1112" s="2396"/>
      <c r="F1112" s="2413"/>
      <c r="G1112" s="2413"/>
      <c r="H1112" s="2396"/>
      <c r="I1112" s="2396"/>
      <c r="J1112" s="486"/>
      <c r="K1112" s="2344"/>
      <c r="L1112" s="2344"/>
      <c r="M1112" s="2165"/>
      <c r="N1112" s="1564"/>
      <c r="O1112" s="1564"/>
      <c r="P1112" s="1564"/>
      <c r="Q1112" s="1564"/>
      <c r="R1112" s="1565"/>
      <c r="S1112" s="2372"/>
      <c r="T1112" s="2373"/>
      <c r="U1112" s="2373"/>
      <c r="V1112" s="2373"/>
      <c r="W1112" s="2373"/>
      <c r="X1112" s="2373"/>
      <c r="Y1112" s="2373"/>
      <c r="Z1112" s="2373"/>
      <c r="AA1112" s="2373"/>
      <c r="AB1112" s="2373"/>
      <c r="AC1112" s="2373"/>
      <c r="AD1112" s="2373"/>
      <c r="AE1112" s="2373"/>
      <c r="AF1112" s="2373"/>
      <c r="AG1112" s="2373"/>
      <c r="AH1112" s="2373"/>
      <c r="AI1112" s="2373"/>
      <c r="AJ1112" s="2373"/>
      <c r="AK1112" s="2373"/>
      <c r="AL1112" s="2373"/>
      <c r="AM1112" s="2373"/>
      <c r="AN1112" s="2289"/>
      <c r="AO1112" s="2290"/>
      <c r="AP1112" s="2290"/>
      <c r="AQ1112" s="2290"/>
      <c r="AR1112" s="2291"/>
      <c r="AS1112" s="2376" t="str">
        <f>TEXT('⑧一覧からの作成用データ（異動届）'!$P$50,"#,##0")&amp;""</f>
        <v>0</v>
      </c>
      <c r="AT1112" s="2376"/>
      <c r="AU1112" s="2376"/>
      <c r="AV1112" s="2376"/>
      <c r="AW1112" s="2376"/>
      <c r="AX1112" s="2232" t="str">
        <f>TEXT('⑧一覧からの作成用データ（異動届）'!$W$50,"#,##0")&amp;""</f>
        <v>左記（ア）（イ）を入力してください</v>
      </c>
      <c r="AY1112" s="2232"/>
      <c r="AZ1112" s="2232"/>
      <c r="BA1112" s="2232"/>
      <c r="BB1112" s="2233"/>
      <c r="BC1112" s="2238" t="str">
        <f>'⑧一覧からの作成用データ（異動届）'!$T$50&amp;"日"</f>
        <v>日</v>
      </c>
      <c r="BD1112" s="2239"/>
      <c r="BE1112" s="2240"/>
      <c r="BF1112" s="2362"/>
      <c r="BG1112" s="2363"/>
      <c r="BH1112" s="2363"/>
      <c r="BI1112" s="2267"/>
      <c r="BJ1112" s="2267"/>
      <c r="BK1112" s="2267"/>
      <c r="BL1112" s="2267"/>
      <c r="BM1112" s="2267"/>
      <c r="BN1112" s="2267"/>
      <c r="BO1112" s="2267"/>
      <c r="BP1112" s="2267"/>
      <c r="BQ1112" s="2366"/>
      <c r="BR1112" s="2367"/>
      <c r="BS1112" s="2367"/>
      <c r="BT1112" s="2274"/>
      <c r="BU1112" s="2274"/>
      <c r="BV1112" s="2274"/>
      <c r="BW1112" s="2274"/>
      <c r="BX1112" s="2274"/>
      <c r="BY1112" s="2274"/>
      <c r="BZ1112" s="2274"/>
      <c r="CA1112" s="2274"/>
      <c r="CB1112" s="2274"/>
      <c r="CC1112" s="2274"/>
      <c r="CD1112" s="2275"/>
      <c r="CE1112" s="76"/>
      <c r="CF1112" s="76"/>
      <c r="CG1112" s="77"/>
      <c r="CH1112" s="77"/>
      <c r="CN1112" s="85"/>
      <c r="CO1112" s="85"/>
      <c r="CP1112" s="85"/>
      <c r="CQ1112" s="85"/>
      <c r="CR1112" s="85"/>
      <c r="CS1112" s="85"/>
      <c r="CT1112" s="85"/>
      <c r="CU1112" s="85"/>
      <c r="CV1112" s="85"/>
    </row>
    <row r="1113" spans="1:100" ht="12.75" customHeight="1" x14ac:dyDescent="0.2">
      <c r="A1113" s="132" t="str">
        <f>+IF('⑧一覧からの作成用データ（異動届）'!$AC$50="印刷ＯＫ→",1,"")</f>
        <v/>
      </c>
      <c r="B1113" s="2413"/>
      <c r="C1113" s="2413"/>
      <c r="D1113" s="2396"/>
      <c r="E1113" s="2396"/>
      <c r="F1113" s="2413"/>
      <c r="G1113" s="2413"/>
      <c r="H1113" s="2396"/>
      <c r="I1113" s="2396"/>
      <c r="J1113" s="486"/>
      <c r="K1113" s="2344"/>
      <c r="L1113" s="2344"/>
      <c r="M1113" s="2165"/>
      <c r="N1113" s="1564"/>
      <c r="O1113" s="1564"/>
      <c r="P1113" s="1564"/>
      <c r="Q1113" s="1564"/>
      <c r="R1113" s="1565"/>
      <c r="S1113" s="2372"/>
      <c r="T1113" s="2373"/>
      <c r="U1113" s="2373"/>
      <c r="V1113" s="2373"/>
      <c r="W1113" s="2373"/>
      <c r="X1113" s="2373"/>
      <c r="Y1113" s="2373"/>
      <c r="Z1113" s="2373"/>
      <c r="AA1113" s="2373"/>
      <c r="AB1113" s="2373"/>
      <c r="AC1113" s="2373"/>
      <c r="AD1113" s="2373"/>
      <c r="AE1113" s="2373"/>
      <c r="AF1113" s="2373"/>
      <c r="AG1113" s="2373"/>
      <c r="AH1113" s="2373"/>
      <c r="AI1113" s="2373"/>
      <c r="AJ1113" s="2373"/>
      <c r="AK1113" s="2373"/>
      <c r="AL1113" s="2373"/>
      <c r="AM1113" s="2373"/>
      <c r="AN1113" s="2289"/>
      <c r="AO1113" s="2290"/>
      <c r="AP1113" s="2290"/>
      <c r="AQ1113" s="2290"/>
      <c r="AR1113" s="2291"/>
      <c r="AS1113" s="2376"/>
      <c r="AT1113" s="2376"/>
      <c r="AU1113" s="2376"/>
      <c r="AV1113" s="2376"/>
      <c r="AW1113" s="2376"/>
      <c r="AX1113" s="2234"/>
      <c r="AY1113" s="2234"/>
      <c r="AZ1113" s="2234"/>
      <c r="BA1113" s="2234"/>
      <c r="BB1113" s="2235"/>
      <c r="BC1113" s="2241"/>
      <c r="BD1113" s="2242"/>
      <c r="BE1113" s="2243"/>
      <c r="BF1113" s="2278" t="s">
        <v>498</v>
      </c>
      <c r="BG1113" s="2280" t="s">
        <v>107</v>
      </c>
      <c r="BH1113" s="2280"/>
      <c r="BI1113" s="2280"/>
      <c r="BJ1113" s="2280"/>
      <c r="BK1113" s="2280"/>
      <c r="BL1113" s="2280"/>
      <c r="BM1113" s="2280"/>
      <c r="BN1113" s="2280"/>
      <c r="BO1113" s="610"/>
      <c r="BP1113" s="2281" t="s">
        <v>532</v>
      </c>
      <c r="BQ1113" s="2366"/>
      <c r="BR1113" s="2367"/>
      <c r="BS1113" s="2367"/>
      <c r="BT1113" s="2274"/>
      <c r="BU1113" s="2274"/>
      <c r="BV1113" s="2274"/>
      <c r="BW1113" s="2274"/>
      <c r="BX1113" s="2274"/>
      <c r="BY1113" s="2274"/>
      <c r="BZ1113" s="2274"/>
      <c r="CA1113" s="2274"/>
      <c r="CB1113" s="2274"/>
      <c r="CC1113" s="2274"/>
      <c r="CD1113" s="2275"/>
      <c r="CE1113" s="76"/>
      <c r="CF1113" s="76"/>
      <c r="CG1113" s="88"/>
      <c r="CH1113" s="88"/>
      <c r="CN1113" s="85"/>
      <c r="CO1113" s="85"/>
      <c r="CP1113" s="85"/>
      <c r="CQ1113" s="85"/>
      <c r="CR1113" s="85"/>
      <c r="CS1113" s="85"/>
      <c r="CT1113" s="85"/>
      <c r="CU1113" s="85"/>
      <c r="CV1113" s="85"/>
    </row>
    <row r="1114" spans="1:100" ht="12.75" customHeight="1" thickBot="1" x14ac:dyDescent="0.25">
      <c r="A1114" s="132" t="str">
        <f>+IF('⑧一覧からの作成用データ（異動届）'!$AC$50="印刷ＯＫ→",1,"")</f>
        <v/>
      </c>
      <c r="B1114" s="2413"/>
      <c r="C1114" s="2413"/>
      <c r="D1114" s="2396"/>
      <c r="E1114" s="2396"/>
      <c r="F1114" s="2413"/>
      <c r="G1114" s="2413"/>
      <c r="H1114" s="2396"/>
      <c r="I1114" s="2396"/>
      <c r="J1114" s="486"/>
      <c r="K1114" s="2344"/>
      <c r="L1114" s="2344"/>
      <c r="M1114" s="1559"/>
      <c r="N1114" s="2052"/>
      <c r="O1114" s="2052"/>
      <c r="P1114" s="2052"/>
      <c r="Q1114" s="2052"/>
      <c r="R1114" s="2054"/>
      <c r="S1114" s="2374"/>
      <c r="T1114" s="2375"/>
      <c r="U1114" s="2375"/>
      <c r="V1114" s="2375"/>
      <c r="W1114" s="2375"/>
      <c r="X1114" s="2375"/>
      <c r="Y1114" s="2375"/>
      <c r="Z1114" s="2375"/>
      <c r="AA1114" s="2375"/>
      <c r="AB1114" s="2375"/>
      <c r="AC1114" s="2375"/>
      <c r="AD1114" s="2375"/>
      <c r="AE1114" s="2375"/>
      <c r="AF1114" s="2375"/>
      <c r="AG1114" s="2375"/>
      <c r="AH1114" s="2375"/>
      <c r="AI1114" s="2375"/>
      <c r="AJ1114" s="2375"/>
      <c r="AK1114" s="2375"/>
      <c r="AL1114" s="2375"/>
      <c r="AM1114" s="2375"/>
      <c r="AN1114" s="2292"/>
      <c r="AO1114" s="2293"/>
      <c r="AP1114" s="2293"/>
      <c r="AQ1114" s="2293"/>
      <c r="AR1114" s="2294"/>
      <c r="AS1114" s="2377"/>
      <c r="AT1114" s="2377"/>
      <c r="AU1114" s="2377"/>
      <c r="AV1114" s="2377"/>
      <c r="AW1114" s="2377"/>
      <c r="AX1114" s="2236"/>
      <c r="AY1114" s="2236"/>
      <c r="AZ1114" s="2236"/>
      <c r="BA1114" s="2236"/>
      <c r="BB1114" s="2237"/>
      <c r="BC1114" s="2244"/>
      <c r="BD1114" s="2245"/>
      <c r="BE1114" s="2246"/>
      <c r="BF1114" s="2279"/>
      <c r="BG1114" s="2283"/>
      <c r="BH1114" s="2283"/>
      <c r="BI1114" s="2283"/>
      <c r="BJ1114" s="2283"/>
      <c r="BK1114" s="2283"/>
      <c r="BL1114" s="2283"/>
      <c r="BM1114" s="2283"/>
      <c r="BN1114" s="2283"/>
      <c r="BO1114" s="611"/>
      <c r="BP1114" s="2282"/>
      <c r="BQ1114" s="2368"/>
      <c r="BR1114" s="2369"/>
      <c r="BS1114" s="2369"/>
      <c r="BT1114" s="2276"/>
      <c r="BU1114" s="2276"/>
      <c r="BV1114" s="2276"/>
      <c r="BW1114" s="2276"/>
      <c r="BX1114" s="2276"/>
      <c r="BY1114" s="2276"/>
      <c r="BZ1114" s="2276"/>
      <c r="CA1114" s="2276"/>
      <c r="CB1114" s="2276"/>
      <c r="CC1114" s="2276"/>
      <c r="CD1114" s="2277"/>
      <c r="CE1114" s="89"/>
      <c r="CF1114" s="89"/>
      <c r="CG1114" s="88"/>
      <c r="CH1114" s="88"/>
      <c r="CN1114" s="85"/>
      <c r="CO1114" s="85"/>
      <c r="CP1114" s="85"/>
      <c r="CQ1114" s="85"/>
      <c r="CR1114" s="85"/>
      <c r="CS1114" s="85"/>
      <c r="CT1114" s="85"/>
      <c r="CU1114" s="85"/>
      <c r="CV1114" s="85"/>
    </row>
    <row r="1115" spans="1:100" ht="6.75" customHeight="1" x14ac:dyDescent="0.2">
      <c r="A1115" s="132" t="str">
        <f>+IF('⑧一覧からの作成用データ（異動届）'!$AC$50="印刷ＯＫ→",1,"")</f>
        <v/>
      </c>
      <c r="B1115" s="2413"/>
      <c r="C1115" s="2413"/>
      <c r="D1115" s="2396"/>
      <c r="E1115" s="2396"/>
      <c r="F1115" s="2413"/>
      <c r="G1115" s="2413"/>
      <c r="H1115" s="2396"/>
      <c r="I1115" s="2396"/>
      <c r="J1115" s="486"/>
      <c r="K1115" s="2211" t="s">
        <v>308</v>
      </c>
      <c r="L1115" s="2211"/>
      <c r="M1115" s="2211"/>
      <c r="N1115" s="2211"/>
      <c r="O1115" s="2211"/>
      <c r="P1115" s="2211"/>
      <c r="Q1115" s="2211"/>
      <c r="R1115" s="2211"/>
      <c r="S1115" s="2211"/>
      <c r="T1115" s="2211"/>
      <c r="U1115" s="2211"/>
      <c r="V1115" s="2211"/>
      <c r="W1115" s="2211"/>
      <c r="X1115" s="2211"/>
      <c r="Y1115" s="2211"/>
      <c r="Z1115" s="2211"/>
      <c r="AA1115" s="2211"/>
      <c r="AB1115" s="2211"/>
      <c r="AC1115" s="2211"/>
      <c r="AD1115" s="2211"/>
      <c r="AE1115" s="2211"/>
      <c r="AF1115" s="2211"/>
      <c r="AG1115" s="2211"/>
      <c r="AH1115" s="2211"/>
      <c r="AI1115" s="2211"/>
      <c r="AJ1115" s="2211"/>
      <c r="AK1115" s="2211"/>
      <c r="AL1115" s="2211"/>
      <c r="AM1115" s="2211"/>
      <c r="AN1115" s="2212"/>
      <c r="AO1115" s="2212"/>
      <c r="AP1115" s="2212"/>
      <c r="AQ1115" s="2212"/>
      <c r="AR1115" s="2212"/>
      <c r="AS1115" s="2212"/>
      <c r="AT1115" s="2212"/>
      <c r="AU1115" s="2212"/>
      <c r="AV1115" s="2212"/>
      <c r="AW1115" s="2212"/>
      <c r="AX1115" s="2212"/>
      <c r="AY1115" s="2212"/>
      <c r="AZ1115" s="2212"/>
      <c r="BA1115" s="2212"/>
      <c r="BB1115" s="2212"/>
      <c r="BC1115" s="2212"/>
      <c r="BD1115" s="2212"/>
      <c r="BE1115" s="2212"/>
      <c r="BF1115" s="2211"/>
      <c r="BG1115" s="76"/>
      <c r="BH1115" s="76"/>
      <c r="BI1115" s="76"/>
      <c r="BJ1115" s="76"/>
      <c r="BK1115" s="76"/>
      <c r="BL1115" s="76"/>
      <c r="BM1115" s="76"/>
      <c r="BN1115" s="76"/>
      <c r="BO1115" s="76"/>
      <c r="BP1115" s="76"/>
      <c r="BQ1115" s="76"/>
      <c r="BR1115" s="76"/>
      <c r="BS1115" s="76"/>
      <c r="BT1115" s="76"/>
      <c r="BU1115" s="76"/>
      <c r="BV1115" s="76"/>
      <c r="BW1115" s="76"/>
      <c r="BX1115" s="76"/>
      <c r="BY1115" s="76"/>
      <c r="BZ1115" s="76"/>
      <c r="CA1115" s="76"/>
      <c r="CB1115" s="89"/>
      <c r="CC1115" s="89"/>
      <c r="CD1115" s="89"/>
      <c r="CE1115" s="89"/>
      <c r="CF1115" s="89"/>
      <c r="CG1115" s="88"/>
      <c r="CH1115" s="88"/>
      <c r="CN1115" s="85"/>
      <c r="CO1115" s="85"/>
      <c r="CP1115" s="85"/>
      <c r="CQ1115" s="85"/>
      <c r="CR1115" s="85"/>
      <c r="CS1115" s="85"/>
      <c r="CT1115" s="85"/>
      <c r="CU1115" s="85"/>
      <c r="CV1115" s="85"/>
    </row>
    <row r="1116" spans="1:100" ht="16.5" customHeight="1" thickBot="1" x14ac:dyDescent="0.25">
      <c r="A1116" s="132" t="str">
        <f>+IF('⑧一覧からの作成用データ（異動届）'!$AC$50="印刷ＯＫ→",1,"")</f>
        <v/>
      </c>
      <c r="B1116" s="2413"/>
      <c r="C1116" s="2413"/>
      <c r="D1116" s="2396"/>
      <c r="E1116" s="2396"/>
      <c r="F1116" s="2413"/>
      <c r="G1116" s="2413"/>
      <c r="H1116" s="2396"/>
      <c r="I1116" s="2396"/>
      <c r="J1116" s="486"/>
      <c r="K1116" s="2212"/>
      <c r="L1116" s="2212"/>
      <c r="M1116" s="2212"/>
      <c r="N1116" s="2212"/>
      <c r="O1116" s="2212"/>
      <c r="P1116" s="2212"/>
      <c r="Q1116" s="2212"/>
      <c r="R1116" s="2212"/>
      <c r="S1116" s="2212"/>
      <c r="T1116" s="2212"/>
      <c r="U1116" s="2212"/>
      <c r="V1116" s="2212"/>
      <c r="W1116" s="2212"/>
      <c r="X1116" s="2212"/>
      <c r="Y1116" s="2212"/>
      <c r="Z1116" s="2212"/>
      <c r="AA1116" s="2212"/>
      <c r="AB1116" s="2212"/>
      <c r="AC1116" s="2212"/>
      <c r="AD1116" s="2212"/>
      <c r="AE1116" s="2212"/>
      <c r="AF1116" s="2212"/>
      <c r="AG1116" s="2212"/>
      <c r="AH1116" s="2212"/>
      <c r="AI1116" s="2212"/>
      <c r="AJ1116" s="2212"/>
      <c r="AK1116" s="2212"/>
      <c r="AL1116" s="2212"/>
      <c r="AM1116" s="2212"/>
      <c r="AN1116" s="2212"/>
      <c r="AO1116" s="2212"/>
      <c r="AP1116" s="2212"/>
      <c r="AQ1116" s="2212"/>
      <c r="AR1116" s="2212"/>
      <c r="AS1116" s="2212"/>
      <c r="AT1116" s="2212"/>
      <c r="AU1116" s="2212"/>
      <c r="AV1116" s="2212"/>
      <c r="AW1116" s="2212"/>
      <c r="AX1116" s="2212"/>
      <c r="AY1116" s="2212"/>
      <c r="AZ1116" s="2212"/>
      <c r="BA1116" s="2212"/>
      <c r="BB1116" s="2212"/>
      <c r="BC1116" s="2212"/>
      <c r="BD1116" s="2212"/>
      <c r="BE1116" s="2212"/>
      <c r="BF1116" s="2212"/>
      <c r="BG1116" s="89"/>
      <c r="BH1116" s="89"/>
      <c r="BI1116" s="89"/>
      <c r="BJ1116" s="89"/>
      <c r="BK1116" s="89"/>
      <c r="BL1116" s="89"/>
      <c r="BM1116" s="89"/>
      <c r="BN1116" s="89"/>
      <c r="BO1116" s="89"/>
      <c r="BP1116" s="89"/>
      <c r="BQ1116" s="89"/>
      <c r="BR1116" s="89"/>
      <c r="BS1116" s="89"/>
      <c r="BT1116" s="89"/>
      <c r="BU1116" s="89"/>
      <c r="BV1116" s="89"/>
      <c r="BW1116" s="89"/>
      <c r="BX1116" s="89"/>
      <c r="BY1116" s="89"/>
      <c r="BZ1116" s="89"/>
      <c r="CA1116" s="89"/>
      <c r="CB1116" s="89"/>
      <c r="CC1116" s="89"/>
      <c r="CD1116" s="89"/>
      <c r="CE1116" s="89"/>
      <c r="CF1116" s="89"/>
      <c r="CG1116" s="77"/>
      <c r="CH1116" s="77"/>
      <c r="CN1116" s="85"/>
      <c r="CO1116" s="85"/>
      <c r="CP1116" s="85"/>
      <c r="CQ1116" s="85"/>
      <c r="CR1116" s="85"/>
      <c r="CS1116" s="85"/>
      <c r="CT1116" s="85"/>
      <c r="CU1116" s="85"/>
      <c r="CV1116" s="85"/>
    </row>
    <row r="1117" spans="1:100" ht="16.5" customHeight="1" x14ac:dyDescent="0.2">
      <c r="A1117" s="132" t="str">
        <f>+IF('⑧一覧からの作成用データ（異動届）'!$AC$50="印刷ＯＫ→",1,"")</f>
        <v/>
      </c>
      <c r="B1117" s="2413"/>
      <c r="C1117" s="2413"/>
      <c r="D1117" s="2396"/>
      <c r="E1117" s="2396"/>
      <c r="F1117" s="2413"/>
      <c r="G1117" s="2413"/>
      <c r="H1117" s="2396"/>
      <c r="I1117" s="2396"/>
      <c r="J1117" s="486"/>
      <c r="K1117" s="2213" t="s">
        <v>35</v>
      </c>
      <c r="L1117" s="2213"/>
      <c r="M1117" s="2213"/>
      <c r="N1117" s="1692" t="s">
        <v>561</v>
      </c>
      <c r="O1117" s="1693"/>
      <c r="P1117" s="1693"/>
      <c r="Q1117" s="1693"/>
      <c r="R1117" s="1693"/>
      <c r="S1117" s="1693"/>
      <c r="T1117" s="1693"/>
      <c r="U1117" s="2214"/>
      <c r="V1117" s="2215"/>
      <c r="W1117" s="2215"/>
      <c r="X1117" s="2215"/>
      <c r="Y1117" s="2215"/>
      <c r="Z1117" s="2215"/>
      <c r="AA1117" s="2215"/>
      <c r="AB1117" s="2215"/>
      <c r="AC1117" s="2215"/>
      <c r="AD1117" s="2215"/>
      <c r="AE1117" s="2215"/>
      <c r="AF1117" s="2215"/>
      <c r="AG1117" s="2215"/>
      <c r="AH1117" s="2216"/>
      <c r="AI1117" s="2220" t="s">
        <v>229</v>
      </c>
      <c r="AJ1117" s="2221"/>
      <c r="AK1117" s="2222"/>
      <c r="AL1117" s="2226" t="s">
        <v>39</v>
      </c>
      <c r="AM1117" s="2227"/>
      <c r="AN1117" s="2227"/>
      <c r="AO1117" s="2227"/>
      <c r="AP1117" s="2227"/>
      <c r="AQ1117" s="2227"/>
      <c r="AR1117" s="2227"/>
      <c r="AS1117" s="2228"/>
      <c r="AT1117" s="2077"/>
      <c r="AU1117" s="2077"/>
      <c r="AV1117" s="2077"/>
      <c r="AW1117" s="2077"/>
      <c r="AX1117" s="2077"/>
      <c r="AY1117" s="2077"/>
      <c r="AZ1117" s="2077"/>
      <c r="BA1117" s="2077"/>
      <c r="BB1117" s="2077"/>
      <c r="BC1117" s="2077"/>
      <c r="BD1117" s="2077"/>
      <c r="BE1117" s="2177"/>
      <c r="BF1117" s="2178"/>
      <c r="BG1117" s="2199" t="s">
        <v>40</v>
      </c>
      <c r="BH1117" s="2200"/>
      <c r="BI1117" s="2200"/>
      <c r="BJ1117" s="2200"/>
      <c r="BK1117" s="2200"/>
      <c r="BL1117" s="2200"/>
      <c r="BM1117" s="2200"/>
      <c r="BN1117" s="2200"/>
      <c r="BO1117" s="2200"/>
      <c r="BP1117" s="2200"/>
      <c r="BQ1117" s="2200"/>
      <c r="BR1117" s="2202" t="str">
        <f>IF('⑧一覧からの作成用データ（異動届）'!$Y$50="","",TEXT('⑧一覧からの作成用データ（異動届）'!$Y$50,"#,##0")&amp;"")</f>
        <v/>
      </c>
      <c r="BS1117" s="2203"/>
      <c r="BT1117" s="2203"/>
      <c r="BU1117" s="2203"/>
      <c r="BV1117" s="2203"/>
      <c r="BW1117" s="2203"/>
      <c r="BX1117" s="2203"/>
      <c r="BY1117" s="2203"/>
      <c r="BZ1117" s="2204"/>
      <c r="CA1117" s="2208" t="s">
        <v>7</v>
      </c>
      <c r="CB1117" s="2208"/>
      <c r="CC1117" s="2208"/>
      <c r="CD1117" s="2209"/>
      <c r="CE1117" s="23"/>
      <c r="CF1117" s="76"/>
      <c r="CG1117" s="77"/>
      <c r="CH1117" s="77"/>
      <c r="CN1117" s="85"/>
      <c r="CO1117" s="85"/>
      <c r="CP1117" s="85"/>
      <c r="CQ1117" s="85"/>
      <c r="CR1117" s="85"/>
      <c r="CS1117" s="85"/>
      <c r="CT1117" s="85"/>
      <c r="CU1117" s="85"/>
      <c r="CV1117" s="85"/>
    </row>
    <row r="1118" spans="1:100" ht="16.5" customHeight="1" thickBot="1" x14ac:dyDescent="0.25">
      <c r="A1118" s="132" t="str">
        <f>+IF('⑧一覧からの作成用データ（異動届）'!$AC$50="印刷ＯＫ→",1,"")</f>
        <v/>
      </c>
      <c r="B1118" s="2413"/>
      <c r="C1118" s="2413"/>
      <c r="D1118" s="2396"/>
      <c r="E1118" s="2396"/>
      <c r="F1118" s="2413"/>
      <c r="G1118" s="2413"/>
      <c r="H1118" s="2396"/>
      <c r="I1118" s="2396"/>
      <c r="J1118" s="486"/>
      <c r="K1118" s="2213"/>
      <c r="L1118" s="2213"/>
      <c r="M1118" s="2213"/>
      <c r="N1118" s="1698"/>
      <c r="O1118" s="1699"/>
      <c r="P1118" s="1699"/>
      <c r="Q1118" s="1699"/>
      <c r="R1118" s="1699"/>
      <c r="S1118" s="1699"/>
      <c r="T1118" s="1699"/>
      <c r="U1118" s="2217"/>
      <c r="V1118" s="2218"/>
      <c r="W1118" s="2218"/>
      <c r="X1118" s="2218"/>
      <c r="Y1118" s="2218"/>
      <c r="Z1118" s="2218"/>
      <c r="AA1118" s="2218"/>
      <c r="AB1118" s="2218"/>
      <c r="AC1118" s="2218"/>
      <c r="AD1118" s="2218"/>
      <c r="AE1118" s="2218"/>
      <c r="AF1118" s="2218"/>
      <c r="AG1118" s="2218"/>
      <c r="AH1118" s="2219"/>
      <c r="AI1118" s="2223"/>
      <c r="AJ1118" s="2224"/>
      <c r="AK1118" s="2225"/>
      <c r="AL1118" s="2229"/>
      <c r="AM1118" s="2230"/>
      <c r="AN1118" s="2230"/>
      <c r="AO1118" s="2230"/>
      <c r="AP1118" s="2230"/>
      <c r="AQ1118" s="2230"/>
      <c r="AR1118" s="2230"/>
      <c r="AS1118" s="2231"/>
      <c r="AT1118" s="2077"/>
      <c r="AU1118" s="2077"/>
      <c r="AV1118" s="2077"/>
      <c r="AW1118" s="2077"/>
      <c r="AX1118" s="2077"/>
      <c r="AY1118" s="2077"/>
      <c r="AZ1118" s="2077"/>
      <c r="BA1118" s="2077"/>
      <c r="BB1118" s="2077"/>
      <c r="BC1118" s="2077"/>
      <c r="BD1118" s="2077"/>
      <c r="BE1118" s="2198"/>
      <c r="BF1118" s="2196"/>
      <c r="BG1118" s="2201"/>
      <c r="BH1118" s="1530"/>
      <c r="BI1118" s="1530"/>
      <c r="BJ1118" s="1530"/>
      <c r="BK1118" s="1530"/>
      <c r="BL1118" s="1530"/>
      <c r="BM1118" s="1530"/>
      <c r="BN1118" s="1530"/>
      <c r="BO1118" s="1530"/>
      <c r="BP1118" s="1530"/>
      <c r="BQ1118" s="1530"/>
      <c r="BR1118" s="2205"/>
      <c r="BS1118" s="2206"/>
      <c r="BT1118" s="2206"/>
      <c r="BU1118" s="2206"/>
      <c r="BV1118" s="2206"/>
      <c r="BW1118" s="2206"/>
      <c r="BX1118" s="2206"/>
      <c r="BY1118" s="2206"/>
      <c r="BZ1118" s="2207"/>
      <c r="CA1118" s="1632"/>
      <c r="CB1118" s="1632"/>
      <c r="CC1118" s="1632"/>
      <c r="CD1118" s="2210"/>
      <c r="CE1118" s="76"/>
      <c r="CF1118" s="76"/>
      <c r="CG1118" s="77"/>
      <c r="CH1118" s="77"/>
      <c r="CN1118" s="85"/>
      <c r="CO1118" s="85"/>
      <c r="CP1118" s="85"/>
      <c r="CQ1118" s="85"/>
      <c r="CR1118" s="85"/>
      <c r="CS1118" s="85"/>
      <c r="CT1118" s="85"/>
      <c r="CU1118" s="85"/>
      <c r="CV1118" s="85"/>
    </row>
    <row r="1119" spans="1:100" ht="16.5" customHeight="1" x14ac:dyDescent="0.2">
      <c r="A1119" s="132" t="str">
        <f>+IF('⑧一覧からの作成用データ（異動届）'!$AC$50="印刷ＯＫ→",1,"")</f>
        <v/>
      </c>
      <c r="B1119" s="2413"/>
      <c r="C1119" s="2413"/>
      <c r="D1119" s="2396"/>
      <c r="E1119" s="2396"/>
      <c r="F1119" s="2413"/>
      <c r="G1119" s="2413"/>
      <c r="H1119" s="2396"/>
      <c r="I1119" s="2396"/>
      <c r="J1119" s="486"/>
      <c r="K1119" s="2213"/>
      <c r="L1119" s="2213"/>
      <c r="M1119" s="2213"/>
      <c r="N1119" s="2168" t="s">
        <v>21</v>
      </c>
      <c r="O1119" s="2169"/>
      <c r="P1119" s="2169"/>
      <c r="Q1119" s="2169"/>
      <c r="R1119" s="2169"/>
      <c r="S1119" s="2169"/>
      <c r="T1119" s="2170"/>
      <c r="U1119" s="2177" t="s">
        <v>534</v>
      </c>
      <c r="V1119" s="2178"/>
      <c r="W1119" s="2179"/>
      <c r="X1119" s="2179"/>
      <c r="Y1119" s="2179"/>
      <c r="Z1119" s="2179"/>
      <c r="AA1119" s="2179"/>
      <c r="AB1119" s="2179"/>
      <c r="AC1119" s="2179"/>
      <c r="AD1119" s="2179"/>
      <c r="AE1119" s="63"/>
      <c r="AF1119" s="63"/>
      <c r="AG1119" s="63"/>
      <c r="AH1119" s="63"/>
      <c r="AI1119" s="63"/>
      <c r="AJ1119" s="63"/>
      <c r="AK1119" s="63"/>
      <c r="AL1119" s="63"/>
      <c r="AM1119" s="63"/>
      <c r="AN1119" s="63"/>
      <c r="AO1119" s="64"/>
      <c r="AP1119" s="2180" t="s">
        <v>38</v>
      </c>
      <c r="AQ1119" s="2181"/>
      <c r="AR1119" s="2073" t="s">
        <v>33</v>
      </c>
      <c r="AS1119" s="2074"/>
      <c r="AT1119" s="2077"/>
      <c r="AU1119" s="2077"/>
      <c r="AV1119" s="2077"/>
      <c r="AW1119" s="2077"/>
      <c r="AX1119" s="2077"/>
      <c r="AY1119" s="2077"/>
      <c r="AZ1119" s="2077"/>
      <c r="BA1119" s="2077"/>
      <c r="BB1119" s="2077"/>
      <c r="BC1119" s="2077"/>
      <c r="BD1119" s="2077"/>
      <c r="BE1119" s="2077"/>
      <c r="BF1119" s="2078"/>
      <c r="BG1119" s="57"/>
      <c r="BH1119" s="76"/>
      <c r="BI1119" s="76"/>
      <c r="BJ1119" s="2057" t="str">
        <f>'⑧一覧からの作成用データ（異動届）'!$X$50&amp;""</f>
        <v/>
      </c>
      <c r="BK1119" s="2058"/>
      <c r="BL1119" s="2058"/>
      <c r="BM1119" s="2058"/>
      <c r="BN1119" s="2058"/>
      <c r="BO1119" s="2059"/>
      <c r="BP1119" s="1720" t="s">
        <v>311</v>
      </c>
      <c r="BQ1119" s="2063"/>
      <c r="BR1119" s="2063"/>
      <c r="BS1119" s="2063"/>
      <c r="BT1119" s="2063"/>
      <c r="BU1119" s="2063"/>
      <c r="BV1119" s="2063"/>
      <c r="BW1119" s="2063"/>
      <c r="BX1119" s="2063"/>
      <c r="BY1119" s="2063"/>
      <c r="BZ1119" s="2063"/>
      <c r="CA1119" s="2063"/>
      <c r="CB1119" s="2063"/>
      <c r="CC1119" s="2063"/>
      <c r="CD1119" s="2064"/>
      <c r="CE1119" s="76"/>
      <c r="CF1119" s="76"/>
      <c r="CG1119" s="77"/>
      <c r="CH1119" s="77"/>
      <c r="CN1119" s="85"/>
      <c r="CO1119" s="85"/>
      <c r="CP1119" s="85"/>
      <c r="CQ1119" s="85"/>
      <c r="CR1119" s="85"/>
      <c r="CS1119" s="85"/>
    </row>
    <row r="1120" spans="1:100" ht="16.5" customHeight="1" thickBot="1" x14ac:dyDescent="0.25">
      <c r="A1120" s="132" t="str">
        <f>+IF('⑧一覧からの作成用データ（異動届）'!$AC$50="印刷ＯＫ→",1,"")</f>
        <v/>
      </c>
      <c r="B1120" s="2413"/>
      <c r="C1120" s="2413"/>
      <c r="D1120" s="2396"/>
      <c r="E1120" s="2396"/>
      <c r="F1120" s="2413"/>
      <c r="G1120" s="2413"/>
      <c r="H1120" s="2396"/>
      <c r="I1120" s="2396"/>
      <c r="J1120" s="486"/>
      <c r="K1120" s="2213"/>
      <c r="L1120" s="2213"/>
      <c r="M1120" s="2213"/>
      <c r="N1120" s="2171"/>
      <c r="O1120" s="2172"/>
      <c r="P1120" s="2172"/>
      <c r="Q1120" s="2172"/>
      <c r="R1120" s="2172"/>
      <c r="S1120" s="2172"/>
      <c r="T1120" s="2173"/>
      <c r="U1120" s="2067"/>
      <c r="V1120" s="2068"/>
      <c r="W1120" s="2068"/>
      <c r="X1120" s="2068"/>
      <c r="Y1120" s="2068"/>
      <c r="Z1120" s="2068"/>
      <c r="AA1120" s="2068"/>
      <c r="AB1120" s="2068"/>
      <c r="AC1120" s="2068"/>
      <c r="AD1120" s="2068"/>
      <c r="AE1120" s="2068"/>
      <c r="AF1120" s="2068"/>
      <c r="AG1120" s="2068"/>
      <c r="AH1120" s="2068"/>
      <c r="AI1120" s="2068"/>
      <c r="AJ1120" s="2068"/>
      <c r="AK1120" s="2068"/>
      <c r="AL1120" s="2068"/>
      <c r="AM1120" s="2068"/>
      <c r="AN1120" s="2068"/>
      <c r="AO1120" s="2069"/>
      <c r="AP1120" s="2182"/>
      <c r="AQ1120" s="2183"/>
      <c r="AR1120" s="2075"/>
      <c r="AS1120" s="2076"/>
      <c r="AT1120" s="2077"/>
      <c r="AU1120" s="2077"/>
      <c r="AV1120" s="2077"/>
      <c r="AW1120" s="2077"/>
      <c r="AX1120" s="2077"/>
      <c r="AY1120" s="2077"/>
      <c r="AZ1120" s="2077"/>
      <c r="BA1120" s="2077"/>
      <c r="BB1120" s="2077"/>
      <c r="BC1120" s="2077"/>
      <c r="BD1120" s="2077"/>
      <c r="BE1120" s="2077"/>
      <c r="BF1120" s="2078"/>
      <c r="BG1120" s="57"/>
      <c r="BH1120" s="76"/>
      <c r="BI1120" s="76"/>
      <c r="BJ1120" s="2060"/>
      <c r="BK1120" s="2061"/>
      <c r="BL1120" s="2061"/>
      <c r="BM1120" s="2061"/>
      <c r="BN1120" s="2061"/>
      <c r="BO1120" s="2062"/>
      <c r="BP1120" s="2063"/>
      <c r="BQ1120" s="2063"/>
      <c r="BR1120" s="2063"/>
      <c r="BS1120" s="2063"/>
      <c r="BT1120" s="2063"/>
      <c r="BU1120" s="2063"/>
      <c r="BV1120" s="2063"/>
      <c r="BW1120" s="2063"/>
      <c r="BX1120" s="2063"/>
      <c r="BY1120" s="2063"/>
      <c r="BZ1120" s="2063"/>
      <c r="CA1120" s="2063"/>
      <c r="CB1120" s="2063"/>
      <c r="CC1120" s="2063"/>
      <c r="CD1120" s="2064"/>
      <c r="CE1120" s="76"/>
      <c r="CF1120" s="76"/>
      <c r="CG1120" s="77"/>
      <c r="CH1120" s="77"/>
      <c r="CN1120" s="85"/>
      <c r="CO1120" s="85"/>
      <c r="CP1120" s="85"/>
      <c r="CQ1120" s="85"/>
      <c r="CR1120" s="85"/>
      <c r="CS1120" s="85"/>
    </row>
    <row r="1121" spans="1:100" ht="16.5" customHeight="1" thickBot="1" x14ac:dyDescent="0.25">
      <c r="A1121" s="132" t="str">
        <f>+IF('⑧一覧からの作成用データ（異動届）'!$AC$50="印刷ＯＫ→",1,"")</f>
        <v/>
      </c>
      <c r="B1121" s="2413"/>
      <c r="C1121" s="2413"/>
      <c r="D1121" s="2396"/>
      <c r="E1121" s="2396"/>
      <c r="F1121" s="2413"/>
      <c r="G1121" s="2413"/>
      <c r="H1121" s="2396"/>
      <c r="I1121" s="2396"/>
      <c r="J1121" s="486"/>
      <c r="K1121" s="2213"/>
      <c r="L1121" s="2213"/>
      <c r="M1121" s="2213"/>
      <c r="N1121" s="2174"/>
      <c r="O1121" s="2175"/>
      <c r="P1121" s="2175"/>
      <c r="Q1121" s="2175"/>
      <c r="R1121" s="2175"/>
      <c r="S1121" s="2175"/>
      <c r="T1121" s="2176"/>
      <c r="U1121" s="2070"/>
      <c r="V1121" s="2071"/>
      <c r="W1121" s="2071"/>
      <c r="X1121" s="2071"/>
      <c r="Y1121" s="2071"/>
      <c r="Z1121" s="2071"/>
      <c r="AA1121" s="2071"/>
      <c r="AB1121" s="2071"/>
      <c r="AC1121" s="2071"/>
      <c r="AD1121" s="2071"/>
      <c r="AE1121" s="2071"/>
      <c r="AF1121" s="2071"/>
      <c r="AG1121" s="2071"/>
      <c r="AH1121" s="2071"/>
      <c r="AI1121" s="2071"/>
      <c r="AJ1121" s="2071"/>
      <c r="AK1121" s="2071"/>
      <c r="AL1121" s="2071"/>
      <c r="AM1121" s="2071"/>
      <c r="AN1121" s="2071"/>
      <c r="AO1121" s="2072"/>
      <c r="AP1121" s="2182"/>
      <c r="AQ1121" s="2183"/>
      <c r="AR1121" s="2073" t="s">
        <v>3</v>
      </c>
      <c r="AS1121" s="2074"/>
      <c r="AT1121" s="2077"/>
      <c r="AU1121" s="2077"/>
      <c r="AV1121" s="2077"/>
      <c r="AW1121" s="2077"/>
      <c r="AX1121" s="2077"/>
      <c r="AY1121" s="2077"/>
      <c r="AZ1121" s="2077"/>
      <c r="BA1121" s="2077"/>
      <c r="BB1121" s="2077"/>
      <c r="BC1121" s="2077"/>
      <c r="BD1121" s="2077"/>
      <c r="BE1121" s="2077"/>
      <c r="BF1121" s="2078"/>
      <c r="BG1121" s="58"/>
      <c r="BH1121" s="59"/>
      <c r="BI1121" s="59"/>
      <c r="BJ1121" s="59"/>
      <c r="BK1121" s="59"/>
      <c r="BL1121" s="59"/>
      <c r="BM1121" s="59"/>
      <c r="BN1121" s="59"/>
      <c r="BO1121" s="59"/>
      <c r="BP1121" s="2065"/>
      <c r="BQ1121" s="2065"/>
      <c r="BR1121" s="2065"/>
      <c r="BS1121" s="2065"/>
      <c r="BT1121" s="2065"/>
      <c r="BU1121" s="2065"/>
      <c r="BV1121" s="2065"/>
      <c r="BW1121" s="2065"/>
      <c r="BX1121" s="2065"/>
      <c r="BY1121" s="2065"/>
      <c r="BZ1121" s="2065"/>
      <c r="CA1121" s="2065"/>
      <c r="CB1121" s="2065"/>
      <c r="CC1121" s="2065"/>
      <c r="CD1121" s="2066"/>
      <c r="CE1121" s="76"/>
      <c r="CF1121" s="76"/>
      <c r="CG1121" s="77"/>
      <c r="CH1121" s="77"/>
      <c r="CN1121" s="85"/>
      <c r="CO1121" s="85"/>
      <c r="CP1121" s="85"/>
      <c r="CQ1121" s="85"/>
      <c r="CR1121" s="85"/>
      <c r="CS1121" s="85"/>
      <c r="CT1121" s="85"/>
      <c r="CU1121" s="85"/>
      <c r="CV1121" s="85"/>
    </row>
    <row r="1122" spans="1:100" ht="16.5" customHeight="1" thickBot="1" x14ac:dyDescent="0.25">
      <c r="A1122" s="132" t="str">
        <f>+IF('⑧一覧からの作成用データ（異動届）'!$AC$50="印刷ＯＫ→",1,"")</f>
        <v/>
      </c>
      <c r="B1122" s="2413"/>
      <c r="C1122" s="2413"/>
      <c r="D1122" s="2396"/>
      <c r="E1122" s="2396"/>
      <c r="F1122" s="2413"/>
      <c r="G1122" s="2413"/>
      <c r="H1122" s="2396"/>
      <c r="I1122" s="2396"/>
      <c r="J1122" s="486"/>
      <c r="K1122" s="2213"/>
      <c r="L1122" s="2213"/>
      <c r="M1122" s="2213"/>
      <c r="N1122" s="1529" t="s">
        <v>36</v>
      </c>
      <c r="O1122" s="2079"/>
      <c r="P1122" s="2079"/>
      <c r="Q1122" s="2079"/>
      <c r="R1122" s="2079"/>
      <c r="S1122" s="2079"/>
      <c r="T1122" s="2080"/>
      <c r="U1122" s="2081"/>
      <c r="V1122" s="2082"/>
      <c r="W1122" s="2082"/>
      <c r="X1122" s="2082"/>
      <c r="Y1122" s="2082"/>
      <c r="Z1122" s="2082"/>
      <c r="AA1122" s="2082"/>
      <c r="AB1122" s="2082"/>
      <c r="AC1122" s="2082"/>
      <c r="AD1122" s="2082"/>
      <c r="AE1122" s="2082"/>
      <c r="AF1122" s="2082"/>
      <c r="AG1122" s="2082"/>
      <c r="AH1122" s="2082"/>
      <c r="AI1122" s="2082"/>
      <c r="AJ1122" s="2082"/>
      <c r="AK1122" s="2082"/>
      <c r="AL1122" s="2082"/>
      <c r="AM1122" s="2082"/>
      <c r="AN1122" s="2082"/>
      <c r="AO1122" s="2083"/>
      <c r="AP1122" s="2182"/>
      <c r="AQ1122" s="2183"/>
      <c r="AR1122" s="2075"/>
      <c r="AS1122" s="2076"/>
      <c r="AT1122" s="2077"/>
      <c r="AU1122" s="2077"/>
      <c r="AV1122" s="2077"/>
      <c r="AW1122" s="2077"/>
      <c r="AX1122" s="2077"/>
      <c r="AY1122" s="2077"/>
      <c r="AZ1122" s="2077"/>
      <c r="BA1122" s="2077"/>
      <c r="BB1122" s="2077"/>
      <c r="BC1122" s="2077"/>
      <c r="BD1122" s="2077"/>
      <c r="BE1122" s="2077"/>
      <c r="BF1122" s="2078"/>
      <c r="BG1122" s="2165" t="s">
        <v>34</v>
      </c>
      <c r="BH1122" s="1564"/>
      <c r="BI1122" s="1564"/>
      <c r="BJ1122" s="1564"/>
      <c r="BK1122" s="1564"/>
      <c r="BL1122" s="1564"/>
      <c r="BM1122" s="1564"/>
      <c r="BN1122" s="1564"/>
      <c r="BO1122" s="1565"/>
      <c r="BP1122" s="2166"/>
      <c r="BQ1122" s="714"/>
      <c r="BR1122" s="714"/>
      <c r="BS1122" s="714"/>
      <c r="BT1122" s="714"/>
      <c r="BU1122" s="714"/>
      <c r="BV1122" s="714"/>
      <c r="BW1122" s="714"/>
      <c r="BX1122" s="714"/>
      <c r="BY1122" s="714"/>
      <c r="BZ1122" s="714"/>
      <c r="CA1122" s="714"/>
      <c r="CB1122" s="714"/>
      <c r="CC1122" s="714"/>
      <c r="CD1122" s="2167"/>
      <c r="CE1122" s="76"/>
      <c r="CF1122" s="76"/>
      <c r="CG1122" s="77"/>
      <c r="CH1122" s="77"/>
      <c r="CN1122" s="85"/>
      <c r="CO1122" s="85"/>
      <c r="CP1122" s="85"/>
      <c r="CQ1122" s="85"/>
      <c r="CR1122" s="85"/>
      <c r="CS1122" s="85"/>
      <c r="CT1122" s="85"/>
      <c r="CU1122" s="85"/>
      <c r="CV1122" s="85"/>
    </row>
    <row r="1123" spans="1:100" ht="16.5" customHeight="1" x14ac:dyDescent="0.2">
      <c r="A1123" s="132" t="str">
        <f>+IF('⑧一覧からの作成用データ（異動届）'!$AC$50="印刷ＯＫ→",1,"")</f>
        <v/>
      </c>
      <c r="B1123" s="2413"/>
      <c r="C1123" s="2413"/>
      <c r="D1123" s="2396"/>
      <c r="E1123" s="2396"/>
      <c r="F1123" s="2413"/>
      <c r="G1123" s="2413"/>
      <c r="H1123" s="2396"/>
      <c r="I1123" s="2396"/>
      <c r="J1123" s="486"/>
      <c r="K1123" s="2213"/>
      <c r="L1123" s="2213"/>
      <c r="M1123" s="2213"/>
      <c r="N1123" s="2186" t="s">
        <v>37</v>
      </c>
      <c r="O1123" s="2187"/>
      <c r="P1123" s="2187"/>
      <c r="Q1123" s="2187"/>
      <c r="R1123" s="2187"/>
      <c r="S1123" s="2187"/>
      <c r="T1123" s="2188"/>
      <c r="U1123" s="2192"/>
      <c r="V1123" s="2193"/>
      <c r="W1123" s="2193"/>
      <c r="X1123" s="2193"/>
      <c r="Y1123" s="2193"/>
      <c r="Z1123" s="2193"/>
      <c r="AA1123" s="2193"/>
      <c r="AB1123" s="2193"/>
      <c r="AC1123" s="2193"/>
      <c r="AD1123" s="2193"/>
      <c r="AE1123" s="2193"/>
      <c r="AF1123" s="2193"/>
      <c r="AG1123" s="2193"/>
      <c r="AH1123" s="2193"/>
      <c r="AI1123" s="2193"/>
      <c r="AJ1123" s="2193"/>
      <c r="AK1123" s="2193"/>
      <c r="AL1123" s="2193"/>
      <c r="AM1123" s="2193"/>
      <c r="AN1123" s="2193"/>
      <c r="AO1123" s="2194"/>
      <c r="AP1123" s="2182"/>
      <c r="AQ1123" s="2183"/>
      <c r="AR1123" s="2073" t="s">
        <v>4</v>
      </c>
      <c r="AS1123" s="2074"/>
      <c r="AT1123" s="2178"/>
      <c r="AU1123" s="2195"/>
      <c r="AV1123" s="2195"/>
      <c r="AW1123" s="2195"/>
      <c r="AX1123" s="2195"/>
      <c r="AY1123" s="2195"/>
      <c r="AZ1123" s="2195"/>
      <c r="BA1123" s="2195"/>
      <c r="BB1123" s="2195"/>
      <c r="BC1123" s="2195"/>
      <c r="BD1123" s="2195"/>
      <c r="BE1123" s="2195"/>
      <c r="BF1123" s="2195"/>
      <c r="BG1123" s="1640" t="s">
        <v>309</v>
      </c>
      <c r="BH1123" s="1590"/>
      <c r="BI1123" s="1590"/>
      <c r="BJ1123" s="1590"/>
      <c r="BK1123" s="1590"/>
      <c r="BL1123" s="1590"/>
      <c r="BM1123" s="1590"/>
      <c r="BN1123" s="1590"/>
      <c r="BO1123" s="2039"/>
      <c r="BP1123" s="2041"/>
      <c r="BQ1123" s="2042"/>
      <c r="BR1123" s="2042"/>
      <c r="BS1123" s="2043"/>
      <c r="BT1123" s="2047" t="s">
        <v>41</v>
      </c>
      <c r="BU1123" s="2048"/>
      <c r="BV1123" s="2048"/>
      <c r="BW1123" s="2051" t="s">
        <v>42</v>
      </c>
      <c r="BX1123" s="2051"/>
      <c r="BY1123" s="2051"/>
      <c r="BZ1123" s="2051"/>
      <c r="CA1123" s="2051" t="s">
        <v>43</v>
      </c>
      <c r="CB1123" s="2051"/>
      <c r="CC1123" s="2051"/>
      <c r="CD1123" s="2053"/>
      <c r="CE1123" s="76"/>
      <c r="CF1123" s="76"/>
      <c r="CG1123" s="77"/>
      <c r="CH1123" s="77"/>
      <c r="CN1123" s="85"/>
      <c r="CO1123" s="85"/>
      <c r="CP1123" s="85"/>
      <c r="CQ1123" s="85"/>
      <c r="CR1123" s="85"/>
      <c r="CS1123" s="85"/>
      <c r="CT1123" s="85"/>
      <c r="CU1123" s="85"/>
      <c r="CV1123" s="85"/>
    </row>
    <row r="1124" spans="1:100" ht="12" customHeight="1" thickBot="1" x14ac:dyDescent="0.25">
      <c r="A1124" s="132" t="str">
        <f>+IF('⑧一覧からの作成用データ（異動届）'!$AC$50="印刷ＯＫ→",1,"")</f>
        <v/>
      </c>
      <c r="B1124" s="2413"/>
      <c r="C1124" s="2413"/>
      <c r="D1124" s="2396"/>
      <c r="E1124" s="2396"/>
      <c r="F1124" s="2413"/>
      <c r="G1124" s="2413"/>
      <c r="H1124" s="2396"/>
      <c r="I1124" s="2396"/>
      <c r="J1124" s="486"/>
      <c r="K1124" s="2213"/>
      <c r="L1124" s="2213"/>
      <c r="M1124" s="2213"/>
      <c r="N1124" s="2189"/>
      <c r="O1124" s="2190"/>
      <c r="P1124" s="2190"/>
      <c r="Q1124" s="2190"/>
      <c r="R1124" s="2190"/>
      <c r="S1124" s="2190"/>
      <c r="T1124" s="2191"/>
      <c r="U1124" s="2070"/>
      <c r="V1124" s="2071"/>
      <c r="W1124" s="2071"/>
      <c r="X1124" s="2071"/>
      <c r="Y1124" s="2071"/>
      <c r="Z1124" s="2071"/>
      <c r="AA1124" s="2071"/>
      <c r="AB1124" s="2071"/>
      <c r="AC1124" s="2071"/>
      <c r="AD1124" s="2071"/>
      <c r="AE1124" s="2071"/>
      <c r="AF1124" s="2071"/>
      <c r="AG1124" s="2071"/>
      <c r="AH1124" s="2071"/>
      <c r="AI1124" s="2071"/>
      <c r="AJ1124" s="2071"/>
      <c r="AK1124" s="2071"/>
      <c r="AL1124" s="2071"/>
      <c r="AM1124" s="2071"/>
      <c r="AN1124" s="2071"/>
      <c r="AO1124" s="2072"/>
      <c r="AP1124" s="2184"/>
      <c r="AQ1124" s="2185"/>
      <c r="AR1124" s="2075"/>
      <c r="AS1124" s="2076"/>
      <c r="AT1124" s="2196"/>
      <c r="AU1124" s="2197"/>
      <c r="AV1124" s="2197"/>
      <c r="AW1124" s="2197"/>
      <c r="AX1124" s="2197"/>
      <c r="AY1124" s="2197"/>
      <c r="AZ1124" s="2197"/>
      <c r="BA1124" s="2197"/>
      <c r="BB1124" s="2197"/>
      <c r="BC1124" s="2197"/>
      <c r="BD1124" s="2197"/>
      <c r="BE1124" s="2197"/>
      <c r="BF1124" s="2197"/>
      <c r="BG1124" s="1637"/>
      <c r="BH1124" s="1638"/>
      <c r="BI1124" s="1638"/>
      <c r="BJ1124" s="1638"/>
      <c r="BK1124" s="1638"/>
      <c r="BL1124" s="1638"/>
      <c r="BM1124" s="1638"/>
      <c r="BN1124" s="1638"/>
      <c r="BO1124" s="2040"/>
      <c r="BP1124" s="2044"/>
      <c r="BQ1124" s="2045"/>
      <c r="BR1124" s="2045"/>
      <c r="BS1124" s="2046"/>
      <c r="BT1124" s="2049"/>
      <c r="BU1124" s="2050"/>
      <c r="BV1124" s="2050"/>
      <c r="BW1124" s="2052"/>
      <c r="BX1124" s="2052"/>
      <c r="BY1124" s="2052"/>
      <c r="BZ1124" s="2052"/>
      <c r="CA1124" s="2052"/>
      <c r="CB1124" s="2052"/>
      <c r="CC1124" s="2052"/>
      <c r="CD1124" s="2054"/>
      <c r="CE1124" s="76"/>
      <c r="CF1124" s="76"/>
      <c r="CG1124" s="77"/>
      <c r="CH1124" s="77"/>
      <c r="CN1124" s="85"/>
      <c r="CO1124" s="85"/>
      <c r="CP1124" s="85"/>
      <c r="CQ1124" s="85"/>
      <c r="CR1124" s="85"/>
      <c r="CS1124" s="85"/>
      <c r="CT1124" s="85"/>
      <c r="CU1124" s="85"/>
      <c r="CV1124" s="85"/>
    </row>
    <row r="1125" spans="1:100" ht="6.75" customHeight="1" x14ac:dyDescent="0.2">
      <c r="A1125" s="132" t="str">
        <f>+IF('⑧一覧からの作成用データ（異動届）'!$AC$50="印刷ＯＫ→",1,"")</f>
        <v/>
      </c>
      <c r="B1125" s="2413"/>
      <c r="C1125" s="2413"/>
      <c r="D1125" s="2396"/>
      <c r="E1125" s="2396"/>
      <c r="F1125" s="2413"/>
      <c r="G1125" s="2413"/>
      <c r="H1125" s="2396"/>
      <c r="I1125" s="2396"/>
      <c r="J1125" s="486"/>
      <c r="K1125" s="2055" t="s">
        <v>79</v>
      </c>
      <c r="L1125" s="2055"/>
      <c r="M1125" s="2055"/>
      <c r="N1125" s="2055"/>
      <c r="O1125" s="2055"/>
      <c r="P1125" s="2055"/>
      <c r="Q1125" s="2055"/>
      <c r="R1125" s="2055"/>
      <c r="S1125" s="2055"/>
      <c r="T1125" s="2055"/>
      <c r="U1125" s="2055"/>
      <c r="V1125" s="2055"/>
      <c r="W1125" s="2055"/>
      <c r="X1125" s="2055"/>
      <c r="Y1125" s="2055"/>
      <c r="Z1125" s="2055"/>
      <c r="AA1125" s="2055"/>
      <c r="AB1125" s="2055"/>
      <c r="AC1125" s="2055"/>
      <c r="AD1125" s="2055"/>
      <c r="AE1125" s="2055"/>
      <c r="AF1125" s="2055"/>
      <c r="AG1125" s="2055"/>
      <c r="AH1125" s="2055"/>
      <c r="AI1125" s="2055"/>
      <c r="AJ1125" s="2055"/>
      <c r="AK1125" s="2055"/>
      <c r="AL1125" s="2055"/>
      <c r="AM1125" s="2055"/>
      <c r="AN1125" s="2055"/>
      <c r="AO1125" s="2055"/>
      <c r="AP1125" s="2055"/>
      <c r="AQ1125" s="2055"/>
      <c r="AR1125" s="2055"/>
      <c r="AS1125" s="2055"/>
      <c r="AT1125" s="2055"/>
      <c r="AU1125" s="2055"/>
      <c r="AV1125" s="2055"/>
      <c r="AW1125" s="2055"/>
      <c r="AX1125" s="2055"/>
      <c r="AY1125" s="2055"/>
      <c r="AZ1125" s="2055"/>
      <c r="BA1125" s="2055"/>
      <c r="BB1125" s="2055"/>
      <c r="BC1125" s="2055"/>
      <c r="BD1125" s="2055"/>
      <c r="BE1125" s="2055"/>
      <c r="BF1125" s="2055"/>
      <c r="BG1125" s="60"/>
      <c r="BH1125" s="60"/>
      <c r="BI1125" s="60"/>
      <c r="BJ1125" s="60"/>
      <c r="BK1125" s="61"/>
      <c r="BL1125" s="76"/>
      <c r="BM1125" s="76"/>
      <c r="BN1125" s="76"/>
      <c r="BO1125" s="76"/>
      <c r="BP1125" s="76"/>
      <c r="BQ1125" s="76"/>
      <c r="BR1125" s="76"/>
      <c r="BS1125" s="76"/>
      <c r="BT1125" s="76"/>
      <c r="BU1125" s="76"/>
      <c r="BV1125" s="76"/>
      <c r="BW1125" s="76"/>
      <c r="BX1125" s="76"/>
      <c r="BY1125" s="76"/>
      <c r="BZ1125" s="76"/>
      <c r="CA1125" s="76"/>
      <c r="CB1125" s="76"/>
      <c r="CC1125" s="76"/>
      <c r="CD1125" s="76"/>
      <c r="CE1125" s="76"/>
      <c r="CF1125" s="76"/>
      <c r="CG1125" s="77"/>
      <c r="CH1125" s="77"/>
      <c r="CN1125" s="85"/>
      <c r="CO1125" s="85"/>
      <c r="CP1125" s="85"/>
      <c r="CQ1125" s="85"/>
      <c r="CR1125" s="85"/>
      <c r="CS1125" s="85"/>
      <c r="CT1125" s="85"/>
      <c r="CU1125" s="85"/>
      <c r="CV1125" s="85"/>
    </row>
    <row r="1126" spans="1:100" ht="13.5" customHeight="1" thickBot="1" x14ac:dyDescent="0.25">
      <c r="A1126" s="132" t="str">
        <f>+IF('⑧一覧からの作成用データ（異動届）'!$AC$50="印刷ＯＫ→",1,"")</f>
        <v/>
      </c>
      <c r="B1126" s="2413"/>
      <c r="C1126" s="2413"/>
      <c r="D1126" s="2396"/>
      <c r="E1126" s="2396"/>
      <c r="F1126" s="2413"/>
      <c r="G1126" s="2413"/>
      <c r="H1126" s="2396"/>
      <c r="I1126" s="2396"/>
      <c r="J1126" s="486"/>
      <c r="K1126" s="2056"/>
      <c r="L1126" s="2056"/>
      <c r="M1126" s="2056"/>
      <c r="N1126" s="2056"/>
      <c r="O1126" s="2056"/>
      <c r="P1126" s="2056"/>
      <c r="Q1126" s="2056"/>
      <c r="R1126" s="2056"/>
      <c r="S1126" s="2056"/>
      <c r="T1126" s="2056"/>
      <c r="U1126" s="2056"/>
      <c r="V1126" s="2056"/>
      <c r="W1126" s="2056"/>
      <c r="X1126" s="2056"/>
      <c r="Y1126" s="2056"/>
      <c r="Z1126" s="2056"/>
      <c r="AA1126" s="2056"/>
      <c r="AB1126" s="2056"/>
      <c r="AC1126" s="2056"/>
      <c r="AD1126" s="2056"/>
      <c r="AE1126" s="2056"/>
      <c r="AF1126" s="2056"/>
      <c r="AG1126" s="2056"/>
      <c r="AH1126" s="2056"/>
      <c r="AI1126" s="2056"/>
      <c r="AJ1126" s="2056"/>
      <c r="AK1126" s="2056"/>
      <c r="AL1126" s="2056"/>
      <c r="AM1126" s="2056"/>
      <c r="AN1126" s="2056"/>
      <c r="AO1126" s="2056"/>
      <c r="AP1126" s="2056"/>
      <c r="AQ1126" s="2056"/>
      <c r="AR1126" s="2056"/>
      <c r="AS1126" s="2056"/>
      <c r="AT1126" s="2056"/>
      <c r="AU1126" s="2056"/>
      <c r="AV1126" s="2056"/>
      <c r="AW1126" s="2056"/>
      <c r="AX1126" s="2056"/>
      <c r="AY1126" s="2056"/>
      <c r="AZ1126" s="2056"/>
      <c r="BA1126" s="2056"/>
      <c r="BB1126" s="2056"/>
      <c r="BC1126" s="2056"/>
      <c r="BD1126" s="2056"/>
      <c r="BE1126" s="2056"/>
      <c r="BF1126" s="2056"/>
      <c r="BG1126" s="60"/>
      <c r="BH1126" s="60"/>
      <c r="BI1126" s="60"/>
      <c r="BJ1126" s="60"/>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76"/>
      <c r="CF1126" s="76"/>
      <c r="CG1126" s="91"/>
      <c r="CH1126" s="77"/>
      <c r="CN1126" s="85"/>
      <c r="CO1126" s="85"/>
      <c r="CP1126" s="85"/>
      <c r="CQ1126" s="85"/>
      <c r="CR1126" s="85"/>
      <c r="CS1126" s="85"/>
      <c r="CT1126" s="85"/>
      <c r="CU1126" s="85"/>
    </row>
    <row r="1127" spans="1:100" ht="11.25" customHeight="1" thickBot="1" x14ac:dyDescent="0.25">
      <c r="A1127" s="132" t="str">
        <f>+IF('⑧一覧からの作成用データ（異動届）'!$AC$50="印刷ＯＫ→",1,"")</f>
        <v/>
      </c>
      <c r="B1127" s="2413"/>
      <c r="C1127" s="2413"/>
      <c r="D1127" s="2396"/>
      <c r="E1127" s="2396"/>
      <c r="F1127" s="2413"/>
      <c r="G1127" s="2413"/>
      <c r="H1127" s="2396"/>
      <c r="I1127" s="2396"/>
      <c r="J1127" s="486"/>
      <c r="K1127" s="2152" t="s">
        <v>44</v>
      </c>
      <c r="L1127" s="2153"/>
      <c r="M1127" s="2153"/>
      <c r="N1127" s="2153"/>
      <c r="O1127" s="2154"/>
      <c r="P1127" s="2158" t="s">
        <v>46</v>
      </c>
      <c r="Q1127" s="2159"/>
      <c r="R1127" s="2159"/>
      <c r="S1127" s="2159"/>
      <c r="T1127" s="2159"/>
      <c r="U1127" s="2159"/>
      <c r="V1127" s="2159"/>
      <c r="W1127" s="2159"/>
      <c r="X1127" s="2117" t="str">
        <f>'⑧一覧からの作成用データ（異動届）'!$R$50&amp;""</f>
        <v/>
      </c>
      <c r="Y1127" s="2117"/>
      <c r="Z1127" s="2117"/>
      <c r="AA1127" s="2119" t="s">
        <v>48</v>
      </c>
      <c r="AB1127" s="2119"/>
      <c r="AC1127" s="2119"/>
      <c r="AD1127" s="2119"/>
      <c r="AE1127" s="2119"/>
      <c r="AF1127" s="2119"/>
      <c r="AG1127" s="2119"/>
      <c r="AH1127" s="2119"/>
      <c r="AI1127" s="2119"/>
      <c r="AJ1127" s="2119"/>
      <c r="AK1127" s="2119"/>
      <c r="AL1127" s="2119"/>
      <c r="AM1127" s="2119"/>
      <c r="AN1127" s="2119"/>
      <c r="AO1127" s="2119"/>
      <c r="AP1127" s="2119"/>
      <c r="AQ1127" s="2119"/>
      <c r="AR1127" s="2119"/>
      <c r="AS1127" s="2120"/>
      <c r="AT1127" s="2160" t="s">
        <v>50</v>
      </c>
      <c r="AU1127" s="2160"/>
      <c r="AV1127" s="2160"/>
      <c r="AW1127" s="2160"/>
      <c r="AX1127" s="2160"/>
      <c r="AY1127" s="2160"/>
      <c r="AZ1127" s="2161" t="s">
        <v>53</v>
      </c>
      <c r="BA1127" s="2162"/>
      <c r="BB1127" s="2162"/>
      <c r="BC1127" s="2162"/>
      <c r="BD1127" s="2162"/>
      <c r="BE1127" s="2162"/>
      <c r="BF1127" s="2162"/>
      <c r="BG1127" s="2162"/>
      <c r="BH1127" s="2162"/>
      <c r="BI1127" s="2162"/>
      <c r="BJ1127" s="2162"/>
      <c r="BK1127" s="2036" t="s">
        <v>54</v>
      </c>
      <c r="BL1127" s="2037"/>
      <c r="BM1127" s="2037"/>
      <c r="BN1127" s="2037"/>
      <c r="BO1127" s="2037"/>
      <c r="BP1127" s="2037"/>
      <c r="BQ1127" s="2037"/>
      <c r="BR1127" s="2037"/>
      <c r="BS1127" s="2037"/>
      <c r="BT1127" s="2037"/>
      <c r="BU1127" s="2037"/>
      <c r="BV1127" s="2037"/>
      <c r="BW1127" s="2037"/>
      <c r="BX1127" s="2037"/>
      <c r="BY1127" s="2037"/>
      <c r="BZ1127" s="2037"/>
      <c r="CA1127" s="2037"/>
      <c r="CB1127" s="2037"/>
      <c r="CC1127" s="2037"/>
      <c r="CD1127" s="2038"/>
      <c r="CE1127" s="90"/>
      <c r="CF1127" s="90"/>
      <c r="CG1127" s="91"/>
      <c r="CH1127" s="77"/>
      <c r="CN1127" s="85"/>
      <c r="CO1127" s="85"/>
      <c r="CP1127" s="85"/>
      <c r="CQ1127" s="85"/>
      <c r="CR1127" s="85"/>
      <c r="CS1127" s="85"/>
      <c r="CT1127" s="85"/>
      <c r="CU1127" s="85"/>
    </row>
    <row r="1128" spans="1:100" ht="11.25" customHeight="1" x14ac:dyDescent="0.2">
      <c r="A1128" s="132" t="str">
        <f>+IF('⑧一覧からの作成用データ（異動届）'!$AC$50="印刷ＯＫ→",1,"")</f>
        <v/>
      </c>
      <c r="B1128" s="2413"/>
      <c r="C1128" s="2413"/>
      <c r="D1128" s="2396"/>
      <c r="E1128" s="2396"/>
      <c r="F1128" s="2413"/>
      <c r="G1128" s="2413"/>
      <c r="H1128" s="2396"/>
      <c r="I1128" s="2396"/>
      <c r="J1128" s="486"/>
      <c r="K1128" s="2155"/>
      <c r="L1128" s="2156"/>
      <c r="M1128" s="2156"/>
      <c r="N1128" s="2156"/>
      <c r="O1128" s="2157"/>
      <c r="P1128" s="2145"/>
      <c r="Q1128" s="2146"/>
      <c r="R1128" s="2146"/>
      <c r="S1128" s="2146"/>
      <c r="T1128" s="2146"/>
      <c r="U1128" s="2146"/>
      <c r="V1128" s="2146"/>
      <c r="W1128" s="2146"/>
      <c r="X1128" s="2118"/>
      <c r="Y1128" s="2118"/>
      <c r="Z1128" s="2118"/>
      <c r="AA1128" s="2084"/>
      <c r="AB1128" s="2084"/>
      <c r="AC1128" s="2084"/>
      <c r="AD1128" s="2084"/>
      <c r="AE1128" s="2084"/>
      <c r="AF1128" s="2084"/>
      <c r="AG1128" s="2084"/>
      <c r="AH1128" s="2084"/>
      <c r="AI1128" s="2084"/>
      <c r="AJ1128" s="2084"/>
      <c r="AK1128" s="2084"/>
      <c r="AL1128" s="2084"/>
      <c r="AM1128" s="2084"/>
      <c r="AN1128" s="2084"/>
      <c r="AO1128" s="2084"/>
      <c r="AP1128" s="2084"/>
      <c r="AQ1128" s="2084"/>
      <c r="AR1128" s="2084"/>
      <c r="AS1128" s="2086"/>
      <c r="AT1128" s="2160"/>
      <c r="AU1128" s="2160"/>
      <c r="AV1128" s="2160"/>
      <c r="AW1128" s="2160"/>
      <c r="AX1128" s="2160"/>
      <c r="AY1128" s="2160"/>
      <c r="AZ1128" s="2163"/>
      <c r="BA1128" s="2164"/>
      <c r="BB1128" s="2164"/>
      <c r="BC1128" s="2164"/>
      <c r="BD1128" s="2164"/>
      <c r="BE1128" s="2164"/>
      <c r="BF1128" s="2164"/>
      <c r="BG1128" s="2164"/>
      <c r="BH1128" s="2164"/>
      <c r="BI1128" s="2164"/>
      <c r="BJ1128" s="2164"/>
      <c r="BK1128" s="51"/>
      <c r="BL1128" s="2123" t="str">
        <f>IF('⑧一覧からの作成用データ（異動届）'!$Z$50="","",'⑧一覧からの作成用データ（異動届）'!$Z$50)</f>
        <v/>
      </c>
      <c r="BM1128" s="2124"/>
      <c r="BN1128" s="2124"/>
      <c r="BO1128" s="2124"/>
      <c r="BP1128" s="2125"/>
      <c r="BQ1128" s="2132" t="s">
        <v>312</v>
      </c>
      <c r="BR1128" s="2133"/>
      <c r="BS1128" s="2133"/>
      <c r="BT1128" s="2133"/>
      <c r="BU1128" s="2133"/>
      <c r="BV1128" s="2133"/>
      <c r="BW1128" s="2133"/>
      <c r="BX1128" s="2133"/>
      <c r="BY1128" s="2133"/>
      <c r="BZ1128" s="2133"/>
      <c r="CA1128" s="2133"/>
      <c r="CB1128" s="2133"/>
      <c r="CC1128" s="2133"/>
      <c r="CD1128" s="2134"/>
      <c r="CE1128" s="90"/>
      <c r="CF1128" s="90"/>
      <c r="CG1128" s="91"/>
      <c r="CH1128" s="77"/>
    </row>
    <row r="1129" spans="1:100" ht="11.25" customHeight="1" x14ac:dyDescent="0.2">
      <c r="A1129" s="132" t="str">
        <f>+IF('⑧一覧からの作成用データ（異動届）'!$AC$50="印刷ＯＫ→",1,"")</f>
        <v/>
      </c>
      <c r="B1129" s="2413"/>
      <c r="C1129" s="2413"/>
      <c r="D1129" s="2396"/>
      <c r="E1129" s="2396"/>
      <c r="F1129" s="2413"/>
      <c r="G1129" s="2413"/>
      <c r="H1129" s="2396"/>
      <c r="I1129" s="2396"/>
      <c r="J1129" s="486"/>
      <c r="K1129" s="2139" t="s">
        <v>45</v>
      </c>
      <c r="L1129" s="2140"/>
      <c r="M1129" s="2140"/>
      <c r="N1129" s="2140"/>
      <c r="O1129" s="2141"/>
      <c r="P1129" s="2145" t="s">
        <v>47</v>
      </c>
      <c r="Q1129" s="2146"/>
      <c r="R1129" s="2146"/>
      <c r="S1129" s="2146"/>
      <c r="T1129" s="2146"/>
      <c r="U1129" s="2146"/>
      <c r="V1129" s="2146"/>
      <c r="W1129" s="2146"/>
      <c r="X1129" s="2085"/>
      <c r="Y1129" s="2085"/>
      <c r="Z1129" s="2085"/>
      <c r="AA1129" s="2084" t="s">
        <v>49</v>
      </c>
      <c r="AB1129" s="2084"/>
      <c r="AC1129" s="2084"/>
      <c r="AD1129" s="2084"/>
      <c r="AE1129" s="2084"/>
      <c r="AF1129" s="2084"/>
      <c r="AG1129" s="2084"/>
      <c r="AH1129" s="2084"/>
      <c r="AI1129" s="2084"/>
      <c r="AJ1129" s="2084"/>
      <c r="AK1129" s="2084"/>
      <c r="AL1129" s="2084"/>
      <c r="AM1129" s="2084"/>
      <c r="AN1129" s="2084"/>
      <c r="AO1129" s="2084"/>
      <c r="AP1129" s="2084"/>
      <c r="AQ1129" s="2084"/>
      <c r="AR1129" s="2084"/>
      <c r="AS1129" s="2086"/>
      <c r="AT1129" s="2150" t="s">
        <v>506</v>
      </c>
      <c r="AU1129" s="2105"/>
      <c r="AV1129" s="2105" t="s">
        <v>51</v>
      </c>
      <c r="AW1129" s="2105" t="s">
        <v>231</v>
      </c>
      <c r="AX1129" s="2105"/>
      <c r="AY1129" s="2099" t="s">
        <v>52</v>
      </c>
      <c r="AZ1129" s="2101" t="str">
        <f>'⑧一覧からの作成用データ（異動届）'!$AB$50&amp;""</f>
        <v/>
      </c>
      <c r="BA1129" s="2102"/>
      <c r="BB1129" s="2102"/>
      <c r="BC1129" s="2102"/>
      <c r="BD1129" s="2102"/>
      <c r="BE1129" s="2102"/>
      <c r="BF1129" s="2102"/>
      <c r="BG1129" s="2102"/>
      <c r="BH1129" s="2102"/>
      <c r="BI1129" s="2105" t="s">
        <v>6</v>
      </c>
      <c r="BJ1129" s="2105"/>
      <c r="BK1129" s="51"/>
      <c r="BL1129" s="2126"/>
      <c r="BM1129" s="2127"/>
      <c r="BN1129" s="2127"/>
      <c r="BO1129" s="2127"/>
      <c r="BP1129" s="2128"/>
      <c r="BQ1129" s="2135"/>
      <c r="BR1129" s="2133"/>
      <c r="BS1129" s="2133"/>
      <c r="BT1129" s="2133"/>
      <c r="BU1129" s="2133"/>
      <c r="BV1129" s="2133"/>
      <c r="BW1129" s="2133"/>
      <c r="BX1129" s="2133"/>
      <c r="BY1129" s="2133"/>
      <c r="BZ1129" s="2133"/>
      <c r="CA1129" s="2133"/>
      <c r="CB1129" s="2133"/>
      <c r="CC1129" s="2133"/>
      <c r="CD1129" s="2134"/>
      <c r="CE1129" s="90"/>
      <c r="CF1129" s="90"/>
      <c r="CG1129" s="91"/>
      <c r="CH1129" s="77"/>
    </row>
    <row r="1130" spans="1:100" ht="11.25" customHeight="1" thickBot="1" x14ac:dyDescent="0.25">
      <c r="A1130" s="132" t="str">
        <f>+IF('⑧一覧からの作成用データ（異動届）'!$AC$50="印刷ＯＫ→",1,"")</f>
        <v/>
      </c>
      <c r="B1130" s="2413"/>
      <c r="C1130" s="2413"/>
      <c r="D1130" s="2396"/>
      <c r="E1130" s="2396"/>
      <c r="F1130" s="2413"/>
      <c r="G1130" s="2413"/>
      <c r="H1130" s="2396"/>
      <c r="I1130" s="2396"/>
      <c r="J1130" s="486"/>
      <c r="K1130" s="2142"/>
      <c r="L1130" s="2143"/>
      <c r="M1130" s="2143"/>
      <c r="N1130" s="2143"/>
      <c r="O1130" s="2144"/>
      <c r="P1130" s="2147"/>
      <c r="Q1130" s="2148"/>
      <c r="R1130" s="2148"/>
      <c r="S1130" s="2148"/>
      <c r="T1130" s="2148"/>
      <c r="U1130" s="2148"/>
      <c r="V1130" s="2148"/>
      <c r="W1130" s="2148"/>
      <c r="X1130" s="2149"/>
      <c r="Y1130" s="2149"/>
      <c r="Z1130" s="2149"/>
      <c r="AA1130" s="2094"/>
      <c r="AB1130" s="2094"/>
      <c r="AC1130" s="2094"/>
      <c r="AD1130" s="2094"/>
      <c r="AE1130" s="2094"/>
      <c r="AF1130" s="2094"/>
      <c r="AG1130" s="2094"/>
      <c r="AH1130" s="2094"/>
      <c r="AI1130" s="2094"/>
      <c r="AJ1130" s="2094"/>
      <c r="AK1130" s="2094"/>
      <c r="AL1130" s="2094"/>
      <c r="AM1130" s="2094"/>
      <c r="AN1130" s="2094"/>
      <c r="AO1130" s="2094"/>
      <c r="AP1130" s="2094"/>
      <c r="AQ1130" s="2094"/>
      <c r="AR1130" s="2094"/>
      <c r="AS1130" s="2095"/>
      <c r="AT1130" s="2151"/>
      <c r="AU1130" s="2106"/>
      <c r="AV1130" s="2106"/>
      <c r="AW1130" s="2106"/>
      <c r="AX1130" s="2106"/>
      <c r="AY1130" s="2100"/>
      <c r="AZ1130" s="2103"/>
      <c r="BA1130" s="2104"/>
      <c r="BB1130" s="2104"/>
      <c r="BC1130" s="2104"/>
      <c r="BD1130" s="2104"/>
      <c r="BE1130" s="2104"/>
      <c r="BF1130" s="2104"/>
      <c r="BG1130" s="2104"/>
      <c r="BH1130" s="2104"/>
      <c r="BI1130" s="2106"/>
      <c r="BJ1130" s="2106"/>
      <c r="BK1130" s="52"/>
      <c r="BL1130" s="2129"/>
      <c r="BM1130" s="2130"/>
      <c r="BN1130" s="2130"/>
      <c r="BO1130" s="2130"/>
      <c r="BP1130" s="2131"/>
      <c r="BQ1130" s="2136"/>
      <c r="BR1130" s="2137"/>
      <c r="BS1130" s="2137"/>
      <c r="BT1130" s="2137"/>
      <c r="BU1130" s="2137"/>
      <c r="BV1130" s="2137"/>
      <c r="BW1130" s="2137"/>
      <c r="BX1130" s="2137"/>
      <c r="BY1130" s="2137"/>
      <c r="BZ1130" s="2137"/>
      <c r="CA1130" s="2137"/>
      <c r="CB1130" s="2137"/>
      <c r="CC1130" s="2137"/>
      <c r="CD1130" s="2138"/>
      <c r="CE1130" s="90"/>
      <c r="CF1130" s="90"/>
      <c r="CG1130" s="91"/>
      <c r="CH1130" s="77"/>
    </row>
    <row r="1131" spans="1:100" ht="6.75" customHeight="1" x14ac:dyDescent="0.2">
      <c r="A1131" s="132" t="str">
        <f>+IF('⑧一覧からの作成用データ（異動届）'!$AC$50="印刷ＯＫ→",1,"")</f>
        <v/>
      </c>
      <c r="B1131" s="2413"/>
      <c r="C1131" s="2413"/>
      <c r="D1131" s="2396"/>
      <c r="E1131" s="2396"/>
      <c r="F1131" s="2413"/>
      <c r="G1131" s="2413"/>
      <c r="H1131" s="2396"/>
      <c r="I1131" s="2396"/>
      <c r="J1131" s="486"/>
      <c r="K1131" s="2107" t="s">
        <v>80</v>
      </c>
      <c r="L1131" s="2107"/>
      <c r="M1131" s="2107"/>
      <c r="N1131" s="2107"/>
      <c r="O1131" s="2107"/>
      <c r="P1131" s="2107"/>
      <c r="Q1131" s="2107"/>
      <c r="R1131" s="2107"/>
      <c r="S1131" s="2107"/>
      <c r="T1131" s="2107"/>
      <c r="U1131" s="2107"/>
      <c r="V1131" s="2107"/>
      <c r="W1131" s="2107"/>
      <c r="X1131" s="2107"/>
      <c r="Y1131" s="2107"/>
      <c r="Z1131" s="2107"/>
      <c r="AA1131" s="2107"/>
      <c r="AB1131" s="2107"/>
      <c r="AC1131" s="2107"/>
      <c r="AD1131" s="2107"/>
      <c r="AE1131" s="2107"/>
      <c r="AF1131" s="2107"/>
      <c r="AG1131" s="2107"/>
      <c r="AH1131" s="2107"/>
      <c r="AI1131" s="2107"/>
      <c r="AJ1131" s="2107"/>
      <c r="AK1131" s="2107"/>
      <c r="AL1131" s="2107"/>
      <c r="AM1131" s="2107"/>
      <c r="AN1131" s="2107"/>
      <c r="AO1131" s="2107"/>
      <c r="AP1131" s="2107"/>
      <c r="AQ1131" s="2107"/>
      <c r="AR1131" s="2107"/>
      <c r="AS1131" s="2107"/>
      <c r="AT1131" s="2107"/>
      <c r="AU1131" s="2107"/>
      <c r="AV1131" s="2107"/>
      <c r="AW1131" s="2107"/>
      <c r="AX1131" s="2107"/>
      <c r="AY1131" s="2107"/>
      <c r="AZ1131" s="2107"/>
      <c r="BA1131" s="2107"/>
      <c r="BB1131" s="2107"/>
      <c r="BC1131" s="2107"/>
      <c r="BD1131" s="2107"/>
      <c r="BE1131" s="2107"/>
      <c r="BF1131" s="2107"/>
      <c r="BG1131" s="53"/>
      <c r="BH1131" s="53"/>
      <c r="BI1131" s="53"/>
      <c r="BJ1131" s="53"/>
      <c r="BK1131" s="54"/>
      <c r="BL1131" s="54"/>
      <c r="BM1131" s="54"/>
      <c r="BN1131" s="54"/>
      <c r="BO1131" s="54"/>
      <c r="BP1131" s="54"/>
      <c r="BQ1131" s="54"/>
      <c r="BR1131" s="54"/>
      <c r="BS1131" s="54"/>
      <c r="BT1131" s="54"/>
      <c r="BU1131" s="54"/>
      <c r="BV1131" s="54"/>
      <c r="BW1131" s="54"/>
      <c r="BX1131" s="54"/>
      <c r="BY1131" s="54"/>
      <c r="BZ1131" s="54"/>
      <c r="CA1131" s="54"/>
      <c r="CB1131" s="55"/>
      <c r="CC1131" s="55"/>
      <c r="CD1131" s="55"/>
      <c r="CE1131" s="90"/>
      <c r="CF1131" s="90"/>
      <c r="CG1131" s="91"/>
      <c r="CH1131" s="77"/>
    </row>
    <row r="1132" spans="1:100" ht="13.5" customHeight="1" x14ac:dyDescent="0.2">
      <c r="A1132" s="132" t="str">
        <f>+IF('⑧一覧からの作成用データ（異動届）'!$AC$50="印刷ＯＫ→",1,"")</f>
        <v/>
      </c>
      <c r="B1132" s="2413"/>
      <c r="C1132" s="2413"/>
      <c r="D1132" s="2396"/>
      <c r="E1132" s="2396"/>
      <c r="F1132" s="2413"/>
      <c r="G1132" s="2413"/>
      <c r="H1132" s="2396"/>
      <c r="I1132" s="2396"/>
      <c r="J1132" s="486"/>
      <c r="K1132" s="2108"/>
      <c r="L1132" s="2108"/>
      <c r="M1132" s="2108"/>
      <c r="N1132" s="2108"/>
      <c r="O1132" s="2108"/>
      <c r="P1132" s="2108"/>
      <c r="Q1132" s="2108"/>
      <c r="R1132" s="2108"/>
      <c r="S1132" s="2108"/>
      <c r="T1132" s="2108"/>
      <c r="U1132" s="2108"/>
      <c r="V1132" s="2108"/>
      <c r="W1132" s="2108"/>
      <c r="X1132" s="2108"/>
      <c r="Y1132" s="2108"/>
      <c r="Z1132" s="2108"/>
      <c r="AA1132" s="2108"/>
      <c r="AB1132" s="2108"/>
      <c r="AC1132" s="2108"/>
      <c r="AD1132" s="2108"/>
      <c r="AE1132" s="2108"/>
      <c r="AF1132" s="2108"/>
      <c r="AG1132" s="2108"/>
      <c r="AH1132" s="2108"/>
      <c r="AI1132" s="2108"/>
      <c r="AJ1132" s="2108"/>
      <c r="AK1132" s="2108"/>
      <c r="AL1132" s="2108"/>
      <c r="AM1132" s="2108"/>
      <c r="AN1132" s="2108"/>
      <c r="AO1132" s="2108"/>
      <c r="AP1132" s="2108"/>
      <c r="AQ1132" s="2108"/>
      <c r="AR1132" s="2108"/>
      <c r="AS1132" s="2108"/>
      <c r="AT1132" s="2108"/>
      <c r="AU1132" s="2108"/>
      <c r="AV1132" s="2108"/>
      <c r="AW1132" s="2108"/>
      <c r="AX1132" s="2108"/>
      <c r="AY1132" s="2108"/>
      <c r="AZ1132" s="2108"/>
      <c r="BA1132" s="2108"/>
      <c r="BB1132" s="2108"/>
      <c r="BC1132" s="2108"/>
      <c r="BD1132" s="2108"/>
      <c r="BE1132" s="2108"/>
      <c r="BF1132" s="2108"/>
      <c r="BG1132" s="53"/>
      <c r="BH1132" s="53"/>
      <c r="BI1132" s="53"/>
      <c r="BJ1132" s="53"/>
      <c r="BK1132" s="55"/>
      <c r="BL1132" s="55"/>
      <c r="BM1132" s="55"/>
      <c r="BN1132" s="55"/>
      <c r="BO1132" s="55"/>
      <c r="BP1132" s="55"/>
      <c r="BQ1132" s="55"/>
      <c r="BR1132" s="55"/>
      <c r="BS1132" s="55"/>
      <c r="BT1132" s="55"/>
      <c r="BU1132" s="55"/>
      <c r="BV1132" s="55"/>
      <c r="BW1132" s="55"/>
      <c r="BX1132" s="55"/>
      <c r="BY1132" s="55"/>
      <c r="BZ1132" s="55"/>
      <c r="CA1132" s="55"/>
      <c r="CB1132" s="55"/>
      <c r="CC1132" s="55"/>
      <c r="CD1132" s="55"/>
      <c r="CE1132" s="90"/>
      <c r="CF1132" s="90"/>
      <c r="CG1132" s="91"/>
      <c r="CH1132" s="77"/>
      <c r="CN1132" s="85"/>
      <c r="CO1132" s="85"/>
      <c r="CP1132" s="85"/>
      <c r="CQ1132" s="85"/>
      <c r="CR1132" s="85"/>
      <c r="CS1132" s="85"/>
      <c r="CT1132" s="85"/>
    </row>
    <row r="1133" spans="1:100" ht="11.25" customHeight="1" x14ac:dyDescent="0.2">
      <c r="A1133" s="132" t="str">
        <f>+IF('⑧一覧からの作成用データ（異動届）'!$AC$50="印刷ＯＫ→",1,"")</f>
        <v/>
      </c>
      <c r="B1133" s="2413"/>
      <c r="C1133" s="2413"/>
      <c r="D1133" s="2396"/>
      <c r="E1133" s="2396"/>
      <c r="F1133" s="2413"/>
      <c r="G1133" s="2413"/>
      <c r="H1133" s="2396"/>
      <c r="I1133" s="2396"/>
      <c r="J1133" s="486"/>
      <c r="K1133" s="2109" t="s">
        <v>44</v>
      </c>
      <c r="L1133" s="2110"/>
      <c r="M1133" s="2110"/>
      <c r="N1133" s="2110"/>
      <c r="O1133" s="2111"/>
      <c r="P1133" s="2115" t="s">
        <v>57</v>
      </c>
      <c r="Q1133" s="2115"/>
      <c r="R1133" s="2115"/>
      <c r="S1133" s="2115"/>
      <c r="T1133" s="2115"/>
      <c r="U1133" s="2115"/>
      <c r="V1133" s="2117" t="str">
        <f>'⑧一覧からの作成用データ（異動届）'!$R$50&amp;""</f>
        <v/>
      </c>
      <c r="W1133" s="2117"/>
      <c r="X1133" s="2117"/>
      <c r="Y1133" s="2119" t="s">
        <v>58</v>
      </c>
      <c r="Z1133" s="2119"/>
      <c r="AA1133" s="2119"/>
      <c r="AB1133" s="2119"/>
      <c r="AC1133" s="2119"/>
      <c r="AD1133" s="2119"/>
      <c r="AE1133" s="2119"/>
      <c r="AF1133" s="2119"/>
      <c r="AG1133" s="2119"/>
      <c r="AH1133" s="2119"/>
      <c r="AI1133" s="2119"/>
      <c r="AJ1133" s="2119"/>
      <c r="AK1133" s="2119"/>
      <c r="AL1133" s="2119"/>
      <c r="AM1133" s="2119"/>
      <c r="AN1133" s="2119"/>
      <c r="AO1133" s="2119"/>
      <c r="AP1133" s="2119"/>
      <c r="AQ1133" s="2119"/>
      <c r="AR1133" s="2119"/>
      <c r="AS1133" s="2119"/>
      <c r="AT1133" s="2119"/>
      <c r="AU1133" s="2119"/>
      <c r="AV1133" s="2119"/>
      <c r="AW1133" s="2119"/>
      <c r="AX1133" s="2119"/>
      <c r="AY1133" s="2119"/>
      <c r="AZ1133" s="2119"/>
      <c r="BA1133" s="2119"/>
      <c r="BB1133" s="2119"/>
      <c r="BC1133" s="2119"/>
      <c r="BD1133" s="2120"/>
      <c r="BE1133" s="56"/>
      <c r="BF1133" s="56"/>
      <c r="BG1133" s="2121" t="s">
        <v>470</v>
      </c>
      <c r="BH1133" s="2121"/>
      <c r="BI1133" s="2122"/>
      <c r="BJ1133" s="2122"/>
      <c r="BK1133" s="2122"/>
      <c r="BL1133" s="2122"/>
      <c r="BM1133" s="2122"/>
      <c r="BN1133" s="2122"/>
      <c r="BO1133" s="2122"/>
      <c r="BP1133" s="2122"/>
      <c r="BQ1133" s="2122"/>
      <c r="BR1133" s="2122"/>
      <c r="BS1133" s="2122"/>
      <c r="BT1133" s="2122"/>
      <c r="BU1133" s="2122"/>
      <c r="BV1133" s="2122"/>
      <c r="BW1133" s="2122"/>
      <c r="BX1133" s="2122"/>
      <c r="BY1133" s="2122"/>
      <c r="BZ1133" s="2122"/>
      <c r="CA1133" s="2122"/>
      <c r="CB1133" s="2122"/>
      <c r="CC1133" s="2122"/>
      <c r="CD1133" s="2122"/>
      <c r="CE1133" s="90"/>
      <c r="CF1133" s="90"/>
      <c r="CG1133" s="91"/>
      <c r="CH1133" s="77"/>
      <c r="CN1133" s="85"/>
      <c r="CO1133" s="85"/>
      <c r="CP1133" s="85"/>
      <c r="CQ1133" s="85"/>
      <c r="CR1133" s="85"/>
      <c r="CS1133" s="85"/>
      <c r="CT1133" s="85"/>
    </row>
    <row r="1134" spans="1:100" ht="11.25" customHeight="1" x14ac:dyDescent="0.2">
      <c r="A1134" s="132" t="str">
        <f>+IF('⑧一覧からの作成用データ（異動届）'!$AC$50="印刷ＯＫ→",1,"")</f>
        <v/>
      </c>
      <c r="B1134" s="2413"/>
      <c r="C1134" s="2413"/>
      <c r="D1134" s="2396"/>
      <c r="E1134" s="2396"/>
      <c r="F1134" s="2413"/>
      <c r="G1134" s="2413"/>
      <c r="H1134" s="2396"/>
      <c r="I1134" s="2396"/>
      <c r="J1134" s="486"/>
      <c r="K1134" s="2112"/>
      <c r="L1134" s="2113"/>
      <c r="M1134" s="2113"/>
      <c r="N1134" s="2113"/>
      <c r="O1134" s="2114"/>
      <c r="P1134" s="2116"/>
      <c r="Q1134" s="2116"/>
      <c r="R1134" s="2116"/>
      <c r="S1134" s="2116"/>
      <c r="T1134" s="2116"/>
      <c r="U1134" s="2116"/>
      <c r="V1134" s="2118"/>
      <c r="W1134" s="2118"/>
      <c r="X1134" s="2118"/>
      <c r="Y1134" s="2084"/>
      <c r="Z1134" s="2084"/>
      <c r="AA1134" s="2084"/>
      <c r="AB1134" s="2084"/>
      <c r="AC1134" s="2084"/>
      <c r="AD1134" s="2084"/>
      <c r="AE1134" s="2084"/>
      <c r="AF1134" s="2084"/>
      <c r="AG1134" s="2084"/>
      <c r="AH1134" s="2084"/>
      <c r="AI1134" s="2084"/>
      <c r="AJ1134" s="2084"/>
      <c r="AK1134" s="2084"/>
      <c r="AL1134" s="2084"/>
      <c r="AM1134" s="2084"/>
      <c r="AN1134" s="2084"/>
      <c r="AO1134" s="2084"/>
      <c r="AP1134" s="2084"/>
      <c r="AQ1134" s="2084"/>
      <c r="AR1134" s="2084"/>
      <c r="AS1134" s="2084"/>
      <c r="AT1134" s="2084"/>
      <c r="AU1134" s="2084"/>
      <c r="AV1134" s="2084"/>
      <c r="AW1134" s="2084"/>
      <c r="AX1134" s="2084"/>
      <c r="AY1134" s="2084"/>
      <c r="AZ1134" s="2084"/>
      <c r="BA1134" s="2084"/>
      <c r="BB1134" s="2084"/>
      <c r="BC1134" s="2084"/>
      <c r="BD1134" s="2086"/>
      <c r="BE1134" s="56"/>
      <c r="BF1134" s="56"/>
      <c r="BG1134" s="2121"/>
      <c r="BH1134" s="2121"/>
      <c r="BI1134" s="2122"/>
      <c r="BJ1134" s="2122"/>
      <c r="BK1134" s="2122"/>
      <c r="BL1134" s="2122"/>
      <c r="BM1134" s="2122"/>
      <c r="BN1134" s="2122"/>
      <c r="BO1134" s="2122"/>
      <c r="BP1134" s="2122"/>
      <c r="BQ1134" s="2122"/>
      <c r="BR1134" s="2122"/>
      <c r="BS1134" s="2122"/>
      <c r="BT1134" s="2122"/>
      <c r="BU1134" s="2122"/>
      <c r="BV1134" s="2122"/>
      <c r="BW1134" s="2122"/>
      <c r="BX1134" s="2122"/>
      <c r="BY1134" s="2122"/>
      <c r="BZ1134" s="2122"/>
      <c r="CA1134" s="2122"/>
      <c r="CB1134" s="2122"/>
      <c r="CC1134" s="2122"/>
      <c r="CD1134" s="2122"/>
      <c r="CE1134" s="90"/>
      <c r="CF1134" s="90"/>
      <c r="CG1134" s="91"/>
      <c r="CH1134" s="77"/>
      <c r="CN1134" s="85"/>
      <c r="CO1134" s="85"/>
      <c r="CP1134" s="85"/>
      <c r="CQ1134" s="85"/>
      <c r="CR1134" s="85"/>
      <c r="CS1134" s="85"/>
      <c r="CT1134" s="85"/>
    </row>
    <row r="1135" spans="1:100" ht="11.25" customHeight="1" x14ac:dyDescent="0.2">
      <c r="A1135" s="132" t="str">
        <f>+IF('⑧一覧からの作成用データ（異動届）'!$AC$50="印刷ＯＫ→",1,"")</f>
        <v/>
      </c>
      <c r="B1135" s="2413"/>
      <c r="C1135" s="2413"/>
      <c r="D1135" s="2396"/>
      <c r="E1135" s="2396"/>
      <c r="F1135" s="2413"/>
      <c r="G1135" s="2413"/>
      <c r="H1135" s="2396"/>
      <c r="I1135" s="2396"/>
      <c r="J1135" s="486"/>
      <c r="K1135" s="2112"/>
      <c r="L1135" s="2113"/>
      <c r="M1135" s="2113"/>
      <c r="N1135" s="2113"/>
      <c r="O1135" s="2114"/>
      <c r="P1135" s="2084" t="s">
        <v>56</v>
      </c>
      <c r="Q1135" s="2084"/>
      <c r="R1135" s="2084"/>
      <c r="S1135" s="2084"/>
      <c r="T1135" s="2085"/>
      <c r="U1135" s="2085"/>
      <c r="V1135" s="2085"/>
      <c r="W1135" s="2084" t="s">
        <v>59</v>
      </c>
      <c r="X1135" s="2084"/>
      <c r="Y1135" s="2084"/>
      <c r="Z1135" s="2084"/>
      <c r="AA1135" s="2084"/>
      <c r="AB1135" s="2084"/>
      <c r="AC1135" s="2084"/>
      <c r="AD1135" s="2084"/>
      <c r="AE1135" s="2084"/>
      <c r="AF1135" s="2084"/>
      <c r="AG1135" s="2084"/>
      <c r="AH1135" s="2084"/>
      <c r="AI1135" s="2084"/>
      <c r="AJ1135" s="2084"/>
      <c r="AK1135" s="2084"/>
      <c r="AL1135" s="2084"/>
      <c r="AM1135" s="2084"/>
      <c r="AN1135" s="2084"/>
      <c r="AO1135" s="2084"/>
      <c r="AP1135" s="2084"/>
      <c r="AQ1135" s="2084"/>
      <c r="AR1135" s="2084"/>
      <c r="AS1135" s="2084"/>
      <c r="AT1135" s="2084"/>
      <c r="AU1135" s="2084"/>
      <c r="AV1135" s="2084"/>
      <c r="AW1135" s="2084"/>
      <c r="AX1135" s="2084"/>
      <c r="AY1135" s="2084"/>
      <c r="AZ1135" s="2084"/>
      <c r="BA1135" s="2084"/>
      <c r="BB1135" s="2084"/>
      <c r="BC1135" s="2084"/>
      <c r="BD1135" s="2086"/>
      <c r="BE1135" s="56"/>
      <c r="BF1135" s="56"/>
      <c r="BG1135" s="2121"/>
      <c r="BH1135" s="2121"/>
      <c r="BI1135" s="2122"/>
      <c r="BJ1135" s="2122"/>
      <c r="BK1135" s="2122"/>
      <c r="BL1135" s="2122"/>
      <c r="BM1135" s="2122"/>
      <c r="BN1135" s="2122"/>
      <c r="BO1135" s="2122"/>
      <c r="BP1135" s="2122"/>
      <c r="BQ1135" s="2122"/>
      <c r="BR1135" s="2122"/>
      <c r="BS1135" s="2122"/>
      <c r="BT1135" s="2122"/>
      <c r="BU1135" s="2122"/>
      <c r="BV1135" s="2122"/>
      <c r="BW1135" s="2122"/>
      <c r="BX1135" s="2122"/>
      <c r="BY1135" s="2122"/>
      <c r="BZ1135" s="2122"/>
      <c r="CA1135" s="2122"/>
      <c r="CB1135" s="2122"/>
      <c r="CC1135" s="2122"/>
      <c r="CD1135" s="2122"/>
      <c r="CE1135" s="90"/>
      <c r="CF1135" s="90"/>
      <c r="CG1135" s="91"/>
      <c r="CH1135" s="77"/>
      <c r="CN1135" s="85"/>
      <c r="CO1135" s="85"/>
      <c r="CP1135" s="85"/>
      <c r="CQ1135" s="85"/>
      <c r="CR1135" s="85"/>
      <c r="CS1135" s="85"/>
      <c r="CT1135" s="85"/>
    </row>
    <row r="1136" spans="1:100" ht="11.25" customHeight="1" x14ac:dyDescent="0.2">
      <c r="A1136" s="132" t="str">
        <f>+IF('⑧一覧からの作成用データ（異動届）'!$AC$50="印刷ＯＫ→",1,"")</f>
        <v/>
      </c>
      <c r="B1136" s="2413"/>
      <c r="C1136" s="2413"/>
      <c r="D1136" s="2396"/>
      <c r="E1136" s="2396"/>
      <c r="F1136" s="2413"/>
      <c r="G1136" s="2413"/>
      <c r="H1136" s="2396"/>
      <c r="I1136" s="2396"/>
      <c r="J1136" s="486"/>
      <c r="K1136" s="2087" t="s">
        <v>45</v>
      </c>
      <c r="L1136" s="2088"/>
      <c r="M1136" s="2088"/>
      <c r="N1136" s="2088"/>
      <c r="O1136" s="2089"/>
      <c r="P1136" s="2084"/>
      <c r="Q1136" s="2084"/>
      <c r="R1136" s="2084"/>
      <c r="S1136" s="2084"/>
      <c r="T1136" s="2085"/>
      <c r="U1136" s="2085"/>
      <c r="V1136" s="2085"/>
      <c r="W1136" s="2084"/>
      <c r="X1136" s="2084"/>
      <c r="Y1136" s="2084"/>
      <c r="Z1136" s="2084"/>
      <c r="AA1136" s="2084"/>
      <c r="AB1136" s="2084"/>
      <c r="AC1136" s="2084"/>
      <c r="AD1136" s="2084"/>
      <c r="AE1136" s="2084"/>
      <c r="AF1136" s="2084"/>
      <c r="AG1136" s="2084"/>
      <c r="AH1136" s="2084"/>
      <c r="AI1136" s="2084"/>
      <c r="AJ1136" s="2084"/>
      <c r="AK1136" s="2084"/>
      <c r="AL1136" s="2084"/>
      <c r="AM1136" s="2084"/>
      <c r="AN1136" s="2084"/>
      <c r="AO1136" s="2084"/>
      <c r="AP1136" s="2084"/>
      <c r="AQ1136" s="2084"/>
      <c r="AR1136" s="2084"/>
      <c r="AS1136" s="2084"/>
      <c r="AT1136" s="2084"/>
      <c r="AU1136" s="2084"/>
      <c r="AV1136" s="2084"/>
      <c r="AW1136" s="2084"/>
      <c r="AX1136" s="2084"/>
      <c r="AY1136" s="2084"/>
      <c r="AZ1136" s="2084"/>
      <c r="BA1136" s="2084"/>
      <c r="BB1136" s="2084"/>
      <c r="BC1136" s="2084"/>
      <c r="BD1136" s="2086"/>
      <c r="BE1136" s="56"/>
      <c r="BF1136" s="56"/>
      <c r="BG1136" s="2121"/>
      <c r="BH1136" s="2121"/>
      <c r="BI1136" s="2122"/>
      <c r="BJ1136" s="2122"/>
      <c r="BK1136" s="2122"/>
      <c r="BL1136" s="2122"/>
      <c r="BM1136" s="2122"/>
      <c r="BN1136" s="2122"/>
      <c r="BO1136" s="2122"/>
      <c r="BP1136" s="2122"/>
      <c r="BQ1136" s="2122"/>
      <c r="BR1136" s="2122"/>
      <c r="BS1136" s="2122"/>
      <c r="BT1136" s="2122"/>
      <c r="BU1136" s="2122"/>
      <c r="BV1136" s="2122"/>
      <c r="BW1136" s="2122"/>
      <c r="BX1136" s="2122"/>
      <c r="BY1136" s="2122"/>
      <c r="BZ1136" s="2122"/>
      <c r="CA1136" s="2122"/>
      <c r="CB1136" s="2122"/>
      <c r="CC1136" s="2122"/>
      <c r="CD1136" s="2122"/>
      <c r="CE1136" s="35"/>
      <c r="CF1136" s="90"/>
      <c r="CG1136" s="91"/>
      <c r="CH1136" s="77"/>
      <c r="CN1136" s="85"/>
      <c r="CO1136" s="85"/>
      <c r="CP1136" s="85"/>
      <c r="CQ1136" s="85"/>
      <c r="CR1136" s="85"/>
      <c r="CS1136" s="85"/>
      <c r="CT1136" s="85"/>
    </row>
    <row r="1137" spans="1:100" ht="11.25" customHeight="1" x14ac:dyDescent="0.2">
      <c r="A1137" s="132" t="str">
        <f>+IF('⑧一覧からの作成用データ（異動届）'!$AC$50="印刷ＯＫ→",1,"")</f>
        <v/>
      </c>
      <c r="B1137" s="2413"/>
      <c r="C1137" s="2413"/>
      <c r="D1137" s="2396"/>
      <c r="E1137" s="2396"/>
      <c r="F1137" s="2413"/>
      <c r="G1137" s="2413"/>
      <c r="H1137" s="2396"/>
      <c r="I1137" s="2396"/>
      <c r="J1137" s="486"/>
      <c r="K1137" s="2090"/>
      <c r="L1137" s="2091"/>
      <c r="M1137" s="2091"/>
      <c r="N1137" s="2091"/>
      <c r="O1137" s="2092"/>
      <c r="P1137" s="2093"/>
      <c r="Q1137" s="2094"/>
      <c r="R1137" s="2094"/>
      <c r="S1137" s="2094"/>
      <c r="T1137" s="2094"/>
      <c r="U1137" s="2094"/>
      <c r="V1137" s="2094"/>
      <c r="W1137" s="2094"/>
      <c r="X1137" s="2094"/>
      <c r="Y1137" s="2094"/>
      <c r="Z1137" s="2094"/>
      <c r="AA1137" s="2094"/>
      <c r="AB1137" s="2094"/>
      <c r="AC1137" s="2094"/>
      <c r="AD1137" s="2094"/>
      <c r="AE1137" s="2094"/>
      <c r="AF1137" s="2094"/>
      <c r="AG1137" s="2094"/>
      <c r="AH1137" s="2094"/>
      <c r="AI1137" s="2094"/>
      <c r="AJ1137" s="2094"/>
      <c r="AK1137" s="2094"/>
      <c r="AL1137" s="2094"/>
      <c r="AM1137" s="2094"/>
      <c r="AN1137" s="2094"/>
      <c r="AO1137" s="2094"/>
      <c r="AP1137" s="2094"/>
      <c r="AQ1137" s="2094"/>
      <c r="AR1137" s="2094"/>
      <c r="AS1137" s="2094"/>
      <c r="AT1137" s="2094"/>
      <c r="AU1137" s="2094"/>
      <c r="AV1137" s="2094"/>
      <c r="AW1137" s="2094"/>
      <c r="AX1137" s="2094"/>
      <c r="AY1137" s="2094"/>
      <c r="AZ1137" s="2094"/>
      <c r="BA1137" s="2094"/>
      <c r="BB1137" s="2094"/>
      <c r="BC1137" s="2094"/>
      <c r="BD1137" s="2095"/>
      <c r="BE1137" s="56"/>
      <c r="BF1137" s="56"/>
      <c r="BG1137" s="2121"/>
      <c r="BH1137" s="2121"/>
      <c r="BI1137" s="2122"/>
      <c r="BJ1137" s="2122"/>
      <c r="BK1137" s="2122"/>
      <c r="BL1137" s="2122"/>
      <c r="BM1137" s="2122"/>
      <c r="BN1137" s="2122"/>
      <c r="BO1137" s="2122"/>
      <c r="BP1137" s="2122"/>
      <c r="BQ1137" s="2122"/>
      <c r="BR1137" s="2122"/>
      <c r="BS1137" s="2122"/>
      <c r="BT1137" s="2122"/>
      <c r="BU1137" s="2122"/>
      <c r="BV1137" s="2122"/>
      <c r="BW1137" s="2122"/>
      <c r="BX1137" s="2122"/>
      <c r="BY1137" s="2122"/>
      <c r="BZ1137" s="2122"/>
      <c r="CA1137" s="2122"/>
      <c r="CB1137" s="2122"/>
      <c r="CC1137" s="2122"/>
      <c r="CD1137" s="2122"/>
      <c r="CE1137" s="90"/>
      <c r="CF1137" s="90"/>
      <c r="CG1137" s="77"/>
      <c r="CH1137" s="77"/>
      <c r="CN1137" s="85"/>
      <c r="CO1137" s="85"/>
      <c r="CP1137" s="85"/>
      <c r="CQ1137" s="85"/>
      <c r="CR1137" s="85"/>
      <c r="CS1137" s="85"/>
      <c r="CT1137" s="85"/>
      <c r="CU1137" s="85"/>
      <c r="CV1137" s="85"/>
    </row>
    <row r="1138" spans="1:100" ht="11.25" customHeight="1" x14ac:dyDescent="0.2">
      <c r="A1138" s="132" t="str">
        <f>+IF('⑧一覧からの作成用データ（異動届）'!$AC$50="印刷ＯＫ→",1,"")</f>
        <v/>
      </c>
      <c r="B1138" s="2413"/>
      <c r="C1138" s="2413"/>
      <c r="D1138" s="2396"/>
      <c r="E1138" s="2396"/>
      <c r="F1138" s="2413"/>
      <c r="G1138" s="2413"/>
      <c r="H1138" s="2396"/>
      <c r="I1138" s="2396"/>
      <c r="J1138" s="486"/>
      <c r="K1138" s="1691" t="s">
        <v>69</v>
      </c>
      <c r="L1138" s="1691"/>
      <c r="M1138" s="1691"/>
      <c r="N1138" s="1691"/>
      <c r="O1138" s="1691"/>
      <c r="P1138" s="2097" t="s">
        <v>70</v>
      </c>
      <c r="Q1138" s="2097"/>
      <c r="R1138" s="2097"/>
      <c r="S1138" s="2097"/>
      <c r="T1138" s="2097"/>
      <c r="U1138" s="2097"/>
      <c r="V1138" s="2097"/>
      <c r="W1138" s="2097"/>
      <c r="X1138" s="2097"/>
      <c r="Y1138" s="2097"/>
      <c r="Z1138" s="2097"/>
      <c r="AA1138" s="2097"/>
      <c r="AB1138" s="2097"/>
      <c r="AC1138" s="2097"/>
      <c r="AD1138" s="2097"/>
      <c r="AE1138" s="2097"/>
      <c r="AF1138" s="2097"/>
      <c r="AG1138" s="2097"/>
      <c r="AH1138" s="2097"/>
      <c r="AI1138" s="2097"/>
      <c r="AJ1138" s="2097"/>
      <c r="AK1138" s="2097"/>
      <c r="AL1138" s="2097"/>
      <c r="AM1138" s="2097"/>
      <c r="AN1138" s="2097"/>
      <c r="AO1138" s="2097"/>
      <c r="AP1138" s="2097"/>
      <c r="AQ1138" s="2097"/>
      <c r="AR1138" s="2097"/>
      <c r="AS1138" s="2097"/>
      <c r="AT1138" s="2097"/>
      <c r="AU1138" s="2097"/>
      <c r="AV1138" s="2097"/>
      <c r="AW1138" s="2097"/>
      <c r="AX1138" s="2097"/>
      <c r="AY1138" s="2097"/>
      <c r="AZ1138" s="2097"/>
      <c r="BA1138" s="2097"/>
      <c r="BB1138" s="2097"/>
      <c r="BC1138" s="2097"/>
      <c r="BD1138" s="2097"/>
      <c r="BE1138" s="65"/>
      <c r="BF1138" s="65"/>
      <c r="BG1138" s="2121"/>
      <c r="BH1138" s="2121"/>
      <c r="BI1138" s="2122"/>
      <c r="BJ1138" s="2122"/>
      <c r="BK1138" s="2122"/>
      <c r="BL1138" s="2122"/>
      <c r="BM1138" s="2122"/>
      <c r="BN1138" s="2122"/>
      <c r="BO1138" s="2122"/>
      <c r="BP1138" s="2122"/>
      <c r="BQ1138" s="2122"/>
      <c r="BR1138" s="2122"/>
      <c r="BS1138" s="2122"/>
      <c r="BT1138" s="2122"/>
      <c r="BU1138" s="2122"/>
      <c r="BV1138" s="2122"/>
      <c r="BW1138" s="2122"/>
      <c r="BX1138" s="2122"/>
      <c r="BY1138" s="2122"/>
      <c r="BZ1138" s="2122"/>
      <c r="CA1138" s="2122"/>
      <c r="CB1138" s="2122"/>
      <c r="CC1138" s="2122"/>
      <c r="CD1138" s="2122"/>
      <c r="CE1138" s="76"/>
      <c r="CF1138" s="76"/>
      <c r="CG1138" s="77"/>
      <c r="CH1138" s="77"/>
      <c r="CN1138" s="85"/>
      <c r="CO1138" s="85"/>
      <c r="CP1138" s="85"/>
      <c r="CQ1138" s="85"/>
      <c r="CR1138" s="85"/>
      <c r="CS1138" s="85"/>
      <c r="CT1138" s="85"/>
      <c r="CU1138" s="85"/>
      <c r="CV1138" s="85"/>
    </row>
    <row r="1139" spans="1:100" ht="13.5" customHeight="1" x14ac:dyDescent="0.2">
      <c r="A1139" s="132" t="str">
        <f>+IF('⑧一覧からの作成用データ（異動届）'!$AC$50="印刷ＯＫ→",1,"")</f>
        <v/>
      </c>
      <c r="B1139" s="2413"/>
      <c r="C1139" s="2413"/>
      <c r="D1139" s="2396"/>
      <c r="E1139" s="2396"/>
      <c r="F1139" s="2413"/>
      <c r="G1139" s="2413"/>
      <c r="H1139" s="2396"/>
      <c r="I1139" s="2396"/>
      <c r="J1139" s="486"/>
      <c r="K1139" s="2096"/>
      <c r="L1139" s="2096"/>
      <c r="M1139" s="2096"/>
      <c r="N1139" s="2096"/>
      <c r="O1139" s="2096"/>
      <c r="P1139" s="2098"/>
      <c r="Q1139" s="2098"/>
      <c r="R1139" s="2098"/>
      <c r="S1139" s="2098"/>
      <c r="T1139" s="2098"/>
      <c r="U1139" s="2098"/>
      <c r="V1139" s="2098"/>
      <c r="W1139" s="2098"/>
      <c r="X1139" s="2098"/>
      <c r="Y1139" s="2098"/>
      <c r="Z1139" s="2098"/>
      <c r="AA1139" s="2098"/>
      <c r="AB1139" s="2098"/>
      <c r="AC1139" s="2098"/>
      <c r="AD1139" s="2098"/>
      <c r="AE1139" s="2098"/>
      <c r="AF1139" s="2098"/>
      <c r="AG1139" s="2098"/>
      <c r="AH1139" s="2098"/>
      <c r="AI1139" s="2098"/>
      <c r="AJ1139" s="2098"/>
      <c r="AK1139" s="2098"/>
      <c r="AL1139" s="2098"/>
      <c r="AM1139" s="2098"/>
      <c r="AN1139" s="2098"/>
      <c r="AO1139" s="2098"/>
      <c r="AP1139" s="2098"/>
      <c r="AQ1139" s="2098"/>
      <c r="AR1139" s="2098"/>
      <c r="AS1139" s="2098"/>
      <c r="AT1139" s="2098"/>
      <c r="AU1139" s="2098"/>
      <c r="AV1139" s="2098"/>
      <c r="AW1139" s="2098"/>
      <c r="AX1139" s="2098"/>
      <c r="AY1139" s="2098"/>
      <c r="AZ1139" s="2098"/>
      <c r="BA1139" s="2098"/>
      <c r="BB1139" s="2098"/>
      <c r="BC1139" s="2098"/>
      <c r="BD1139" s="2098"/>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76"/>
      <c r="CC1139" s="76"/>
      <c r="CD1139" s="76"/>
      <c r="CE1139" s="76"/>
      <c r="CF1139" s="76"/>
      <c r="CG1139" s="77"/>
      <c r="CH1139" s="77"/>
      <c r="CN1139" s="85"/>
      <c r="CO1139" s="85"/>
      <c r="CP1139" s="85"/>
      <c r="CQ1139" s="85"/>
      <c r="CR1139" s="85"/>
      <c r="CS1139" s="85"/>
      <c r="CT1139" s="85"/>
      <c r="CU1139" s="85"/>
      <c r="CV1139" s="85"/>
    </row>
    <row r="1140" spans="1:100" ht="13.5" customHeight="1" x14ac:dyDescent="0.2">
      <c r="A1140" s="132" t="str">
        <f>+IF('⑧一覧からの作成用データ（異動届）'!$AC$50="印刷ＯＫ→",1,"")</f>
        <v/>
      </c>
      <c r="B1140" s="2413"/>
      <c r="C1140" s="2413"/>
      <c r="D1140" s="2396"/>
      <c r="E1140" s="2396"/>
      <c r="F1140" s="2413"/>
      <c r="G1140" s="2413"/>
      <c r="H1140" s="2396"/>
      <c r="I1140" s="2396"/>
      <c r="J1140" s="486"/>
      <c r="K1140" s="66"/>
      <c r="L1140" s="66"/>
      <c r="M1140" s="66"/>
      <c r="N1140" s="66"/>
      <c r="O1140" s="66"/>
      <c r="P1140" s="485"/>
      <c r="Q1140" s="485"/>
      <c r="R1140" s="485"/>
      <c r="S1140" s="485"/>
      <c r="T1140" s="485"/>
      <c r="U1140" s="485"/>
      <c r="V1140" s="485"/>
      <c r="W1140" s="485"/>
      <c r="X1140" s="485"/>
      <c r="Y1140" s="485"/>
      <c r="Z1140" s="485"/>
      <c r="AA1140" s="485"/>
      <c r="AB1140" s="485"/>
      <c r="AC1140" s="485"/>
      <c r="AD1140" s="485"/>
      <c r="AE1140" s="485"/>
      <c r="AF1140" s="485"/>
      <c r="AG1140" s="485"/>
      <c r="AH1140" s="485"/>
      <c r="AI1140" s="485"/>
      <c r="AJ1140" s="485"/>
      <c r="AK1140" s="485"/>
      <c r="AL1140" s="485"/>
      <c r="AM1140" s="485"/>
      <c r="AN1140" s="485"/>
      <c r="AO1140" s="485"/>
      <c r="AP1140" s="485"/>
      <c r="AQ1140" s="48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76"/>
      <c r="CC1140" s="76"/>
      <c r="CD1140" s="76"/>
      <c r="CE1140" s="76"/>
      <c r="CF1140" s="76"/>
      <c r="CG1140" s="77"/>
      <c r="CH1140" s="77"/>
      <c r="CN1140" s="85"/>
      <c r="CO1140" s="85"/>
      <c r="CP1140" s="85"/>
      <c r="CQ1140" s="85"/>
      <c r="CR1140" s="85"/>
      <c r="CS1140" s="85"/>
      <c r="CT1140" s="85"/>
      <c r="CU1140" s="85"/>
      <c r="CV1140" s="85"/>
    </row>
    <row r="1141" spans="1:100" ht="6" customHeight="1" x14ac:dyDescent="0.2">
      <c r="A1141" s="132" t="str">
        <f>+IF('⑧一覧からの作成用データ（異動届）'!$AC$51="印刷ＯＫ→",1,"")</f>
        <v/>
      </c>
      <c r="B1141" s="82"/>
      <c r="C1141" s="2414" t="s">
        <v>113</v>
      </c>
      <c r="D1141" s="2414"/>
      <c r="E1141" s="2414"/>
      <c r="F1141" s="2414"/>
      <c r="G1141" s="2414"/>
      <c r="H1141" s="2414"/>
      <c r="I1141" s="82"/>
      <c r="J1141" s="82"/>
      <c r="K1141" s="82"/>
      <c r="L1141" s="82"/>
      <c r="M1141" s="82"/>
      <c r="N1141" s="82"/>
      <c r="O1141" s="82"/>
      <c r="P1141" s="82"/>
      <c r="Q1141" s="82"/>
      <c r="R1141" s="82"/>
      <c r="S1141" s="82"/>
      <c r="T1141" s="82"/>
      <c r="U1141" s="82"/>
      <c r="V1141" s="82"/>
      <c r="W1141" s="82"/>
      <c r="X1141" s="82"/>
      <c r="Y1141" s="82"/>
      <c r="Z1141" s="82"/>
      <c r="AA1141" s="82"/>
      <c r="AB1141" s="82"/>
      <c r="AC1141" s="82"/>
      <c r="AD1141" s="82"/>
      <c r="AE1141" s="82"/>
      <c r="AF1141" s="82"/>
      <c r="AG1141" s="82"/>
      <c r="AH1141" s="82"/>
      <c r="AI1141" s="82"/>
      <c r="AJ1141" s="82"/>
      <c r="AK1141" s="82"/>
      <c r="AL1141" s="82"/>
      <c r="AM1141" s="82"/>
      <c r="AN1141" s="82"/>
      <c r="AO1141" s="82"/>
      <c r="AP1141" s="82"/>
      <c r="AQ1141" s="82"/>
      <c r="AR1141" s="82"/>
      <c r="AS1141" s="82"/>
      <c r="AT1141" s="82"/>
      <c r="AU1141" s="82"/>
      <c r="AV1141" s="82"/>
      <c r="AW1141" s="82"/>
      <c r="AX1141" s="82"/>
      <c r="AY1141" s="82"/>
      <c r="AZ1141" s="82"/>
      <c r="BA1141" s="82"/>
      <c r="BB1141" s="82"/>
      <c r="BC1141" s="82"/>
      <c r="BD1141" s="82"/>
      <c r="BE1141" s="82"/>
      <c r="BF1141" s="82"/>
      <c r="BG1141" s="82"/>
      <c r="BH1141" s="82"/>
      <c r="BI1141" s="82"/>
      <c r="BJ1141" s="82"/>
      <c r="BK1141" s="82"/>
      <c r="BL1141" s="82"/>
      <c r="BM1141" s="82"/>
      <c r="BN1141" s="82"/>
      <c r="BO1141" s="82"/>
      <c r="BP1141" s="82"/>
      <c r="BQ1141" s="82"/>
      <c r="BR1141" s="82"/>
      <c r="BS1141" s="82"/>
      <c r="BT1141" s="82"/>
      <c r="BU1141" s="82"/>
      <c r="BV1141" s="82"/>
      <c r="BW1141" s="82"/>
      <c r="BX1141" s="82"/>
      <c r="BY1141" s="82"/>
      <c r="BZ1141" s="82"/>
      <c r="CA1141" s="82"/>
      <c r="CB1141" s="82"/>
      <c r="CC1141" s="82"/>
      <c r="CD1141" s="82"/>
      <c r="CE1141" s="82"/>
      <c r="CF1141" s="82"/>
    </row>
    <row r="1142" spans="1:100" ht="12.75" customHeight="1" x14ac:dyDescent="0.2">
      <c r="A1142" s="132" t="str">
        <f>+IF('⑧一覧からの作成用データ（異動届）'!$AC$51="印刷ＯＫ→",1,"")</f>
        <v/>
      </c>
      <c r="B1142" s="82"/>
      <c r="C1142" s="2414"/>
      <c r="D1142" s="2414"/>
      <c r="E1142" s="2414"/>
      <c r="F1142" s="2414"/>
      <c r="G1142" s="2414"/>
      <c r="H1142" s="2414"/>
      <c r="I1142" s="82"/>
      <c r="J1142" s="82"/>
      <c r="K1142" s="2415" t="s">
        <v>544</v>
      </c>
      <c r="L1142" s="2415"/>
      <c r="M1142" s="2415"/>
      <c r="N1142" s="2415"/>
      <c r="O1142" s="2415"/>
      <c r="P1142" s="2415"/>
      <c r="Q1142" s="2415"/>
      <c r="R1142" s="2415"/>
      <c r="S1142" s="2415"/>
      <c r="T1142" s="2415"/>
      <c r="U1142" s="2415"/>
      <c r="V1142" s="2415"/>
      <c r="W1142" s="2415"/>
      <c r="X1142" s="2415"/>
      <c r="Y1142" s="2415"/>
      <c r="Z1142" s="2415"/>
      <c r="AA1142" s="2415"/>
      <c r="AB1142" s="2417" t="s">
        <v>8</v>
      </c>
      <c r="AC1142" s="2417"/>
      <c r="AD1142" s="2417"/>
      <c r="AE1142" s="2417"/>
      <c r="AF1142" s="2417"/>
      <c r="AG1142" s="2417"/>
      <c r="AH1142" s="2417"/>
      <c r="AI1142" s="2417"/>
      <c r="AJ1142" s="2417"/>
      <c r="AK1142" s="2417"/>
      <c r="AL1142" s="2417"/>
      <c r="AM1142" s="2417"/>
      <c r="AN1142" s="2417"/>
      <c r="AO1142" s="2417"/>
      <c r="AP1142" s="2417"/>
      <c r="AQ1142" s="2417"/>
      <c r="AR1142" s="2417"/>
      <c r="AS1142" s="2417"/>
      <c r="AT1142" s="2417"/>
      <c r="AU1142" s="2417"/>
      <c r="AV1142" s="2417"/>
      <c r="AW1142" s="2417"/>
      <c r="AX1142" s="2419" t="s">
        <v>26</v>
      </c>
      <c r="AY1142" s="2420"/>
      <c r="AZ1142" s="2420"/>
      <c r="BA1142" s="2421"/>
      <c r="BB1142" s="2428"/>
      <c r="BC1142" s="2429"/>
      <c r="BD1142" s="2429"/>
      <c r="BE1142" s="2429"/>
      <c r="BF1142" s="2429"/>
      <c r="BG1142" s="2429"/>
      <c r="BH1142" s="2429"/>
      <c r="BI1142" s="2429"/>
      <c r="BJ1142" s="2429"/>
      <c r="BK1142" s="2429"/>
      <c r="BL1142" s="2429"/>
      <c r="BM1142" s="2429"/>
      <c r="BN1142" s="2429"/>
      <c r="BO1142" s="2429"/>
      <c r="BP1142" s="2429"/>
      <c r="BQ1142" s="2429"/>
      <c r="BR1142" s="2429"/>
      <c r="BS1142" s="2429"/>
      <c r="BT1142" s="2430"/>
      <c r="BU1142" s="697" t="s">
        <v>28</v>
      </c>
      <c r="BV1142" s="2051"/>
      <c r="BW1142" s="2051"/>
      <c r="BX1142" s="2051"/>
      <c r="BY1142" s="2051"/>
      <c r="BZ1142" s="2051"/>
      <c r="CA1142" s="2051"/>
      <c r="CB1142" s="2051"/>
      <c r="CC1142" s="2051"/>
      <c r="CD1142" s="2053"/>
      <c r="CE1142" s="82"/>
      <c r="CF1142" s="82"/>
    </row>
    <row r="1143" spans="1:100" ht="12.75" customHeight="1" x14ac:dyDescent="0.2">
      <c r="A1143" s="132" t="str">
        <f>+IF('⑧一覧からの作成用データ（異動届）'!$AC$51="印刷ＯＫ→",1,"")</f>
        <v/>
      </c>
      <c r="B1143" s="82"/>
      <c r="C1143" s="2414"/>
      <c r="D1143" s="2414"/>
      <c r="E1143" s="2414"/>
      <c r="F1143" s="2414"/>
      <c r="G1143" s="2414"/>
      <c r="H1143" s="2414"/>
      <c r="I1143" s="82"/>
      <c r="J1143" s="82"/>
      <c r="K1143" s="2415"/>
      <c r="L1143" s="2415"/>
      <c r="M1143" s="2415"/>
      <c r="N1143" s="2415"/>
      <c r="O1143" s="2415"/>
      <c r="P1143" s="2415"/>
      <c r="Q1143" s="2415"/>
      <c r="R1143" s="2415"/>
      <c r="S1143" s="2415"/>
      <c r="T1143" s="2415"/>
      <c r="U1143" s="2415"/>
      <c r="V1143" s="2415"/>
      <c r="W1143" s="2415"/>
      <c r="X1143" s="2415"/>
      <c r="Y1143" s="2415"/>
      <c r="Z1143" s="2415"/>
      <c r="AA1143" s="2415"/>
      <c r="AB1143" s="2417"/>
      <c r="AC1143" s="2417"/>
      <c r="AD1143" s="2417"/>
      <c r="AE1143" s="2417"/>
      <c r="AF1143" s="2417"/>
      <c r="AG1143" s="2417"/>
      <c r="AH1143" s="2417"/>
      <c r="AI1143" s="2417"/>
      <c r="AJ1143" s="2417"/>
      <c r="AK1143" s="2417"/>
      <c r="AL1143" s="2417"/>
      <c r="AM1143" s="2417"/>
      <c r="AN1143" s="2417"/>
      <c r="AO1143" s="2417"/>
      <c r="AP1143" s="2417"/>
      <c r="AQ1143" s="2417"/>
      <c r="AR1143" s="2417"/>
      <c r="AS1143" s="2417"/>
      <c r="AT1143" s="2417"/>
      <c r="AU1143" s="2417"/>
      <c r="AV1143" s="2417"/>
      <c r="AW1143" s="2417"/>
      <c r="AX1143" s="2422"/>
      <c r="AY1143" s="2423"/>
      <c r="AZ1143" s="2423"/>
      <c r="BA1143" s="2424"/>
      <c r="BB1143" s="2431"/>
      <c r="BC1143" s="2432"/>
      <c r="BD1143" s="2432"/>
      <c r="BE1143" s="2432"/>
      <c r="BF1143" s="2432"/>
      <c r="BG1143" s="2432"/>
      <c r="BH1143" s="2432"/>
      <c r="BI1143" s="2432"/>
      <c r="BJ1143" s="2432"/>
      <c r="BK1143" s="2432"/>
      <c r="BL1143" s="2432"/>
      <c r="BM1143" s="2432"/>
      <c r="BN1143" s="2432"/>
      <c r="BO1143" s="2432"/>
      <c r="BP1143" s="2432"/>
      <c r="BQ1143" s="2432"/>
      <c r="BR1143" s="2432"/>
      <c r="BS1143" s="2432"/>
      <c r="BT1143" s="2433"/>
      <c r="BU1143" s="1559"/>
      <c r="BV1143" s="2052"/>
      <c r="BW1143" s="2052"/>
      <c r="BX1143" s="2052"/>
      <c r="BY1143" s="2052"/>
      <c r="BZ1143" s="2052"/>
      <c r="CA1143" s="2052"/>
      <c r="CB1143" s="2052"/>
      <c r="CC1143" s="2052"/>
      <c r="CD1143" s="2054"/>
      <c r="CE1143" s="83"/>
      <c r="CF1143" s="83"/>
    </row>
    <row r="1144" spans="1:100" ht="12.75" customHeight="1" x14ac:dyDescent="0.2">
      <c r="A1144" s="132" t="str">
        <f>+IF('⑧一覧からの作成用データ（異動届）'!$AC$51="印刷ＯＫ→",1,"")</f>
        <v/>
      </c>
      <c r="B1144" s="82"/>
      <c r="C1144" s="82"/>
      <c r="D1144" s="82"/>
      <c r="E1144" s="82"/>
      <c r="F1144" s="82"/>
      <c r="G1144" s="82"/>
      <c r="H1144" s="82"/>
      <c r="I1144" s="82"/>
      <c r="J1144" s="82"/>
      <c r="K1144" s="2415"/>
      <c r="L1144" s="2415"/>
      <c r="M1144" s="2415"/>
      <c r="N1144" s="2415"/>
      <c r="O1144" s="2415"/>
      <c r="P1144" s="2415"/>
      <c r="Q1144" s="2415"/>
      <c r="R1144" s="2415"/>
      <c r="S1144" s="2415"/>
      <c r="T1144" s="2415"/>
      <c r="U1144" s="2415"/>
      <c r="V1144" s="2415"/>
      <c r="W1144" s="2415"/>
      <c r="X1144" s="2415"/>
      <c r="Y1144" s="2415"/>
      <c r="Z1144" s="2415"/>
      <c r="AA1144" s="2415"/>
      <c r="AB1144" s="2417"/>
      <c r="AC1144" s="2417"/>
      <c r="AD1144" s="2417"/>
      <c r="AE1144" s="2417"/>
      <c r="AF1144" s="2417"/>
      <c r="AG1144" s="2417"/>
      <c r="AH1144" s="2417"/>
      <c r="AI1144" s="2417"/>
      <c r="AJ1144" s="2417"/>
      <c r="AK1144" s="2417"/>
      <c r="AL1144" s="2417"/>
      <c r="AM1144" s="2417"/>
      <c r="AN1144" s="2417"/>
      <c r="AO1144" s="2417"/>
      <c r="AP1144" s="2417"/>
      <c r="AQ1144" s="2417"/>
      <c r="AR1144" s="2417"/>
      <c r="AS1144" s="2417"/>
      <c r="AT1144" s="2417"/>
      <c r="AU1144" s="2417"/>
      <c r="AV1144" s="2417"/>
      <c r="AW1144" s="2417"/>
      <c r="AX1144" s="2422"/>
      <c r="AY1144" s="2423"/>
      <c r="AZ1144" s="2423"/>
      <c r="BA1144" s="2424"/>
      <c r="BB1144" s="2431"/>
      <c r="BC1144" s="2432"/>
      <c r="BD1144" s="2432"/>
      <c r="BE1144" s="2432"/>
      <c r="BF1144" s="2432"/>
      <c r="BG1144" s="2432"/>
      <c r="BH1144" s="2432"/>
      <c r="BI1144" s="2432"/>
      <c r="BJ1144" s="2432"/>
      <c r="BK1144" s="2432"/>
      <c r="BL1144" s="2432"/>
      <c r="BM1144" s="2432"/>
      <c r="BN1144" s="2432"/>
      <c r="BO1144" s="2432"/>
      <c r="BP1144" s="2432"/>
      <c r="BQ1144" s="2432"/>
      <c r="BR1144" s="2432"/>
      <c r="BS1144" s="2432"/>
      <c r="BT1144" s="2433"/>
      <c r="BU1144" s="2437" t="s">
        <v>27</v>
      </c>
      <c r="BV1144" s="2397" t="s">
        <v>29</v>
      </c>
      <c r="BW1144" s="2397"/>
      <c r="BX1144" s="2397"/>
      <c r="BY1144" s="2397"/>
      <c r="BZ1144" s="2398"/>
      <c r="CA1144" s="1683" t="s">
        <v>30</v>
      </c>
      <c r="CB1144" s="2397"/>
      <c r="CC1144" s="2397"/>
      <c r="CD1144" s="2398"/>
      <c r="CE1144" s="76"/>
      <c r="CF1144" s="76"/>
    </row>
    <row r="1145" spans="1:100" ht="12.75" customHeight="1" x14ac:dyDescent="0.2">
      <c r="A1145" s="132" t="str">
        <f>+IF('⑧一覧からの作成用データ（異動届）'!$AC$51="印刷ＯＫ→",1,"")</f>
        <v/>
      </c>
      <c r="B1145" s="82"/>
      <c r="C1145" s="82">
        <v>3</v>
      </c>
      <c r="D1145" s="82"/>
      <c r="E1145" s="82"/>
      <c r="F1145" s="82"/>
      <c r="G1145" s="82"/>
      <c r="H1145" s="82">
        <v>2</v>
      </c>
      <c r="I1145" s="82">
        <v>1</v>
      </c>
      <c r="J1145" s="82"/>
      <c r="K1145" s="2415"/>
      <c r="L1145" s="2415"/>
      <c r="M1145" s="2415"/>
      <c r="N1145" s="2415"/>
      <c r="O1145" s="2415"/>
      <c r="P1145" s="2415"/>
      <c r="Q1145" s="2415"/>
      <c r="R1145" s="2415"/>
      <c r="S1145" s="2415"/>
      <c r="T1145" s="2415"/>
      <c r="U1145" s="2415"/>
      <c r="V1145" s="2415"/>
      <c r="W1145" s="2415"/>
      <c r="X1145" s="2415"/>
      <c r="Y1145" s="2415"/>
      <c r="Z1145" s="2415"/>
      <c r="AA1145" s="2415"/>
      <c r="AB1145" s="2417"/>
      <c r="AC1145" s="2417"/>
      <c r="AD1145" s="2417"/>
      <c r="AE1145" s="2417"/>
      <c r="AF1145" s="2417"/>
      <c r="AG1145" s="2417"/>
      <c r="AH1145" s="2417"/>
      <c r="AI1145" s="2417"/>
      <c r="AJ1145" s="2417"/>
      <c r="AK1145" s="2417"/>
      <c r="AL1145" s="2417"/>
      <c r="AM1145" s="2417"/>
      <c r="AN1145" s="2417"/>
      <c r="AO1145" s="2417"/>
      <c r="AP1145" s="2417"/>
      <c r="AQ1145" s="2417"/>
      <c r="AR1145" s="2417"/>
      <c r="AS1145" s="2417"/>
      <c r="AT1145" s="2417"/>
      <c r="AU1145" s="2417"/>
      <c r="AV1145" s="2417"/>
      <c r="AW1145" s="2417"/>
      <c r="AX1145" s="2422"/>
      <c r="AY1145" s="2423"/>
      <c r="AZ1145" s="2423"/>
      <c r="BA1145" s="2424"/>
      <c r="BB1145" s="2431"/>
      <c r="BC1145" s="2432"/>
      <c r="BD1145" s="2432"/>
      <c r="BE1145" s="2432"/>
      <c r="BF1145" s="2432"/>
      <c r="BG1145" s="2432"/>
      <c r="BH1145" s="2432"/>
      <c r="BI1145" s="2432"/>
      <c r="BJ1145" s="2432"/>
      <c r="BK1145" s="2432"/>
      <c r="BL1145" s="2432"/>
      <c r="BM1145" s="2432"/>
      <c r="BN1145" s="2432"/>
      <c r="BO1145" s="2432"/>
      <c r="BP1145" s="2432"/>
      <c r="BQ1145" s="2432"/>
      <c r="BR1145" s="2432"/>
      <c r="BS1145" s="2432"/>
      <c r="BT1145" s="2433"/>
      <c r="BU1145" s="2437"/>
      <c r="BV1145" s="2399"/>
      <c r="BW1145" s="2399"/>
      <c r="BX1145" s="2399"/>
      <c r="BY1145" s="2399"/>
      <c r="BZ1145" s="2400"/>
      <c r="CA1145" s="2401"/>
      <c r="CB1145" s="2399"/>
      <c r="CC1145" s="2399"/>
      <c r="CD1145" s="2400"/>
      <c r="CE1145" s="76"/>
      <c r="CF1145" s="76"/>
    </row>
    <row r="1146" spans="1:100" ht="12.75" customHeight="1" x14ac:dyDescent="0.2">
      <c r="A1146" s="132" t="str">
        <f>+IF('⑧一覧からの作成用データ（異動届）'!$AC$51="印刷ＯＫ→",1,"")</f>
        <v/>
      </c>
      <c r="B1146" s="2413" t="s">
        <v>67</v>
      </c>
      <c r="C1146" s="2413" t="s">
        <v>66</v>
      </c>
      <c r="D1146" s="2396" t="s">
        <v>65</v>
      </c>
      <c r="E1146" s="2396" t="s">
        <v>64</v>
      </c>
      <c r="F1146" s="2413" t="s">
        <v>63</v>
      </c>
      <c r="G1146" s="2413" t="s">
        <v>62</v>
      </c>
      <c r="H1146" s="2396" t="s">
        <v>61</v>
      </c>
      <c r="I1146" s="2396" t="s">
        <v>60</v>
      </c>
      <c r="J1146" s="486"/>
      <c r="K1146" s="2415"/>
      <c r="L1146" s="2415"/>
      <c r="M1146" s="2415"/>
      <c r="N1146" s="2415"/>
      <c r="O1146" s="2415"/>
      <c r="P1146" s="2415"/>
      <c r="Q1146" s="2415"/>
      <c r="R1146" s="2415"/>
      <c r="S1146" s="2415"/>
      <c r="T1146" s="2415"/>
      <c r="U1146" s="2415"/>
      <c r="V1146" s="2415"/>
      <c r="W1146" s="2415"/>
      <c r="X1146" s="2415"/>
      <c r="Y1146" s="2415"/>
      <c r="Z1146" s="2415"/>
      <c r="AA1146" s="2415"/>
      <c r="AB1146" s="2417"/>
      <c r="AC1146" s="2417"/>
      <c r="AD1146" s="2417"/>
      <c r="AE1146" s="2417"/>
      <c r="AF1146" s="2417"/>
      <c r="AG1146" s="2417"/>
      <c r="AH1146" s="2417"/>
      <c r="AI1146" s="2417"/>
      <c r="AJ1146" s="2417"/>
      <c r="AK1146" s="2417"/>
      <c r="AL1146" s="2417"/>
      <c r="AM1146" s="2417"/>
      <c r="AN1146" s="2417"/>
      <c r="AO1146" s="2417"/>
      <c r="AP1146" s="2417"/>
      <c r="AQ1146" s="2417"/>
      <c r="AR1146" s="2417"/>
      <c r="AS1146" s="2417"/>
      <c r="AT1146" s="2417"/>
      <c r="AU1146" s="2417"/>
      <c r="AV1146" s="2417"/>
      <c r="AW1146" s="2417"/>
      <c r="AX1146" s="2422"/>
      <c r="AY1146" s="2423"/>
      <c r="AZ1146" s="2423"/>
      <c r="BA1146" s="2424"/>
      <c r="BB1146" s="2431"/>
      <c r="BC1146" s="2432"/>
      <c r="BD1146" s="2432"/>
      <c r="BE1146" s="2432"/>
      <c r="BF1146" s="2432"/>
      <c r="BG1146" s="2432"/>
      <c r="BH1146" s="2432"/>
      <c r="BI1146" s="2432"/>
      <c r="BJ1146" s="2432"/>
      <c r="BK1146" s="2432"/>
      <c r="BL1146" s="2432"/>
      <c r="BM1146" s="2432"/>
      <c r="BN1146" s="2432"/>
      <c r="BO1146" s="2432"/>
      <c r="BP1146" s="2432"/>
      <c r="BQ1146" s="2432"/>
      <c r="BR1146" s="2432"/>
      <c r="BS1146" s="2432"/>
      <c r="BT1146" s="2433"/>
      <c r="BU1146" s="2437"/>
      <c r="BV1146" s="2397" t="s">
        <v>32</v>
      </c>
      <c r="BW1146" s="2397"/>
      <c r="BX1146" s="2397"/>
      <c r="BY1146" s="2397"/>
      <c r="BZ1146" s="2398"/>
      <c r="CA1146" s="1683" t="s">
        <v>31</v>
      </c>
      <c r="CB1146" s="2397"/>
      <c r="CC1146" s="2397"/>
      <c r="CD1146" s="2398"/>
      <c r="CE1146" s="76"/>
      <c r="CF1146" s="76"/>
    </row>
    <row r="1147" spans="1:100" ht="13.5" customHeight="1" x14ac:dyDescent="0.2">
      <c r="A1147" s="132" t="str">
        <f>+IF('⑧一覧からの作成用データ（異動届）'!$AC$51="印刷ＯＫ→",1,"")</f>
        <v/>
      </c>
      <c r="B1147" s="2413"/>
      <c r="C1147" s="2413"/>
      <c r="D1147" s="2396"/>
      <c r="E1147" s="2396"/>
      <c r="F1147" s="2413"/>
      <c r="G1147" s="2413"/>
      <c r="H1147" s="2396"/>
      <c r="I1147" s="2396"/>
      <c r="J1147" s="486"/>
      <c r="K1147" s="2416"/>
      <c r="L1147" s="2416"/>
      <c r="M1147" s="2416"/>
      <c r="N1147" s="2416"/>
      <c r="O1147" s="2416"/>
      <c r="P1147" s="2416"/>
      <c r="Q1147" s="2416"/>
      <c r="R1147" s="2416"/>
      <c r="S1147" s="2416"/>
      <c r="T1147" s="2416"/>
      <c r="U1147" s="2416"/>
      <c r="V1147" s="2416"/>
      <c r="W1147" s="2416"/>
      <c r="X1147" s="2416"/>
      <c r="Y1147" s="2416"/>
      <c r="Z1147" s="2416"/>
      <c r="AA1147" s="2416"/>
      <c r="AB1147" s="2418"/>
      <c r="AC1147" s="2418"/>
      <c r="AD1147" s="2418"/>
      <c r="AE1147" s="2418"/>
      <c r="AF1147" s="2418"/>
      <c r="AG1147" s="2418"/>
      <c r="AH1147" s="2418"/>
      <c r="AI1147" s="2418"/>
      <c r="AJ1147" s="2418"/>
      <c r="AK1147" s="2418"/>
      <c r="AL1147" s="2418"/>
      <c r="AM1147" s="2418"/>
      <c r="AN1147" s="2418"/>
      <c r="AO1147" s="2418"/>
      <c r="AP1147" s="2418"/>
      <c r="AQ1147" s="2418"/>
      <c r="AR1147" s="2418"/>
      <c r="AS1147" s="2418"/>
      <c r="AT1147" s="2418"/>
      <c r="AU1147" s="2418"/>
      <c r="AV1147" s="2418"/>
      <c r="AW1147" s="2418"/>
      <c r="AX1147" s="2425"/>
      <c r="AY1147" s="2426"/>
      <c r="AZ1147" s="2426"/>
      <c r="BA1147" s="2427"/>
      <c r="BB1147" s="2434"/>
      <c r="BC1147" s="2435"/>
      <c r="BD1147" s="2435"/>
      <c r="BE1147" s="2435"/>
      <c r="BF1147" s="2435"/>
      <c r="BG1147" s="2435"/>
      <c r="BH1147" s="2435"/>
      <c r="BI1147" s="2435"/>
      <c r="BJ1147" s="2435"/>
      <c r="BK1147" s="2435"/>
      <c r="BL1147" s="2435"/>
      <c r="BM1147" s="2435"/>
      <c r="BN1147" s="2435"/>
      <c r="BO1147" s="2435"/>
      <c r="BP1147" s="2435"/>
      <c r="BQ1147" s="2435"/>
      <c r="BR1147" s="2435"/>
      <c r="BS1147" s="2435"/>
      <c r="BT1147" s="2436"/>
      <c r="BU1147" s="2437"/>
      <c r="BV1147" s="2399"/>
      <c r="BW1147" s="2399"/>
      <c r="BX1147" s="2399"/>
      <c r="BY1147" s="2399"/>
      <c r="BZ1147" s="2400"/>
      <c r="CA1147" s="2401"/>
      <c r="CB1147" s="2399"/>
      <c r="CC1147" s="2399"/>
      <c r="CD1147" s="2400"/>
      <c r="CE1147" s="76"/>
      <c r="CF1147" s="76"/>
      <c r="CG1147" s="84"/>
      <c r="CL1147" s="85"/>
      <c r="CM1147" s="85"/>
      <c r="CN1147" s="85"/>
      <c r="CO1147" s="85"/>
      <c r="CP1147" s="85"/>
      <c r="CQ1147" s="85"/>
      <c r="CR1147" s="85"/>
      <c r="CS1147" s="85"/>
      <c r="CT1147" s="85"/>
    </row>
    <row r="1148" spans="1:100" ht="13.5" customHeight="1" x14ac:dyDescent="0.2">
      <c r="A1148" s="132" t="str">
        <f>+IF('⑧一覧からの作成用データ（異動届）'!$AC$51="印刷ＯＫ→",1,"")</f>
        <v/>
      </c>
      <c r="B1148" s="2413"/>
      <c r="C1148" s="2413"/>
      <c r="D1148" s="2396"/>
      <c r="E1148" s="2396"/>
      <c r="F1148" s="2413"/>
      <c r="G1148" s="2413"/>
      <c r="H1148" s="2396"/>
      <c r="I1148" s="2396"/>
      <c r="J1148" s="486"/>
      <c r="K1148" s="45"/>
      <c r="L1148" s="25"/>
      <c r="M1148" s="25"/>
      <c r="N1148" s="25"/>
      <c r="O1148" s="25"/>
      <c r="P1148" s="25"/>
      <c r="Q1148" s="25"/>
      <c r="R1148" s="25"/>
      <c r="S1148" s="25"/>
      <c r="T1148" s="25"/>
      <c r="U1148" s="25"/>
      <c r="V1148" s="25"/>
      <c r="W1148" s="25"/>
      <c r="X1148" s="25"/>
      <c r="Y1148" s="46"/>
      <c r="Z1148" s="2402" t="s">
        <v>548</v>
      </c>
      <c r="AA1148" s="2403"/>
      <c r="AB1148" s="2408" t="s">
        <v>21</v>
      </c>
      <c r="AC1148" s="2409"/>
      <c r="AD1148" s="2409"/>
      <c r="AE1148" s="2409"/>
      <c r="AF1148" s="2409"/>
      <c r="AG1148" s="2410"/>
      <c r="AH1148" s="1682" t="s">
        <v>9</v>
      </c>
      <c r="AI1148" s="1683"/>
      <c r="AJ1148" s="2097" t="str">
        <f>①伊勢崎市における事業所基本情報!$K$26&amp;"-"&amp;①伊勢崎市における事業所基本情報!Q26&amp;""</f>
        <v>-</v>
      </c>
      <c r="AK1148" s="2097"/>
      <c r="AL1148" s="2097"/>
      <c r="AM1148" s="2097"/>
      <c r="AN1148" s="2097"/>
      <c r="AO1148" s="2097"/>
      <c r="AP1148" s="2097"/>
      <c r="AQ1148" s="2097"/>
      <c r="AR1148" s="25"/>
      <c r="AS1148" s="25"/>
      <c r="AT1148" s="25"/>
      <c r="AU1148" s="25"/>
      <c r="AV1148" s="25"/>
      <c r="AW1148" s="25"/>
      <c r="AX1148" s="25"/>
      <c r="AY1148" s="76"/>
      <c r="AZ1148" s="76"/>
      <c r="BA1148" s="76"/>
      <c r="BB1148" s="76"/>
      <c r="BC1148" s="76"/>
      <c r="BD1148" s="25"/>
      <c r="BE1148" s="25"/>
      <c r="BF1148" s="25"/>
      <c r="BG1148" s="25"/>
      <c r="BH1148" s="2386" t="s">
        <v>492</v>
      </c>
      <c r="BI1148" s="2386"/>
      <c r="BJ1148" s="2386"/>
      <c r="BK1148" s="2386"/>
      <c r="BL1148" s="2386"/>
      <c r="BM1148" s="2386"/>
      <c r="BN1148" s="2386"/>
      <c r="BO1148" s="2411" t="str">
        <f>①伊勢崎市における事業所基本情報!$CG$18&amp;""</f>
        <v/>
      </c>
      <c r="BP1148" s="2392"/>
      <c r="BQ1148" s="2392" t="str">
        <f>①伊勢崎市における事業所基本情報!$CH$18&amp;""</f>
        <v/>
      </c>
      <c r="BR1148" s="2392"/>
      <c r="BS1148" s="2392" t="str">
        <f>①伊勢崎市における事業所基本情報!$CI$18&amp;""</f>
        <v/>
      </c>
      <c r="BT1148" s="2392"/>
      <c r="BU1148" s="2392" t="str">
        <f>①伊勢崎市における事業所基本情報!$CJ$18&amp;""</f>
        <v/>
      </c>
      <c r="BV1148" s="2392"/>
      <c r="BW1148" s="2392" t="str">
        <f>①伊勢崎市における事業所基本情報!$CK$18&amp;""</f>
        <v/>
      </c>
      <c r="BX1148" s="2392"/>
      <c r="BY1148" s="2392" t="str">
        <f>①伊勢崎市における事業所基本情報!$CL$18&amp;""</f>
        <v/>
      </c>
      <c r="BZ1148" s="2392"/>
      <c r="CA1148" s="2392" t="str">
        <f>①伊勢崎市における事業所基本情報!$CM$18&amp;""</f>
        <v/>
      </c>
      <c r="CB1148" s="2392"/>
      <c r="CC1148" s="2392" t="str">
        <f>①伊勢崎市における事業所基本情報!$CN$18&amp;""</f>
        <v/>
      </c>
      <c r="CD1148" s="2394"/>
      <c r="CE1148" s="86"/>
      <c r="CF1148" s="86"/>
      <c r="CG1148" s="84"/>
      <c r="CL1148" s="85"/>
      <c r="CM1148" s="85"/>
      <c r="CN1148" s="85"/>
      <c r="CO1148" s="85"/>
      <c r="CP1148" s="85"/>
      <c r="CQ1148" s="85"/>
      <c r="CR1148" s="85"/>
      <c r="CS1148" s="85"/>
      <c r="CT1148" s="85"/>
    </row>
    <row r="1149" spans="1:100" ht="12" customHeight="1" x14ac:dyDescent="0.2">
      <c r="A1149" s="132" t="str">
        <f>+IF('⑧一覧からの作成用データ（異動届）'!$AC$51="印刷ＯＫ→",1,"")</f>
        <v/>
      </c>
      <c r="B1149" s="2413"/>
      <c r="C1149" s="2413"/>
      <c r="D1149" s="2396"/>
      <c r="E1149" s="2396"/>
      <c r="F1149" s="2413"/>
      <c r="G1149" s="2413"/>
      <c r="H1149" s="2396"/>
      <c r="I1149" s="2396"/>
      <c r="J1149" s="486"/>
      <c r="K1149" s="47"/>
      <c r="L1149" s="76"/>
      <c r="M1149" s="76"/>
      <c r="N1149" s="76"/>
      <c r="O1149" s="76"/>
      <c r="P1149" s="76"/>
      <c r="Q1149" s="76"/>
      <c r="R1149" s="76"/>
      <c r="S1149" s="76"/>
      <c r="T1149" s="76"/>
      <c r="U1149" s="76"/>
      <c r="V1149" s="76"/>
      <c r="W1149" s="76"/>
      <c r="X1149" s="76"/>
      <c r="Y1149" s="48"/>
      <c r="Z1149" s="2404"/>
      <c r="AA1149" s="2405"/>
      <c r="AB1149" s="1640"/>
      <c r="AC1149" s="1590"/>
      <c r="AD1149" s="1590"/>
      <c r="AE1149" s="1590"/>
      <c r="AF1149" s="1590"/>
      <c r="AG1149" s="1641"/>
      <c r="AH1149" s="1568" t="str">
        <f>①伊勢崎市における事業所基本情報!$I$27&amp;""</f>
        <v/>
      </c>
      <c r="AI1149" s="1569"/>
      <c r="AJ1149" s="1569"/>
      <c r="AK1149" s="1569"/>
      <c r="AL1149" s="1569"/>
      <c r="AM1149" s="1569"/>
      <c r="AN1149" s="1569"/>
      <c r="AO1149" s="1569"/>
      <c r="AP1149" s="1569"/>
      <c r="AQ1149" s="1569"/>
      <c r="AR1149" s="1569"/>
      <c r="AS1149" s="1569"/>
      <c r="AT1149" s="1569"/>
      <c r="AU1149" s="1569"/>
      <c r="AV1149" s="1569"/>
      <c r="AW1149" s="1569"/>
      <c r="AX1149" s="1569"/>
      <c r="AY1149" s="1569"/>
      <c r="AZ1149" s="1569"/>
      <c r="BA1149" s="1569"/>
      <c r="BB1149" s="1569"/>
      <c r="BC1149" s="1569"/>
      <c r="BD1149" s="1569"/>
      <c r="BE1149" s="1569"/>
      <c r="BF1149" s="1569"/>
      <c r="BG1149" s="1569"/>
      <c r="BH1149" s="2386"/>
      <c r="BI1149" s="2386"/>
      <c r="BJ1149" s="2386"/>
      <c r="BK1149" s="2386"/>
      <c r="BL1149" s="2386"/>
      <c r="BM1149" s="2386"/>
      <c r="BN1149" s="2386"/>
      <c r="BO1149" s="2412"/>
      <c r="BP1149" s="2393"/>
      <c r="BQ1149" s="2393"/>
      <c r="BR1149" s="2393"/>
      <c r="BS1149" s="2393"/>
      <c r="BT1149" s="2393"/>
      <c r="BU1149" s="2393"/>
      <c r="BV1149" s="2393"/>
      <c r="BW1149" s="2393"/>
      <c r="BX1149" s="2393"/>
      <c r="BY1149" s="2393"/>
      <c r="BZ1149" s="2393"/>
      <c r="CA1149" s="2393"/>
      <c r="CB1149" s="2393"/>
      <c r="CC1149" s="2393"/>
      <c r="CD1149" s="2395"/>
      <c r="CE1149" s="86"/>
      <c r="CF1149" s="86"/>
      <c r="CG1149" s="77"/>
      <c r="CL1149" s="85"/>
      <c r="CM1149" s="85"/>
      <c r="CN1149" s="85"/>
      <c r="CO1149" s="85"/>
      <c r="CP1149" s="85"/>
      <c r="CQ1149" s="85"/>
      <c r="CR1149" s="85"/>
      <c r="CS1149" s="85"/>
      <c r="CT1149" s="85"/>
    </row>
    <row r="1150" spans="1:100" ht="12" customHeight="1" x14ac:dyDescent="0.2">
      <c r="A1150" s="132" t="str">
        <f>+IF('⑧一覧からの作成用データ（異動届）'!$AC$51="印刷ＯＫ→",1,"")</f>
        <v/>
      </c>
      <c r="B1150" s="2413"/>
      <c r="C1150" s="2413"/>
      <c r="D1150" s="2396"/>
      <c r="E1150" s="2396"/>
      <c r="F1150" s="2413"/>
      <c r="G1150" s="2413"/>
      <c r="H1150" s="2396"/>
      <c r="I1150" s="2396"/>
      <c r="J1150" s="486"/>
      <c r="K1150" s="2165" t="s">
        <v>562</v>
      </c>
      <c r="L1150" s="1564"/>
      <c r="M1150" s="1564"/>
      <c r="N1150" s="1564"/>
      <c r="O1150" s="1564"/>
      <c r="P1150" s="2378" t="s">
        <v>19</v>
      </c>
      <c r="Q1150" s="2378"/>
      <c r="R1150" s="2378"/>
      <c r="S1150" s="2378"/>
      <c r="T1150" s="2378"/>
      <c r="U1150" s="2378"/>
      <c r="V1150" s="2378"/>
      <c r="W1150" s="2378"/>
      <c r="X1150" s="2378"/>
      <c r="Y1150" s="2379"/>
      <c r="Z1150" s="2404"/>
      <c r="AA1150" s="2405"/>
      <c r="AB1150" s="1640"/>
      <c r="AC1150" s="1590"/>
      <c r="AD1150" s="1590"/>
      <c r="AE1150" s="1590"/>
      <c r="AF1150" s="1590"/>
      <c r="AG1150" s="1641"/>
      <c r="AH1150" s="1568"/>
      <c r="AI1150" s="1569"/>
      <c r="AJ1150" s="1569"/>
      <c r="AK1150" s="1569"/>
      <c r="AL1150" s="1569"/>
      <c r="AM1150" s="1569"/>
      <c r="AN1150" s="1569"/>
      <c r="AO1150" s="1569"/>
      <c r="AP1150" s="1569"/>
      <c r="AQ1150" s="1569"/>
      <c r="AR1150" s="1569"/>
      <c r="AS1150" s="1569"/>
      <c r="AT1150" s="1569"/>
      <c r="AU1150" s="1569"/>
      <c r="AV1150" s="1569"/>
      <c r="AW1150" s="1569"/>
      <c r="AX1150" s="1569"/>
      <c r="AY1150" s="1569"/>
      <c r="AZ1150" s="1569"/>
      <c r="BA1150" s="1569"/>
      <c r="BB1150" s="1569"/>
      <c r="BC1150" s="1569"/>
      <c r="BD1150" s="1569"/>
      <c r="BE1150" s="1569"/>
      <c r="BF1150" s="1569"/>
      <c r="BG1150" s="1569"/>
      <c r="BH1150" s="1561" t="s">
        <v>563</v>
      </c>
      <c r="BI1150" s="1561"/>
      <c r="BJ1150" s="1561"/>
      <c r="BK1150" s="1561"/>
      <c r="BL1150" s="1561"/>
      <c r="BM1150" s="1561"/>
      <c r="BN1150" s="1561"/>
      <c r="BO1150" s="2380" t="s">
        <v>550</v>
      </c>
      <c r="BP1150" s="2381"/>
      <c r="BQ1150" s="2381"/>
      <c r="BR1150" s="2381"/>
      <c r="BS1150" s="2381"/>
      <c r="BT1150" s="2381"/>
      <c r="BU1150" s="2381"/>
      <c r="BV1150" s="2381"/>
      <c r="BW1150" s="2381"/>
      <c r="BX1150" s="2381"/>
      <c r="BY1150" s="2381"/>
      <c r="BZ1150" s="2381"/>
      <c r="CA1150" s="2381"/>
      <c r="CB1150" s="2381"/>
      <c r="CC1150" s="2381"/>
      <c r="CD1150" s="2382"/>
      <c r="CE1150" s="78"/>
      <c r="CF1150" s="78"/>
      <c r="CG1150" s="77"/>
      <c r="CL1150" s="85"/>
      <c r="CM1150" s="85"/>
      <c r="CN1150" s="85"/>
      <c r="CO1150" s="85"/>
      <c r="CP1150" s="85"/>
      <c r="CQ1150" s="85"/>
      <c r="CR1150" s="85"/>
      <c r="CS1150" s="85"/>
      <c r="CT1150" s="85"/>
    </row>
    <row r="1151" spans="1:100" ht="12" customHeight="1" x14ac:dyDescent="0.2">
      <c r="A1151" s="132" t="str">
        <f>+IF('⑧一覧からの作成用データ（異動届）'!$AC$51="印刷ＯＫ→",1,"")</f>
        <v/>
      </c>
      <c r="B1151" s="2413"/>
      <c r="C1151" s="2413"/>
      <c r="D1151" s="2396"/>
      <c r="E1151" s="2396"/>
      <c r="F1151" s="2413"/>
      <c r="G1151" s="2413"/>
      <c r="H1151" s="2396"/>
      <c r="I1151" s="2396"/>
      <c r="J1151" s="486"/>
      <c r="K1151" s="2165"/>
      <c r="L1151" s="1564"/>
      <c r="M1151" s="1564"/>
      <c r="N1151" s="1564"/>
      <c r="O1151" s="1564"/>
      <c r="P1151" s="2378"/>
      <c r="Q1151" s="2378"/>
      <c r="R1151" s="2378"/>
      <c r="S1151" s="2378"/>
      <c r="T1151" s="2378"/>
      <c r="U1151" s="2378"/>
      <c r="V1151" s="2378"/>
      <c r="W1151" s="2378"/>
      <c r="X1151" s="2378"/>
      <c r="Y1151" s="2379"/>
      <c r="Z1151" s="2404"/>
      <c r="AA1151" s="2405"/>
      <c r="AB1151" s="1637"/>
      <c r="AC1151" s="1638"/>
      <c r="AD1151" s="1638"/>
      <c r="AE1151" s="1638"/>
      <c r="AF1151" s="1638"/>
      <c r="AG1151" s="1642"/>
      <c r="AH1151" s="1570"/>
      <c r="AI1151" s="1571"/>
      <c r="AJ1151" s="1571"/>
      <c r="AK1151" s="1571"/>
      <c r="AL1151" s="1571"/>
      <c r="AM1151" s="1571"/>
      <c r="AN1151" s="1571"/>
      <c r="AO1151" s="1571"/>
      <c r="AP1151" s="1571"/>
      <c r="AQ1151" s="1571"/>
      <c r="AR1151" s="1571"/>
      <c r="AS1151" s="1571"/>
      <c r="AT1151" s="1571"/>
      <c r="AU1151" s="1571"/>
      <c r="AV1151" s="1571"/>
      <c r="AW1151" s="1571"/>
      <c r="AX1151" s="1571"/>
      <c r="AY1151" s="1571"/>
      <c r="AZ1151" s="1571"/>
      <c r="BA1151" s="1571"/>
      <c r="BB1151" s="1571"/>
      <c r="BC1151" s="1571"/>
      <c r="BD1151" s="1571"/>
      <c r="BE1151" s="1571"/>
      <c r="BF1151" s="1571"/>
      <c r="BG1151" s="1571"/>
      <c r="BH1151" s="1561"/>
      <c r="BI1151" s="1561"/>
      <c r="BJ1151" s="1561"/>
      <c r="BK1151" s="1561"/>
      <c r="BL1151" s="1561"/>
      <c r="BM1151" s="1561"/>
      <c r="BN1151" s="1561"/>
      <c r="BO1151" s="2383"/>
      <c r="BP1151" s="2384"/>
      <c r="BQ1151" s="2384"/>
      <c r="BR1151" s="2384"/>
      <c r="BS1151" s="2384"/>
      <c r="BT1151" s="2384"/>
      <c r="BU1151" s="2384"/>
      <c r="BV1151" s="2384"/>
      <c r="BW1151" s="2384"/>
      <c r="BX1151" s="2384"/>
      <c r="BY1151" s="2384"/>
      <c r="BZ1151" s="2384"/>
      <c r="CA1151" s="2384"/>
      <c r="CB1151" s="2384"/>
      <c r="CC1151" s="2384"/>
      <c r="CD1151" s="2385"/>
      <c r="CE1151" s="78"/>
      <c r="CF1151" s="78"/>
      <c r="CG1151" s="77"/>
      <c r="CL1151" s="85"/>
      <c r="CM1151" s="85"/>
      <c r="CN1151" s="85"/>
      <c r="CO1151" s="85"/>
      <c r="CP1151" s="85"/>
      <c r="CQ1151" s="85"/>
      <c r="CR1151" s="85"/>
      <c r="CS1151" s="85"/>
      <c r="CT1151" s="85"/>
    </row>
    <row r="1152" spans="1:100" ht="13.5" customHeight="1" x14ac:dyDescent="0.2">
      <c r="A1152" s="132" t="str">
        <f>+IF('⑧一覧からの作成用データ（異動届）'!$AC$51="印刷ＯＫ→",1,"")</f>
        <v/>
      </c>
      <c r="B1152" s="2413"/>
      <c r="C1152" s="2413"/>
      <c r="D1152" s="2396"/>
      <c r="E1152" s="2396"/>
      <c r="F1152" s="2413"/>
      <c r="G1152" s="2413"/>
      <c r="H1152" s="2396"/>
      <c r="I1152" s="2396"/>
      <c r="J1152" s="486"/>
      <c r="K1152" s="47"/>
      <c r="L1152" s="76"/>
      <c r="M1152" s="76"/>
      <c r="N1152" s="76"/>
      <c r="O1152" s="76"/>
      <c r="P1152" s="76"/>
      <c r="Q1152" s="76"/>
      <c r="R1152" s="76"/>
      <c r="S1152" s="76"/>
      <c r="T1152" s="76"/>
      <c r="U1152" s="76"/>
      <c r="V1152" s="76"/>
      <c r="W1152" s="76"/>
      <c r="X1152" s="76"/>
      <c r="Y1152" s="48"/>
      <c r="Z1152" s="2404"/>
      <c r="AA1152" s="2405"/>
      <c r="AB1152" s="1634" t="s">
        <v>564</v>
      </c>
      <c r="AC1152" s="1634"/>
      <c r="AD1152" s="1634"/>
      <c r="AE1152" s="1634"/>
      <c r="AF1152" s="1634"/>
      <c r="AG1152" s="1634"/>
      <c r="AH1152" s="1610" t="str">
        <f>①伊勢崎市における事業所基本情報!$I$20&amp;""</f>
        <v/>
      </c>
      <c r="AI1152" s="1611"/>
      <c r="AJ1152" s="1611"/>
      <c r="AK1152" s="1611"/>
      <c r="AL1152" s="1611"/>
      <c r="AM1152" s="1611"/>
      <c r="AN1152" s="1611"/>
      <c r="AO1152" s="1611"/>
      <c r="AP1152" s="1611"/>
      <c r="AQ1152" s="1611"/>
      <c r="AR1152" s="1611"/>
      <c r="AS1152" s="1611"/>
      <c r="AT1152" s="1611"/>
      <c r="AU1152" s="1611"/>
      <c r="AV1152" s="1611"/>
      <c r="AW1152" s="1611"/>
      <c r="AX1152" s="1611"/>
      <c r="AY1152" s="1611"/>
      <c r="AZ1152" s="1611"/>
      <c r="BA1152" s="1611"/>
      <c r="BB1152" s="1611"/>
      <c r="BC1152" s="1611"/>
      <c r="BD1152" s="1611"/>
      <c r="BE1152" s="1611"/>
      <c r="BF1152" s="1611"/>
      <c r="BG1152" s="1612"/>
      <c r="BH1152" s="2386" t="s">
        <v>510</v>
      </c>
      <c r="BI1152" s="2386"/>
      <c r="BJ1152" s="2386"/>
      <c r="BK1152" s="2386"/>
      <c r="BL1152" s="1550" t="s">
        <v>33</v>
      </c>
      <c r="BM1152" s="1550"/>
      <c r="BN1152" s="1550"/>
      <c r="BO1152" s="2388" t="str">
        <f>①伊勢崎市における事業所基本情報!$I$35&amp;""</f>
        <v/>
      </c>
      <c r="BP1152" s="1614"/>
      <c r="BQ1152" s="1614"/>
      <c r="BR1152" s="1614"/>
      <c r="BS1152" s="1614"/>
      <c r="BT1152" s="1614"/>
      <c r="BU1152" s="1614"/>
      <c r="BV1152" s="1614"/>
      <c r="BW1152" s="1614"/>
      <c r="BX1152" s="1614"/>
      <c r="BY1152" s="1614"/>
      <c r="BZ1152" s="1614"/>
      <c r="CA1152" s="1614"/>
      <c r="CB1152" s="1614"/>
      <c r="CC1152" s="1614"/>
      <c r="CD1152" s="2389"/>
      <c r="CE1152" s="78"/>
      <c r="CF1152" s="78"/>
      <c r="CG1152" s="77"/>
      <c r="CL1152" s="85"/>
    </row>
    <row r="1153" spans="1:100" ht="12" customHeight="1" x14ac:dyDescent="0.2">
      <c r="A1153" s="132" t="str">
        <f>+IF('⑧一覧からの作成用データ（異動届）'!$AC$51="印刷ＯＫ→",1,"")</f>
        <v/>
      </c>
      <c r="B1153" s="2413"/>
      <c r="C1153" s="2413"/>
      <c r="D1153" s="2396"/>
      <c r="E1153" s="2396"/>
      <c r="F1153" s="2413"/>
      <c r="G1153" s="2413"/>
      <c r="H1153" s="2396"/>
      <c r="I1153" s="2396"/>
      <c r="J1153" s="486"/>
      <c r="K1153" s="2438">
        <f ca="1">IF('⑧一覧からの作成用データ（異動届）'!$B$31="","",'⑧一覧からの作成用データ（異動届）'!$B$31)</f>
        <v>45617</v>
      </c>
      <c r="L1153" s="2439"/>
      <c r="M1153" s="2439"/>
      <c r="N1153" s="2439"/>
      <c r="O1153" s="2439"/>
      <c r="P1153" s="2439"/>
      <c r="Q1153" s="2439"/>
      <c r="R1153" s="2439"/>
      <c r="S1153" s="2439"/>
      <c r="T1153" s="2439"/>
      <c r="U1153" s="2439"/>
      <c r="V1153" s="2439"/>
      <c r="W1153" s="2439"/>
      <c r="X1153" s="2439"/>
      <c r="Y1153" s="2440"/>
      <c r="Z1153" s="2404"/>
      <c r="AA1153" s="2405"/>
      <c r="AB1153" s="2441" t="s">
        <v>529</v>
      </c>
      <c r="AC1153" s="2441"/>
      <c r="AD1153" s="2441"/>
      <c r="AE1153" s="2441"/>
      <c r="AF1153" s="2441"/>
      <c r="AG1153" s="2441"/>
      <c r="AH1153" s="2442" t="str">
        <f>①伊勢崎市における事業所基本情報!$I$22&amp;""</f>
        <v/>
      </c>
      <c r="AI1153" s="2442"/>
      <c r="AJ1153" s="2442"/>
      <c r="AK1153" s="2442"/>
      <c r="AL1153" s="2442"/>
      <c r="AM1153" s="2442"/>
      <c r="AN1153" s="2442"/>
      <c r="AO1153" s="2442"/>
      <c r="AP1153" s="2442"/>
      <c r="AQ1153" s="2442"/>
      <c r="AR1153" s="2442"/>
      <c r="AS1153" s="2442"/>
      <c r="AT1153" s="2442"/>
      <c r="AU1153" s="2442"/>
      <c r="AV1153" s="2442"/>
      <c r="AW1153" s="2442"/>
      <c r="AX1153" s="2442"/>
      <c r="AY1153" s="2442"/>
      <c r="AZ1153" s="2442"/>
      <c r="BA1153" s="2442"/>
      <c r="BB1153" s="2442"/>
      <c r="BC1153" s="2442"/>
      <c r="BD1153" s="2442"/>
      <c r="BE1153" s="2442"/>
      <c r="BF1153" s="2442"/>
      <c r="BG1153" s="2442"/>
      <c r="BH1153" s="2386"/>
      <c r="BI1153" s="2386"/>
      <c r="BJ1153" s="2386"/>
      <c r="BK1153" s="2386"/>
      <c r="BL1153" s="1550"/>
      <c r="BM1153" s="1550"/>
      <c r="BN1153" s="1550"/>
      <c r="BO1153" s="2390"/>
      <c r="BP1153" s="1616"/>
      <c r="BQ1153" s="1616"/>
      <c r="BR1153" s="1616"/>
      <c r="BS1153" s="1616"/>
      <c r="BT1153" s="1616"/>
      <c r="BU1153" s="1616"/>
      <c r="BV1153" s="1616"/>
      <c r="BW1153" s="1616"/>
      <c r="BX1153" s="1616"/>
      <c r="BY1153" s="1616"/>
      <c r="BZ1153" s="1616"/>
      <c r="CA1153" s="1616"/>
      <c r="CB1153" s="1616"/>
      <c r="CC1153" s="1616"/>
      <c r="CD1153" s="2391"/>
      <c r="CE1153" s="78"/>
      <c r="CF1153" s="78"/>
      <c r="CG1153" s="77"/>
      <c r="CL1153" s="85"/>
    </row>
    <row r="1154" spans="1:100" ht="12" customHeight="1" x14ac:dyDescent="0.2">
      <c r="A1154" s="132" t="str">
        <f>+IF('⑧一覧からの作成用データ（異動届）'!$AC$51="印刷ＯＫ→",1,"")</f>
        <v/>
      </c>
      <c r="B1154" s="2413"/>
      <c r="C1154" s="2413"/>
      <c r="D1154" s="2396"/>
      <c r="E1154" s="2396"/>
      <c r="F1154" s="2413"/>
      <c r="G1154" s="2413"/>
      <c r="H1154" s="2396"/>
      <c r="I1154" s="2396"/>
      <c r="J1154" s="486"/>
      <c r="K1154" s="2438"/>
      <c r="L1154" s="2439"/>
      <c r="M1154" s="2439"/>
      <c r="N1154" s="2439"/>
      <c r="O1154" s="2439"/>
      <c r="P1154" s="2439"/>
      <c r="Q1154" s="2439"/>
      <c r="R1154" s="2439"/>
      <c r="S1154" s="2439"/>
      <c r="T1154" s="2439"/>
      <c r="U1154" s="2439"/>
      <c r="V1154" s="2439"/>
      <c r="W1154" s="2439"/>
      <c r="X1154" s="2439"/>
      <c r="Y1154" s="2440"/>
      <c r="Z1154" s="2404"/>
      <c r="AA1154" s="2405"/>
      <c r="AB1154" s="1550"/>
      <c r="AC1154" s="1550"/>
      <c r="AD1154" s="1550"/>
      <c r="AE1154" s="1550"/>
      <c r="AF1154" s="1550"/>
      <c r="AG1154" s="1550"/>
      <c r="AH1154" s="2443"/>
      <c r="AI1154" s="2443"/>
      <c r="AJ1154" s="2443"/>
      <c r="AK1154" s="2443"/>
      <c r="AL1154" s="2443"/>
      <c r="AM1154" s="2443"/>
      <c r="AN1154" s="2443"/>
      <c r="AO1154" s="2443"/>
      <c r="AP1154" s="2443"/>
      <c r="AQ1154" s="2443"/>
      <c r="AR1154" s="2443"/>
      <c r="AS1154" s="2443"/>
      <c r="AT1154" s="2443"/>
      <c r="AU1154" s="2443"/>
      <c r="AV1154" s="2443"/>
      <c r="AW1154" s="2443"/>
      <c r="AX1154" s="2443"/>
      <c r="AY1154" s="2443"/>
      <c r="AZ1154" s="2443"/>
      <c r="BA1154" s="2443"/>
      <c r="BB1154" s="2443"/>
      <c r="BC1154" s="2443"/>
      <c r="BD1154" s="2443"/>
      <c r="BE1154" s="2443"/>
      <c r="BF1154" s="2443"/>
      <c r="BG1154" s="2443"/>
      <c r="BH1154" s="2386"/>
      <c r="BI1154" s="2386"/>
      <c r="BJ1154" s="2386"/>
      <c r="BK1154" s="2386"/>
      <c r="BL1154" s="1550" t="s">
        <v>3</v>
      </c>
      <c r="BM1154" s="1550"/>
      <c r="BN1154" s="1550"/>
      <c r="BO1154" s="1708" t="str">
        <f>①伊勢崎市における事業所基本情報!$I$37&amp;""</f>
        <v/>
      </c>
      <c r="BP1154" s="1709"/>
      <c r="BQ1154" s="1709"/>
      <c r="BR1154" s="1709"/>
      <c r="BS1154" s="1709"/>
      <c r="BT1154" s="1709"/>
      <c r="BU1154" s="1709"/>
      <c r="BV1154" s="1709"/>
      <c r="BW1154" s="1709"/>
      <c r="BX1154" s="1709"/>
      <c r="BY1154" s="1709"/>
      <c r="BZ1154" s="1709"/>
      <c r="CA1154" s="1709"/>
      <c r="CB1154" s="1709"/>
      <c r="CC1154" s="1709"/>
      <c r="CD1154" s="2444"/>
      <c r="CE1154" s="78"/>
      <c r="CF1154" s="78"/>
      <c r="CG1154" s="77"/>
      <c r="CL1154" s="85"/>
      <c r="CM1154" s="85"/>
    </row>
    <row r="1155" spans="1:100" ht="12" customHeight="1" x14ac:dyDescent="0.2">
      <c r="A1155" s="132" t="str">
        <f>+IF('⑧一覧からの作成用データ（異動届）'!$AC$51="印刷ＯＫ→",1,"")</f>
        <v/>
      </c>
      <c r="B1155" s="2413"/>
      <c r="C1155" s="2413"/>
      <c r="D1155" s="2396"/>
      <c r="E1155" s="2396"/>
      <c r="F1155" s="2413"/>
      <c r="G1155" s="2413"/>
      <c r="H1155" s="2396"/>
      <c r="I1155" s="2396"/>
      <c r="J1155" s="486"/>
      <c r="K1155" s="2438"/>
      <c r="L1155" s="2439"/>
      <c r="M1155" s="2439"/>
      <c r="N1155" s="2439"/>
      <c r="O1155" s="2439"/>
      <c r="P1155" s="2439"/>
      <c r="Q1155" s="2439"/>
      <c r="R1155" s="2439"/>
      <c r="S1155" s="2439"/>
      <c r="T1155" s="2439"/>
      <c r="U1155" s="2439"/>
      <c r="V1155" s="2439"/>
      <c r="W1155" s="2439"/>
      <c r="X1155" s="2439"/>
      <c r="Y1155" s="2440"/>
      <c r="Z1155" s="2404"/>
      <c r="AA1155" s="2405"/>
      <c r="AB1155" s="1550"/>
      <c r="AC1155" s="1550"/>
      <c r="AD1155" s="1550"/>
      <c r="AE1155" s="1550"/>
      <c r="AF1155" s="1550"/>
      <c r="AG1155" s="1550"/>
      <c r="AH1155" s="2443"/>
      <c r="AI1155" s="2443"/>
      <c r="AJ1155" s="2443"/>
      <c r="AK1155" s="2443"/>
      <c r="AL1155" s="2443"/>
      <c r="AM1155" s="2443"/>
      <c r="AN1155" s="2443"/>
      <c r="AO1155" s="2443"/>
      <c r="AP1155" s="2443"/>
      <c r="AQ1155" s="2443"/>
      <c r="AR1155" s="2443"/>
      <c r="AS1155" s="2443"/>
      <c r="AT1155" s="2443"/>
      <c r="AU1155" s="2443"/>
      <c r="AV1155" s="2443"/>
      <c r="AW1155" s="2443"/>
      <c r="AX1155" s="2443"/>
      <c r="AY1155" s="2443"/>
      <c r="AZ1155" s="2443"/>
      <c r="BA1155" s="2443"/>
      <c r="BB1155" s="2443"/>
      <c r="BC1155" s="2443"/>
      <c r="BD1155" s="2443"/>
      <c r="BE1155" s="2443"/>
      <c r="BF1155" s="2443"/>
      <c r="BG1155" s="2443"/>
      <c r="BH1155" s="2386"/>
      <c r="BI1155" s="2386"/>
      <c r="BJ1155" s="2386"/>
      <c r="BK1155" s="2386"/>
      <c r="BL1155" s="1550"/>
      <c r="BM1155" s="1550"/>
      <c r="BN1155" s="1550"/>
      <c r="BO1155" s="1711"/>
      <c r="BP1155" s="1712"/>
      <c r="BQ1155" s="1712"/>
      <c r="BR1155" s="1712"/>
      <c r="BS1155" s="1712"/>
      <c r="BT1155" s="1712"/>
      <c r="BU1155" s="1712"/>
      <c r="BV1155" s="1712"/>
      <c r="BW1155" s="1712"/>
      <c r="BX1155" s="1712"/>
      <c r="BY1155" s="1712"/>
      <c r="BZ1155" s="1712"/>
      <c r="CA1155" s="1712"/>
      <c r="CB1155" s="1712"/>
      <c r="CC1155" s="1712"/>
      <c r="CD1155" s="2445"/>
      <c r="CE1155" s="78"/>
      <c r="CF1155" s="78"/>
      <c r="CG1155" s="77"/>
      <c r="CL1155" s="85"/>
      <c r="CM1155" s="85"/>
    </row>
    <row r="1156" spans="1:100" ht="12" customHeight="1" x14ac:dyDescent="0.2">
      <c r="A1156" s="132" t="str">
        <f>+IF('⑧一覧からの作成用データ（異動届）'!$AC$51="印刷ＯＫ→",1,"")</f>
        <v/>
      </c>
      <c r="B1156" s="2413"/>
      <c r="C1156" s="2413"/>
      <c r="D1156" s="2396"/>
      <c r="E1156" s="2396"/>
      <c r="F1156" s="2413"/>
      <c r="G1156" s="2413"/>
      <c r="H1156" s="2396"/>
      <c r="I1156" s="2396"/>
      <c r="J1156" s="486"/>
      <c r="K1156" s="47"/>
      <c r="L1156" s="76"/>
      <c r="M1156" s="76"/>
      <c r="N1156" s="76"/>
      <c r="O1156" s="76"/>
      <c r="P1156" s="76"/>
      <c r="Q1156" s="76"/>
      <c r="R1156" s="76"/>
      <c r="S1156" s="76"/>
      <c r="T1156" s="76"/>
      <c r="U1156" s="76"/>
      <c r="V1156" s="76"/>
      <c r="W1156" s="76"/>
      <c r="X1156" s="76"/>
      <c r="Y1156" s="48"/>
      <c r="Z1156" s="2404"/>
      <c r="AA1156" s="2405"/>
      <c r="AB1156" s="1550" t="s">
        <v>25</v>
      </c>
      <c r="AC1156" s="1550"/>
      <c r="AD1156" s="1550"/>
      <c r="AE1156" s="1550"/>
      <c r="AF1156" s="1550"/>
      <c r="AG1156" s="1550"/>
      <c r="AH1156" s="1543" t="str">
        <f>①伊勢崎市における事業所基本情報!$CG$35&amp;""</f>
        <v/>
      </c>
      <c r="AI1156" s="1544"/>
      <c r="AJ1156" s="1543" t="str">
        <f>①伊勢崎市における事業所基本情報!$CH$35&amp;""</f>
        <v/>
      </c>
      <c r="AK1156" s="1544"/>
      <c r="AL1156" s="1543" t="str">
        <f>①伊勢崎市における事業所基本情報!$CI$35&amp;""</f>
        <v/>
      </c>
      <c r="AM1156" s="1544"/>
      <c r="AN1156" s="1543" t="str">
        <f>①伊勢崎市における事業所基本情報!$CJ$35&amp;""</f>
        <v/>
      </c>
      <c r="AO1156" s="1544"/>
      <c r="AP1156" s="1543" t="str">
        <f>①伊勢崎市における事業所基本情報!$CK$35&amp;""</f>
        <v/>
      </c>
      <c r="AQ1156" s="1544"/>
      <c r="AR1156" s="1543" t="str">
        <f>①伊勢崎市における事業所基本情報!$CL$35&amp;""</f>
        <v/>
      </c>
      <c r="AS1156" s="1544"/>
      <c r="AT1156" s="1543" t="str">
        <f>①伊勢崎市における事業所基本情報!$CM$35&amp;""</f>
        <v/>
      </c>
      <c r="AU1156" s="1544"/>
      <c r="AV1156" s="1543" t="str">
        <f>①伊勢崎市における事業所基本情報!$CN$35&amp;""</f>
        <v/>
      </c>
      <c r="AW1156" s="1544"/>
      <c r="AX1156" s="1543" t="str">
        <f>①伊勢崎市における事業所基本情報!$CO$35&amp;""</f>
        <v/>
      </c>
      <c r="AY1156" s="1544"/>
      <c r="AZ1156" s="1543" t="str">
        <f>①伊勢崎市における事業所基本情報!$CP$35&amp;""</f>
        <v/>
      </c>
      <c r="BA1156" s="1544"/>
      <c r="BB1156" s="1543" t="str">
        <f>①伊勢崎市における事業所基本情報!$CQ$35&amp;""</f>
        <v/>
      </c>
      <c r="BC1156" s="1544"/>
      <c r="BD1156" s="1543" t="str">
        <f>①伊勢崎市における事業所基本情報!$CR$35&amp;""</f>
        <v/>
      </c>
      <c r="BE1156" s="1544"/>
      <c r="BF1156" s="1736" t="str">
        <f>①伊勢崎市における事業所基本情報!$CS$35&amp;""</f>
        <v/>
      </c>
      <c r="BG1156" s="1737"/>
      <c r="BH1156" s="2386"/>
      <c r="BI1156" s="2386"/>
      <c r="BJ1156" s="2386"/>
      <c r="BK1156" s="2386"/>
      <c r="BL1156" s="1550" t="s">
        <v>4</v>
      </c>
      <c r="BM1156" s="1550"/>
      <c r="BN1156" s="1550"/>
      <c r="BO1156" s="1714" t="str">
        <f>①伊勢崎市における事業所基本情報!$I$39&amp;""</f>
        <v/>
      </c>
      <c r="BP1156" s="1715"/>
      <c r="BQ1156" s="1715"/>
      <c r="BR1156" s="1715"/>
      <c r="BS1156" s="1715"/>
      <c r="BT1156" s="1715"/>
      <c r="BU1156" s="1715"/>
      <c r="BV1156" s="1715"/>
      <c r="BW1156" s="1715"/>
      <c r="BX1156" s="1715"/>
      <c r="BY1156" s="1715"/>
      <c r="BZ1156" s="1715"/>
      <c r="CA1156" s="1715"/>
      <c r="CB1156" s="1715"/>
      <c r="CC1156" s="1715"/>
      <c r="CD1156" s="2340"/>
      <c r="CE1156" s="78"/>
      <c r="CF1156" s="78"/>
      <c r="CL1156" s="85"/>
      <c r="CM1156" s="85"/>
      <c r="CN1156" s="85"/>
      <c r="CO1156" s="85"/>
      <c r="CP1156" s="85"/>
      <c r="CQ1156" s="85"/>
      <c r="CR1156" s="85"/>
      <c r="CS1156" s="85"/>
      <c r="CT1156" s="85"/>
    </row>
    <row r="1157" spans="1:100" ht="12" customHeight="1" thickBot="1" x14ac:dyDescent="0.25">
      <c r="A1157" s="132" t="str">
        <f>+IF('⑧一覧からの作成用データ（異動届）'!$AC$51="印刷ＯＫ→",1,"")</f>
        <v/>
      </c>
      <c r="B1157" s="2413"/>
      <c r="C1157" s="2413"/>
      <c r="D1157" s="2396"/>
      <c r="E1157" s="2396"/>
      <c r="F1157" s="2413"/>
      <c r="G1157" s="2413"/>
      <c r="H1157" s="2396"/>
      <c r="I1157" s="2396"/>
      <c r="J1157" s="486"/>
      <c r="K1157" s="49"/>
      <c r="L1157" s="19"/>
      <c r="M1157" s="19"/>
      <c r="N1157" s="19"/>
      <c r="O1157" s="19"/>
      <c r="P1157" s="19"/>
      <c r="Q1157" s="19"/>
      <c r="R1157" s="19"/>
      <c r="S1157" s="19"/>
      <c r="T1157" s="19"/>
      <c r="U1157" s="19"/>
      <c r="V1157" s="19"/>
      <c r="W1157" s="19"/>
      <c r="X1157" s="19"/>
      <c r="Y1157" s="50"/>
      <c r="Z1157" s="2406"/>
      <c r="AA1157" s="2407"/>
      <c r="AB1157" s="1550"/>
      <c r="AC1157" s="1550"/>
      <c r="AD1157" s="1550"/>
      <c r="AE1157" s="1550"/>
      <c r="AF1157" s="1550"/>
      <c r="AG1157" s="1550"/>
      <c r="AH1157" s="1620"/>
      <c r="AI1157" s="1621"/>
      <c r="AJ1157" s="1620"/>
      <c r="AK1157" s="1621"/>
      <c r="AL1157" s="1620"/>
      <c r="AM1157" s="1621"/>
      <c r="AN1157" s="1545"/>
      <c r="AO1157" s="1546"/>
      <c r="AP1157" s="1545"/>
      <c r="AQ1157" s="1546"/>
      <c r="AR1157" s="1545"/>
      <c r="AS1157" s="1546"/>
      <c r="AT1157" s="1545"/>
      <c r="AU1157" s="1546"/>
      <c r="AV1157" s="1545"/>
      <c r="AW1157" s="1546"/>
      <c r="AX1157" s="1545"/>
      <c r="AY1157" s="1546"/>
      <c r="AZ1157" s="1545"/>
      <c r="BA1157" s="1546"/>
      <c r="BB1157" s="1545"/>
      <c r="BC1157" s="1546"/>
      <c r="BD1157" s="1545"/>
      <c r="BE1157" s="1546"/>
      <c r="BF1157" s="1738"/>
      <c r="BG1157" s="1543"/>
      <c r="BH1157" s="2387"/>
      <c r="BI1157" s="2387"/>
      <c r="BJ1157" s="2387"/>
      <c r="BK1157" s="2387"/>
      <c r="BL1157" s="1634"/>
      <c r="BM1157" s="1634"/>
      <c r="BN1157" s="1634"/>
      <c r="BO1157" s="2341"/>
      <c r="BP1157" s="2342"/>
      <c r="BQ1157" s="2342"/>
      <c r="BR1157" s="2342"/>
      <c r="BS1157" s="2342"/>
      <c r="BT1157" s="2342"/>
      <c r="BU1157" s="2342"/>
      <c r="BV1157" s="2342"/>
      <c r="BW1157" s="2342"/>
      <c r="BX1157" s="2342"/>
      <c r="BY1157" s="2342"/>
      <c r="BZ1157" s="2342"/>
      <c r="CA1157" s="2342"/>
      <c r="CB1157" s="2342"/>
      <c r="CC1157" s="2342"/>
      <c r="CD1157" s="2343"/>
      <c r="CE1157" s="78"/>
      <c r="CF1157" s="78"/>
      <c r="CG1157" s="77"/>
      <c r="CH1157" s="77"/>
      <c r="CN1157" s="85"/>
      <c r="CO1157" s="85"/>
      <c r="CP1157" s="85"/>
      <c r="CQ1157" s="85"/>
      <c r="CR1157" s="85"/>
      <c r="CS1157" s="85"/>
      <c r="CT1157" s="85"/>
      <c r="CU1157" s="85"/>
      <c r="CV1157" s="85"/>
    </row>
    <row r="1158" spans="1:100" ht="13.5" customHeight="1" x14ac:dyDescent="0.2">
      <c r="A1158" s="132" t="str">
        <f>+IF('⑧一覧からの作成用データ（異動届）'!$AC$51="印刷ＯＫ→",1,"")</f>
        <v/>
      </c>
      <c r="B1158" s="2413"/>
      <c r="C1158" s="2413"/>
      <c r="D1158" s="2396"/>
      <c r="E1158" s="2396"/>
      <c r="F1158" s="2413"/>
      <c r="G1158" s="2413"/>
      <c r="H1158" s="2396"/>
      <c r="I1158" s="2396"/>
      <c r="J1158" s="486"/>
      <c r="K1158" s="2344" t="s">
        <v>22</v>
      </c>
      <c r="L1158" s="2344"/>
      <c r="M1158" s="697" t="s">
        <v>530</v>
      </c>
      <c r="N1158" s="2051"/>
      <c r="O1158" s="2051"/>
      <c r="P1158" s="2051"/>
      <c r="Q1158" s="2051"/>
      <c r="R1158" s="2053"/>
      <c r="S1158" s="1680" t="str">
        <f>'⑧一覧からの作成用データ（異動届）'!$D$51&amp;""</f>
        <v/>
      </c>
      <c r="T1158" s="1681"/>
      <c r="U1158" s="1681"/>
      <c r="V1158" s="1681"/>
      <c r="W1158" s="1681"/>
      <c r="X1158" s="1681"/>
      <c r="Y1158" s="1681"/>
      <c r="Z1158" s="1681"/>
      <c r="AA1158" s="1681"/>
      <c r="AB1158" s="1681"/>
      <c r="AC1158" s="1681"/>
      <c r="AD1158" s="1681"/>
      <c r="AE1158" s="1681"/>
      <c r="AF1158" s="1681"/>
      <c r="AG1158" s="1681"/>
      <c r="AH1158" s="1681"/>
      <c r="AI1158" s="1681"/>
      <c r="AJ1158" s="1681"/>
      <c r="AK1158" s="1681"/>
      <c r="AL1158" s="1681"/>
      <c r="AM1158" s="1681"/>
      <c r="AN1158" s="2345" t="s">
        <v>71</v>
      </c>
      <c r="AO1158" s="2316"/>
      <c r="AP1158" s="2316"/>
      <c r="AQ1158" s="2316"/>
      <c r="AR1158" s="2346"/>
      <c r="AS1158" s="2316" t="s">
        <v>77</v>
      </c>
      <c r="AT1158" s="2316"/>
      <c r="AU1158" s="2316"/>
      <c r="AV1158" s="2316"/>
      <c r="AW1158" s="2346"/>
      <c r="AX1158" s="2315" t="s">
        <v>251</v>
      </c>
      <c r="AY1158" s="2316"/>
      <c r="AZ1158" s="2316"/>
      <c r="BA1158" s="2316"/>
      <c r="BB1158" s="2317"/>
      <c r="BC1158" s="2323" t="s">
        <v>72</v>
      </c>
      <c r="BD1158" s="2323"/>
      <c r="BE1158" s="2324"/>
      <c r="BF1158" s="2030" t="s">
        <v>75</v>
      </c>
      <c r="BG1158" s="2031"/>
      <c r="BH1158" s="2031"/>
      <c r="BI1158" s="2031"/>
      <c r="BJ1158" s="2031"/>
      <c r="BK1158" s="2031"/>
      <c r="BL1158" s="2031"/>
      <c r="BM1158" s="2031"/>
      <c r="BN1158" s="2031"/>
      <c r="BO1158" s="2031"/>
      <c r="BP1158" s="2032"/>
      <c r="BQ1158" s="2329" t="s">
        <v>76</v>
      </c>
      <c r="BR1158" s="2330"/>
      <c r="BS1158" s="2330"/>
      <c r="BT1158" s="2330"/>
      <c r="BU1158" s="2330"/>
      <c r="BV1158" s="2330"/>
      <c r="BW1158" s="2330"/>
      <c r="BX1158" s="2330"/>
      <c r="BY1158" s="2330"/>
      <c r="BZ1158" s="2330"/>
      <c r="CA1158" s="2330"/>
      <c r="CB1158" s="2330"/>
      <c r="CC1158" s="2330"/>
      <c r="CD1158" s="2331"/>
      <c r="CE1158" s="76"/>
      <c r="CF1158" s="76"/>
      <c r="CG1158" s="77"/>
      <c r="CH1158" s="77"/>
      <c r="CN1158" s="85"/>
      <c r="CO1158" s="85"/>
      <c r="CP1158" s="85"/>
      <c r="CQ1158" s="85"/>
      <c r="CR1158" s="85"/>
      <c r="CS1158" s="85"/>
      <c r="CT1158" s="85"/>
      <c r="CU1158" s="85"/>
      <c r="CV1158" s="85"/>
    </row>
    <row r="1159" spans="1:100" ht="13.5" customHeight="1" x14ac:dyDescent="0.2">
      <c r="A1159" s="132" t="str">
        <f>+IF('⑧一覧からの作成用データ（異動届）'!$AC$51="印刷ＯＫ→",1,"")</f>
        <v/>
      </c>
      <c r="B1159" s="2413"/>
      <c r="C1159" s="2413"/>
      <c r="D1159" s="2396"/>
      <c r="E1159" s="2396"/>
      <c r="F1159" s="2413"/>
      <c r="G1159" s="2413"/>
      <c r="H1159" s="2396"/>
      <c r="I1159" s="2396"/>
      <c r="J1159" s="486"/>
      <c r="K1159" s="2344"/>
      <c r="L1159" s="2344"/>
      <c r="M1159" s="2333" t="s">
        <v>3</v>
      </c>
      <c r="N1159" s="2334"/>
      <c r="O1159" s="2334"/>
      <c r="P1159" s="2334"/>
      <c r="Q1159" s="2334"/>
      <c r="R1159" s="2335"/>
      <c r="S1159" s="1568" t="str">
        <f>'⑧一覧からの作成用データ（異動届）'!$C$51&amp;""</f>
        <v/>
      </c>
      <c r="T1159" s="1569"/>
      <c r="U1159" s="1569"/>
      <c r="V1159" s="1569"/>
      <c r="W1159" s="1569"/>
      <c r="X1159" s="1569"/>
      <c r="Y1159" s="1569"/>
      <c r="Z1159" s="1569"/>
      <c r="AA1159" s="1569"/>
      <c r="AB1159" s="1569"/>
      <c r="AC1159" s="1569"/>
      <c r="AD1159" s="1569"/>
      <c r="AE1159" s="1569"/>
      <c r="AF1159" s="1569"/>
      <c r="AG1159" s="1569"/>
      <c r="AH1159" s="1569"/>
      <c r="AI1159" s="1569"/>
      <c r="AJ1159" s="1569"/>
      <c r="AK1159" s="1569"/>
      <c r="AL1159" s="1569"/>
      <c r="AM1159" s="1569"/>
      <c r="AN1159" s="2347"/>
      <c r="AO1159" s="1613"/>
      <c r="AP1159" s="1613"/>
      <c r="AQ1159" s="1613"/>
      <c r="AR1159" s="2348"/>
      <c r="AS1159" s="1613"/>
      <c r="AT1159" s="1613"/>
      <c r="AU1159" s="1613"/>
      <c r="AV1159" s="1613"/>
      <c r="AW1159" s="2348"/>
      <c r="AX1159" s="2318"/>
      <c r="AY1159" s="1613"/>
      <c r="AZ1159" s="1613"/>
      <c r="BA1159" s="1613"/>
      <c r="BB1159" s="2319"/>
      <c r="BC1159" s="2325"/>
      <c r="BD1159" s="2325"/>
      <c r="BE1159" s="2326"/>
      <c r="BF1159" s="2033"/>
      <c r="BG1159" s="2034"/>
      <c r="BH1159" s="2034"/>
      <c r="BI1159" s="2034"/>
      <c r="BJ1159" s="2034"/>
      <c r="BK1159" s="2034"/>
      <c r="BL1159" s="2034"/>
      <c r="BM1159" s="2034"/>
      <c r="BN1159" s="2034"/>
      <c r="BO1159" s="2034"/>
      <c r="BP1159" s="2035"/>
      <c r="BQ1159" s="2332"/>
      <c r="BR1159" s="1590"/>
      <c r="BS1159" s="1590"/>
      <c r="BT1159" s="1590"/>
      <c r="BU1159" s="1590"/>
      <c r="BV1159" s="1590"/>
      <c r="BW1159" s="1590"/>
      <c r="BX1159" s="1590"/>
      <c r="BY1159" s="1590"/>
      <c r="BZ1159" s="1590"/>
      <c r="CA1159" s="1590"/>
      <c r="CB1159" s="1590"/>
      <c r="CC1159" s="1590"/>
      <c r="CD1159" s="1690"/>
      <c r="CE1159" s="76"/>
      <c r="CF1159" s="76"/>
      <c r="CG1159" s="77"/>
      <c r="CH1159" s="77"/>
      <c r="CN1159" s="85"/>
      <c r="CO1159" s="85"/>
      <c r="CP1159" s="85"/>
      <c r="CQ1159" s="85"/>
      <c r="CR1159" s="85"/>
      <c r="CS1159" s="85"/>
      <c r="CT1159" s="85"/>
      <c r="CU1159" s="85"/>
      <c r="CV1159" s="85"/>
    </row>
    <row r="1160" spans="1:100" ht="13.5" customHeight="1" x14ac:dyDescent="0.2">
      <c r="A1160" s="132" t="str">
        <f>+IF('⑧一覧からの作成用データ（異動届）'!$AC$51="印刷ＯＫ→",1,"")</f>
        <v/>
      </c>
      <c r="B1160" s="2413"/>
      <c r="C1160" s="2413"/>
      <c r="D1160" s="2396"/>
      <c r="E1160" s="2396"/>
      <c r="F1160" s="2413"/>
      <c r="G1160" s="2413"/>
      <c r="H1160" s="2396"/>
      <c r="I1160" s="2396"/>
      <c r="J1160" s="486"/>
      <c r="K1160" s="2344"/>
      <c r="L1160" s="2344"/>
      <c r="M1160" s="1559"/>
      <c r="N1160" s="2052"/>
      <c r="O1160" s="2052"/>
      <c r="P1160" s="2052"/>
      <c r="Q1160" s="2052"/>
      <c r="R1160" s="2054"/>
      <c r="S1160" s="1570"/>
      <c r="T1160" s="1571"/>
      <c r="U1160" s="1571"/>
      <c r="V1160" s="1571"/>
      <c r="W1160" s="1571"/>
      <c r="X1160" s="1571"/>
      <c r="Y1160" s="1571"/>
      <c r="Z1160" s="1571"/>
      <c r="AA1160" s="1571"/>
      <c r="AB1160" s="1571"/>
      <c r="AC1160" s="1571"/>
      <c r="AD1160" s="1571"/>
      <c r="AE1160" s="1571"/>
      <c r="AF1160" s="1571"/>
      <c r="AG1160" s="1571"/>
      <c r="AH1160" s="1571"/>
      <c r="AI1160" s="1571"/>
      <c r="AJ1160" s="1571"/>
      <c r="AK1160" s="1571"/>
      <c r="AL1160" s="1571"/>
      <c r="AM1160" s="1571"/>
      <c r="AN1160" s="2347"/>
      <c r="AO1160" s="1613"/>
      <c r="AP1160" s="1613"/>
      <c r="AQ1160" s="1613"/>
      <c r="AR1160" s="2348"/>
      <c r="AS1160" s="1613"/>
      <c r="AT1160" s="1613"/>
      <c r="AU1160" s="1613"/>
      <c r="AV1160" s="1613"/>
      <c r="AW1160" s="2348"/>
      <c r="AX1160" s="2318"/>
      <c r="AY1160" s="1613"/>
      <c r="AZ1160" s="1613"/>
      <c r="BA1160" s="1613"/>
      <c r="BB1160" s="2319"/>
      <c r="BC1160" s="2325"/>
      <c r="BD1160" s="2325"/>
      <c r="BE1160" s="2326"/>
      <c r="BF1160" s="2033"/>
      <c r="BG1160" s="2034"/>
      <c r="BH1160" s="2034"/>
      <c r="BI1160" s="2034"/>
      <c r="BJ1160" s="2034"/>
      <c r="BK1160" s="2034"/>
      <c r="BL1160" s="2034"/>
      <c r="BM1160" s="2034"/>
      <c r="BN1160" s="2034"/>
      <c r="BO1160" s="2034"/>
      <c r="BP1160" s="2035"/>
      <c r="BQ1160" s="2332"/>
      <c r="BR1160" s="1590"/>
      <c r="BS1160" s="1590"/>
      <c r="BT1160" s="1590"/>
      <c r="BU1160" s="1590"/>
      <c r="BV1160" s="1590"/>
      <c r="BW1160" s="1590"/>
      <c r="BX1160" s="1590"/>
      <c r="BY1160" s="1590"/>
      <c r="BZ1160" s="1590"/>
      <c r="CA1160" s="1590"/>
      <c r="CB1160" s="1590"/>
      <c r="CC1160" s="1590"/>
      <c r="CD1160" s="1690"/>
      <c r="CE1160" s="76"/>
      <c r="CF1160" s="76"/>
      <c r="CG1160" s="77"/>
      <c r="CH1160" s="77"/>
      <c r="CN1160" s="85"/>
      <c r="CO1160" s="85"/>
      <c r="CP1160" s="85"/>
      <c r="CQ1160" s="85"/>
      <c r="CR1160" s="85"/>
      <c r="CS1160" s="85"/>
      <c r="CT1160" s="85"/>
      <c r="CU1160" s="85"/>
      <c r="CV1160" s="85"/>
    </row>
    <row r="1161" spans="1:100" ht="13.5" customHeight="1" x14ac:dyDescent="0.2">
      <c r="A1161" s="132" t="str">
        <f>+IF('⑧一覧からの作成用データ（異動届）'!$AC$51="印刷ＯＫ→",1,"")</f>
        <v/>
      </c>
      <c r="B1161" s="2413"/>
      <c r="C1161" s="2413"/>
      <c r="D1161" s="2396"/>
      <c r="E1161" s="2396"/>
      <c r="F1161" s="2413"/>
      <c r="G1161" s="2413"/>
      <c r="H1161" s="2396"/>
      <c r="I1161" s="2396"/>
      <c r="J1161" s="486"/>
      <c r="K1161" s="2344"/>
      <c r="L1161" s="2344"/>
      <c r="M1161" s="697" t="s">
        <v>16</v>
      </c>
      <c r="N1161" s="2051"/>
      <c r="O1161" s="2051"/>
      <c r="P1161" s="2051"/>
      <c r="Q1161" s="2051"/>
      <c r="R1161" s="2053"/>
      <c r="S1161" s="2336" t="str">
        <f>IF('⑧一覧からの作成用データ（異動届）'!$E$51="","",'⑧一覧からの作成用データ（異動届）'!$E$51)</f>
        <v/>
      </c>
      <c r="T1161" s="2337"/>
      <c r="U1161" s="2337"/>
      <c r="V1161" s="2337"/>
      <c r="W1161" s="2337"/>
      <c r="X1161" s="2337"/>
      <c r="Y1161" s="2337"/>
      <c r="Z1161" s="2337"/>
      <c r="AA1161" s="2337"/>
      <c r="AB1161" s="2337"/>
      <c r="AC1161" s="2337"/>
      <c r="AD1161" s="2337"/>
      <c r="AE1161" s="2337"/>
      <c r="AF1161" s="2337"/>
      <c r="AG1161" s="2337"/>
      <c r="AH1161" s="2337"/>
      <c r="AI1161" s="2337"/>
      <c r="AJ1161" s="2337"/>
      <c r="AK1161" s="2337"/>
      <c r="AL1161" s="2337"/>
      <c r="AM1161" s="2337"/>
      <c r="AN1161" s="2347"/>
      <c r="AO1161" s="1613"/>
      <c r="AP1161" s="1613"/>
      <c r="AQ1161" s="1613"/>
      <c r="AR1161" s="2348"/>
      <c r="AS1161" s="1613"/>
      <c r="AT1161" s="1613"/>
      <c r="AU1161" s="1613"/>
      <c r="AV1161" s="1613"/>
      <c r="AW1161" s="2348"/>
      <c r="AX1161" s="2318"/>
      <c r="AY1161" s="1613"/>
      <c r="AZ1161" s="1613"/>
      <c r="BA1161" s="1613"/>
      <c r="BB1161" s="2319"/>
      <c r="BC1161" s="2325"/>
      <c r="BD1161" s="2325"/>
      <c r="BE1161" s="2326"/>
      <c r="BF1161" s="2033" t="str">
        <f>IFERROR(IF(BF1163="3","310",IF(BF1163="1",300,IF(BF1163="2",203,IF(BF1163="4",301,IF(BF1163="5",301,IF(BF1163=6,401,)))))),"")&amp;""</f>
        <v/>
      </c>
      <c r="BG1161" s="2034"/>
      <c r="BH1161" s="2034"/>
      <c r="BI1161" s="2034"/>
      <c r="BJ1161" s="2034"/>
      <c r="BK1161" s="2034"/>
      <c r="BL1161" s="2034"/>
      <c r="BM1161" s="2034"/>
      <c r="BN1161" s="2034"/>
      <c r="BO1161" s="2034"/>
      <c r="BP1161" s="2035"/>
      <c r="BQ1161" s="2332"/>
      <c r="BR1161" s="1590"/>
      <c r="BS1161" s="1590"/>
      <c r="BT1161" s="1590"/>
      <c r="BU1161" s="1590"/>
      <c r="BV1161" s="1590"/>
      <c r="BW1161" s="1590"/>
      <c r="BX1161" s="1590"/>
      <c r="BY1161" s="1590"/>
      <c r="BZ1161" s="1590"/>
      <c r="CA1161" s="1590"/>
      <c r="CB1161" s="1590"/>
      <c r="CC1161" s="1590"/>
      <c r="CD1161" s="1690"/>
      <c r="CE1161" s="76"/>
      <c r="CF1161" s="76"/>
      <c r="CG1161" s="77"/>
      <c r="CH1161" s="77"/>
      <c r="CN1161" s="85"/>
      <c r="CO1161" s="85"/>
      <c r="CP1161" s="85"/>
      <c r="CQ1161" s="85"/>
      <c r="CR1161" s="85"/>
      <c r="CS1161" s="85"/>
      <c r="CT1161" s="85"/>
      <c r="CU1161" s="85"/>
      <c r="CV1161" s="85"/>
    </row>
    <row r="1162" spans="1:100" ht="13.5" customHeight="1" thickBot="1" x14ac:dyDescent="0.25">
      <c r="A1162" s="132" t="str">
        <f>+IF('⑧一覧からの作成用データ（異動届）'!$AC$51="印刷ＯＫ→",1,"")</f>
        <v/>
      </c>
      <c r="B1162" s="2413"/>
      <c r="C1162" s="2413"/>
      <c r="D1162" s="2396"/>
      <c r="E1162" s="2396"/>
      <c r="F1162" s="2413"/>
      <c r="G1162" s="2413"/>
      <c r="H1162" s="2396"/>
      <c r="I1162" s="2396"/>
      <c r="J1162" s="486"/>
      <c r="K1162" s="2344"/>
      <c r="L1162" s="2344"/>
      <c r="M1162" s="1559"/>
      <c r="N1162" s="2052"/>
      <c r="O1162" s="2052"/>
      <c r="P1162" s="2052"/>
      <c r="Q1162" s="2052"/>
      <c r="R1162" s="2054"/>
      <c r="S1162" s="2338"/>
      <c r="T1162" s="2339"/>
      <c r="U1162" s="2339"/>
      <c r="V1162" s="2339"/>
      <c r="W1162" s="2339"/>
      <c r="X1162" s="2339"/>
      <c r="Y1162" s="2339"/>
      <c r="Z1162" s="2339"/>
      <c r="AA1162" s="2339"/>
      <c r="AB1162" s="2339"/>
      <c r="AC1162" s="2339"/>
      <c r="AD1162" s="2339"/>
      <c r="AE1162" s="2339"/>
      <c r="AF1162" s="2339"/>
      <c r="AG1162" s="2339"/>
      <c r="AH1162" s="2339"/>
      <c r="AI1162" s="2339"/>
      <c r="AJ1162" s="2339"/>
      <c r="AK1162" s="2339"/>
      <c r="AL1162" s="2339"/>
      <c r="AM1162" s="2339"/>
      <c r="AN1162" s="2349"/>
      <c r="AO1162" s="2321"/>
      <c r="AP1162" s="2321"/>
      <c r="AQ1162" s="2321"/>
      <c r="AR1162" s="2350"/>
      <c r="AS1162" s="2321"/>
      <c r="AT1162" s="2321"/>
      <c r="AU1162" s="2321"/>
      <c r="AV1162" s="2321"/>
      <c r="AW1162" s="2350"/>
      <c r="AX1162" s="2320"/>
      <c r="AY1162" s="2321"/>
      <c r="AZ1162" s="2321"/>
      <c r="BA1162" s="2321"/>
      <c r="BB1162" s="2322"/>
      <c r="BC1162" s="2327"/>
      <c r="BD1162" s="2327"/>
      <c r="BE1162" s="2328"/>
      <c r="BF1162" s="2033"/>
      <c r="BG1162" s="2034"/>
      <c r="BH1162" s="2034"/>
      <c r="BI1162" s="2034"/>
      <c r="BJ1162" s="2034"/>
      <c r="BK1162" s="2034"/>
      <c r="BL1162" s="2034"/>
      <c r="BM1162" s="2034"/>
      <c r="BN1162" s="2034"/>
      <c r="BO1162" s="2034"/>
      <c r="BP1162" s="2035"/>
      <c r="BQ1162" s="2332"/>
      <c r="BR1162" s="1590"/>
      <c r="BS1162" s="1590"/>
      <c r="BT1162" s="1590"/>
      <c r="BU1162" s="1590"/>
      <c r="BV1162" s="1590"/>
      <c r="BW1162" s="1590"/>
      <c r="BX1162" s="1590"/>
      <c r="BY1162" s="1590"/>
      <c r="BZ1162" s="1590"/>
      <c r="CA1162" s="1590"/>
      <c r="CB1162" s="1590"/>
      <c r="CC1162" s="1590"/>
      <c r="CD1162" s="1690"/>
      <c r="CE1162" s="76"/>
      <c r="CF1162" s="76"/>
      <c r="CG1162" s="77"/>
      <c r="CH1162" s="77"/>
      <c r="CN1162" s="85"/>
      <c r="CO1162" s="85"/>
      <c r="CP1162" s="85"/>
      <c r="CQ1162" s="85"/>
      <c r="CR1162" s="85"/>
      <c r="CS1162" s="85"/>
      <c r="CT1162" s="85"/>
      <c r="CU1162" s="85"/>
      <c r="CV1162" s="85"/>
    </row>
    <row r="1163" spans="1:100" ht="13.5" customHeight="1" x14ac:dyDescent="0.2">
      <c r="A1163" s="132" t="str">
        <f>+IF('⑧一覧からの作成用データ（異動届）'!$AC$51="印刷ＯＫ→",1,"")</f>
        <v/>
      </c>
      <c r="B1163" s="2413"/>
      <c r="C1163" s="2413"/>
      <c r="D1163" s="2396"/>
      <c r="E1163" s="2396"/>
      <c r="F1163" s="2413"/>
      <c r="G1163" s="2413"/>
      <c r="H1163" s="2396"/>
      <c r="I1163" s="2396"/>
      <c r="J1163" s="486"/>
      <c r="K1163" s="2344"/>
      <c r="L1163" s="2344"/>
      <c r="M1163" s="697" t="s">
        <v>34</v>
      </c>
      <c r="N1163" s="2051"/>
      <c r="O1163" s="2051"/>
      <c r="P1163" s="2051"/>
      <c r="Q1163" s="2051"/>
      <c r="R1163" s="2053"/>
      <c r="S1163" s="2284" t="s">
        <v>541</v>
      </c>
      <c r="T1163" s="732"/>
      <c r="U1163" s="732"/>
      <c r="V1163" s="732"/>
      <c r="W1163" s="732"/>
      <c r="X1163" s="732"/>
      <c r="Y1163" s="732"/>
      <c r="Z1163" s="732"/>
      <c r="AA1163" s="732"/>
      <c r="AB1163" s="732"/>
      <c r="AC1163" s="732"/>
      <c r="AD1163" s="732"/>
      <c r="AE1163" s="732"/>
      <c r="AF1163" s="732"/>
      <c r="AG1163" s="732"/>
      <c r="AH1163" s="732"/>
      <c r="AI1163" s="732"/>
      <c r="AJ1163" s="732"/>
      <c r="AK1163" s="732"/>
      <c r="AL1163" s="732"/>
      <c r="AM1163" s="732"/>
      <c r="AN1163" s="2286" t="str">
        <f>TEXT('⑧一覧からの作成用データ（異動届）'!$M$51,"#,##0")&amp;""</f>
        <v>0</v>
      </c>
      <c r="AO1163" s="2287"/>
      <c r="AP1163" s="2287"/>
      <c r="AQ1163" s="2287"/>
      <c r="AR1163" s="2288"/>
      <c r="AS1163" s="2295" t="str">
        <f>'⑧一覧からの作成用データ（異動届）'!$N$51&amp;""</f>
        <v/>
      </c>
      <c r="AT1163" s="1566"/>
      <c r="AU1163" s="1566"/>
      <c r="AV1163" s="2247" t="s">
        <v>84</v>
      </c>
      <c r="AW1163" s="2299"/>
      <c r="AX1163" s="2302" t="str">
        <f>'⑧一覧からの作成用データ（異動届）'!$U$51&amp;""</f>
        <v>6</v>
      </c>
      <c r="AY1163" s="1566"/>
      <c r="AZ1163" s="1566"/>
      <c r="BA1163" s="2247" t="s">
        <v>84</v>
      </c>
      <c r="BB1163" s="2248"/>
      <c r="BC1163" s="2253" t="str">
        <f>'⑧一覧からの作成用データ（異動届）'!$R$51&amp;"年"</f>
        <v>年</v>
      </c>
      <c r="BD1163" s="2253"/>
      <c r="BE1163" s="2254"/>
      <c r="BF1163" s="2259" t="str">
        <f>'⑧一覧からの作成用データ（異動届）'!$J$51&amp;""</f>
        <v/>
      </c>
      <c r="BG1163" s="2259"/>
      <c r="BH1163" s="2260"/>
      <c r="BI1163" s="2265" t="s">
        <v>583</v>
      </c>
      <c r="BJ1163" s="2266"/>
      <c r="BK1163" s="2266"/>
      <c r="BL1163" s="2266"/>
      <c r="BM1163" s="2266"/>
      <c r="BN1163" s="2266"/>
      <c r="BO1163" s="2266"/>
      <c r="BP1163" s="2266"/>
      <c r="BQ1163" s="2268" t="str">
        <f>'⑧一覧からの作成用データ（異動届）'!$K$51&amp;""</f>
        <v/>
      </c>
      <c r="BR1163" s="2259"/>
      <c r="BS1163" s="2260"/>
      <c r="BT1163" s="2271" t="s">
        <v>78</v>
      </c>
      <c r="BU1163" s="2272"/>
      <c r="BV1163" s="2272"/>
      <c r="BW1163" s="2272"/>
      <c r="BX1163" s="2272"/>
      <c r="BY1163" s="2272"/>
      <c r="BZ1163" s="2272"/>
      <c r="CA1163" s="2272"/>
      <c r="CB1163" s="2272"/>
      <c r="CC1163" s="2272"/>
      <c r="CD1163" s="2273"/>
      <c r="CE1163" s="76"/>
      <c r="CF1163" s="76"/>
      <c r="CG1163" s="77"/>
      <c r="CH1163" s="77"/>
      <c r="CN1163" s="85"/>
      <c r="CO1163" s="85"/>
      <c r="CP1163" s="85"/>
      <c r="CQ1163" s="85"/>
      <c r="CR1163" s="85"/>
      <c r="CS1163" s="85"/>
      <c r="CT1163" s="85"/>
      <c r="CU1163" s="85"/>
      <c r="CV1163" s="85"/>
    </row>
    <row r="1164" spans="1:100" ht="13.5" customHeight="1" x14ac:dyDescent="0.2">
      <c r="A1164" s="132" t="str">
        <f>+IF('⑧一覧からの作成用データ（異動届）'!$AC$51="印刷ＯＫ→",1,"")</f>
        <v/>
      </c>
      <c r="B1164" s="2413"/>
      <c r="C1164" s="2413"/>
      <c r="D1164" s="2396"/>
      <c r="E1164" s="2396"/>
      <c r="F1164" s="2413"/>
      <c r="G1164" s="2413"/>
      <c r="H1164" s="2396"/>
      <c r="I1164" s="2396"/>
      <c r="J1164" s="486"/>
      <c r="K1164" s="2344"/>
      <c r="L1164" s="2344"/>
      <c r="M1164" s="1559"/>
      <c r="N1164" s="2052"/>
      <c r="O1164" s="2052"/>
      <c r="P1164" s="2052"/>
      <c r="Q1164" s="2052"/>
      <c r="R1164" s="2054"/>
      <c r="S1164" s="2285"/>
      <c r="T1164" s="734"/>
      <c r="U1164" s="734"/>
      <c r="V1164" s="734"/>
      <c r="W1164" s="734"/>
      <c r="X1164" s="734"/>
      <c r="Y1164" s="734"/>
      <c r="Z1164" s="734"/>
      <c r="AA1164" s="734"/>
      <c r="AB1164" s="734"/>
      <c r="AC1164" s="734"/>
      <c r="AD1164" s="734"/>
      <c r="AE1164" s="734"/>
      <c r="AF1164" s="734"/>
      <c r="AG1164" s="734"/>
      <c r="AH1164" s="734"/>
      <c r="AI1164" s="734"/>
      <c r="AJ1164" s="734"/>
      <c r="AK1164" s="734"/>
      <c r="AL1164" s="734"/>
      <c r="AM1164" s="734"/>
      <c r="AN1164" s="2289"/>
      <c r="AO1164" s="2290"/>
      <c r="AP1164" s="2290"/>
      <c r="AQ1164" s="2290"/>
      <c r="AR1164" s="2291"/>
      <c r="AS1164" s="2296"/>
      <c r="AT1164" s="2297"/>
      <c r="AU1164" s="2297"/>
      <c r="AV1164" s="2249"/>
      <c r="AW1164" s="2300"/>
      <c r="AX1164" s="2297"/>
      <c r="AY1164" s="2297"/>
      <c r="AZ1164" s="2297"/>
      <c r="BA1164" s="2249"/>
      <c r="BB1164" s="2250"/>
      <c r="BC1164" s="2255"/>
      <c r="BD1164" s="2255"/>
      <c r="BE1164" s="2256"/>
      <c r="BF1164" s="2261"/>
      <c r="BG1164" s="2261"/>
      <c r="BH1164" s="2262"/>
      <c r="BI1164" s="2267"/>
      <c r="BJ1164" s="2267"/>
      <c r="BK1164" s="2267"/>
      <c r="BL1164" s="2267"/>
      <c r="BM1164" s="2267"/>
      <c r="BN1164" s="2267"/>
      <c r="BO1164" s="2267"/>
      <c r="BP1164" s="2267"/>
      <c r="BQ1164" s="2269"/>
      <c r="BR1164" s="2261"/>
      <c r="BS1164" s="2262"/>
      <c r="BT1164" s="2274"/>
      <c r="BU1164" s="2274"/>
      <c r="BV1164" s="2274"/>
      <c r="BW1164" s="2274"/>
      <c r="BX1164" s="2274"/>
      <c r="BY1164" s="2274"/>
      <c r="BZ1164" s="2274"/>
      <c r="CA1164" s="2274"/>
      <c r="CB1164" s="2274"/>
      <c r="CC1164" s="2274"/>
      <c r="CD1164" s="2275"/>
      <c r="CE1164" s="76"/>
      <c r="CF1164" s="76"/>
      <c r="CG1164" s="77"/>
      <c r="CH1164" s="77"/>
      <c r="CO1164" s="85"/>
      <c r="CP1164" s="85"/>
      <c r="CQ1164" s="85"/>
      <c r="CR1164" s="85"/>
      <c r="CS1164" s="85"/>
      <c r="CT1164" s="85"/>
      <c r="CU1164" s="85"/>
      <c r="CV1164" s="85"/>
    </row>
    <row r="1165" spans="1:100" ht="12.75" customHeight="1" thickBot="1" x14ac:dyDescent="0.25">
      <c r="A1165" s="132" t="str">
        <f>+IF('⑧一覧からの作成用データ（異動届）'!$AC$51="印刷ＯＫ→",1,"")</f>
        <v/>
      </c>
      <c r="B1165" s="2413"/>
      <c r="C1165" s="2413"/>
      <c r="D1165" s="2396"/>
      <c r="E1165" s="2396"/>
      <c r="F1165" s="2413"/>
      <c r="G1165" s="2413"/>
      <c r="H1165" s="2396"/>
      <c r="I1165" s="2396"/>
      <c r="J1165" s="486"/>
      <c r="K1165" s="2344"/>
      <c r="L1165" s="2344"/>
      <c r="M1165" s="2303" t="s">
        <v>15</v>
      </c>
      <c r="N1165" s="2304"/>
      <c r="O1165" s="2304"/>
      <c r="P1165" s="2304"/>
      <c r="Q1165" s="2304"/>
      <c r="R1165" s="2305"/>
      <c r="S1165" s="2312" t="str">
        <f>'⑧一覧からの作成用データ（異動届）'!$F$51&amp;""</f>
        <v/>
      </c>
      <c r="T1165" s="2313"/>
      <c r="U1165" s="2313"/>
      <c r="V1165" s="2313"/>
      <c r="W1165" s="2313"/>
      <c r="X1165" s="2313"/>
      <c r="Y1165" s="2313"/>
      <c r="Z1165" s="2313"/>
      <c r="AA1165" s="2313"/>
      <c r="AB1165" s="2313"/>
      <c r="AC1165" s="2313"/>
      <c r="AD1165" s="2313"/>
      <c r="AE1165" s="2313"/>
      <c r="AF1165" s="2313"/>
      <c r="AG1165" s="2313"/>
      <c r="AH1165" s="2313"/>
      <c r="AI1165" s="2313"/>
      <c r="AJ1165" s="2313"/>
      <c r="AK1165" s="2313"/>
      <c r="AL1165" s="2313"/>
      <c r="AM1165" s="2314"/>
      <c r="AN1165" s="2289"/>
      <c r="AO1165" s="2290"/>
      <c r="AP1165" s="2290"/>
      <c r="AQ1165" s="2290"/>
      <c r="AR1165" s="2291"/>
      <c r="AS1165" s="2298"/>
      <c r="AT1165" s="1567"/>
      <c r="AU1165" s="1567"/>
      <c r="AV1165" s="2251"/>
      <c r="AW1165" s="2301"/>
      <c r="AX1165" s="1567"/>
      <c r="AY1165" s="1567"/>
      <c r="AZ1165" s="1567"/>
      <c r="BA1165" s="2251"/>
      <c r="BB1165" s="2252"/>
      <c r="BC1165" s="2257"/>
      <c r="BD1165" s="2257"/>
      <c r="BE1165" s="2258"/>
      <c r="BF1165" s="2263"/>
      <c r="BG1165" s="2263"/>
      <c r="BH1165" s="2264"/>
      <c r="BI1165" s="2267"/>
      <c r="BJ1165" s="2267"/>
      <c r="BK1165" s="2267"/>
      <c r="BL1165" s="2267"/>
      <c r="BM1165" s="2267"/>
      <c r="BN1165" s="2267"/>
      <c r="BO1165" s="2267"/>
      <c r="BP1165" s="2267"/>
      <c r="BQ1165" s="2270"/>
      <c r="BR1165" s="2263"/>
      <c r="BS1165" s="2264"/>
      <c r="BT1165" s="2274"/>
      <c r="BU1165" s="2274"/>
      <c r="BV1165" s="2274"/>
      <c r="BW1165" s="2274"/>
      <c r="BX1165" s="2274"/>
      <c r="BY1165" s="2274"/>
      <c r="BZ1165" s="2274"/>
      <c r="CA1165" s="2274"/>
      <c r="CB1165" s="2274"/>
      <c r="CC1165" s="2274"/>
      <c r="CD1165" s="2275"/>
      <c r="CE1165" s="76"/>
      <c r="CF1165" s="76"/>
      <c r="CG1165" s="77"/>
      <c r="CH1165" s="77"/>
      <c r="CO1165" s="85"/>
      <c r="CP1165" s="85"/>
      <c r="CQ1165" s="85"/>
      <c r="CR1165" s="85"/>
      <c r="CS1165" s="85"/>
      <c r="CT1165" s="85"/>
      <c r="CU1165" s="85"/>
      <c r="CV1165" s="85"/>
    </row>
    <row r="1166" spans="1:100" ht="12.75" customHeight="1" x14ac:dyDescent="0.2">
      <c r="A1166" s="132" t="str">
        <f>+IF('⑧一覧からの作成用データ（異動届）'!$AC$51="印刷ＯＫ→",1,"")</f>
        <v/>
      </c>
      <c r="B1166" s="2413"/>
      <c r="C1166" s="2413"/>
      <c r="D1166" s="2396"/>
      <c r="E1166" s="2396"/>
      <c r="F1166" s="2413"/>
      <c r="G1166" s="2413"/>
      <c r="H1166" s="2396"/>
      <c r="I1166" s="2396"/>
      <c r="J1166" s="486"/>
      <c r="K1166" s="2344"/>
      <c r="L1166" s="2344"/>
      <c r="M1166" s="2306"/>
      <c r="N1166" s="2307"/>
      <c r="O1166" s="2307"/>
      <c r="P1166" s="2307"/>
      <c r="Q1166" s="2307"/>
      <c r="R1166" s="2308"/>
      <c r="S1166" s="1568"/>
      <c r="T1166" s="1569"/>
      <c r="U1166" s="1569"/>
      <c r="V1166" s="1569"/>
      <c r="W1166" s="1569"/>
      <c r="X1166" s="1569"/>
      <c r="Y1166" s="1569"/>
      <c r="Z1166" s="1569"/>
      <c r="AA1166" s="1569"/>
      <c r="AB1166" s="1569"/>
      <c r="AC1166" s="1569"/>
      <c r="AD1166" s="1569"/>
      <c r="AE1166" s="1569"/>
      <c r="AF1166" s="1569"/>
      <c r="AG1166" s="1569"/>
      <c r="AH1166" s="1569"/>
      <c r="AI1166" s="1569"/>
      <c r="AJ1166" s="1569"/>
      <c r="AK1166" s="1569"/>
      <c r="AL1166" s="1569"/>
      <c r="AM1166" s="1725"/>
      <c r="AN1166" s="2289"/>
      <c r="AO1166" s="2290"/>
      <c r="AP1166" s="2290"/>
      <c r="AQ1166" s="2290"/>
      <c r="AR1166" s="2291"/>
      <c r="AS1166" s="2295" t="str">
        <f>'⑧一覧からの作成用データ（異動届）'!$O$51&amp;""</f>
        <v/>
      </c>
      <c r="AT1166" s="1566"/>
      <c r="AU1166" s="1566"/>
      <c r="AV1166" s="2247" t="s">
        <v>81</v>
      </c>
      <c r="AW1166" s="2299"/>
      <c r="AX1166" s="1566" t="str">
        <f>'⑧一覧からの作成用データ（異動届）'!V51&amp;""</f>
        <v>5</v>
      </c>
      <c r="AY1166" s="1566"/>
      <c r="AZ1166" s="1566"/>
      <c r="BA1166" s="2247" t="s">
        <v>81</v>
      </c>
      <c r="BB1166" s="2248"/>
      <c r="BC1166" s="2351" t="str">
        <f>'⑧一覧からの作成用データ（異動届）'!$S$51&amp;"月"</f>
        <v>月</v>
      </c>
      <c r="BD1166" s="2352"/>
      <c r="BE1166" s="2353"/>
      <c r="BF1166" s="2360" t="s">
        <v>108</v>
      </c>
      <c r="BG1166" s="2361"/>
      <c r="BH1166" s="2361"/>
      <c r="BI1166" s="2267"/>
      <c r="BJ1166" s="2267"/>
      <c r="BK1166" s="2267"/>
      <c r="BL1166" s="2267"/>
      <c r="BM1166" s="2267"/>
      <c r="BN1166" s="2267"/>
      <c r="BO1166" s="2267"/>
      <c r="BP1166" s="2267"/>
      <c r="BQ1166" s="2364" t="s">
        <v>310</v>
      </c>
      <c r="BR1166" s="2365"/>
      <c r="BS1166" s="2365"/>
      <c r="BT1166" s="2274"/>
      <c r="BU1166" s="2274"/>
      <c r="BV1166" s="2274"/>
      <c r="BW1166" s="2274"/>
      <c r="BX1166" s="2274"/>
      <c r="BY1166" s="2274"/>
      <c r="BZ1166" s="2274"/>
      <c r="CA1166" s="2274"/>
      <c r="CB1166" s="2274"/>
      <c r="CC1166" s="2274"/>
      <c r="CD1166" s="2275"/>
      <c r="CE1166" s="76"/>
      <c r="CF1166" s="76"/>
      <c r="CG1166" s="77"/>
      <c r="CH1166" s="77"/>
      <c r="CO1166" s="85"/>
      <c r="CP1166" s="85"/>
      <c r="CQ1166" s="85"/>
      <c r="CR1166" s="85"/>
      <c r="CS1166" s="85"/>
      <c r="CT1166" s="85"/>
      <c r="CU1166" s="85"/>
      <c r="CV1166" s="85"/>
    </row>
    <row r="1167" spans="1:100" ht="12.75" customHeight="1" x14ac:dyDescent="0.2">
      <c r="A1167" s="132" t="str">
        <f>+IF('⑧一覧からの作成用データ（異動届）'!$AC$51="印刷ＯＫ→",1,"")</f>
        <v/>
      </c>
      <c r="B1167" s="2413"/>
      <c r="C1167" s="2413"/>
      <c r="D1167" s="2396"/>
      <c r="E1167" s="2396"/>
      <c r="F1167" s="2413"/>
      <c r="G1167" s="2413"/>
      <c r="H1167" s="2396"/>
      <c r="I1167" s="2396"/>
      <c r="J1167" s="486"/>
      <c r="K1167" s="2344"/>
      <c r="L1167" s="2344"/>
      <c r="M1167" s="2309"/>
      <c r="N1167" s="2310"/>
      <c r="O1167" s="2310"/>
      <c r="P1167" s="2310"/>
      <c r="Q1167" s="2310"/>
      <c r="R1167" s="2311"/>
      <c r="S1167" s="1570"/>
      <c r="T1167" s="1571"/>
      <c r="U1167" s="1571"/>
      <c r="V1167" s="1571"/>
      <c r="W1167" s="1571"/>
      <c r="X1167" s="1571"/>
      <c r="Y1167" s="1571"/>
      <c r="Z1167" s="1571"/>
      <c r="AA1167" s="1571"/>
      <c r="AB1167" s="1571"/>
      <c r="AC1167" s="1571"/>
      <c r="AD1167" s="1571"/>
      <c r="AE1167" s="1571"/>
      <c r="AF1167" s="1571"/>
      <c r="AG1167" s="1571"/>
      <c r="AH1167" s="1571"/>
      <c r="AI1167" s="1571"/>
      <c r="AJ1167" s="1571"/>
      <c r="AK1167" s="1571"/>
      <c r="AL1167" s="1571"/>
      <c r="AM1167" s="1726"/>
      <c r="AN1167" s="2289"/>
      <c r="AO1167" s="2290"/>
      <c r="AP1167" s="2290"/>
      <c r="AQ1167" s="2290"/>
      <c r="AR1167" s="2291"/>
      <c r="AS1167" s="2296"/>
      <c r="AT1167" s="2297"/>
      <c r="AU1167" s="2297"/>
      <c r="AV1167" s="2249"/>
      <c r="AW1167" s="2300"/>
      <c r="AX1167" s="2297"/>
      <c r="AY1167" s="2297"/>
      <c r="AZ1167" s="2297"/>
      <c r="BA1167" s="2249"/>
      <c r="BB1167" s="2250"/>
      <c r="BC1167" s="2354"/>
      <c r="BD1167" s="2355"/>
      <c r="BE1167" s="2356"/>
      <c r="BF1167" s="2362"/>
      <c r="BG1167" s="2363"/>
      <c r="BH1167" s="2363"/>
      <c r="BI1167" s="2267"/>
      <c r="BJ1167" s="2267"/>
      <c r="BK1167" s="2267"/>
      <c r="BL1167" s="2267"/>
      <c r="BM1167" s="2267"/>
      <c r="BN1167" s="2267"/>
      <c r="BO1167" s="2267"/>
      <c r="BP1167" s="2267"/>
      <c r="BQ1167" s="2366"/>
      <c r="BR1167" s="2367"/>
      <c r="BS1167" s="2367"/>
      <c r="BT1167" s="2274"/>
      <c r="BU1167" s="2274"/>
      <c r="BV1167" s="2274"/>
      <c r="BW1167" s="2274"/>
      <c r="BX1167" s="2274"/>
      <c r="BY1167" s="2274"/>
      <c r="BZ1167" s="2274"/>
      <c r="CA1167" s="2274"/>
      <c r="CB1167" s="2274"/>
      <c r="CC1167" s="2274"/>
      <c r="CD1167" s="2275"/>
      <c r="CE1167" s="76"/>
      <c r="CF1167" s="76"/>
      <c r="CG1167" s="77"/>
      <c r="CH1167" s="77"/>
      <c r="CN1167" s="85"/>
      <c r="CO1167" s="85"/>
      <c r="CP1167" s="85"/>
      <c r="CQ1167" s="85"/>
      <c r="CR1167" s="85"/>
      <c r="CS1167" s="85"/>
      <c r="CT1167" s="87"/>
      <c r="CU1167" s="85"/>
      <c r="CV1167" s="85"/>
    </row>
    <row r="1168" spans="1:100" ht="12.75" customHeight="1" x14ac:dyDescent="0.2">
      <c r="A1168" s="132" t="str">
        <f>+IF('⑧一覧からの作成用データ（異動届）'!$AC$51="印刷ＯＫ→",1,"")</f>
        <v/>
      </c>
      <c r="B1168" s="2413"/>
      <c r="C1168" s="2413"/>
      <c r="D1168" s="2396"/>
      <c r="E1168" s="2396"/>
      <c r="F1168" s="2413"/>
      <c r="G1168" s="2413"/>
      <c r="H1168" s="2396"/>
      <c r="I1168" s="2396"/>
      <c r="J1168" s="486"/>
      <c r="K1168" s="2344"/>
      <c r="L1168" s="2344"/>
      <c r="M1168" s="697" t="s">
        <v>5</v>
      </c>
      <c r="N1168" s="2051"/>
      <c r="O1168" s="2051"/>
      <c r="P1168" s="2051"/>
      <c r="Q1168" s="2051"/>
      <c r="R1168" s="2053"/>
      <c r="S1168" s="2370" t="str">
        <f>'⑧一覧からの作成用データ（異動届）'!$G$51&amp;""</f>
        <v/>
      </c>
      <c r="T1168" s="2371"/>
      <c r="U1168" s="2371"/>
      <c r="V1168" s="2371"/>
      <c r="W1168" s="2371"/>
      <c r="X1168" s="2371"/>
      <c r="Y1168" s="2371"/>
      <c r="Z1168" s="2371"/>
      <c r="AA1168" s="2371"/>
      <c r="AB1168" s="2371"/>
      <c r="AC1168" s="2371"/>
      <c r="AD1168" s="2371"/>
      <c r="AE1168" s="2371"/>
      <c r="AF1168" s="2371"/>
      <c r="AG1168" s="2371"/>
      <c r="AH1168" s="2371"/>
      <c r="AI1168" s="2371"/>
      <c r="AJ1168" s="2371"/>
      <c r="AK1168" s="2371"/>
      <c r="AL1168" s="2371"/>
      <c r="AM1168" s="2371"/>
      <c r="AN1168" s="2289"/>
      <c r="AO1168" s="2290"/>
      <c r="AP1168" s="2290"/>
      <c r="AQ1168" s="2290"/>
      <c r="AR1168" s="2291"/>
      <c r="AS1168" s="2298"/>
      <c r="AT1168" s="1567"/>
      <c r="AU1168" s="1567"/>
      <c r="AV1168" s="2251"/>
      <c r="AW1168" s="2301"/>
      <c r="AX1168" s="1567"/>
      <c r="AY1168" s="1567"/>
      <c r="AZ1168" s="1567"/>
      <c r="BA1168" s="2251"/>
      <c r="BB1168" s="2252"/>
      <c r="BC1168" s="2357"/>
      <c r="BD1168" s="2358"/>
      <c r="BE1168" s="2359"/>
      <c r="BF1168" s="2362"/>
      <c r="BG1168" s="2363"/>
      <c r="BH1168" s="2363"/>
      <c r="BI1168" s="2267"/>
      <c r="BJ1168" s="2267"/>
      <c r="BK1168" s="2267"/>
      <c r="BL1168" s="2267"/>
      <c r="BM1168" s="2267"/>
      <c r="BN1168" s="2267"/>
      <c r="BO1168" s="2267"/>
      <c r="BP1168" s="2267"/>
      <c r="BQ1168" s="2366"/>
      <c r="BR1168" s="2367"/>
      <c r="BS1168" s="2367"/>
      <c r="BT1168" s="2274"/>
      <c r="BU1168" s="2274"/>
      <c r="BV1168" s="2274"/>
      <c r="BW1168" s="2274"/>
      <c r="BX1168" s="2274"/>
      <c r="BY1168" s="2274"/>
      <c r="BZ1168" s="2274"/>
      <c r="CA1168" s="2274"/>
      <c r="CB1168" s="2274"/>
      <c r="CC1168" s="2274"/>
      <c r="CD1168" s="2275"/>
      <c r="CE1168" s="76"/>
      <c r="CF1168" s="76"/>
      <c r="CG1168" s="77"/>
      <c r="CH1168" s="77"/>
      <c r="CN1168" s="85"/>
      <c r="CO1168" s="85"/>
      <c r="CP1168" s="85"/>
      <c r="CQ1168" s="85"/>
      <c r="CR1168" s="85"/>
      <c r="CS1168" s="85"/>
      <c r="CT1168" s="85"/>
      <c r="CU1168" s="85"/>
      <c r="CV1168" s="85"/>
    </row>
    <row r="1169" spans="1:100" ht="12.75" customHeight="1" x14ac:dyDescent="0.2">
      <c r="A1169" s="132" t="str">
        <f>+IF('⑧一覧からの作成用データ（異動届）'!$AC$51="印刷ＯＫ→",1,"")</f>
        <v/>
      </c>
      <c r="B1169" s="2413"/>
      <c r="C1169" s="2413"/>
      <c r="D1169" s="2396"/>
      <c r="E1169" s="2396"/>
      <c r="F1169" s="2413"/>
      <c r="G1169" s="2413"/>
      <c r="H1169" s="2396"/>
      <c r="I1169" s="2396"/>
      <c r="J1169" s="486"/>
      <c r="K1169" s="2344"/>
      <c r="L1169" s="2344"/>
      <c r="M1169" s="2165"/>
      <c r="N1169" s="1564"/>
      <c r="O1169" s="1564"/>
      <c r="P1169" s="1564"/>
      <c r="Q1169" s="1564"/>
      <c r="R1169" s="1565"/>
      <c r="S1169" s="2372"/>
      <c r="T1169" s="2373"/>
      <c r="U1169" s="2373"/>
      <c r="V1169" s="2373"/>
      <c r="W1169" s="2373"/>
      <c r="X1169" s="2373"/>
      <c r="Y1169" s="2373"/>
      <c r="Z1169" s="2373"/>
      <c r="AA1169" s="2373"/>
      <c r="AB1169" s="2373"/>
      <c r="AC1169" s="2373"/>
      <c r="AD1169" s="2373"/>
      <c r="AE1169" s="2373"/>
      <c r="AF1169" s="2373"/>
      <c r="AG1169" s="2373"/>
      <c r="AH1169" s="2373"/>
      <c r="AI1169" s="2373"/>
      <c r="AJ1169" s="2373"/>
      <c r="AK1169" s="2373"/>
      <c r="AL1169" s="2373"/>
      <c r="AM1169" s="2373"/>
      <c r="AN1169" s="2289"/>
      <c r="AO1169" s="2290"/>
      <c r="AP1169" s="2290"/>
      <c r="AQ1169" s="2290"/>
      <c r="AR1169" s="2291"/>
      <c r="AS1169" s="2376" t="str">
        <f>TEXT('⑧一覧からの作成用データ（異動届）'!$P$51,"#,##0")&amp;""</f>
        <v>0</v>
      </c>
      <c r="AT1169" s="2376"/>
      <c r="AU1169" s="2376"/>
      <c r="AV1169" s="2376"/>
      <c r="AW1169" s="2376"/>
      <c r="AX1169" s="2232" t="str">
        <f>TEXT('⑧一覧からの作成用データ（異動届）'!$W$51,"#,##0")&amp;""</f>
        <v>左記（ア）（イ）を入力してください</v>
      </c>
      <c r="AY1169" s="2232"/>
      <c r="AZ1169" s="2232"/>
      <c r="BA1169" s="2232"/>
      <c r="BB1169" s="2233"/>
      <c r="BC1169" s="2238" t="str">
        <f>'⑧一覧からの作成用データ（異動届）'!$T$51&amp;"日"</f>
        <v>日</v>
      </c>
      <c r="BD1169" s="2239"/>
      <c r="BE1169" s="2240"/>
      <c r="BF1169" s="2362"/>
      <c r="BG1169" s="2363"/>
      <c r="BH1169" s="2363"/>
      <c r="BI1169" s="2267"/>
      <c r="BJ1169" s="2267"/>
      <c r="BK1169" s="2267"/>
      <c r="BL1169" s="2267"/>
      <c r="BM1169" s="2267"/>
      <c r="BN1169" s="2267"/>
      <c r="BO1169" s="2267"/>
      <c r="BP1169" s="2267"/>
      <c r="BQ1169" s="2366"/>
      <c r="BR1169" s="2367"/>
      <c r="BS1169" s="2367"/>
      <c r="BT1169" s="2274"/>
      <c r="BU1169" s="2274"/>
      <c r="BV1169" s="2274"/>
      <c r="BW1169" s="2274"/>
      <c r="BX1169" s="2274"/>
      <c r="BY1169" s="2274"/>
      <c r="BZ1169" s="2274"/>
      <c r="CA1169" s="2274"/>
      <c r="CB1169" s="2274"/>
      <c r="CC1169" s="2274"/>
      <c r="CD1169" s="2275"/>
      <c r="CE1169" s="76"/>
      <c r="CF1169" s="76"/>
      <c r="CG1169" s="77"/>
      <c r="CH1169" s="77"/>
      <c r="CN1169" s="85"/>
      <c r="CO1169" s="85"/>
      <c r="CP1169" s="85"/>
      <c r="CQ1169" s="85"/>
      <c r="CR1169" s="85"/>
      <c r="CS1169" s="85"/>
      <c r="CT1169" s="85"/>
      <c r="CU1169" s="85"/>
      <c r="CV1169" s="85"/>
    </row>
    <row r="1170" spans="1:100" ht="12.75" customHeight="1" x14ac:dyDescent="0.2">
      <c r="A1170" s="132" t="str">
        <f>+IF('⑧一覧からの作成用データ（異動届）'!$AC$51="印刷ＯＫ→",1,"")</f>
        <v/>
      </c>
      <c r="B1170" s="2413"/>
      <c r="C1170" s="2413"/>
      <c r="D1170" s="2396"/>
      <c r="E1170" s="2396"/>
      <c r="F1170" s="2413"/>
      <c r="G1170" s="2413"/>
      <c r="H1170" s="2396"/>
      <c r="I1170" s="2396"/>
      <c r="J1170" s="486"/>
      <c r="K1170" s="2344"/>
      <c r="L1170" s="2344"/>
      <c r="M1170" s="2165"/>
      <c r="N1170" s="1564"/>
      <c r="O1170" s="1564"/>
      <c r="P1170" s="1564"/>
      <c r="Q1170" s="1564"/>
      <c r="R1170" s="1565"/>
      <c r="S1170" s="2372"/>
      <c r="T1170" s="2373"/>
      <c r="U1170" s="2373"/>
      <c r="V1170" s="2373"/>
      <c r="W1170" s="2373"/>
      <c r="X1170" s="2373"/>
      <c r="Y1170" s="2373"/>
      <c r="Z1170" s="2373"/>
      <c r="AA1170" s="2373"/>
      <c r="AB1170" s="2373"/>
      <c r="AC1170" s="2373"/>
      <c r="AD1170" s="2373"/>
      <c r="AE1170" s="2373"/>
      <c r="AF1170" s="2373"/>
      <c r="AG1170" s="2373"/>
      <c r="AH1170" s="2373"/>
      <c r="AI1170" s="2373"/>
      <c r="AJ1170" s="2373"/>
      <c r="AK1170" s="2373"/>
      <c r="AL1170" s="2373"/>
      <c r="AM1170" s="2373"/>
      <c r="AN1170" s="2289"/>
      <c r="AO1170" s="2290"/>
      <c r="AP1170" s="2290"/>
      <c r="AQ1170" s="2290"/>
      <c r="AR1170" s="2291"/>
      <c r="AS1170" s="2376"/>
      <c r="AT1170" s="2376"/>
      <c r="AU1170" s="2376"/>
      <c r="AV1170" s="2376"/>
      <c r="AW1170" s="2376"/>
      <c r="AX1170" s="2234"/>
      <c r="AY1170" s="2234"/>
      <c r="AZ1170" s="2234"/>
      <c r="BA1170" s="2234"/>
      <c r="BB1170" s="2235"/>
      <c r="BC1170" s="2241"/>
      <c r="BD1170" s="2242"/>
      <c r="BE1170" s="2243"/>
      <c r="BF1170" s="2278" t="s">
        <v>314</v>
      </c>
      <c r="BG1170" s="2280" t="s">
        <v>107</v>
      </c>
      <c r="BH1170" s="2280"/>
      <c r="BI1170" s="2280"/>
      <c r="BJ1170" s="2280"/>
      <c r="BK1170" s="2280"/>
      <c r="BL1170" s="2280"/>
      <c r="BM1170" s="2280"/>
      <c r="BN1170" s="2280"/>
      <c r="BO1170" s="610"/>
      <c r="BP1170" s="2281" t="s">
        <v>525</v>
      </c>
      <c r="BQ1170" s="2366"/>
      <c r="BR1170" s="2367"/>
      <c r="BS1170" s="2367"/>
      <c r="BT1170" s="2274"/>
      <c r="BU1170" s="2274"/>
      <c r="BV1170" s="2274"/>
      <c r="BW1170" s="2274"/>
      <c r="BX1170" s="2274"/>
      <c r="BY1170" s="2274"/>
      <c r="BZ1170" s="2274"/>
      <c r="CA1170" s="2274"/>
      <c r="CB1170" s="2274"/>
      <c r="CC1170" s="2274"/>
      <c r="CD1170" s="2275"/>
      <c r="CE1170" s="76"/>
      <c r="CF1170" s="76"/>
      <c r="CG1170" s="88"/>
      <c r="CH1170" s="88"/>
      <c r="CN1170" s="85"/>
      <c r="CO1170" s="85"/>
      <c r="CP1170" s="85"/>
      <c r="CQ1170" s="85"/>
      <c r="CR1170" s="85"/>
      <c r="CS1170" s="85"/>
      <c r="CT1170" s="85"/>
      <c r="CU1170" s="85"/>
      <c r="CV1170" s="85"/>
    </row>
    <row r="1171" spans="1:100" ht="12.75" customHeight="1" thickBot="1" x14ac:dyDescent="0.25">
      <c r="A1171" s="132" t="str">
        <f>+IF('⑧一覧からの作成用データ（異動届）'!$AC$51="印刷ＯＫ→",1,"")</f>
        <v/>
      </c>
      <c r="B1171" s="2413"/>
      <c r="C1171" s="2413"/>
      <c r="D1171" s="2396"/>
      <c r="E1171" s="2396"/>
      <c r="F1171" s="2413"/>
      <c r="G1171" s="2413"/>
      <c r="H1171" s="2396"/>
      <c r="I1171" s="2396"/>
      <c r="J1171" s="486"/>
      <c r="K1171" s="2344"/>
      <c r="L1171" s="2344"/>
      <c r="M1171" s="1559"/>
      <c r="N1171" s="2052"/>
      <c r="O1171" s="2052"/>
      <c r="P1171" s="2052"/>
      <c r="Q1171" s="2052"/>
      <c r="R1171" s="2054"/>
      <c r="S1171" s="2374"/>
      <c r="T1171" s="2375"/>
      <c r="U1171" s="2375"/>
      <c r="V1171" s="2375"/>
      <c r="W1171" s="2375"/>
      <c r="X1171" s="2375"/>
      <c r="Y1171" s="2375"/>
      <c r="Z1171" s="2375"/>
      <c r="AA1171" s="2375"/>
      <c r="AB1171" s="2375"/>
      <c r="AC1171" s="2375"/>
      <c r="AD1171" s="2375"/>
      <c r="AE1171" s="2375"/>
      <c r="AF1171" s="2375"/>
      <c r="AG1171" s="2375"/>
      <c r="AH1171" s="2375"/>
      <c r="AI1171" s="2375"/>
      <c r="AJ1171" s="2375"/>
      <c r="AK1171" s="2375"/>
      <c r="AL1171" s="2375"/>
      <c r="AM1171" s="2375"/>
      <c r="AN1171" s="2292"/>
      <c r="AO1171" s="2293"/>
      <c r="AP1171" s="2293"/>
      <c r="AQ1171" s="2293"/>
      <c r="AR1171" s="2294"/>
      <c r="AS1171" s="2377"/>
      <c r="AT1171" s="2377"/>
      <c r="AU1171" s="2377"/>
      <c r="AV1171" s="2377"/>
      <c r="AW1171" s="2377"/>
      <c r="AX1171" s="2236"/>
      <c r="AY1171" s="2236"/>
      <c r="AZ1171" s="2236"/>
      <c r="BA1171" s="2236"/>
      <c r="BB1171" s="2237"/>
      <c r="BC1171" s="2244"/>
      <c r="BD1171" s="2245"/>
      <c r="BE1171" s="2246"/>
      <c r="BF1171" s="2279"/>
      <c r="BG1171" s="2283"/>
      <c r="BH1171" s="2283"/>
      <c r="BI1171" s="2283"/>
      <c r="BJ1171" s="2283"/>
      <c r="BK1171" s="2283"/>
      <c r="BL1171" s="2283"/>
      <c r="BM1171" s="2283"/>
      <c r="BN1171" s="2283"/>
      <c r="BO1171" s="611"/>
      <c r="BP1171" s="2282"/>
      <c r="BQ1171" s="2368"/>
      <c r="BR1171" s="2369"/>
      <c r="BS1171" s="2369"/>
      <c r="BT1171" s="2276"/>
      <c r="BU1171" s="2276"/>
      <c r="BV1171" s="2276"/>
      <c r="BW1171" s="2276"/>
      <c r="BX1171" s="2276"/>
      <c r="BY1171" s="2276"/>
      <c r="BZ1171" s="2276"/>
      <c r="CA1171" s="2276"/>
      <c r="CB1171" s="2276"/>
      <c r="CC1171" s="2276"/>
      <c r="CD1171" s="2277"/>
      <c r="CE1171" s="89"/>
      <c r="CF1171" s="89"/>
      <c r="CG1171" s="88"/>
      <c r="CH1171" s="88"/>
      <c r="CN1171" s="85"/>
      <c r="CO1171" s="85"/>
      <c r="CP1171" s="85"/>
      <c r="CQ1171" s="85"/>
      <c r="CR1171" s="85"/>
      <c r="CS1171" s="85"/>
      <c r="CT1171" s="85"/>
      <c r="CU1171" s="85"/>
      <c r="CV1171" s="85"/>
    </row>
    <row r="1172" spans="1:100" ht="6.75" customHeight="1" x14ac:dyDescent="0.2">
      <c r="A1172" s="132" t="str">
        <f>+IF('⑧一覧からの作成用データ（異動届）'!$AC$51="印刷ＯＫ→",1,"")</f>
        <v/>
      </c>
      <c r="B1172" s="2413"/>
      <c r="C1172" s="2413"/>
      <c r="D1172" s="2396"/>
      <c r="E1172" s="2396"/>
      <c r="F1172" s="2413"/>
      <c r="G1172" s="2413"/>
      <c r="H1172" s="2396"/>
      <c r="I1172" s="2396"/>
      <c r="J1172" s="486"/>
      <c r="K1172" s="2211" t="s">
        <v>308</v>
      </c>
      <c r="L1172" s="2211"/>
      <c r="M1172" s="2211"/>
      <c r="N1172" s="2211"/>
      <c r="O1172" s="2211"/>
      <c r="P1172" s="2211"/>
      <c r="Q1172" s="2211"/>
      <c r="R1172" s="2211"/>
      <c r="S1172" s="2211"/>
      <c r="T1172" s="2211"/>
      <c r="U1172" s="2211"/>
      <c r="V1172" s="2211"/>
      <c r="W1172" s="2211"/>
      <c r="X1172" s="2211"/>
      <c r="Y1172" s="2211"/>
      <c r="Z1172" s="2211"/>
      <c r="AA1172" s="2211"/>
      <c r="AB1172" s="2211"/>
      <c r="AC1172" s="2211"/>
      <c r="AD1172" s="2211"/>
      <c r="AE1172" s="2211"/>
      <c r="AF1172" s="2211"/>
      <c r="AG1172" s="2211"/>
      <c r="AH1172" s="2211"/>
      <c r="AI1172" s="2211"/>
      <c r="AJ1172" s="2211"/>
      <c r="AK1172" s="2211"/>
      <c r="AL1172" s="2211"/>
      <c r="AM1172" s="2211"/>
      <c r="AN1172" s="2212"/>
      <c r="AO1172" s="2212"/>
      <c r="AP1172" s="2212"/>
      <c r="AQ1172" s="2212"/>
      <c r="AR1172" s="2212"/>
      <c r="AS1172" s="2212"/>
      <c r="AT1172" s="2212"/>
      <c r="AU1172" s="2212"/>
      <c r="AV1172" s="2212"/>
      <c r="AW1172" s="2212"/>
      <c r="AX1172" s="2212"/>
      <c r="AY1172" s="2212"/>
      <c r="AZ1172" s="2212"/>
      <c r="BA1172" s="2212"/>
      <c r="BB1172" s="2212"/>
      <c r="BC1172" s="2212"/>
      <c r="BD1172" s="2212"/>
      <c r="BE1172" s="2212"/>
      <c r="BF1172" s="2211"/>
      <c r="BG1172" s="76"/>
      <c r="BH1172" s="76"/>
      <c r="BI1172" s="76"/>
      <c r="BJ1172" s="76"/>
      <c r="BK1172" s="76"/>
      <c r="BL1172" s="76"/>
      <c r="BM1172" s="76"/>
      <c r="BN1172" s="76"/>
      <c r="BO1172" s="76"/>
      <c r="BP1172" s="76"/>
      <c r="BQ1172" s="76"/>
      <c r="BR1172" s="76"/>
      <c r="BS1172" s="76"/>
      <c r="BT1172" s="76"/>
      <c r="BU1172" s="76"/>
      <c r="BV1172" s="76"/>
      <c r="BW1172" s="76"/>
      <c r="BX1172" s="76"/>
      <c r="BY1172" s="76"/>
      <c r="BZ1172" s="76"/>
      <c r="CA1172" s="76"/>
      <c r="CB1172" s="89"/>
      <c r="CC1172" s="89"/>
      <c r="CD1172" s="89"/>
      <c r="CE1172" s="89"/>
      <c r="CF1172" s="89"/>
      <c r="CG1172" s="88"/>
      <c r="CH1172" s="88"/>
      <c r="CN1172" s="85"/>
      <c r="CO1172" s="85"/>
      <c r="CP1172" s="85"/>
      <c r="CQ1172" s="85"/>
      <c r="CR1172" s="85"/>
      <c r="CS1172" s="85"/>
      <c r="CT1172" s="85"/>
      <c r="CU1172" s="85"/>
      <c r="CV1172" s="85"/>
    </row>
    <row r="1173" spans="1:100" ht="16.5" customHeight="1" thickBot="1" x14ac:dyDescent="0.25">
      <c r="A1173" s="132" t="str">
        <f>+IF('⑧一覧からの作成用データ（異動届）'!$AC$51="印刷ＯＫ→",1,"")</f>
        <v/>
      </c>
      <c r="B1173" s="2413"/>
      <c r="C1173" s="2413"/>
      <c r="D1173" s="2396"/>
      <c r="E1173" s="2396"/>
      <c r="F1173" s="2413"/>
      <c r="G1173" s="2413"/>
      <c r="H1173" s="2396"/>
      <c r="I1173" s="2396"/>
      <c r="J1173" s="486"/>
      <c r="K1173" s="2212"/>
      <c r="L1173" s="2212"/>
      <c r="M1173" s="2212"/>
      <c r="N1173" s="2212"/>
      <c r="O1173" s="2212"/>
      <c r="P1173" s="2212"/>
      <c r="Q1173" s="2212"/>
      <c r="R1173" s="2212"/>
      <c r="S1173" s="2212"/>
      <c r="T1173" s="2212"/>
      <c r="U1173" s="2212"/>
      <c r="V1173" s="2212"/>
      <c r="W1173" s="2212"/>
      <c r="X1173" s="2212"/>
      <c r="Y1173" s="2212"/>
      <c r="Z1173" s="2212"/>
      <c r="AA1173" s="2212"/>
      <c r="AB1173" s="2212"/>
      <c r="AC1173" s="2212"/>
      <c r="AD1173" s="2212"/>
      <c r="AE1173" s="2212"/>
      <c r="AF1173" s="2212"/>
      <c r="AG1173" s="2212"/>
      <c r="AH1173" s="2212"/>
      <c r="AI1173" s="2212"/>
      <c r="AJ1173" s="2212"/>
      <c r="AK1173" s="2212"/>
      <c r="AL1173" s="2212"/>
      <c r="AM1173" s="2212"/>
      <c r="AN1173" s="2212"/>
      <c r="AO1173" s="2212"/>
      <c r="AP1173" s="2212"/>
      <c r="AQ1173" s="2212"/>
      <c r="AR1173" s="2212"/>
      <c r="AS1173" s="2212"/>
      <c r="AT1173" s="2212"/>
      <c r="AU1173" s="2212"/>
      <c r="AV1173" s="2212"/>
      <c r="AW1173" s="2212"/>
      <c r="AX1173" s="2212"/>
      <c r="AY1173" s="2212"/>
      <c r="AZ1173" s="2212"/>
      <c r="BA1173" s="2212"/>
      <c r="BB1173" s="2212"/>
      <c r="BC1173" s="2212"/>
      <c r="BD1173" s="2212"/>
      <c r="BE1173" s="2212"/>
      <c r="BF1173" s="2212"/>
      <c r="BG1173" s="89"/>
      <c r="BH1173" s="89"/>
      <c r="BI1173" s="89"/>
      <c r="BJ1173" s="89"/>
      <c r="BK1173" s="89"/>
      <c r="BL1173" s="89"/>
      <c r="BM1173" s="89"/>
      <c r="BN1173" s="89"/>
      <c r="BO1173" s="89"/>
      <c r="BP1173" s="89"/>
      <c r="BQ1173" s="89"/>
      <c r="BR1173" s="89"/>
      <c r="BS1173" s="89"/>
      <c r="BT1173" s="89"/>
      <c r="BU1173" s="89"/>
      <c r="BV1173" s="89"/>
      <c r="BW1173" s="89"/>
      <c r="BX1173" s="89"/>
      <c r="BY1173" s="89"/>
      <c r="BZ1173" s="89"/>
      <c r="CA1173" s="89"/>
      <c r="CB1173" s="89"/>
      <c r="CC1173" s="89"/>
      <c r="CD1173" s="89"/>
      <c r="CE1173" s="89"/>
      <c r="CF1173" s="89"/>
      <c r="CG1173" s="77"/>
      <c r="CH1173" s="77"/>
      <c r="CN1173" s="85"/>
      <c r="CO1173" s="85"/>
      <c r="CP1173" s="85"/>
      <c r="CQ1173" s="85"/>
      <c r="CR1173" s="85"/>
      <c r="CS1173" s="85"/>
      <c r="CT1173" s="85"/>
      <c r="CU1173" s="85"/>
      <c r="CV1173" s="85"/>
    </row>
    <row r="1174" spans="1:100" ht="16.5" customHeight="1" x14ac:dyDescent="0.2">
      <c r="A1174" s="132" t="str">
        <f>+IF('⑧一覧からの作成用データ（異動届）'!$AC$51="印刷ＯＫ→",1,"")</f>
        <v/>
      </c>
      <c r="B1174" s="2413"/>
      <c r="C1174" s="2413"/>
      <c r="D1174" s="2396"/>
      <c r="E1174" s="2396"/>
      <c r="F1174" s="2413"/>
      <c r="G1174" s="2413"/>
      <c r="H1174" s="2396"/>
      <c r="I1174" s="2396"/>
      <c r="J1174" s="486"/>
      <c r="K1174" s="2213" t="s">
        <v>35</v>
      </c>
      <c r="L1174" s="2213"/>
      <c r="M1174" s="2213"/>
      <c r="N1174" s="1692" t="s">
        <v>533</v>
      </c>
      <c r="O1174" s="1693"/>
      <c r="P1174" s="1693"/>
      <c r="Q1174" s="1693"/>
      <c r="R1174" s="1693"/>
      <c r="S1174" s="1693"/>
      <c r="T1174" s="1693"/>
      <c r="U1174" s="2214"/>
      <c r="V1174" s="2215"/>
      <c r="W1174" s="2215"/>
      <c r="X1174" s="2215"/>
      <c r="Y1174" s="2215"/>
      <c r="Z1174" s="2215"/>
      <c r="AA1174" s="2215"/>
      <c r="AB1174" s="2215"/>
      <c r="AC1174" s="2215"/>
      <c r="AD1174" s="2215"/>
      <c r="AE1174" s="2215"/>
      <c r="AF1174" s="2215"/>
      <c r="AG1174" s="2215"/>
      <c r="AH1174" s="2216"/>
      <c r="AI1174" s="2220" t="s">
        <v>229</v>
      </c>
      <c r="AJ1174" s="2221"/>
      <c r="AK1174" s="2222"/>
      <c r="AL1174" s="2226" t="s">
        <v>39</v>
      </c>
      <c r="AM1174" s="2227"/>
      <c r="AN1174" s="2227"/>
      <c r="AO1174" s="2227"/>
      <c r="AP1174" s="2227"/>
      <c r="AQ1174" s="2227"/>
      <c r="AR1174" s="2227"/>
      <c r="AS1174" s="2228"/>
      <c r="AT1174" s="2077"/>
      <c r="AU1174" s="2077"/>
      <c r="AV1174" s="2077"/>
      <c r="AW1174" s="2077"/>
      <c r="AX1174" s="2077"/>
      <c r="AY1174" s="2077"/>
      <c r="AZ1174" s="2077"/>
      <c r="BA1174" s="2077"/>
      <c r="BB1174" s="2077"/>
      <c r="BC1174" s="2077"/>
      <c r="BD1174" s="2077"/>
      <c r="BE1174" s="2177"/>
      <c r="BF1174" s="2178"/>
      <c r="BG1174" s="2199" t="s">
        <v>40</v>
      </c>
      <c r="BH1174" s="2200"/>
      <c r="BI1174" s="2200"/>
      <c r="BJ1174" s="2200"/>
      <c r="BK1174" s="2200"/>
      <c r="BL1174" s="2200"/>
      <c r="BM1174" s="2200"/>
      <c r="BN1174" s="2200"/>
      <c r="BO1174" s="2200"/>
      <c r="BP1174" s="2200"/>
      <c r="BQ1174" s="2200"/>
      <c r="BR1174" s="2202" t="str">
        <f>IF('⑧一覧からの作成用データ（異動届）'!$Y$51="","",TEXT('⑧一覧からの作成用データ（異動届）'!$Y$51,"#,##0")&amp;"")</f>
        <v/>
      </c>
      <c r="BS1174" s="2203"/>
      <c r="BT1174" s="2203"/>
      <c r="BU1174" s="2203"/>
      <c r="BV1174" s="2203"/>
      <c r="BW1174" s="2203"/>
      <c r="BX1174" s="2203"/>
      <c r="BY1174" s="2203"/>
      <c r="BZ1174" s="2204"/>
      <c r="CA1174" s="2208" t="s">
        <v>7</v>
      </c>
      <c r="CB1174" s="2208"/>
      <c r="CC1174" s="2208"/>
      <c r="CD1174" s="2209"/>
      <c r="CE1174" s="23"/>
      <c r="CF1174" s="76"/>
      <c r="CG1174" s="77"/>
      <c r="CH1174" s="77"/>
      <c r="CN1174" s="85"/>
      <c r="CO1174" s="85"/>
      <c r="CP1174" s="85"/>
      <c r="CQ1174" s="85"/>
      <c r="CR1174" s="85"/>
      <c r="CS1174" s="85"/>
      <c r="CT1174" s="85"/>
      <c r="CU1174" s="85"/>
      <c r="CV1174" s="85"/>
    </row>
    <row r="1175" spans="1:100" ht="16.5" customHeight="1" thickBot="1" x14ac:dyDescent="0.25">
      <c r="A1175" s="132" t="str">
        <f>+IF('⑧一覧からの作成用データ（異動届）'!$AC$51="印刷ＯＫ→",1,"")</f>
        <v/>
      </c>
      <c r="B1175" s="2413"/>
      <c r="C1175" s="2413"/>
      <c r="D1175" s="2396"/>
      <c r="E1175" s="2396"/>
      <c r="F1175" s="2413"/>
      <c r="G1175" s="2413"/>
      <c r="H1175" s="2396"/>
      <c r="I1175" s="2396"/>
      <c r="J1175" s="486"/>
      <c r="K1175" s="2213"/>
      <c r="L1175" s="2213"/>
      <c r="M1175" s="2213"/>
      <c r="N1175" s="1698"/>
      <c r="O1175" s="1699"/>
      <c r="P1175" s="1699"/>
      <c r="Q1175" s="1699"/>
      <c r="R1175" s="1699"/>
      <c r="S1175" s="1699"/>
      <c r="T1175" s="1699"/>
      <c r="U1175" s="2217"/>
      <c r="V1175" s="2218"/>
      <c r="W1175" s="2218"/>
      <c r="X1175" s="2218"/>
      <c r="Y1175" s="2218"/>
      <c r="Z1175" s="2218"/>
      <c r="AA1175" s="2218"/>
      <c r="AB1175" s="2218"/>
      <c r="AC1175" s="2218"/>
      <c r="AD1175" s="2218"/>
      <c r="AE1175" s="2218"/>
      <c r="AF1175" s="2218"/>
      <c r="AG1175" s="2218"/>
      <c r="AH1175" s="2219"/>
      <c r="AI1175" s="2223"/>
      <c r="AJ1175" s="2224"/>
      <c r="AK1175" s="2225"/>
      <c r="AL1175" s="2229"/>
      <c r="AM1175" s="2230"/>
      <c r="AN1175" s="2230"/>
      <c r="AO1175" s="2230"/>
      <c r="AP1175" s="2230"/>
      <c r="AQ1175" s="2230"/>
      <c r="AR1175" s="2230"/>
      <c r="AS1175" s="2231"/>
      <c r="AT1175" s="2077"/>
      <c r="AU1175" s="2077"/>
      <c r="AV1175" s="2077"/>
      <c r="AW1175" s="2077"/>
      <c r="AX1175" s="2077"/>
      <c r="AY1175" s="2077"/>
      <c r="AZ1175" s="2077"/>
      <c r="BA1175" s="2077"/>
      <c r="BB1175" s="2077"/>
      <c r="BC1175" s="2077"/>
      <c r="BD1175" s="2077"/>
      <c r="BE1175" s="2198"/>
      <c r="BF1175" s="2196"/>
      <c r="BG1175" s="2201"/>
      <c r="BH1175" s="1530"/>
      <c r="BI1175" s="1530"/>
      <c r="BJ1175" s="1530"/>
      <c r="BK1175" s="1530"/>
      <c r="BL1175" s="1530"/>
      <c r="BM1175" s="1530"/>
      <c r="BN1175" s="1530"/>
      <c r="BO1175" s="1530"/>
      <c r="BP1175" s="1530"/>
      <c r="BQ1175" s="1530"/>
      <c r="BR1175" s="2205"/>
      <c r="BS1175" s="2206"/>
      <c r="BT1175" s="2206"/>
      <c r="BU1175" s="2206"/>
      <c r="BV1175" s="2206"/>
      <c r="BW1175" s="2206"/>
      <c r="BX1175" s="2206"/>
      <c r="BY1175" s="2206"/>
      <c r="BZ1175" s="2207"/>
      <c r="CA1175" s="1632"/>
      <c r="CB1175" s="1632"/>
      <c r="CC1175" s="1632"/>
      <c r="CD1175" s="2210"/>
      <c r="CE1175" s="76"/>
      <c r="CF1175" s="76"/>
      <c r="CG1175" s="77"/>
      <c r="CH1175" s="77"/>
      <c r="CN1175" s="85"/>
      <c r="CO1175" s="85"/>
      <c r="CP1175" s="85"/>
      <c r="CQ1175" s="85"/>
      <c r="CR1175" s="85"/>
      <c r="CS1175" s="85"/>
      <c r="CT1175" s="85"/>
      <c r="CU1175" s="85"/>
      <c r="CV1175" s="85"/>
    </row>
    <row r="1176" spans="1:100" ht="16.5" customHeight="1" x14ac:dyDescent="0.2">
      <c r="A1176" s="132" t="str">
        <f>+IF('⑧一覧からの作成用データ（異動届）'!$AC$51="印刷ＯＫ→",1,"")</f>
        <v/>
      </c>
      <c r="B1176" s="2413"/>
      <c r="C1176" s="2413"/>
      <c r="D1176" s="2396"/>
      <c r="E1176" s="2396"/>
      <c r="F1176" s="2413"/>
      <c r="G1176" s="2413"/>
      <c r="H1176" s="2396"/>
      <c r="I1176" s="2396"/>
      <c r="J1176" s="486"/>
      <c r="K1176" s="2213"/>
      <c r="L1176" s="2213"/>
      <c r="M1176" s="2213"/>
      <c r="N1176" s="2168" t="s">
        <v>21</v>
      </c>
      <c r="O1176" s="2169"/>
      <c r="P1176" s="2169"/>
      <c r="Q1176" s="2169"/>
      <c r="R1176" s="2169"/>
      <c r="S1176" s="2169"/>
      <c r="T1176" s="2170"/>
      <c r="U1176" s="2177" t="s">
        <v>543</v>
      </c>
      <c r="V1176" s="2178"/>
      <c r="W1176" s="2179"/>
      <c r="X1176" s="2179"/>
      <c r="Y1176" s="2179"/>
      <c r="Z1176" s="2179"/>
      <c r="AA1176" s="2179"/>
      <c r="AB1176" s="2179"/>
      <c r="AC1176" s="2179"/>
      <c r="AD1176" s="2179"/>
      <c r="AE1176" s="63"/>
      <c r="AF1176" s="63"/>
      <c r="AG1176" s="63"/>
      <c r="AH1176" s="63"/>
      <c r="AI1176" s="63"/>
      <c r="AJ1176" s="63"/>
      <c r="AK1176" s="63"/>
      <c r="AL1176" s="63"/>
      <c r="AM1176" s="63"/>
      <c r="AN1176" s="63"/>
      <c r="AO1176" s="64"/>
      <c r="AP1176" s="2180" t="s">
        <v>38</v>
      </c>
      <c r="AQ1176" s="2181"/>
      <c r="AR1176" s="2073" t="s">
        <v>33</v>
      </c>
      <c r="AS1176" s="2074"/>
      <c r="AT1176" s="2077"/>
      <c r="AU1176" s="2077"/>
      <c r="AV1176" s="2077"/>
      <c r="AW1176" s="2077"/>
      <c r="AX1176" s="2077"/>
      <c r="AY1176" s="2077"/>
      <c r="AZ1176" s="2077"/>
      <c r="BA1176" s="2077"/>
      <c r="BB1176" s="2077"/>
      <c r="BC1176" s="2077"/>
      <c r="BD1176" s="2077"/>
      <c r="BE1176" s="2077"/>
      <c r="BF1176" s="2078"/>
      <c r="BG1176" s="57"/>
      <c r="BH1176" s="76"/>
      <c r="BI1176" s="76"/>
      <c r="BJ1176" s="2057" t="str">
        <f>'⑧一覧からの作成用データ（異動届）'!$X$51&amp;""</f>
        <v/>
      </c>
      <c r="BK1176" s="2058"/>
      <c r="BL1176" s="2058"/>
      <c r="BM1176" s="2058"/>
      <c r="BN1176" s="2058"/>
      <c r="BO1176" s="2059"/>
      <c r="BP1176" s="1720" t="s">
        <v>311</v>
      </c>
      <c r="BQ1176" s="2063"/>
      <c r="BR1176" s="2063"/>
      <c r="BS1176" s="2063"/>
      <c r="BT1176" s="2063"/>
      <c r="BU1176" s="2063"/>
      <c r="BV1176" s="2063"/>
      <c r="BW1176" s="2063"/>
      <c r="BX1176" s="2063"/>
      <c r="BY1176" s="2063"/>
      <c r="BZ1176" s="2063"/>
      <c r="CA1176" s="2063"/>
      <c r="CB1176" s="2063"/>
      <c r="CC1176" s="2063"/>
      <c r="CD1176" s="2064"/>
      <c r="CE1176" s="76"/>
      <c r="CF1176" s="76"/>
      <c r="CG1176" s="77"/>
      <c r="CH1176" s="77"/>
      <c r="CN1176" s="85"/>
      <c r="CO1176" s="85"/>
      <c r="CP1176" s="85"/>
      <c r="CQ1176" s="85"/>
      <c r="CR1176" s="85"/>
      <c r="CS1176" s="85"/>
    </row>
    <row r="1177" spans="1:100" ht="16.5" customHeight="1" thickBot="1" x14ac:dyDescent="0.25">
      <c r="A1177" s="132" t="str">
        <f>+IF('⑧一覧からの作成用データ（異動届）'!$AC$51="印刷ＯＫ→",1,"")</f>
        <v/>
      </c>
      <c r="B1177" s="2413"/>
      <c r="C1177" s="2413"/>
      <c r="D1177" s="2396"/>
      <c r="E1177" s="2396"/>
      <c r="F1177" s="2413"/>
      <c r="G1177" s="2413"/>
      <c r="H1177" s="2396"/>
      <c r="I1177" s="2396"/>
      <c r="J1177" s="486"/>
      <c r="K1177" s="2213"/>
      <c r="L1177" s="2213"/>
      <c r="M1177" s="2213"/>
      <c r="N1177" s="2171"/>
      <c r="O1177" s="2172"/>
      <c r="P1177" s="2172"/>
      <c r="Q1177" s="2172"/>
      <c r="R1177" s="2172"/>
      <c r="S1177" s="2172"/>
      <c r="T1177" s="2173"/>
      <c r="U1177" s="2067"/>
      <c r="V1177" s="2068"/>
      <c r="W1177" s="2068"/>
      <c r="X1177" s="2068"/>
      <c r="Y1177" s="2068"/>
      <c r="Z1177" s="2068"/>
      <c r="AA1177" s="2068"/>
      <c r="AB1177" s="2068"/>
      <c r="AC1177" s="2068"/>
      <c r="AD1177" s="2068"/>
      <c r="AE1177" s="2068"/>
      <c r="AF1177" s="2068"/>
      <c r="AG1177" s="2068"/>
      <c r="AH1177" s="2068"/>
      <c r="AI1177" s="2068"/>
      <c r="AJ1177" s="2068"/>
      <c r="AK1177" s="2068"/>
      <c r="AL1177" s="2068"/>
      <c r="AM1177" s="2068"/>
      <c r="AN1177" s="2068"/>
      <c r="AO1177" s="2069"/>
      <c r="AP1177" s="2182"/>
      <c r="AQ1177" s="2183"/>
      <c r="AR1177" s="2075"/>
      <c r="AS1177" s="2076"/>
      <c r="AT1177" s="2077"/>
      <c r="AU1177" s="2077"/>
      <c r="AV1177" s="2077"/>
      <c r="AW1177" s="2077"/>
      <c r="AX1177" s="2077"/>
      <c r="AY1177" s="2077"/>
      <c r="AZ1177" s="2077"/>
      <c r="BA1177" s="2077"/>
      <c r="BB1177" s="2077"/>
      <c r="BC1177" s="2077"/>
      <c r="BD1177" s="2077"/>
      <c r="BE1177" s="2077"/>
      <c r="BF1177" s="2078"/>
      <c r="BG1177" s="57"/>
      <c r="BH1177" s="76"/>
      <c r="BI1177" s="76"/>
      <c r="BJ1177" s="2060"/>
      <c r="BK1177" s="2061"/>
      <c r="BL1177" s="2061"/>
      <c r="BM1177" s="2061"/>
      <c r="BN1177" s="2061"/>
      <c r="BO1177" s="2062"/>
      <c r="BP1177" s="2063"/>
      <c r="BQ1177" s="2063"/>
      <c r="BR1177" s="2063"/>
      <c r="BS1177" s="2063"/>
      <c r="BT1177" s="2063"/>
      <c r="BU1177" s="2063"/>
      <c r="BV1177" s="2063"/>
      <c r="BW1177" s="2063"/>
      <c r="BX1177" s="2063"/>
      <c r="BY1177" s="2063"/>
      <c r="BZ1177" s="2063"/>
      <c r="CA1177" s="2063"/>
      <c r="CB1177" s="2063"/>
      <c r="CC1177" s="2063"/>
      <c r="CD1177" s="2064"/>
      <c r="CE1177" s="76"/>
      <c r="CF1177" s="76"/>
      <c r="CG1177" s="77"/>
      <c r="CH1177" s="77"/>
      <c r="CN1177" s="85"/>
      <c r="CO1177" s="85"/>
      <c r="CP1177" s="85"/>
      <c r="CQ1177" s="85"/>
      <c r="CR1177" s="85"/>
      <c r="CS1177" s="85"/>
    </row>
    <row r="1178" spans="1:100" ht="16.5" customHeight="1" thickBot="1" x14ac:dyDescent="0.25">
      <c r="A1178" s="132" t="str">
        <f>+IF('⑧一覧からの作成用データ（異動届）'!$AC$51="印刷ＯＫ→",1,"")</f>
        <v/>
      </c>
      <c r="B1178" s="2413"/>
      <c r="C1178" s="2413"/>
      <c r="D1178" s="2396"/>
      <c r="E1178" s="2396"/>
      <c r="F1178" s="2413"/>
      <c r="G1178" s="2413"/>
      <c r="H1178" s="2396"/>
      <c r="I1178" s="2396"/>
      <c r="J1178" s="486"/>
      <c r="K1178" s="2213"/>
      <c r="L1178" s="2213"/>
      <c r="M1178" s="2213"/>
      <c r="N1178" s="2174"/>
      <c r="O1178" s="2175"/>
      <c r="P1178" s="2175"/>
      <c r="Q1178" s="2175"/>
      <c r="R1178" s="2175"/>
      <c r="S1178" s="2175"/>
      <c r="T1178" s="2176"/>
      <c r="U1178" s="2070"/>
      <c r="V1178" s="2071"/>
      <c r="W1178" s="2071"/>
      <c r="X1178" s="2071"/>
      <c r="Y1178" s="2071"/>
      <c r="Z1178" s="2071"/>
      <c r="AA1178" s="2071"/>
      <c r="AB1178" s="2071"/>
      <c r="AC1178" s="2071"/>
      <c r="AD1178" s="2071"/>
      <c r="AE1178" s="2071"/>
      <c r="AF1178" s="2071"/>
      <c r="AG1178" s="2071"/>
      <c r="AH1178" s="2071"/>
      <c r="AI1178" s="2071"/>
      <c r="AJ1178" s="2071"/>
      <c r="AK1178" s="2071"/>
      <c r="AL1178" s="2071"/>
      <c r="AM1178" s="2071"/>
      <c r="AN1178" s="2071"/>
      <c r="AO1178" s="2072"/>
      <c r="AP1178" s="2182"/>
      <c r="AQ1178" s="2183"/>
      <c r="AR1178" s="2073" t="s">
        <v>3</v>
      </c>
      <c r="AS1178" s="2074"/>
      <c r="AT1178" s="2077"/>
      <c r="AU1178" s="2077"/>
      <c r="AV1178" s="2077"/>
      <c r="AW1178" s="2077"/>
      <c r="AX1178" s="2077"/>
      <c r="AY1178" s="2077"/>
      <c r="AZ1178" s="2077"/>
      <c r="BA1178" s="2077"/>
      <c r="BB1178" s="2077"/>
      <c r="BC1178" s="2077"/>
      <c r="BD1178" s="2077"/>
      <c r="BE1178" s="2077"/>
      <c r="BF1178" s="2078"/>
      <c r="BG1178" s="58"/>
      <c r="BH1178" s="59"/>
      <c r="BI1178" s="59"/>
      <c r="BJ1178" s="59"/>
      <c r="BK1178" s="59"/>
      <c r="BL1178" s="59"/>
      <c r="BM1178" s="59"/>
      <c r="BN1178" s="59"/>
      <c r="BO1178" s="59"/>
      <c r="BP1178" s="2065"/>
      <c r="BQ1178" s="2065"/>
      <c r="BR1178" s="2065"/>
      <c r="BS1178" s="2065"/>
      <c r="BT1178" s="2065"/>
      <c r="BU1178" s="2065"/>
      <c r="BV1178" s="2065"/>
      <c r="BW1178" s="2065"/>
      <c r="BX1178" s="2065"/>
      <c r="BY1178" s="2065"/>
      <c r="BZ1178" s="2065"/>
      <c r="CA1178" s="2065"/>
      <c r="CB1178" s="2065"/>
      <c r="CC1178" s="2065"/>
      <c r="CD1178" s="2066"/>
      <c r="CE1178" s="76"/>
      <c r="CF1178" s="76"/>
      <c r="CG1178" s="77"/>
      <c r="CH1178" s="77"/>
      <c r="CN1178" s="85"/>
      <c r="CO1178" s="85"/>
      <c r="CP1178" s="85"/>
      <c r="CQ1178" s="85"/>
      <c r="CR1178" s="85"/>
      <c r="CS1178" s="85"/>
      <c r="CT1178" s="85"/>
      <c r="CU1178" s="85"/>
      <c r="CV1178" s="85"/>
    </row>
    <row r="1179" spans="1:100" ht="16.5" customHeight="1" thickBot="1" x14ac:dyDescent="0.25">
      <c r="A1179" s="132" t="str">
        <f>+IF('⑧一覧からの作成用データ（異動届）'!$AC$51="印刷ＯＫ→",1,"")</f>
        <v/>
      </c>
      <c r="B1179" s="2413"/>
      <c r="C1179" s="2413"/>
      <c r="D1179" s="2396"/>
      <c r="E1179" s="2396"/>
      <c r="F1179" s="2413"/>
      <c r="G1179" s="2413"/>
      <c r="H1179" s="2396"/>
      <c r="I1179" s="2396"/>
      <c r="J1179" s="486"/>
      <c r="K1179" s="2213"/>
      <c r="L1179" s="2213"/>
      <c r="M1179" s="2213"/>
      <c r="N1179" s="1529" t="s">
        <v>36</v>
      </c>
      <c r="O1179" s="2079"/>
      <c r="P1179" s="2079"/>
      <c r="Q1179" s="2079"/>
      <c r="R1179" s="2079"/>
      <c r="S1179" s="2079"/>
      <c r="T1179" s="2080"/>
      <c r="U1179" s="2081"/>
      <c r="V1179" s="2082"/>
      <c r="W1179" s="2082"/>
      <c r="X1179" s="2082"/>
      <c r="Y1179" s="2082"/>
      <c r="Z1179" s="2082"/>
      <c r="AA1179" s="2082"/>
      <c r="AB1179" s="2082"/>
      <c r="AC1179" s="2082"/>
      <c r="AD1179" s="2082"/>
      <c r="AE1179" s="2082"/>
      <c r="AF1179" s="2082"/>
      <c r="AG1179" s="2082"/>
      <c r="AH1179" s="2082"/>
      <c r="AI1179" s="2082"/>
      <c r="AJ1179" s="2082"/>
      <c r="AK1179" s="2082"/>
      <c r="AL1179" s="2082"/>
      <c r="AM1179" s="2082"/>
      <c r="AN1179" s="2082"/>
      <c r="AO1179" s="2083"/>
      <c r="AP1179" s="2182"/>
      <c r="AQ1179" s="2183"/>
      <c r="AR1179" s="2075"/>
      <c r="AS1179" s="2076"/>
      <c r="AT1179" s="2077"/>
      <c r="AU1179" s="2077"/>
      <c r="AV1179" s="2077"/>
      <c r="AW1179" s="2077"/>
      <c r="AX1179" s="2077"/>
      <c r="AY1179" s="2077"/>
      <c r="AZ1179" s="2077"/>
      <c r="BA1179" s="2077"/>
      <c r="BB1179" s="2077"/>
      <c r="BC1179" s="2077"/>
      <c r="BD1179" s="2077"/>
      <c r="BE1179" s="2077"/>
      <c r="BF1179" s="2078"/>
      <c r="BG1179" s="2165" t="s">
        <v>34</v>
      </c>
      <c r="BH1179" s="1564"/>
      <c r="BI1179" s="1564"/>
      <c r="BJ1179" s="1564"/>
      <c r="BK1179" s="1564"/>
      <c r="BL1179" s="1564"/>
      <c r="BM1179" s="1564"/>
      <c r="BN1179" s="1564"/>
      <c r="BO1179" s="1565"/>
      <c r="BP1179" s="2166"/>
      <c r="BQ1179" s="714"/>
      <c r="BR1179" s="714"/>
      <c r="BS1179" s="714"/>
      <c r="BT1179" s="714"/>
      <c r="BU1179" s="714"/>
      <c r="BV1179" s="714"/>
      <c r="BW1179" s="714"/>
      <c r="BX1179" s="714"/>
      <c r="BY1179" s="714"/>
      <c r="BZ1179" s="714"/>
      <c r="CA1179" s="714"/>
      <c r="CB1179" s="714"/>
      <c r="CC1179" s="714"/>
      <c r="CD1179" s="2167"/>
      <c r="CE1179" s="76"/>
      <c r="CF1179" s="76"/>
      <c r="CG1179" s="77"/>
      <c r="CH1179" s="77"/>
      <c r="CN1179" s="85"/>
      <c r="CO1179" s="85"/>
      <c r="CP1179" s="85"/>
      <c r="CQ1179" s="85"/>
      <c r="CR1179" s="85"/>
      <c r="CS1179" s="85"/>
      <c r="CT1179" s="85"/>
      <c r="CU1179" s="85"/>
      <c r="CV1179" s="85"/>
    </row>
    <row r="1180" spans="1:100" ht="16.5" customHeight="1" x14ac:dyDescent="0.2">
      <c r="A1180" s="132" t="str">
        <f>+IF('⑧一覧からの作成用データ（異動届）'!$AC$51="印刷ＯＫ→",1,"")</f>
        <v/>
      </c>
      <c r="B1180" s="2413"/>
      <c r="C1180" s="2413"/>
      <c r="D1180" s="2396"/>
      <c r="E1180" s="2396"/>
      <c r="F1180" s="2413"/>
      <c r="G1180" s="2413"/>
      <c r="H1180" s="2396"/>
      <c r="I1180" s="2396"/>
      <c r="J1180" s="486"/>
      <c r="K1180" s="2213"/>
      <c r="L1180" s="2213"/>
      <c r="M1180" s="2213"/>
      <c r="N1180" s="2186" t="s">
        <v>37</v>
      </c>
      <c r="O1180" s="2187"/>
      <c r="P1180" s="2187"/>
      <c r="Q1180" s="2187"/>
      <c r="R1180" s="2187"/>
      <c r="S1180" s="2187"/>
      <c r="T1180" s="2188"/>
      <c r="U1180" s="2192"/>
      <c r="V1180" s="2193"/>
      <c r="W1180" s="2193"/>
      <c r="X1180" s="2193"/>
      <c r="Y1180" s="2193"/>
      <c r="Z1180" s="2193"/>
      <c r="AA1180" s="2193"/>
      <c r="AB1180" s="2193"/>
      <c r="AC1180" s="2193"/>
      <c r="AD1180" s="2193"/>
      <c r="AE1180" s="2193"/>
      <c r="AF1180" s="2193"/>
      <c r="AG1180" s="2193"/>
      <c r="AH1180" s="2193"/>
      <c r="AI1180" s="2193"/>
      <c r="AJ1180" s="2193"/>
      <c r="AK1180" s="2193"/>
      <c r="AL1180" s="2193"/>
      <c r="AM1180" s="2193"/>
      <c r="AN1180" s="2193"/>
      <c r="AO1180" s="2194"/>
      <c r="AP1180" s="2182"/>
      <c r="AQ1180" s="2183"/>
      <c r="AR1180" s="2073" t="s">
        <v>4</v>
      </c>
      <c r="AS1180" s="2074"/>
      <c r="AT1180" s="2178"/>
      <c r="AU1180" s="2195"/>
      <c r="AV1180" s="2195"/>
      <c r="AW1180" s="2195"/>
      <c r="AX1180" s="2195"/>
      <c r="AY1180" s="2195"/>
      <c r="AZ1180" s="2195"/>
      <c r="BA1180" s="2195"/>
      <c r="BB1180" s="2195"/>
      <c r="BC1180" s="2195"/>
      <c r="BD1180" s="2195"/>
      <c r="BE1180" s="2195"/>
      <c r="BF1180" s="2195"/>
      <c r="BG1180" s="1640" t="s">
        <v>309</v>
      </c>
      <c r="BH1180" s="1590"/>
      <c r="BI1180" s="1590"/>
      <c r="BJ1180" s="1590"/>
      <c r="BK1180" s="1590"/>
      <c r="BL1180" s="1590"/>
      <c r="BM1180" s="1590"/>
      <c r="BN1180" s="1590"/>
      <c r="BO1180" s="2039"/>
      <c r="BP1180" s="2041"/>
      <c r="BQ1180" s="2042"/>
      <c r="BR1180" s="2042"/>
      <c r="BS1180" s="2043"/>
      <c r="BT1180" s="2047" t="s">
        <v>41</v>
      </c>
      <c r="BU1180" s="2048"/>
      <c r="BV1180" s="2048"/>
      <c r="BW1180" s="2051" t="s">
        <v>42</v>
      </c>
      <c r="BX1180" s="2051"/>
      <c r="BY1180" s="2051"/>
      <c r="BZ1180" s="2051"/>
      <c r="CA1180" s="2051" t="s">
        <v>43</v>
      </c>
      <c r="CB1180" s="2051"/>
      <c r="CC1180" s="2051"/>
      <c r="CD1180" s="2053"/>
      <c r="CE1180" s="76"/>
      <c r="CF1180" s="76"/>
      <c r="CG1180" s="77"/>
      <c r="CH1180" s="77"/>
      <c r="CN1180" s="85"/>
      <c r="CO1180" s="85"/>
      <c r="CP1180" s="85"/>
      <c r="CQ1180" s="85"/>
      <c r="CR1180" s="85"/>
      <c r="CS1180" s="85"/>
      <c r="CT1180" s="85"/>
      <c r="CU1180" s="85"/>
      <c r="CV1180" s="85"/>
    </row>
    <row r="1181" spans="1:100" ht="12" customHeight="1" thickBot="1" x14ac:dyDescent="0.25">
      <c r="A1181" s="132" t="str">
        <f>+IF('⑧一覧からの作成用データ（異動届）'!$AC$51="印刷ＯＫ→",1,"")</f>
        <v/>
      </c>
      <c r="B1181" s="2413"/>
      <c r="C1181" s="2413"/>
      <c r="D1181" s="2396"/>
      <c r="E1181" s="2396"/>
      <c r="F1181" s="2413"/>
      <c r="G1181" s="2413"/>
      <c r="H1181" s="2396"/>
      <c r="I1181" s="2396"/>
      <c r="J1181" s="486"/>
      <c r="K1181" s="2213"/>
      <c r="L1181" s="2213"/>
      <c r="M1181" s="2213"/>
      <c r="N1181" s="2189"/>
      <c r="O1181" s="2190"/>
      <c r="P1181" s="2190"/>
      <c r="Q1181" s="2190"/>
      <c r="R1181" s="2190"/>
      <c r="S1181" s="2190"/>
      <c r="T1181" s="2191"/>
      <c r="U1181" s="2070"/>
      <c r="V1181" s="2071"/>
      <c r="W1181" s="2071"/>
      <c r="X1181" s="2071"/>
      <c r="Y1181" s="2071"/>
      <c r="Z1181" s="2071"/>
      <c r="AA1181" s="2071"/>
      <c r="AB1181" s="2071"/>
      <c r="AC1181" s="2071"/>
      <c r="AD1181" s="2071"/>
      <c r="AE1181" s="2071"/>
      <c r="AF1181" s="2071"/>
      <c r="AG1181" s="2071"/>
      <c r="AH1181" s="2071"/>
      <c r="AI1181" s="2071"/>
      <c r="AJ1181" s="2071"/>
      <c r="AK1181" s="2071"/>
      <c r="AL1181" s="2071"/>
      <c r="AM1181" s="2071"/>
      <c r="AN1181" s="2071"/>
      <c r="AO1181" s="2072"/>
      <c r="AP1181" s="2184"/>
      <c r="AQ1181" s="2185"/>
      <c r="AR1181" s="2075"/>
      <c r="AS1181" s="2076"/>
      <c r="AT1181" s="2196"/>
      <c r="AU1181" s="2197"/>
      <c r="AV1181" s="2197"/>
      <c r="AW1181" s="2197"/>
      <c r="AX1181" s="2197"/>
      <c r="AY1181" s="2197"/>
      <c r="AZ1181" s="2197"/>
      <c r="BA1181" s="2197"/>
      <c r="BB1181" s="2197"/>
      <c r="BC1181" s="2197"/>
      <c r="BD1181" s="2197"/>
      <c r="BE1181" s="2197"/>
      <c r="BF1181" s="2197"/>
      <c r="BG1181" s="1637"/>
      <c r="BH1181" s="1638"/>
      <c r="BI1181" s="1638"/>
      <c r="BJ1181" s="1638"/>
      <c r="BK1181" s="1638"/>
      <c r="BL1181" s="1638"/>
      <c r="BM1181" s="1638"/>
      <c r="BN1181" s="1638"/>
      <c r="BO1181" s="2040"/>
      <c r="BP1181" s="2044"/>
      <c r="BQ1181" s="2045"/>
      <c r="BR1181" s="2045"/>
      <c r="BS1181" s="2046"/>
      <c r="BT1181" s="2049"/>
      <c r="BU1181" s="2050"/>
      <c r="BV1181" s="2050"/>
      <c r="BW1181" s="2052"/>
      <c r="BX1181" s="2052"/>
      <c r="BY1181" s="2052"/>
      <c r="BZ1181" s="2052"/>
      <c r="CA1181" s="2052"/>
      <c r="CB1181" s="2052"/>
      <c r="CC1181" s="2052"/>
      <c r="CD1181" s="2054"/>
      <c r="CE1181" s="76"/>
      <c r="CF1181" s="76"/>
      <c r="CG1181" s="77"/>
      <c r="CH1181" s="77"/>
      <c r="CN1181" s="85"/>
      <c r="CO1181" s="85"/>
      <c r="CP1181" s="85"/>
      <c r="CQ1181" s="85"/>
      <c r="CR1181" s="85"/>
      <c r="CS1181" s="85"/>
      <c r="CT1181" s="85"/>
      <c r="CU1181" s="85"/>
      <c r="CV1181" s="85"/>
    </row>
    <row r="1182" spans="1:100" ht="6.75" customHeight="1" x14ac:dyDescent="0.2">
      <c r="A1182" s="132" t="str">
        <f>+IF('⑧一覧からの作成用データ（異動届）'!$AC$51="印刷ＯＫ→",1,"")</f>
        <v/>
      </c>
      <c r="B1182" s="2413"/>
      <c r="C1182" s="2413"/>
      <c r="D1182" s="2396"/>
      <c r="E1182" s="2396"/>
      <c r="F1182" s="2413"/>
      <c r="G1182" s="2413"/>
      <c r="H1182" s="2396"/>
      <c r="I1182" s="2396"/>
      <c r="J1182" s="486"/>
      <c r="K1182" s="2055" t="s">
        <v>79</v>
      </c>
      <c r="L1182" s="2055"/>
      <c r="M1182" s="2055"/>
      <c r="N1182" s="2055"/>
      <c r="O1182" s="2055"/>
      <c r="P1182" s="2055"/>
      <c r="Q1182" s="2055"/>
      <c r="R1182" s="2055"/>
      <c r="S1182" s="2055"/>
      <c r="T1182" s="2055"/>
      <c r="U1182" s="2055"/>
      <c r="V1182" s="2055"/>
      <c r="W1182" s="2055"/>
      <c r="X1182" s="2055"/>
      <c r="Y1182" s="2055"/>
      <c r="Z1182" s="2055"/>
      <c r="AA1182" s="2055"/>
      <c r="AB1182" s="2055"/>
      <c r="AC1182" s="2055"/>
      <c r="AD1182" s="2055"/>
      <c r="AE1182" s="2055"/>
      <c r="AF1182" s="2055"/>
      <c r="AG1182" s="2055"/>
      <c r="AH1182" s="2055"/>
      <c r="AI1182" s="2055"/>
      <c r="AJ1182" s="2055"/>
      <c r="AK1182" s="2055"/>
      <c r="AL1182" s="2055"/>
      <c r="AM1182" s="2055"/>
      <c r="AN1182" s="2055"/>
      <c r="AO1182" s="2055"/>
      <c r="AP1182" s="2055"/>
      <c r="AQ1182" s="2055"/>
      <c r="AR1182" s="2055"/>
      <c r="AS1182" s="2055"/>
      <c r="AT1182" s="2055"/>
      <c r="AU1182" s="2055"/>
      <c r="AV1182" s="2055"/>
      <c r="AW1182" s="2055"/>
      <c r="AX1182" s="2055"/>
      <c r="AY1182" s="2055"/>
      <c r="AZ1182" s="2055"/>
      <c r="BA1182" s="2055"/>
      <c r="BB1182" s="2055"/>
      <c r="BC1182" s="2055"/>
      <c r="BD1182" s="2055"/>
      <c r="BE1182" s="2055"/>
      <c r="BF1182" s="2055"/>
      <c r="BG1182" s="60"/>
      <c r="BH1182" s="60"/>
      <c r="BI1182" s="60"/>
      <c r="BJ1182" s="60"/>
      <c r="BK1182" s="61"/>
      <c r="BL1182" s="76"/>
      <c r="BM1182" s="76"/>
      <c r="BN1182" s="76"/>
      <c r="BO1182" s="76"/>
      <c r="BP1182" s="76"/>
      <c r="BQ1182" s="76"/>
      <c r="BR1182" s="76"/>
      <c r="BS1182" s="76"/>
      <c r="BT1182" s="76"/>
      <c r="BU1182" s="76"/>
      <c r="BV1182" s="76"/>
      <c r="BW1182" s="76"/>
      <c r="BX1182" s="76"/>
      <c r="BY1182" s="76"/>
      <c r="BZ1182" s="76"/>
      <c r="CA1182" s="76"/>
      <c r="CB1182" s="76"/>
      <c r="CC1182" s="76"/>
      <c r="CD1182" s="76"/>
      <c r="CE1182" s="76"/>
      <c r="CF1182" s="76"/>
      <c r="CG1182" s="77"/>
      <c r="CH1182" s="77"/>
      <c r="CN1182" s="85"/>
      <c r="CO1182" s="85"/>
      <c r="CP1182" s="85"/>
      <c r="CQ1182" s="85"/>
      <c r="CR1182" s="85"/>
      <c r="CS1182" s="85"/>
      <c r="CT1182" s="85"/>
      <c r="CU1182" s="85"/>
      <c r="CV1182" s="85"/>
    </row>
    <row r="1183" spans="1:100" ht="13.5" customHeight="1" thickBot="1" x14ac:dyDescent="0.25">
      <c r="A1183" s="132" t="str">
        <f>+IF('⑧一覧からの作成用データ（異動届）'!$AC$51="印刷ＯＫ→",1,"")</f>
        <v/>
      </c>
      <c r="B1183" s="2413"/>
      <c r="C1183" s="2413"/>
      <c r="D1183" s="2396"/>
      <c r="E1183" s="2396"/>
      <c r="F1183" s="2413"/>
      <c r="G1183" s="2413"/>
      <c r="H1183" s="2396"/>
      <c r="I1183" s="2396"/>
      <c r="J1183" s="486"/>
      <c r="K1183" s="2056"/>
      <c r="L1183" s="2056"/>
      <c r="M1183" s="2056"/>
      <c r="N1183" s="2056"/>
      <c r="O1183" s="2056"/>
      <c r="P1183" s="2056"/>
      <c r="Q1183" s="2056"/>
      <c r="R1183" s="2056"/>
      <c r="S1183" s="2056"/>
      <c r="T1183" s="2056"/>
      <c r="U1183" s="2056"/>
      <c r="V1183" s="2056"/>
      <c r="W1183" s="2056"/>
      <c r="X1183" s="2056"/>
      <c r="Y1183" s="2056"/>
      <c r="Z1183" s="2056"/>
      <c r="AA1183" s="2056"/>
      <c r="AB1183" s="2056"/>
      <c r="AC1183" s="2056"/>
      <c r="AD1183" s="2056"/>
      <c r="AE1183" s="2056"/>
      <c r="AF1183" s="2056"/>
      <c r="AG1183" s="2056"/>
      <c r="AH1183" s="2056"/>
      <c r="AI1183" s="2056"/>
      <c r="AJ1183" s="2056"/>
      <c r="AK1183" s="2056"/>
      <c r="AL1183" s="2056"/>
      <c r="AM1183" s="2056"/>
      <c r="AN1183" s="2056"/>
      <c r="AO1183" s="2056"/>
      <c r="AP1183" s="2056"/>
      <c r="AQ1183" s="2056"/>
      <c r="AR1183" s="2056"/>
      <c r="AS1183" s="2056"/>
      <c r="AT1183" s="2056"/>
      <c r="AU1183" s="2056"/>
      <c r="AV1183" s="2056"/>
      <c r="AW1183" s="2056"/>
      <c r="AX1183" s="2056"/>
      <c r="AY1183" s="2056"/>
      <c r="AZ1183" s="2056"/>
      <c r="BA1183" s="2056"/>
      <c r="BB1183" s="2056"/>
      <c r="BC1183" s="2056"/>
      <c r="BD1183" s="2056"/>
      <c r="BE1183" s="2056"/>
      <c r="BF1183" s="2056"/>
      <c r="BG1183" s="60"/>
      <c r="BH1183" s="60"/>
      <c r="BI1183" s="60"/>
      <c r="BJ1183" s="60"/>
      <c r="BK1183" s="62"/>
      <c r="BL1183" s="62"/>
      <c r="BM1183" s="62"/>
      <c r="BN1183" s="62"/>
      <c r="BO1183" s="62"/>
      <c r="BP1183" s="62"/>
      <c r="BQ1183" s="62"/>
      <c r="BR1183" s="62"/>
      <c r="BS1183" s="62"/>
      <c r="BT1183" s="62"/>
      <c r="BU1183" s="62"/>
      <c r="BV1183" s="62"/>
      <c r="BW1183" s="62"/>
      <c r="BX1183" s="62"/>
      <c r="BY1183" s="62"/>
      <c r="BZ1183" s="62"/>
      <c r="CA1183" s="62"/>
      <c r="CB1183" s="62"/>
      <c r="CC1183" s="62"/>
      <c r="CD1183" s="62"/>
      <c r="CE1183" s="76"/>
      <c r="CF1183" s="76"/>
      <c r="CG1183" s="91"/>
      <c r="CH1183" s="77"/>
      <c r="CN1183" s="85"/>
      <c r="CO1183" s="85"/>
      <c r="CP1183" s="85"/>
      <c r="CQ1183" s="85"/>
      <c r="CR1183" s="85"/>
      <c r="CS1183" s="85"/>
      <c r="CT1183" s="85"/>
      <c r="CU1183" s="85"/>
    </row>
    <row r="1184" spans="1:100" ht="11.25" customHeight="1" thickBot="1" x14ac:dyDescent="0.25">
      <c r="A1184" s="132" t="str">
        <f>+IF('⑧一覧からの作成用データ（異動届）'!$AC$51="印刷ＯＫ→",1,"")</f>
        <v/>
      </c>
      <c r="B1184" s="2413"/>
      <c r="C1184" s="2413"/>
      <c r="D1184" s="2396"/>
      <c r="E1184" s="2396"/>
      <c r="F1184" s="2413"/>
      <c r="G1184" s="2413"/>
      <c r="H1184" s="2396"/>
      <c r="I1184" s="2396"/>
      <c r="J1184" s="486"/>
      <c r="K1184" s="2152" t="s">
        <v>44</v>
      </c>
      <c r="L1184" s="2153"/>
      <c r="M1184" s="2153"/>
      <c r="N1184" s="2153"/>
      <c r="O1184" s="2154"/>
      <c r="P1184" s="2158" t="s">
        <v>46</v>
      </c>
      <c r="Q1184" s="2159"/>
      <c r="R1184" s="2159"/>
      <c r="S1184" s="2159"/>
      <c r="T1184" s="2159"/>
      <c r="U1184" s="2159"/>
      <c r="V1184" s="2159"/>
      <c r="W1184" s="2159"/>
      <c r="X1184" s="2117" t="str">
        <f>'⑧一覧からの作成用データ（異動届）'!$R$51&amp;""</f>
        <v/>
      </c>
      <c r="Y1184" s="2117"/>
      <c r="Z1184" s="2117"/>
      <c r="AA1184" s="2119" t="s">
        <v>48</v>
      </c>
      <c r="AB1184" s="2119"/>
      <c r="AC1184" s="2119"/>
      <c r="AD1184" s="2119"/>
      <c r="AE1184" s="2119"/>
      <c r="AF1184" s="2119"/>
      <c r="AG1184" s="2119"/>
      <c r="AH1184" s="2119"/>
      <c r="AI1184" s="2119"/>
      <c r="AJ1184" s="2119"/>
      <c r="AK1184" s="2119"/>
      <c r="AL1184" s="2119"/>
      <c r="AM1184" s="2119"/>
      <c r="AN1184" s="2119"/>
      <c r="AO1184" s="2119"/>
      <c r="AP1184" s="2119"/>
      <c r="AQ1184" s="2119"/>
      <c r="AR1184" s="2119"/>
      <c r="AS1184" s="2120"/>
      <c r="AT1184" s="2160" t="s">
        <v>50</v>
      </c>
      <c r="AU1184" s="2160"/>
      <c r="AV1184" s="2160"/>
      <c r="AW1184" s="2160"/>
      <c r="AX1184" s="2160"/>
      <c r="AY1184" s="2160"/>
      <c r="AZ1184" s="2161" t="s">
        <v>53</v>
      </c>
      <c r="BA1184" s="2162"/>
      <c r="BB1184" s="2162"/>
      <c r="BC1184" s="2162"/>
      <c r="BD1184" s="2162"/>
      <c r="BE1184" s="2162"/>
      <c r="BF1184" s="2162"/>
      <c r="BG1184" s="2162"/>
      <c r="BH1184" s="2162"/>
      <c r="BI1184" s="2162"/>
      <c r="BJ1184" s="2162"/>
      <c r="BK1184" s="2036" t="s">
        <v>54</v>
      </c>
      <c r="BL1184" s="2037"/>
      <c r="BM1184" s="2037"/>
      <c r="BN1184" s="2037"/>
      <c r="BO1184" s="2037"/>
      <c r="BP1184" s="2037"/>
      <c r="BQ1184" s="2037"/>
      <c r="BR1184" s="2037"/>
      <c r="BS1184" s="2037"/>
      <c r="BT1184" s="2037"/>
      <c r="BU1184" s="2037"/>
      <c r="BV1184" s="2037"/>
      <c r="BW1184" s="2037"/>
      <c r="BX1184" s="2037"/>
      <c r="BY1184" s="2037"/>
      <c r="BZ1184" s="2037"/>
      <c r="CA1184" s="2037"/>
      <c r="CB1184" s="2037"/>
      <c r="CC1184" s="2037"/>
      <c r="CD1184" s="2038"/>
      <c r="CE1184" s="90"/>
      <c r="CF1184" s="90"/>
      <c r="CG1184" s="91"/>
      <c r="CH1184" s="77"/>
      <c r="CN1184" s="85"/>
      <c r="CO1184" s="85"/>
      <c r="CP1184" s="85"/>
      <c r="CQ1184" s="85"/>
      <c r="CR1184" s="85"/>
      <c r="CS1184" s="85"/>
      <c r="CT1184" s="85"/>
      <c r="CU1184" s="85"/>
    </row>
    <row r="1185" spans="1:100" ht="11.25" customHeight="1" x14ac:dyDescent="0.2">
      <c r="A1185" s="132" t="str">
        <f>+IF('⑧一覧からの作成用データ（異動届）'!$AC$51="印刷ＯＫ→",1,"")</f>
        <v/>
      </c>
      <c r="B1185" s="2413"/>
      <c r="C1185" s="2413"/>
      <c r="D1185" s="2396"/>
      <c r="E1185" s="2396"/>
      <c r="F1185" s="2413"/>
      <c r="G1185" s="2413"/>
      <c r="H1185" s="2396"/>
      <c r="I1185" s="2396"/>
      <c r="J1185" s="486"/>
      <c r="K1185" s="2155"/>
      <c r="L1185" s="2156"/>
      <c r="M1185" s="2156"/>
      <c r="N1185" s="2156"/>
      <c r="O1185" s="2157"/>
      <c r="P1185" s="2145"/>
      <c r="Q1185" s="2146"/>
      <c r="R1185" s="2146"/>
      <c r="S1185" s="2146"/>
      <c r="T1185" s="2146"/>
      <c r="U1185" s="2146"/>
      <c r="V1185" s="2146"/>
      <c r="W1185" s="2146"/>
      <c r="X1185" s="2118"/>
      <c r="Y1185" s="2118"/>
      <c r="Z1185" s="2118"/>
      <c r="AA1185" s="2084"/>
      <c r="AB1185" s="2084"/>
      <c r="AC1185" s="2084"/>
      <c r="AD1185" s="2084"/>
      <c r="AE1185" s="2084"/>
      <c r="AF1185" s="2084"/>
      <c r="AG1185" s="2084"/>
      <c r="AH1185" s="2084"/>
      <c r="AI1185" s="2084"/>
      <c r="AJ1185" s="2084"/>
      <c r="AK1185" s="2084"/>
      <c r="AL1185" s="2084"/>
      <c r="AM1185" s="2084"/>
      <c r="AN1185" s="2084"/>
      <c r="AO1185" s="2084"/>
      <c r="AP1185" s="2084"/>
      <c r="AQ1185" s="2084"/>
      <c r="AR1185" s="2084"/>
      <c r="AS1185" s="2086"/>
      <c r="AT1185" s="2160"/>
      <c r="AU1185" s="2160"/>
      <c r="AV1185" s="2160"/>
      <c r="AW1185" s="2160"/>
      <c r="AX1185" s="2160"/>
      <c r="AY1185" s="2160"/>
      <c r="AZ1185" s="2163"/>
      <c r="BA1185" s="2164"/>
      <c r="BB1185" s="2164"/>
      <c r="BC1185" s="2164"/>
      <c r="BD1185" s="2164"/>
      <c r="BE1185" s="2164"/>
      <c r="BF1185" s="2164"/>
      <c r="BG1185" s="2164"/>
      <c r="BH1185" s="2164"/>
      <c r="BI1185" s="2164"/>
      <c r="BJ1185" s="2164"/>
      <c r="BK1185" s="51"/>
      <c r="BL1185" s="2123" t="str">
        <f>IF('⑧一覧からの作成用データ（異動届）'!$Z$51="","",'⑧一覧からの作成用データ（異動届）'!$Z$51)</f>
        <v/>
      </c>
      <c r="BM1185" s="2124"/>
      <c r="BN1185" s="2124"/>
      <c r="BO1185" s="2124"/>
      <c r="BP1185" s="2125"/>
      <c r="BQ1185" s="2132" t="s">
        <v>312</v>
      </c>
      <c r="BR1185" s="2133"/>
      <c r="BS1185" s="2133"/>
      <c r="BT1185" s="2133"/>
      <c r="BU1185" s="2133"/>
      <c r="BV1185" s="2133"/>
      <c r="BW1185" s="2133"/>
      <c r="BX1185" s="2133"/>
      <c r="BY1185" s="2133"/>
      <c r="BZ1185" s="2133"/>
      <c r="CA1185" s="2133"/>
      <c r="CB1185" s="2133"/>
      <c r="CC1185" s="2133"/>
      <c r="CD1185" s="2134"/>
      <c r="CE1185" s="90"/>
      <c r="CF1185" s="90"/>
      <c r="CG1185" s="91"/>
      <c r="CH1185" s="77"/>
    </row>
    <row r="1186" spans="1:100" ht="11.25" customHeight="1" x14ac:dyDescent="0.2">
      <c r="A1186" s="132" t="str">
        <f>+IF('⑧一覧からの作成用データ（異動届）'!$AC$51="印刷ＯＫ→",1,"")</f>
        <v/>
      </c>
      <c r="B1186" s="2413"/>
      <c r="C1186" s="2413"/>
      <c r="D1186" s="2396"/>
      <c r="E1186" s="2396"/>
      <c r="F1186" s="2413"/>
      <c r="G1186" s="2413"/>
      <c r="H1186" s="2396"/>
      <c r="I1186" s="2396"/>
      <c r="J1186" s="486"/>
      <c r="K1186" s="2139" t="s">
        <v>45</v>
      </c>
      <c r="L1186" s="2140"/>
      <c r="M1186" s="2140"/>
      <c r="N1186" s="2140"/>
      <c r="O1186" s="2141"/>
      <c r="P1186" s="2145" t="s">
        <v>47</v>
      </c>
      <c r="Q1186" s="2146"/>
      <c r="R1186" s="2146"/>
      <c r="S1186" s="2146"/>
      <c r="T1186" s="2146"/>
      <c r="U1186" s="2146"/>
      <c r="V1186" s="2146"/>
      <c r="W1186" s="2146"/>
      <c r="X1186" s="2085"/>
      <c r="Y1186" s="2085"/>
      <c r="Z1186" s="2085"/>
      <c r="AA1186" s="2084" t="s">
        <v>49</v>
      </c>
      <c r="AB1186" s="2084"/>
      <c r="AC1186" s="2084"/>
      <c r="AD1186" s="2084"/>
      <c r="AE1186" s="2084"/>
      <c r="AF1186" s="2084"/>
      <c r="AG1186" s="2084"/>
      <c r="AH1186" s="2084"/>
      <c r="AI1186" s="2084"/>
      <c r="AJ1186" s="2084"/>
      <c r="AK1186" s="2084"/>
      <c r="AL1186" s="2084"/>
      <c r="AM1186" s="2084"/>
      <c r="AN1186" s="2084"/>
      <c r="AO1186" s="2084"/>
      <c r="AP1186" s="2084"/>
      <c r="AQ1186" s="2084"/>
      <c r="AR1186" s="2084"/>
      <c r="AS1186" s="2086"/>
      <c r="AT1186" s="2150" t="s">
        <v>506</v>
      </c>
      <c r="AU1186" s="2105"/>
      <c r="AV1186" s="2105" t="s">
        <v>51</v>
      </c>
      <c r="AW1186" s="2105" t="s">
        <v>506</v>
      </c>
      <c r="AX1186" s="2105"/>
      <c r="AY1186" s="2099" t="s">
        <v>52</v>
      </c>
      <c r="AZ1186" s="2101" t="str">
        <f>'⑧一覧からの作成用データ（異動届）'!$AB$51&amp;""</f>
        <v/>
      </c>
      <c r="BA1186" s="2102"/>
      <c r="BB1186" s="2102"/>
      <c r="BC1186" s="2102"/>
      <c r="BD1186" s="2102"/>
      <c r="BE1186" s="2102"/>
      <c r="BF1186" s="2102"/>
      <c r="BG1186" s="2102"/>
      <c r="BH1186" s="2102"/>
      <c r="BI1186" s="2105" t="s">
        <v>6</v>
      </c>
      <c r="BJ1186" s="2105"/>
      <c r="BK1186" s="51"/>
      <c r="BL1186" s="2126"/>
      <c r="BM1186" s="2127"/>
      <c r="BN1186" s="2127"/>
      <c r="BO1186" s="2127"/>
      <c r="BP1186" s="2128"/>
      <c r="BQ1186" s="2135"/>
      <c r="BR1186" s="2133"/>
      <c r="BS1186" s="2133"/>
      <c r="BT1186" s="2133"/>
      <c r="BU1186" s="2133"/>
      <c r="BV1186" s="2133"/>
      <c r="BW1186" s="2133"/>
      <c r="BX1186" s="2133"/>
      <c r="BY1186" s="2133"/>
      <c r="BZ1186" s="2133"/>
      <c r="CA1186" s="2133"/>
      <c r="CB1186" s="2133"/>
      <c r="CC1186" s="2133"/>
      <c r="CD1186" s="2134"/>
      <c r="CE1186" s="90"/>
      <c r="CF1186" s="90"/>
      <c r="CG1186" s="91"/>
      <c r="CH1186" s="77"/>
    </row>
    <row r="1187" spans="1:100" ht="11.25" customHeight="1" thickBot="1" x14ac:dyDescent="0.25">
      <c r="A1187" s="132" t="str">
        <f>+IF('⑧一覧からの作成用データ（異動届）'!$AC$51="印刷ＯＫ→",1,"")</f>
        <v/>
      </c>
      <c r="B1187" s="2413"/>
      <c r="C1187" s="2413"/>
      <c r="D1187" s="2396"/>
      <c r="E1187" s="2396"/>
      <c r="F1187" s="2413"/>
      <c r="G1187" s="2413"/>
      <c r="H1187" s="2396"/>
      <c r="I1187" s="2396"/>
      <c r="J1187" s="486"/>
      <c r="K1187" s="2142"/>
      <c r="L1187" s="2143"/>
      <c r="M1187" s="2143"/>
      <c r="N1187" s="2143"/>
      <c r="O1187" s="2144"/>
      <c r="P1187" s="2147"/>
      <c r="Q1187" s="2148"/>
      <c r="R1187" s="2148"/>
      <c r="S1187" s="2148"/>
      <c r="T1187" s="2148"/>
      <c r="U1187" s="2148"/>
      <c r="V1187" s="2148"/>
      <c r="W1187" s="2148"/>
      <c r="X1187" s="2149"/>
      <c r="Y1187" s="2149"/>
      <c r="Z1187" s="2149"/>
      <c r="AA1187" s="2094"/>
      <c r="AB1187" s="2094"/>
      <c r="AC1187" s="2094"/>
      <c r="AD1187" s="2094"/>
      <c r="AE1187" s="2094"/>
      <c r="AF1187" s="2094"/>
      <c r="AG1187" s="2094"/>
      <c r="AH1187" s="2094"/>
      <c r="AI1187" s="2094"/>
      <c r="AJ1187" s="2094"/>
      <c r="AK1187" s="2094"/>
      <c r="AL1187" s="2094"/>
      <c r="AM1187" s="2094"/>
      <c r="AN1187" s="2094"/>
      <c r="AO1187" s="2094"/>
      <c r="AP1187" s="2094"/>
      <c r="AQ1187" s="2094"/>
      <c r="AR1187" s="2094"/>
      <c r="AS1187" s="2095"/>
      <c r="AT1187" s="2151"/>
      <c r="AU1187" s="2106"/>
      <c r="AV1187" s="2106"/>
      <c r="AW1187" s="2106"/>
      <c r="AX1187" s="2106"/>
      <c r="AY1187" s="2100"/>
      <c r="AZ1187" s="2103"/>
      <c r="BA1187" s="2104"/>
      <c r="BB1187" s="2104"/>
      <c r="BC1187" s="2104"/>
      <c r="BD1187" s="2104"/>
      <c r="BE1187" s="2104"/>
      <c r="BF1187" s="2104"/>
      <c r="BG1187" s="2104"/>
      <c r="BH1187" s="2104"/>
      <c r="BI1187" s="2106"/>
      <c r="BJ1187" s="2106"/>
      <c r="BK1187" s="52"/>
      <c r="BL1187" s="2129"/>
      <c r="BM1187" s="2130"/>
      <c r="BN1187" s="2130"/>
      <c r="BO1187" s="2130"/>
      <c r="BP1187" s="2131"/>
      <c r="BQ1187" s="2136"/>
      <c r="BR1187" s="2137"/>
      <c r="BS1187" s="2137"/>
      <c r="BT1187" s="2137"/>
      <c r="BU1187" s="2137"/>
      <c r="BV1187" s="2137"/>
      <c r="BW1187" s="2137"/>
      <c r="BX1187" s="2137"/>
      <c r="BY1187" s="2137"/>
      <c r="BZ1187" s="2137"/>
      <c r="CA1187" s="2137"/>
      <c r="CB1187" s="2137"/>
      <c r="CC1187" s="2137"/>
      <c r="CD1187" s="2138"/>
      <c r="CE1187" s="90"/>
      <c r="CF1187" s="90"/>
      <c r="CG1187" s="91"/>
      <c r="CH1187" s="77"/>
    </row>
    <row r="1188" spans="1:100" ht="6.75" customHeight="1" x14ac:dyDescent="0.2">
      <c r="A1188" s="132" t="str">
        <f>+IF('⑧一覧からの作成用データ（異動届）'!$AC$51="印刷ＯＫ→",1,"")</f>
        <v/>
      </c>
      <c r="B1188" s="2413"/>
      <c r="C1188" s="2413"/>
      <c r="D1188" s="2396"/>
      <c r="E1188" s="2396"/>
      <c r="F1188" s="2413"/>
      <c r="G1188" s="2413"/>
      <c r="H1188" s="2396"/>
      <c r="I1188" s="2396"/>
      <c r="J1188" s="486"/>
      <c r="K1188" s="2107" t="s">
        <v>80</v>
      </c>
      <c r="L1188" s="2107"/>
      <c r="M1188" s="2107"/>
      <c r="N1188" s="2107"/>
      <c r="O1188" s="2107"/>
      <c r="P1188" s="2107"/>
      <c r="Q1188" s="2107"/>
      <c r="R1188" s="2107"/>
      <c r="S1188" s="2107"/>
      <c r="T1188" s="2107"/>
      <c r="U1188" s="2107"/>
      <c r="V1188" s="2107"/>
      <c r="W1188" s="2107"/>
      <c r="X1188" s="2107"/>
      <c r="Y1188" s="2107"/>
      <c r="Z1188" s="2107"/>
      <c r="AA1188" s="2107"/>
      <c r="AB1188" s="2107"/>
      <c r="AC1188" s="2107"/>
      <c r="AD1188" s="2107"/>
      <c r="AE1188" s="2107"/>
      <c r="AF1188" s="2107"/>
      <c r="AG1188" s="2107"/>
      <c r="AH1188" s="2107"/>
      <c r="AI1188" s="2107"/>
      <c r="AJ1188" s="2107"/>
      <c r="AK1188" s="2107"/>
      <c r="AL1188" s="2107"/>
      <c r="AM1188" s="2107"/>
      <c r="AN1188" s="2107"/>
      <c r="AO1188" s="2107"/>
      <c r="AP1188" s="2107"/>
      <c r="AQ1188" s="2107"/>
      <c r="AR1188" s="2107"/>
      <c r="AS1188" s="2107"/>
      <c r="AT1188" s="2107"/>
      <c r="AU1188" s="2107"/>
      <c r="AV1188" s="2107"/>
      <c r="AW1188" s="2107"/>
      <c r="AX1188" s="2107"/>
      <c r="AY1188" s="2107"/>
      <c r="AZ1188" s="2107"/>
      <c r="BA1188" s="2107"/>
      <c r="BB1188" s="2107"/>
      <c r="BC1188" s="2107"/>
      <c r="BD1188" s="2107"/>
      <c r="BE1188" s="2107"/>
      <c r="BF1188" s="2107"/>
      <c r="BG1188" s="53"/>
      <c r="BH1188" s="53"/>
      <c r="BI1188" s="53"/>
      <c r="BJ1188" s="53"/>
      <c r="BK1188" s="54"/>
      <c r="BL1188" s="54"/>
      <c r="BM1188" s="54"/>
      <c r="BN1188" s="54"/>
      <c r="BO1188" s="54"/>
      <c r="BP1188" s="54"/>
      <c r="BQ1188" s="54"/>
      <c r="BR1188" s="54"/>
      <c r="BS1188" s="54"/>
      <c r="BT1188" s="54"/>
      <c r="BU1188" s="54"/>
      <c r="BV1188" s="54"/>
      <c r="BW1188" s="54"/>
      <c r="BX1188" s="54"/>
      <c r="BY1188" s="54"/>
      <c r="BZ1188" s="54"/>
      <c r="CA1188" s="54"/>
      <c r="CB1188" s="55"/>
      <c r="CC1188" s="55"/>
      <c r="CD1188" s="55"/>
      <c r="CE1188" s="90"/>
      <c r="CF1188" s="90"/>
      <c r="CG1188" s="91"/>
      <c r="CH1188" s="77"/>
    </row>
    <row r="1189" spans="1:100" ht="13.5" customHeight="1" x14ac:dyDescent="0.2">
      <c r="A1189" s="132" t="str">
        <f>+IF('⑧一覧からの作成用データ（異動届）'!$AC$51="印刷ＯＫ→",1,"")</f>
        <v/>
      </c>
      <c r="B1189" s="2413"/>
      <c r="C1189" s="2413"/>
      <c r="D1189" s="2396"/>
      <c r="E1189" s="2396"/>
      <c r="F1189" s="2413"/>
      <c r="G1189" s="2413"/>
      <c r="H1189" s="2396"/>
      <c r="I1189" s="2396"/>
      <c r="J1189" s="486"/>
      <c r="K1189" s="2108"/>
      <c r="L1189" s="2108"/>
      <c r="M1189" s="2108"/>
      <c r="N1189" s="2108"/>
      <c r="O1189" s="2108"/>
      <c r="P1189" s="2108"/>
      <c r="Q1189" s="2108"/>
      <c r="R1189" s="2108"/>
      <c r="S1189" s="2108"/>
      <c r="T1189" s="2108"/>
      <c r="U1189" s="2108"/>
      <c r="V1189" s="2108"/>
      <c r="W1189" s="2108"/>
      <c r="X1189" s="2108"/>
      <c r="Y1189" s="2108"/>
      <c r="Z1189" s="2108"/>
      <c r="AA1189" s="2108"/>
      <c r="AB1189" s="2108"/>
      <c r="AC1189" s="2108"/>
      <c r="AD1189" s="2108"/>
      <c r="AE1189" s="2108"/>
      <c r="AF1189" s="2108"/>
      <c r="AG1189" s="2108"/>
      <c r="AH1189" s="2108"/>
      <c r="AI1189" s="2108"/>
      <c r="AJ1189" s="2108"/>
      <c r="AK1189" s="2108"/>
      <c r="AL1189" s="2108"/>
      <c r="AM1189" s="2108"/>
      <c r="AN1189" s="2108"/>
      <c r="AO1189" s="2108"/>
      <c r="AP1189" s="2108"/>
      <c r="AQ1189" s="2108"/>
      <c r="AR1189" s="2108"/>
      <c r="AS1189" s="2108"/>
      <c r="AT1189" s="2108"/>
      <c r="AU1189" s="2108"/>
      <c r="AV1189" s="2108"/>
      <c r="AW1189" s="2108"/>
      <c r="AX1189" s="2108"/>
      <c r="AY1189" s="2108"/>
      <c r="AZ1189" s="2108"/>
      <c r="BA1189" s="2108"/>
      <c r="BB1189" s="2108"/>
      <c r="BC1189" s="2108"/>
      <c r="BD1189" s="2108"/>
      <c r="BE1189" s="2108"/>
      <c r="BF1189" s="2108"/>
      <c r="BG1189" s="53"/>
      <c r="BH1189" s="53"/>
      <c r="BI1189" s="53"/>
      <c r="BJ1189" s="53"/>
      <c r="BK1189" s="55"/>
      <c r="BL1189" s="55"/>
      <c r="BM1189" s="55"/>
      <c r="BN1189" s="55"/>
      <c r="BO1189" s="55"/>
      <c r="BP1189" s="55"/>
      <c r="BQ1189" s="55"/>
      <c r="BR1189" s="55"/>
      <c r="BS1189" s="55"/>
      <c r="BT1189" s="55"/>
      <c r="BU1189" s="55"/>
      <c r="BV1189" s="55"/>
      <c r="BW1189" s="55"/>
      <c r="BX1189" s="55"/>
      <c r="BY1189" s="55"/>
      <c r="BZ1189" s="55"/>
      <c r="CA1189" s="55"/>
      <c r="CB1189" s="55"/>
      <c r="CC1189" s="55"/>
      <c r="CD1189" s="55"/>
      <c r="CE1189" s="90"/>
      <c r="CF1189" s="90"/>
      <c r="CG1189" s="91"/>
      <c r="CH1189" s="77"/>
      <c r="CN1189" s="85"/>
      <c r="CO1189" s="85"/>
      <c r="CP1189" s="85"/>
      <c r="CQ1189" s="85"/>
      <c r="CR1189" s="85"/>
      <c r="CS1189" s="85"/>
      <c r="CT1189" s="85"/>
    </row>
    <row r="1190" spans="1:100" ht="11.25" customHeight="1" x14ac:dyDescent="0.2">
      <c r="A1190" s="132" t="str">
        <f>+IF('⑧一覧からの作成用データ（異動届）'!$AC$51="印刷ＯＫ→",1,"")</f>
        <v/>
      </c>
      <c r="B1190" s="2413"/>
      <c r="C1190" s="2413"/>
      <c r="D1190" s="2396"/>
      <c r="E1190" s="2396"/>
      <c r="F1190" s="2413"/>
      <c r="G1190" s="2413"/>
      <c r="H1190" s="2396"/>
      <c r="I1190" s="2396"/>
      <c r="J1190" s="486"/>
      <c r="K1190" s="2109" t="s">
        <v>44</v>
      </c>
      <c r="L1190" s="2110"/>
      <c r="M1190" s="2110"/>
      <c r="N1190" s="2110"/>
      <c r="O1190" s="2111"/>
      <c r="P1190" s="2115" t="s">
        <v>57</v>
      </c>
      <c r="Q1190" s="2115"/>
      <c r="R1190" s="2115"/>
      <c r="S1190" s="2115"/>
      <c r="T1190" s="2115"/>
      <c r="U1190" s="2115"/>
      <c r="V1190" s="2117" t="str">
        <f>'⑧一覧からの作成用データ（異動届）'!$R$51&amp;""</f>
        <v/>
      </c>
      <c r="W1190" s="2117"/>
      <c r="X1190" s="2117"/>
      <c r="Y1190" s="2119" t="s">
        <v>58</v>
      </c>
      <c r="Z1190" s="2119"/>
      <c r="AA1190" s="2119"/>
      <c r="AB1190" s="2119"/>
      <c r="AC1190" s="2119"/>
      <c r="AD1190" s="2119"/>
      <c r="AE1190" s="2119"/>
      <c r="AF1190" s="2119"/>
      <c r="AG1190" s="2119"/>
      <c r="AH1190" s="2119"/>
      <c r="AI1190" s="2119"/>
      <c r="AJ1190" s="2119"/>
      <c r="AK1190" s="2119"/>
      <c r="AL1190" s="2119"/>
      <c r="AM1190" s="2119"/>
      <c r="AN1190" s="2119"/>
      <c r="AO1190" s="2119"/>
      <c r="AP1190" s="2119"/>
      <c r="AQ1190" s="2119"/>
      <c r="AR1190" s="2119"/>
      <c r="AS1190" s="2119"/>
      <c r="AT1190" s="2119"/>
      <c r="AU1190" s="2119"/>
      <c r="AV1190" s="2119"/>
      <c r="AW1190" s="2119"/>
      <c r="AX1190" s="2119"/>
      <c r="AY1190" s="2119"/>
      <c r="AZ1190" s="2119"/>
      <c r="BA1190" s="2119"/>
      <c r="BB1190" s="2119"/>
      <c r="BC1190" s="2119"/>
      <c r="BD1190" s="2120"/>
      <c r="BE1190" s="56"/>
      <c r="BF1190" s="56"/>
      <c r="BG1190" s="2121" t="s">
        <v>470</v>
      </c>
      <c r="BH1190" s="2121"/>
      <c r="BI1190" s="2122"/>
      <c r="BJ1190" s="2122"/>
      <c r="BK1190" s="2122"/>
      <c r="BL1190" s="2122"/>
      <c r="BM1190" s="2122"/>
      <c r="BN1190" s="2122"/>
      <c r="BO1190" s="2122"/>
      <c r="BP1190" s="2122"/>
      <c r="BQ1190" s="2122"/>
      <c r="BR1190" s="2122"/>
      <c r="BS1190" s="2122"/>
      <c r="BT1190" s="2122"/>
      <c r="BU1190" s="2122"/>
      <c r="BV1190" s="2122"/>
      <c r="BW1190" s="2122"/>
      <c r="BX1190" s="2122"/>
      <c r="BY1190" s="2122"/>
      <c r="BZ1190" s="2122"/>
      <c r="CA1190" s="2122"/>
      <c r="CB1190" s="2122"/>
      <c r="CC1190" s="2122"/>
      <c r="CD1190" s="2122"/>
      <c r="CE1190" s="90"/>
      <c r="CF1190" s="90"/>
      <c r="CG1190" s="91"/>
      <c r="CH1190" s="77"/>
      <c r="CN1190" s="85"/>
      <c r="CO1190" s="85"/>
      <c r="CP1190" s="85"/>
      <c r="CQ1190" s="85"/>
      <c r="CR1190" s="85"/>
      <c r="CS1190" s="85"/>
      <c r="CT1190" s="85"/>
    </row>
    <row r="1191" spans="1:100" ht="11.25" customHeight="1" x14ac:dyDescent="0.2">
      <c r="A1191" s="132" t="str">
        <f>+IF('⑧一覧からの作成用データ（異動届）'!$AC$51="印刷ＯＫ→",1,"")</f>
        <v/>
      </c>
      <c r="B1191" s="2413"/>
      <c r="C1191" s="2413"/>
      <c r="D1191" s="2396"/>
      <c r="E1191" s="2396"/>
      <c r="F1191" s="2413"/>
      <c r="G1191" s="2413"/>
      <c r="H1191" s="2396"/>
      <c r="I1191" s="2396"/>
      <c r="J1191" s="486"/>
      <c r="K1191" s="2112"/>
      <c r="L1191" s="2113"/>
      <c r="M1191" s="2113"/>
      <c r="N1191" s="2113"/>
      <c r="O1191" s="2114"/>
      <c r="P1191" s="2116"/>
      <c r="Q1191" s="2116"/>
      <c r="R1191" s="2116"/>
      <c r="S1191" s="2116"/>
      <c r="T1191" s="2116"/>
      <c r="U1191" s="2116"/>
      <c r="V1191" s="2118"/>
      <c r="W1191" s="2118"/>
      <c r="X1191" s="2118"/>
      <c r="Y1191" s="2084"/>
      <c r="Z1191" s="2084"/>
      <c r="AA1191" s="2084"/>
      <c r="AB1191" s="2084"/>
      <c r="AC1191" s="2084"/>
      <c r="AD1191" s="2084"/>
      <c r="AE1191" s="2084"/>
      <c r="AF1191" s="2084"/>
      <c r="AG1191" s="2084"/>
      <c r="AH1191" s="2084"/>
      <c r="AI1191" s="2084"/>
      <c r="AJ1191" s="2084"/>
      <c r="AK1191" s="2084"/>
      <c r="AL1191" s="2084"/>
      <c r="AM1191" s="2084"/>
      <c r="AN1191" s="2084"/>
      <c r="AO1191" s="2084"/>
      <c r="AP1191" s="2084"/>
      <c r="AQ1191" s="2084"/>
      <c r="AR1191" s="2084"/>
      <c r="AS1191" s="2084"/>
      <c r="AT1191" s="2084"/>
      <c r="AU1191" s="2084"/>
      <c r="AV1191" s="2084"/>
      <c r="AW1191" s="2084"/>
      <c r="AX1191" s="2084"/>
      <c r="AY1191" s="2084"/>
      <c r="AZ1191" s="2084"/>
      <c r="BA1191" s="2084"/>
      <c r="BB1191" s="2084"/>
      <c r="BC1191" s="2084"/>
      <c r="BD1191" s="2086"/>
      <c r="BE1191" s="56"/>
      <c r="BF1191" s="56"/>
      <c r="BG1191" s="2121"/>
      <c r="BH1191" s="2121"/>
      <c r="BI1191" s="2122"/>
      <c r="BJ1191" s="2122"/>
      <c r="BK1191" s="2122"/>
      <c r="BL1191" s="2122"/>
      <c r="BM1191" s="2122"/>
      <c r="BN1191" s="2122"/>
      <c r="BO1191" s="2122"/>
      <c r="BP1191" s="2122"/>
      <c r="BQ1191" s="2122"/>
      <c r="BR1191" s="2122"/>
      <c r="BS1191" s="2122"/>
      <c r="BT1191" s="2122"/>
      <c r="BU1191" s="2122"/>
      <c r="BV1191" s="2122"/>
      <c r="BW1191" s="2122"/>
      <c r="BX1191" s="2122"/>
      <c r="BY1191" s="2122"/>
      <c r="BZ1191" s="2122"/>
      <c r="CA1191" s="2122"/>
      <c r="CB1191" s="2122"/>
      <c r="CC1191" s="2122"/>
      <c r="CD1191" s="2122"/>
      <c r="CE1191" s="90"/>
      <c r="CF1191" s="90"/>
      <c r="CG1191" s="91"/>
      <c r="CH1191" s="77"/>
      <c r="CN1191" s="85"/>
      <c r="CO1191" s="85"/>
      <c r="CP1191" s="85"/>
      <c r="CQ1191" s="85"/>
      <c r="CR1191" s="85"/>
      <c r="CS1191" s="85"/>
      <c r="CT1191" s="85"/>
    </row>
    <row r="1192" spans="1:100" ht="11.25" customHeight="1" x14ac:dyDescent="0.2">
      <c r="A1192" s="132" t="str">
        <f>+IF('⑧一覧からの作成用データ（異動届）'!$AC$51="印刷ＯＫ→",1,"")</f>
        <v/>
      </c>
      <c r="B1192" s="2413"/>
      <c r="C1192" s="2413"/>
      <c r="D1192" s="2396"/>
      <c r="E1192" s="2396"/>
      <c r="F1192" s="2413"/>
      <c r="G1192" s="2413"/>
      <c r="H1192" s="2396"/>
      <c r="I1192" s="2396"/>
      <c r="J1192" s="486"/>
      <c r="K1192" s="2112"/>
      <c r="L1192" s="2113"/>
      <c r="M1192" s="2113"/>
      <c r="N1192" s="2113"/>
      <c r="O1192" s="2114"/>
      <c r="P1192" s="2084" t="s">
        <v>56</v>
      </c>
      <c r="Q1192" s="2084"/>
      <c r="R1192" s="2084"/>
      <c r="S1192" s="2084"/>
      <c r="T1192" s="2085"/>
      <c r="U1192" s="2085"/>
      <c r="V1192" s="2085"/>
      <c r="W1192" s="2084" t="s">
        <v>59</v>
      </c>
      <c r="X1192" s="2084"/>
      <c r="Y1192" s="2084"/>
      <c r="Z1192" s="2084"/>
      <c r="AA1192" s="2084"/>
      <c r="AB1192" s="2084"/>
      <c r="AC1192" s="2084"/>
      <c r="AD1192" s="2084"/>
      <c r="AE1192" s="2084"/>
      <c r="AF1192" s="2084"/>
      <c r="AG1192" s="2084"/>
      <c r="AH1192" s="2084"/>
      <c r="AI1192" s="2084"/>
      <c r="AJ1192" s="2084"/>
      <c r="AK1192" s="2084"/>
      <c r="AL1192" s="2084"/>
      <c r="AM1192" s="2084"/>
      <c r="AN1192" s="2084"/>
      <c r="AO1192" s="2084"/>
      <c r="AP1192" s="2084"/>
      <c r="AQ1192" s="2084"/>
      <c r="AR1192" s="2084"/>
      <c r="AS1192" s="2084"/>
      <c r="AT1192" s="2084"/>
      <c r="AU1192" s="2084"/>
      <c r="AV1192" s="2084"/>
      <c r="AW1192" s="2084"/>
      <c r="AX1192" s="2084"/>
      <c r="AY1192" s="2084"/>
      <c r="AZ1192" s="2084"/>
      <c r="BA1192" s="2084"/>
      <c r="BB1192" s="2084"/>
      <c r="BC1192" s="2084"/>
      <c r="BD1192" s="2086"/>
      <c r="BE1192" s="56"/>
      <c r="BF1192" s="56"/>
      <c r="BG1192" s="2121"/>
      <c r="BH1192" s="2121"/>
      <c r="BI1192" s="2122"/>
      <c r="BJ1192" s="2122"/>
      <c r="BK1192" s="2122"/>
      <c r="BL1192" s="2122"/>
      <c r="BM1192" s="2122"/>
      <c r="BN1192" s="2122"/>
      <c r="BO1192" s="2122"/>
      <c r="BP1192" s="2122"/>
      <c r="BQ1192" s="2122"/>
      <c r="BR1192" s="2122"/>
      <c r="BS1192" s="2122"/>
      <c r="BT1192" s="2122"/>
      <c r="BU1192" s="2122"/>
      <c r="BV1192" s="2122"/>
      <c r="BW1192" s="2122"/>
      <c r="BX1192" s="2122"/>
      <c r="BY1192" s="2122"/>
      <c r="BZ1192" s="2122"/>
      <c r="CA1192" s="2122"/>
      <c r="CB1192" s="2122"/>
      <c r="CC1192" s="2122"/>
      <c r="CD1192" s="2122"/>
      <c r="CE1192" s="90"/>
      <c r="CF1192" s="90"/>
      <c r="CG1192" s="91"/>
      <c r="CH1192" s="77"/>
      <c r="CN1192" s="85"/>
      <c r="CO1192" s="85"/>
      <c r="CP1192" s="85"/>
      <c r="CQ1192" s="85"/>
      <c r="CR1192" s="85"/>
      <c r="CS1192" s="85"/>
      <c r="CT1192" s="85"/>
    </row>
    <row r="1193" spans="1:100" ht="11.25" customHeight="1" x14ac:dyDescent="0.2">
      <c r="A1193" s="132" t="str">
        <f>+IF('⑧一覧からの作成用データ（異動届）'!$AC$51="印刷ＯＫ→",1,"")</f>
        <v/>
      </c>
      <c r="B1193" s="2413"/>
      <c r="C1193" s="2413"/>
      <c r="D1193" s="2396"/>
      <c r="E1193" s="2396"/>
      <c r="F1193" s="2413"/>
      <c r="G1193" s="2413"/>
      <c r="H1193" s="2396"/>
      <c r="I1193" s="2396"/>
      <c r="J1193" s="486"/>
      <c r="K1193" s="2087" t="s">
        <v>45</v>
      </c>
      <c r="L1193" s="2088"/>
      <c r="M1193" s="2088"/>
      <c r="N1193" s="2088"/>
      <c r="O1193" s="2089"/>
      <c r="P1193" s="2084"/>
      <c r="Q1193" s="2084"/>
      <c r="R1193" s="2084"/>
      <c r="S1193" s="2084"/>
      <c r="T1193" s="2085"/>
      <c r="U1193" s="2085"/>
      <c r="V1193" s="2085"/>
      <c r="W1193" s="2084"/>
      <c r="X1193" s="2084"/>
      <c r="Y1193" s="2084"/>
      <c r="Z1193" s="2084"/>
      <c r="AA1193" s="2084"/>
      <c r="AB1193" s="2084"/>
      <c r="AC1193" s="2084"/>
      <c r="AD1193" s="2084"/>
      <c r="AE1193" s="2084"/>
      <c r="AF1193" s="2084"/>
      <c r="AG1193" s="2084"/>
      <c r="AH1193" s="2084"/>
      <c r="AI1193" s="2084"/>
      <c r="AJ1193" s="2084"/>
      <c r="AK1193" s="2084"/>
      <c r="AL1193" s="2084"/>
      <c r="AM1193" s="2084"/>
      <c r="AN1193" s="2084"/>
      <c r="AO1193" s="2084"/>
      <c r="AP1193" s="2084"/>
      <c r="AQ1193" s="2084"/>
      <c r="AR1193" s="2084"/>
      <c r="AS1193" s="2084"/>
      <c r="AT1193" s="2084"/>
      <c r="AU1193" s="2084"/>
      <c r="AV1193" s="2084"/>
      <c r="AW1193" s="2084"/>
      <c r="AX1193" s="2084"/>
      <c r="AY1193" s="2084"/>
      <c r="AZ1193" s="2084"/>
      <c r="BA1193" s="2084"/>
      <c r="BB1193" s="2084"/>
      <c r="BC1193" s="2084"/>
      <c r="BD1193" s="2086"/>
      <c r="BE1193" s="56"/>
      <c r="BF1193" s="56"/>
      <c r="BG1193" s="2121"/>
      <c r="BH1193" s="2121"/>
      <c r="BI1193" s="2122"/>
      <c r="BJ1193" s="2122"/>
      <c r="BK1193" s="2122"/>
      <c r="BL1193" s="2122"/>
      <c r="BM1193" s="2122"/>
      <c r="BN1193" s="2122"/>
      <c r="BO1193" s="2122"/>
      <c r="BP1193" s="2122"/>
      <c r="BQ1193" s="2122"/>
      <c r="BR1193" s="2122"/>
      <c r="BS1193" s="2122"/>
      <c r="BT1193" s="2122"/>
      <c r="BU1193" s="2122"/>
      <c r="BV1193" s="2122"/>
      <c r="BW1193" s="2122"/>
      <c r="BX1193" s="2122"/>
      <c r="BY1193" s="2122"/>
      <c r="BZ1193" s="2122"/>
      <c r="CA1193" s="2122"/>
      <c r="CB1193" s="2122"/>
      <c r="CC1193" s="2122"/>
      <c r="CD1193" s="2122"/>
      <c r="CE1193" s="35"/>
      <c r="CF1193" s="90"/>
      <c r="CG1193" s="91"/>
      <c r="CH1193" s="77"/>
      <c r="CN1193" s="85"/>
      <c r="CO1193" s="85"/>
      <c r="CP1193" s="85"/>
      <c r="CQ1193" s="85"/>
      <c r="CR1193" s="85"/>
      <c r="CS1193" s="85"/>
      <c r="CT1193" s="85"/>
    </row>
    <row r="1194" spans="1:100" ht="11.25" customHeight="1" x14ac:dyDescent="0.2">
      <c r="A1194" s="132" t="str">
        <f>+IF('⑧一覧からの作成用データ（異動届）'!$AC$51="印刷ＯＫ→",1,"")</f>
        <v/>
      </c>
      <c r="B1194" s="2413"/>
      <c r="C1194" s="2413"/>
      <c r="D1194" s="2396"/>
      <c r="E1194" s="2396"/>
      <c r="F1194" s="2413"/>
      <c r="G1194" s="2413"/>
      <c r="H1194" s="2396"/>
      <c r="I1194" s="2396"/>
      <c r="J1194" s="486"/>
      <c r="K1194" s="2090"/>
      <c r="L1194" s="2091"/>
      <c r="M1194" s="2091"/>
      <c r="N1194" s="2091"/>
      <c r="O1194" s="2092"/>
      <c r="P1194" s="2093"/>
      <c r="Q1194" s="2094"/>
      <c r="R1194" s="2094"/>
      <c r="S1194" s="2094"/>
      <c r="T1194" s="2094"/>
      <c r="U1194" s="2094"/>
      <c r="V1194" s="2094"/>
      <c r="W1194" s="2094"/>
      <c r="X1194" s="2094"/>
      <c r="Y1194" s="2094"/>
      <c r="Z1194" s="2094"/>
      <c r="AA1194" s="2094"/>
      <c r="AB1194" s="2094"/>
      <c r="AC1194" s="2094"/>
      <c r="AD1194" s="2094"/>
      <c r="AE1194" s="2094"/>
      <c r="AF1194" s="2094"/>
      <c r="AG1194" s="2094"/>
      <c r="AH1194" s="2094"/>
      <c r="AI1194" s="2094"/>
      <c r="AJ1194" s="2094"/>
      <c r="AK1194" s="2094"/>
      <c r="AL1194" s="2094"/>
      <c r="AM1194" s="2094"/>
      <c r="AN1194" s="2094"/>
      <c r="AO1194" s="2094"/>
      <c r="AP1194" s="2094"/>
      <c r="AQ1194" s="2094"/>
      <c r="AR1194" s="2094"/>
      <c r="AS1194" s="2094"/>
      <c r="AT1194" s="2094"/>
      <c r="AU1194" s="2094"/>
      <c r="AV1194" s="2094"/>
      <c r="AW1194" s="2094"/>
      <c r="AX1194" s="2094"/>
      <c r="AY1194" s="2094"/>
      <c r="AZ1194" s="2094"/>
      <c r="BA1194" s="2094"/>
      <c r="BB1194" s="2094"/>
      <c r="BC1194" s="2094"/>
      <c r="BD1194" s="2095"/>
      <c r="BE1194" s="56"/>
      <c r="BF1194" s="56"/>
      <c r="BG1194" s="2121"/>
      <c r="BH1194" s="2121"/>
      <c r="BI1194" s="2122"/>
      <c r="BJ1194" s="2122"/>
      <c r="BK1194" s="2122"/>
      <c r="BL1194" s="2122"/>
      <c r="BM1194" s="2122"/>
      <c r="BN1194" s="2122"/>
      <c r="BO1194" s="2122"/>
      <c r="BP1194" s="2122"/>
      <c r="BQ1194" s="2122"/>
      <c r="BR1194" s="2122"/>
      <c r="BS1194" s="2122"/>
      <c r="BT1194" s="2122"/>
      <c r="BU1194" s="2122"/>
      <c r="BV1194" s="2122"/>
      <c r="BW1194" s="2122"/>
      <c r="BX1194" s="2122"/>
      <c r="BY1194" s="2122"/>
      <c r="BZ1194" s="2122"/>
      <c r="CA1194" s="2122"/>
      <c r="CB1194" s="2122"/>
      <c r="CC1194" s="2122"/>
      <c r="CD1194" s="2122"/>
      <c r="CE1194" s="90"/>
      <c r="CF1194" s="90"/>
      <c r="CG1194" s="77"/>
      <c r="CH1194" s="77"/>
      <c r="CN1194" s="85"/>
      <c r="CO1194" s="85"/>
      <c r="CP1194" s="85"/>
      <c r="CQ1194" s="85"/>
      <c r="CR1194" s="85"/>
      <c r="CS1194" s="85"/>
      <c r="CT1194" s="85"/>
      <c r="CU1194" s="85"/>
      <c r="CV1194" s="85"/>
    </row>
    <row r="1195" spans="1:100" ht="11.25" customHeight="1" x14ac:dyDescent="0.2">
      <c r="A1195" s="132" t="str">
        <f>+IF('⑧一覧からの作成用データ（異動届）'!$AC$51="印刷ＯＫ→",1,"")</f>
        <v/>
      </c>
      <c r="B1195" s="2413"/>
      <c r="C1195" s="2413"/>
      <c r="D1195" s="2396"/>
      <c r="E1195" s="2396"/>
      <c r="F1195" s="2413"/>
      <c r="G1195" s="2413"/>
      <c r="H1195" s="2396"/>
      <c r="I1195" s="2396"/>
      <c r="J1195" s="486"/>
      <c r="K1195" s="1691" t="s">
        <v>69</v>
      </c>
      <c r="L1195" s="1691"/>
      <c r="M1195" s="1691"/>
      <c r="N1195" s="1691"/>
      <c r="O1195" s="1691"/>
      <c r="P1195" s="2097" t="s">
        <v>70</v>
      </c>
      <c r="Q1195" s="2097"/>
      <c r="R1195" s="2097"/>
      <c r="S1195" s="2097"/>
      <c r="T1195" s="2097"/>
      <c r="U1195" s="2097"/>
      <c r="V1195" s="2097"/>
      <c r="W1195" s="2097"/>
      <c r="X1195" s="2097"/>
      <c r="Y1195" s="2097"/>
      <c r="Z1195" s="2097"/>
      <c r="AA1195" s="2097"/>
      <c r="AB1195" s="2097"/>
      <c r="AC1195" s="2097"/>
      <c r="AD1195" s="2097"/>
      <c r="AE1195" s="2097"/>
      <c r="AF1195" s="2097"/>
      <c r="AG1195" s="2097"/>
      <c r="AH1195" s="2097"/>
      <c r="AI1195" s="2097"/>
      <c r="AJ1195" s="2097"/>
      <c r="AK1195" s="2097"/>
      <c r="AL1195" s="2097"/>
      <c r="AM1195" s="2097"/>
      <c r="AN1195" s="2097"/>
      <c r="AO1195" s="2097"/>
      <c r="AP1195" s="2097"/>
      <c r="AQ1195" s="2097"/>
      <c r="AR1195" s="2097"/>
      <c r="AS1195" s="2097"/>
      <c r="AT1195" s="2097"/>
      <c r="AU1195" s="2097"/>
      <c r="AV1195" s="2097"/>
      <c r="AW1195" s="2097"/>
      <c r="AX1195" s="2097"/>
      <c r="AY1195" s="2097"/>
      <c r="AZ1195" s="2097"/>
      <c r="BA1195" s="2097"/>
      <c r="BB1195" s="2097"/>
      <c r="BC1195" s="2097"/>
      <c r="BD1195" s="2097"/>
      <c r="BE1195" s="65"/>
      <c r="BF1195" s="65"/>
      <c r="BG1195" s="2121"/>
      <c r="BH1195" s="2121"/>
      <c r="BI1195" s="2122"/>
      <c r="BJ1195" s="2122"/>
      <c r="BK1195" s="2122"/>
      <c r="BL1195" s="2122"/>
      <c r="BM1195" s="2122"/>
      <c r="BN1195" s="2122"/>
      <c r="BO1195" s="2122"/>
      <c r="BP1195" s="2122"/>
      <c r="BQ1195" s="2122"/>
      <c r="BR1195" s="2122"/>
      <c r="BS1195" s="2122"/>
      <c r="BT1195" s="2122"/>
      <c r="BU1195" s="2122"/>
      <c r="BV1195" s="2122"/>
      <c r="BW1195" s="2122"/>
      <c r="BX1195" s="2122"/>
      <c r="BY1195" s="2122"/>
      <c r="BZ1195" s="2122"/>
      <c r="CA1195" s="2122"/>
      <c r="CB1195" s="2122"/>
      <c r="CC1195" s="2122"/>
      <c r="CD1195" s="2122"/>
      <c r="CE1195" s="76"/>
      <c r="CF1195" s="76"/>
      <c r="CG1195" s="77"/>
      <c r="CH1195" s="77"/>
      <c r="CN1195" s="85"/>
      <c r="CO1195" s="85"/>
      <c r="CP1195" s="85"/>
      <c r="CQ1195" s="85"/>
      <c r="CR1195" s="85"/>
      <c r="CS1195" s="85"/>
      <c r="CT1195" s="85"/>
      <c r="CU1195" s="85"/>
      <c r="CV1195" s="85"/>
    </row>
    <row r="1196" spans="1:100" ht="13.5" customHeight="1" x14ac:dyDescent="0.2">
      <c r="A1196" s="132" t="str">
        <f>+IF('⑧一覧からの作成用データ（異動届）'!$AC$51="印刷ＯＫ→",1,"")</f>
        <v/>
      </c>
      <c r="B1196" s="2413"/>
      <c r="C1196" s="2413"/>
      <c r="D1196" s="2396"/>
      <c r="E1196" s="2396"/>
      <c r="F1196" s="2413"/>
      <c r="G1196" s="2413"/>
      <c r="H1196" s="2396"/>
      <c r="I1196" s="2396"/>
      <c r="J1196" s="486"/>
      <c r="K1196" s="2096"/>
      <c r="L1196" s="2096"/>
      <c r="M1196" s="2096"/>
      <c r="N1196" s="2096"/>
      <c r="O1196" s="2096"/>
      <c r="P1196" s="2098"/>
      <c r="Q1196" s="2098"/>
      <c r="R1196" s="2098"/>
      <c r="S1196" s="2098"/>
      <c r="T1196" s="2098"/>
      <c r="U1196" s="2098"/>
      <c r="V1196" s="2098"/>
      <c r="W1196" s="2098"/>
      <c r="X1196" s="2098"/>
      <c r="Y1196" s="2098"/>
      <c r="Z1196" s="2098"/>
      <c r="AA1196" s="2098"/>
      <c r="AB1196" s="2098"/>
      <c r="AC1196" s="2098"/>
      <c r="AD1196" s="2098"/>
      <c r="AE1196" s="2098"/>
      <c r="AF1196" s="2098"/>
      <c r="AG1196" s="2098"/>
      <c r="AH1196" s="2098"/>
      <c r="AI1196" s="2098"/>
      <c r="AJ1196" s="2098"/>
      <c r="AK1196" s="2098"/>
      <c r="AL1196" s="2098"/>
      <c r="AM1196" s="2098"/>
      <c r="AN1196" s="2098"/>
      <c r="AO1196" s="2098"/>
      <c r="AP1196" s="2098"/>
      <c r="AQ1196" s="2098"/>
      <c r="AR1196" s="2098"/>
      <c r="AS1196" s="2098"/>
      <c r="AT1196" s="2098"/>
      <c r="AU1196" s="2098"/>
      <c r="AV1196" s="2098"/>
      <c r="AW1196" s="2098"/>
      <c r="AX1196" s="2098"/>
      <c r="AY1196" s="2098"/>
      <c r="AZ1196" s="2098"/>
      <c r="BA1196" s="2098"/>
      <c r="BB1196" s="2098"/>
      <c r="BC1196" s="2098"/>
      <c r="BD1196" s="2098"/>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76"/>
      <c r="CC1196" s="76"/>
      <c r="CD1196" s="76"/>
      <c r="CE1196" s="76"/>
      <c r="CF1196" s="76"/>
      <c r="CG1196" s="77"/>
      <c r="CH1196" s="77"/>
      <c r="CN1196" s="85"/>
      <c r="CO1196" s="85"/>
      <c r="CP1196" s="85"/>
      <c r="CQ1196" s="85"/>
      <c r="CR1196" s="85"/>
      <c r="CS1196" s="85"/>
      <c r="CT1196" s="85"/>
      <c r="CU1196" s="85"/>
      <c r="CV1196" s="85"/>
    </row>
    <row r="1197" spans="1:100" ht="13.5" customHeight="1" x14ac:dyDescent="0.2">
      <c r="A1197" s="132" t="str">
        <f>+IF('⑧一覧からの作成用データ（異動届）'!$AC$51="印刷ＯＫ→",1,"")</f>
        <v/>
      </c>
      <c r="B1197" s="2413"/>
      <c r="C1197" s="2413"/>
      <c r="D1197" s="2396"/>
      <c r="E1197" s="2396"/>
      <c r="F1197" s="2413"/>
      <c r="G1197" s="2413"/>
      <c r="H1197" s="2396"/>
      <c r="I1197" s="2396"/>
      <c r="J1197" s="486"/>
      <c r="K1197" s="66"/>
      <c r="L1197" s="66"/>
      <c r="M1197" s="66"/>
      <c r="N1197" s="66"/>
      <c r="O1197" s="66"/>
      <c r="P1197" s="485"/>
      <c r="Q1197" s="485"/>
      <c r="R1197" s="485"/>
      <c r="S1197" s="485"/>
      <c r="T1197" s="485"/>
      <c r="U1197" s="485"/>
      <c r="V1197" s="485"/>
      <c r="W1197" s="485"/>
      <c r="X1197" s="485"/>
      <c r="Y1197" s="485"/>
      <c r="Z1197" s="485"/>
      <c r="AA1197" s="485"/>
      <c r="AB1197" s="485"/>
      <c r="AC1197" s="485"/>
      <c r="AD1197" s="485"/>
      <c r="AE1197" s="485"/>
      <c r="AF1197" s="485"/>
      <c r="AG1197" s="485"/>
      <c r="AH1197" s="485"/>
      <c r="AI1197" s="485"/>
      <c r="AJ1197" s="485"/>
      <c r="AK1197" s="485"/>
      <c r="AL1197" s="485"/>
      <c r="AM1197" s="485"/>
      <c r="AN1197" s="485"/>
      <c r="AO1197" s="485"/>
      <c r="AP1197" s="485"/>
      <c r="AQ1197" s="48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76"/>
      <c r="CC1197" s="76"/>
      <c r="CD1197" s="76"/>
      <c r="CE1197" s="76"/>
      <c r="CF1197" s="76"/>
      <c r="CG1197" s="77"/>
      <c r="CH1197" s="77"/>
      <c r="CN1197" s="85"/>
      <c r="CO1197" s="85"/>
      <c r="CP1197" s="85"/>
      <c r="CQ1197" s="85"/>
      <c r="CR1197" s="85"/>
      <c r="CS1197" s="85"/>
      <c r="CT1197" s="85"/>
      <c r="CU1197" s="85"/>
      <c r="CV1197" s="85"/>
    </row>
    <row r="1198" spans="1:100" ht="6" customHeight="1" x14ac:dyDescent="0.2">
      <c r="A1198" s="132" t="str">
        <f>+IF('⑧一覧からの作成用データ（異動届）'!$AC$52="印刷ＯＫ→",1,"")</f>
        <v/>
      </c>
      <c r="B1198" s="82"/>
      <c r="C1198" s="2414" t="s">
        <v>113</v>
      </c>
      <c r="D1198" s="2414"/>
      <c r="E1198" s="2414"/>
      <c r="F1198" s="2414"/>
      <c r="G1198" s="2414"/>
      <c r="H1198" s="2414"/>
      <c r="I1198" s="82"/>
      <c r="J1198" s="82"/>
      <c r="K1198" s="82"/>
      <c r="L1198" s="82"/>
      <c r="M1198" s="82"/>
      <c r="N1198" s="82"/>
      <c r="O1198" s="82"/>
      <c r="P1198" s="82"/>
      <c r="Q1198" s="82"/>
      <c r="R1198" s="82"/>
      <c r="S1198" s="82"/>
      <c r="T1198" s="82"/>
      <c r="U1198" s="82"/>
      <c r="V1198" s="82"/>
      <c r="W1198" s="82"/>
      <c r="X1198" s="82"/>
      <c r="Y1198" s="82"/>
      <c r="Z1198" s="82"/>
      <c r="AA1198" s="82"/>
      <c r="AB1198" s="82"/>
      <c r="AC1198" s="82"/>
      <c r="AD1198" s="82"/>
      <c r="AE1198" s="82"/>
      <c r="AF1198" s="82"/>
      <c r="AG1198" s="82"/>
      <c r="AH1198" s="82"/>
      <c r="AI1198" s="82"/>
      <c r="AJ1198" s="82"/>
      <c r="AK1198" s="82"/>
      <c r="AL1198" s="82"/>
      <c r="AM1198" s="82"/>
      <c r="AN1198" s="82"/>
      <c r="AO1198" s="82"/>
      <c r="AP1198" s="82"/>
      <c r="AQ1198" s="82"/>
      <c r="AR1198" s="82"/>
      <c r="AS1198" s="82"/>
      <c r="AT1198" s="82"/>
      <c r="AU1198" s="82"/>
      <c r="AV1198" s="82"/>
      <c r="AW1198" s="82"/>
      <c r="AX1198" s="82"/>
      <c r="AY1198" s="82"/>
      <c r="AZ1198" s="82"/>
      <c r="BA1198" s="82"/>
      <c r="BB1198" s="82"/>
      <c r="BC1198" s="82"/>
      <c r="BD1198" s="82"/>
      <c r="BE1198" s="82"/>
      <c r="BF1198" s="82"/>
      <c r="BG1198" s="82"/>
      <c r="BH1198" s="82"/>
      <c r="BI1198" s="82"/>
      <c r="BJ1198" s="82"/>
      <c r="BK1198" s="82"/>
      <c r="BL1198" s="82"/>
      <c r="BM1198" s="82"/>
      <c r="BN1198" s="82"/>
      <c r="BO1198" s="82"/>
      <c r="BP1198" s="82"/>
      <c r="BQ1198" s="82"/>
      <c r="BR1198" s="82"/>
      <c r="BS1198" s="82"/>
      <c r="BT1198" s="82"/>
      <c r="BU1198" s="82"/>
      <c r="BV1198" s="82"/>
      <c r="BW1198" s="82"/>
      <c r="BX1198" s="82"/>
      <c r="BY1198" s="82"/>
      <c r="BZ1198" s="82"/>
      <c r="CA1198" s="82"/>
      <c r="CB1198" s="82"/>
      <c r="CC1198" s="82"/>
      <c r="CD1198" s="82"/>
      <c r="CE1198" s="82"/>
      <c r="CF1198" s="82"/>
    </row>
    <row r="1199" spans="1:100" ht="12.75" customHeight="1" x14ac:dyDescent="0.2">
      <c r="A1199" s="132" t="str">
        <f>+IF('⑧一覧からの作成用データ（異動届）'!$AC$52="印刷ＯＫ→",1,"")</f>
        <v/>
      </c>
      <c r="B1199" s="82"/>
      <c r="C1199" s="2414"/>
      <c r="D1199" s="2414"/>
      <c r="E1199" s="2414"/>
      <c r="F1199" s="2414"/>
      <c r="G1199" s="2414"/>
      <c r="H1199" s="2414"/>
      <c r="I1199" s="82"/>
      <c r="J1199" s="82"/>
      <c r="K1199" s="2415" t="s">
        <v>489</v>
      </c>
      <c r="L1199" s="2415"/>
      <c r="M1199" s="2415"/>
      <c r="N1199" s="2415"/>
      <c r="O1199" s="2415"/>
      <c r="P1199" s="2415"/>
      <c r="Q1199" s="2415"/>
      <c r="R1199" s="2415"/>
      <c r="S1199" s="2415"/>
      <c r="T1199" s="2415"/>
      <c r="U1199" s="2415"/>
      <c r="V1199" s="2415"/>
      <c r="W1199" s="2415"/>
      <c r="X1199" s="2415"/>
      <c r="Y1199" s="2415"/>
      <c r="Z1199" s="2415"/>
      <c r="AA1199" s="2415"/>
      <c r="AB1199" s="2417" t="s">
        <v>8</v>
      </c>
      <c r="AC1199" s="2417"/>
      <c r="AD1199" s="2417"/>
      <c r="AE1199" s="2417"/>
      <c r="AF1199" s="2417"/>
      <c r="AG1199" s="2417"/>
      <c r="AH1199" s="2417"/>
      <c r="AI1199" s="2417"/>
      <c r="AJ1199" s="2417"/>
      <c r="AK1199" s="2417"/>
      <c r="AL1199" s="2417"/>
      <c r="AM1199" s="2417"/>
      <c r="AN1199" s="2417"/>
      <c r="AO1199" s="2417"/>
      <c r="AP1199" s="2417"/>
      <c r="AQ1199" s="2417"/>
      <c r="AR1199" s="2417"/>
      <c r="AS1199" s="2417"/>
      <c r="AT1199" s="2417"/>
      <c r="AU1199" s="2417"/>
      <c r="AV1199" s="2417"/>
      <c r="AW1199" s="2417"/>
      <c r="AX1199" s="2419" t="s">
        <v>26</v>
      </c>
      <c r="AY1199" s="2420"/>
      <c r="AZ1199" s="2420"/>
      <c r="BA1199" s="2421"/>
      <c r="BB1199" s="2428"/>
      <c r="BC1199" s="2429"/>
      <c r="BD1199" s="2429"/>
      <c r="BE1199" s="2429"/>
      <c r="BF1199" s="2429"/>
      <c r="BG1199" s="2429"/>
      <c r="BH1199" s="2429"/>
      <c r="BI1199" s="2429"/>
      <c r="BJ1199" s="2429"/>
      <c r="BK1199" s="2429"/>
      <c r="BL1199" s="2429"/>
      <c r="BM1199" s="2429"/>
      <c r="BN1199" s="2429"/>
      <c r="BO1199" s="2429"/>
      <c r="BP1199" s="2429"/>
      <c r="BQ1199" s="2429"/>
      <c r="BR1199" s="2429"/>
      <c r="BS1199" s="2429"/>
      <c r="BT1199" s="2430"/>
      <c r="BU1199" s="697" t="s">
        <v>28</v>
      </c>
      <c r="BV1199" s="2051"/>
      <c r="BW1199" s="2051"/>
      <c r="BX1199" s="2051"/>
      <c r="BY1199" s="2051"/>
      <c r="BZ1199" s="2051"/>
      <c r="CA1199" s="2051"/>
      <c r="CB1199" s="2051"/>
      <c r="CC1199" s="2051"/>
      <c r="CD1199" s="2053"/>
      <c r="CE1199" s="82"/>
      <c r="CF1199" s="82"/>
    </row>
    <row r="1200" spans="1:100" ht="12.75" customHeight="1" x14ac:dyDescent="0.2">
      <c r="A1200" s="132" t="str">
        <f>+IF('⑧一覧からの作成用データ（異動届）'!$AC$52="印刷ＯＫ→",1,"")</f>
        <v/>
      </c>
      <c r="B1200" s="82"/>
      <c r="C1200" s="2414"/>
      <c r="D1200" s="2414"/>
      <c r="E1200" s="2414"/>
      <c r="F1200" s="2414"/>
      <c r="G1200" s="2414"/>
      <c r="H1200" s="2414"/>
      <c r="I1200" s="82"/>
      <c r="J1200" s="82"/>
      <c r="K1200" s="2415"/>
      <c r="L1200" s="2415"/>
      <c r="M1200" s="2415"/>
      <c r="N1200" s="2415"/>
      <c r="O1200" s="2415"/>
      <c r="P1200" s="2415"/>
      <c r="Q1200" s="2415"/>
      <c r="R1200" s="2415"/>
      <c r="S1200" s="2415"/>
      <c r="T1200" s="2415"/>
      <c r="U1200" s="2415"/>
      <c r="V1200" s="2415"/>
      <c r="W1200" s="2415"/>
      <c r="X1200" s="2415"/>
      <c r="Y1200" s="2415"/>
      <c r="Z1200" s="2415"/>
      <c r="AA1200" s="2415"/>
      <c r="AB1200" s="2417"/>
      <c r="AC1200" s="2417"/>
      <c r="AD1200" s="2417"/>
      <c r="AE1200" s="2417"/>
      <c r="AF1200" s="2417"/>
      <c r="AG1200" s="2417"/>
      <c r="AH1200" s="2417"/>
      <c r="AI1200" s="2417"/>
      <c r="AJ1200" s="2417"/>
      <c r="AK1200" s="2417"/>
      <c r="AL1200" s="2417"/>
      <c r="AM1200" s="2417"/>
      <c r="AN1200" s="2417"/>
      <c r="AO1200" s="2417"/>
      <c r="AP1200" s="2417"/>
      <c r="AQ1200" s="2417"/>
      <c r="AR1200" s="2417"/>
      <c r="AS1200" s="2417"/>
      <c r="AT1200" s="2417"/>
      <c r="AU1200" s="2417"/>
      <c r="AV1200" s="2417"/>
      <c r="AW1200" s="2417"/>
      <c r="AX1200" s="2422"/>
      <c r="AY1200" s="2423"/>
      <c r="AZ1200" s="2423"/>
      <c r="BA1200" s="2424"/>
      <c r="BB1200" s="2431"/>
      <c r="BC1200" s="2432"/>
      <c r="BD1200" s="2432"/>
      <c r="BE1200" s="2432"/>
      <c r="BF1200" s="2432"/>
      <c r="BG1200" s="2432"/>
      <c r="BH1200" s="2432"/>
      <c r="BI1200" s="2432"/>
      <c r="BJ1200" s="2432"/>
      <c r="BK1200" s="2432"/>
      <c r="BL1200" s="2432"/>
      <c r="BM1200" s="2432"/>
      <c r="BN1200" s="2432"/>
      <c r="BO1200" s="2432"/>
      <c r="BP1200" s="2432"/>
      <c r="BQ1200" s="2432"/>
      <c r="BR1200" s="2432"/>
      <c r="BS1200" s="2432"/>
      <c r="BT1200" s="2433"/>
      <c r="BU1200" s="1559"/>
      <c r="BV1200" s="2052"/>
      <c r="BW1200" s="2052"/>
      <c r="BX1200" s="2052"/>
      <c r="BY1200" s="2052"/>
      <c r="BZ1200" s="2052"/>
      <c r="CA1200" s="2052"/>
      <c r="CB1200" s="2052"/>
      <c r="CC1200" s="2052"/>
      <c r="CD1200" s="2054"/>
      <c r="CE1200" s="83"/>
      <c r="CF1200" s="83"/>
    </row>
    <row r="1201" spans="1:100" ht="12.75" customHeight="1" x14ac:dyDescent="0.2">
      <c r="A1201" s="132" t="str">
        <f>+IF('⑧一覧からの作成用データ（異動届）'!$AC$52="印刷ＯＫ→",1,"")</f>
        <v/>
      </c>
      <c r="B1201" s="82"/>
      <c r="C1201" s="82"/>
      <c r="D1201" s="82"/>
      <c r="E1201" s="82"/>
      <c r="F1201" s="82"/>
      <c r="G1201" s="82"/>
      <c r="H1201" s="82"/>
      <c r="I1201" s="82"/>
      <c r="J1201" s="82"/>
      <c r="K1201" s="2415"/>
      <c r="L1201" s="2415"/>
      <c r="M1201" s="2415"/>
      <c r="N1201" s="2415"/>
      <c r="O1201" s="2415"/>
      <c r="P1201" s="2415"/>
      <c r="Q1201" s="2415"/>
      <c r="R1201" s="2415"/>
      <c r="S1201" s="2415"/>
      <c r="T1201" s="2415"/>
      <c r="U1201" s="2415"/>
      <c r="V1201" s="2415"/>
      <c r="W1201" s="2415"/>
      <c r="X1201" s="2415"/>
      <c r="Y1201" s="2415"/>
      <c r="Z1201" s="2415"/>
      <c r="AA1201" s="2415"/>
      <c r="AB1201" s="2417"/>
      <c r="AC1201" s="2417"/>
      <c r="AD1201" s="2417"/>
      <c r="AE1201" s="2417"/>
      <c r="AF1201" s="2417"/>
      <c r="AG1201" s="2417"/>
      <c r="AH1201" s="2417"/>
      <c r="AI1201" s="2417"/>
      <c r="AJ1201" s="2417"/>
      <c r="AK1201" s="2417"/>
      <c r="AL1201" s="2417"/>
      <c r="AM1201" s="2417"/>
      <c r="AN1201" s="2417"/>
      <c r="AO1201" s="2417"/>
      <c r="AP1201" s="2417"/>
      <c r="AQ1201" s="2417"/>
      <c r="AR1201" s="2417"/>
      <c r="AS1201" s="2417"/>
      <c r="AT1201" s="2417"/>
      <c r="AU1201" s="2417"/>
      <c r="AV1201" s="2417"/>
      <c r="AW1201" s="2417"/>
      <c r="AX1201" s="2422"/>
      <c r="AY1201" s="2423"/>
      <c r="AZ1201" s="2423"/>
      <c r="BA1201" s="2424"/>
      <c r="BB1201" s="2431"/>
      <c r="BC1201" s="2432"/>
      <c r="BD1201" s="2432"/>
      <c r="BE1201" s="2432"/>
      <c r="BF1201" s="2432"/>
      <c r="BG1201" s="2432"/>
      <c r="BH1201" s="2432"/>
      <c r="BI1201" s="2432"/>
      <c r="BJ1201" s="2432"/>
      <c r="BK1201" s="2432"/>
      <c r="BL1201" s="2432"/>
      <c r="BM1201" s="2432"/>
      <c r="BN1201" s="2432"/>
      <c r="BO1201" s="2432"/>
      <c r="BP1201" s="2432"/>
      <c r="BQ1201" s="2432"/>
      <c r="BR1201" s="2432"/>
      <c r="BS1201" s="2432"/>
      <c r="BT1201" s="2433"/>
      <c r="BU1201" s="2437" t="s">
        <v>27</v>
      </c>
      <c r="BV1201" s="2397" t="s">
        <v>29</v>
      </c>
      <c r="BW1201" s="2397"/>
      <c r="BX1201" s="2397"/>
      <c r="BY1201" s="2397"/>
      <c r="BZ1201" s="2398"/>
      <c r="CA1201" s="1683" t="s">
        <v>30</v>
      </c>
      <c r="CB1201" s="2397"/>
      <c r="CC1201" s="2397"/>
      <c r="CD1201" s="2398"/>
      <c r="CE1201" s="76"/>
      <c r="CF1201" s="76"/>
    </row>
    <row r="1202" spans="1:100" ht="12.75" customHeight="1" x14ac:dyDescent="0.2">
      <c r="A1202" s="132" t="str">
        <f>+IF('⑧一覧からの作成用データ（異動届）'!$AC$52="印刷ＯＫ→",1,"")</f>
        <v/>
      </c>
      <c r="B1202" s="82"/>
      <c r="C1202" s="82">
        <v>3</v>
      </c>
      <c r="D1202" s="82"/>
      <c r="E1202" s="82"/>
      <c r="F1202" s="82"/>
      <c r="G1202" s="82"/>
      <c r="H1202" s="82">
        <v>2</v>
      </c>
      <c r="I1202" s="82">
        <v>1</v>
      </c>
      <c r="J1202" s="82"/>
      <c r="K1202" s="2415"/>
      <c r="L1202" s="2415"/>
      <c r="M1202" s="2415"/>
      <c r="N1202" s="2415"/>
      <c r="O1202" s="2415"/>
      <c r="P1202" s="2415"/>
      <c r="Q1202" s="2415"/>
      <c r="R1202" s="2415"/>
      <c r="S1202" s="2415"/>
      <c r="T1202" s="2415"/>
      <c r="U1202" s="2415"/>
      <c r="V1202" s="2415"/>
      <c r="W1202" s="2415"/>
      <c r="X1202" s="2415"/>
      <c r="Y1202" s="2415"/>
      <c r="Z1202" s="2415"/>
      <c r="AA1202" s="2415"/>
      <c r="AB1202" s="2417"/>
      <c r="AC1202" s="2417"/>
      <c r="AD1202" s="2417"/>
      <c r="AE1202" s="2417"/>
      <c r="AF1202" s="2417"/>
      <c r="AG1202" s="2417"/>
      <c r="AH1202" s="2417"/>
      <c r="AI1202" s="2417"/>
      <c r="AJ1202" s="2417"/>
      <c r="AK1202" s="2417"/>
      <c r="AL1202" s="2417"/>
      <c r="AM1202" s="2417"/>
      <c r="AN1202" s="2417"/>
      <c r="AO1202" s="2417"/>
      <c r="AP1202" s="2417"/>
      <c r="AQ1202" s="2417"/>
      <c r="AR1202" s="2417"/>
      <c r="AS1202" s="2417"/>
      <c r="AT1202" s="2417"/>
      <c r="AU1202" s="2417"/>
      <c r="AV1202" s="2417"/>
      <c r="AW1202" s="2417"/>
      <c r="AX1202" s="2422"/>
      <c r="AY1202" s="2423"/>
      <c r="AZ1202" s="2423"/>
      <c r="BA1202" s="2424"/>
      <c r="BB1202" s="2431"/>
      <c r="BC1202" s="2432"/>
      <c r="BD1202" s="2432"/>
      <c r="BE1202" s="2432"/>
      <c r="BF1202" s="2432"/>
      <c r="BG1202" s="2432"/>
      <c r="BH1202" s="2432"/>
      <c r="BI1202" s="2432"/>
      <c r="BJ1202" s="2432"/>
      <c r="BK1202" s="2432"/>
      <c r="BL1202" s="2432"/>
      <c r="BM1202" s="2432"/>
      <c r="BN1202" s="2432"/>
      <c r="BO1202" s="2432"/>
      <c r="BP1202" s="2432"/>
      <c r="BQ1202" s="2432"/>
      <c r="BR1202" s="2432"/>
      <c r="BS1202" s="2432"/>
      <c r="BT1202" s="2433"/>
      <c r="BU1202" s="2437"/>
      <c r="BV1202" s="2399"/>
      <c r="BW1202" s="2399"/>
      <c r="BX1202" s="2399"/>
      <c r="BY1202" s="2399"/>
      <c r="BZ1202" s="2400"/>
      <c r="CA1202" s="2401"/>
      <c r="CB1202" s="2399"/>
      <c r="CC1202" s="2399"/>
      <c r="CD1202" s="2400"/>
      <c r="CE1202" s="76"/>
      <c r="CF1202" s="76"/>
    </row>
    <row r="1203" spans="1:100" ht="12.75" customHeight="1" x14ac:dyDescent="0.2">
      <c r="A1203" s="132" t="str">
        <f>+IF('⑧一覧からの作成用データ（異動届）'!$AC$52="印刷ＯＫ→",1,"")</f>
        <v/>
      </c>
      <c r="B1203" s="2413" t="s">
        <v>67</v>
      </c>
      <c r="C1203" s="2413" t="s">
        <v>66</v>
      </c>
      <c r="D1203" s="2396" t="s">
        <v>65</v>
      </c>
      <c r="E1203" s="2396" t="s">
        <v>64</v>
      </c>
      <c r="F1203" s="2413" t="s">
        <v>63</v>
      </c>
      <c r="G1203" s="2413" t="s">
        <v>62</v>
      </c>
      <c r="H1203" s="2396" t="s">
        <v>61</v>
      </c>
      <c r="I1203" s="2396" t="s">
        <v>60</v>
      </c>
      <c r="J1203" s="486"/>
      <c r="K1203" s="2415"/>
      <c r="L1203" s="2415"/>
      <c r="M1203" s="2415"/>
      <c r="N1203" s="2415"/>
      <c r="O1203" s="2415"/>
      <c r="P1203" s="2415"/>
      <c r="Q1203" s="2415"/>
      <c r="R1203" s="2415"/>
      <c r="S1203" s="2415"/>
      <c r="T1203" s="2415"/>
      <c r="U1203" s="2415"/>
      <c r="V1203" s="2415"/>
      <c r="W1203" s="2415"/>
      <c r="X1203" s="2415"/>
      <c r="Y1203" s="2415"/>
      <c r="Z1203" s="2415"/>
      <c r="AA1203" s="2415"/>
      <c r="AB1203" s="2417"/>
      <c r="AC1203" s="2417"/>
      <c r="AD1203" s="2417"/>
      <c r="AE1203" s="2417"/>
      <c r="AF1203" s="2417"/>
      <c r="AG1203" s="2417"/>
      <c r="AH1203" s="2417"/>
      <c r="AI1203" s="2417"/>
      <c r="AJ1203" s="2417"/>
      <c r="AK1203" s="2417"/>
      <c r="AL1203" s="2417"/>
      <c r="AM1203" s="2417"/>
      <c r="AN1203" s="2417"/>
      <c r="AO1203" s="2417"/>
      <c r="AP1203" s="2417"/>
      <c r="AQ1203" s="2417"/>
      <c r="AR1203" s="2417"/>
      <c r="AS1203" s="2417"/>
      <c r="AT1203" s="2417"/>
      <c r="AU1203" s="2417"/>
      <c r="AV1203" s="2417"/>
      <c r="AW1203" s="2417"/>
      <c r="AX1203" s="2422"/>
      <c r="AY1203" s="2423"/>
      <c r="AZ1203" s="2423"/>
      <c r="BA1203" s="2424"/>
      <c r="BB1203" s="2431"/>
      <c r="BC1203" s="2432"/>
      <c r="BD1203" s="2432"/>
      <c r="BE1203" s="2432"/>
      <c r="BF1203" s="2432"/>
      <c r="BG1203" s="2432"/>
      <c r="BH1203" s="2432"/>
      <c r="BI1203" s="2432"/>
      <c r="BJ1203" s="2432"/>
      <c r="BK1203" s="2432"/>
      <c r="BL1203" s="2432"/>
      <c r="BM1203" s="2432"/>
      <c r="BN1203" s="2432"/>
      <c r="BO1203" s="2432"/>
      <c r="BP1203" s="2432"/>
      <c r="BQ1203" s="2432"/>
      <c r="BR1203" s="2432"/>
      <c r="BS1203" s="2432"/>
      <c r="BT1203" s="2433"/>
      <c r="BU1203" s="2437"/>
      <c r="BV1203" s="2397" t="s">
        <v>32</v>
      </c>
      <c r="BW1203" s="2397"/>
      <c r="BX1203" s="2397"/>
      <c r="BY1203" s="2397"/>
      <c r="BZ1203" s="2398"/>
      <c r="CA1203" s="1683" t="s">
        <v>31</v>
      </c>
      <c r="CB1203" s="2397"/>
      <c r="CC1203" s="2397"/>
      <c r="CD1203" s="2398"/>
      <c r="CE1203" s="76"/>
      <c r="CF1203" s="76"/>
    </row>
    <row r="1204" spans="1:100" ht="13.5" customHeight="1" x14ac:dyDescent="0.2">
      <c r="A1204" s="132" t="str">
        <f>+IF('⑧一覧からの作成用データ（異動届）'!$AC$52="印刷ＯＫ→",1,"")</f>
        <v/>
      </c>
      <c r="B1204" s="2413"/>
      <c r="C1204" s="2413"/>
      <c r="D1204" s="2396"/>
      <c r="E1204" s="2396"/>
      <c r="F1204" s="2413"/>
      <c r="G1204" s="2413"/>
      <c r="H1204" s="2396"/>
      <c r="I1204" s="2396"/>
      <c r="J1204" s="486"/>
      <c r="K1204" s="2416"/>
      <c r="L1204" s="2416"/>
      <c r="M1204" s="2416"/>
      <c r="N1204" s="2416"/>
      <c r="O1204" s="2416"/>
      <c r="P1204" s="2416"/>
      <c r="Q1204" s="2416"/>
      <c r="R1204" s="2416"/>
      <c r="S1204" s="2416"/>
      <c r="T1204" s="2416"/>
      <c r="U1204" s="2416"/>
      <c r="V1204" s="2416"/>
      <c r="W1204" s="2416"/>
      <c r="X1204" s="2416"/>
      <c r="Y1204" s="2416"/>
      <c r="Z1204" s="2416"/>
      <c r="AA1204" s="2416"/>
      <c r="AB1204" s="2418"/>
      <c r="AC1204" s="2418"/>
      <c r="AD1204" s="2418"/>
      <c r="AE1204" s="2418"/>
      <c r="AF1204" s="2418"/>
      <c r="AG1204" s="2418"/>
      <c r="AH1204" s="2418"/>
      <c r="AI1204" s="2418"/>
      <c r="AJ1204" s="2418"/>
      <c r="AK1204" s="2418"/>
      <c r="AL1204" s="2418"/>
      <c r="AM1204" s="2418"/>
      <c r="AN1204" s="2418"/>
      <c r="AO1204" s="2418"/>
      <c r="AP1204" s="2418"/>
      <c r="AQ1204" s="2418"/>
      <c r="AR1204" s="2418"/>
      <c r="AS1204" s="2418"/>
      <c r="AT1204" s="2418"/>
      <c r="AU1204" s="2418"/>
      <c r="AV1204" s="2418"/>
      <c r="AW1204" s="2418"/>
      <c r="AX1204" s="2425"/>
      <c r="AY1204" s="2426"/>
      <c r="AZ1204" s="2426"/>
      <c r="BA1204" s="2427"/>
      <c r="BB1204" s="2434"/>
      <c r="BC1204" s="2435"/>
      <c r="BD1204" s="2435"/>
      <c r="BE1204" s="2435"/>
      <c r="BF1204" s="2435"/>
      <c r="BG1204" s="2435"/>
      <c r="BH1204" s="2435"/>
      <c r="BI1204" s="2435"/>
      <c r="BJ1204" s="2435"/>
      <c r="BK1204" s="2435"/>
      <c r="BL1204" s="2435"/>
      <c r="BM1204" s="2435"/>
      <c r="BN1204" s="2435"/>
      <c r="BO1204" s="2435"/>
      <c r="BP1204" s="2435"/>
      <c r="BQ1204" s="2435"/>
      <c r="BR1204" s="2435"/>
      <c r="BS1204" s="2435"/>
      <c r="BT1204" s="2436"/>
      <c r="BU1204" s="2437"/>
      <c r="BV1204" s="2399"/>
      <c r="BW1204" s="2399"/>
      <c r="BX1204" s="2399"/>
      <c r="BY1204" s="2399"/>
      <c r="BZ1204" s="2400"/>
      <c r="CA1204" s="2401"/>
      <c r="CB1204" s="2399"/>
      <c r="CC1204" s="2399"/>
      <c r="CD1204" s="2400"/>
      <c r="CE1204" s="76"/>
      <c r="CF1204" s="76"/>
      <c r="CG1204" s="84"/>
      <c r="CL1204" s="85"/>
      <c r="CM1204" s="85"/>
      <c r="CN1204" s="85"/>
      <c r="CO1204" s="85"/>
      <c r="CP1204" s="85"/>
      <c r="CQ1204" s="85"/>
      <c r="CR1204" s="85"/>
      <c r="CS1204" s="85"/>
      <c r="CT1204" s="85"/>
    </row>
    <row r="1205" spans="1:100" ht="13.5" customHeight="1" x14ac:dyDescent="0.2">
      <c r="A1205" s="132" t="str">
        <f>+IF('⑧一覧からの作成用データ（異動届）'!$AC$52="印刷ＯＫ→",1,"")</f>
        <v/>
      </c>
      <c r="B1205" s="2413"/>
      <c r="C1205" s="2413"/>
      <c r="D1205" s="2396"/>
      <c r="E1205" s="2396"/>
      <c r="F1205" s="2413"/>
      <c r="G1205" s="2413"/>
      <c r="H1205" s="2396"/>
      <c r="I1205" s="2396"/>
      <c r="J1205" s="486"/>
      <c r="K1205" s="45"/>
      <c r="L1205" s="25"/>
      <c r="M1205" s="25"/>
      <c r="N1205" s="25"/>
      <c r="O1205" s="25"/>
      <c r="P1205" s="25"/>
      <c r="Q1205" s="25"/>
      <c r="R1205" s="25"/>
      <c r="S1205" s="25"/>
      <c r="T1205" s="25"/>
      <c r="U1205" s="25"/>
      <c r="V1205" s="25"/>
      <c r="W1205" s="25"/>
      <c r="X1205" s="25"/>
      <c r="Y1205" s="46"/>
      <c r="Z1205" s="2402" t="s">
        <v>565</v>
      </c>
      <c r="AA1205" s="2403"/>
      <c r="AB1205" s="2408" t="s">
        <v>21</v>
      </c>
      <c r="AC1205" s="2409"/>
      <c r="AD1205" s="2409"/>
      <c r="AE1205" s="2409"/>
      <c r="AF1205" s="2409"/>
      <c r="AG1205" s="2410"/>
      <c r="AH1205" s="1682" t="s">
        <v>507</v>
      </c>
      <c r="AI1205" s="1683"/>
      <c r="AJ1205" s="2097" t="str">
        <f>①伊勢崎市における事業所基本情報!$K$26&amp;"-"&amp;①伊勢崎市における事業所基本情報!Q26&amp;""</f>
        <v>-</v>
      </c>
      <c r="AK1205" s="2097"/>
      <c r="AL1205" s="2097"/>
      <c r="AM1205" s="2097"/>
      <c r="AN1205" s="2097"/>
      <c r="AO1205" s="2097"/>
      <c r="AP1205" s="2097"/>
      <c r="AQ1205" s="2097"/>
      <c r="AR1205" s="25"/>
      <c r="AS1205" s="25"/>
      <c r="AT1205" s="25"/>
      <c r="AU1205" s="25"/>
      <c r="AV1205" s="25"/>
      <c r="AW1205" s="25"/>
      <c r="AX1205" s="25"/>
      <c r="AY1205" s="76"/>
      <c r="AZ1205" s="76"/>
      <c r="BA1205" s="76"/>
      <c r="BB1205" s="76"/>
      <c r="BC1205" s="76"/>
      <c r="BD1205" s="25"/>
      <c r="BE1205" s="25"/>
      <c r="BF1205" s="25"/>
      <c r="BG1205" s="25"/>
      <c r="BH1205" s="2386" t="s">
        <v>508</v>
      </c>
      <c r="BI1205" s="2386"/>
      <c r="BJ1205" s="2386"/>
      <c r="BK1205" s="2386"/>
      <c r="BL1205" s="2386"/>
      <c r="BM1205" s="2386"/>
      <c r="BN1205" s="2386"/>
      <c r="BO1205" s="2411" t="str">
        <f>①伊勢崎市における事業所基本情報!$CG$18&amp;""</f>
        <v/>
      </c>
      <c r="BP1205" s="2392"/>
      <c r="BQ1205" s="2392" t="str">
        <f>①伊勢崎市における事業所基本情報!$CH$18&amp;""</f>
        <v/>
      </c>
      <c r="BR1205" s="2392"/>
      <c r="BS1205" s="2392" t="str">
        <f>①伊勢崎市における事業所基本情報!$CI$18&amp;""</f>
        <v/>
      </c>
      <c r="BT1205" s="2392"/>
      <c r="BU1205" s="2392" t="str">
        <f>①伊勢崎市における事業所基本情報!$CJ$18&amp;""</f>
        <v/>
      </c>
      <c r="BV1205" s="2392"/>
      <c r="BW1205" s="2392" t="str">
        <f>①伊勢崎市における事業所基本情報!$CK$18&amp;""</f>
        <v/>
      </c>
      <c r="BX1205" s="2392"/>
      <c r="BY1205" s="2392" t="str">
        <f>①伊勢崎市における事業所基本情報!$CL$18&amp;""</f>
        <v/>
      </c>
      <c r="BZ1205" s="2392"/>
      <c r="CA1205" s="2392" t="str">
        <f>①伊勢崎市における事業所基本情報!$CM$18&amp;""</f>
        <v/>
      </c>
      <c r="CB1205" s="2392"/>
      <c r="CC1205" s="2392" t="str">
        <f>①伊勢崎市における事業所基本情報!$CN$18&amp;""</f>
        <v/>
      </c>
      <c r="CD1205" s="2394"/>
      <c r="CE1205" s="86"/>
      <c r="CF1205" s="86"/>
      <c r="CG1205" s="84"/>
      <c r="CL1205" s="85"/>
      <c r="CM1205" s="85"/>
      <c r="CN1205" s="85"/>
      <c r="CO1205" s="85"/>
      <c r="CP1205" s="85"/>
      <c r="CQ1205" s="85"/>
      <c r="CR1205" s="85"/>
      <c r="CS1205" s="85"/>
      <c r="CT1205" s="85"/>
    </row>
    <row r="1206" spans="1:100" ht="12" customHeight="1" x14ac:dyDescent="0.2">
      <c r="A1206" s="132" t="str">
        <f>+IF('⑧一覧からの作成用データ（異動届）'!$AC$52="印刷ＯＫ→",1,"")</f>
        <v/>
      </c>
      <c r="B1206" s="2413"/>
      <c r="C1206" s="2413"/>
      <c r="D1206" s="2396"/>
      <c r="E1206" s="2396"/>
      <c r="F1206" s="2413"/>
      <c r="G1206" s="2413"/>
      <c r="H1206" s="2396"/>
      <c r="I1206" s="2396"/>
      <c r="J1206" s="486"/>
      <c r="K1206" s="47"/>
      <c r="L1206" s="76"/>
      <c r="M1206" s="76"/>
      <c r="N1206" s="76"/>
      <c r="O1206" s="76"/>
      <c r="P1206" s="76"/>
      <c r="Q1206" s="76"/>
      <c r="R1206" s="76"/>
      <c r="S1206" s="76"/>
      <c r="T1206" s="76"/>
      <c r="U1206" s="76"/>
      <c r="V1206" s="76"/>
      <c r="W1206" s="76"/>
      <c r="X1206" s="76"/>
      <c r="Y1206" s="48"/>
      <c r="Z1206" s="2404"/>
      <c r="AA1206" s="2405"/>
      <c r="AB1206" s="1640"/>
      <c r="AC1206" s="1590"/>
      <c r="AD1206" s="1590"/>
      <c r="AE1206" s="1590"/>
      <c r="AF1206" s="1590"/>
      <c r="AG1206" s="1641"/>
      <c r="AH1206" s="1568" t="str">
        <f>①伊勢崎市における事業所基本情報!$I$27&amp;""</f>
        <v/>
      </c>
      <c r="AI1206" s="1569"/>
      <c r="AJ1206" s="1569"/>
      <c r="AK1206" s="1569"/>
      <c r="AL1206" s="1569"/>
      <c r="AM1206" s="1569"/>
      <c r="AN1206" s="1569"/>
      <c r="AO1206" s="1569"/>
      <c r="AP1206" s="1569"/>
      <c r="AQ1206" s="1569"/>
      <c r="AR1206" s="1569"/>
      <c r="AS1206" s="1569"/>
      <c r="AT1206" s="1569"/>
      <c r="AU1206" s="1569"/>
      <c r="AV1206" s="1569"/>
      <c r="AW1206" s="1569"/>
      <c r="AX1206" s="1569"/>
      <c r="AY1206" s="1569"/>
      <c r="AZ1206" s="1569"/>
      <c r="BA1206" s="1569"/>
      <c r="BB1206" s="1569"/>
      <c r="BC1206" s="1569"/>
      <c r="BD1206" s="1569"/>
      <c r="BE1206" s="1569"/>
      <c r="BF1206" s="1569"/>
      <c r="BG1206" s="1569"/>
      <c r="BH1206" s="2386"/>
      <c r="BI1206" s="2386"/>
      <c r="BJ1206" s="2386"/>
      <c r="BK1206" s="2386"/>
      <c r="BL1206" s="2386"/>
      <c r="BM1206" s="2386"/>
      <c r="BN1206" s="2386"/>
      <c r="BO1206" s="2412"/>
      <c r="BP1206" s="2393"/>
      <c r="BQ1206" s="2393"/>
      <c r="BR1206" s="2393"/>
      <c r="BS1206" s="2393"/>
      <c r="BT1206" s="2393"/>
      <c r="BU1206" s="2393"/>
      <c r="BV1206" s="2393"/>
      <c r="BW1206" s="2393"/>
      <c r="BX1206" s="2393"/>
      <c r="BY1206" s="2393"/>
      <c r="BZ1206" s="2393"/>
      <c r="CA1206" s="2393"/>
      <c r="CB1206" s="2393"/>
      <c r="CC1206" s="2393"/>
      <c r="CD1206" s="2395"/>
      <c r="CE1206" s="86"/>
      <c r="CF1206" s="86"/>
      <c r="CG1206" s="77"/>
      <c r="CL1206" s="85"/>
      <c r="CM1206" s="85"/>
      <c r="CN1206" s="85"/>
      <c r="CO1206" s="85"/>
      <c r="CP1206" s="85"/>
      <c r="CQ1206" s="85"/>
      <c r="CR1206" s="85"/>
      <c r="CS1206" s="85"/>
      <c r="CT1206" s="85"/>
    </row>
    <row r="1207" spans="1:100" ht="12" customHeight="1" x14ac:dyDescent="0.2">
      <c r="A1207" s="132" t="str">
        <f>+IF('⑧一覧からの作成用データ（異動届）'!$AC$52="印刷ＯＫ→",1,"")</f>
        <v/>
      </c>
      <c r="B1207" s="2413"/>
      <c r="C1207" s="2413"/>
      <c r="D1207" s="2396"/>
      <c r="E1207" s="2396"/>
      <c r="F1207" s="2413"/>
      <c r="G1207" s="2413"/>
      <c r="H1207" s="2396"/>
      <c r="I1207" s="2396"/>
      <c r="J1207" s="486"/>
      <c r="K1207" s="2165" t="s">
        <v>483</v>
      </c>
      <c r="L1207" s="1564"/>
      <c r="M1207" s="1564"/>
      <c r="N1207" s="1564"/>
      <c r="O1207" s="1564"/>
      <c r="P1207" s="2378" t="s">
        <v>19</v>
      </c>
      <c r="Q1207" s="2378"/>
      <c r="R1207" s="2378"/>
      <c r="S1207" s="2378"/>
      <c r="T1207" s="2378"/>
      <c r="U1207" s="2378"/>
      <c r="V1207" s="2378"/>
      <c r="W1207" s="2378"/>
      <c r="X1207" s="2378"/>
      <c r="Y1207" s="2379"/>
      <c r="Z1207" s="2404"/>
      <c r="AA1207" s="2405"/>
      <c r="AB1207" s="1640"/>
      <c r="AC1207" s="1590"/>
      <c r="AD1207" s="1590"/>
      <c r="AE1207" s="1590"/>
      <c r="AF1207" s="1590"/>
      <c r="AG1207" s="1641"/>
      <c r="AH1207" s="1568"/>
      <c r="AI1207" s="1569"/>
      <c r="AJ1207" s="1569"/>
      <c r="AK1207" s="1569"/>
      <c r="AL1207" s="1569"/>
      <c r="AM1207" s="1569"/>
      <c r="AN1207" s="1569"/>
      <c r="AO1207" s="1569"/>
      <c r="AP1207" s="1569"/>
      <c r="AQ1207" s="1569"/>
      <c r="AR1207" s="1569"/>
      <c r="AS1207" s="1569"/>
      <c r="AT1207" s="1569"/>
      <c r="AU1207" s="1569"/>
      <c r="AV1207" s="1569"/>
      <c r="AW1207" s="1569"/>
      <c r="AX1207" s="1569"/>
      <c r="AY1207" s="1569"/>
      <c r="AZ1207" s="1569"/>
      <c r="BA1207" s="1569"/>
      <c r="BB1207" s="1569"/>
      <c r="BC1207" s="1569"/>
      <c r="BD1207" s="1569"/>
      <c r="BE1207" s="1569"/>
      <c r="BF1207" s="1569"/>
      <c r="BG1207" s="1569"/>
      <c r="BH1207" s="1561" t="s">
        <v>11</v>
      </c>
      <c r="BI1207" s="1561"/>
      <c r="BJ1207" s="1561"/>
      <c r="BK1207" s="1561"/>
      <c r="BL1207" s="1561"/>
      <c r="BM1207" s="1561"/>
      <c r="BN1207" s="1561"/>
      <c r="BO1207" s="2380" t="s">
        <v>55</v>
      </c>
      <c r="BP1207" s="2381"/>
      <c r="BQ1207" s="2381"/>
      <c r="BR1207" s="2381"/>
      <c r="BS1207" s="2381"/>
      <c r="BT1207" s="2381"/>
      <c r="BU1207" s="2381"/>
      <c r="BV1207" s="2381"/>
      <c r="BW1207" s="2381"/>
      <c r="BX1207" s="2381"/>
      <c r="BY1207" s="2381"/>
      <c r="BZ1207" s="2381"/>
      <c r="CA1207" s="2381"/>
      <c r="CB1207" s="2381"/>
      <c r="CC1207" s="2381"/>
      <c r="CD1207" s="2382"/>
      <c r="CE1207" s="78"/>
      <c r="CF1207" s="78"/>
      <c r="CG1207" s="77"/>
      <c r="CL1207" s="85"/>
      <c r="CM1207" s="85"/>
      <c r="CN1207" s="85"/>
      <c r="CO1207" s="85"/>
      <c r="CP1207" s="85"/>
      <c r="CQ1207" s="85"/>
      <c r="CR1207" s="85"/>
      <c r="CS1207" s="85"/>
      <c r="CT1207" s="85"/>
    </row>
    <row r="1208" spans="1:100" ht="12" customHeight="1" x14ac:dyDescent="0.2">
      <c r="A1208" s="132" t="str">
        <f>+IF('⑧一覧からの作成用データ（異動届）'!$AC$52="印刷ＯＫ→",1,"")</f>
        <v/>
      </c>
      <c r="B1208" s="2413"/>
      <c r="C1208" s="2413"/>
      <c r="D1208" s="2396"/>
      <c r="E1208" s="2396"/>
      <c r="F1208" s="2413"/>
      <c r="G1208" s="2413"/>
      <c r="H1208" s="2396"/>
      <c r="I1208" s="2396"/>
      <c r="J1208" s="486"/>
      <c r="K1208" s="2165"/>
      <c r="L1208" s="1564"/>
      <c r="M1208" s="1564"/>
      <c r="N1208" s="1564"/>
      <c r="O1208" s="1564"/>
      <c r="P1208" s="2378"/>
      <c r="Q1208" s="2378"/>
      <c r="R1208" s="2378"/>
      <c r="S1208" s="2378"/>
      <c r="T1208" s="2378"/>
      <c r="U1208" s="2378"/>
      <c r="V1208" s="2378"/>
      <c r="W1208" s="2378"/>
      <c r="X1208" s="2378"/>
      <c r="Y1208" s="2379"/>
      <c r="Z1208" s="2404"/>
      <c r="AA1208" s="2405"/>
      <c r="AB1208" s="1637"/>
      <c r="AC1208" s="1638"/>
      <c r="AD1208" s="1638"/>
      <c r="AE1208" s="1638"/>
      <c r="AF1208" s="1638"/>
      <c r="AG1208" s="1642"/>
      <c r="AH1208" s="1570"/>
      <c r="AI1208" s="1571"/>
      <c r="AJ1208" s="1571"/>
      <c r="AK1208" s="1571"/>
      <c r="AL1208" s="1571"/>
      <c r="AM1208" s="1571"/>
      <c r="AN1208" s="1571"/>
      <c r="AO1208" s="1571"/>
      <c r="AP1208" s="1571"/>
      <c r="AQ1208" s="1571"/>
      <c r="AR1208" s="1571"/>
      <c r="AS1208" s="1571"/>
      <c r="AT1208" s="1571"/>
      <c r="AU1208" s="1571"/>
      <c r="AV1208" s="1571"/>
      <c r="AW1208" s="1571"/>
      <c r="AX1208" s="1571"/>
      <c r="AY1208" s="1571"/>
      <c r="AZ1208" s="1571"/>
      <c r="BA1208" s="1571"/>
      <c r="BB1208" s="1571"/>
      <c r="BC1208" s="1571"/>
      <c r="BD1208" s="1571"/>
      <c r="BE1208" s="1571"/>
      <c r="BF1208" s="1571"/>
      <c r="BG1208" s="1571"/>
      <c r="BH1208" s="1561"/>
      <c r="BI1208" s="1561"/>
      <c r="BJ1208" s="1561"/>
      <c r="BK1208" s="1561"/>
      <c r="BL1208" s="1561"/>
      <c r="BM1208" s="1561"/>
      <c r="BN1208" s="1561"/>
      <c r="BO1208" s="2383"/>
      <c r="BP1208" s="2384"/>
      <c r="BQ1208" s="2384"/>
      <c r="BR1208" s="2384"/>
      <c r="BS1208" s="2384"/>
      <c r="BT1208" s="2384"/>
      <c r="BU1208" s="2384"/>
      <c r="BV1208" s="2384"/>
      <c r="BW1208" s="2384"/>
      <c r="BX1208" s="2384"/>
      <c r="BY1208" s="2384"/>
      <c r="BZ1208" s="2384"/>
      <c r="CA1208" s="2384"/>
      <c r="CB1208" s="2384"/>
      <c r="CC1208" s="2384"/>
      <c r="CD1208" s="2385"/>
      <c r="CE1208" s="78"/>
      <c r="CF1208" s="78"/>
      <c r="CG1208" s="77"/>
      <c r="CL1208" s="85"/>
      <c r="CM1208" s="85"/>
      <c r="CN1208" s="85"/>
      <c r="CO1208" s="85"/>
      <c r="CP1208" s="85"/>
      <c r="CQ1208" s="85"/>
      <c r="CR1208" s="85"/>
      <c r="CS1208" s="85"/>
      <c r="CT1208" s="85"/>
    </row>
    <row r="1209" spans="1:100" ht="13.5" customHeight="1" x14ac:dyDescent="0.2">
      <c r="A1209" s="132" t="str">
        <f>+IF('⑧一覧からの作成用データ（異動届）'!$AC$52="印刷ＯＫ→",1,"")</f>
        <v/>
      </c>
      <c r="B1209" s="2413"/>
      <c r="C1209" s="2413"/>
      <c r="D1209" s="2396"/>
      <c r="E1209" s="2396"/>
      <c r="F1209" s="2413"/>
      <c r="G1209" s="2413"/>
      <c r="H1209" s="2396"/>
      <c r="I1209" s="2396"/>
      <c r="J1209" s="486"/>
      <c r="K1209" s="47"/>
      <c r="L1209" s="76"/>
      <c r="M1209" s="76"/>
      <c r="N1209" s="76"/>
      <c r="O1209" s="76"/>
      <c r="P1209" s="76"/>
      <c r="Q1209" s="76"/>
      <c r="R1209" s="76"/>
      <c r="S1209" s="76"/>
      <c r="T1209" s="76"/>
      <c r="U1209" s="76"/>
      <c r="V1209" s="76"/>
      <c r="W1209" s="76"/>
      <c r="X1209" s="76"/>
      <c r="Y1209" s="48"/>
      <c r="Z1209" s="2404"/>
      <c r="AA1209" s="2405"/>
      <c r="AB1209" s="1634" t="s">
        <v>20</v>
      </c>
      <c r="AC1209" s="1634"/>
      <c r="AD1209" s="1634"/>
      <c r="AE1209" s="1634"/>
      <c r="AF1209" s="1634"/>
      <c r="AG1209" s="1634"/>
      <c r="AH1209" s="1610" t="str">
        <f>①伊勢崎市における事業所基本情報!$I$20&amp;""</f>
        <v/>
      </c>
      <c r="AI1209" s="1611"/>
      <c r="AJ1209" s="1611"/>
      <c r="AK1209" s="1611"/>
      <c r="AL1209" s="1611"/>
      <c r="AM1209" s="1611"/>
      <c r="AN1209" s="1611"/>
      <c r="AO1209" s="1611"/>
      <c r="AP1209" s="1611"/>
      <c r="AQ1209" s="1611"/>
      <c r="AR1209" s="1611"/>
      <c r="AS1209" s="1611"/>
      <c r="AT1209" s="1611"/>
      <c r="AU1209" s="1611"/>
      <c r="AV1209" s="1611"/>
      <c r="AW1209" s="1611"/>
      <c r="AX1209" s="1611"/>
      <c r="AY1209" s="1611"/>
      <c r="AZ1209" s="1611"/>
      <c r="BA1209" s="1611"/>
      <c r="BB1209" s="1611"/>
      <c r="BC1209" s="1611"/>
      <c r="BD1209" s="1611"/>
      <c r="BE1209" s="1611"/>
      <c r="BF1209" s="1611"/>
      <c r="BG1209" s="1612"/>
      <c r="BH1209" s="2386" t="s">
        <v>495</v>
      </c>
      <c r="BI1209" s="2386"/>
      <c r="BJ1209" s="2386"/>
      <c r="BK1209" s="2386"/>
      <c r="BL1209" s="1550" t="s">
        <v>33</v>
      </c>
      <c r="BM1209" s="1550"/>
      <c r="BN1209" s="1550"/>
      <c r="BO1209" s="2388" t="str">
        <f>①伊勢崎市における事業所基本情報!$I$35&amp;""</f>
        <v/>
      </c>
      <c r="BP1209" s="1614"/>
      <c r="BQ1209" s="1614"/>
      <c r="BR1209" s="1614"/>
      <c r="BS1209" s="1614"/>
      <c r="BT1209" s="1614"/>
      <c r="BU1209" s="1614"/>
      <c r="BV1209" s="1614"/>
      <c r="BW1209" s="1614"/>
      <c r="BX1209" s="1614"/>
      <c r="BY1209" s="1614"/>
      <c r="BZ1209" s="1614"/>
      <c r="CA1209" s="1614"/>
      <c r="CB1209" s="1614"/>
      <c r="CC1209" s="1614"/>
      <c r="CD1209" s="2389"/>
      <c r="CE1209" s="78"/>
      <c r="CF1209" s="78"/>
      <c r="CG1209" s="77"/>
      <c r="CL1209" s="85"/>
    </row>
    <row r="1210" spans="1:100" ht="12" customHeight="1" x14ac:dyDescent="0.2">
      <c r="A1210" s="132" t="str">
        <f>+IF('⑧一覧からの作成用データ（異動届）'!$AC$52="印刷ＯＫ→",1,"")</f>
        <v/>
      </c>
      <c r="B1210" s="2413"/>
      <c r="C1210" s="2413"/>
      <c r="D1210" s="2396"/>
      <c r="E1210" s="2396"/>
      <c r="F1210" s="2413"/>
      <c r="G1210" s="2413"/>
      <c r="H1210" s="2396"/>
      <c r="I1210" s="2396"/>
      <c r="J1210" s="486"/>
      <c r="K1210" s="2438">
        <f ca="1">IF('⑧一覧からの作成用データ（異動届）'!$B$31="","",'⑧一覧からの作成用データ（異動届）'!$B$31)</f>
        <v>45617</v>
      </c>
      <c r="L1210" s="2439"/>
      <c r="M1210" s="2439"/>
      <c r="N1210" s="2439"/>
      <c r="O1210" s="2439"/>
      <c r="P1210" s="2439"/>
      <c r="Q1210" s="2439"/>
      <c r="R1210" s="2439"/>
      <c r="S1210" s="2439"/>
      <c r="T1210" s="2439"/>
      <c r="U1210" s="2439"/>
      <c r="V1210" s="2439"/>
      <c r="W1210" s="2439"/>
      <c r="X1210" s="2439"/>
      <c r="Y1210" s="2440"/>
      <c r="Z1210" s="2404"/>
      <c r="AA1210" s="2405"/>
      <c r="AB1210" s="2441" t="s">
        <v>484</v>
      </c>
      <c r="AC1210" s="2441"/>
      <c r="AD1210" s="2441"/>
      <c r="AE1210" s="2441"/>
      <c r="AF1210" s="2441"/>
      <c r="AG1210" s="2441"/>
      <c r="AH1210" s="2442" t="str">
        <f>①伊勢崎市における事業所基本情報!$I$22&amp;""</f>
        <v/>
      </c>
      <c r="AI1210" s="2442"/>
      <c r="AJ1210" s="2442"/>
      <c r="AK1210" s="2442"/>
      <c r="AL1210" s="2442"/>
      <c r="AM1210" s="2442"/>
      <c r="AN1210" s="2442"/>
      <c r="AO1210" s="2442"/>
      <c r="AP1210" s="2442"/>
      <c r="AQ1210" s="2442"/>
      <c r="AR1210" s="2442"/>
      <c r="AS1210" s="2442"/>
      <c r="AT1210" s="2442"/>
      <c r="AU1210" s="2442"/>
      <c r="AV1210" s="2442"/>
      <c r="AW1210" s="2442"/>
      <c r="AX1210" s="2442"/>
      <c r="AY1210" s="2442"/>
      <c r="AZ1210" s="2442"/>
      <c r="BA1210" s="2442"/>
      <c r="BB1210" s="2442"/>
      <c r="BC1210" s="2442"/>
      <c r="BD1210" s="2442"/>
      <c r="BE1210" s="2442"/>
      <c r="BF1210" s="2442"/>
      <c r="BG1210" s="2442"/>
      <c r="BH1210" s="2386"/>
      <c r="BI1210" s="2386"/>
      <c r="BJ1210" s="2386"/>
      <c r="BK1210" s="2386"/>
      <c r="BL1210" s="1550"/>
      <c r="BM1210" s="1550"/>
      <c r="BN1210" s="1550"/>
      <c r="BO1210" s="2390"/>
      <c r="BP1210" s="1616"/>
      <c r="BQ1210" s="1616"/>
      <c r="BR1210" s="1616"/>
      <c r="BS1210" s="1616"/>
      <c r="BT1210" s="1616"/>
      <c r="BU1210" s="1616"/>
      <c r="BV1210" s="1616"/>
      <c r="BW1210" s="1616"/>
      <c r="BX1210" s="1616"/>
      <c r="BY1210" s="1616"/>
      <c r="BZ1210" s="1616"/>
      <c r="CA1210" s="1616"/>
      <c r="CB1210" s="1616"/>
      <c r="CC1210" s="1616"/>
      <c r="CD1210" s="2391"/>
      <c r="CE1210" s="78"/>
      <c r="CF1210" s="78"/>
      <c r="CG1210" s="77"/>
      <c r="CL1210" s="85"/>
    </row>
    <row r="1211" spans="1:100" ht="12" customHeight="1" x14ac:dyDescent="0.2">
      <c r="A1211" s="132" t="str">
        <f>+IF('⑧一覧からの作成用データ（異動届）'!$AC$52="印刷ＯＫ→",1,"")</f>
        <v/>
      </c>
      <c r="B1211" s="2413"/>
      <c r="C1211" s="2413"/>
      <c r="D1211" s="2396"/>
      <c r="E1211" s="2396"/>
      <c r="F1211" s="2413"/>
      <c r="G1211" s="2413"/>
      <c r="H1211" s="2396"/>
      <c r="I1211" s="2396"/>
      <c r="J1211" s="486"/>
      <c r="K1211" s="2438"/>
      <c r="L1211" s="2439"/>
      <c r="M1211" s="2439"/>
      <c r="N1211" s="2439"/>
      <c r="O1211" s="2439"/>
      <c r="P1211" s="2439"/>
      <c r="Q1211" s="2439"/>
      <c r="R1211" s="2439"/>
      <c r="S1211" s="2439"/>
      <c r="T1211" s="2439"/>
      <c r="U1211" s="2439"/>
      <c r="V1211" s="2439"/>
      <c r="W1211" s="2439"/>
      <c r="X1211" s="2439"/>
      <c r="Y1211" s="2440"/>
      <c r="Z1211" s="2404"/>
      <c r="AA1211" s="2405"/>
      <c r="AB1211" s="1550"/>
      <c r="AC1211" s="1550"/>
      <c r="AD1211" s="1550"/>
      <c r="AE1211" s="1550"/>
      <c r="AF1211" s="1550"/>
      <c r="AG1211" s="1550"/>
      <c r="AH1211" s="2443"/>
      <c r="AI1211" s="2443"/>
      <c r="AJ1211" s="2443"/>
      <c r="AK1211" s="2443"/>
      <c r="AL1211" s="2443"/>
      <c r="AM1211" s="2443"/>
      <c r="AN1211" s="2443"/>
      <c r="AO1211" s="2443"/>
      <c r="AP1211" s="2443"/>
      <c r="AQ1211" s="2443"/>
      <c r="AR1211" s="2443"/>
      <c r="AS1211" s="2443"/>
      <c r="AT1211" s="2443"/>
      <c r="AU1211" s="2443"/>
      <c r="AV1211" s="2443"/>
      <c r="AW1211" s="2443"/>
      <c r="AX1211" s="2443"/>
      <c r="AY1211" s="2443"/>
      <c r="AZ1211" s="2443"/>
      <c r="BA1211" s="2443"/>
      <c r="BB1211" s="2443"/>
      <c r="BC1211" s="2443"/>
      <c r="BD1211" s="2443"/>
      <c r="BE1211" s="2443"/>
      <c r="BF1211" s="2443"/>
      <c r="BG1211" s="2443"/>
      <c r="BH1211" s="2386"/>
      <c r="BI1211" s="2386"/>
      <c r="BJ1211" s="2386"/>
      <c r="BK1211" s="2386"/>
      <c r="BL1211" s="1550" t="s">
        <v>3</v>
      </c>
      <c r="BM1211" s="1550"/>
      <c r="BN1211" s="1550"/>
      <c r="BO1211" s="1708" t="str">
        <f>①伊勢崎市における事業所基本情報!$I$37&amp;""</f>
        <v/>
      </c>
      <c r="BP1211" s="1709"/>
      <c r="BQ1211" s="1709"/>
      <c r="BR1211" s="1709"/>
      <c r="BS1211" s="1709"/>
      <c r="BT1211" s="1709"/>
      <c r="BU1211" s="1709"/>
      <c r="BV1211" s="1709"/>
      <c r="BW1211" s="1709"/>
      <c r="BX1211" s="1709"/>
      <c r="BY1211" s="1709"/>
      <c r="BZ1211" s="1709"/>
      <c r="CA1211" s="1709"/>
      <c r="CB1211" s="1709"/>
      <c r="CC1211" s="1709"/>
      <c r="CD1211" s="2444"/>
      <c r="CE1211" s="78"/>
      <c r="CF1211" s="78"/>
      <c r="CG1211" s="77"/>
      <c r="CL1211" s="85"/>
      <c r="CM1211" s="85"/>
    </row>
    <row r="1212" spans="1:100" ht="12" customHeight="1" x14ac:dyDescent="0.2">
      <c r="A1212" s="132" t="str">
        <f>+IF('⑧一覧からの作成用データ（異動届）'!$AC$52="印刷ＯＫ→",1,"")</f>
        <v/>
      </c>
      <c r="B1212" s="2413"/>
      <c r="C1212" s="2413"/>
      <c r="D1212" s="2396"/>
      <c r="E1212" s="2396"/>
      <c r="F1212" s="2413"/>
      <c r="G1212" s="2413"/>
      <c r="H1212" s="2396"/>
      <c r="I1212" s="2396"/>
      <c r="J1212" s="486"/>
      <c r="K1212" s="2438"/>
      <c r="L1212" s="2439"/>
      <c r="M1212" s="2439"/>
      <c r="N1212" s="2439"/>
      <c r="O1212" s="2439"/>
      <c r="P1212" s="2439"/>
      <c r="Q1212" s="2439"/>
      <c r="R1212" s="2439"/>
      <c r="S1212" s="2439"/>
      <c r="T1212" s="2439"/>
      <c r="U1212" s="2439"/>
      <c r="V1212" s="2439"/>
      <c r="W1212" s="2439"/>
      <c r="X1212" s="2439"/>
      <c r="Y1212" s="2440"/>
      <c r="Z1212" s="2404"/>
      <c r="AA1212" s="2405"/>
      <c r="AB1212" s="1550"/>
      <c r="AC1212" s="1550"/>
      <c r="AD1212" s="1550"/>
      <c r="AE1212" s="1550"/>
      <c r="AF1212" s="1550"/>
      <c r="AG1212" s="1550"/>
      <c r="AH1212" s="2443"/>
      <c r="AI1212" s="2443"/>
      <c r="AJ1212" s="2443"/>
      <c r="AK1212" s="2443"/>
      <c r="AL1212" s="2443"/>
      <c r="AM1212" s="2443"/>
      <c r="AN1212" s="2443"/>
      <c r="AO1212" s="2443"/>
      <c r="AP1212" s="2443"/>
      <c r="AQ1212" s="2443"/>
      <c r="AR1212" s="2443"/>
      <c r="AS1212" s="2443"/>
      <c r="AT1212" s="2443"/>
      <c r="AU1212" s="2443"/>
      <c r="AV1212" s="2443"/>
      <c r="AW1212" s="2443"/>
      <c r="AX1212" s="2443"/>
      <c r="AY1212" s="2443"/>
      <c r="AZ1212" s="2443"/>
      <c r="BA1212" s="2443"/>
      <c r="BB1212" s="2443"/>
      <c r="BC1212" s="2443"/>
      <c r="BD1212" s="2443"/>
      <c r="BE1212" s="2443"/>
      <c r="BF1212" s="2443"/>
      <c r="BG1212" s="2443"/>
      <c r="BH1212" s="2386"/>
      <c r="BI1212" s="2386"/>
      <c r="BJ1212" s="2386"/>
      <c r="BK1212" s="2386"/>
      <c r="BL1212" s="1550"/>
      <c r="BM1212" s="1550"/>
      <c r="BN1212" s="1550"/>
      <c r="BO1212" s="1711"/>
      <c r="BP1212" s="1712"/>
      <c r="BQ1212" s="1712"/>
      <c r="BR1212" s="1712"/>
      <c r="BS1212" s="1712"/>
      <c r="BT1212" s="1712"/>
      <c r="BU1212" s="1712"/>
      <c r="BV1212" s="1712"/>
      <c r="BW1212" s="1712"/>
      <c r="BX1212" s="1712"/>
      <c r="BY1212" s="1712"/>
      <c r="BZ1212" s="1712"/>
      <c r="CA1212" s="1712"/>
      <c r="CB1212" s="1712"/>
      <c r="CC1212" s="1712"/>
      <c r="CD1212" s="2445"/>
      <c r="CE1212" s="78"/>
      <c r="CF1212" s="78"/>
      <c r="CG1212" s="77"/>
      <c r="CL1212" s="85"/>
      <c r="CM1212" s="85"/>
    </row>
    <row r="1213" spans="1:100" ht="12" customHeight="1" x14ac:dyDescent="0.2">
      <c r="A1213" s="132" t="str">
        <f>+IF('⑧一覧からの作成用データ（異動届）'!$AC$52="印刷ＯＫ→",1,"")</f>
        <v/>
      </c>
      <c r="B1213" s="2413"/>
      <c r="C1213" s="2413"/>
      <c r="D1213" s="2396"/>
      <c r="E1213" s="2396"/>
      <c r="F1213" s="2413"/>
      <c r="G1213" s="2413"/>
      <c r="H1213" s="2396"/>
      <c r="I1213" s="2396"/>
      <c r="J1213" s="486"/>
      <c r="K1213" s="47"/>
      <c r="L1213" s="76"/>
      <c r="M1213" s="76"/>
      <c r="N1213" s="76"/>
      <c r="O1213" s="76"/>
      <c r="P1213" s="76"/>
      <c r="Q1213" s="76"/>
      <c r="R1213" s="76"/>
      <c r="S1213" s="76"/>
      <c r="T1213" s="76"/>
      <c r="U1213" s="76"/>
      <c r="V1213" s="76"/>
      <c r="W1213" s="76"/>
      <c r="X1213" s="76"/>
      <c r="Y1213" s="48"/>
      <c r="Z1213" s="2404"/>
      <c r="AA1213" s="2405"/>
      <c r="AB1213" s="1550" t="s">
        <v>474</v>
      </c>
      <c r="AC1213" s="1550"/>
      <c r="AD1213" s="1550"/>
      <c r="AE1213" s="1550"/>
      <c r="AF1213" s="1550"/>
      <c r="AG1213" s="1550"/>
      <c r="AH1213" s="1543" t="str">
        <f>①伊勢崎市における事業所基本情報!$CG$35&amp;""</f>
        <v/>
      </c>
      <c r="AI1213" s="1544"/>
      <c r="AJ1213" s="1543" t="str">
        <f>①伊勢崎市における事業所基本情報!$CH$35&amp;""</f>
        <v/>
      </c>
      <c r="AK1213" s="1544"/>
      <c r="AL1213" s="1543" t="str">
        <f>①伊勢崎市における事業所基本情報!$CI$35&amp;""</f>
        <v/>
      </c>
      <c r="AM1213" s="1544"/>
      <c r="AN1213" s="1543" t="str">
        <f>①伊勢崎市における事業所基本情報!$CJ$35&amp;""</f>
        <v/>
      </c>
      <c r="AO1213" s="1544"/>
      <c r="AP1213" s="1543" t="str">
        <f>①伊勢崎市における事業所基本情報!$CK$35&amp;""</f>
        <v/>
      </c>
      <c r="AQ1213" s="1544"/>
      <c r="AR1213" s="1543" t="str">
        <f>①伊勢崎市における事業所基本情報!$CL$35&amp;""</f>
        <v/>
      </c>
      <c r="AS1213" s="1544"/>
      <c r="AT1213" s="1543" t="str">
        <f>①伊勢崎市における事業所基本情報!$CM$35&amp;""</f>
        <v/>
      </c>
      <c r="AU1213" s="1544"/>
      <c r="AV1213" s="1543" t="str">
        <f>①伊勢崎市における事業所基本情報!$CN$35&amp;""</f>
        <v/>
      </c>
      <c r="AW1213" s="1544"/>
      <c r="AX1213" s="1543" t="str">
        <f>①伊勢崎市における事業所基本情報!$CO$35&amp;""</f>
        <v/>
      </c>
      <c r="AY1213" s="1544"/>
      <c r="AZ1213" s="1543" t="str">
        <f>①伊勢崎市における事業所基本情報!$CP$35&amp;""</f>
        <v/>
      </c>
      <c r="BA1213" s="1544"/>
      <c r="BB1213" s="1543" t="str">
        <f>①伊勢崎市における事業所基本情報!$CQ$35&amp;""</f>
        <v/>
      </c>
      <c r="BC1213" s="1544"/>
      <c r="BD1213" s="1543" t="str">
        <f>①伊勢崎市における事業所基本情報!$CR$35&amp;""</f>
        <v/>
      </c>
      <c r="BE1213" s="1544"/>
      <c r="BF1213" s="1736" t="str">
        <f>①伊勢崎市における事業所基本情報!$CS$35&amp;""</f>
        <v/>
      </c>
      <c r="BG1213" s="1737"/>
      <c r="BH1213" s="2386"/>
      <c r="BI1213" s="2386"/>
      <c r="BJ1213" s="2386"/>
      <c r="BK1213" s="2386"/>
      <c r="BL1213" s="1550" t="s">
        <v>4</v>
      </c>
      <c r="BM1213" s="1550"/>
      <c r="BN1213" s="1550"/>
      <c r="BO1213" s="1714" t="str">
        <f>①伊勢崎市における事業所基本情報!$I$39&amp;""</f>
        <v/>
      </c>
      <c r="BP1213" s="1715"/>
      <c r="BQ1213" s="1715"/>
      <c r="BR1213" s="1715"/>
      <c r="BS1213" s="1715"/>
      <c r="BT1213" s="1715"/>
      <c r="BU1213" s="1715"/>
      <c r="BV1213" s="1715"/>
      <c r="BW1213" s="1715"/>
      <c r="BX1213" s="1715"/>
      <c r="BY1213" s="1715"/>
      <c r="BZ1213" s="1715"/>
      <c r="CA1213" s="1715"/>
      <c r="CB1213" s="1715"/>
      <c r="CC1213" s="1715"/>
      <c r="CD1213" s="2340"/>
      <c r="CE1213" s="78"/>
      <c r="CF1213" s="78"/>
      <c r="CL1213" s="85"/>
      <c r="CM1213" s="85"/>
      <c r="CN1213" s="85"/>
      <c r="CO1213" s="85"/>
      <c r="CP1213" s="85"/>
      <c r="CQ1213" s="85"/>
      <c r="CR1213" s="85"/>
      <c r="CS1213" s="85"/>
      <c r="CT1213" s="85"/>
    </row>
    <row r="1214" spans="1:100" ht="12" customHeight="1" thickBot="1" x14ac:dyDescent="0.25">
      <c r="A1214" s="132" t="str">
        <f>+IF('⑧一覧からの作成用データ（異動届）'!$AC$52="印刷ＯＫ→",1,"")</f>
        <v/>
      </c>
      <c r="B1214" s="2413"/>
      <c r="C1214" s="2413"/>
      <c r="D1214" s="2396"/>
      <c r="E1214" s="2396"/>
      <c r="F1214" s="2413"/>
      <c r="G1214" s="2413"/>
      <c r="H1214" s="2396"/>
      <c r="I1214" s="2396"/>
      <c r="J1214" s="486"/>
      <c r="K1214" s="49"/>
      <c r="L1214" s="19"/>
      <c r="M1214" s="19"/>
      <c r="N1214" s="19"/>
      <c r="O1214" s="19"/>
      <c r="P1214" s="19"/>
      <c r="Q1214" s="19"/>
      <c r="R1214" s="19"/>
      <c r="S1214" s="19"/>
      <c r="T1214" s="19"/>
      <c r="U1214" s="19"/>
      <c r="V1214" s="19"/>
      <c r="W1214" s="19"/>
      <c r="X1214" s="19"/>
      <c r="Y1214" s="50"/>
      <c r="Z1214" s="2406"/>
      <c r="AA1214" s="2407"/>
      <c r="AB1214" s="1550"/>
      <c r="AC1214" s="1550"/>
      <c r="AD1214" s="1550"/>
      <c r="AE1214" s="1550"/>
      <c r="AF1214" s="1550"/>
      <c r="AG1214" s="1550"/>
      <c r="AH1214" s="1620"/>
      <c r="AI1214" s="1621"/>
      <c r="AJ1214" s="1620"/>
      <c r="AK1214" s="1621"/>
      <c r="AL1214" s="1620"/>
      <c r="AM1214" s="1621"/>
      <c r="AN1214" s="1545"/>
      <c r="AO1214" s="1546"/>
      <c r="AP1214" s="1545"/>
      <c r="AQ1214" s="1546"/>
      <c r="AR1214" s="1545"/>
      <c r="AS1214" s="1546"/>
      <c r="AT1214" s="1545"/>
      <c r="AU1214" s="1546"/>
      <c r="AV1214" s="1545"/>
      <c r="AW1214" s="1546"/>
      <c r="AX1214" s="1545"/>
      <c r="AY1214" s="1546"/>
      <c r="AZ1214" s="1545"/>
      <c r="BA1214" s="1546"/>
      <c r="BB1214" s="1545"/>
      <c r="BC1214" s="1546"/>
      <c r="BD1214" s="1545"/>
      <c r="BE1214" s="1546"/>
      <c r="BF1214" s="1738"/>
      <c r="BG1214" s="1543"/>
      <c r="BH1214" s="2387"/>
      <c r="BI1214" s="2387"/>
      <c r="BJ1214" s="2387"/>
      <c r="BK1214" s="2387"/>
      <c r="BL1214" s="1634"/>
      <c r="BM1214" s="1634"/>
      <c r="BN1214" s="1634"/>
      <c r="BO1214" s="2341"/>
      <c r="BP1214" s="2342"/>
      <c r="BQ1214" s="2342"/>
      <c r="BR1214" s="2342"/>
      <c r="BS1214" s="2342"/>
      <c r="BT1214" s="2342"/>
      <c r="BU1214" s="2342"/>
      <c r="BV1214" s="2342"/>
      <c r="BW1214" s="2342"/>
      <c r="BX1214" s="2342"/>
      <c r="BY1214" s="2342"/>
      <c r="BZ1214" s="2342"/>
      <c r="CA1214" s="2342"/>
      <c r="CB1214" s="2342"/>
      <c r="CC1214" s="2342"/>
      <c r="CD1214" s="2343"/>
      <c r="CE1214" s="78"/>
      <c r="CF1214" s="78"/>
      <c r="CG1214" s="77"/>
      <c r="CH1214" s="77"/>
      <c r="CN1214" s="85"/>
      <c r="CO1214" s="85"/>
      <c r="CP1214" s="85"/>
      <c r="CQ1214" s="85"/>
      <c r="CR1214" s="85"/>
      <c r="CS1214" s="85"/>
      <c r="CT1214" s="85"/>
      <c r="CU1214" s="85"/>
      <c r="CV1214" s="85"/>
    </row>
    <row r="1215" spans="1:100" ht="13.5" customHeight="1" x14ac:dyDescent="0.2">
      <c r="A1215" s="132" t="str">
        <f>+IF('⑧一覧からの作成用データ（異動届）'!$AC$52="印刷ＯＫ→",1,"")</f>
        <v/>
      </c>
      <c r="B1215" s="2413"/>
      <c r="C1215" s="2413"/>
      <c r="D1215" s="2396"/>
      <c r="E1215" s="2396"/>
      <c r="F1215" s="2413"/>
      <c r="G1215" s="2413"/>
      <c r="H1215" s="2396"/>
      <c r="I1215" s="2396"/>
      <c r="J1215" s="486"/>
      <c r="K1215" s="2344" t="s">
        <v>22</v>
      </c>
      <c r="L1215" s="2344"/>
      <c r="M1215" s="697" t="s">
        <v>485</v>
      </c>
      <c r="N1215" s="2051"/>
      <c r="O1215" s="2051"/>
      <c r="P1215" s="2051"/>
      <c r="Q1215" s="2051"/>
      <c r="R1215" s="2053"/>
      <c r="S1215" s="1680" t="str">
        <f>'⑧一覧からの作成用データ（異動届）'!$D$52&amp;""</f>
        <v/>
      </c>
      <c r="T1215" s="1681"/>
      <c r="U1215" s="1681"/>
      <c r="V1215" s="1681"/>
      <c r="W1215" s="1681"/>
      <c r="X1215" s="1681"/>
      <c r="Y1215" s="1681"/>
      <c r="Z1215" s="1681"/>
      <c r="AA1215" s="1681"/>
      <c r="AB1215" s="1681"/>
      <c r="AC1215" s="1681"/>
      <c r="AD1215" s="1681"/>
      <c r="AE1215" s="1681"/>
      <c r="AF1215" s="1681"/>
      <c r="AG1215" s="1681"/>
      <c r="AH1215" s="1681"/>
      <c r="AI1215" s="1681"/>
      <c r="AJ1215" s="1681"/>
      <c r="AK1215" s="1681"/>
      <c r="AL1215" s="1681"/>
      <c r="AM1215" s="1681"/>
      <c r="AN1215" s="2345" t="s">
        <v>71</v>
      </c>
      <c r="AO1215" s="2316"/>
      <c r="AP1215" s="2316"/>
      <c r="AQ1215" s="2316"/>
      <c r="AR1215" s="2346"/>
      <c r="AS1215" s="2316" t="s">
        <v>77</v>
      </c>
      <c r="AT1215" s="2316"/>
      <c r="AU1215" s="2316"/>
      <c r="AV1215" s="2316"/>
      <c r="AW1215" s="2346"/>
      <c r="AX1215" s="2315" t="s">
        <v>251</v>
      </c>
      <c r="AY1215" s="2316"/>
      <c r="AZ1215" s="2316"/>
      <c r="BA1215" s="2316"/>
      <c r="BB1215" s="2317"/>
      <c r="BC1215" s="2323" t="s">
        <v>72</v>
      </c>
      <c r="BD1215" s="2323"/>
      <c r="BE1215" s="2324"/>
      <c r="BF1215" s="2030" t="s">
        <v>75</v>
      </c>
      <c r="BG1215" s="2031"/>
      <c r="BH1215" s="2031"/>
      <c r="BI1215" s="2031"/>
      <c r="BJ1215" s="2031"/>
      <c r="BK1215" s="2031"/>
      <c r="BL1215" s="2031"/>
      <c r="BM1215" s="2031"/>
      <c r="BN1215" s="2031"/>
      <c r="BO1215" s="2031"/>
      <c r="BP1215" s="2032"/>
      <c r="BQ1215" s="2329" t="s">
        <v>76</v>
      </c>
      <c r="BR1215" s="2330"/>
      <c r="BS1215" s="2330"/>
      <c r="BT1215" s="2330"/>
      <c r="BU1215" s="2330"/>
      <c r="BV1215" s="2330"/>
      <c r="BW1215" s="2330"/>
      <c r="BX1215" s="2330"/>
      <c r="BY1215" s="2330"/>
      <c r="BZ1215" s="2330"/>
      <c r="CA1215" s="2330"/>
      <c r="CB1215" s="2330"/>
      <c r="CC1215" s="2330"/>
      <c r="CD1215" s="2331"/>
      <c r="CE1215" s="76"/>
      <c r="CF1215" s="76"/>
      <c r="CG1215" s="77"/>
      <c r="CH1215" s="77"/>
      <c r="CN1215" s="85"/>
      <c r="CO1215" s="85"/>
      <c r="CP1215" s="85"/>
      <c r="CQ1215" s="85"/>
      <c r="CR1215" s="85"/>
      <c r="CS1215" s="85"/>
      <c r="CT1215" s="85"/>
      <c r="CU1215" s="85"/>
      <c r="CV1215" s="85"/>
    </row>
    <row r="1216" spans="1:100" ht="13.5" customHeight="1" x14ac:dyDescent="0.2">
      <c r="A1216" s="132" t="str">
        <f>+IF('⑧一覧からの作成用データ（異動届）'!$AC$52="印刷ＯＫ→",1,"")</f>
        <v/>
      </c>
      <c r="B1216" s="2413"/>
      <c r="C1216" s="2413"/>
      <c r="D1216" s="2396"/>
      <c r="E1216" s="2396"/>
      <c r="F1216" s="2413"/>
      <c r="G1216" s="2413"/>
      <c r="H1216" s="2396"/>
      <c r="I1216" s="2396"/>
      <c r="J1216" s="486"/>
      <c r="K1216" s="2344"/>
      <c r="L1216" s="2344"/>
      <c r="M1216" s="2333" t="s">
        <v>3</v>
      </c>
      <c r="N1216" s="2334"/>
      <c r="O1216" s="2334"/>
      <c r="P1216" s="2334"/>
      <c r="Q1216" s="2334"/>
      <c r="R1216" s="2335"/>
      <c r="S1216" s="1568" t="str">
        <f>'⑧一覧からの作成用データ（異動届）'!$C$52&amp;""</f>
        <v/>
      </c>
      <c r="T1216" s="1569"/>
      <c r="U1216" s="1569"/>
      <c r="V1216" s="1569"/>
      <c r="W1216" s="1569"/>
      <c r="X1216" s="1569"/>
      <c r="Y1216" s="1569"/>
      <c r="Z1216" s="1569"/>
      <c r="AA1216" s="1569"/>
      <c r="AB1216" s="1569"/>
      <c r="AC1216" s="1569"/>
      <c r="AD1216" s="1569"/>
      <c r="AE1216" s="1569"/>
      <c r="AF1216" s="1569"/>
      <c r="AG1216" s="1569"/>
      <c r="AH1216" s="1569"/>
      <c r="AI1216" s="1569"/>
      <c r="AJ1216" s="1569"/>
      <c r="AK1216" s="1569"/>
      <c r="AL1216" s="1569"/>
      <c r="AM1216" s="1569"/>
      <c r="AN1216" s="2347"/>
      <c r="AO1216" s="1613"/>
      <c r="AP1216" s="1613"/>
      <c r="AQ1216" s="1613"/>
      <c r="AR1216" s="2348"/>
      <c r="AS1216" s="1613"/>
      <c r="AT1216" s="1613"/>
      <c r="AU1216" s="1613"/>
      <c r="AV1216" s="1613"/>
      <c r="AW1216" s="2348"/>
      <c r="AX1216" s="2318"/>
      <c r="AY1216" s="1613"/>
      <c r="AZ1216" s="1613"/>
      <c r="BA1216" s="1613"/>
      <c r="BB1216" s="2319"/>
      <c r="BC1216" s="2325"/>
      <c r="BD1216" s="2325"/>
      <c r="BE1216" s="2326"/>
      <c r="BF1216" s="2033"/>
      <c r="BG1216" s="2034"/>
      <c r="BH1216" s="2034"/>
      <c r="BI1216" s="2034"/>
      <c r="BJ1216" s="2034"/>
      <c r="BK1216" s="2034"/>
      <c r="BL1216" s="2034"/>
      <c r="BM1216" s="2034"/>
      <c r="BN1216" s="2034"/>
      <c r="BO1216" s="2034"/>
      <c r="BP1216" s="2035"/>
      <c r="BQ1216" s="2332"/>
      <c r="BR1216" s="1590"/>
      <c r="BS1216" s="1590"/>
      <c r="BT1216" s="1590"/>
      <c r="BU1216" s="1590"/>
      <c r="BV1216" s="1590"/>
      <c r="BW1216" s="1590"/>
      <c r="BX1216" s="1590"/>
      <c r="BY1216" s="1590"/>
      <c r="BZ1216" s="1590"/>
      <c r="CA1216" s="1590"/>
      <c r="CB1216" s="1590"/>
      <c r="CC1216" s="1590"/>
      <c r="CD1216" s="1690"/>
      <c r="CE1216" s="76"/>
      <c r="CF1216" s="76"/>
      <c r="CG1216" s="77"/>
      <c r="CH1216" s="77"/>
      <c r="CN1216" s="85"/>
      <c r="CO1216" s="85"/>
      <c r="CP1216" s="85"/>
      <c r="CQ1216" s="85"/>
      <c r="CR1216" s="85"/>
      <c r="CS1216" s="85"/>
      <c r="CT1216" s="85"/>
      <c r="CU1216" s="85"/>
      <c r="CV1216" s="85"/>
    </row>
    <row r="1217" spans="1:100" ht="13.5" customHeight="1" x14ac:dyDescent="0.2">
      <c r="A1217" s="132" t="str">
        <f>+IF('⑧一覧からの作成用データ（異動届）'!$AC$52="印刷ＯＫ→",1,"")</f>
        <v/>
      </c>
      <c r="B1217" s="2413"/>
      <c r="C1217" s="2413"/>
      <c r="D1217" s="2396"/>
      <c r="E1217" s="2396"/>
      <c r="F1217" s="2413"/>
      <c r="G1217" s="2413"/>
      <c r="H1217" s="2396"/>
      <c r="I1217" s="2396"/>
      <c r="J1217" s="486"/>
      <c r="K1217" s="2344"/>
      <c r="L1217" s="2344"/>
      <c r="M1217" s="1559"/>
      <c r="N1217" s="2052"/>
      <c r="O1217" s="2052"/>
      <c r="P1217" s="2052"/>
      <c r="Q1217" s="2052"/>
      <c r="R1217" s="2054"/>
      <c r="S1217" s="1570"/>
      <c r="T1217" s="1571"/>
      <c r="U1217" s="1571"/>
      <c r="V1217" s="1571"/>
      <c r="W1217" s="1571"/>
      <c r="X1217" s="1571"/>
      <c r="Y1217" s="1571"/>
      <c r="Z1217" s="1571"/>
      <c r="AA1217" s="1571"/>
      <c r="AB1217" s="1571"/>
      <c r="AC1217" s="1571"/>
      <c r="AD1217" s="1571"/>
      <c r="AE1217" s="1571"/>
      <c r="AF1217" s="1571"/>
      <c r="AG1217" s="1571"/>
      <c r="AH1217" s="1571"/>
      <c r="AI1217" s="1571"/>
      <c r="AJ1217" s="1571"/>
      <c r="AK1217" s="1571"/>
      <c r="AL1217" s="1571"/>
      <c r="AM1217" s="1571"/>
      <c r="AN1217" s="2347"/>
      <c r="AO1217" s="1613"/>
      <c r="AP1217" s="1613"/>
      <c r="AQ1217" s="1613"/>
      <c r="AR1217" s="2348"/>
      <c r="AS1217" s="1613"/>
      <c r="AT1217" s="1613"/>
      <c r="AU1217" s="1613"/>
      <c r="AV1217" s="1613"/>
      <c r="AW1217" s="2348"/>
      <c r="AX1217" s="2318"/>
      <c r="AY1217" s="1613"/>
      <c r="AZ1217" s="1613"/>
      <c r="BA1217" s="1613"/>
      <c r="BB1217" s="2319"/>
      <c r="BC1217" s="2325"/>
      <c r="BD1217" s="2325"/>
      <c r="BE1217" s="2326"/>
      <c r="BF1217" s="2033"/>
      <c r="BG1217" s="2034"/>
      <c r="BH1217" s="2034"/>
      <c r="BI1217" s="2034"/>
      <c r="BJ1217" s="2034"/>
      <c r="BK1217" s="2034"/>
      <c r="BL1217" s="2034"/>
      <c r="BM1217" s="2034"/>
      <c r="BN1217" s="2034"/>
      <c r="BO1217" s="2034"/>
      <c r="BP1217" s="2035"/>
      <c r="BQ1217" s="2332"/>
      <c r="BR1217" s="1590"/>
      <c r="BS1217" s="1590"/>
      <c r="BT1217" s="1590"/>
      <c r="BU1217" s="1590"/>
      <c r="BV1217" s="1590"/>
      <c r="BW1217" s="1590"/>
      <c r="BX1217" s="1590"/>
      <c r="BY1217" s="1590"/>
      <c r="BZ1217" s="1590"/>
      <c r="CA1217" s="1590"/>
      <c r="CB1217" s="1590"/>
      <c r="CC1217" s="1590"/>
      <c r="CD1217" s="1690"/>
      <c r="CE1217" s="76"/>
      <c r="CF1217" s="76"/>
      <c r="CG1217" s="77"/>
      <c r="CH1217" s="77"/>
      <c r="CN1217" s="85"/>
      <c r="CO1217" s="85"/>
      <c r="CP1217" s="85"/>
      <c r="CQ1217" s="85"/>
      <c r="CR1217" s="85"/>
      <c r="CS1217" s="85"/>
      <c r="CT1217" s="85"/>
      <c r="CU1217" s="85"/>
      <c r="CV1217" s="85"/>
    </row>
    <row r="1218" spans="1:100" ht="13.5" customHeight="1" x14ac:dyDescent="0.2">
      <c r="A1218" s="132" t="str">
        <f>+IF('⑧一覧からの作成用データ（異動届）'!$AC$52="印刷ＯＫ→",1,"")</f>
        <v/>
      </c>
      <c r="B1218" s="2413"/>
      <c r="C1218" s="2413"/>
      <c r="D1218" s="2396"/>
      <c r="E1218" s="2396"/>
      <c r="F1218" s="2413"/>
      <c r="G1218" s="2413"/>
      <c r="H1218" s="2396"/>
      <c r="I1218" s="2396"/>
      <c r="J1218" s="486"/>
      <c r="K1218" s="2344"/>
      <c r="L1218" s="2344"/>
      <c r="M1218" s="697" t="s">
        <v>16</v>
      </c>
      <c r="N1218" s="2051"/>
      <c r="O1218" s="2051"/>
      <c r="P1218" s="2051"/>
      <c r="Q1218" s="2051"/>
      <c r="R1218" s="2053"/>
      <c r="S1218" s="2336" t="str">
        <f>IF('⑧一覧からの作成用データ（異動届）'!$E$52="","",'⑧一覧からの作成用データ（異動届）'!$E$52)</f>
        <v/>
      </c>
      <c r="T1218" s="2337"/>
      <c r="U1218" s="2337"/>
      <c r="V1218" s="2337"/>
      <c r="W1218" s="2337"/>
      <c r="X1218" s="2337"/>
      <c r="Y1218" s="2337"/>
      <c r="Z1218" s="2337"/>
      <c r="AA1218" s="2337"/>
      <c r="AB1218" s="2337"/>
      <c r="AC1218" s="2337"/>
      <c r="AD1218" s="2337"/>
      <c r="AE1218" s="2337"/>
      <c r="AF1218" s="2337"/>
      <c r="AG1218" s="2337"/>
      <c r="AH1218" s="2337"/>
      <c r="AI1218" s="2337"/>
      <c r="AJ1218" s="2337"/>
      <c r="AK1218" s="2337"/>
      <c r="AL1218" s="2337"/>
      <c r="AM1218" s="2337"/>
      <c r="AN1218" s="2347"/>
      <c r="AO1218" s="1613"/>
      <c r="AP1218" s="1613"/>
      <c r="AQ1218" s="1613"/>
      <c r="AR1218" s="2348"/>
      <c r="AS1218" s="1613"/>
      <c r="AT1218" s="1613"/>
      <c r="AU1218" s="1613"/>
      <c r="AV1218" s="1613"/>
      <c r="AW1218" s="2348"/>
      <c r="AX1218" s="2318"/>
      <c r="AY1218" s="1613"/>
      <c r="AZ1218" s="1613"/>
      <c r="BA1218" s="1613"/>
      <c r="BB1218" s="2319"/>
      <c r="BC1218" s="2325"/>
      <c r="BD1218" s="2325"/>
      <c r="BE1218" s="2326"/>
      <c r="BF1218" s="2033" t="str">
        <f>IFERROR(IF(BF1220="3","310",IF(BF1220="1",300,IF(BF1220="2",203,IF(BF1220="4",301,IF(BF1220="5",301,IF(BF1220=6,401,)))))),"")&amp;""</f>
        <v/>
      </c>
      <c r="BG1218" s="2034"/>
      <c r="BH1218" s="2034"/>
      <c r="BI1218" s="2034"/>
      <c r="BJ1218" s="2034"/>
      <c r="BK1218" s="2034"/>
      <c r="BL1218" s="2034"/>
      <c r="BM1218" s="2034"/>
      <c r="BN1218" s="2034"/>
      <c r="BO1218" s="2034"/>
      <c r="BP1218" s="2035"/>
      <c r="BQ1218" s="2332"/>
      <c r="BR1218" s="1590"/>
      <c r="BS1218" s="1590"/>
      <c r="BT1218" s="1590"/>
      <c r="BU1218" s="1590"/>
      <c r="BV1218" s="1590"/>
      <c r="BW1218" s="1590"/>
      <c r="BX1218" s="1590"/>
      <c r="BY1218" s="1590"/>
      <c r="BZ1218" s="1590"/>
      <c r="CA1218" s="1590"/>
      <c r="CB1218" s="1590"/>
      <c r="CC1218" s="1590"/>
      <c r="CD1218" s="1690"/>
      <c r="CE1218" s="76"/>
      <c r="CF1218" s="76"/>
      <c r="CG1218" s="77"/>
      <c r="CH1218" s="77"/>
      <c r="CN1218" s="85"/>
      <c r="CO1218" s="85"/>
      <c r="CP1218" s="85"/>
      <c r="CQ1218" s="85"/>
      <c r="CR1218" s="85"/>
      <c r="CS1218" s="85"/>
      <c r="CT1218" s="85"/>
      <c r="CU1218" s="85"/>
      <c r="CV1218" s="85"/>
    </row>
    <row r="1219" spans="1:100" ht="13.5" customHeight="1" thickBot="1" x14ac:dyDescent="0.25">
      <c r="A1219" s="132" t="str">
        <f>+IF('⑧一覧からの作成用データ（異動届）'!$AC$52="印刷ＯＫ→",1,"")</f>
        <v/>
      </c>
      <c r="B1219" s="2413"/>
      <c r="C1219" s="2413"/>
      <c r="D1219" s="2396"/>
      <c r="E1219" s="2396"/>
      <c r="F1219" s="2413"/>
      <c r="G1219" s="2413"/>
      <c r="H1219" s="2396"/>
      <c r="I1219" s="2396"/>
      <c r="J1219" s="486"/>
      <c r="K1219" s="2344"/>
      <c r="L1219" s="2344"/>
      <c r="M1219" s="1559"/>
      <c r="N1219" s="2052"/>
      <c r="O1219" s="2052"/>
      <c r="P1219" s="2052"/>
      <c r="Q1219" s="2052"/>
      <c r="R1219" s="2054"/>
      <c r="S1219" s="2338"/>
      <c r="T1219" s="2339"/>
      <c r="U1219" s="2339"/>
      <c r="V1219" s="2339"/>
      <c r="W1219" s="2339"/>
      <c r="X1219" s="2339"/>
      <c r="Y1219" s="2339"/>
      <c r="Z1219" s="2339"/>
      <c r="AA1219" s="2339"/>
      <c r="AB1219" s="2339"/>
      <c r="AC1219" s="2339"/>
      <c r="AD1219" s="2339"/>
      <c r="AE1219" s="2339"/>
      <c r="AF1219" s="2339"/>
      <c r="AG1219" s="2339"/>
      <c r="AH1219" s="2339"/>
      <c r="AI1219" s="2339"/>
      <c r="AJ1219" s="2339"/>
      <c r="AK1219" s="2339"/>
      <c r="AL1219" s="2339"/>
      <c r="AM1219" s="2339"/>
      <c r="AN1219" s="2349"/>
      <c r="AO1219" s="2321"/>
      <c r="AP1219" s="2321"/>
      <c r="AQ1219" s="2321"/>
      <c r="AR1219" s="2350"/>
      <c r="AS1219" s="2321"/>
      <c r="AT1219" s="2321"/>
      <c r="AU1219" s="2321"/>
      <c r="AV1219" s="2321"/>
      <c r="AW1219" s="2350"/>
      <c r="AX1219" s="2320"/>
      <c r="AY1219" s="2321"/>
      <c r="AZ1219" s="2321"/>
      <c r="BA1219" s="2321"/>
      <c r="BB1219" s="2322"/>
      <c r="BC1219" s="2327"/>
      <c r="BD1219" s="2327"/>
      <c r="BE1219" s="2328"/>
      <c r="BF1219" s="2033"/>
      <c r="BG1219" s="2034"/>
      <c r="BH1219" s="2034"/>
      <c r="BI1219" s="2034"/>
      <c r="BJ1219" s="2034"/>
      <c r="BK1219" s="2034"/>
      <c r="BL1219" s="2034"/>
      <c r="BM1219" s="2034"/>
      <c r="BN1219" s="2034"/>
      <c r="BO1219" s="2034"/>
      <c r="BP1219" s="2035"/>
      <c r="BQ1219" s="2332"/>
      <c r="BR1219" s="1590"/>
      <c r="BS1219" s="1590"/>
      <c r="BT1219" s="1590"/>
      <c r="BU1219" s="1590"/>
      <c r="BV1219" s="1590"/>
      <c r="BW1219" s="1590"/>
      <c r="BX1219" s="1590"/>
      <c r="BY1219" s="1590"/>
      <c r="BZ1219" s="1590"/>
      <c r="CA1219" s="1590"/>
      <c r="CB1219" s="1590"/>
      <c r="CC1219" s="1590"/>
      <c r="CD1219" s="1690"/>
      <c r="CE1219" s="76"/>
      <c r="CF1219" s="76"/>
      <c r="CG1219" s="77"/>
      <c r="CH1219" s="77"/>
      <c r="CN1219" s="85"/>
      <c r="CO1219" s="85"/>
      <c r="CP1219" s="85"/>
      <c r="CQ1219" s="85"/>
      <c r="CR1219" s="85"/>
      <c r="CS1219" s="85"/>
      <c r="CT1219" s="85"/>
      <c r="CU1219" s="85"/>
      <c r="CV1219" s="85"/>
    </row>
    <row r="1220" spans="1:100" ht="13.5" customHeight="1" x14ac:dyDescent="0.2">
      <c r="A1220" s="132" t="str">
        <f>+IF('⑧一覧からの作成用データ（異動届）'!$AC$52="印刷ＯＫ→",1,"")</f>
        <v/>
      </c>
      <c r="B1220" s="2413"/>
      <c r="C1220" s="2413"/>
      <c r="D1220" s="2396"/>
      <c r="E1220" s="2396"/>
      <c r="F1220" s="2413"/>
      <c r="G1220" s="2413"/>
      <c r="H1220" s="2396"/>
      <c r="I1220" s="2396"/>
      <c r="J1220" s="486"/>
      <c r="K1220" s="2344"/>
      <c r="L1220" s="2344"/>
      <c r="M1220" s="697" t="s">
        <v>34</v>
      </c>
      <c r="N1220" s="2051"/>
      <c r="O1220" s="2051"/>
      <c r="P1220" s="2051"/>
      <c r="Q1220" s="2051"/>
      <c r="R1220" s="2053"/>
      <c r="S1220" s="2284" t="s">
        <v>505</v>
      </c>
      <c r="T1220" s="732"/>
      <c r="U1220" s="732"/>
      <c r="V1220" s="732"/>
      <c r="W1220" s="732"/>
      <c r="X1220" s="732"/>
      <c r="Y1220" s="732"/>
      <c r="Z1220" s="732"/>
      <c r="AA1220" s="732"/>
      <c r="AB1220" s="732"/>
      <c r="AC1220" s="732"/>
      <c r="AD1220" s="732"/>
      <c r="AE1220" s="732"/>
      <c r="AF1220" s="732"/>
      <c r="AG1220" s="732"/>
      <c r="AH1220" s="732"/>
      <c r="AI1220" s="732"/>
      <c r="AJ1220" s="732"/>
      <c r="AK1220" s="732"/>
      <c r="AL1220" s="732"/>
      <c r="AM1220" s="732"/>
      <c r="AN1220" s="2286" t="str">
        <f>TEXT('⑧一覧からの作成用データ（異動届）'!$M$52,"#,##0")&amp;""</f>
        <v>0</v>
      </c>
      <c r="AO1220" s="2287"/>
      <c r="AP1220" s="2287"/>
      <c r="AQ1220" s="2287"/>
      <c r="AR1220" s="2288"/>
      <c r="AS1220" s="2295" t="str">
        <f>'⑧一覧からの作成用データ（異動届）'!$N$52&amp;""</f>
        <v/>
      </c>
      <c r="AT1220" s="1566"/>
      <c r="AU1220" s="1566"/>
      <c r="AV1220" s="2247" t="s">
        <v>84</v>
      </c>
      <c r="AW1220" s="2299"/>
      <c r="AX1220" s="2302" t="str">
        <f>'⑧一覧からの作成用データ（異動届）'!$U$52&amp;""</f>
        <v>6</v>
      </c>
      <c r="AY1220" s="1566"/>
      <c r="AZ1220" s="1566"/>
      <c r="BA1220" s="2247" t="s">
        <v>84</v>
      </c>
      <c r="BB1220" s="2248"/>
      <c r="BC1220" s="2253" t="str">
        <f>'⑧一覧からの作成用データ（異動届）'!$R$52&amp;"年"</f>
        <v>年</v>
      </c>
      <c r="BD1220" s="2253"/>
      <c r="BE1220" s="2254"/>
      <c r="BF1220" s="2259" t="str">
        <f>'⑧一覧からの作成用データ（異動届）'!$J$52&amp;""</f>
        <v/>
      </c>
      <c r="BG1220" s="2259"/>
      <c r="BH1220" s="2260"/>
      <c r="BI1220" s="2265" t="s">
        <v>583</v>
      </c>
      <c r="BJ1220" s="2266"/>
      <c r="BK1220" s="2266"/>
      <c r="BL1220" s="2266"/>
      <c r="BM1220" s="2266"/>
      <c r="BN1220" s="2266"/>
      <c r="BO1220" s="2266"/>
      <c r="BP1220" s="2266"/>
      <c r="BQ1220" s="2268" t="str">
        <f>'⑧一覧からの作成用データ（異動届）'!$K$52&amp;""</f>
        <v/>
      </c>
      <c r="BR1220" s="2259"/>
      <c r="BS1220" s="2260"/>
      <c r="BT1220" s="2271" t="s">
        <v>78</v>
      </c>
      <c r="BU1220" s="2272"/>
      <c r="BV1220" s="2272"/>
      <c r="BW1220" s="2272"/>
      <c r="BX1220" s="2272"/>
      <c r="BY1220" s="2272"/>
      <c r="BZ1220" s="2272"/>
      <c r="CA1220" s="2272"/>
      <c r="CB1220" s="2272"/>
      <c r="CC1220" s="2272"/>
      <c r="CD1220" s="2273"/>
      <c r="CE1220" s="76"/>
      <c r="CF1220" s="76"/>
      <c r="CG1220" s="77"/>
      <c r="CH1220" s="77"/>
      <c r="CN1220" s="85"/>
      <c r="CO1220" s="85"/>
      <c r="CP1220" s="85"/>
      <c r="CQ1220" s="85"/>
      <c r="CR1220" s="85"/>
      <c r="CS1220" s="85"/>
      <c r="CT1220" s="85"/>
      <c r="CU1220" s="85"/>
      <c r="CV1220" s="85"/>
    </row>
    <row r="1221" spans="1:100" ht="13.5" customHeight="1" x14ac:dyDescent="0.2">
      <c r="A1221" s="132" t="str">
        <f>+IF('⑧一覧からの作成用データ（異動届）'!$AC$52="印刷ＯＫ→",1,"")</f>
        <v/>
      </c>
      <c r="B1221" s="2413"/>
      <c r="C1221" s="2413"/>
      <c r="D1221" s="2396"/>
      <c r="E1221" s="2396"/>
      <c r="F1221" s="2413"/>
      <c r="G1221" s="2413"/>
      <c r="H1221" s="2396"/>
      <c r="I1221" s="2396"/>
      <c r="J1221" s="486"/>
      <c r="K1221" s="2344"/>
      <c r="L1221" s="2344"/>
      <c r="M1221" s="1559"/>
      <c r="N1221" s="2052"/>
      <c r="O1221" s="2052"/>
      <c r="P1221" s="2052"/>
      <c r="Q1221" s="2052"/>
      <c r="R1221" s="2054"/>
      <c r="S1221" s="2285"/>
      <c r="T1221" s="734"/>
      <c r="U1221" s="734"/>
      <c r="V1221" s="734"/>
      <c r="W1221" s="734"/>
      <c r="X1221" s="734"/>
      <c r="Y1221" s="734"/>
      <c r="Z1221" s="734"/>
      <c r="AA1221" s="734"/>
      <c r="AB1221" s="734"/>
      <c r="AC1221" s="734"/>
      <c r="AD1221" s="734"/>
      <c r="AE1221" s="734"/>
      <c r="AF1221" s="734"/>
      <c r="AG1221" s="734"/>
      <c r="AH1221" s="734"/>
      <c r="AI1221" s="734"/>
      <c r="AJ1221" s="734"/>
      <c r="AK1221" s="734"/>
      <c r="AL1221" s="734"/>
      <c r="AM1221" s="734"/>
      <c r="AN1221" s="2289"/>
      <c r="AO1221" s="2290"/>
      <c r="AP1221" s="2290"/>
      <c r="AQ1221" s="2290"/>
      <c r="AR1221" s="2291"/>
      <c r="AS1221" s="2296"/>
      <c r="AT1221" s="2297"/>
      <c r="AU1221" s="2297"/>
      <c r="AV1221" s="2249"/>
      <c r="AW1221" s="2300"/>
      <c r="AX1221" s="2297"/>
      <c r="AY1221" s="2297"/>
      <c r="AZ1221" s="2297"/>
      <c r="BA1221" s="2249"/>
      <c r="BB1221" s="2250"/>
      <c r="BC1221" s="2255"/>
      <c r="BD1221" s="2255"/>
      <c r="BE1221" s="2256"/>
      <c r="BF1221" s="2261"/>
      <c r="BG1221" s="2261"/>
      <c r="BH1221" s="2262"/>
      <c r="BI1221" s="2267"/>
      <c r="BJ1221" s="2267"/>
      <c r="BK1221" s="2267"/>
      <c r="BL1221" s="2267"/>
      <c r="BM1221" s="2267"/>
      <c r="BN1221" s="2267"/>
      <c r="BO1221" s="2267"/>
      <c r="BP1221" s="2267"/>
      <c r="BQ1221" s="2269"/>
      <c r="BR1221" s="2261"/>
      <c r="BS1221" s="2262"/>
      <c r="BT1221" s="2274"/>
      <c r="BU1221" s="2274"/>
      <c r="BV1221" s="2274"/>
      <c r="BW1221" s="2274"/>
      <c r="BX1221" s="2274"/>
      <c r="BY1221" s="2274"/>
      <c r="BZ1221" s="2274"/>
      <c r="CA1221" s="2274"/>
      <c r="CB1221" s="2274"/>
      <c r="CC1221" s="2274"/>
      <c r="CD1221" s="2275"/>
      <c r="CE1221" s="76"/>
      <c r="CF1221" s="76"/>
      <c r="CG1221" s="77"/>
      <c r="CH1221" s="77"/>
      <c r="CO1221" s="85"/>
      <c r="CP1221" s="85"/>
      <c r="CQ1221" s="85"/>
      <c r="CR1221" s="85"/>
      <c r="CS1221" s="85"/>
      <c r="CT1221" s="85"/>
      <c r="CU1221" s="85"/>
      <c r="CV1221" s="85"/>
    </row>
    <row r="1222" spans="1:100" ht="12.75" customHeight="1" thickBot="1" x14ac:dyDescent="0.25">
      <c r="A1222" s="132" t="str">
        <f>+IF('⑧一覧からの作成用データ（異動届）'!$AC$52="印刷ＯＫ→",1,"")</f>
        <v/>
      </c>
      <c r="B1222" s="2413"/>
      <c r="C1222" s="2413"/>
      <c r="D1222" s="2396"/>
      <c r="E1222" s="2396"/>
      <c r="F1222" s="2413"/>
      <c r="G1222" s="2413"/>
      <c r="H1222" s="2396"/>
      <c r="I1222" s="2396"/>
      <c r="J1222" s="486"/>
      <c r="K1222" s="2344"/>
      <c r="L1222" s="2344"/>
      <c r="M1222" s="2303" t="s">
        <v>477</v>
      </c>
      <c r="N1222" s="2304"/>
      <c r="O1222" s="2304"/>
      <c r="P1222" s="2304"/>
      <c r="Q1222" s="2304"/>
      <c r="R1222" s="2305"/>
      <c r="S1222" s="2312" t="str">
        <f>'⑧一覧からの作成用データ（異動届）'!$F$52&amp;""</f>
        <v/>
      </c>
      <c r="T1222" s="2313"/>
      <c r="U1222" s="2313"/>
      <c r="V1222" s="2313"/>
      <c r="W1222" s="2313"/>
      <c r="X1222" s="2313"/>
      <c r="Y1222" s="2313"/>
      <c r="Z1222" s="2313"/>
      <c r="AA1222" s="2313"/>
      <c r="AB1222" s="2313"/>
      <c r="AC1222" s="2313"/>
      <c r="AD1222" s="2313"/>
      <c r="AE1222" s="2313"/>
      <c r="AF1222" s="2313"/>
      <c r="AG1222" s="2313"/>
      <c r="AH1222" s="2313"/>
      <c r="AI1222" s="2313"/>
      <c r="AJ1222" s="2313"/>
      <c r="AK1222" s="2313"/>
      <c r="AL1222" s="2313"/>
      <c r="AM1222" s="2314"/>
      <c r="AN1222" s="2289"/>
      <c r="AO1222" s="2290"/>
      <c r="AP1222" s="2290"/>
      <c r="AQ1222" s="2290"/>
      <c r="AR1222" s="2291"/>
      <c r="AS1222" s="2298"/>
      <c r="AT1222" s="1567"/>
      <c r="AU1222" s="1567"/>
      <c r="AV1222" s="2251"/>
      <c r="AW1222" s="2301"/>
      <c r="AX1222" s="1567"/>
      <c r="AY1222" s="1567"/>
      <c r="AZ1222" s="1567"/>
      <c r="BA1222" s="2251"/>
      <c r="BB1222" s="2252"/>
      <c r="BC1222" s="2257"/>
      <c r="BD1222" s="2257"/>
      <c r="BE1222" s="2258"/>
      <c r="BF1222" s="2263"/>
      <c r="BG1222" s="2263"/>
      <c r="BH1222" s="2264"/>
      <c r="BI1222" s="2267"/>
      <c r="BJ1222" s="2267"/>
      <c r="BK1222" s="2267"/>
      <c r="BL1222" s="2267"/>
      <c r="BM1222" s="2267"/>
      <c r="BN1222" s="2267"/>
      <c r="BO1222" s="2267"/>
      <c r="BP1222" s="2267"/>
      <c r="BQ1222" s="2270"/>
      <c r="BR1222" s="2263"/>
      <c r="BS1222" s="2264"/>
      <c r="BT1222" s="2274"/>
      <c r="BU1222" s="2274"/>
      <c r="BV1222" s="2274"/>
      <c r="BW1222" s="2274"/>
      <c r="BX1222" s="2274"/>
      <c r="BY1222" s="2274"/>
      <c r="BZ1222" s="2274"/>
      <c r="CA1222" s="2274"/>
      <c r="CB1222" s="2274"/>
      <c r="CC1222" s="2274"/>
      <c r="CD1222" s="2275"/>
      <c r="CE1222" s="76"/>
      <c r="CF1222" s="76"/>
      <c r="CG1222" s="77"/>
      <c r="CH1222" s="77"/>
      <c r="CO1222" s="85"/>
      <c r="CP1222" s="85"/>
      <c r="CQ1222" s="85"/>
      <c r="CR1222" s="85"/>
      <c r="CS1222" s="85"/>
      <c r="CT1222" s="85"/>
      <c r="CU1222" s="85"/>
      <c r="CV1222" s="85"/>
    </row>
    <row r="1223" spans="1:100" ht="12.75" customHeight="1" x14ac:dyDescent="0.2">
      <c r="A1223" s="132" t="str">
        <f>+IF('⑧一覧からの作成用データ（異動届）'!$AC$52="印刷ＯＫ→",1,"")</f>
        <v/>
      </c>
      <c r="B1223" s="2413"/>
      <c r="C1223" s="2413"/>
      <c r="D1223" s="2396"/>
      <c r="E1223" s="2396"/>
      <c r="F1223" s="2413"/>
      <c r="G1223" s="2413"/>
      <c r="H1223" s="2396"/>
      <c r="I1223" s="2396"/>
      <c r="J1223" s="486"/>
      <c r="K1223" s="2344"/>
      <c r="L1223" s="2344"/>
      <c r="M1223" s="2306"/>
      <c r="N1223" s="2307"/>
      <c r="O1223" s="2307"/>
      <c r="P1223" s="2307"/>
      <c r="Q1223" s="2307"/>
      <c r="R1223" s="2308"/>
      <c r="S1223" s="1568"/>
      <c r="T1223" s="1569"/>
      <c r="U1223" s="1569"/>
      <c r="V1223" s="1569"/>
      <c r="W1223" s="1569"/>
      <c r="X1223" s="1569"/>
      <c r="Y1223" s="1569"/>
      <c r="Z1223" s="1569"/>
      <c r="AA1223" s="1569"/>
      <c r="AB1223" s="1569"/>
      <c r="AC1223" s="1569"/>
      <c r="AD1223" s="1569"/>
      <c r="AE1223" s="1569"/>
      <c r="AF1223" s="1569"/>
      <c r="AG1223" s="1569"/>
      <c r="AH1223" s="1569"/>
      <c r="AI1223" s="1569"/>
      <c r="AJ1223" s="1569"/>
      <c r="AK1223" s="1569"/>
      <c r="AL1223" s="1569"/>
      <c r="AM1223" s="1725"/>
      <c r="AN1223" s="2289"/>
      <c r="AO1223" s="2290"/>
      <c r="AP1223" s="2290"/>
      <c r="AQ1223" s="2290"/>
      <c r="AR1223" s="2291"/>
      <c r="AS1223" s="2295" t="str">
        <f>'⑧一覧からの作成用データ（異動届）'!$O$52&amp;""</f>
        <v/>
      </c>
      <c r="AT1223" s="1566"/>
      <c r="AU1223" s="1566"/>
      <c r="AV1223" s="2247" t="s">
        <v>81</v>
      </c>
      <c r="AW1223" s="2299"/>
      <c r="AX1223" s="1566" t="str">
        <f>'⑧一覧からの作成用データ（異動届）'!V52&amp;""</f>
        <v>5</v>
      </c>
      <c r="AY1223" s="1566"/>
      <c r="AZ1223" s="1566"/>
      <c r="BA1223" s="2247" t="s">
        <v>81</v>
      </c>
      <c r="BB1223" s="2248"/>
      <c r="BC1223" s="2351" t="str">
        <f>'⑧一覧からの作成用データ（異動届）'!$S$52&amp;"月"</f>
        <v>月</v>
      </c>
      <c r="BD1223" s="2352"/>
      <c r="BE1223" s="2353"/>
      <c r="BF1223" s="2360" t="s">
        <v>108</v>
      </c>
      <c r="BG1223" s="2361"/>
      <c r="BH1223" s="2361"/>
      <c r="BI1223" s="2267"/>
      <c r="BJ1223" s="2267"/>
      <c r="BK1223" s="2267"/>
      <c r="BL1223" s="2267"/>
      <c r="BM1223" s="2267"/>
      <c r="BN1223" s="2267"/>
      <c r="BO1223" s="2267"/>
      <c r="BP1223" s="2267"/>
      <c r="BQ1223" s="2364" t="s">
        <v>497</v>
      </c>
      <c r="BR1223" s="2365"/>
      <c r="BS1223" s="2365"/>
      <c r="BT1223" s="2274"/>
      <c r="BU1223" s="2274"/>
      <c r="BV1223" s="2274"/>
      <c r="BW1223" s="2274"/>
      <c r="BX1223" s="2274"/>
      <c r="BY1223" s="2274"/>
      <c r="BZ1223" s="2274"/>
      <c r="CA1223" s="2274"/>
      <c r="CB1223" s="2274"/>
      <c r="CC1223" s="2274"/>
      <c r="CD1223" s="2275"/>
      <c r="CE1223" s="76"/>
      <c r="CF1223" s="76"/>
      <c r="CG1223" s="77"/>
      <c r="CH1223" s="77"/>
      <c r="CO1223" s="85"/>
      <c r="CP1223" s="85"/>
      <c r="CQ1223" s="85"/>
      <c r="CR1223" s="85"/>
      <c r="CS1223" s="85"/>
      <c r="CT1223" s="85"/>
      <c r="CU1223" s="85"/>
      <c r="CV1223" s="85"/>
    </row>
    <row r="1224" spans="1:100" ht="12.75" customHeight="1" x14ac:dyDescent="0.2">
      <c r="A1224" s="132" t="str">
        <f>+IF('⑧一覧からの作成用データ（異動届）'!$AC$52="印刷ＯＫ→",1,"")</f>
        <v/>
      </c>
      <c r="B1224" s="2413"/>
      <c r="C1224" s="2413"/>
      <c r="D1224" s="2396"/>
      <c r="E1224" s="2396"/>
      <c r="F1224" s="2413"/>
      <c r="G1224" s="2413"/>
      <c r="H1224" s="2396"/>
      <c r="I1224" s="2396"/>
      <c r="J1224" s="486"/>
      <c r="K1224" s="2344"/>
      <c r="L1224" s="2344"/>
      <c r="M1224" s="2309"/>
      <c r="N1224" s="2310"/>
      <c r="O1224" s="2310"/>
      <c r="P1224" s="2310"/>
      <c r="Q1224" s="2310"/>
      <c r="R1224" s="2311"/>
      <c r="S1224" s="1570"/>
      <c r="T1224" s="1571"/>
      <c r="U1224" s="1571"/>
      <c r="V1224" s="1571"/>
      <c r="W1224" s="1571"/>
      <c r="X1224" s="1571"/>
      <c r="Y1224" s="1571"/>
      <c r="Z1224" s="1571"/>
      <c r="AA1224" s="1571"/>
      <c r="AB1224" s="1571"/>
      <c r="AC1224" s="1571"/>
      <c r="AD1224" s="1571"/>
      <c r="AE1224" s="1571"/>
      <c r="AF1224" s="1571"/>
      <c r="AG1224" s="1571"/>
      <c r="AH1224" s="1571"/>
      <c r="AI1224" s="1571"/>
      <c r="AJ1224" s="1571"/>
      <c r="AK1224" s="1571"/>
      <c r="AL1224" s="1571"/>
      <c r="AM1224" s="1726"/>
      <c r="AN1224" s="2289"/>
      <c r="AO1224" s="2290"/>
      <c r="AP1224" s="2290"/>
      <c r="AQ1224" s="2290"/>
      <c r="AR1224" s="2291"/>
      <c r="AS1224" s="2296"/>
      <c r="AT1224" s="2297"/>
      <c r="AU1224" s="2297"/>
      <c r="AV1224" s="2249"/>
      <c r="AW1224" s="2300"/>
      <c r="AX1224" s="2297"/>
      <c r="AY1224" s="2297"/>
      <c r="AZ1224" s="2297"/>
      <c r="BA1224" s="2249"/>
      <c r="BB1224" s="2250"/>
      <c r="BC1224" s="2354"/>
      <c r="BD1224" s="2355"/>
      <c r="BE1224" s="2356"/>
      <c r="BF1224" s="2362"/>
      <c r="BG1224" s="2363"/>
      <c r="BH1224" s="2363"/>
      <c r="BI1224" s="2267"/>
      <c r="BJ1224" s="2267"/>
      <c r="BK1224" s="2267"/>
      <c r="BL1224" s="2267"/>
      <c r="BM1224" s="2267"/>
      <c r="BN1224" s="2267"/>
      <c r="BO1224" s="2267"/>
      <c r="BP1224" s="2267"/>
      <c r="BQ1224" s="2366"/>
      <c r="BR1224" s="2367"/>
      <c r="BS1224" s="2367"/>
      <c r="BT1224" s="2274"/>
      <c r="BU1224" s="2274"/>
      <c r="BV1224" s="2274"/>
      <c r="BW1224" s="2274"/>
      <c r="BX1224" s="2274"/>
      <c r="BY1224" s="2274"/>
      <c r="BZ1224" s="2274"/>
      <c r="CA1224" s="2274"/>
      <c r="CB1224" s="2274"/>
      <c r="CC1224" s="2274"/>
      <c r="CD1224" s="2275"/>
      <c r="CE1224" s="76"/>
      <c r="CF1224" s="76"/>
      <c r="CG1224" s="77"/>
      <c r="CH1224" s="77"/>
      <c r="CN1224" s="85"/>
      <c r="CO1224" s="85"/>
      <c r="CP1224" s="85"/>
      <c r="CQ1224" s="85"/>
      <c r="CR1224" s="85"/>
      <c r="CS1224" s="85"/>
      <c r="CT1224" s="87"/>
      <c r="CU1224" s="85"/>
      <c r="CV1224" s="85"/>
    </row>
    <row r="1225" spans="1:100" ht="12.75" customHeight="1" x14ac:dyDescent="0.2">
      <c r="A1225" s="132" t="str">
        <f>+IF('⑧一覧からの作成用データ（異動届）'!$AC$52="印刷ＯＫ→",1,"")</f>
        <v/>
      </c>
      <c r="B1225" s="2413"/>
      <c r="C1225" s="2413"/>
      <c r="D1225" s="2396"/>
      <c r="E1225" s="2396"/>
      <c r="F1225" s="2413"/>
      <c r="G1225" s="2413"/>
      <c r="H1225" s="2396"/>
      <c r="I1225" s="2396"/>
      <c r="J1225" s="486"/>
      <c r="K1225" s="2344"/>
      <c r="L1225" s="2344"/>
      <c r="M1225" s="697" t="s">
        <v>5</v>
      </c>
      <c r="N1225" s="2051"/>
      <c r="O1225" s="2051"/>
      <c r="P1225" s="2051"/>
      <c r="Q1225" s="2051"/>
      <c r="R1225" s="2053"/>
      <c r="S1225" s="2370" t="str">
        <f>'⑧一覧からの作成用データ（異動届）'!$G$52&amp;""</f>
        <v/>
      </c>
      <c r="T1225" s="2371"/>
      <c r="U1225" s="2371"/>
      <c r="V1225" s="2371"/>
      <c r="W1225" s="2371"/>
      <c r="X1225" s="2371"/>
      <c r="Y1225" s="2371"/>
      <c r="Z1225" s="2371"/>
      <c r="AA1225" s="2371"/>
      <c r="AB1225" s="2371"/>
      <c r="AC1225" s="2371"/>
      <c r="AD1225" s="2371"/>
      <c r="AE1225" s="2371"/>
      <c r="AF1225" s="2371"/>
      <c r="AG1225" s="2371"/>
      <c r="AH1225" s="2371"/>
      <c r="AI1225" s="2371"/>
      <c r="AJ1225" s="2371"/>
      <c r="AK1225" s="2371"/>
      <c r="AL1225" s="2371"/>
      <c r="AM1225" s="2371"/>
      <c r="AN1225" s="2289"/>
      <c r="AO1225" s="2290"/>
      <c r="AP1225" s="2290"/>
      <c r="AQ1225" s="2290"/>
      <c r="AR1225" s="2291"/>
      <c r="AS1225" s="2298"/>
      <c r="AT1225" s="1567"/>
      <c r="AU1225" s="1567"/>
      <c r="AV1225" s="2251"/>
      <c r="AW1225" s="2301"/>
      <c r="AX1225" s="1567"/>
      <c r="AY1225" s="1567"/>
      <c r="AZ1225" s="1567"/>
      <c r="BA1225" s="2251"/>
      <c r="BB1225" s="2252"/>
      <c r="BC1225" s="2357"/>
      <c r="BD1225" s="2358"/>
      <c r="BE1225" s="2359"/>
      <c r="BF1225" s="2362"/>
      <c r="BG1225" s="2363"/>
      <c r="BH1225" s="2363"/>
      <c r="BI1225" s="2267"/>
      <c r="BJ1225" s="2267"/>
      <c r="BK1225" s="2267"/>
      <c r="BL1225" s="2267"/>
      <c r="BM1225" s="2267"/>
      <c r="BN1225" s="2267"/>
      <c r="BO1225" s="2267"/>
      <c r="BP1225" s="2267"/>
      <c r="BQ1225" s="2366"/>
      <c r="BR1225" s="2367"/>
      <c r="BS1225" s="2367"/>
      <c r="BT1225" s="2274"/>
      <c r="BU1225" s="2274"/>
      <c r="BV1225" s="2274"/>
      <c r="BW1225" s="2274"/>
      <c r="BX1225" s="2274"/>
      <c r="BY1225" s="2274"/>
      <c r="BZ1225" s="2274"/>
      <c r="CA1225" s="2274"/>
      <c r="CB1225" s="2274"/>
      <c r="CC1225" s="2274"/>
      <c r="CD1225" s="2275"/>
      <c r="CE1225" s="76"/>
      <c r="CF1225" s="76"/>
      <c r="CG1225" s="77"/>
      <c r="CH1225" s="77"/>
      <c r="CN1225" s="85"/>
      <c r="CO1225" s="85"/>
      <c r="CP1225" s="85"/>
      <c r="CQ1225" s="85"/>
      <c r="CR1225" s="85"/>
      <c r="CS1225" s="85"/>
      <c r="CT1225" s="85"/>
      <c r="CU1225" s="85"/>
      <c r="CV1225" s="85"/>
    </row>
    <row r="1226" spans="1:100" ht="12.75" customHeight="1" x14ac:dyDescent="0.2">
      <c r="A1226" s="132" t="str">
        <f>+IF('⑧一覧からの作成用データ（異動届）'!$AC$52="印刷ＯＫ→",1,"")</f>
        <v/>
      </c>
      <c r="B1226" s="2413"/>
      <c r="C1226" s="2413"/>
      <c r="D1226" s="2396"/>
      <c r="E1226" s="2396"/>
      <c r="F1226" s="2413"/>
      <c r="G1226" s="2413"/>
      <c r="H1226" s="2396"/>
      <c r="I1226" s="2396"/>
      <c r="J1226" s="486"/>
      <c r="K1226" s="2344"/>
      <c r="L1226" s="2344"/>
      <c r="M1226" s="2165"/>
      <c r="N1226" s="1564"/>
      <c r="O1226" s="1564"/>
      <c r="P1226" s="1564"/>
      <c r="Q1226" s="1564"/>
      <c r="R1226" s="1565"/>
      <c r="S1226" s="2372"/>
      <c r="T1226" s="2373"/>
      <c r="U1226" s="2373"/>
      <c r="V1226" s="2373"/>
      <c r="W1226" s="2373"/>
      <c r="X1226" s="2373"/>
      <c r="Y1226" s="2373"/>
      <c r="Z1226" s="2373"/>
      <c r="AA1226" s="2373"/>
      <c r="AB1226" s="2373"/>
      <c r="AC1226" s="2373"/>
      <c r="AD1226" s="2373"/>
      <c r="AE1226" s="2373"/>
      <c r="AF1226" s="2373"/>
      <c r="AG1226" s="2373"/>
      <c r="AH1226" s="2373"/>
      <c r="AI1226" s="2373"/>
      <c r="AJ1226" s="2373"/>
      <c r="AK1226" s="2373"/>
      <c r="AL1226" s="2373"/>
      <c r="AM1226" s="2373"/>
      <c r="AN1226" s="2289"/>
      <c r="AO1226" s="2290"/>
      <c r="AP1226" s="2290"/>
      <c r="AQ1226" s="2290"/>
      <c r="AR1226" s="2291"/>
      <c r="AS1226" s="2376" t="str">
        <f>TEXT('⑧一覧からの作成用データ（異動届）'!$P$52,"#,##0")&amp;""</f>
        <v>0</v>
      </c>
      <c r="AT1226" s="2376"/>
      <c r="AU1226" s="2376"/>
      <c r="AV1226" s="2376"/>
      <c r="AW1226" s="2376"/>
      <c r="AX1226" s="2232" t="str">
        <f>TEXT('⑧一覧からの作成用データ（異動届）'!$W$52,"#,##0")&amp;""</f>
        <v>左記（ア）（イ）を入力してください</v>
      </c>
      <c r="AY1226" s="2232"/>
      <c r="AZ1226" s="2232"/>
      <c r="BA1226" s="2232"/>
      <c r="BB1226" s="2233"/>
      <c r="BC1226" s="2238" t="str">
        <f>'⑧一覧からの作成用データ（異動届）'!$T$52&amp;"日"</f>
        <v>日</v>
      </c>
      <c r="BD1226" s="2239"/>
      <c r="BE1226" s="2240"/>
      <c r="BF1226" s="2362"/>
      <c r="BG1226" s="2363"/>
      <c r="BH1226" s="2363"/>
      <c r="BI1226" s="2267"/>
      <c r="BJ1226" s="2267"/>
      <c r="BK1226" s="2267"/>
      <c r="BL1226" s="2267"/>
      <c r="BM1226" s="2267"/>
      <c r="BN1226" s="2267"/>
      <c r="BO1226" s="2267"/>
      <c r="BP1226" s="2267"/>
      <c r="BQ1226" s="2366"/>
      <c r="BR1226" s="2367"/>
      <c r="BS1226" s="2367"/>
      <c r="BT1226" s="2274"/>
      <c r="BU1226" s="2274"/>
      <c r="BV1226" s="2274"/>
      <c r="BW1226" s="2274"/>
      <c r="BX1226" s="2274"/>
      <c r="BY1226" s="2274"/>
      <c r="BZ1226" s="2274"/>
      <c r="CA1226" s="2274"/>
      <c r="CB1226" s="2274"/>
      <c r="CC1226" s="2274"/>
      <c r="CD1226" s="2275"/>
      <c r="CE1226" s="76"/>
      <c r="CF1226" s="76"/>
      <c r="CG1226" s="77"/>
      <c r="CH1226" s="77"/>
      <c r="CN1226" s="85"/>
      <c r="CO1226" s="85"/>
      <c r="CP1226" s="85"/>
      <c r="CQ1226" s="85"/>
      <c r="CR1226" s="85"/>
      <c r="CS1226" s="85"/>
      <c r="CT1226" s="85"/>
      <c r="CU1226" s="85"/>
      <c r="CV1226" s="85"/>
    </row>
    <row r="1227" spans="1:100" ht="12.75" customHeight="1" x14ac:dyDescent="0.2">
      <c r="A1227" s="132" t="str">
        <f>+IF('⑧一覧からの作成用データ（異動届）'!$AC$52="印刷ＯＫ→",1,"")</f>
        <v/>
      </c>
      <c r="B1227" s="2413"/>
      <c r="C1227" s="2413"/>
      <c r="D1227" s="2396"/>
      <c r="E1227" s="2396"/>
      <c r="F1227" s="2413"/>
      <c r="G1227" s="2413"/>
      <c r="H1227" s="2396"/>
      <c r="I1227" s="2396"/>
      <c r="J1227" s="486"/>
      <c r="K1227" s="2344"/>
      <c r="L1227" s="2344"/>
      <c r="M1227" s="2165"/>
      <c r="N1227" s="1564"/>
      <c r="O1227" s="1564"/>
      <c r="P1227" s="1564"/>
      <c r="Q1227" s="1564"/>
      <c r="R1227" s="1565"/>
      <c r="S1227" s="2372"/>
      <c r="T1227" s="2373"/>
      <c r="U1227" s="2373"/>
      <c r="V1227" s="2373"/>
      <c r="W1227" s="2373"/>
      <c r="X1227" s="2373"/>
      <c r="Y1227" s="2373"/>
      <c r="Z1227" s="2373"/>
      <c r="AA1227" s="2373"/>
      <c r="AB1227" s="2373"/>
      <c r="AC1227" s="2373"/>
      <c r="AD1227" s="2373"/>
      <c r="AE1227" s="2373"/>
      <c r="AF1227" s="2373"/>
      <c r="AG1227" s="2373"/>
      <c r="AH1227" s="2373"/>
      <c r="AI1227" s="2373"/>
      <c r="AJ1227" s="2373"/>
      <c r="AK1227" s="2373"/>
      <c r="AL1227" s="2373"/>
      <c r="AM1227" s="2373"/>
      <c r="AN1227" s="2289"/>
      <c r="AO1227" s="2290"/>
      <c r="AP1227" s="2290"/>
      <c r="AQ1227" s="2290"/>
      <c r="AR1227" s="2291"/>
      <c r="AS1227" s="2376"/>
      <c r="AT1227" s="2376"/>
      <c r="AU1227" s="2376"/>
      <c r="AV1227" s="2376"/>
      <c r="AW1227" s="2376"/>
      <c r="AX1227" s="2234"/>
      <c r="AY1227" s="2234"/>
      <c r="AZ1227" s="2234"/>
      <c r="BA1227" s="2234"/>
      <c r="BB1227" s="2235"/>
      <c r="BC1227" s="2241"/>
      <c r="BD1227" s="2242"/>
      <c r="BE1227" s="2243"/>
      <c r="BF1227" s="2278" t="s">
        <v>458</v>
      </c>
      <c r="BG1227" s="2280" t="s">
        <v>107</v>
      </c>
      <c r="BH1227" s="2280"/>
      <c r="BI1227" s="2280"/>
      <c r="BJ1227" s="2280"/>
      <c r="BK1227" s="2280"/>
      <c r="BL1227" s="2280"/>
      <c r="BM1227" s="2280"/>
      <c r="BN1227" s="2280"/>
      <c r="BO1227" s="610"/>
      <c r="BP1227" s="2281" t="s">
        <v>459</v>
      </c>
      <c r="BQ1227" s="2366"/>
      <c r="BR1227" s="2367"/>
      <c r="BS1227" s="2367"/>
      <c r="BT1227" s="2274"/>
      <c r="BU1227" s="2274"/>
      <c r="BV1227" s="2274"/>
      <c r="BW1227" s="2274"/>
      <c r="BX1227" s="2274"/>
      <c r="BY1227" s="2274"/>
      <c r="BZ1227" s="2274"/>
      <c r="CA1227" s="2274"/>
      <c r="CB1227" s="2274"/>
      <c r="CC1227" s="2274"/>
      <c r="CD1227" s="2275"/>
      <c r="CE1227" s="76"/>
      <c r="CF1227" s="76"/>
      <c r="CG1227" s="88"/>
      <c r="CH1227" s="88"/>
      <c r="CN1227" s="85"/>
      <c r="CO1227" s="85"/>
      <c r="CP1227" s="85"/>
      <c r="CQ1227" s="85"/>
      <c r="CR1227" s="85"/>
      <c r="CS1227" s="85"/>
      <c r="CT1227" s="85"/>
      <c r="CU1227" s="85"/>
      <c r="CV1227" s="85"/>
    </row>
    <row r="1228" spans="1:100" ht="12.75" customHeight="1" thickBot="1" x14ac:dyDescent="0.25">
      <c r="A1228" s="132" t="str">
        <f>+IF('⑧一覧からの作成用データ（異動届）'!$AC$52="印刷ＯＫ→",1,"")</f>
        <v/>
      </c>
      <c r="B1228" s="2413"/>
      <c r="C1228" s="2413"/>
      <c r="D1228" s="2396"/>
      <c r="E1228" s="2396"/>
      <c r="F1228" s="2413"/>
      <c r="G1228" s="2413"/>
      <c r="H1228" s="2396"/>
      <c r="I1228" s="2396"/>
      <c r="J1228" s="486"/>
      <c r="K1228" s="2344"/>
      <c r="L1228" s="2344"/>
      <c r="M1228" s="1559"/>
      <c r="N1228" s="2052"/>
      <c r="O1228" s="2052"/>
      <c r="P1228" s="2052"/>
      <c r="Q1228" s="2052"/>
      <c r="R1228" s="2054"/>
      <c r="S1228" s="2374"/>
      <c r="T1228" s="2375"/>
      <c r="U1228" s="2375"/>
      <c r="V1228" s="2375"/>
      <c r="W1228" s="2375"/>
      <c r="X1228" s="2375"/>
      <c r="Y1228" s="2375"/>
      <c r="Z1228" s="2375"/>
      <c r="AA1228" s="2375"/>
      <c r="AB1228" s="2375"/>
      <c r="AC1228" s="2375"/>
      <c r="AD1228" s="2375"/>
      <c r="AE1228" s="2375"/>
      <c r="AF1228" s="2375"/>
      <c r="AG1228" s="2375"/>
      <c r="AH1228" s="2375"/>
      <c r="AI1228" s="2375"/>
      <c r="AJ1228" s="2375"/>
      <c r="AK1228" s="2375"/>
      <c r="AL1228" s="2375"/>
      <c r="AM1228" s="2375"/>
      <c r="AN1228" s="2292"/>
      <c r="AO1228" s="2293"/>
      <c r="AP1228" s="2293"/>
      <c r="AQ1228" s="2293"/>
      <c r="AR1228" s="2294"/>
      <c r="AS1228" s="2377"/>
      <c r="AT1228" s="2377"/>
      <c r="AU1228" s="2377"/>
      <c r="AV1228" s="2377"/>
      <c r="AW1228" s="2377"/>
      <c r="AX1228" s="2236"/>
      <c r="AY1228" s="2236"/>
      <c r="AZ1228" s="2236"/>
      <c r="BA1228" s="2236"/>
      <c r="BB1228" s="2237"/>
      <c r="BC1228" s="2244"/>
      <c r="BD1228" s="2245"/>
      <c r="BE1228" s="2246"/>
      <c r="BF1228" s="2279"/>
      <c r="BG1228" s="2283"/>
      <c r="BH1228" s="2283"/>
      <c r="BI1228" s="2283"/>
      <c r="BJ1228" s="2283"/>
      <c r="BK1228" s="2283"/>
      <c r="BL1228" s="2283"/>
      <c r="BM1228" s="2283"/>
      <c r="BN1228" s="2283"/>
      <c r="BO1228" s="611"/>
      <c r="BP1228" s="2282"/>
      <c r="BQ1228" s="2368"/>
      <c r="BR1228" s="2369"/>
      <c r="BS1228" s="2369"/>
      <c r="BT1228" s="2276"/>
      <c r="BU1228" s="2276"/>
      <c r="BV1228" s="2276"/>
      <c r="BW1228" s="2276"/>
      <c r="BX1228" s="2276"/>
      <c r="BY1228" s="2276"/>
      <c r="BZ1228" s="2276"/>
      <c r="CA1228" s="2276"/>
      <c r="CB1228" s="2276"/>
      <c r="CC1228" s="2276"/>
      <c r="CD1228" s="2277"/>
      <c r="CE1228" s="89"/>
      <c r="CF1228" s="89"/>
      <c r="CG1228" s="88"/>
      <c r="CH1228" s="88"/>
      <c r="CN1228" s="85"/>
      <c r="CO1228" s="85"/>
      <c r="CP1228" s="85"/>
      <c r="CQ1228" s="85"/>
      <c r="CR1228" s="85"/>
      <c r="CS1228" s="85"/>
      <c r="CT1228" s="85"/>
      <c r="CU1228" s="85"/>
      <c r="CV1228" s="85"/>
    </row>
    <row r="1229" spans="1:100" ht="6.75" customHeight="1" x14ac:dyDescent="0.2">
      <c r="A1229" s="132" t="str">
        <f>+IF('⑧一覧からの作成用データ（異動届）'!$AC$52="印刷ＯＫ→",1,"")</f>
        <v/>
      </c>
      <c r="B1229" s="2413"/>
      <c r="C1229" s="2413"/>
      <c r="D1229" s="2396"/>
      <c r="E1229" s="2396"/>
      <c r="F1229" s="2413"/>
      <c r="G1229" s="2413"/>
      <c r="H1229" s="2396"/>
      <c r="I1229" s="2396"/>
      <c r="J1229" s="486"/>
      <c r="K1229" s="2211" t="s">
        <v>308</v>
      </c>
      <c r="L1229" s="2211"/>
      <c r="M1229" s="2211"/>
      <c r="N1229" s="2211"/>
      <c r="O1229" s="2211"/>
      <c r="P1229" s="2211"/>
      <c r="Q1229" s="2211"/>
      <c r="R1229" s="2211"/>
      <c r="S1229" s="2211"/>
      <c r="T1229" s="2211"/>
      <c r="U1229" s="2211"/>
      <c r="V1229" s="2211"/>
      <c r="W1229" s="2211"/>
      <c r="X1229" s="2211"/>
      <c r="Y1229" s="2211"/>
      <c r="Z1229" s="2211"/>
      <c r="AA1229" s="2211"/>
      <c r="AB1229" s="2211"/>
      <c r="AC1229" s="2211"/>
      <c r="AD1229" s="2211"/>
      <c r="AE1229" s="2211"/>
      <c r="AF1229" s="2211"/>
      <c r="AG1229" s="2211"/>
      <c r="AH1229" s="2211"/>
      <c r="AI1229" s="2211"/>
      <c r="AJ1229" s="2211"/>
      <c r="AK1229" s="2211"/>
      <c r="AL1229" s="2211"/>
      <c r="AM1229" s="2211"/>
      <c r="AN1229" s="2212"/>
      <c r="AO1229" s="2212"/>
      <c r="AP1229" s="2212"/>
      <c r="AQ1229" s="2212"/>
      <c r="AR1229" s="2212"/>
      <c r="AS1229" s="2212"/>
      <c r="AT1229" s="2212"/>
      <c r="AU1229" s="2212"/>
      <c r="AV1229" s="2212"/>
      <c r="AW1229" s="2212"/>
      <c r="AX1229" s="2212"/>
      <c r="AY1229" s="2212"/>
      <c r="AZ1229" s="2212"/>
      <c r="BA1229" s="2212"/>
      <c r="BB1229" s="2212"/>
      <c r="BC1229" s="2212"/>
      <c r="BD1229" s="2212"/>
      <c r="BE1229" s="2212"/>
      <c r="BF1229" s="2211"/>
      <c r="BG1229" s="76"/>
      <c r="BH1229" s="76"/>
      <c r="BI1229" s="76"/>
      <c r="BJ1229" s="76"/>
      <c r="BK1229" s="76"/>
      <c r="BL1229" s="76"/>
      <c r="BM1229" s="76"/>
      <c r="BN1229" s="76"/>
      <c r="BO1229" s="76"/>
      <c r="BP1229" s="76"/>
      <c r="BQ1229" s="76"/>
      <c r="BR1229" s="76"/>
      <c r="BS1229" s="76"/>
      <c r="BT1229" s="76"/>
      <c r="BU1229" s="76"/>
      <c r="BV1229" s="76"/>
      <c r="BW1229" s="76"/>
      <c r="BX1229" s="76"/>
      <c r="BY1229" s="76"/>
      <c r="BZ1229" s="76"/>
      <c r="CA1229" s="76"/>
      <c r="CB1229" s="89"/>
      <c r="CC1229" s="89"/>
      <c r="CD1229" s="89"/>
      <c r="CE1229" s="89"/>
      <c r="CF1229" s="89"/>
      <c r="CG1229" s="88"/>
      <c r="CH1229" s="88"/>
      <c r="CN1229" s="85"/>
      <c r="CO1229" s="85"/>
      <c r="CP1229" s="85"/>
      <c r="CQ1229" s="85"/>
      <c r="CR1229" s="85"/>
      <c r="CS1229" s="85"/>
      <c r="CT1229" s="85"/>
      <c r="CU1229" s="85"/>
      <c r="CV1229" s="85"/>
    </row>
    <row r="1230" spans="1:100" ht="16.5" customHeight="1" thickBot="1" x14ac:dyDescent="0.25">
      <c r="A1230" s="132" t="str">
        <f>+IF('⑧一覧からの作成用データ（異動届）'!$AC$52="印刷ＯＫ→",1,"")</f>
        <v/>
      </c>
      <c r="B1230" s="2413"/>
      <c r="C1230" s="2413"/>
      <c r="D1230" s="2396"/>
      <c r="E1230" s="2396"/>
      <c r="F1230" s="2413"/>
      <c r="G1230" s="2413"/>
      <c r="H1230" s="2396"/>
      <c r="I1230" s="2396"/>
      <c r="J1230" s="486"/>
      <c r="K1230" s="2212"/>
      <c r="L1230" s="2212"/>
      <c r="M1230" s="2212"/>
      <c r="N1230" s="2212"/>
      <c r="O1230" s="2212"/>
      <c r="P1230" s="2212"/>
      <c r="Q1230" s="2212"/>
      <c r="R1230" s="2212"/>
      <c r="S1230" s="2212"/>
      <c r="T1230" s="2212"/>
      <c r="U1230" s="2212"/>
      <c r="V1230" s="2212"/>
      <c r="W1230" s="2212"/>
      <c r="X1230" s="2212"/>
      <c r="Y1230" s="2212"/>
      <c r="Z1230" s="2212"/>
      <c r="AA1230" s="2212"/>
      <c r="AB1230" s="2212"/>
      <c r="AC1230" s="2212"/>
      <c r="AD1230" s="2212"/>
      <c r="AE1230" s="2212"/>
      <c r="AF1230" s="2212"/>
      <c r="AG1230" s="2212"/>
      <c r="AH1230" s="2212"/>
      <c r="AI1230" s="2212"/>
      <c r="AJ1230" s="2212"/>
      <c r="AK1230" s="2212"/>
      <c r="AL1230" s="2212"/>
      <c r="AM1230" s="2212"/>
      <c r="AN1230" s="2212"/>
      <c r="AO1230" s="2212"/>
      <c r="AP1230" s="2212"/>
      <c r="AQ1230" s="2212"/>
      <c r="AR1230" s="2212"/>
      <c r="AS1230" s="2212"/>
      <c r="AT1230" s="2212"/>
      <c r="AU1230" s="2212"/>
      <c r="AV1230" s="2212"/>
      <c r="AW1230" s="2212"/>
      <c r="AX1230" s="2212"/>
      <c r="AY1230" s="2212"/>
      <c r="AZ1230" s="2212"/>
      <c r="BA1230" s="2212"/>
      <c r="BB1230" s="2212"/>
      <c r="BC1230" s="2212"/>
      <c r="BD1230" s="2212"/>
      <c r="BE1230" s="2212"/>
      <c r="BF1230" s="2212"/>
      <c r="BG1230" s="89"/>
      <c r="BH1230" s="89"/>
      <c r="BI1230" s="89"/>
      <c r="BJ1230" s="89"/>
      <c r="BK1230" s="89"/>
      <c r="BL1230" s="89"/>
      <c r="BM1230" s="89"/>
      <c r="BN1230" s="89"/>
      <c r="BO1230" s="89"/>
      <c r="BP1230" s="89"/>
      <c r="BQ1230" s="89"/>
      <c r="BR1230" s="89"/>
      <c r="BS1230" s="89"/>
      <c r="BT1230" s="89"/>
      <c r="BU1230" s="89"/>
      <c r="BV1230" s="89"/>
      <c r="BW1230" s="89"/>
      <c r="BX1230" s="89"/>
      <c r="BY1230" s="89"/>
      <c r="BZ1230" s="89"/>
      <c r="CA1230" s="89"/>
      <c r="CB1230" s="89"/>
      <c r="CC1230" s="89"/>
      <c r="CD1230" s="89"/>
      <c r="CE1230" s="89"/>
      <c r="CF1230" s="89"/>
      <c r="CG1230" s="77"/>
      <c r="CH1230" s="77"/>
      <c r="CN1230" s="85"/>
      <c r="CO1230" s="85"/>
      <c r="CP1230" s="85"/>
      <c r="CQ1230" s="85"/>
      <c r="CR1230" s="85"/>
      <c r="CS1230" s="85"/>
      <c r="CT1230" s="85"/>
      <c r="CU1230" s="85"/>
      <c r="CV1230" s="85"/>
    </row>
    <row r="1231" spans="1:100" ht="16.5" customHeight="1" x14ac:dyDescent="0.2">
      <c r="A1231" s="132" t="str">
        <f>+IF('⑧一覧からの作成用データ（異動届）'!$AC$52="印刷ＯＫ→",1,"")</f>
        <v/>
      </c>
      <c r="B1231" s="2413"/>
      <c r="C1231" s="2413"/>
      <c r="D1231" s="2396"/>
      <c r="E1231" s="2396"/>
      <c r="F1231" s="2413"/>
      <c r="G1231" s="2413"/>
      <c r="H1231" s="2396"/>
      <c r="I1231" s="2396"/>
      <c r="J1231" s="486"/>
      <c r="K1231" s="2213" t="s">
        <v>35</v>
      </c>
      <c r="L1231" s="2213"/>
      <c r="M1231" s="2213"/>
      <c r="N1231" s="1692" t="s">
        <v>460</v>
      </c>
      <c r="O1231" s="1693"/>
      <c r="P1231" s="1693"/>
      <c r="Q1231" s="1693"/>
      <c r="R1231" s="1693"/>
      <c r="S1231" s="1693"/>
      <c r="T1231" s="1693"/>
      <c r="U1231" s="2214"/>
      <c r="V1231" s="2215"/>
      <c r="W1231" s="2215"/>
      <c r="X1231" s="2215"/>
      <c r="Y1231" s="2215"/>
      <c r="Z1231" s="2215"/>
      <c r="AA1231" s="2215"/>
      <c r="AB1231" s="2215"/>
      <c r="AC1231" s="2215"/>
      <c r="AD1231" s="2215"/>
      <c r="AE1231" s="2215"/>
      <c r="AF1231" s="2215"/>
      <c r="AG1231" s="2215"/>
      <c r="AH1231" s="2216"/>
      <c r="AI1231" s="2220" t="s">
        <v>229</v>
      </c>
      <c r="AJ1231" s="2221"/>
      <c r="AK1231" s="2222"/>
      <c r="AL1231" s="2226" t="s">
        <v>39</v>
      </c>
      <c r="AM1231" s="2227"/>
      <c r="AN1231" s="2227"/>
      <c r="AO1231" s="2227"/>
      <c r="AP1231" s="2227"/>
      <c r="AQ1231" s="2227"/>
      <c r="AR1231" s="2227"/>
      <c r="AS1231" s="2228"/>
      <c r="AT1231" s="2077"/>
      <c r="AU1231" s="2077"/>
      <c r="AV1231" s="2077"/>
      <c r="AW1231" s="2077"/>
      <c r="AX1231" s="2077"/>
      <c r="AY1231" s="2077"/>
      <c r="AZ1231" s="2077"/>
      <c r="BA1231" s="2077"/>
      <c r="BB1231" s="2077"/>
      <c r="BC1231" s="2077"/>
      <c r="BD1231" s="2077"/>
      <c r="BE1231" s="2177"/>
      <c r="BF1231" s="2178"/>
      <c r="BG1231" s="2199" t="s">
        <v>40</v>
      </c>
      <c r="BH1231" s="2200"/>
      <c r="BI1231" s="2200"/>
      <c r="BJ1231" s="2200"/>
      <c r="BK1231" s="2200"/>
      <c r="BL1231" s="2200"/>
      <c r="BM1231" s="2200"/>
      <c r="BN1231" s="2200"/>
      <c r="BO1231" s="2200"/>
      <c r="BP1231" s="2200"/>
      <c r="BQ1231" s="2200"/>
      <c r="BR1231" s="2202" t="str">
        <f>IF('⑧一覧からの作成用データ（異動届）'!$Y$52="","",TEXT('⑧一覧からの作成用データ（異動届）'!$Y$52,"#,##0")&amp;"")</f>
        <v/>
      </c>
      <c r="BS1231" s="2203"/>
      <c r="BT1231" s="2203"/>
      <c r="BU1231" s="2203"/>
      <c r="BV1231" s="2203"/>
      <c r="BW1231" s="2203"/>
      <c r="BX1231" s="2203"/>
      <c r="BY1231" s="2203"/>
      <c r="BZ1231" s="2204"/>
      <c r="CA1231" s="2208" t="s">
        <v>7</v>
      </c>
      <c r="CB1231" s="2208"/>
      <c r="CC1231" s="2208"/>
      <c r="CD1231" s="2209"/>
      <c r="CE1231" s="23"/>
      <c r="CF1231" s="76"/>
      <c r="CG1231" s="77"/>
      <c r="CH1231" s="77"/>
      <c r="CN1231" s="85"/>
      <c r="CO1231" s="85"/>
      <c r="CP1231" s="85"/>
      <c r="CQ1231" s="85"/>
      <c r="CR1231" s="85"/>
      <c r="CS1231" s="85"/>
      <c r="CT1231" s="85"/>
      <c r="CU1231" s="85"/>
      <c r="CV1231" s="85"/>
    </row>
    <row r="1232" spans="1:100" ht="16.5" customHeight="1" thickBot="1" x14ac:dyDescent="0.25">
      <c r="A1232" s="132" t="str">
        <f>+IF('⑧一覧からの作成用データ（異動届）'!$AC$52="印刷ＯＫ→",1,"")</f>
        <v/>
      </c>
      <c r="B1232" s="2413"/>
      <c r="C1232" s="2413"/>
      <c r="D1232" s="2396"/>
      <c r="E1232" s="2396"/>
      <c r="F1232" s="2413"/>
      <c r="G1232" s="2413"/>
      <c r="H1232" s="2396"/>
      <c r="I1232" s="2396"/>
      <c r="J1232" s="486"/>
      <c r="K1232" s="2213"/>
      <c r="L1232" s="2213"/>
      <c r="M1232" s="2213"/>
      <c r="N1232" s="1698"/>
      <c r="O1232" s="1699"/>
      <c r="P1232" s="1699"/>
      <c r="Q1232" s="1699"/>
      <c r="R1232" s="1699"/>
      <c r="S1232" s="1699"/>
      <c r="T1232" s="1699"/>
      <c r="U1232" s="2217"/>
      <c r="V1232" s="2218"/>
      <c r="W1232" s="2218"/>
      <c r="X1232" s="2218"/>
      <c r="Y1232" s="2218"/>
      <c r="Z1232" s="2218"/>
      <c r="AA1232" s="2218"/>
      <c r="AB1232" s="2218"/>
      <c r="AC1232" s="2218"/>
      <c r="AD1232" s="2218"/>
      <c r="AE1232" s="2218"/>
      <c r="AF1232" s="2218"/>
      <c r="AG1232" s="2218"/>
      <c r="AH1232" s="2219"/>
      <c r="AI1232" s="2223"/>
      <c r="AJ1232" s="2224"/>
      <c r="AK1232" s="2225"/>
      <c r="AL1232" s="2229"/>
      <c r="AM1232" s="2230"/>
      <c r="AN1232" s="2230"/>
      <c r="AO1232" s="2230"/>
      <c r="AP1232" s="2230"/>
      <c r="AQ1232" s="2230"/>
      <c r="AR1232" s="2230"/>
      <c r="AS1232" s="2231"/>
      <c r="AT1232" s="2077"/>
      <c r="AU1232" s="2077"/>
      <c r="AV1232" s="2077"/>
      <c r="AW1232" s="2077"/>
      <c r="AX1232" s="2077"/>
      <c r="AY1232" s="2077"/>
      <c r="AZ1232" s="2077"/>
      <c r="BA1232" s="2077"/>
      <c r="BB1232" s="2077"/>
      <c r="BC1232" s="2077"/>
      <c r="BD1232" s="2077"/>
      <c r="BE1232" s="2198"/>
      <c r="BF1232" s="2196"/>
      <c r="BG1232" s="2201"/>
      <c r="BH1232" s="1530"/>
      <c r="BI1232" s="1530"/>
      <c r="BJ1232" s="1530"/>
      <c r="BK1232" s="1530"/>
      <c r="BL1232" s="1530"/>
      <c r="BM1232" s="1530"/>
      <c r="BN1232" s="1530"/>
      <c r="BO1232" s="1530"/>
      <c r="BP1232" s="1530"/>
      <c r="BQ1232" s="1530"/>
      <c r="BR1232" s="2205"/>
      <c r="BS1232" s="2206"/>
      <c r="BT1232" s="2206"/>
      <c r="BU1232" s="2206"/>
      <c r="BV1232" s="2206"/>
      <c r="BW1232" s="2206"/>
      <c r="BX1232" s="2206"/>
      <c r="BY1232" s="2206"/>
      <c r="BZ1232" s="2207"/>
      <c r="CA1232" s="1632"/>
      <c r="CB1232" s="1632"/>
      <c r="CC1232" s="1632"/>
      <c r="CD1232" s="2210"/>
      <c r="CE1232" s="76"/>
      <c r="CF1232" s="76"/>
      <c r="CG1232" s="77"/>
      <c r="CH1232" s="77"/>
      <c r="CN1232" s="85"/>
      <c r="CO1232" s="85"/>
      <c r="CP1232" s="85"/>
      <c r="CQ1232" s="85"/>
      <c r="CR1232" s="85"/>
      <c r="CS1232" s="85"/>
      <c r="CT1232" s="85"/>
      <c r="CU1232" s="85"/>
      <c r="CV1232" s="85"/>
    </row>
    <row r="1233" spans="1:100" ht="16.5" customHeight="1" x14ac:dyDescent="0.2">
      <c r="A1233" s="132" t="str">
        <f>+IF('⑧一覧からの作成用データ（異動届）'!$AC$52="印刷ＯＫ→",1,"")</f>
        <v/>
      </c>
      <c r="B1233" s="2413"/>
      <c r="C1233" s="2413"/>
      <c r="D1233" s="2396"/>
      <c r="E1233" s="2396"/>
      <c r="F1233" s="2413"/>
      <c r="G1233" s="2413"/>
      <c r="H1233" s="2396"/>
      <c r="I1233" s="2396"/>
      <c r="J1233" s="486"/>
      <c r="K1233" s="2213"/>
      <c r="L1233" s="2213"/>
      <c r="M1233" s="2213"/>
      <c r="N1233" s="2168" t="s">
        <v>21</v>
      </c>
      <c r="O1233" s="2169"/>
      <c r="P1233" s="2169"/>
      <c r="Q1233" s="2169"/>
      <c r="R1233" s="2169"/>
      <c r="S1233" s="2169"/>
      <c r="T1233" s="2170"/>
      <c r="U1233" s="2177" t="s">
        <v>461</v>
      </c>
      <c r="V1233" s="2178"/>
      <c r="W1233" s="2179"/>
      <c r="X1233" s="2179"/>
      <c r="Y1233" s="2179"/>
      <c r="Z1233" s="2179"/>
      <c r="AA1233" s="2179"/>
      <c r="AB1233" s="2179"/>
      <c r="AC1233" s="2179"/>
      <c r="AD1233" s="2179"/>
      <c r="AE1233" s="63"/>
      <c r="AF1233" s="63"/>
      <c r="AG1233" s="63"/>
      <c r="AH1233" s="63"/>
      <c r="AI1233" s="63"/>
      <c r="AJ1233" s="63"/>
      <c r="AK1233" s="63"/>
      <c r="AL1233" s="63"/>
      <c r="AM1233" s="63"/>
      <c r="AN1233" s="63"/>
      <c r="AO1233" s="64"/>
      <c r="AP1233" s="2180" t="s">
        <v>38</v>
      </c>
      <c r="AQ1233" s="2181"/>
      <c r="AR1233" s="2073" t="s">
        <v>33</v>
      </c>
      <c r="AS1233" s="2074"/>
      <c r="AT1233" s="2077"/>
      <c r="AU1233" s="2077"/>
      <c r="AV1233" s="2077"/>
      <c r="AW1233" s="2077"/>
      <c r="AX1233" s="2077"/>
      <c r="AY1233" s="2077"/>
      <c r="AZ1233" s="2077"/>
      <c r="BA1233" s="2077"/>
      <c r="BB1233" s="2077"/>
      <c r="BC1233" s="2077"/>
      <c r="BD1233" s="2077"/>
      <c r="BE1233" s="2077"/>
      <c r="BF1233" s="2078"/>
      <c r="BG1233" s="57"/>
      <c r="BH1233" s="76"/>
      <c r="BI1233" s="76"/>
      <c r="BJ1233" s="2057" t="str">
        <f>'⑧一覧からの作成用データ（異動届）'!$X$52&amp;""</f>
        <v/>
      </c>
      <c r="BK1233" s="2058"/>
      <c r="BL1233" s="2058"/>
      <c r="BM1233" s="2058"/>
      <c r="BN1233" s="2058"/>
      <c r="BO1233" s="2059"/>
      <c r="BP1233" s="1720" t="s">
        <v>311</v>
      </c>
      <c r="BQ1233" s="2063"/>
      <c r="BR1233" s="2063"/>
      <c r="BS1233" s="2063"/>
      <c r="BT1233" s="2063"/>
      <c r="BU1233" s="2063"/>
      <c r="BV1233" s="2063"/>
      <c r="BW1233" s="2063"/>
      <c r="BX1233" s="2063"/>
      <c r="BY1233" s="2063"/>
      <c r="BZ1233" s="2063"/>
      <c r="CA1233" s="2063"/>
      <c r="CB1233" s="2063"/>
      <c r="CC1233" s="2063"/>
      <c r="CD1233" s="2064"/>
      <c r="CE1233" s="76"/>
      <c r="CF1233" s="76"/>
      <c r="CG1233" s="77"/>
      <c r="CH1233" s="77"/>
      <c r="CN1233" s="85"/>
      <c r="CO1233" s="85"/>
      <c r="CP1233" s="85"/>
      <c r="CQ1233" s="85"/>
      <c r="CR1233" s="85"/>
      <c r="CS1233" s="85"/>
    </row>
    <row r="1234" spans="1:100" ht="16.5" customHeight="1" thickBot="1" x14ac:dyDescent="0.25">
      <c r="A1234" s="132" t="str">
        <f>+IF('⑧一覧からの作成用データ（異動届）'!$AC$52="印刷ＯＫ→",1,"")</f>
        <v/>
      </c>
      <c r="B1234" s="2413"/>
      <c r="C1234" s="2413"/>
      <c r="D1234" s="2396"/>
      <c r="E1234" s="2396"/>
      <c r="F1234" s="2413"/>
      <c r="G1234" s="2413"/>
      <c r="H1234" s="2396"/>
      <c r="I1234" s="2396"/>
      <c r="J1234" s="486"/>
      <c r="K1234" s="2213"/>
      <c r="L1234" s="2213"/>
      <c r="M1234" s="2213"/>
      <c r="N1234" s="2171"/>
      <c r="O1234" s="2172"/>
      <c r="P1234" s="2172"/>
      <c r="Q1234" s="2172"/>
      <c r="R1234" s="2172"/>
      <c r="S1234" s="2172"/>
      <c r="T1234" s="2173"/>
      <c r="U1234" s="2067"/>
      <c r="V1234" s="2068"/>
      <c r="W1234" s="2068"/>
      <c r="X1234" s="2068"/>
      <c r="Y1234" s="2068"/>
      <c r="Z1234" s="2068"/>
      <c r="AA1234" s="2068"/>
      <c r="AB1234" s="2068"/>
      <c r="AC1234" s="2068"/>
      <c r="AD1234" s="2068"/>
      <c r="AE1234" s="2068"/>
      <c r="AF1234" s="2068"/>
      <c r="AG1234" s="2068"/>
      <c r="AH1234" s="2068"/>
      <c r="AI1234" s="2068"/>
      <c r="AJ1234" s="2068"/>
      <c r="AK1234" s="2068"/>
      <c r="AL1234" s="2068"/>
      <c r="AM1234" s="2068"/>
      <c r="AN1234" s="2068"/>
      <c r="AO1234" s="2069"/>
      <c r="AP1234" s="2182"/>
      <c r="AQ1234" s="2183"/>
      <c r="AR1234" s="2075"/>
      <c r="AS1234" s="2076"/>
      <c r="AT1234" s="2077"/>
      <c r="AU1234" s="2077"/>
      <c r="AV1234" s="2077"/>
      <c r="AW1234" s="2077"/>
      <c r="AX1234" s="2077"/>
      <c r="AY1234" s="2077"/>
      <c r="AZ1234" s="2077"/>
      <c r="BA1234" s="2077"/>
      <c r="BB1234" s="2077"/>
      <c r="BC1234" s="2077"/>
      <c r="BD1234" s="2077"/>
      <c r="BE1234" s="2077"/>
      <c r="BF1234" s="2078"/>
      <c r="BG1234" s="57"/>
      <c r="BH1234" s="76"/>
      <c r="BI1234" s="76"/>
      <c r="BJ1234" s="2060"/>
      <c r="BK1234" s="2061"/>
      <c r="BL1234" s="2061"/>
      <c r="BM1234" s="2061"/>
      <c r="BN1234" s="2061"/>
      <c r="BO1234" s="2062"/>
      <c r="BP1234" s="2063"/>
      <c r="BQ1234" s="2063"/>
      <c r="BR1234" s="2063"/>
      <c r="BS1234" s="2063"/>
      <c r="BT1234" s="2063"/>
      <c r="BU1234" s="2063"/>
      <c r="BV1234" s="2063"/>
      <c r="BW1234" s="2063"/>
      <c r="BX1234" s="2063"/>
      <c r="BY1234" s="2063"/>
      <c r="BZ1234" s="2063"/>
      <c r="CA1234" s="2063"/>
      <c r="CB1234" s="2063"/>
      <c r="CC1234" s="2063"/>
      <c r="CD1234" s="2064"/>
      <c r="CE1234" s="76"/>
      <c r="CF1234" s="76"/>
      <c r="CG1234" s="77"/>
      <c r="CH1234" s="77"/>
      <c r="CN1234" s="85"/>
      <c r="CO1234" s="85"/>
      <c r="CP1234" s="85"/>
      <c r="CQ1234" s="85"/>
      <c r="CR1234" s="85"/>
      <c r="CS1234" s="85"/>
    </row>
    <row r="1235" spans="1:100" ht="16.5" customHeight="1" thickBot="1" x14ac:dyDescent="0.25">
      <c r="A1235" s="132" t="str">
        <f>+IF('⑧一覧からの作成用データ（異動届）'!$AC$52="印刷ＯＫ→",1,"")</f>
        <v/>
      </c>
      <c r="B1235" s="2413"/>
      <c r="C1235" s="2413"/>
      <c r="D1235" s="2396"/>
      <c r="E1235" s="2396"/>
      <c r="F1235" s="2413"/>
      <c r="G1235" s="2413"/>
      <c r="H1235" s="2396"/>
      <c r="I1235" s="2396"/>
      <c r="J1235" s="486"/>
      <c r="K1235" s="2213"/>
      <c r="L1235" s="2213"/>
      <c r="M1235" s="2213"/>
      <c r="N1235" s="2174"/>
      <c r="O1235" s="2175"/>
      <c r="P1235" s="2175"/>
      <c r="Q1235" s="2175"/>
      <c r="R1235" s="2175"/>
      <c r="S1235" s="2175"/>
      <c r="T1235" s="2176"/>
      <c r="U1235" s="2070"/>
      <c r="V1235" s="2071"/>
      <c r="W1235" s="2071"/>
      <c r="X1235" s="2071"/>
      <c r="Y1235" s="2071"/>
      <c r="Z1235" s="2071"/>
      <c r="AA1235" s="2071"/>
      <c r="AB1235" s="2071"/>
      <c r="AC1235" s="2071"/>
      <c r="AD1235" s="2071"/>
      <c r="AE1235" s="2071"/>
      <c r="AF1235" s="2071"/>
      <c r="AG1235" s="2071"/>
      <c r="AH1235" s="2071"/>
      <c r="AI1235" s="2071"/>
      <c r="AJ1235" s="2071"/>
      <c r="AK1235" s="2071"/>
      <c r="AL1235" s="2071"/>
      <c r="AM1235" s="2071"/>
      <c r="AN1235" s="2071"/>
      <c r="AO1235" s="2072"/>
      <c r="AP1235" s="2182"/>
      <c r="AQ1235" s="2183"/>
      <c r="AR1235" s="2073" t="s">
        <v>3</v>
      </c>
      <c r="AS1235" s="2074"/>
      <c r="AT1235" s="2077"/>
      <c r="AU1235" s="2077"/>
      <c r="AV1235" s="2077"/>
      <c r="AW1235" s="2077"/>
      <c r="AX1235" s="2077"/>
      <c r="AY1235" s="2077"/>
      <c r="AZ1235" s="2077"/>
      <c r="BA1235" s="2077"/>
      <c r="BB1235" s="2077"/>
      <c r="BC1235" s="2077"/>
      <c r="BD1235" s="2077"/>
      <c r="BE1235" s="2077"/>
      <c r="BF1235" s="2078"/>
      <c r="BG1235" s="58"/>
      <c r="BH1235" s="59"/>
      <c r="BI1235" s="59"/>
      <c r="BJ1235" s="59"/>
      <c r="BK1235" s="59"/>
      <c r="BL1235" s="59"/>
      <c r="BM1235" s="59"/>
      <c r="BN1235" s="59"/>
      <c r="BO1235" s="59"/>
      <c r="BP1235" s="2065"/>
      <c r="BQ1235" s="2065"/>
      <c r="BR1235" s="2065"/>
      <c r="BS1235" s="2065"/>
      <c r="BT1235" s="2065"/>
      <c r="BU1235" s="2065"/>
      <c r="BV1235" s="2065"/>
      <c r="BW1235" s="2065"/>
      <c r="BX1235" s="2065"/>
      <c r="BY1235" s="2065"/>
      <c r="BZ1235" s="2065"/>
      <c r="CA1235" s="2065"/>
      <c r="CB1235" s="2065"/>
      <c r="CC1235" s="2065"/>
      <c r="CD1235" s="2066"/>
      <c r="CE1235" s="76"/>
      <c r="CF1235" s="76"/>
      <c r="CG1235" s="77"/>
      <c r="CH1235" s="77"/>
      <c r="CN1235" s="85"/>
      <c r="CO1235" s="85"/>
      <c r="CP1235" s="85"/>
      <c r="CQ1235" s="85"/>
      <c r="CR1235" s="85"/>
      <c r="CS1235" s="85"/>
      <c r="CT1235" s="85"/>
      <c r="CU1235" s="85"/>
      <c r="CV1235" s="85"/>
    </row>
    <row r="1236" spans="1:100" ht="16.5" customHeight="1" thickBot="1" x14ac:dyDescent="0.25">
      <c r="A1236" s="132" t="str">
        <f>+IF('⑧一覧からの作成用データ（異動届）'!$AC$52="印刷ＯＫ→",1,"")</f>
        <v/>
      </c>
      <c r="B1236" s="2413"/>
      <c r="C1236" s="2413"/>
      <c r="D1236" s="2396"/>
      <c r="E1236" s="2396"/>
      <c r="F1236" s="2413"/>
      <c r="G1236" s="2413"/>
      <c r="H1236" s="2396"/>
      <c r="I1236" s="2396"/>
      <c r="J1236" s="486"/>
      <c r="K1236" s="2213"/>
      <c r="L1236" s="2213"/>
      <c r="M1236" s="2213"/>
      <c r="N1236" s="1529" t="s">
        <v>36</v>
      </c>
      <c r="O1236" s="2079"/>
      <c r="P1236" s="2079"/>
      <c r="Q1236" s="2079"/>
      <c r="R1236" s="2079"/>
      <c r="S1236" s="2079"/>
      <c r="T1236" s="2080"/>
      <c r="U1236" s="2081"/>
      <c r="V1236" s="2082"/>
      <c r="W1236" s="2082"/>
      <c r="X1236" s="2082"/>
      <c r="Y1236" s="2082"/>
      <c r="Z1236" s="2082"/>
      <c r="AA1236" s="2082"/>
      <c r="AB1236" s="2082"/>
      <c r="AC1236" s="2082"/>
      <c r="AD1236" s="2082"/>
      <c r="AE1236" s="2082"/>
      <c r="AF1236" s="2082"/>
      <c r="AG1236" s="2082"/>
      <c r="AH1236" s="2082"/>
      <c r="AI1236" s="2082"/>
      <c r="AJ1236" s="2082"/>
      <c r="AK1236" s="2082"/>
      <c r="AL1236" s="2082"/>
      <c r="AM1236" s="2082"/>
      <c r="AN1236" s="2082"/>
      <c r="AO1236" s="2083"/>
      <c r="AP1236" s="2182"/>
      <c r="AQ1236" s="2183"/>
      <c r="AR1236" s="2075"/>
      <c r="AS1236" s="2076"/>
      <c r="AT1236" s="2077"/>
      <c r="AU1236" s="2077"/>
      <c r="AV1236" s="2077"/>
      <c r="AW1236" s="2077"/>
      <c r="AX1236" s="2077"/>
      <c r="AY1236" s="2077"/>
      <c r="AZ1236" s="2077"/>
      <c r="BA1236" s="2077"/>
      <c r="BB1236" s="2077"/>
      <c r="BC1236" s="2077"/>
      <c r="BD1236" s="2077"/>
      <c r="BE1236" s="2077"/>
      <c r="BF1236" s="2078"/>
      <c r="BG1236" s="2165" t="s">
        <v>34</v>
      </c>
      <c r="BH1236" s="1564"/>
      <c r="BI1236" s="1564"/>
      <c r="BJ1236" s="1564"/>
      <c r="BK1236" s="1564"/>
      <c r="BL1236" s="1564"/>
      <c r="BM1236" s="1564"/>
      <c r="BN1236" s="1564"/>
      <c r="BO1236" s="1565"/>
      <c r="BP1236" s="2166"/>
      <c r="BQ1236" s="714"/>
      <c r="BR1236" s="714"/>
      <c r="BS1236" s="714"/>
      <c r="BT1236" s="714"/>
      <c r="BU1236" s="714"/>
      <c r="BV1236" s="714"/>
      <c r="BW1236" s="714"/>
      <c r="BX1236" s="714"/>
      <c r="BY1236" s="714"/>
      <c r="BZ1236" s="714"/>
      <c r="CA1236" s="714"/>
      <c r="CB1236" s="714"/>
      <c r="CC1236" s="714"/>
      <c r="CD1236" s="2167"/>
      <c r="CE1236" s="76"/>
      <c r="CF1236" s="76"/>
      <c r="CG1236" s="77"/>
      <c r="CH1236" s="77"/>
      <c r="CN1236" s="85"/>
      <c r="CO1236" s="85"/>
      <c r="CP1236" s="85"/>
      <c r="CQ1236" s="85"/>
      <c r="CR1236" s="85"/>
      <c r="CS1236" s="85"/>
      <c r="CT1236" s="85"/>
      <c r="CU1236" s="85"/>
      <c r="CV1236" s="85"/>
    </row>
    <row r="1237" spans="1:100" ht="16.5" customHeight="1" x14ac:dyDescent="0.2">
      <c r="A1237" s="132" t="str">
        <f>+IF('⑧一覧からの作成用データ（異動届）'!$AC$52="印刷ＯＫ→",1,"")</f>
        <v/>
      </c>
      <c r="B1237" s="2413"/>
      <c r="C1237" s="2413"/>
      <c r="D1237" s="2396"/>
      <c r="E1237" s="2396"/>
      <c r="F1237" s="2413"/>
      <c r="G1237" s="2413"/>
      <c r="H1237" s="2396"/>
      <c r="I1237" s="2396"/>
      <c r="J1237" s="486"/>
      <c r="K1237" s="2213"/>
      <c r="L1237" s="2213"/>
      <c r="M1237" s="2213"/>
      <c r="N1237" s="2186" t="s">
        <v>37</v>
      </c>
      <c r="O1237" s="2187"/>
      <c r="P1237" s="2187"/>
      <c r="Q1237" s="2187"/>
      <c r="R1237" s="2187"/>
      <c r="S1237" s="2187"/>
      <c r="T1237" s="2188"/>
      <c r="U1237" s="2192"/>
      <c r="V1237" s="2193"/>
      <c r="W1237" s="2193"/>
      <c r="X1237" s="2193"/>
      <c r="Y1237" s="2193"/>
      <c r="Z1237" s="2193"/>
      <c r="AA1237" s="2193"/>
      <c r="AB1237" s="2193"/>
      <c r="AC1237" s="2193"/>
      <c r="AD1237" s="2193"/>
      <c r="AE1237" s="2193"/>
      <c r="AF1237" s="2193"/>
      <c r="AG1237" s="2193"/>
      <c r="AH1237" s="2193"/>
      <c r="AI1237" s="2193"/>
      <c r="AJ1237" s="2193"/>
      <c r="AK1237" s="2193"/>
      <c r="AL1237" s="2193"/>
      <c r="AM1237" s="2193"/>
      <c r="AN1237" s="2193"/>
      <c r="AO1237" s="2194"/>
      <c r="AP1237" s="2182"/>
      <c r="AQ1237" s="2183"/>
      <c r="AR1237" s="2073" t="s">
        <v>4</v>
      </c>
      <c r="AS1237" s="2074"/>
      <c r="AT1237" s="2178"/>
      <c r="AU1237" s="2195"/>
      <c r="AV1237" s="2195"/>
      <c r="AW1237" s="2195"/>
      <c r="AX1237" s="2195"/>
      <c r="AY1237" s="2195"/>
      <c r="AZ1237" s="2195"/>
      <c r="BA1237" s="2195"/>
      <c r="BB1237" s="2195"/>
      <c r="BC1237" s="2195"/>
      <c r="BD1237" s="2195"/>
      <c r="BE1237" s="2195"/>
      <c r="BF1237" s="2195"/>
      <c r="BG1237" s="1640" t="s">
        <v>309</v>
      </c>
      <c r="BH1237" s="1590"/>
      <c r="BI1237" s="1590"/>
      <c r="BJ1237" s="1590"/>
      <c r="BK1237" s="1590"/>
      <c r="BL1237" s="1590"/>
      <c r="BM1237" s="1590"/>
      <c r="BN1237" s="1590"/>
      <c r="BO1237" s="2039"/>
      <c r="BP1237" s="2041"/>
      <c r="BQ1237" s="2042"/>
      <c r="BR1237" s="2042"/>
      <c r="BS1237" s="2043"/>
      <c r="BT1237" s="2047" t="s">
        <v>41</v>
      </c>
      <c r="BU1237" s="2048"/>
      <c r="BV1237" s="2048"/>
      <c r="BW1237" s="2051" t="s">
        <v>42</v>
      </c>
      <c r="BX1237" s="2051"/>
      <c r="BY1237" s="2051"/>
      <c r="BZ1237" s="2051"/>
      <c r="CA1237" s="2051" t="s">
        <v>43</v>
      </c>
      <c r="CB1237" s="2051"/>
      <c r="CC1237" s="2051"/>
      <c r="CD1237" s="2053"/>
      <c r="CE1237" s="76"/>
      <c r="CF1237" s="76"/>
      <c r="CG1237" s="77"/>
      <c r="CH1237" s="77"/>
      <c r="CN1237" s="85"/>
      <c r="CO1237" s="85"/>
      <c r="CP1237" s="85"/>
      <c r="CQ1237" s="85"/>
      <c r="CR1237" s="85"/>
      <c r="CS1237" s="85"/>
      <c r="CT1237" s="85"/>
      <c r="CU1237" s="85"/>
      <c r="CV1237" s="85"/>
    </row>
    <row r="1238" spans="1:100" ht="12" customHeight="1" thickBot="1" x14ac:dyDescent="0.25">
      <c r="A1238" s="132" t="str">
        <f>+IF('⑧一覧からの作成用データ（異動届）'!$AC$52="印刷ＯＫ→",1,"")</f>
        <v/>
      </c>
      <c r="B1238" s="2413"/>
      <c r="C1238" s="2413"/>
      <c r="D1238" s="2396"/>
      <c r="E1238" s="2396"/>
      <c r="F1238" s="2413"/>
      <c r="G1238" s="2413"/>
      <c r="H1238" s="2396"/>
      <c r="I1238" s="2396"/>
      <c r="J1238" s="486"/>
      <c r="K1238" s="2213"/>
      <c r="L1238" s="2213"/>
      <c r="M1238" s="2213"/>
      <c r="N1238" s="2189"/>
      <c r="O1238" s="2190"/>
      <c r="P1238" s="2190"/>
      <c r="Q1238" s="2190"/>
      <c r="R1238" s="2190"/>
      <c r="S1238" s="2190"/>
      <c r="T1238" s="2191"/>
      <c r="U1238" s="2070"/>
      <c r="V1238" s="2071"/>
      <c r="W1238" s="2071"/>
      <c r="X1238" s="2071"/>
      <c r="Y1238" s="2071"/>
      <c r="Z1238" s="2071"/>
      <c r="AA1238" s="2071"/>
      <c r="AB1238" s="2071"/>
      <c r="AC1238" s="2071"/>
      <c r="AD1238" s="2071"/>
      <c r="AE1238" s="2071"/>
      <c r="AF1238" s="2071"/>
      <c r="AG1238" s="2071"/>
      <c r="AH1238" s="2071"/>
      <c r="AI1238" s="2071"/>
      <c r="AJ1238" s="2071"/>
      <c r="AK1238" s="2071"/>
      <c r="AL1238" s="2071"/>
      <c r="AM1238" s="2071"/>
      <c r="AN1238" s="2071"/>
      <c r="AO1238" s="2072"/>
      <c r="AP1238" s="2184"/>
      <c r="AQ1238" s="2185"/>
      <c r="AR1238" s="2075"/>
      <c r="AS1238" s="2076"/>
      <c r="AT1238" s="2196"/>
      <c r="AU1238" s="2197"/>
      <c r="AV1238" s="2197"/>
      <c r="AW1238" s="2197"/>
      <c r="AX1238" s="2197"/>
      <c r="AY1238" s="2197"/>
      <c r="AZ1238" s="2197"/>
      <c r="BA1238" s="2197"/>
      <c r="BB1238" s="2197"/>
      <c r="BC1238" s="2197"/>
      <c r="BD1238" s="2197"/>
      <c r="BE1238" s="2197"/>
      <c r="BF1238" s="2197"/>
      <c r="BG1238" s="1637"/>
      <c r="BH1238" s="1638"/>
      <c r="BI1238" s="1638"/>
      <c r="BJ1238" s="1638"/>
      <c r="BK1238" s="1638"/>
      <c r="BL1238" s="1638"/>
      <c r="BM1238" s="1638"/>
      <c r="BN1238" s="1638"/>
      <c r="BO1238" s="2040"/>
      <c r="BP1238" s="2044"/>
      <c r="BQ1238" s="2045"/>
      <c r="BR1238" s="2045"/>
      <c r="BS1238" s="2046"/>
      <c r="BT1238" s="2049"/>
      <c r="BU1238" s="2050"/>
      <c r="BV1238" s="2050"/>
      <c r="BW1238" s="2052"/>
      <c r="BX1238" s="2052"/>
      <c r="BY1238" s="2052"/>
      <c r="BZ1238" s="2052"/>
      <c r="CA1238" s="2052"/>
      <c r="CB1238" s="2052"/>
      <c r="CC1238" s="2052"/>
      <c r="CD1238" s="2054"/>
      <c r="CE1238" s="76"/>
      <c r="CF1238" s="76"/>
      <c r="CG1238" s="77"/>
      <c r="CH1238" s="77"/>
      <c r="CN1238" s="85"/>
      <c r="CO1238" s="85"/>
      <c r="CP1238" s="85"/>
      <c r="CQ1238" s="85"/>
      <c r="CR1238" s="85"/>
      <c r="CS1238" s="85"/>
      <c r="CT1238" s="85"/>
      <c r="CU1238" s="85"/>
      <c r="CV1238" s="85"/>
    </row>
    <row r="1239" spans="1:100" ht="6.75" customHeight="1" x14ac:dyDescent="0.2">
      <c r="A1239" s="132" t="str">
        <f>+IF('⑧一覧からの作成用データ（異動届）'!$AC$52="印刷ＯＫ→",1,"")</f>
        <v/>
      </c>
      <c r="B1239" s="2413"/>
      <c r="C1239" s="2413"/>
      <c r="D1239" s="2396"/>
      <c r="E1239" s="2396"/>
      <c r="F1239" s="2413"/>
      <c r="G1239" s="2413"/>
      <c r="H1239" s="2396"/>
      <c r="I1239" s="2396"/>
      <c r="J1239" s="486"/>
      <c r="K1239" s="2055" t="s">
        <v>79</v>
      </c>
      <c r="L1239" s="2055"/>
      <c r="M1239" s="2055"/>
      <c r="N1239" s="2055"/>
      <c r="O1239" s="2055"/>
      <c r="P1239" s="2055"/>
      <c r="Q1239" s="2055"/>
      <c r="R1239" s="2055"/>
      <c r="S1239" s="2055"/>
      <c r="T1239" s="2055"/>
      <c r="U1239" s="2055"/>
      <c r="V1239" s="2055"/>
      <c r="W1239" s="2055"/>
      <c r="X1239" s="2055"/>
      <c r="Y1239" s="2055"/>
      <c r="Z1239" s="2055"/>
      <c r="AA1239" s="2055"/>
      <c r="AB1239" s="2055"/>
      <c r="AC1239" s="2055"/>
      <c r="AD1239" s="2055"/>
      <c r="AE1239" s="2055"/>
      <c r="AF1239" s="2055"/>
      <c r="AG1239" s="2055"/>
      <c r="AH1239" s="2055"/>
      <c r="AI1239" s="2055"/>
      <c r="AJ1239" s="2055"/>
      <c r="AK1239" s="2055"/>
      <c r="AL1239" s="2055"/>
      <c r="AM1239" s="2055"/>
      <c r="AN1239" s="2055"/>
      <c r="AO1239" s="2055"/>
      <c r="AP1239" s="2055"/>
      <c r="AQ1239" s="2055"/>
      <c r="AR1239" s="2055"/>
      <c r="AS1239" s="2055"/>
      <c r="AT1239" s="2055"/>
      <c r="AU1239" s="2055"/>
      <c r="AV1239" s="2055"/>
      <c r="AW1239" s="2055"/>
      <c r="AX1239" s="2055"/>
      <c r="AY1239" s="2055"/>
      <c r="AZ1239" s="2055"/>
      <c r="BA1239" s="2055"/>
      <c r="BB1239" s="2055"/>
      <c r="BC1239" s="2055"/>
      <c r="BD1239" s="2055"/>
      <c r="BE1239" s="2055"/>
      <c r="BF1239" s="2055"/>
      <c r="BG1239" s="60"/>
      <c r="BH1239" s="60"/>
      <c r="BI1239" s="60"/>
      <c r="BJ1239" s="60"/>
      <c r="BK1239" s="61"/>
      <c r="BL1239" s="76"/>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c r="CG1239" s="77"/>
      <c r="CH1239" s="77"/>
      <c r="CN1239" s="85"/>
      <c r="CO1239" s="85"/>
      <c r="CP1239" s="85"/>
      <c r="CQ1239" s="85"/>
      <c r="CR1239" s="85"/>
      <c r="CS1239" s="85"/>
      <c r="CT1239" s="85"/>
      <c r="CU1239" s="85"/>
      <c r="CV1239" s="85"/>
    </row>
    <row r="1240" spans="1:100" ht="13.5" customHeight="1" thickBot="1" x14ac:dyDescent="0.25">
      <c r="A1240" s="132" t="str">
        <f>+IF('⑧一覧からの作成用データ（異動届）'!$AC$52="印刷ＯＫ→",1,"")</f>
        <v/>
      </c>
      <c r="B1240" s="2413"/>
      <c r="C1240" s="2413"/>
      <c r="D1240" s="2396"/>
      <c r="E1240" s="2396"/>
      <c r="F1240" s="2413"/>
      <c r="G1240" s="2413"/>
      <c r="H1240" s="2396"/>
      <c r="I1240" s="2396"/>
      <c r="J1240" s="486"/>
      <c r="K1240" s="2056"/>
      <c r="L1240" s="2056"/>
      <c r="M1240" s="2056"/>
      <c r="N1240" s="2056"/>
      <c r="O1240" s="2056"/>
      <c r="P1240" s="2056"/>
      <c r="Q1240" s="2056"/>
      <c r="R1240" s="2056"/>
      <c r="S1240" s="2056"/>
      <c r="T1240" s="2056"/>
      <c r="U1240" s="2056"/>
      <c r="V1240" s="2056"/>
      <c r="W1240" s="2056"/>
      <c r="X1240" s="2056"/>
      <c r="Y1240" s="2056"/>
      <c r="Z1240" s="2056"/>
      <c r="AA1240" s="2056"/>
      <c r="AB1240" s="2056"/>
      <c r="AC1240" s="2056"/>
      <c r="AD1240" s="2056"/>
      <c r="AE1240" s="2056"/>
      <c r="AF1240" s="2056"/>
      <c r="AG1240" s="2056"/>
      <c r="AH1240" s="2056"/>
      <c r="AI1240" s="2056"/>
      <c r="AJ1240" s="2056"/>
      <c r="AK1240" s="2056"/>
      <c r="AL1240" s="2056"/>
      <c r="AM1240" s="2056"/>
      <c r="AN1240" s="2056"/>
      <c r="AO1240" s="2056"/>
      <c r="AP1240" s="2056"/>
      <c r="AQ1240" s="2056"/>
      <c r="AR1240" s="2056"/>
      <c r="AS1240" s="2056"/>
      <c r="AT1240" s="2056"/>
      <c r="AU1240" s="2056"/>
      <c r="AV1240" s="2056"/>
      <c r="AW1240" s="2056"/>
      <c r="AX1240" s="2056"/>
      <c r="AY1240" s="2056"/>
      <c r="AZ1240" s="2056"/>
      <c r="BA1240" s="2056"/>
      <c r="BB1240" s="2056"/>
      <c r="BC1240" s="2056"/>
      <c r="BD1240" s="2056"/>
      <c r="BE1240" s="2056"/>
      <c r="BF1240" s="2056"/>
      <c r="BG1240" s="60"/>
      <c r="BH1240" s="60"/>
      <c r="BI1240" s="60"/>
      <c r="BJ1240" s="60"/>
      <c r="BK1240" s="62"/>
      <c r="BL1240" s="62"/>
      <c r="BM1240" s="62"/>
      <c r="BN1240" s="62"/>
      <c r="BO1240" s="62"/>
      <c r="BP1240" s="62"/>
      <c r="BQ1240" s="62"/>
      <c r="BR1240" s="62"/>
      <c r="BS1240" s="62"/>
      <c r="BT1240" s="62"/>
      <c r="BU1240" s="62"/>
      <c r="BV1240" s="62"/>
      <c r="BW1240" s="62"/>
      <c r="BX1240" s="62"/>
      <c r="BY1240" s="62"/>
      <c r="BZ1240" s="62"/>
      <c r="CA1240" s="62"/>
      <c r="CB1240" s="62"/>
      <c r="CC1240" s="62"/>
      <c r="CD1240" s="62"/>
      <c r="CE1240" s="76"/>
      <c r="CF1240" s="76"/>
      <c r="CG1240" s="91"/>
      <c r="CH1240" s="77"/>
      <c r="CN1240" s="85"/>
      <c r="CO1240" s="85"/>
      <c r="CP1240" s="85"/>
      <c r="CQ1240" s="85"/>
      <c r="CR1240" s="85"/>
      <c r="CS1240" s="85"/>
      <c r="CT1240" s="85"/>
      <c r="CU1240" s="85"/>
    </row>
    <row r="1241" spans="1:100" ht="11.25" customHeight="1" thickBot="1" x14ac:dyDescent="0.25">
      <c r="A1241" s="132" t="str">
        <f>+IF('⑧一覧からの作成用データ（異動届）'!$AC$52="印刷ＯＫ→",1,"")</f>
        <v/>
      </c>
      <c r="B1241" s="2413"/>
      <c r="C1241" s="2413"/>
      <c r="D1241" s="2396"/>
      <c r="E1241" s="2396"/>
      <c r="F1241" s="2413"/>
      <c r="G1241" s="2413"/>
      <c r="H1241" s="2396"/>
      <c r="I1241" s="2396"/>
      <c r="J1241" s="486"/>
      <c r="K1241" s="2152" t="s">
        <v>44</v>
      </c>
      <c r="L1241" s="2153"/>
      <c r="M1241" s="2153"/>
      <c r="N1241" s="2153"/>
      <c r="O1241" s="2154"/>
      <c r="P1241" s="2158" t="s">
        <v>46</v>
      </c>
      <c r="Q1241" s="2159"/>
      <c r="R1241" s="2159"/>
      <c r="S1241" s="2159"/>
      <c r="T1241" s="2159"/>
      <c r="U1241" s="2159"/>
      <c r="V1241" s="2159"/>
      <c r="W1241" s="2159"/>
      <c r="X1241" s="2117" t="str">
        <f>'⑧一覧からの作成用データ（異動届）'!$R$52&amp;""</f>
        <v/>
      </c>
      <c r="Y1241" s="2117"/>
      <c r="Z1241" s="2117"/>
      <c r="AA1241" s="2119" t="s">
        <v>48</v>
      </c>
      <c r="AB1241" s="2119"/>
      <c r="AC1241" s="2119"/>
      <c r="AD1241" s="2119"/>
      <c r="AE1241" s="2119"/>
      <c r="AF1241" s="2119"/>
      <c r="AG1241" s="2119"/>
      <c r="AH1241" s="2119"/>
      <c r="AI1241" s="2119"/>
      <c r="AJ1241" s="2119"/>
      <c r="AK1241" s="2119"/>
      <c r="AL1241" s="2119"/>
      <c r="AM1241" s="2119"/>
      <c r="AN1241" s="2119"/>
      <c r="AO1241" s="2119"/>
      <c r="AP1241" s="2119"/>
      <c r="AQ1241" s="2119"/>
      <c r="AR1241" s="2119"/>
      <c r="AS1241" s="2120"/>
      <c r="AT1241" s="2160" t="s">
        <v>50</v>
      </c>
      <c r="AU1241" s="2160"/>
      <c r="AV1241" s="2160"/>
      <c r="AW1241" s="2160"/>
      <c r="AX1241" s="2160"/>
      <c r="AY1241" s="2160"/>
      <c r="AZ1241" s="2161" t="s">
        <v>53</v>
      </c>
      <c r="BA1241" s="2162"/>
      <c r="BB1241" s="2162"/>
      <c r="BC1241" s="2162"/>
      <c r="BD1241" s="2162"/>
      <c r="BE1241" s="2162"/>
      <c r="BF1241" s="2162"/>
      <c r="BG1241" s="2162"/>
      <c r="BH1241" s="2162"/>
      <c r="BI1241" s="2162"/>
      <c r="BJ1241" s="2162"/>
      <c r="BK1241" s="2036" t="s">
        <v>54</v>
      </c>
      <c r="BL1241" s="2037"/>
      <c r="BM1241" s="2037"/>
      <c r="BN1241" s="2037"/>
      <c r="BO1241" s="2037"/>
      <c r="BP1241" s="2037"/>
      <c r="BQ1241" s="2037"/>
      <c r="BR1241" s="2037"/>
      <c r="BS1241" s="2037"/>
      <c r="BT1241" s="2037"/>
      <c r="BU1241" s="2037"/>
      <c r="BV1241" s="2037"/>
      <c r="BW1241" s="2037"/>
      <c r="BX1241" s="2037"/>
      <c r="BY1241" s="2037"/>
      <c r="BZ1241" s="2037"/>
      <c r="CA1241" s="2037"/>
      <c r="CB1241" s="2037"/>
      <c r="CC1241" s="2037"/>
      <c r="CD1241" s="2038"/>
      <c r="CE1241" s="90"/>
      <c r="CF1241" s="90"/>
      <c r="CG1241" s="91"/>
      <c r="CH1241" s="77"/>
      <c r="CN1241" s="85"/>
      <c r="CO1241" s="85"/>
      <c r="CP1241" s="85"/>
      <c r="CQ1241" s="85"/>
      <c r="CR1241" s="85"/>
      <c r="CS1241" s="85"/>
      <c r="CT1241" s="85"/>
      <c r="CU1241" s="85"/>
    </row>
    <row r="1242" spans="1:100" ht="11.25" customHeight="1" x14ac:dyDescent="0.2">
      <c r="A1242" s="132" t="str">
        <f>+IF('⑧一覧からの作成用データ（異動届）'!$AC$52="印刷ＯＫ→",1,"")</f>
        <v/>
      </c>
      <c r="B1242" s="2413"/>
      <c r="C1242" s="2413"/>
      <c r="D1242" s="2396"/>
      <c r="E1242" s="2396"/>
      <c r="F1242" s="2413"/>
      <c r="G1242" s="2413"/>
      <c r="H1242" s="2396"/>
      <c r="I1242" s="2396"/>
      <c r="J1242" s="486"/>
      <c r="K1242" s="2155"/>
      <c r="L1242" s="2156"/>
      <c r="M1242" s="2156"/>
      <c r="N1242" s="2156"/>
      <c r="O1242" s="2157"/>
      <c r="P1242" s="2145"/>
      <c r="Q1242" s="2146"/>
      <c r="R1242" s="2146"/>
      <c r="S1242" s="2146"/>
      <c r="T1242" s="2146"/>
      <c r="U1242" s="2146"/>
      <c r="V1242" s="2146"/>
      <c r="W1242" s="2146"/>
      <c r="X1242" s="2118"/>
      <c r="Y1242" s="2118"/>
      <c r="Z1242" s="2118"/>
      <c r="AA1242" s="2084"/>
      <c r="AB1242" s="2084"/>
      <c r="AC1242" s="2084"/>
      <c r="AD1242" s="2084"/>
      <c r="AE1242" s="2084"/>
      <c r="AF1242" s="2084"/>
      <c r="AG1242" s="2084"/>
      <c r="AH1242" s="2084"/>
      <c r="AI1242" s="2084"/>
      <c r="AJ1242" s="2084"/>
      <c r="AK1242" s="2084"/>
      <c r="AL1242" s="2084"/>
      <c r="AM1242" s="2084"/>
      <c r="AN1242" s="2084"/>
      <c r="AO1242" s="2084"/>
      <c r="AP1242" s="2084"/>
      <c r="AQ1242" s="2084"/>
      <c r="AR1242" s="2084"/>
      <c r="AS1242" s="2086"/>
      <c r="AT1242" s="2160"/>
      <c r="AU1242" s="2160"/>
      <c r="AV1242" s="2160"/>
      <c r="AW1242" s="2160"/>
      <c r="AX1242" s="2160"/>
      <c r="AY1242" s="2160"/>
      <c r="AZ1242" s="2163"/>
      <c r="BA1242" s="2164"/>
      <c r="BB1242" s="2164"/>
      <c r="BC1242" s="2164"/>
      <c r="BD1242" s="2164"/>
      <c r="BE1242" s="2164"/>
      <c r="BF1242" s="2164"/>
      <c r="BG1242" s="2164"/>
      <c r="BH1242" s="2164"/>
      <c r="BI1242" s="2164"/>
      <c r="BJ1242" s="2164"/>
      <c r="BK1242" s="51"/>
      <c r="BL1242" s="2123" t="str">
        <f>IF('⑧一覧からの作成用データ（異動届）'!$Z$52="","",'⑧一覧からの作成用データ（異動届）'!$Z$52)</f>
        <v/>
      </c>
      <c r="BM1242" s="2124"/>
      <c r="BN1242" s="2124"/>
      <c r="BO1242" s="2124"/>
      <c r="BP1242" s="2125"/>
      <c r="BQ1242" s="2132" t="s">
        <v>312</v>
      </c>
      <c r="BR1242" s="2133"/>
      <c r="BS1242" s="2133"/>
      <c r="BT1242" s="2133"/>
      <c r="BU1242" s="2133"/>
      <c r="BV1242" s="2133"/>
      <c r="BW1242" s="2133"/>
      <c r="BX1242" s="2133"/>
      <c r="BY1242" s="2133"/>
      <c r="BZ1242" s="2133"/>
      <c r="CA1242" s="2133"/>
      <c r="CB1242" s="2133"/>
      <c r="CC1242" s="2133"/>
      <c r="CD1242" s="2134"/>
      <c r="CE1242" s="90"/>
      <c r="CF1242" s="90"/>
      <c r="CG1242" s="91"/>
      <c r="CH1242" s="77"/>
    </row>
    <row r="1243" spans="1:100" ht="11.25" customHeight="1" x14ac:dyDescent="0.2">
      <c r="A1243" s="132" t="str">
        <f>+IF('⑧一覧からの作成用データ（異動届）'!$AC$52="印刷ＯＫ→",1,"")</f>
        <v/>
      </c>
      <c r="B1243" s="2413"/>
      <c r="C1243" s="2413"/>
      <c r="D1243" s="2396"/>
      <c r="E1243" s="2396"/>
      <c r="F1243" s="2413"/>
      <c r="G1243" s="2413"/>
      <c r="H1243" s="2396"/>
      <c r="I1243" s="2396"/>
      <c r="J1243" s="486"/>
      <c r="K1243" s="2139" t="s">
        <v>45</v>
      </c>
      <c r="L1243" s="2140"/>
      <c r="M1243" s="2140"/>
      <c r="N1243" s="2140"/>
      <c r="O1243" s="2141"/>
      <c r="P1243" s="2145" t="s">
        <v>47</v>
      </c>
      <c r="Q1243" s="2146"/>
      <c r="R1243" s="2146"/>
      <c r="S1243" s="2146"/>
      <c r="T1243" s="2146"/>
      <c r="U1243" s="2146"/>
      <c r="V1243" s="2146"/>
      <c r="W1243" s="2146"/>
      <c r="X1243" s="2085"/>
      <c r="Y1243" s="2085"/>
      <c r="Z1243" s="2085"/>
      <c r="AA1243" s="2084" t="s">
        <v>49</v>
      </c>
      <c r="AB1243" s="2084"/>
      <c r="AC1243" s="2084"/>
      <c r="AD1243" s="2084"/>
      <c r="AE1243" s="2084"/>
      <c r="AF1243" s="2084"/>
      <c r="AG1243" s="2084"/>
      <c r="AH1243" s="2084"/>
      <c r="AI1243" s="2084"/>
      <c r="AJ1243" s="2084"/>
      <c r="AK1243" s="2084"/>
      <c r="AL1243" s="2084"/>
      <c r="AM1243" s="2084"/>
      <c r="AN1243" s="2084"/>
      <c r="AO1243" s="2084"/>
      <c r="AP1243" s="2084"/>
      <c r="AQ1243" s="2084"/>
      <c r="AR1243" s="2084"/>
      <c r="AS1243" s="2086"/>
      <c r="AT1243" s="2150" t="s">
        <v>506</v>
      </c>
      <c r="AU1243" s="2105"/>
      <c r="AV1243" s="2105" t="s">
        <v>51</v>
      </c>
      <c r="AW1243" s="2105" t="s">
        <v>462</v>
      </c>
      <c r="AX1243" s="2105"/>
      <c r="AY1243" s="2099" t="s">
        <v>52</v>
      </c>
      <c r="AZ1243" s="2101" t="str">
        <f>'⑧一覧からの作成用データ（異動届）'!$AB$52&amp;""</f>
        <v/>
      </c>
      <c r="BA1243" s="2102"/>
      <c r="BB1243" s="2102"/>
      <c r="BC1243" s="2102"/>
      <c r="BD1243" s="2102"/>
      <c r="BE1243" s="2102"/>
      <c r="BF1243" s="2102"/>
      <c r="BG1243" s="2102"/>
      <c r="BH1243" s="2102"/>
      <c r="BI1243" s="2105" t="s">
        <v>6</v>
      </c>
      <c r="BJ1243" s="2105"/>
      <c r="BK1243" s="51"/>
      <c r="BL1243" s="2126"/>
      <c r="BM1243" s="2127"/>
      <c r="BN1243" s="2127"/>
      <c r="BO1243" s="2127"/>
      <c r="BP1243" s="2128"/>
      <c r="BQ1243" s="2135"/>
      <c r="BR1243" s="2133"/>
      <c r="BS1243" s="2133"/>
      <c r="BT1243" s="2133"/>
      <c r="BU1243" s="2133"/>
      <c r="BV1243" s="2133"/>
      <c r="BW1243" s="2133"/>
      <c r="BX1243" s="2133"/>
      <c r="BY1243" s="2133"/>
      <c r="BZ1243" s="2133"/>
      <c r="CA1243" s="2133"/>
      <c r="CB1243" s="2133"/>
      <c r="CC1243" s="2133"/>
      <c r="CD1243" s="2134"/>
      <c r="CE1243" s="90"/>
      <c r="CF1243" s="90"/>
      <c r="CG1243" s="91"/>
      <c r="CH1243" s="77"/>
    </row>
    <row r="1244" spans="1:100" ht="11.25" customHeight="1" thickBot="1" x14ac:dyDescent="0.25">
      <c r="A1244" s="132" t="str">
        <f>+IF('⑧一覧からの作成用データ（異動届）'!$AC$52="印刷ＯＫ→",1,"")</f>
        <v/>
      </c>
      <c r="B1244" s="2413"/>
      <c r="C1244" s="2413"/>
      <c r="D1244" s="2396"/>
      <c r="E1244" s="2396"/>
      <c r="F1244" s="2413"/>
      <c r="G1244" s="2413"/>
      <c r="H1244" s="2396"/>
      <c r="I1244" s="2396"/>
      <c r="J1244" s="486"/>
      <c r="K1244" s="2142"/>
      <c r="L1244" s="2143"/>
      <c r="M1244" s="2143"/>
      <c r="N1244" s="2143"/>
      <c r="O1244" s="2144"/>
      <c r="P1244" s="2147"/>
      <c r="Q1244" s="2148"/>
      <c r="R1244" s="2148"/>
      <c r="S1244" s="2148"/>
      <c r="T1244" s="2148"/>
      <c r="U1244" s="2148"/>
      <c r="V1244" s="2148"/>
      <c r="W1244" s="2148"/>
      <c r="X1244" s="2149"/>
      <c r="Y1244" s="2149"/>
      <c r="Z1244" s="2149"/>
      <c r="AA1244" s="2094"/>
      <c r="AB1244" s="2094"/>
      <c r="AC1244" s="2094"/>
      <c r="AD1244" s="2094"/>
      <c r="AE1244" s="2094"/>
      <c r="AF1244" s="2094"/>
      <c r="AG1244" s="2094"/>
      <c r="AH1244" s="2094"/>
      <c r="AI1244" s="2094"/>
      <c r="AJ1244" s="2094"/>
      <c r="AK1244" s="2094"/>
      <c r="AL1244" s="2094"/>
      <c r="AM1244" s="2094"/>
      <c r="AN1244" s="2094"/>
      <c r="AO1244" s="2094"/>
      <c r="AP1244" s="2094"/>
      <c r="AQ1244" s="2094"/>
      <c r="AR1244" s="2094"/>
      <c r="AS1244" s="2095"/>
      <c r="AT1244" s="2151"/>
      <c r="AU1244" s="2106"/>
      <c r="AV1244" s="2106"/>
      <c r="AW1244" s="2106"/>
      <c r="AX1244" s="2106"/>
      <c r="AY1244" s="2100"/>
      <c r="AZ1244" s="2103"/>
      <c r="BA1244" s="2104"/>
      <c r="BB1244" s="2104"/>
      <c r="BC1244" s="2104"/>
      <c r="BD1244" s="2104"/>
      <c r="BE1244" s="2104"/>
      <c r="BF1244" s="2104"/>
      <c r="BG1244" s="2104"/>
      <c r="BH1244" s="2104"/>
      <c r="BI1244" s="2106"/>
      <c r="BJ1244" s="2106"/>
      <c r="BK1244" s="52"/>
      <c r="BL1244" s="2129"/>
      <c r="BM1244" s="2130"/>
      <c r="BN1244" s="2130"/>
      <c r="BO1244" s="2130"/>
      <c r="BP1244" s="2131"/>
      <c r="BQ1244" s="2136"/>
      <c r="BR1244" s="2137"/>
      <c r="BS1244" s="2137"/>
      <c r="BT1244" s="2137"/>
      <c r="BU1244" s="2137"/>
      <c r="BV1244" s="2137"/>
      <c r="BW1244" s="2137"/>
      <c r="BX1244" s="2137"/>
      <c r="BY1244" s="2137"/>
      <c r="BZ1244" s="2137"/>
      <c r="CA1244" s="2137"/>
      <c r="CB1244" s="2137"/>
      <c r="CC1244" s="2137"/>
      <c r="CD1244" s="2138"/>
      <c r="CE1244" s="90"/>
      <c r="CF1244" s="90"/>
      <c r="CG1244" s="91"/>
      <c r="CH1244" s="77"/>
    </row>
    <row r="1245" spans="1:100" ht="6.75" customHeight="1" x14ac:dyDescent="0.2">
      <c r="A1245" s="132" t="str">
        <f>+IF('⑧一覧からの作成用データ（異動届）'!$AC$52="印刷ＯＫ→",1,"")</f>
        <v/>
      </c>
      <c r="B1245" s="2413"/>
      <c r="C1245" s="2413"/>
      <c r="D1245" s="2396"/>
      <c r="E1245" s="2396"/>
      <c r="F1245" s="2413"/>
      <c r="G1245" s="2413"/>
      <c r="H1245" s="2396"/>
      <c r="I1245" s="2396"/>
      <c r="J1245" s="486"/>
      <c r="K1245" s="2107" t="s">
        <v>80</v>
      </c>
      <c r="L1245" s="2107"/>
      <c r="M1245" s="2107"/>
      <c r="N1245" s="2107"/>
      <c r="O1245" s="2107"/>
      <c r="P1245" s="2107"/>
      <c r="Q1245" s="2107"/>
      <c r="R1245" s="2107"/>
      <c r="S1245" s="2107"/>
      <c r="T1245" s="2107"/>
      <c r="U1245" s="2107"/>
      <c r="V1245" s="2107"/>
      <c r="W1245" s="2107"/>
      <c r="X1245" s="2107"/>
      <c r="Y1245" s="2107"/>
      <c r="Z1245" s="2107"/>
      <c r="AA1245" s="2107"/>
      <c r="AB1245" s="2107"/>
      <c r="AC1245" s="2107"/>
      <c r="AD1245" s="2107"/>
      <c r="AE1245" s="2107"/>
      <c r="AF1245" s="2107"/>
      <c r="AG1245" s="2107"/>
      <c r="AH1245" s="2107"/>
      <c r="AI1245" s="2107"/>
      <c r="AJ1245" s="2107"/>
      <c r="AK1245" s="2107"/>
      <c r="AL1245" s="2107"/>
      <c r="AM1245" s="2107"/>
      <c r="AN1245" s="2107"/>
      <c r="AO1245" s="2107"/>
      <c r="AP1245" s="2107"/>
      <c r="AQ1245" s="2107"/>
      <c r="AR1245" s="2107"/>
      <c r="AS1245" s="2107"/>
      <c r="AT1245" s="2107"/>
      <c r="AU1245" s="2107"/>
      <c r="AV1245" s="2107"/>
      <c r="AW1245" s="2107"/>
      <c r="AX1245" s="2107"/>
      <c r="AY1245" s="2107"/>
      <c r="AZ1245" s="2107"/>
      <c r="BA1245" s="2107"/>
      <c r="BB1245" s="2107"/>
      <c r="BC1245" s="2107"/>
      <c r="BD1245" s="2107"/>
      <c r="BE1245" s="2107"/>
      <c r="BF1245" s="2107"/>
      <c r="BG1245" s="53"/>
      <c r="BH1245" s="53"/>
      <c r="BI1245" s="53"/>
      <c r="BJ1245" s="53"/>
      <c r="BK1245" s="54"/>
      <c r="BL1245" s="54"/>
      <c r="BM1245" s="54"/>
      <c r="BN1245" s="54"/>
      <c r="BO1245" s="54"/>
      <c r="BP1245" s="54"/>
      <c r="BQ1245" s="54"/>
      <c r="BR1245" s="54"/>
      <c r="BS1245" s="54"/>
      <c r="BT1245" s="54"/>
      <c r="BU1245" s="54"/>
      <c r="BV1245" s="54"/>
      <c r="BW1245" s="54"/>
      <c r="BX1245" s="54"/>
      <c r="BY1245" s="54"/>
      <c r="BZ1245" s="54"/>
      <c r="CA1245" s="54"/>
      <c r="CB1245" s="55"/>
      <c r="CC1245" s="55"/>
      <c r="CD1245" s="55"/>
      <c r="CE1245" s="90"/>
      <c r="CF1245" s="90"/>
      <c r="CG1245" s="91"/>
      <c r="CH1245" s="77"/>
    </row>
    <row r="1246" spans="1:100" ht="13.5" customHeight="1" x14ac:dyDescent="0.2">
      <c r="A1246" s="132" t="str">
        <f>+IF('⑧一覧からの作成用データ（異動届）'!$AC$52="印刷ＯＫ→",1,"")</f>
        <v/>
      </c>
      <c r="B1246" s="2413"/>
      <c r="C1246" s="2413"/>
      <c r="D1246" s="2396"/>
      <c r="E1246" s="2396"/>
      <c r="F1246" s="2413"/>
      <c r="G1246" s="2413"/>
      <c r="H1246" s="2396"/>
      <c r="I1246" s="2396"/>
      <c r="J1246" s="486"/>
      <c r="K1246" s="2108"/>
      <c r="L1246" s="2108"/>
      <c r="M1246" s="2108"/>
      <c r="N1246" s="2108"/>
      <c r="O1246" s="2108"/>
      <c r="P1246" s="2108"/>
      <c r="Q1246" s="2108"/>
      <c r="R1246" s="2108"/>
      <c r="S1246" s="2108"/>
      <c r="T1246" s="2108"/>
      <c r="U1246" s="2108"/>
      <c r="V1246" s="2108"/>
      <c r="W1246" s="2108"/>
      <c r="X1246" s="2108"/>
      <c r="Y1246" s="2108"/>
      <c r="Z1246" s="2108"/>
      <c r="AA1246" s="2108"/>
      <c r="AB1246" s="2108"/>
      <c r="AC1246" s="2108"/>
      <c r="AD1246" s="2108"/>
      <c r="AE1246" s="2108"/>
      <c r="AF1246" s="2108"/>
      <c r="AG1246" s="2108"/>
      <c r="AH1246" s="2108"/>
      <c r="AI1246" s="2108"/>
      <c r="AJ1246" s="2108"/>
      <c r="AK1246" s="2108"/>
      <c r="AL1246" s="2108"/>
      <c r="AM1246" s="2108"/>
      <c r="AN1246" s="2108"/>
      <c r="AO1246" s="2108"/>
      <c r="AP1246" s="2108"/>
      <c r="AQ1246" s="2108"/>
      <c r="AR1246" s="2108"/>
      <c r="AS1246" s="2108"/>
      <c r="AT1246" s="2108"/>
      <c r="AU1246" s="2108"/>
      <c r="AV1246" s="2108"/>
      <c r="AW1246" s="2108"/>
      <c r="AX1246" s="2108"/>
      <c r="AY1246" s="2108"/>
      <c r="AZ1246" s="2108"/>
      <c r="BA1246" s="2108"/>
      <c r="BB1246" s="2108"/>
      <c r="BC1246" s="2108"/>
      <c r="BD1246" s="2108"/>
      <c r="BE1246" s="2108"/>
      <c r="BF1246" s="2108"/>
      <c r="BG1246" s="53"/>
      <c r="BH1246" s="53"/>
      <c r="BI1246" s="53"/>
      <c r="BJ1246" s="53"/>
      <c r="BK1246" s="55"/>
      <c r="BL1246" s="55"/>
      <c r="BM1246" s="55"/>
      <c r="BN1246" s="55"/>
      <c r="BO1246" s="55"/>
      <c r="BP1246" s="55"/>
      <c r="BQ1246" s="55"/>
      <c r="BR1246" s="55"/>
      <c r="BS1246" s="55"/>
      <c r="BT1246" s="55"/>
      <c r="BU1246" s="55"/>
      <c r="BV1246" s="55"/>
      <c r="BW1246" s="55"/>
      <c r="BX1246" s="55"/>
      <c r="BY1246" s="55"/>
      <c r="BZ1246" s="55"/>
      <c r="CA1246" s="55"/>
      <c r="CB1246" s="55"/>
      <c r="CC1246" s="55"/>
      <c r="CD1246" s="55"/>
      <c r="CE1246" s="90"/>
      <c r="CF1246" s="90"/>
      <c r="CG1246" s="91"/>
      <c r="CH1246" s="77"/>
      <c r="CN1246" s="85"/>
      <c r="CO1246" s="85"/>
      <c r="CP1246" s="85"/>
      <c r="CQ1246" s="85"/>
      <c r="CR1246" s="85"/>
      <c r="CS1246" s="85"/>
      <c r="CT1246" s="85"/>
    </row>
    <row r="1247" spans="1:100" ht="11.25" customHeight="1" x14ac:dyDescent="0.2">
      <c r="A1247" s="132" t="str">
        <f>+IF('⑧一覧からの作成用データ（異動届）'!$AC$52="印刷ＯＫ→",1,"")</f>
        <v/>
      </c>
      <c r="B1247" s="2413"/>
      <c r="C1247" s="2413"/>
      <c r="D1247" s="2396"/>
      <c r="E1247" s="2396"/>
      <c r="F1247" s="2413"/>
      <c r="G1247" s="2413"/>
      <c r="H1247" s="2396"/>
      <c r="I1247" s="2396"/>
      <c r="J1247" s="486"/>
      <c r="K1247" s="2109" t="s">
        <v>44</v>
      </c>
      <c r="L1247" s="2110"/>
      <c r="M1247" s="2110"/>
      <c r="N1247" s="2110"/>
      <c r="O1247" s="2111"/>
      <c r="P1247" s="2115" t="s">
        <v>57</v>
      </c>
      <c r="Q1247" s="2115"/>
      <c r="R1247" s="2115"/>
      <c r="S1247" s="2115"/>
      <c r="T1247" s="2115"/>
      <c r="U1247" s="2115"/>
      <c r="V1247" s="2117" t="str">
        <f>'⑧一覧からの作成用データ（異動届）'!$R$52&amp;""</f>
        <v/>
      </c>
      <c r="W1247" s="2117"/>
      <c r="X1247" s="2117"/>
      <c r="Y1247" s="2119" t="s">
        <v>58</v>
      </c>
      <c r="Z1247" s="2119"/>
      <c r="AA1247" s="2119"/>
      <c r="AB1247" s="2119"/>
      <c r="AC1247" s="2119"/>
      <c r="AD1247" s="2119"/>
      <c r="AE1247" s="2119"/>
      <c r="AF1247" s="2119"/>
      <c r="AG1247" s="2119"/>
      <c r="AH1247" s="2119"/>
      <c r="AI1247" s="2119"/>
      <c r="AJ1247" s="2119"/>
      <c r="AK1247" s="2119"/>
      <c r="AL1247" s="2119"/>
      <c r="AM1247" s="2119"/>
      <c r="AN1247" s="2119"/>
      <c r="AO1247" s="2119"/>
      <c r="AP1247" s="2119"/>
      <c r="AQ1247" s="2119"/>
      <c r="AR1247" s="2119"/>
      <c r="AS1247" s="2119"/>
      <c r="AT1247" s="2119"/>
      <c r="AU1247" s="2119"/>
      <c r="AV1247" s="2119"/>
      <c r="AW1247" s="2119"/>
      <c r="AX1247" s="2119"/>
      <c r="AY1247" s="2119"/>
      <c r="AZ1247" s="2119"/>
      <c r="BA1247" s="2119"/>
      <c r="BB1247" s="2119"/>
      <c r="BC1247" s="2119"/>
      <c r="BD1247" s="2120"/>
      <c r="BE1247" s="56"/>
      <c r="BF1247" s="56"/>
      <c r="BG1247" s="2121" t="s">
        <v>499</v>
      </c>
      <c r="BH1247" s="2121"/>
      <c r="BI1247" s="2122"/>
      <c r="BJ1247" s="2122"/>
      <c r="BK1247" s="2122"/>
      <c r="BL1247" s="2122"/>
      <c r="BM1247" s="2122"/>
      <c r="BN1247" s="2122"/>
      <c r="BO1247" s="2122"/>
      <c r="BP1247" s="2122"/>
      <c r="BQ1247" s="2122"/>
      <c r="BR1247" s="2122"/>
      <c r="BS1247" s="2122"/>
      <c r="BT1247" s="2122"/>
      <c r="BU1247" s="2122"/>
      <c r="BV1247" s="2122"/>
      <c r="BW1247" s="2122"/>
      <c r="BX1247" s="2122"/>
      <c r="BY1247" s="2122"/>
      <c r="BZ1247" s="2122"/>
      <c r="CA1247" s="2122"/>
      <c r="CB1247" s="2122"/>
      <c r="CC1247" s="2122"/>
      <c r="CD1247" s="2122"/>
      <c r="CE1247" s="90"/>
      <c r="CF1247" s="90"/>
      <c r="CG1247" s="91"/>
      <c r="CH1247" s="77"/>
      <c r="CN1247" s="85"/>
      <c r="CO1247" s="85"/>
      <c r="CP1247" s="85"/>
      <c r="CQ1247" s="85"/>
      <c r="CR1247" s="85"/>
      <c r="CS1247" s="85"/>
      <c r="CT1247" s="85"/>
    </row>
    <row r="1248" spans="1:100" ht="11.25" customHeight="1" x14ac:dyDescent="0.2">
      <c r="A1248" s="132" t="str">
        <f>+IF('⑧一覧からの作成用データ（異動届）'!$AC$52="印刷ＯＫ→",1,"")</f>
        <v/>
      </c>
      <c r="B1248" s="2413"/>
      <c r="C1248" s="2413"/>
      <c r="D1248" s="2396"/>
      <c r="E1248" s="2396"/>
      <c r="F1248" s="2413"/>
      <c r="G1248" s="2413"/>
      <c r="H1248" s="2396"/>
      <c r="I1248" s="2396"/>
      <c r="J1248" s="486"/>
      <c r="K1248" s="2112"/>
      <c r="L1248" s="2113"/>
      <c r="M1248" s="2113"/>
      <c r="N1248" s="2113"/>
      <c r="O1248" s="2114"/>
      <c r="P1248" s="2116"/>
      <c r="Q1248" s="2116"/>
      <c r="R1248" s="2116"/>
      <c r="S1248" s="2116"/>
      <c r="T1248" s="2116"/>
      <c r="U1248" s="2116"/>
      <c r="V1248" s="2118"/>
      <c r="W1248" s="2118"/>
      <c r="X1248" s="2118"/>
      <c r="Y1248" s="2084"/>
      <c r="Z1248" s="2084"/>
      <c r="AA1248" s="2084"/>
      <c r="AB1248" s="2084"/>
      <c r="AC1248" s="2084"/>
      <c r="AD1248" s="2084"/>
      <c r="AE1248" s="2084"/>
      <c r="AF1248" s="2084"/>
      <c r="AG1248" s="2084"/>
      <c r="AH1248" s="2084"/>
      <c r="AI1248" s="2084"/>
      <c r="AJ1248" s="2084"/>
      <c r="AK1248" s="2084"/>
      <c r="AL1248" s="2084"/>
      <c r="AM1248" s="2084"/>
      <c r="AN1248" s="2084"/>
      <c r="AO1248" s="2084"/>
      <c r="AP1248" s="2084"/>
      <c r="AQ1248" s="2084"/>
      <c r="AR1248" s="2084"/>
      <c r="AS1248" s="2084"/>
      <c r="AT1248" s="2084"/>
      <c r="AU1248" s="2084"/>
      <c r="AV1248" s="2084"/>
      <c r="AW1248" s="2084"/>
      <c r="AX1248" s="2084"/>
      <c r="AY1248" s="2084"/>
      <c r="AZ1248" s="2084"/>
      <c r="BA1248" s="2084"/>
      <c r="BB1248" s="2084"/>
      <c r="BC1248" s="2084"/>
      <c r="BD1248" s="2086"/>
      <c r="BE1248" s="56"/>
      <c r="BF1248" s="56"/>
      <c r="BG1248" s="2121"/>
      <c r="BH1248" s="2121"/>
      <c r="BI1248" s="2122"/>
      <c r="BJ1248" s="2122"/>
      <c r="BK1248" s="2122"/>
      <c r="BL1248" s="2122"/>
      <c r="BM1248" s="2122"/>
      <c r="BN1248" s="2122"/>
      <c r="BO1248" s="2122"/>
      <c r="BP1248" s="2122"/>
      <c r="BQ1248" s="2122"/>
      <c r="BR1248" s="2122"/>
      <c r="BS1248" s="2122"/>
      <c r="BT1248" s="2122"/>
      <c r="BU1248" s="2122"/>
      <c r="BV1248" s="2122"/>
      <c r="BW1248" s="2122"/>
      <c r="BX1248" s="2122"/>
      <c r="BY1248" s="2122"/>
      <c r="BZ1248" s="2122"/>
      <c r="CA1248" s="2122"/>
      <c r="CB1248" s="2122"/>
      <c r="CC1248" s="2122"/>
      <c r="CD1248" s="2122"/>
      <c r="CE1248" s="90"/>
      <c r="CF1248" s="90"/>
      <c r="CG1248" s="91"/>
      <c r="CH1248" s="77"/>
      <c r="CN1248" s="85"/>
      <c r="CO1248" s="85"/>
      <c r="CP1248" s="85"/>
      <c r="CQ1248" s="85"/>
      <c r="CR1248" s="85"/>
      <c r="CS1248" s="85"/>
      <c r="CT1248" s="85"/>
    </row>
    <row r="1249" spans="1:100" ht="11.25" customHeight="1" x14ac:dyDescent="0.2">
      <c r="A1249" s="132" t="str">
        <f>+IF('⑧一覧からの作成用データ（異動届）'!$AC$52="印刷ＯＫ→",1,"")</f>
        <v/>
      </c>
      <c r="B1249" s="2413"/>
      <c r="C1249" s="2413"/>
      <c r="D1249" s="2396"/>
      <c r="E1249" s="2396"/>
      <c r="F1249" s="2413"/>
      <c r="G1249" s="2413"/>
      <c r="H1249" s="2396"/>
      <c r="I1249" s="2396"/>
      <c r="J1249" s="486"/>
      <c r="K1249" s="2112"/>
      <c r="L1249" s="2113"/>
      <c r="M1249" s="2113"/>
      <c r="N1249" s="2113"/>
      <c r="O1249" s="2114"/>
      <c r="P1249" s="2084" t="s">
        <v>56</v>
      </c>
      <c r="Q1249" s="2084"/>
      <c r="R1249" s="2084"/>
      <c r="S1249" s="2084"/>
      <c r="T1249" s="2085"/>
      <c r="U1249" s="2085"/>
      <c r="V1249" s="2085"/>
      <c r="W1249" s="2084" t="s">
        <v>59</v>
      </c>
      <c r="X1249" s="2084"/>
      <c r="Y1249" s="2084"/>
      <c r="Z1249" s="2084"/>
      <c r="AA1249" s="2084"/>
      <c r="AB1249" s="2084"/>
      <c r="AC1249" s="2084"/>
      <c r="AD1249" s="2084"/>
      <c r="AE1249" s="2084"/>
      <c r="AF1249" s="2084"/>
      <c r="AG1249" s="2084"/>
      <c r="AH1249" s="2084"/>
      <c r="AI1249" s="2084"/>
      <c r="AJ1249" s="2084"/>
      <c r="AK1249" s="2084"/>
      <c r="AL1249" s="2084"/>
      <c r="AM1249" s="2084"/>
      <c r="AN1249" s="2084"/>
      <c r="AO1249" s="2084"/>
      <c r="AP1249" s="2084"/>
      <c r="AQ1249" s="2084"/>
      <c r="AR1249" s="2084"/>
      <c r="AS1249" s="2084"/>
      <c r="AT1249" s="2084"/>
      <c r="AU1249" s="2084"/>
      <c r="AV1249" s="2084"/>
      <c r="AW1249" s="2084"/>
      <c r="AX1249" s="2084"/>
      <c r="AY1249" s="2084"/>
      <c r="AZ1249" s="2084"/>
      <c r="BA1249" s="2084"/>
      <c r="BB1249" s="2084"/>
      <c r="BC1249" s="2084"/>
      <c r="BD1249" s="2086"/>
      <c r="BE1249" s="56"/>
      <c r="BF1249" s="56"/>
      <c r="BG1249" s="2121"/>
      <c r="BH1249" s="2121"/>
      <c r="BI1249" s="2122"/>
      <c r="BJ1249" s="2122"/>
      <c r="BK1249" s="2122"/>
      <c r="BL1249" s="2122"/>
      <c r="BM1249" s="2122"/>
      <c r="BN1249" s="2122"/>
      <c r="BO1249" s="2122"/>
      <c r="BP1249" s="2122"/>
      <c r="BQ1249" s="2122"/>
      <c r="BR1249" s="2122"/>
      <c r="BS1249" s="2122"/>
      <c r="BT1249" s="2122"/>
      <c r="BU1249" s="2122"/>
      <c r="BV1249" s="2122"/>
      <c r="BW1249" s="2122"/>
      <c r="BX1249" s="2122"/>
      <c r="BY1249" s="2122"/>
      <c r="BZ1249" s="2122"/>
      <c r="CA1249" s="2122"/>
      <c r="CB1249" s="2122"/>
      <c r="CC1249" s="2122"/>
      <c r="CD1249" s="2122"/>
      <c r="CE1249" s="90"/>
      <c r="CF1249" s="90"/>
      <c r="CG1249" s="91"/>
      <c r="CH1249" s="77"/>
      <c r="CN1249" s="85"/>
      <c r="CO1249" s="85"/>
      <c r="CP1249" s="85"/>
      <c r="CQ1249" s="85"/>
      <c r="CR1249" s="85"/>
      <c r="CS1249" s="85"/>
      <c r="CT1249" s="85"/>
    </row>
    <row r="1250" spans="1:100" ht="11.25" customHeight="1" x14ac:dyDescent="0.2">
      <c r="A1250" s="132" t="str">
        <f>+IF('⑧一覧からの作成用データ（異動届）'!$AC$52="印刷ＯＫ→",1,"")</f>
        <v/>
      </c>
      <c r="B1250" s="2413"/>
      <c r="C1250" s="2413"/>
      <c r="D1250" s="2396"/>
      <c r="E1250" s="2396"/>
      <c r="F1250" s="2413"/>
      <c r="G1250" s="2413"/>
      <c r="H1250" s="2396"/>
      <c r="I1250" s="2396"/>
      <c r="J1250" s="486"/>
      <c r="K1250" s="2087" t="s">
        <v>45</v>
      </c>
      <c r="L1250" s="2088"/>
      <c r="M1250" s="2088"/>
      <c r="N1250" s="2088"/>
      <c r="O1250" s="2089"/>
      <c r="P1250" s="2084"/>
      <c r="Q1250" s="2084"/>
      <c r="R1250" s="2084"/>
      <c r="S1250" s="2084"/>
      <c r="T1250" s="2085"/>
      <c r="U1250" s="2085"/>
      <c r="V1250" s="2085"/>
      <c r="W1250" s="2084"/>
      <c r="X1250" s="2084"/>
      <c r="Y1250" s="2084"/>
      <c r="Z1250" s="2084"/>
      <c r="AA1250" s="2084"/>
      <c r="AB1250" s="2084"/>
      <c r="AC1250" s="2084"/>
      <c r="AD1250" s="2084"/>
      <c r="AE1250" s="2084"/>
      <c r="AF1250" s="2084"/>
      <c r="AG1250" s="2084"/>
      <c r="AH1250" s="2084"/>
      <c r="AI1250" s="2084"/>
      <c r="AJ1250" s="2084"/>
      <c r="AK1250" s="2084"/>
      <c r="AL1250" s="2084"/>
      <c r="AM1250" s="2084"/>
      <c r="AN1250" s="2084"/>
      <c r="AO1250" s="2084"/>
      <c r="AP1250" s="2084"/>
      <c r="AQ1250" s="2084"/>
      <c r="AR1250" s="2084"/>
      <c r="AS1250" s="2084"/>
      <c r="AT1250" s="2084"/>
      <c r="AU1250" s="2084"/>
      <c r="AV1250" s="2084"/>
      <c r="AW1250" s="2084"/>
      <c r="AX1250" s="2084"/>
      <c r="AY1250" s="2084"/>
      <c r="AZ1250" s="2084"/>
      <c r="BA1250" s="2084"/>
      <c r="BB1250" s="2084"/>
      <c r="BC1250" s="2084"/>
      <c r="BD1250" s="2086"/>
      <c r="BE1250" s="56"/>
      <c r="BF1250" s="56"/>
      <c r="BG1250" s="2121"/>
      <c r="BH1250" s="2121"/>
      <c r="BI1250" s="2122"/>
      <c r="BJ1250" s="2122"/>
      <c r="BK1250" s="2122"/>
      <c r="BL1250" s="2122"/>
      <c r="BM1250" s="2122"/>
      <c r="BN1250" s="2122"/>
      <c r="BO1250" s="2122"/>
      <c r="BP1250" s="2122"/>
      <c r="BQ1250" s="2122"/>
      <c r="BR1250" s="2122"/>
      <c r="BS1250" s="2122"/>
      <c r="BT1250" s="2122"/>
      <c r="BU1250" s="2122"/>
      <c r="BV1250" s="2122"/>
      <c r="BW1250" s="2122"/>
      <c r="BX1250" s="2122"/>
      <c r="BY1250" s="2122"/>
      <c r="BZ1250" s="2122"/>
      <c r="CA1250" s="2122"/>
      <c r="CB1250" s="2122"/>
      <c r="CC1250" s="2122"/>
      <c r="CD1250" s="2122"/>
      <c r="CE1250" s="35"/>
      <c r="CF1250" s="90"/>
      <c r="CG1250" s="91"/>
      <c r="CH1250" s="77"/>
      <c r="CN1250" s="85"/>
      <c r="CO1250" s="85"/>
      <c r="CP1250" s="85"/>
      <c r="CQ1250" s="85"/>
      <c r="CR1250" s="85"/>
      <c r="CS1250" s="85"/>
      <c r="CT1250" s="85"/>
    </row>
    <row r="1251" spans="1:100" ht="11.25" customHeight="1" x14ac:dyDescent="0.2">
      <c r="A1251" s="132" t="str">
        <f>+IF('⑧一覧からの作成用データ（異動届）'!$AC$52="印刷ＯＫ→",1,"")</f>
        <v/>
      </c>
      <c r="B1251" s="2413"/>
      <c r="C1251" s="2413"/>
      <c r="D1251" s="2396"/>
      <c r="E1251" s="2396"/>
      <c r="F1251" s="2413"/>
      <c r="G1251" s="2413"/>
      <c r="H1251" s="2396"/>
      <c r="I1251" s="2396"/>
      <c r="J1251" s="486"/>
      <c r="K1251" s="2090"/>
      <c r="L1251" s="2091"/>
      <c r="M1251" s="2091"/>
      <c r="N1251" s="2091"/>
      <c r="O1251" s="2092"/>
      <c r="P1251" s="2093"/>
      <c r="Q1251" s="2094"/>
      <c r="R1251" s="2094"/>
      <c r="S1251" s="2094"/>
      <c r="T1251" s="2094"/>
      <c r="U1251" s="2094"/>
      <c r="V1251" s="2094"/>
      <c r="W1251" s="2094"/>
      <c r="X1251" s="2094"/>
      <c r="Y1251" s="2094"/>
      <c r="Z1251" s="2094"/>
      <c r="AA1251" s="2094"/>
      <c r="AB1251" s="2094"/>
      <c r="AC1251" s="2094"/>
      <c r="AD1251" s="2094"/>
      <c r="AE1251" s="2094"/>
      <c r="AF1251" s="2094"/>
      <c r="AG1251" s="2094"/>
      <c r="AH1251" s="2094"/>
      <c r="AI1251" s="2094"/>
      <c r="AJ1251" s="2094"/>
      <c r="AK1251" s="2094"/>
      <c r="AL1251" s="2094"/>
      <c r="AM1251" s="2094"/>
      <c r="AN1251" s="2094"/>
      <c r="AO1251" s="2094"/>
      <c r="AP1251" s="2094"/>
      <c r="AQ1251" s="2094"/>
      <c r="AR1251" s="2094"/>
      <c r="AS1251" s="2094"/>
      <c r="AT1251" s="2094"/>
      <c r="AU1251" s="2094"/>
      <c r="AV1251" s="2094"/>
      <c r="AW1251" s="2094"/>
      <c r="AX1251" s="2094"/>
      <c r="AY1251" s="2094"/>
      <c r="AZ1251" s="2094"/>
      <c r="BA1251" s="2094"/>
      <c r="BB1251" s="2094"/>
      <c r="BC1251" s="2094"/>
      <c r="BD1251" s="2095"/>
      <c r="BE1251" s="56"/>
      <c r="BF1251" s="56"/>
      <c r="BG1251" s="2121"/>
      <c r="BH1251" s="2121"/>
      <c r="BI1251" s="2122"/>
      <c r="BJ1251" s="2122"/>
      <c r="BK1251" s="2122"/>
      <c r="BL1251" s="2122"/>
      <c r="BM1251" s="2122"/>
      <c r="BN1251" s="2122"/>
      <c r="BO1251" s="2122"/>
      <c r="BP1251" s="2122"/>
      <c r="BQ1251" s="2122"/>
      <c r="BR1251" s="2122"/>
      <c r="BS1251" s="2122"/>
      <c r="BT1251" s="2122"/>
      <c r="BU1251" s="2122"/>
      <c r="BV1251" s="2122"/>
      <c r="BW1251" s="2122"/>
      <c r="BX1251" s="2122"/>
      <c r="BY1251" s="2122"/>
      <c r="BZ1251" s="2122"/>
      <c r="CA1251" s="2122"/>
      <c r="CB1251" s="2122"/>
      <c r="CC1251" s="2122"/>
      <c r="CD1251" s="2122"/>
      <c r="CE1251" s="90"/>
      <c r="CF1251" s="90"/>
      <c r="CG1251" s="77"/>
      <c r="CH1251" s="77"/>
      <c r="CN1251" s="85"/>
      <c r="CO1251" s="85"/>
      <c r="CP1251" s="85"/>
      <c r="CQ1251" s="85"/>
      <c r="CR1251" s="85"/>
      <c r="CS1251" s="85"/>
      <c r="CT1251" s="85"/>
      <c r="CU1251" s="85"/>
      <c r="CV1251" s="85"/>
    </row>
    <row r="1252" spans="1:100" ht="11.25" customHeight="1" x14ac:dyDescent="0.2">
      <c r="A1252" s="132" t="str">
        <f>+IF('⑧一覧からの作成用データ（異動届）'!$AC$52="印刷ＯＫ→",1,"")</f>
        <v/>
      </c>
      <c r="B1252" s="2413"/>
      <c r="C1252" s="2413"/>
      <c r="D1252" s="2396"/>
      <c r="E1252" s="2396"/>
      <c r="F1252" s="2413"/>
      <c r="G1252" s="2413"/>
      <c r="H1252" s="2396"/>
      <c r="I1252" s="2396"/>
      <c r="J1252" s="486"/>
      <c r="K1252" s="1691" t="s">
        <v>69</v>
      </c>
      <c r="L1252" s="1691"/>
      <c r="M1252" s="1691"/>
      <c r="N1252" s="1691"/>
      <c r="O1252" s="1691"/>
      <c r="P1252" s="2097" t="s">
        <v>70</v>
      </c>
      <c r="Q1252" s="2097"/>
      <c r="R1252" s="2097"/>
      <c r="S1252" s="2097"/>
      <c r="T1252" s="2097"/>
      <c r="U1252" s="2097"/>
      <c r="V1252" s="2097"/>
      <c r="W1252" s="2097"/>
      <c r="X1252" s="2097"/>
      <c r="Y1252" s="2097"/>
      <c r="Z1252" s="2097"/>
      <c r="AA1252" s="2097"/>
      <c r="AB1252" s="2097"/>
      <c r="AC1252" s="2097"/>
      <c r="AD1252" s="2097"/>
      <c r="AE1252" s="2097"/>
      <c r="AF1252" s="2097"/>
      <c r="AG1252" s="2097"/>
      <c r="AH1252" s="2097"/>
      <c r="AI1252" s="2097"/>
      <c r="AJ1252" s="2097"/>
      <c r="AK1252" s="2097"/>
      <c r="AL1252" s="2097"/>
      <c r="AM1252" s="2097"/>
      <c r="AN1252" s="2097"/>
      <c r="AO1252" s="2097"/>
      <c r="AP1252" s="2097"/>
      <c r="AQ1252" s="2097"/>
      <c r="AR1252" s="2097"/>
      <c r="AS1252" s="2097"/>
      <c r="AT1252" s="2097"/>
      <c r="AU1252" s="2097"/>
      <c r="AV1252" s="2097"/>
      <c r="AW1252" s="2097"/>
      <c r="AX1252" s="2097"/>
      <c r="AY1252" s="2097"/>
      <c r="AZ1252" s="2097"/>
      <c r="BA1252" s="2097"/>
      <c r="BB1252" s="2097"/>
      <c r="BC1252" s="2097"/>
      <c r="BD1252" s="2097"/>
      <c r="BE1252" s="65"/>
      <c r="BF1252" s="65"/>
      <c r="BG1252" s="2121"/>
      <c r="BH1252" s="2121"/>
      <c r="BI1252" s="2122"/>
      <c r="BJ1252" s="2122"/>
      <c r="BK1252" s="2122"/>
      <c r="BL1252" s="2122"/>
      <c r="BM1252" s="2122"/>
      <c r="BN1252" s="2122"/>
      <c r="BO1252" s="2122"/>
      <c r="BP1252" s="2122"/>
      <c r="BQ1252" s="2122"/>
      <c r="BR1252" s="2122"/>
      <c r="BS1252" s="2122"/>
      <c r="BT1252" s="2122"/>
      <c r="BU1252" s="2122"/>
      <c r="BV1252" s="2122"/>
      <c r="BW1252" s="2122"/>
      <c r="BX1252" s="2122"/>
      <c r="BY1252" s="2122"/>
      <c r="BZ1252" s="2122"/>
      <c r="CA1252" s="2122"/>
      <c r="CB1252" s="2122"/>
      <c r="CC1252" s="2122"/>
      <c r="CD1252" s="2122"/>
      <c r="CE1252" s="76"/>
      <c r="CF1252" s="76"/>
      <c r="CG1252" s="77"/>
      <c r="CH1252" s="77"/>
      <c r="CN1252" s="85"/>
      <c r="CO1252" s="85"/>
      <c r="CP1252" s="85"/>
      <c r="CQ1252" s="85"/>
      <c r="CR1252" s="85"/>
      <c r="CS1252" s="85"/>
      <c r="CT1252" s="85"/>
      <c r="CU1252" s="85"/>
      <c r="CV1252" s="85"/>
    </row>
    <row r="1253" spans="1:100" ht="13.5" customHeight="1" x14ac:dyDescent="0.2">
      <c r="A1253" s="132" t="str">
        <f>+IF('⑧一覧からの作成用データ（異動届）'!$AC$52="印刷ＯＫ→",1,"")</f>
        <v/>
      </c>
      <c r="B1253" s="2413"/>
      <c r="C1253" s="2413"/>
      <c r="D1253" s="2396"/>
      <c r="E1253" s="2396"/>
      <c r="F1253" s="2413"/>
      <c r="G1253" s="2413"/>
      <c r="H1253" s="2396"/>
      <c r="I1253" s="2396"/>
      <c r="J1253" s="486"/>
      <c r="K1253" s="2096"/>
      <c r="L1253" s="2096"/>
      <c r="M1253" s="2096"/>
      <c r="N1253" s="2096"/>
      <c r="O1253" s="2096"/>
      <c r="P1253" s="2098"/>
      <c r="Q1253" s="2098"/>
      <c r="R1253" s="2098"/>
      <c r="S1253" s="2098"/>
      <c r="T1253" s="2098"/>
      <c r="U1253" s="2098"/>
      <c r="V1253" s="2098"/>
      <c r="W1253" s="2098"/>
      <c r="X1253" s="2098"/>
      <c r="Y1253" s="2098"/>
      <c r="Z1253" s="2098"/>
      <c r="AA1253" s="2098"/>
      <c r="AB1253" s="2098"/>
      <c r="AC1253" s="2098"/>
      <c r="AD1253" s="2098"/>
      <c r="AE1253" s="2098"/>
      <c r="AF1253" s="2098"/>
      <c r="AG1253" s="2098"/>
      <c r="AH1253" s="2098"/>
      <c r="AI1253" s="2098"/>
      <c r="AJ1253" s="2098"/>
      <c r="AK1253" s="2098"/>
      <c r="AL1253" s="2098"/>
      <c r="AM1253" s="2098"/>
      <c r="AN1253" s="2098"/>
      <c r="AO1253" s="2098"/>
      <c r="AP1253" s="2098"/>
      <c r="AQ1253" s="2098"/>
      <c r="AR1253" s="2098"/>
      <c r="AS1253" s="2098"/>
      <c r="AT1253" s="2098"/>
      <c r="AU1253" s="2098"/>
      <c r="AV1253" s="2098"/>
      <c r="AW1253" s="2098"/>
      <c r="AX1253" s="2098"/>
      <c r="AY1253" s="2098"/>
      <c r="AZ1253" s="2098"/>
      <c r="BA1253" s="2098"/>
      <c r="BB1253" s="2098"/>
      <c r="BC1253" s="2098"/>
      <c r="BD1253" s="2098"/>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76"/>
      <c r="CC1253" s="76"/>
      <c r="CD1253" s="76"/>
      <c r="CE1253" s="76"/>
      <c r="CF1253" s="76"/>
      <c r="CG1253" s="77"/>
      <c r="CH1253" s="77"/>
      <c r="CN1253" s="85"/>
      <c r="CO1253" s="85"/>
      <c r="CP1253" s="85"/>
      <c r="CQ1253" s="85"/>
      <c r="CR1253" s="85"/>
      <c r="CS1253" s="85"/>
      <c r="CT1253" s="85"/>
      <c r="CU1253" s="85"/>
      <c r="CV1253" s="85"/>
    </row>
    <row r="1254" spans="1:100" ht="13.5" customHeight="1" x14ac:dyDescent="0.2">
      <c r="A1254" s="132" t="str">
        <f>+IF('⑧一覧からの作成用データ（異動届）'!$AC$52="印刷ＯＫ→",1,"")</f>
        <v/>
      </c>
      <c r="B1254" s="2413"/>
      <c r="C1254" s="2413"/>
      <c r="D1254" s="2396"/>
      <c r="E1254" s="2396"/>
      <c r="F1254" s="2413"/>
      <c r="G1254" s="2413"/>
      <c r="H1254" s="2396"/>
      <c r="I1254" s="2396"/>
      <c r="J1254" s="486"/>
      <c r="K1254" s="66"/>
      <c r="L1254" s="66"/>
      <c r="M1254" s="66"/>
      <c r="N1254" s="66"/>
      <c r="O1254" s="66"/>
      <c r="P1254" s="485"/>
      <c r="Q1254" s="485"/>
      <c r="R1254" s="485"/>
      <c r="S1254" s="485"/>
      <c r="T1254" s="485"/>
      <c r="U1254" s="485"/>
      <c r="V1254" s="485"/>
      <c r="W1254" s="485"/>
      <c r="X1254" s="485"/>
      <c r="Y1254" s="485"/>
      <c r="Z1254" s="485"/>
      <c r="AA1254" s="485"/>
      <c r="AB1254" s="485"/>
      <c r="AC1254" s="485"/>
      <c r="AD1254" s="485"/>
      <c r="AE1254" s="485"/>
      <c r="AF1254" s="485"/>
      <c r="AG1254" s="485"/>
      <c r="AH1254" s="485"/>
      <c r="AI1254" s="485"/>
      <c r="AJ1254" s="485"/>
      <c r="AK1254" s="485"/>
      <c r="AL1254" s="485"/>
      <c r="AM1254" s="485"/>
      <c r="AN1254" s="485"/>
      <c r="AO1254" s="485"/>
      <c r="AP1254" s="485"/>
      <c r="AQ1254" s="48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76"/>
      <c r="CC1254" s="76"/>
      <c r="CD1254" s="76"/>
      <c r="CE1254" s="76"/>
      <c r="CF1254" s="76"/>
      <c r="CG1254" s="77"/>
      <c r="CH1254" s="77"/>
      <c r="CN1254" s="85"/>
      <c r="CO1254" s="85"/>
      <c r="CP1254" s="85"/>
      <c r="CQ1254" s="85"/>
      <c r="CR1254" s="85"/>
      <c r="CS1254" s="85"/>
      <c r="CT1254" s="85"/>
      <c r="CU1254" s="85"/>
      <c r="CV1254" s="85"/>
    </row>
    <row r="1255" spans="1:100" ht="6" customHeight="1" x14ac:dyDescent="0.2">
      <c r="A1255" s="132" t="str">
        <f>+IF('⑧一覧からの作成用データ（異動届）'!$AC$53="印刷ＯＫ→",1,"")</f>
        <v/>
      </c>
      <c r="B1255" s="82"/>
      <c r="C1255" s="2414" t="s">
        <v>113</v>
      </c>
      <c r="D1255" s="2414"/>
      <c r="E1255" s="2414"/>
      <c r="F1255" s="2414"/>
      <c r="G1255" s="2414"/>
      <c r="H1255" s="2414"/>
      <c r="I1255" s="82"/>
      <c r="J1255" s="82"/>
      <c r="K1255" s="82"/>
      <c r="L1255" s="82"/>
      <c r="M1255" s="82"/>
      <c r="N1255" s="82"/>
      <c r="O1255" s="82"/>
      <c r="P1255" s="82"/>
      <c r="Q1255" s="82"/>
      <c r="R1255" s="82"/>
      <c r="S1255" s="82"/>
      <c r="T1255" s="82"/>
      <c r="U1255" s="82"/>
      <c r="V1255" s="82"/>
      <c r="W1255" s="82"/>
      <c r="X1255" s="82"/>
      <c r="Y1255" s="82"/>
      <c r="Z1255" s="82"/>
      <c r="AA1255" s="82"/>
      <c r="AB1255" s="82"/>
      <c r="AC1255" s="82"/>
      <c r="AD1255" s="82"/>
      <c r="AE1255" s="82"/>
      <c r="AF1255" s="82"/>
      <c r="AG1255" s="82"/>
      <c r="AH1255" s="82"/>
      <c r="AI1255" s="82"/>
      <c r="AJ1255" s="82"/>
      <c r="AK1255" s="82"/>
      <c r="AL1255" s="82"/>
      <c r="AM1255" s="82"/>
      <c r="AN1255" s="82"/>
      <c r="AO1255" s="82"/>
      <c r="AP1255" s="82"/>
      <c r="AQ1255" s="82"/>
      <c r="AR1255" s="82"/>
      <c r="AS1255" s="82"/>
      <c r="AT1255" s="82"/>
      <c r="AU1255" s="82"/>
      <c r="AV1255" s="82"/>
      <c r="AW1255" s="82"/>
      <c r="AX1255" s="82"/>
      <c r="AY1255" s="82"/>
      <c r="AZ1255" s="82"/>
      <c r="BA1255" s="82"/>
      <c r="BB1255" s="82"/>
      <c r="BC1255" s="82"/>
      <c r="BD1255" s="82"/>
      <c r="BE1255" s="82"/>
      <c r="BF1255" s="82"/>
      <c r="BG1255" s="82"/>
      <c r="BH1255" s="82"/>
      <c r="BI1255" s="82"/>
      <c r="BJ1255" s="82"/>
      <c r="BK1255" s="82"/>
      <c r="BL1255" s="82"/>
      <c r="BM1255" s="82"/>
      <c r="BN1255" s="82"/>
      <c r="BO1255" s="82"/>
      <c r="BP1255" s="82"/>
      <c r="BQ1255" s="82"/>
      <c r="BR1255" s="82"/>
      <c r="BS1255" s="82"/>
      <c r="BT1255" s="82"/>
      <c r="BU1255" s="82"/>
      <c r="BV1255" s="82"/>
      <c r="BW1255" s="82"/>
      <c r="BX1255" s="82"/>
      <c r="BY1255" s="82"/>
      <c r="BZ1255" s="82"/>
      <c r="CA1255" s="82"/>
      <c r="CB1255" s="82"/>
      <c r="CC1255" s="82"/>
      <c r="CD1255" s="82"/>
      <c r="CE1255" s="82"/>
      <c r="CF1255" s="82"/>
    </row>
    <row r="1256" spans="1:100" ht="12.75" customHeight="1" x14ac:dyDescent="0.2">
      <c r="A1256" s="132" t="str">
        <f>+IF('⑧一覧からの作成用データ（異動届）'!$AC$53="印刷ＯＫ→",1,"")</f>
        <v/>
      </c>
      <c r="B1256" s="82"/>
      <c r="C1256" s="2414"/>
      <c r="D1256" s="2414"/>
      <c r="E1256" s="2414"/>
      <c r="F1256" s="2414"/>
      <c r="G1256" s="2414"/>
      <c r="H1256" s="2414"/>
      <c r="I1256" s="82"/>
      <c r="J1256" s="82"/>
      <c r="K1256" s="2415" t="s">
        <v>480</v>
      </c>
      <c r="L1256" s="2415"/>
      <c r="M1256" s="2415"/>
      <c r="N1256" s="2415"/>
      <c r="O1256" s="2415"/>
      <c r="P1256" s="2415"/>
      <c r="Q1256" s="2415"/>
      <c r="R1256" s="2415"/>
      <c r="S1256" s="2415"/>
      <c r="T1256" s="2415"/>
      <c r="U1256" s="2415"/>
      <c r="V1256" s="2415"/>
      <c r="W1256" s="2415"/>
      <c r="X1256" s="2415"/>
      <c r="Y1256" s="2415"/>
      <c r="Z1256" s="2415"/>
      <c r="AA1256" s="2415"/>
      <c r="AB1256" s="2417" t="s">
        <v>566</v>
      </c>
      <c r="AC1256" s="2417"/>
      <c r="AD1256" s="2417"/>
      <c r="AE1256" s="2417"/>
      <c r="AF1256" s="2417"/>
      <c r="AG1256" s="2417"/>
      <c r="AH1256" s="2417"/>
      <c r="AI1256" s="2417"/>
      <c r="AJ1256" s="2417"/>
      <c r="AK1256" s="2417"/>
      <c r="AL1256" s="2417"/>
      <c r="AM1256" s="2417"/>
      <c r="AN1256" s="2417"/>
      <c r="AO1256" s="2417"/>
      <c r="AP1256" s="2417"/>
      <c r="AQ1256" s="2417"/>
      <c r="AR1256" s="2417"/>
      <c r="AS1256" s="2417"/>
      <c r="AT1256" s="2417"/>
      <c r="AU1256" s="2417"/>
      <c r="AV1256" s="2417"/>
      <c r="AW1256" s="2417"/>
      <c r="AX1256" s="2419" t="s">
        <v>26</v>
      </c>
      <c r="AY1256" s="2420"/>
      <c r="AZ1256" s="2420"/>
      <c r="BA1256" s="2421"/>
      <c r="BB1256" s="2428"/>
      <c r="BC1256" s="2429"/>
      <c r="BD1256" s="2429"/>
      <c r="BE1256" s="2429"/>
      <c r="BF1256" s="2429"/>
      <c r="BG1256" s="2429"/>
      <c r="BH1256" s="2429"/>
      <c r="BI1256" s="2429"/>
      <c r="BJ1256" s="2429"/>
      <c r="BK1256" s="2429"/>
      <c r="BL1256" s="2429"/>
      <c r="BM1256" s="2429"/>
      <c r="BN1256" s="2429"/>
      <c r="BO1256" s="2429"/>
      <c r="BP1256" s="2429"/>
      <c r="BQ1256" s="2429"/>
      <c r="BR1256" s="2429"/>
      <c r="BS1256" s="2429"/>
      <c r="BT1256" s="2430"/>
      <c r="BU1256" s="697" t="s">
        <v>28</v>
      </c>
      <c r="BV1256" s="2051"/>
      <c r="BW1256" s="2051"/>
      <c r="BX1256" s="2051"/>
      <c r="BY1256" s="2051"/>
      <c r="BZ1256" s="2051"/>
      <c r="CA1256" s="2051"/>
      <c r="CB1256" s="2051"/>
      <c r="CC1256" s="2051"/>
      <c r="CD1256" s="2053"/>
      <c r="CE1256" s="82"/>
      <c r="CF1256" s="82"/>
    </row>
    <row r="1257" spans="1:100" ht="12.75" customHeight="1" x14ac:dyDescent="0.2">
      <c r="A1257" s="132" t="str">
        <f>+IF('⑧一覧からの作成用データ（異動届）'!$AC$53="印刷ＯＫ→",1,"")</f>
        <v/>
      </c>
      <c r="B1257" s="82"/>
      <c r="C1257" s="2414"/>
      <c r="D1257" s="2414"/>
      <c r="E1257" s="2414"/>
      <c r="F1257" s="2414"/>
      <c r="G1257" s="2414"/>
      <c r="H1257" s="2414"/>
      <c r="I1257" s="82"/>
      <c r="J1257" s="82"/>
      <c r="K1257" s="2415"/>
      <c r="L1257" s="2415"/>
      <c r="M1257" s="2415"/>
      <c r="N1257" s="2415"/>
      <c r="O1257" s="2415"/>
      <c r="P1257" s="2415"/>
      <c r="Q1257" s="2415"/>
      <c r="R1257" s="2415"/>
      <c r="S1257" s="2415"/>
      <c r="T1257" s="2415"/>
      <c r="U1257" s="2415"/>
      <c r="V1257" s="2415"/>
      <c r="W1257" s="2415"/>
      <c r="X1257" s="2415"/>
      <c r="Y1257" s="2415"/>
      <c r="Z1257" s="2415"/>
      <c r="AA1257" s="2415"/>
      <c r="AB1257" s="2417"/>
      <c r="AC1257" s="2417"/>
      <c r="AD1257" s="2417"/>
      <c r="AE1257" s="2417"/>
      <c r="AF1257" s="2417"/>
      <c r="AG1257" s="2417"/>
      <c r="AH1257" s="2417"/>
      <c r="AI1257" s="2417"/>
      <c r="AJ1257" s="2417"/>
      <c r="AK1257" s="2417"/>
      <c r="AL1257" s="2417"/>
      <c r="AM1257" s="2417"/>
      <c r="AN1257" s="2417"/>
      <c r="AO1257" s="2417"/>
      <c r="AP1257" s="2417"/>
      <c r="AQ1257" s="2417"/>
      <c r="AR1257" s="2417"/>
      <c r="AS1257" s="2417"/>
      <c r="AT1257" s="2417"/>
      <c r="AU1257" s="2417"/>
      <c r="AV1257" s="2417"/>
      <c r="AW1257" s="2417"/>
      <c r="AX1257" s="2422"/>
      <c r="AY1257" s="2423"/>
      <c r="AZ1257" s="2423"/>
      <c r="BA1257" s="2424"/>
      <c r="BB1257" s="2431"/>
      <c r="BC1257" s="2432"/>
      <c r="BD1257" s="2432"/>
      <c r="BE1257" s="2432"/>
      <c r="BF1257" s="2432"/>
      <c r="BG1257" s="2432"/>
      <c r="BH1257" s="2432"/>
      <c r="BI1257" s="2432"/>
      <c r="BJ1257" s="2432"/>
      <c r="BK1257" s="2432"/>
      <c r="BL1257" s="2432"/>
      <c r="BM1257" s="2432"/>
      <c r="BN1257" s="2432"/>
      <c r="BO1257" s="2432"/>
      <c r="BP1257" s="2432"/>
      <c r="BQ1257" s="2432"/>
      <c r="BR1257" s="2432"/>
      <c r="BS1257" s="2432"/>
      <c r="BT1257" s="2433"/>
      <c r="BU1257" s="1559"/>
      <c r="BV1257" s="2052"/>
      <c r="BW1257" s="2052"/>
      <c r="BX1257" s="2052"/>
      <c r="BY1257" s="2052"/>
      <c r="BZ1257" s="2052"/>
      <c r="CA1257" s="2052"/>
      <c r="CB1257" s="2052"/>
      <c r="CC1257" s="2052"/>
      <c r="CD1257" s="2054"/>
      <c r="CE1257" s="83"/>
      <c r="CF1257" s="83"/>
    </row>
    <row r="1258" spans="1:100" ht="12.75" customHeight="1" x14ac:dyDescent="0.2">
      <c r="A1258" s="132" t="str">
        <f>+IF('⑧一覧からの作成用データ（異動届）'!$AC$53="印刷ＯＫ→",1,"")</f>
        <v/>
      </c>
      <c r="B1258" s="82"/>
      <c r="C1258" s="82"/>
      <c r="D1258" s="82"/>
      <c r="E1258" s="82"/>
      <c r="F1258" s="82"/>
      <c r="G1258" s="82"/>
      <c r="H1258" s="82"/>
      <c r="I1258" s="82"/>
      <c r="J1258" s="82"/>
      <c r="K1258" s="2415"/>
      <c r="L1258" s="2415"/>
      <c r="M1258" s="2415"/>
      <c r="N1258" s="2415"/>
      <c r="O1258" s="2415"/>
      <c r="P1258" s="2415"/>
      <c r="Q1258" s="2415"/>
      <c r="R1258" s="2415"/>
      <c r="S1258" s="2415"/>
      <c r="T1258" s="2415"/>
      <c r="U1258" s="2415"/>
      <c r="V1258" s="2415"/>
      <c r="W1258" s="2415"/>
      <c r="X1258" s="2415"/>
      <c r="Y1258" s="2415"/>
      <c r="Z1258" s="2415"/>
      <c r="AA1258" s="2415"/>
      <c r="AB1258" s="2417"/>
      <c r="AC1258" s="2417"/>
      <c r="AD1258" s="2417"/>
      <c r="AE1258" s="2417"/>
      <c r="AF1258" s="2417"/>
      <c r="AG1258" s="2417"/>
      <c r="AH1258" s="2417"/>
      <c r="AI1258" s="2417"/>
      <c r="AJ1258" s="2417"/>
      <c r="AK1258" s="2417"/>
      <c r="AL1258" s="2417"/>
      <c r="AM1258" s="2417"/>
      <c r="AN1258" s="2417"/>
      <c r="AO1258" s="2417"/>
      <c r="AP1258" s="2417"/>
      <c r="AQ1258" s="2417"/>
      <c r="AR1258" s="2417"/>
      <c r="AS1258" s="2417"/>
      <c r="AT1258" s="2417"/>
      <c r="AU1258" s="2417"/>
      <c r="AV1258" s="2417"/>
      <c r="AW1258" s="2417"/>
      <c r="AX1258" s="2422"/>
      <c r="AY1258" s="2423"/>
      <c r="AZ1258" s="2423"/>
      <c r="BA1258" s="2424"/>
      <c r="BB1258" s="2431"/>
      <c r="BC1258" s="2432"/>
      <c r="BD1258" s="2432"/>
      <c r="BE1258" s="2432"/>
      <c r="BF1258" s="2432"/>
      <c r="BG1258" s="2432"/>
      <c r="BH1258" s="2432"/>
      <c r="BI1258" s="2432"/>
      <c r="BJ1258" s="2432"/>
      <c r="BK1258" s="2432"/>
      <c r="BL1258" s="2432"/>
      <c r="BM1258" s="2432"/>
      <c r="BN1258" s="2432"/>
      <c r="BO1258" s="2432"/>
      <c r="BP1258" s="2432"/>
      <c r="BQ1258" s="2432"/>
      <c r="BR1258" s="2432"/>
      <c r="BS1258" s="2432"/>
      <c r="BT1258" s="2433"/>
      <c r="BU1258" s="2437" t="s">
        <v>27</v>
      </c>
      <c r="BV1258" s="2397" t="s">
        <v>29</v>
      </c>
      <c r="BW1258" s="2397"/>
      <c r="BX1258" s="2397"/>
      <c r="BY1258" s="2397"/>
      <c r="BZ1258" s="2398"/>
      <c r="CA1258" s="1683" t="s">
        <v>30</v>
      </c>
      <c r="CB1258" s="2397"/>
      <c r="CC1258" s="2397"/>
      <c r="CD1258" s="2398"/>
      <c r="CE1258" s="76"/>
      <c r="CF1258" s="76"/>
    </row>
    <row r="1259" spans="1:100" ht="12.75" customHeight="1" x14ac:dyDescent="0.2">
      <c r="A1259" s="132" t="str">
        <f>+IF('⑧一覧からの作成用データ（異動届）'!$AC$53="印刷ＯＫ→",1,"")</f>
        <v/>
      </c>
      <c r="B1259" s="82"/>
      <c r="C1259" s="82">
        <v>3</v>
      </c>
      <c r="D1259" s="82"/>
      <c r="E1259" s="82"/>
      <c r="F1259" s="82"/>
      <c r="G1259" s="82"/>
      <c r="H1259" s="82">
        <v>2</v>
      </c>
      <c r="I1259" s="82">
        <v>1</v>
      </c>
      <c r="J1259" s="82"/>
      <c r="K1259" s="2415"/>
      <c r="L1259" s="2415"/>
      <c r="M1259" s="2415"/>
      <c r="N1259" s="2415"/>
      <c r="O1259" s="2415"/>
      <c r="P1259" s="2415"/>
      <c r="Q1259" s="2415"/>
      <c r="R1259" s="2415"/>
      <c r="S1259" s="2415"/>
      <c r="T1259" s="2415"/>
      <c r="U1259" s="2415"/>
      <c r="V1259" s="2415"/>
      <c r="W1259" s="2415"/>
      <c r="X1259" s="2415"/>
      <c r="Y1259" s="2415"/>
      <c r="Z1259" s="2415"/>
      <c r="AA1259" s="2415"/>
      <c r="AB1259" s="2417"/>
      <c r="AC1259" s="2417"/>
      <c r="AD1259" s="2417"/>
      <c r="AE1259" s="2417"/>
      <c r="AF1259" s="2417"/>
      <c r="AG1259" s="2417"/>
      <c r="AH1259" s="2417"/>
      <c r="AI1259" s="2417"/>
      <c r="AJ1259" s="2417"/>
      <c r="AK1259" s="2417"/>
      <c r="AL1259" s="2417"/>
      <c r="AM1259" s="2417"/>
      <c r="AN1259" s="2417"/>
      <c r="AO1259" s="2417"/>
      <c r="AP1259" s="2417"/>
      <c r="AQ1259" s="2417"/>
      <c r="AR1259" s="2417"/>
      <c r="AS1259" s="2417"/>
      <c r="AT1259" s="2417"/>
      <c r="AU1259" s="2417"/>
      <c r="AV1259" s="2417"/>
      <c r="AW1259" s="2417"/>
      <c r="AX1259" s="2422"/>
      <c r="AY1259" s="2423"/>
      <c r="AZ1259" s="2423"/>
      <c r="BA1259" s="2424"/>
      <c r="BB1259" s="2431"/>
      <c r="BC1259" s="2432"/>
      <c r="BD1259" s="2432"/>
      <c r="BE1259" s="2432"/>
      <c r="BF1259" s="2432"/>
      <c r="BG1259" s="2432"/>
      <c r="BH1259" s="2432"/>
      <c r="BI1259" s="2432"/>
      <c r="BJ1259" s="2432"/>
      <c r="BK1259" s="2432"/>
      <c r="BL1259" s="2432"/>
      <c r="BM1259" s="2432"/>
      <c r="BN1259" s="2432"/>
      <c r="BO1259" s="2432"/>
      <c r="BP1259" s="2432"/>
      <c r="BQ1259" s="2432"/>
      <c r="BR1259" s="2432"/>
      <c r="BS1259" s="2432"/>
      <c r="BT1259" s="2433"/>
      <c r="BU1259" s="2437"/>
      <c r="BV1259" s="2399"/>
      <c r="BW1259" s="2399"/>
      <c r="BX1259" s="2399"/>
      <c r="BY1259" s="2399"/>
      <c r="BZ1259" s="2400"/>
      <c r="CA1259" s="2401"/>
      <c r="CB1259" s="2399"/>
      <c r="CC1259" s="2399"/>
      <c r="CD1259" s="2400"/>
      <c r="CE1259" s="76"/>
      <c r="CF1259" s="76"/>
    </row>
    <row r="1260" spans="1:100" ht="12.75" customHeight="1" x14ac:dyDescent="0.2">
      <c r="A1260" s="132" t="str">
        <f>+IF('⑧一覧からの作成用データ（異動届）'!$AC$53="印刷ＯＫ→",1,"")</f>
        <v/>
      </c>
      <c r="B1260" s="2413" t="s">
        <v>67</v>
      </c>
      <c r="C1260" s="2413" t="s">
        <v>66</v>
      </c>
      <c r="D1260" s="2396" t="s">
        <v>65</v>
      </c>
      <c r="E1260" s="2396" t="s">
        <v>64</v>
      </c>
      <c r="F1260" s="2413" t="s">
        <v>63</v>
      </c>
      <c r="G1260" s="2413" t="s">
        <v>62</v>
      </c>
      <c r="H1260" s="2396" t="s">
        <v>61</v>
      </c>
      <c r="I1260" s="2396" t="s">
        <v>60</v>
      </c>
      <c r="J1260" s="486"/>
      <c r="K1260" s="2415"/>
      <c r="L1260" s="2415"/>
      <c r="M1260" s="2415"/>
      <c r="N1260" s="2415"/>
      <c r="O1260" s="2415"/>
      <c r="P1260" s="2415"/>
      <c r="Q1260" s="2415"/>
      <c r="R1260" s="2415"/>
      <c r="S1260" s="2415"/>
      <c r="T1260" s="2415"/>
      <c r="U1260" s="2415"/>
      <c r="V1260" s="2415"/>
      <c r="W1260" s="2415"/>
      <c r="X1260" s="2415"/>
      <c r="Y1260" s="2415"/>
      <c r="Z1260" s="2415"/>
      <c r="AA1260" s="2415"/>
      <c r="AB1260" s="2417"/>
      <c r="AC1260" s="2417"/>
      <c r="AD1260" s="2417"/>
      <c r="AE1260" s="2417"/>
      <c r="AF1260" s="2417"/>
      <c r="AG1260" s="2417"/>
      <c r="AH1260" s="2417"/>
      <c r="AI1260" s="2417"/>
      <c r="AJ1260" s="2417"/>
      <c r="AK1260" s="2417"/>
      <c r="AL1260" s="2417"/>
      <c r="AM1260" s="2417"/>
      <c r="AN1260" s="2417"/>
      <c r="AO1260" s="2417"/>
      <c r="AP1260" s="2417"/>
      <c r="AQ1260" s="2417"/>
      <c r="AR1260" s="2417"/>
      <c r="AS1260" s="2417"/>
      <c r="AT1260" s="2417"/>
      <c r="AU1260" s="2417"/>
      <c r="AV1260" s="2417"/>
      <c r="AW1260" s="2417"/>
      <c r="AX1260" s="2422"/>
      <c r="AY1260" s="2423"/>
      <c r="AZ1260" s="2423"/>
      <c r="BA1260" s="2424"/>
      <c r="BB1260" s="2431"/>
      <c r="BC1260" s="2432"/>
      <c r="BD1260" s="2432"/>
      <c r="BE1260" s="2432"/>
      <c r="BF1260" s="2432"/>
      <c r="BG1260" s="2432"/>
      <c r="BH1260" s="2432"/>
      <c r="BI1260" s="2432"/>
      <c r="BJ1260" s="2432"/>
      <c r="BK1260" s="2432"/>
      <c r="BL1260" s="2432"/>
      <c r="BM1260" s="2432"/>
      <c r="BN1260" s="2432"/>
      <c r="BO1260" s="2432"/>
      <c r="BP1260" s="2432"/>
      <c r="BQ1260" s="2432"/>
      <c r="BR1260" s="2432"/>
      <c r="BS1260" s="2432"/>
      <c r="BT1260" s="2433"/>
      <c r="BU1260" s="2437"/>
      <c r="BV1260" s="2397" t="s">
        <v>32</v>
      </c>
      <c r="BW1260" s="2397"/>
      <c r="BX1260" s="2397"/>
      <c r="BY1260" s="2397"/>
      <c r="BZ1260" s="2398"/>
      <c r="CA1260" s="1683" t="s">
        <v>31</v>
      </c>
      <c r="CB1260" s="2397"/>
      <c r="CC1260" s="2397"/>
      <c r="CD1260" s="2398"/>
      <c r="CE1260" s="76"/>
      <c r="CF1260" s="76"/>
    </row>
    <row r="1261" spans="1:100" ht="13.5" customHeight="1" x14ac:dyDescent="0.2">
      <c r="A1261" s="132" t="str">
        <f>+IF('⑧一覧からの作成用データ（異動届）'!$AC$53="印刷ＯＫ→",1,"")</f>
        <v/>
      </c>
      <c r="B1261" s="2413"/>
      <c r="C1261" s="2413"/>
      <c r="D1261" s="2396"/>
      <c r="E1261" s="2396"/>
      <c r="F1261" s="2413"/>
      <c r="G1261" s="2413"/>
      <c r="H1261" s="2396"/>
      <c r="I1261" s="2396"/>
      <c r="J1261" s="486"/>
      <c r="K1261" s="2416"/>
      <c r="L1261" s="2416"/>
      <c r="M1261" s="2416"/>
      <c r="N1261" s="2416"/>
      <c r="O1261" s="2416"/>
      <c r="P1261" s="2416"/>
      <c r="Q1261" s="2416"/>
      <c r="R1261" s="2416"/>
      <c r="S1261" s="2416"/>
      <c r="T1261" s="2416"/>
      <c r="U1261" s="2416"/>
      <c r="V1261" s="2416"/>
      <c r="W1261" s="2416"/>
      <c r="X1261" s="2416"/>
      <c r="Y1261" s="2416"/>
      <c r="Z1261" s="2416"/>
      <c r="AA1261" s="2416"/>
      <c r="AB1261" s="2418"/>
      <c r="AC1261" s="2418"/>
      <c r="AD1261" s="2418"/>
      <c r="AE1261" s="2418"/>
      <c r="AF1261" s="2418"/>
      <c r="AG1261" s="2418"/>
      <c r="AH1261" s="2418"/>
      <c r="AI1261" s="2418"/>
      <c r="AJ1261" s="2418"/>
      <c r="AK1261" s="2418"/>
      <c r="AL1261" s="2418"/>
      <c r="AM1261" s="2418"/>
      <c r="AN1261" s="2418"/>
      <c r="AO1261" s="2418"/>
      <c r="AP1261" s="2418"/>
      <c r="AQ1261" s="2418"/>
      <c r="AR1261" s="2418"/>
      <c r="AS1261" s="2418"/>
      <c r="AT1261" s="2418"/>
      <c r="AU1261" s="2418"/>
      <c r="AV1261" s="2418"/>
      <c r="AW1261" s="2418"/>
      <c r="AX1261" s="2425"/>
      <c r="AY1261" s="2426"/>
      <c r="AZ1261" s="2426"/>
      <c r="BA1261" s="2427"/>
      <c r="BB1261" s="2434"/>
      <c r="BC1261" s="2435"/>
      <c r="BD1261" s="2435"/>
      <c r="BE1261" s="2435"/>
      <c r="BF1261" s="2435"/>
      <c r="BG1261" s="2435"/>
      <c r="BH1261" s="2435"/>
      <c r="BI1261" s="2435"/>
      <c r="BJ1261" s="2435"/>
      <c r="BK1261" s="2435"/>
      <c r="BL1261" s="2435"/>
      <c r="BM1261" s="2435"/>
      <c r="BN1261" s="2435"/>
      <c r="BO1261" s="2435"/>
      <c r="BP1261" s="2435"/>
      <c r="BQ1261" s="2435"/>
      <c r="BR1261" s="2435"/>
      <c r="BS1261" s="2435"/>
      <c r="BT1261" s="2436"/>
      <c r="BU1261" s="2437"/>
      <c r="BV1261" s="2399"/>
      <c r="BW1261" s="2399"/>
      <c r="BX1261" s="2399"/>
      <c r="BY1261" s="2399"/>
      <c r="BZ1261" s="2400"/>
      <c r="CA1261" s="2401"/>
      <c r="CB1261" s="2399"/>
      <c r="CC1261" s="2399"/>
      <c r="CD1261" s="2400"/>
      <c r="CE1261" s="76"/>
      <c r="CF1261" s="76"/>
      <c r="CG1261" s="84"/>
      <c r="CL1261" s="85"/>
      <c r="CM1261" s="85"/>
      <c r="CN1261" s="85"/>
      <c r="CO1261" s="85"/>
      <c r="CP1261" s="85"/>
      <c r="CQ1261" s="85"/>
      <c r="CR1261" s="85"/>
      <c r="CS1261" s="85"/>
      <c r="CT1261" s="85"/>
    </row>
    <row r="1262" spans="1:100" ht="13.5" customHeight="1" x14ac:dyDescent="0.2">
      <c r="A1262" s="132" t="str">
        <f>+IF('⑧一覧からの作成用データ（異動届）'!$AC$53="印刷ＯＫ→",1,"")</f>
        <v/>
      </c>
      <c r="B1262" s="2413"/>
      <c r="C1262" s="2413"/>
      <c r="D1262" s="2396"/>
      <c r="E1262" s="2396"/>
      <c r="F1262" s="2413"/>
      <c r="G1262" s="2413"/>
      <c r="H1262" s="2396"/>
      <c r="I1262" s="2396"/>
      <c r="J1262" s="486"/>
      <c r="K1262" s="45"/>
      <c r="L1262" s="25"/>
      <c r="M1262" s="25"/>
      <c r="N1262" s="25"/>
      <c r="O1262" s="25"/>
      <c r="P1262" s="25"/>
      <c r="Q1262" s="25"/>
      <c r="R1262" s="25"/>
      <c r="S1262" s="25"/>
      <c r="T1262" s="25"/>
      <c r="U1262" s="25"/>
      <c r="V1262" s="25"/>
      <c r="W1262" s="25"/>
      <c r="X1262" s="25"/>
      <c r="Y1262" s="46"/>
      <c r="Z1262" s="2402" t="s">
        <v>567</v>
      </c>
      <c r="AA1262" s="2403"/>
      <c r="AB1262" s="2408" t="s">
        <v>21</v>
      </c>
      <c r="AC1262" s="2409"/>
      <c r="AD1262" s="2409"/>
      <c r="AE1262" s="2409"/>
      <c r="AF1262" s="2409"/>
      <c r="AG1262" s="2410"/>
      <c r="AH1262" s="1682" t="s">
        <v>461</v>
      </c>
      <c r="AI1262" s="1683"/>
      <c r="AJ1262" s="2097" t="str">
        <f>①伊勢崎市における事業所基本情報!$K$26&amp;"-"&amp;①伊勢崎市における事業所基本情報!Q26&amp;""</f>
        <v>-</v>
      </c>
      <c r="AK1262" s="2097"/>
      <c r="AL1262" s="2097"/>
      <c r="AM1262" s="2097"/>
      <c r="AN1262" s="2097"/>
      <c r="AO1262" s="2097"/>
      <c r="AP1262" s="2097"/>
      <c r="AQ1262" s="2097"/>
      <c r="AR1262" s="25"/>
      <c r="AS1262" s="25"/>
      <c r="AT1262" s="25"/>
      <c r="AU1262" s="25"/>
      <c r="AV1262" s="25"/>
      <c r="AW1262" s="25"/>
      <c r="AX1262" s="25"/>
      <c r="AY1262" s="76"/>
      <c r="AZ1262" s="76"/>
      <c r="BA1262" s="76"/>
      <c r="BB1262" s="76"/>
      <c r="BC1262" s="76"/>
      <c r="BD1262" s="25"/>
      <c r="BE1262" s="25"/>
      <c r="BF1262" s="25"/>
      <c r="BG1262" s="25"/>
      <c r="BH1262" s="2386" t="s">
        <v>517</v>
      </c>
      <c r="BI1262" s="2386"/>
      <c r="BJ1262" s="2386"/>
      <c r="BK1262" s="2386"/>
      <c r="BL1262" s="2386"/>
      <c r="BM1262" s="2386"/>
      <c r="BN1262" s="2386"/>
      <c r="BO1262" s="2411" t="str">
        <f>①伊勢崎市における事業所基本情報!$CG$18&amp;""</f>
        <v/>
      </c>
      <c r="BP1262" s="2392"/>
      <c r="BQ1262" s="2392" t="str">
        <f>①伊勢崎市における事業所基本情報!$CH$18&amp;""</f>
        <v/>
      </c>
      <c r="BR1262" s="2392"/>
      <c r="BS1262" s="2392" t="str">
        <f>①伊勢崎市における事業所基本情報!$CI$18&amp;""</f>
        <v/>
      </c>
      <c r="BT1262" s="2392"/>
      <c r="BU1262" s="2392" t="str">
        <f>①伊勢崎市における事業所基本情報!$CJ$18&amp;""</f>
        <v/>
      </c>
      <c r="BV1262" s="2392"/>
      <c r="BW1262" s="2392" t="str">
        <f>①伊勢崎市における事業所基本情報!$CK$18&amp;""</f>
        <v/>
      </c>
      <c r="BX1262" s="2392"/>
      <c r="BY1262" s="2392" t="str">
        <f>①伊勢崎市における事業所基本情報!$CL$18&amp;""</f>
        <v/>
      </c>
      <c r="BZ1262" s="2392"/>
      <c r="CA1262" s="2392" t="str">
        <f>①伊勢崎市における事業所基本情報!$CM$18&amp;""</f>
        <v/>
      </c>
      <c r="CB1262" s="2392"/>
      <c r="CC1262" s="2392" t="str">
        <f>①伊勢崎市における事業所基本情報!$CN$18&amp;""</f>
        <v/>
      </c>
      <c r="CD1262" s="2394"/>
      <c r="CE1262" s="86"/>
      <c r="CF1262" s="86"/>
      <c r="CG1262" s="84"/>
      <c r="CL1262" s="85"/>
      <c r="CM1262" s="85"/>
      <c r="CN1262" s="85"/>
      <c r="CO1262" s="85"/>
      <c r="CP1262" s="85"/>
      <c r="CQ1262" s="85"/>
      <c r="CR1262" s="85"/>
      <c r="CS1262" s="85"/>
      <c r="CT1262" s="85"/>
    </row>
    <row r="1263" spans="1:100" ht="12" customHeight="1" x14ac:dyDescent="0.2">
      <c r="A1263" s="132" t="str">
        <f>+IF('⑧一覧からの作成用データ（異動届）'!$AC$53="印刷ＯＫ→",1,"")</f>
        <v/>
      </c>
      <c r="B1263" s="2413"/>
      <c r="C1263" s="2413"/>
      <c r="D1263" s="2396"/>
      <c r="E1263" s="2396"/>
      <c r="F1263" s="2413"/>
      <c r="G1263" s="2413"/>
      <c r="H1263" s="2396"/>
      <c r="I1263" s="2396"/>
      <c r="J1263" s="486"/>
      <c r="K1263" s="47"/>
      <c r="L1263" s="76"/>
      <c r="M1263" s="76"/>
      <c r="N1263" s="76"/>
      <c r="O1263" s="76"/>
      <c r="P1263" s="76"/>
      <c r="Q1263" s="76"/>
      <c r="R1263" s="76"/>
      <c r="S1263" s="76"/>
      <c r="T1263" s="76"/>
      <c r="U1263" s="76"/>
      <c r="V1263" s="76"/>
      <c r="W1263" s="76"/>
      <c r="X1263" s="76"/>
      <c r="Y1263" s="48"/>
      <c r="Z1263" s="2404"/>
      <c r="AA1263" s="2405"/>
      <c r="AB1263" s="1640"/>
      <c r="AC1263" s="1590"/>
      <c r="AD1263" s="1590"/>
      <c r="AE1263" s="1590"/>
      <c r="AF1263" s="1590"/>
      <c r="AG1263" s="1641"/>
      <c r="AH1263" s="1568" t="str">
        <f>①伊勢崎市における事業所基本情報!$I$27&amp;""</f>
        <v/>
      </c>
      <c r="AI1263" s="1569"/>
      <c r="AJ1263" s="1569"/>
      <c r="AK1263" s="1569"/>
      <c r="AL1263" s="1569"/>
      <c r="AM1263" s="1569"/>
      <c r="AN1263" s="1569"/>
      <c r="AO1263" s="1569"/>
      <c r="AP1263" s="1569"/>
      <c r="AQ1263" s="1569"/>
      <c r="AR1263" s="1569"/>
      <c r="AS1263" s="1569"/>
      <c r="AT1263" s="1569"/>
      <c r="AU1263" s="1569"/>
      <c r="AV1263" s="1569"/>
      <c r="AW1263" s="1569"/>
      <c r="AX1263" s="1569"/>
      <c r="AY1263" s="1569"/>
      <c r="AZ1263" s="1569"/>
      <c r="BA1263" s="1569"/>
      <c r="BB1263" s="1569"/>
      <c r="BC1263" s="1569"/>
      <c r="BD1263" s="1569"/>
      <c r="BE1263" s="1569"/>
      <c r="BF1263" s="1569"/>
      <c r="BG1263" s="1569"/>
      <c r="BH1263" s="2386"/>
      <c r="BI1263" s="2386"/>
      <c r="BJ1263" s="2386"/>
      <c r="BK1263" s="2386"/>
      <c r="BL1263" s="2386"/>
      <c r="BM1263" s="2386"/>
      <c r="BN1263" s="2386"/>
      <c r="BO1263" s="2412"/>
      <c r="BP1263" s="2393"/>
      <c r="BQ1263" s="2393"/>
      <c r="BR1263" s="2393"/>
      <c r="BS1263" s="2393"/>
      <c r="BT1263" s="2393"/>
      <c r="BU1263" s="2393"/>
      <c r="BV1263" s="2393"/>
      <c r="BW1263" s="2393"/>
      <c r="BX1263" s="2393"/>
      <c r="BY1263" s="2393"/>
      <c r="BZ1263" s="2393"/>
      <c r="CA1263" s="2393"/>
      <c r="CB1263" s="2393"/>
      <c r="CC1263" s="2393"/>
      <c r="CD1263" s="2395"/>
      <c r="CE1263" s="86"/>
      <c r="CF1263" s="86"/>
      <c r="CG1263" s="77"/>
      <c r="CL1263" s="85"/>
      <c r="CM1263" s="85"/>
      <c r="CN1263" s="85"/>
      <c r="CO1263" s="85"/>
      <c r="CP1263" s="85"/>
      <c r="CQ1263" s="85"/>
      <c r="CR1263" s="85"/>
      <c r="CS1263" s="85"/>
      <c r="CT1263" s="85"/>
    </row>
    <row r="1264" spans="1:100" ht="12" customHeight="1" x14ac:dyDescent="0.2">
      <c r="A1264" s="132" t="str">
        <f>+IF('⑧一覧からの作成用データ（異動届）'!$AC$53="印刷ＯＫ→",1,"")</f>
        <v/>
      </c>
      <c r="B1264" s="2413"/>
      <c r="C1264" s="2413"/>
      <c r="D1264" s="2396"/>
      <c r="E1264" s="2396"/>
      <c r="F1264" s="2413"/>
      <c r="G1264" s="2413"/>
      <c r="H1264" s="2396"/>
      <c r="I1264" s="2396"/>
      <c r="J1264" s="486"/>
      <c r="K1264" s="2165" t="s">
        <v>447</v>
      </c>
      <c r="L1264" s="1564"/>
      <c r="M1264" s="1564"/>
      <c r="N1264" s="1564"/>
      <c r="O1264" s="1564"/>
      <c r="P1264" s="2378" t="s">
        <v>19</v>
      </c>
      <c r="Q1264" s="2378"/>
      <c r="R1264" s="2378"/>
      <c r="S1264" s="2378"/>
      <c r="T1264" s="2378"/>
      <c r="U1264" s="2378"/>
      <c r="V1264" s="2378"/>
      <c r="W1264" s="2378"/>
      <c r="X1264" s="2378"/>
      <c r="Y1264" s="2379"/>
      <c r="Z1264" s="2404"/>
      <c r="AA1264" s="2405"/>
      <c r="AB1264" s="1640"/>
      <c r="AC1264" s="1590"/>
      <c r="AD1264" s="1590"/>
      <c r="AE1264" s="1590"/>
      <c r="AF1264" s="1590"/>
      <c r="AG1264" s="1641"/>
      <c r="AH1264" s="1568"/>
      <c r="AI1264" s="1569"/>
      <c r="AJ1264" s="1569"/>
      <c r="AK1264" s="1569"/>
      <c r="AL1264" s="1569"/>
      <c r="AM1264" s="1569"/>
      <c r="AN1264" s="1569"/>
      <c r="AO1264" s="1569"/>
      <c r="AP1264" s="1569"/>
      <c r="AQ1264" s="1569"/>
      <c r="AR1264" s="1569"/>
      <c r="AS1264" s="1569"/>
      <c r="AT1264" s="1569"/>
      <c r="AU1264" s="1569"/>
      <c r="AV1264" s="1569"/>
      <c r="AW1264" s="1569"/>
      <c r="AX1264" s="1569"/>
      <c r="AY1264" s="1569"/>
      <c r="AZ1264" s="1569"/>
      <c r="BA1264" s="1569"/>
      <c r="BB1264" s="1569"/>
      <c r="BC1264" s="1569"/>
      <c r="BD1264" s="1569"/>
      <c r="BE1264" s="1569"/>
      <c r="BF1264" s="1569"/>
      <c r="BG1264" s="1569"/>
      <c r="BH1264" s="1561" t="s">
        <v>493</v>
      </c>
      <c r="BI1264" s="1561"/>
      <c r="BJ1264" s="1561"/>
      <c r="BK1264" s="1561"/>
      <c r="BL1264" s="1561"/>
      <c r="BM1264" s="1561"/>
      <c r="BN1264" s="1561"/>
      <c r="BO1264" s="2380" t="s">
        <v>463</v>
      </c>
      <c r="BP1264" s="2381"/>
      <c r="BQ1264" s="2381"/>
      <c r="BR1264" s="2381"/>
      <c r="BS1264" s="2381"/>
      <c r="BT1264" s="2381"/>
      <c r="BU1264" s="2381"/>
      <c r="BV1264" s="2381"/>
      <c r="BW1264" s="2381"/>
      <c r="BX1264" s="2381"/>
      <c r="BY1264" s="2381"/>
      <c r="BZ1264" s="2381"/>
      <c r="CA1264" s="2381"/>
      <c r="CB1264" s="2381"/>
      <c r="CC1264" s="2381"/>
      <c r="CD1264" s="2382"/>
      <c r="CE1264" s="78"/>
      <c r="CF1264" s="78"/>
      <c r="CG1264" s="77"/>
      <c r="CL1264" s="85"/>
      <c r="CM1264" s="85"/>
      <c r="CN1264" s="85"/>
      <c r="CO1264" s="85"/>
      <c r="CP1264" s="85"/>
      <c r="CQ1264" s="85"/>
      <c r="CR1264" s="85"/>
      <c r="CS1264" s="85"/>
      <c r="CT1264" s="85"/>
    </row>
    <row r="1265" spans="1:100" ht="12" customHeight="1" x14ac:dyDescent="0.2">
      <c r="A1265" s="132" t="str">
        <f>+IF('⑧一覧からの作成用データ（異動届）'!$AC$53="印刷ＯＫ→",1,"")</f>
        <v/>
      </c>
      <c r="B1265" s="2413"/>
      <c r="C1265" s="2413"/>
      <c r="D1265" s="2396"/>
      <c r="E1265" s="2396"/>
      <c r="F1265" s="2413"/>
      <c r="G1265" s="2413"/>
      <c r="H1265" s="2396"/>
      <c r="I1265" s="2396"/>
      <c r="J1265" s="486"/>
      <c r="K1265" s="2165"/>
      <c r="L1265" s="1564"/>
      <c r="M1265" s="1564"/>
      <c r="N1265" s="1564"/>
      <c r="O1265" s="1564"/>
      <c r="P1265" s="2378"/>
      <c r="Q1265" s="2378"/>
      <c r="R1265" s="2378"/>
      <c r="S1265" s="2378"/>
      <c r="T1265" s="2378"/>
      <c r="U1265" s="2378"/>
      <c r="V1265" s="2378"/>
      <c r="W1265" s="2378"/>
      <c r="X1265" s="2378"/>
      <c r="Y1265" s="2379"/>
      <c r="Z1265" s="2404"/>
      <c r="AA1265" s="2405"/>
      <c r="AB1265" s="1637"/>
      <c r="AC1265" s="1638"/>
      <c r="AD1265" s="1638"/>
      <c r="AE1265" s="1638"/>
      <c r="AF1265" s="1638"/>
      <c r="AG1265" s="1642"/>
      <c r="AH1265" s="1570"/>
      <c r="AI1265" s="1571"/>
      <c r="AJ1265" s="1571"/>
      <c r="AK1265" s="1571"/>
      <c r="AL1265" s="1571"/>
      <c r="AM1265" s="1571"/>
      <c r="AN1265" s="1571"/>
      <c r="AO1265" s="1571"/>
      <c r="AP1265" s="1571"/>
      <c r="AQ1265" s="1571"/>
      <c r="AR1265" s="1571"/>
      <c r="AS1265" s="1571"/>
      <c r="AT1265" s="1571"/>
      <c r="AU1265" s="1571"/>
      <c r="AV1265" s="1571"/>
      <c r="AW1265" s="1571"/>
      <c r="AX1265" s="1571"/>
      <c r="AY1265" s="1571"/>
      <c r="AZ1265" s="1571"/>
      <c r="BA1265" s="1571"/>
      <c r="BB1265" s="1571"/>
      <c r="BC1265" s="1571"/>
      <c r="BD1265" s="1571"/>
      <c r="BE1265" s="1571"/>
      <c r="BF1265" s="1571"/>
      <c r="BG1265" s="1571"/>
      <c r="BH1265" s="1561"/>
      <c r="BI1265" s="1561"/>
      <c r="BJ1265" s="1561"/>
      <c r="BK1265" s="1561"/>
      <c r="BL1265" s="1561"/>
      <c r="BM1265" s="1561"/>
      <c r="BN1265" s="1561"/>
      <c r="BO1265" s="2383"/>
      <c r="BP1265" s="2384"/>
      <c r="BQ1265" s="2384"/>
      <c r="BR1265" s="2384"/>
      <c r="BS1265" s="2384"/>
      <c r="BT1265" s="2384"/>
      <c r="BU1265" s="2384"/>
      <c r="BV1265" s="2384"/>
      <c r="BW1265" s="2384"/>
      <c r="BX1265" s="2384"/>
      <c r="BY1265" s="2384"/>
      <c r="BZ1265" s="2384"/>
      <c r="CA1265" s="2384"/>
      <c r="CB1265" s="2384"/>
      <c r="CC1265" s="2384"/>
      <c r="CD1265" s="2385"/>
      <c r="CE1265" s="78"/>
      <c r="CF1265" s="78"/>
      <c r="CG1265" s="77"/>
      <c r="CL1265" s="85"/>
      <c r="CM1265" s="85"/>
      <c r="CN1265" s="85"/>
      <c r="CO1265" s="85"/>
      <c r="CP1265" s="85"/>
      <c r="CQ1265" s="85"/>
      <c r="CR1265" s="85"/>
      <c r="CS1265" s="85"/>
      <c r="CT1265" s="85"/>
    </row>
    <row r="1266" spans="1:100" ht="13.5" customHeight="1" x14ac:dyDescent="0.2">
      <c r="A1266" s="132" t="str">
        <f>+IF('⑧一覧からの作成用データ（異動届）'!$AC$53="印刷ＯＫ→",1,"")</f>
        <v/>
      </c>
      <c r="B1266" s="2413"/>
      <c r="C1266" s="2413"/>
      <c r="D1266" s="2396"/>
      <c r="E1266" s="2396"/>
      <c r="F1266" s="2413"/>
      <c r="G1266" s="2413"/>
      <c r="H1266" s="2396"/>
      <c r="I1266" s="2396"/>
      <c r="J1266" s="486"/>
      <c r="K1266" s="47"/>
      <c r="L1266" s="76"/>
      <c r="M1266" s="76"/>
      <c r="N1266" s="76"/>
      <c r="O1266" s="76"/>
      <c r="P1266" s="76"/>
      <c r="Q1266" s="76"/>
      <c r="R1266" s="76"/>
      <c r="S1266" s="76"/>
      <c r="T1266" s="76"/>
      <c r="U1266" s="76"/>
      <c r="V1266" s="76"/>
      <c r="W1266" s="76"/>
      <c r="X1266" s="76"/>
      <c r="Y1266" s="48"/>
      <c r="Z1266" s="2404"/>
      <c r="AA1266" s="2405"/>
      <c r="AB1266" s="1634" t="s">
        <v>494</v>
      </c>
      <c r="AC1266" s="1634"/>
      <c r="AD1266" s="1634"/>
      <c r="AE1266" s="1634"/>
      <c r="AF1266" s="1634"/>
      <c r="AG1266" s="1634"/>
      <c r="AH1266" s="1610" t="str">
        <f>①伊勢崎市における事業所基本情報!$I$20&amp;""</f>
        <v/>
      </c>
      <c r="AI1266" s="1611"/>
      <c r="AJ1266" s="1611"/>
      <c r="AK1266" s="1611"/>
      <c r="AL1266" s="1611"/>
      <c r="AM1266" s="1611"/>
      <c r="AN1266" s="1611"/>
      <c r="AO1266" s="1611"/>
      <c r="AP1266" s="1611"/>
      <c r="AQ1266" s="1611"/>
      <c r="AR1266" s="1611"/>
      <c r="AS1266" s="1611"/>
      <c r="AT1266" s="1611"/>
      <c r="AU1266" s="1611"/>
      <c r="AV1266" s="1611"/>
      <c r="AW1266" s="1611"/>
      <c r="AX1266" s="1611"/>
      <c r="AY1266" s="1611"/>
      <c r="AZ1266" s="1611"/>
      <c r="BA1266" s="1611"/>
      <c r="BB1266" s="1611"/>
      <c r="BC1266" s="1611"/>
      <c r="BD1266" s="1611"/>
      <c r="BE1266" s="1611"/>
      <c r="BF1266" s="1611"/>
      <c r="BG1266" s="1612"/>
      <c r="BH1266" s="2386" t="s">
        <v>554</v>
      </c>
      <c r="BI1266" s="2386"/>
      <c r="BJ1266" s="2386"/>
      <c r="BK1266" s="2386"/>
      <c r="BL1266" s="1550" t="s">
        <v>33</v>
      </c>
      <c r="BM1266" s="1550"/>
      <c r="BN1266" s="1550"/>
      <c r="BO1266" s="2388" t="str">
        <f>①伊勢崎市における事業所基本情報!$I$35&amp;""</f>
        <v/>
      </c>
      <c r="BP1266" s="1614"/>
      <c r="BQ1266" s="1614"/>
      <c r="BR1266" s="1614"/>
      <c r="BS1266" s="1614"/>
      <c r="BT1266" s="1614"/>
      <c r="BU1266" s="1614"/>
      <c r="BV1266" s="1614"/>
      <c r="BW1266" s="1614"/>
      <c r="BX1266" s="1614"/>
      <c r="BY1266" s="1614"/>
      <c r="BZ1266" s="1614"/>
      <c r="CA1266" s="1614"/>
      <c r="CB1266" s="1614"/>
      <c r="CC1266" s="1614"/>
      <c r="CD1266" s="2389"/>
      <c r="CE1266" s="78"/>
      <c r="CF1266" s="78"/>
      <c r="CG1266" s="77"/>
      <c r="CL1266" s="85"/>
    </row>
    <row r="1267" spans="1:100" ht="12" customHeight="1" x14ac:dyDescent="0.2">
      <c r="A1267" s="132" t="str">
        <f>+IF('⑧一覧からの作成用データ（異動届）'!$AC$53="印刷ＯＫ→",1,"")</f>
        <v/>
      </c>
      <c r="B1267" s="2413"/>
      <c r="C1267" s="2413"/>
      <c r="D1267" s="2396"/>
      <c r="E1267" s="2396"/>
      <c r="F1267" s="2413"/>
      <c r="G1267" s="2413"/>
      <c r="H1267" s="2396"/>
      <c r="I1267" s="2396"/>
      <c r="J1267" s="486"/>
      <c r="K1267" s="2438">
        <f ca="1">IF('⑧一覧からの作成用データ（異動届）'!$B$31="","",'⑧一覧からの作成用データ（異動届）'!$B$31)</f>
        <v>45617</v>
      </c>
      <c r="L1267" s="2439"/>
      <c r="M1267" s="2439"/>
      <c r="N1267" s="2439"/>
      <c r="O1267" s="2439"/>
      <c r="P1267" s="2439"/>
      <c r="Q1267" s="2439"/>
      <c r="R1267" s="2439"/>
      <c r="S1267" s="2439"/>
      <c r="T1267" s="2439"/>
      <c r="U1267" s="2439"/>
      <c r="V1267" s="2439"/>
      <c r="W1267" s="2439"/>
      <c r="X1267" s="2439"/>
      <c r="Y1267" s="2440"/>
      <c r="Z1267" s="2404"/>
      <c r="AA1267" s="2405"/>
      <c r="AB1267" s="2441" t="s">
        <v>484</v>
      </c>
      <c r="AC1267" s="2441"/>
      <c r="AD1267" s="2441"/>
      <c r="AE1267" s="2441"/>
      <c r="AF1267" s="2441"/>
      <c r="AG1267" s="2441"/>
      <c r="AH1267" s="2442" t="str">
        <f>①伊勢崎市における事業所基本情報!$I$22&amp;""</f>
        <v/>
      </c>
      <c r="AI1267" s="2442"/>
      <c r="AJ1267" s="2442"/>
      <c r="AK1267" s="2442"/>
      <c r="AL1267" s="2442"/>
      <c r="AM1267" s="2442"/>
      <c r="AN1267" s="2442"/>
      <c r="AO1267" s="2442"/>
      <c r="AP1267" s="2442"/>
      <c r="AQ1267" s="2442"/>
      <c r="AR1267" s="2442"/>
      <c r="AS1267" s="2442"/>
      <c r="AT1267" s="2442"/>
      <c r="AU1267" s="2442"/>
      <c r="AV1267" s="2442"/>
      <c r="AW1267" s="2442"/>
      <c r="AX1267" s="2442"/>
      <c r="AY1267" s="2442"/>
      <c r="AZ1267" s="2442"/>
      <c r="BA1267" s="2442"/>
      <c r="BB1267" s="2442"/>
      <c r="BC1267" s="2442"/>
      <c r="BD1267" s="2442"/>
      <c r="BE1267" s="2442"/>
      <c r="BF1267" s="2442"/>
      <c r="BG1267" s="2442"/>
      <c r="BH1267" s="2386"/>
      <c r="BI1267" s="2386"/>
      <c r="BJ1267" s="2386"/>
      <c r="BK1267" s="2386"/>
      <c r="BL1267" s="1550"/>
      <c r="BM1267" s="1550"/>
      <c r="BN1267" s="1550"/>
      <c r="BO1267" s="2390"/>
      <c r="BP1267" s="1616"/>
      <c r="BQ1267" s="1616"/>
      <c r="BR1267" s="1616"/>
      <c r="BS1267" s="1616"/>
      <c r="BT1267" s="1616"/>
      <c r="BU1267" s="1616"/>
      <c r="BV1267" s="1616"/>
      <c r="BW1267" s="1616"/>
      <c r="BX1267" s="1616"/>
      <c r="BY1267" s="1616"/>
      <c r="BZ1267" s="1616"/>
      <c r="CA1267" s="1616"/>
      <c r="CB1267" s="1616"/>
      <c r="CC1267" s="1616"/>
      <c r="CD1267" s="2391"/>
      <c r="CE1267" s="78"/>
      <c r="CF1267" s="78"/>
      <c r="CG1267" s="77"/>
      <c r="CL1267" s="85"/>
    </row>
    <row r="1268" spans="1:100" ht="12" customHeight="1" x14ac:dyDescent="0.2">
      <c r="A1268" s="132" t="str">
        <f>+IF('⑧一覧からの作成用データ（異動届）'!$AC$53="印刷ＯＫ→",1,"")</f>
        <v/>
      </c>
      <c r="B1268" s="2413"/>
      <c r="C1268" s="2413"/>
      <c r="D1268" s="2396"/>
      <c r="E1268" s="2396"/>
      <c r="F1268" s="2413"/>
      <c r="G1268" s="2413"/>
      <c r="H1268" s="2396"/>
      <c r="I1268" s="2396"/>
      <c r="J1268" s="486"/>
      <c r="K1268" s="2438"/>
      <c r="L1268" s="2439"/>
      <c r="M1268" s="2439"/>
      <c r="N1268" s="2439"/>
      <c r="O1268" s="2439"/>
      <c r="P1268" s="2439"/>
      <c r="Q1268" s="2439"/>
      <c r="R1268" s="2439"/>
      <c r="S1268" s="2439"/>
      <c r="T1268" s="2439"/>
      <c r="U1268" s="2439"/>
      <c r="V1268" s="2439"/>
      <c r="W1268" s="2439"/>
      <c r="X1268" s="2439"/>
      <c r="Y1268" s="2440"/>
      <c r="Z1268" s="2404"/>
      <c r="AA1268" s="2405"/>
      <c r="AB1268" s="1550"/>
      <c r="AC1268" s="1550"/>
      <c r="AD1268" s="1550"/>
      <c r="AE1268" s="1550"/>
      <c r="AF1268" s="1550"/>
      <c r="AG1268" s="1550"/>
      <c r="AH1268" s="2443"/>
      <c r="AI1268" s="2443"/>
      <c r="AJ1268" s="2443"/>
      <c r="AK1268" s="2443"/>
      <c r="AL1268" s="2443"/>
      <c r="AM1268" s="2443"/>
      <c r="AN1268" s="2443"/>
      <c r="AO1268" s="2443"/>
      <c r="AP1268" s="2443"/>
      <c r="AQ1268" s="2443"/>
      <c r="AR1268" s="2443"/>
      <c r="AS1268" s="2443"/>
      <c r="AT1268" s="2443"/>
      <c r="AU1268" s="2443"/>
      <c r="AV1268" s="2443"/>
      <c r="AW1268" s="2443"/>
      <c r="AX1268" s="2443"/>
      <c r="AY1268" s="2443"/>
      <c r="AZ1268" s="2443"/>
      <c r="BA1268" s="2443"/>
      <c r="BB1268" s="2443"/>
      <c r="BC1268" s="2443"/>
      <c r="BD1268" s="2443"/>
      <c r="BE1268" s="2443"/>
      <c r="BF1268" s="2443"/>
      <c r="BG1268" s="2443"/>
      <c r="BH1268" s="2386"/>
      <c r="BI1268" s="2386"/>
      <c r="BJ1268" s="2386"/>
      <c r="BK1268" s="2386"/>
      <c r="BL1268" s="1550" t="s">
        <v>3</v>
      </c>
      <c r="BM1268" s="1550"/>
      <c r="BN1268" s="1550"/>
      <c r="BO1268" s="1708" t="str">
        <f>①伊勢崎市における事業所基本情報!$I$37&amp;""</f>
        <v/>
      </c>
      <c r="BP1268" s="1709"/>
      <c r="BQ1268" s="1709"/>
      <c r="BR1268" s="1709"/>
      <c r="BS1268" s="1709"/>
      <c r="BT1268" s="1709"/>
      <c r="BU1268" s="1709"/>
      <c r="BV1268" s="1709"/>
      <c r="BW1268" s="1709"/>
      <c r="BX1268" s="1709"/>
      <c r="BY1268" s="1709"/>
      <c r="BZ1268" s="1709"/>
      <c r="CA1268" s="1709"/>
      <c r="CB1268" s="1709"/>
      <c r="CC1268" s="1709"/>
      <c r="CD1268" s="2444"/>
      <c r="CE1268" s="78"/>
      <c r="CF1268" s="78"/>
      <c r="CG1268" s="77"/>
      <c r="CL1268" s="85"/>
      <c r="CM1268" s="85"/>
    </row>
    <row r="1269" spans="1:100" ht="12" customHeight="1" x14ac:dyDescent="0.2">
      <c r="A1269" s="132" t="str">
        <f>+IF('⑧一覧からの作成用データ（異動届）'!$AC$53="印刷ＯＫ→",1,"")</f>
        <v/>
      </c>
      <c r="B1269" s="2413"/>
      <c r="C1269" s="2413"/>
      <c r="D1269" s="2396"/>
      <c r="E1269" s="2396"/>
      <c r="F1269" s="2413"/>
      <c r="G1269" s="2413"/>
      <c r="H1269" s="2396"/>
      <c r="I1269" s="2396"/>
      <c r="J1269" s="486"/>
      <c r="K1269" s="2438"/>
      <c r="L1269" s="2439"/>
      <c r="M1269" s="2439"/>
      <c r="N1269" s="2439"/>
      <c r="O1269" s="2439"/>
      <c r="P1269" s="2439"/>
      <c r="Q1269" s="2439"/>
      <c r="R1269" s="2439"/>
      <c r="S1269" s="2439"/>
      <c r="T1269" s="2439"/>
      <c r="U1269" s="2439"/>
      <c r="V1269" s="2439"/>
      <c r="W1269" s="2439"/>
      <c r="X1269" s="2439"/>
      <c r="Y1269" s="2440"/>
      <c r="Z1269" s="2404"/>
      <c r="AA1269" s="2405"/>
      <c r="AB1269" s="1550"/>
      <c r="AC1269" s="1550"/>
      <c r="AD1269" s="1550"/>
      <c r="AE1269" s="1550"/>
      <c r="AF1269" s="1550"/>
      <c r="AG1269" s="1550"/>
      <c r="AH1269" s="2443"/>
      <c r="AI1269" s="2443"/>
      <c r="AJ1269" s="2443"/>
      <c r="AK1269" s="2443"/>
      <c r="AL1269" s="2443"/>
      <c r="AM1269" s="2443"/>
      <c r="AN1269" s="2443"/>
      <c r="AO1269" s="2443"/>
      <c r="AP1269" s="2443"/>
      <c r="AQ1269" s="2443"/>
      <c r="AR1269" s="2443"/>
      <c r="AS1269" s="2443"/>
      <c r="AT1269" s="2443"/>
      <c r="AU1269" s="2443"/>
      <c r="AV1269" s="2443"/>
      <c r="AW1269" s="2443"/>
      <c r="AX1269" s="2443"/>
      <c r="AY1269" s="2443"/>
      <c r="AZ1269" s="2443"/>
      <c r="BA1269" s="2443"/>
      <c r="BB1269" s="2443"/>
      <c r="BC1269" s="2443"/>
      <c r="BD1269" s="2443"/>
      <c r="BE1269" s="2443"/>
      <c r="BF1269" s="2443"/>
      <c r="BG1269" s="2443"/>
      <c r="BH1269" s="2386"/>
      <c r="BI1269" s="2386"/>
      <c r="BJ1269" s="2386"/>
      <c r="BK1269" s="2386"/>
      <c r="BL1269" s="1550"/>
      <c r="BM1269" s="1550"/>
      <c r="BN1269" s="1550"/>
      <c r="BO1269" s="1711"/>
      <c r="BP1269" s="1712"/>
      <c r="BQ1269" s="1712"/>
      <c r="BR1269" s="1712"/>
      <c r="BS1269" s="1712"/>
      <c r="BT1269" s="1712"/>
      <c r="BU1269" s="1712"/>
      <c r="BV1269" s="1712"/>
      <c r="BW1269" s="1712"/>
      <c r="BX1269" s="1712"/>
      <c r="BY1269" s="1712"/>
      <c r="BZ1269" s="1712"/>
      <c r="CA1269" s="1712"/>
      <c r="CB1269" s="1712"/>
      <c r="CC1269" s="1712"/>
      <c r="CD1269" s="2445"/>
      <c r="CE1269" s="78"/>
      <c r="CF1269" s="78"/>
      <c r="CG1269" s="77"/>
      <c r="CL1269" s="85"/>
      <c r="CM1269" s="85"/>
    </row>
    <row r="1270" spans="1:100" ht="12" customHeight="1" x14ac:dyDescent="0.2">
      <c r="A1270" s="132" t="str">
        <f>+IF('⑧一覧からの作成用データ（異動届）'!$AC$53="印刷ＯＫ→",1,"")</f>
        <v/>
      </c>
      <c r="B1270" s="2413"/>
      <c r="C1270" s="2413"/>
      <c r="D1270" s="2396"/>
      <c r="E1270" s="2396"/>
      <c r="F1270" s="2413"/>
      <c r="G1270" s="2413"/>
      <c r="H1270" s="2396"/>
      <c r="I1270" s="2396"/>
      <c r="J1270" s="486"/>
      <c r="K1270" s="47"/>
      <c r="L1270" s="76"/>
      <c r="M1270" s="76"/>
      <c r="N1270" s="76"/>
      <c r="O1270" s="76"/>
      <c r="P1270" s="76"/>
      <c r="Q1270" s="76"/>
      <c r="R1270" s="76"/>
      <c r="S1270" s="76"/>
      <c r="T1270" s="76"/>
      <c r="U1270" s="76"/>
      <c r="V1270" s="76"/>
      <c r="W1270" s="76"/>
      <c r="X1270" s="76"/>
      <c r="Y1270" s="48"/>
      <c r="Z1270" s="2404"/>
      <c r="AA1270" s="2405"/>
      <c r="AB1270" s="1550" t="s">
        <v>496</v>
      </c>
      <c r="AC1270" s="1550"/>
      <c r="AD1270" s="1550"/>
      <c r="AE1270" s="1550"/>
      <c r="AF1270" s="1550"/>
      <c r="AG1270" s="1550"/>
      <c r="AH1270" s="1543" t="str">
        <f>①伊勢崎市における事業所基本情報!$CG$35&amp;""</f>
        <v/>
      </c>
      <c r="AI1270" s="1544"/>
      <c r="AJ1270" s="1543" t="str">
        <f>①伊勢崎市における事業所基本情報!$CH$35&amp;""</f>
        <v/>
      </c>
      <c r="AK1270" s="1544"/>
      <c r="AL1270" s="1543" t="str">
        <f>①伊勢崎市における事業所基本情報!$CI$35&amp;""</f>
        <v/>
      </c>
      <c r="AM1270" s="1544"/>
      <c r="AN1270" s="1543" t="str">
        <f>①伊勢崎市における事業所基本情報!$CJ$35&amp;""</f>
        <v/>
      </c>
      <c r="AO1270" s="1544"/>
      <c r="AP1270" s="1543" t="str">
        <f>①伊勢崎市における事業所基本情報!$CK$35&amp;""</f>
        <v/>
      </c>
      <c r="AQ1270" s="1544"/>
      <c r="AR1270" s="1543" t="str">
        <f>①伊勢崎市における事業所基本情報!$CL$35&amp;""</f>
        <v/>
      </c>
      <c r="AS1270" s="1544"/>
      <c r="AT1270" s="1543" t="str">
        <f>①伊勢崎市における事業所基本情報!$CM$35&amp;""</f>
        <v/>
      </c>
      <c r="AU1270" s="1544"/>
      <c r="AV1270" s="1543" t="str">
        <f>①伊勢崎市における事業所基本情報!$CN$35&amp;""</f>
        <v/>
      </c>
      <c r="AW1270" s="1544"/>
      <c r="AX1270" s="1543" t="str">
        <f>①伊勢崎市における事業所基本情報!$CO$35&amp;""</f>
        <v/>
      </c>
      <c r="AY1270" s="1544"/>
      <c r="AZ1270" s="1543" t="str">
        <f>①伊勢崎市における事業所基本情報!$CP$35&amp;""</f>
        <v/>
      </c>
      <c r="BA1270" s="1544"/>
      <c r="BB1270" s="1543" t="str">
        <f>①伊勢崎市における事業所基本情報!$CQ$35&amp;""</f>
        <v/>
      </c>
      <c r="BC1270" s="1544"/>
      <c r="BD1270" s="1543" t="str">
        <f>①伊勢崎市における事業所基本情報!$CR$35&amp;""</f>
        <v/>
      </c>
      <c r="BE1270" s="1544"/>
      <c r="BF1270" s="1736" t="str">
        <f>①伊勢崎市における事業所基本情報!$CS$35&amp;""</f>
        <v/>
      </c>
      <c r="BG1270" s="1737"/>
      <c r="BH1270" s="2386"/>
      <c r="BI1270" s="2386"/>
      <c r="BJ1270" s="2386"/>
      <c r="BK1270" s="2386"/>
      <c r="BL1270" s="1550" t="s">
        <v>4</v>
      </c>
      <c r="BM1270" s="1550"/>
      <c r="BN1270" s="1550"/>
      <c r="BO1270" s="1714" t="str">
        <f>①伊勢崎市における事業所基本情報!$I$39&amp;""</f>
        <v/>
      </c>
      <c r="BP1270" s="1715"/>
      <c r="BQ1270" s="1715"/>
      <c r="BR1270" s="1715"/>
      <c r="BS1270" s="1715"/>
      <c r="BT1270" s="1715"/>
      <c r="BU1270" s="1715"/>
      <c r="BV1270" s="1715"/>
      <c r="BW1270" s="1715"/>
      <c r="BX1270" s="1715"/>
      <c r="BY1270" s="1715"/>
      <c r="BZ1270" s="1715"/>
      <c r="CA1270" s="1715"/>
      <c r="CB1270" s="1715"/>
      <c r="CC1270" s="1715"/>
      <c r="CD1270" s="2340"/>
      <c r="CE1270" s="78"/>
      <c r="CF1270" s="78"/>
      <c r="CL1270" s="85"/>
      <c r="CM1270" s="85"/>
      <c r="CN1270" s="85"/>
      <c r="CO1270" s="85"/>
      <c r="CP1270" s="85"/>
      <c r="CQ1270" s="85"/>
      <c r="CR1270" s="85"/>
      <c r="CS1270" s="85"/>
      <c r="CT1270" s="85"/>
    </row>
    <row r="1271" spans="1:100" ht="12" customHeight="1" thickBot="1" x14ac:dyDescent="0.25">
      <c r="A1271" s="132" t="str">
        <f>+IF('⑧一覧からの作成用データ（異動届）'!$AC$53="印刷ＯＫ→",1,"")</f>
        <v/>
      </c>
      <c r="B1271" s="2413"/>
      <c r="C1271" s="2413"/>
      <c r="D1271" s="2396"/>
      <c r="E1271" s="2396"/>
      <c r="F1271" s="2413"/>
      <c r="G1271" s="2413"/>
      <c r="H1271" s="2396"/>
      <c r="I1271" s="2396"/>
      <c r="J1271" s="486"/>
      <c r="K1271" s="49"/>
      <c r="L1271" s="19"/>
      <c r="M1271" s="19"/>
      <c r="N1271" s="19"/>
      <c r="O1271" s="19"/>
      <c r="P1271" s="19"/>
      <c r="Q1271" s="19"/>
      <c r="R1271" s="19"/>
      <c r="S1271" s="19"/>
      <c r="T1271" s="19"/>
      <c r="U1271" s="19"/>
      <c r="V1271" s="19"/>
      <c r="W1271" s="19"/>
      <c r="X1271" s="19"/>
      <c r="Y1271" s="50"/>
      <c r="Z1271" s="2406"/>
      <c r="AA1271" s="2407"/>
      <c r="AB1271" s="1550"/>
      <c r="AC1271" s="1550"/>
      <c r="AD1271" s="1550"/>
      <c r="AE1271" s="1550"/>
      <c r="AF1271" s="1550"/>
      <c r="AG1271" s="1550"/>
      <c r="AH1271" s="1620"/>
      <c r="AI1271" s="1621"/>
      <c r="AJ1271" s="1620"/>
      <c r="AK1271" s="1621"/>
      <c r="AL1271" s="1620"/>
      <c r="AM1271" s="1621"/>
      <c r="AN1271" s="1545"/>
      <c r="AO1271" s="1546"/>
      <c r="AP1271" s="1545"/>
      <c r="AQ1271" s="1546"/>
      <c r="AR1271" s="1545"/>
      <c r="AS1271" s="1546"/>
      <c r="AT1271" s="1545"/>
      <c r="AU1271" s="1546"/>
      <c r="AV1271" s="1545"/>
      <c r="AW1271" s="1546"/>
      <c r="AX1271" s="1545"/>
      <c r="AY1271" s="1546"/>
      <c r="AZ1271" s="1545"/>
      <c r="BA1271" s="1546"/>
      <c r="BB1271" s="1545"/>
      <c r="BC1271" s="1546"/>
      <c r="BD1271" s="1545"/>
      <c r="BE1271" s="1546"/>
      <c r="BF1271" s="1738"/>
      <c r="BG1271" s="1543"/>
      <c r="BH1271" s="2387"/>
      <c r="BI1271" s="2387"/>
      <c r="BJ1271" s="2387"/>
      <c r="BK1271" s="2387"/>
      <c r="BL1271" s="1634"/>
      <c r="BM1271" s="1634"/>
      <c r="BN1271" s="1634"/>
      <c r="BO1271" s="2341"/>
      <c r="BP1271" s="2342"/>
      <c r="BQ1271" s="2342"/>
      <c r="BR1271" s="2342"/>
      <c r="BS1271" s="2342"/>
      <c r="BT1271" s="2342"/>
      <c r="BU1271" s="2342"/>
      <c r="BV1271" s="2342"/>
      <c r="BW1271" s="2342"/>
      <c r="BX1271" s="2342"/>
      <c r="BY1271" s="2342"/>
      <c r="BZ1271" s="2342"/>
      <c r="CA1271" s="2342"/>
      <c r="CB1271" s="2342"/>
      <c r="CC1271" s="2342"/>
      <c r="CD1271" s="2343"/>
      <c r="CE1271" s="78"/>
      <c r="CF1271" s="78"/>
      <c r="CG1271" s="77"/>
      <c r="CH1271" s="77"/>
      <c r="CN1271" s="85"/>
      <c r="CO1271" s="85"/>
      <c r="CP1271" s="85"/>
      <c r="CQ1271" s="85"/>
      <c r="CR1271" s="85"/>
      <c r="CS1271" s="85"/>
      <c r="CT1271" s="85"/>
      <c r="CU1271" s="85"/>
      <c r="CV1271" s="85"/>
    </row>
    <row r="1272" spans="1:100" ht="13.5" customHeight="1" x14ac:dyDescent="0.2">
      <c r="A1272" s="132" t="str">
        <f>+IF('⑧一覧からの作成用データ（異動届）'!$AC$53="印刷ＯＫ→",1,"")</f>
        <v/>
      </c>
      <c r="B1272" s="2413"/>
      <c r="C1272" s="2413"/>
      <c r="D1272" s="2396"/>
      <c r="E1272" s="2396"/>
      <c r="F1272" s="2413"/>
      <c r="G1272" s="2413"/>
      <c r="H1272" s="2396"/>
      <c r="I1272" s="2396"/>
      <c r="J1272" s="486"/>
      <c r="K1272" s="2344" t="s">
        <v>22</v>
      </c>
      <c r="L1272" s="2344"/>
      <c r="M1272" s="697" t="s">
        <v>558</v>
      </c>
      <c r="N1272" s="2051"/>
      <c r="O1272" s="2051"/>
      <c r="P1272" s="2051"/>
      <c r="Q1272" s="2051"/>
      <c r="R1272" s="2053"/>
      <c r="S1272" s="1680" t="str">
        <f>'⑧一覧からの作成用データ（異動届）'!$D$53&amp;""</f>
        <v/>
      </c>
      <c r="T1272" s="1681"/>
      <c r="U1272" s="1681"/>
      <c r="V1272" s="1681"/>
      <c r="W1272" s="1681"/>
      <c r="X1272" s="1681"/>
      <c r="Y1272" s="1681"/>
      <c r="Z1272" s="1681"/>
      <c r="AA1272" s="1681"/>
      <c r="AB1272" s="1681"/>
      <c r="AC1272" s="1681"/>
      <c r="AD1272" s="1681"/>
      <c r="AE1272" s="1681"/>
      <c r="AF1272" s="1681"/>
      <c r="AG1272" s="1681"/>
      <c r="AH1272" s="1681"/>
      <c r="AI1272" s="1681"/>
      <c r="AJ1272" s="1681"/>
      <c r="AK1272" s="1681"/>
      <c r="AL1272" s="1681"/>
      <c r="AM1272" s="1681"/>
      <c r="AN1272" s="2345" t="s">
        <v>71</v>
      </c>
      <c r="AO1272" s="2316"/>
      <c r="AP1272" s="2316"/>
      <c r="AQ1272" s="2316"/>
      <c r="AR1272" s="2346"/>
      <c r="AS1272" s="2316" t="s">
        <v>77</v>
      </c>
      <c r="AT1272" s="2316"/>
      <c r="AU1272" s="2316"/>
      <c r="AV1272" s="2316"/>
      <c r="AW1272" s="2346"/>
      <c r="AX1272" s="2315" t="s">
        <v>251</v>
      </c>
      <c r="AY1272" s="2316"/>
      <c r="AZ1272" s="2316"/>
      <c r="BA1272" s="2316"/>
      <c r="BB1272" s="2317"/>
      <c r="BC1272" s="2323" t="s">
        <v>72</v>
      </c>
      <c r="BD1272" s="2323"/>
      <c r="BE1272" s="2324"/>
      <c r="BF1272" s="2030" t="s">
        <v>75</v>
      </c>
      <c r="BG1272" s="2031"/>
      <c r="BH1272" s="2031"/>
      <c r="BI1272" s="2031"/>
      <c r="BJ1272" s="2031"/>
      <c r="BK1272" s="2031"/>
      <c r="BL1272" s="2031"/>
      <c r="BM1272" s="2031"/>
      <c r="BN1272" s="2031"/>
      <c r="BO1272" s="2031"/>
      <c r="BP1272" s="2032"/>
      <c r="BQ1272" s="2329" t="s">
        <v>76</v>
      </c>
      <c r="BR1272" s="2330"/>
      <c r="BS1272" s="2330"/>
      <c r="BT1272" s="2330"/>
      <c r="BU1272" s="2330"/>
      <c r="BV1272" s="2330"/>
      <c r="BW1272" s="2330"/>
      <c r="BX1272" s="2330"/>
      <c r="BY1272" s="2330"/>
      <c r="BZ1272" s="2330"/>
      <c r="CA1272" s="2330"/>
      <c r="CB1272" s="2330"/>
      <c r="CC1272" s="2330"/>
      <c r="CD1272" s="2331"/>
      <c r="CE1272" s="76"/>
      <c r="CF1272" s="76"/>
      <c r="CG1272" s="77"/>
      <c r="CH1272" s="77"/>
      <c r="CN1272" s="85"/>
      <c r="CO1272" s="85"/>
      <c r="CP1272" s="85"/>
      <c r="CQ1272" s="85"/>
      <c r="CR1272" s="85"/>
      <c r="CS1272" s="85"/>
      <c r="CT1272" s="85"/>
      <c r="CU1272" s="85"/>
      <c r="CV1272" s="85"/>
    </row>
    <row r="1273" spans="1:100" ht="13.5" customHeight="1" x14ac:dyDescent="0.2">
      <c r="A1273" s="132" t="str">
        <f>+IF('⑧一覧からの作成用データ（異動届）'!$AC$53="印刷ＯＫ→",1,"")</f>
        <v/>
      </c>
      <c r="B1273" s="2413"/>
      <c r="C1273" s="2413"/>
      <c r="D1273" s="2396"/>
      <c r="E1273" s="2396"/>
      <c r="F1273" s="2413"/>
      <c r="G1273" s="2413"/>
      <c r="H1273" s="2396"/>
      <c r="I1273" s="2396"/>
      <c r="J1273" s="486"/>
      <c r="K1273" s="2344"/>
      <c r="L1273" s="2344"/>
      <c r="M1273" s="2333" t="s">
        <v>3</v>
      </c>
      <c r="N1273" s="2334"/>
      <c r="O1273" s="2334"/>
      <c r="P1273" s="2334"/>
      <c r="Q1273" s="2334"/>
      <c r="R1273" s="2335"/>
      <c r="S1273" s="1568" t="str">
        <f>'⑧一覧からの作成用データ（異動届）'!$C$53&amp;""</f>
        <v/>
      </c>
      <c r="T1273" s="1569"/>
      <c r="U1273" s="1569"/>
      <c r="V1273" s="1569"/>
      <c r="W1273" s="1569"/>
      <c r="X1273" s="1569"/>
      <c r="Y1273" s="1569"/>
      <c r="Z1273" s="1569"/>
      <c r="AA1273" s="1569"/>
      <c r="AB1273" s="1569"/>
      <c r="AC1273" s="1569"/>
      <c r="AD1273" s="1569"/>
      <c r="AE1273" s="1569"/>
      <c r="AF1273" s="1569"/>
      <c r="AG1273" s="1569"/>
      <c r="AH1273" s="1569"/>
      <c r="AI1273" s="1569"/>
      <c r="AJ1273" s="1569"/>
      <c r="AK1273" s="1569"/>
      <c r="AL1273" s="1569"/>
      <c r="AM1273" s="1569"/>
      <c r="AN1273" s="2347"/>
      <c r="AO1273" s="1613"/>
      <c r="AP1273" s="1613"/>
      <c r="AQ1273" s="1613"/>
      <c r="AR1273" s="2348"/>
      <c r="AS1273" s="1613"/>
      <c r="AT1273" s="1613"/>
      <c r="AU1273" s="1613"/>
      <c r="AV1273" s="1613"/>
      <c r="AW1273" s="2348"/>
      <c r="AX1273" s="2318"/>
      <c r="AY1273" s="1613"/>
      <c r="AZ1273" s="1613"/>
      <c r="BA1273" s="1613"/>
      <c r="BB1273" s="2319"/>
      <c r="BC1273" s="2325"/>
      <c r="BD1273" s="2325"/>
      <c r="BE1273" s="2326"/>
      <c r="BF1273" s="2033"/>
      <c r="BG1273" s="2034"/>
      <c r="BH1273" s="2034"/>
      <c r="BI1273" s="2034"/>
      <c r="BJ1273" s="2034"/>
      <c r="BK1273" s="2034"/>
      <c r="BL1273" s="2034"/>
      <c r="BM1273" s="2034"/>
      <c r="BN1273" s="2034"/>
      <c r="BO1273" s="2034"/>
      <c r="BP1273" s="2035"/>
      <c r="BQ1273" s="2332"/>
      <c r="BR1273" s="1590"/>
      <c r="BS1273" s="1590"/>
      <c r="BT1273" s="1590"/>
      <c r="BU1273" s="1590"/>
      <c r="BV1273" s="1590"/>
      <c r="BW1273" s="1590"/>
      <c r="BX1273" s="1590"/>
      <c r="BY1273" s="1590"/>
      <c r="BZ1273" s="1590"/>
      <c r="CA1273" s="1590"/>
      <c r="CB1273" s="1590"/>
      <c r="CC1273" s="1590"/>
      <c r="CD1273" s="1690"/>
      <c r="CE1273" s="76"/>
      <c r="CF1273" s="76"/>
      <c r="CG1273" s="77"/>
      <c r="CH1273" s="77"/>
      <c r="CN1273" s="85"/>
      <c r="CO1273" s="85"/>
      <c r="CP1273" s="85"/>
      <c r="CQ1273" s="85"/>
      <c r="CR1273" s="85"/>
      <c r="CS1273" s="85"/>
      <c r="CT1273" s="85"/>
      <c r="CU1273" s="85"/>
      <c r="CV1273" s="85"/>
    </row>
    <row r="1274" spans="1:100" ht="13.5" customHeight="1" x14ac:dyDescent="0.2">
      <c r="A1274" s="132" t="str">
        <f>+IF('⑧一覧からの作成用データ（異動届）'!$AC$53="印刷ＯＫ→",1,"")</f>
        <v/>
      </c>
      <c r="B1274" s="2413"/>
      <c r="C1274" s="2413"/>
      <c r="D1274" s="2396"/>
      <c r="E1274" s="2396"/>
      <c r="F1274" s="2413"/>
      <c r="G1274" s="2413"/>
      <c r="H1274" s="2396"/>
      <c r="I1274" s="2396"/>
      <c r="J1274" s="486"/>
      <c r="K1274" s="2344"/>
      <c r="L1274" s="2344"/>
      <c r="M1274" s="1559"/>
      <c r="N1274" s="2052"/>
      <c r="O1274" s="2052"/>
      <c r="P1274" s="2052"/>
      <c r="Q1274" s="2052"/>
      <c r="R1274" s="2054"/>
      <c r="S1274" s="1570"/>
      <c r="T1274" s="1571"/>
      <c r="U1274" s="1571"/>
      <c r="V1274" s="1571"/>
      <c r="W1274" s="1571"/>
      <c r="X1274" s="1571"/>
      <c r="Y1274" s="1571"/>
      <c r="Z1274" s="1571"/>
      <c r="AA1274" s="1571"/>
      <c r="AB1274" s="1571"/>
      <c r="AC1274" s="1571"/>
      <c r="AD1274" s="1571"/>
      <c r="AE1274" s="1571"/>
      <c r="AF1274" s="1571"/>
      <c r="AG1274" s="1571"/>
      <c r="AH1274" s="1571"/>
      <c r="AI1274" s="1571"/>
      <c r="AJ1274" s="1571"/>
      <c r="AK1274" s="1571"/>
      <c r="AL1274" s="1571"/>
      <c r="AM1274" s="1571"/>
      <c r="AN1274" s="2347"/>
      <c r="AO1274" s="1613"/>
      <c r="AP1274" s="1613"/>
      <c r="AQ1274" s="1613"/>
      <c r="AR1274" s="2348"/>
      <c r="AS1274" s="1613"/>
      <c r="AT1274" s="1613"/>
      <c r="AU1274" s="1613"/>
      <c r="AV1274" s="1613"/>
      <c r="AW1274" s="2348"/>
      <c r="AX1274" s="2318"/>
      <c r="AY1274" s="1613"/>
      <c r="AZ1274" s="1613"/>
      <c r="BA1274" s="1613"/>
      <c r="BB1274" s="2319"/>
      <c r="BC1274" s="2325"/>
      <c r="BD1274" s="2325"/>
      <c r="BE1274" s="2326"/>
      <c r="BF1274" s="2033"/>
      <c r="BG1274" s="2034"/>
      <c r="BH1274" s="2034"/>
      <c r="BI1274" s="2034"/>
      <c r="BJ1274" s="2034"/>
      <c r="BK1274" s="2034"/>
      <c r="BL1274" s="2034"/>
      <c r="BM1274" s="2034"/>
      <c r="BN1274" s="2034"/>
      <c r="BO1274" s="2034"/>
      <c r="BP1274" s="2035"/>
      <c r="BQ1274" s="2332"/>
      <c r="BR1274" s="1590"/>
      <c r="BS1274" s="1590"/>
      <c r="BT1274" s="1590"/>
      <c r="BU1274" s="1590"/>
      <c r="BV1274" s="1590"/>
      <c r="BW1274" s="1590"/>
      <c r="BX1274" s="1590"/>
      <c r="BY1274" s="1590"/>
      <c r="BZ1274" s="1590"/>
      <c r="CA1274" s="1590"/>
      <c r="CB1274" s="1590"/>
      <c r="CC1274" s="1590"/>
      <c r="CD1274" s="1690"/>
      <c r="CE1274" s="76"/>
      <c r="CF1274" s="76"/>
      <c r="CG1274" s="77"/>
      <c r="CH1274" s="77"/>
      <c r="CN1274" s="85"/>
      <c r="CO1274" s="85"/>
      <c r="CP1274" s="85"/>
      <c r="CQ1274" s="85"/>
      <c r="CR1274" s="85"/>
      <c r="CS1274" s="85"/>
      <c r="CT1274" s="85"/>
      <c r="CU1274" s="85"/>
      <c r="CV1274" s="85"/>
    </row>
    <row r="1275" spans="1:100" ht="13.5" customHeight="1" x14ac:dyDescent="0.2">
      <c r="A1275" s="132" t="str">
        <f>+IF('⑧一覧からの作成用データ（異動届）'!$AC$53="印刷ＯＫ→",1,"")</f>
        <v/>
      </c>
      <c r="B1275" s="2413"/>
      <c r="C1275" s="2413"/>
      <c r="D1275" s="2396"/>
      <c r="E1275" s="2396"/>
      <c r="F1275" s="2413"/>
      <c r="G1275" s="2413"/>
      <c r="H1275" s="2396"/>
      <c r="I1275" s="2396"/>
      <c r="J1275" s="486"/>
      <c r="K1275" s="2344"/>
      <c r="L1275" s="2344"/>
      <c r="M1275" s="697" t="s">
        <v>16</v>
      </c>
      <c r="N1275" s="2051"/>
      <c r="O1275" s="2051"/>
      <c r="P1275" s="2051"/>
      <c r="Q1275" s="2051"/>
      <c r="R1275" s="2053"/>
      <c r="S1275" s="2336" t="str">
        <f>IF('⑧一覧からの作成用データ（異動届）'!$E$53="","",'⑧一覧からの作成用データ（異動届）'!$E$53)</f>
        <v/>
      </c>
      <c r="T1275" s="2337"/>
      <c r="U1275" s="2337"/>
      <c r="V1275" s="2337"/>
      <c r="W1275" s="2337"/>
      <c r="X1275" s="2337"/>
      <c r="Y1275" s="2337"/>
      <c r="Z1275" s="2337"/>
      <c r="AA1275" s="2337"/>
      <c r="AB1275" s="2337"/>
      <c r="AC1275" s="2337"/>
      <c r="AD1275" s="2337"/>
      <c r="AE1275" s="2337"/>
      <c r="AF1275" s="2337"/>
      <c r="AG1275" s="2337"/>
      <c r="AH1275" s="2337"/>
      <c r="AI1275" s="2337"/>
      <c r="AJ1275" s="2337"/>
      <c r="AK1275" s="2337"/>
      <c r="AL1275" s="2337"/>
      <c r="AM1275" s="2337"/>
      <c r="AN1275" s="2347"/>
      <c r="AO1275" s="1613"/>
      <c r="AP1275" s="1613"/>
      <c r="AQ1275" s="1613"/>
      <c r="AR1275" s="2348"/>
      <c r="AS1275" s="1613"/>
      <c r="AT1275" s="1613"/>
      <c r="AU1275" s="1613"/>
      <c r="AV1275" s="1613"/>
      <c r="AW1275" s="2348"/>
      <c r="AX1275" s="2318"/>
      <c r="AY1275" s="1613"/>
      <c r="AZ1275" s="1613"/>
      <c r="BA1275" s="1613"/>
      <c r="BB1275" s="2319"/>
      <c r="BC1275" s="2325"/>
      <c r="BD1275" s="2325"/>
      <c r="BE1275" s="2326"/>
      <c r="BF1275" s="2033" t="str">
        <f>IFERROR(IF(BF1277="3","310",IF(BF1277="1",300,IF(BF1277="2",203,IF(BF1277="4",301,IF(BF1277="5",301,IF(BF1277=6,401,)))))),"")&amp;""</f>
        <v/>
      </c>
      <c r="BG1275" s="2034"/>
      <c r="BH1275" s="2034"/>
      <c r="BI1275" s="2034"/>
      <c r="BJ1275" s="2034"/>
      <c r="BK1275" s="2034"/>
      <c r="BL1275" s="2034"/>
      <c r="BM1275" s="2034"/>
      <c r="BN1275" s="2034"/>
      <c r="BO1275" s="2034"/>
      <c r="BP1275" s="2035"/>
      <c r="BQ1275" s="2332"/>
      <c r="BR1275" s="1590"/>
      <c r="BS1275" s="1590"/>
      <c r="BT1275" s="1590"/>
      <c r="BU1275" s="1590"/>
      <c r="BV1275" s="1590"/>
      <c r="BW1275" s="1590"/>
      <c r="BX1275" s="1590"/>
      <c r="BY1275" s="1590"/>
      <c r="BZ1275" s="1590"/>
      <c r="CA1275" s="1590"/>
      <c r="CB1275" s="1590"/>
      <c r="CC1275" s="1590"/>
      <c r="CD1275" s="1690"/>
      <c r="CE1275" s="76"/>
      <c r="CF1275" s="76"/>
      <c r="CG1275" s="77"/>
      <c r="CH1275" s="77"/>
      <c r="CN1275" s="85"/>
      <c r="CO1275" s="85"/>
      <c r="CP1275" s="85"/>
      <c r="CQ1275" s="85"/>
      <c r="CR1275" s="85"/>
      <c r="CS1275" s="85"/>
      <c r="CT1275" s="85"/>
      <c r="CU1275" s="85"/>
      <c r="CV1275" s="85"/>
    </row>
    <row r="1276" spans="1:100" ht="13.5" customHeight="1" thickBot="1" x14ac:dyDescent="0.25">
      <c r="A1276" s="132" t="str">
        <f>+IF('⑧一覧からの作成用データ（異動届）'!$AC$53="印刷ＯＫ→",1,"")</f>
        <v/>
      </c>
      <c r="B1276" s="2413"/>
      <c r="C1276" s="2413"/>
      <c r="D1276" s="2396"/>
      <c r="E1276" s="2396"/>
      <c r="F1276" s="2413"/>
      <c r="G1276" s="2413"/>
      <c r="H1276" s="2396"/>
      <c r="I1276" s="2396"/>
      <c r="J1276" s="486"/>
      <c r="K1276" s="2344"/>
      <c r="L1276" s="2344"/>
      <c r="M1276" s="1559"/>
      <c r="N1276" s="2052"/>
      <c r="O1276" s="2052"/>
      <c r="P1276" s="2052"/>
      <c r="Q1276" s="2052"/>
      <c r="R1276" s="2054"/>
      <c r="S1276" s="2338"/>
      <c r="T1276" s="2339"/>
      <c r="U1276" s="2339"/>
      <c r="V1276" s="2339"/>
      <c r="W1276" s="2339"/>
      <c r="X1276" s="2339"/>
      <c r="Y1276" s="2339"/>
      <c r="Z1276" s="2339"/>
      <c r="AA1276" s="2339"/>
      <c r="AB1276" s="2339"/>
      <c r="AC1276" s="2339"/>
      <c r="AD1276" s="2339"/>
      <c r="AE1276" s="2339"/>
      <c r="AF1276" s="2339"/>
      <c r="AG1276" s="2339"/>
      <c r="AH1276" s="2339"/>
      <c r="AI1276" s="2339"/>
      <c r="AJ1276" s="2339"/>
      <c r="AK1276" s="2339"/>
      <c r="AL1276" s="2339"/>
      <c r="AM1276" s="2339"/>
      <c r="AN1276" s="2349"/>
      <c r="AO1276" s="2321"/>
      <c r="AP1276" s="2321"/>
      <c r="AQ1276" s="2321"/>
      <c r="AR1276" s="2350"/>
      <c r="AS1276" s="2321"/>
      <c r="AT1276" s="2321"/>
      <c r="AU1276" s="2321"/>
      <c r="AV1276" s="2321"/>
      <c r="AW1276" s="2350"/>
      <c r="AX1276" s="2320"/>
      <c r="AY1276" s="2321"/>
      <c r="AZ1276" s="2321"/>
      <c r="BA1276" s="2321"/>
      <c r="BB1276" s="2322"/>
      <c r="BC1276" s="2327"/>
      <c r="BD1276" s="2327"/>
      <c r="BE1276" s="2328"/>
      <c r="BF1276" s="2033"/>
      <c r="BG1276" s="2034"/>
      <c r="BH1276" s="2034"/>
      <c r="BI1276" s="2034"/>
      <c r="BJ1276" s="2034"/>
      <c r="BK1276" s="2034"/>
      <c r="BL1276" s="2034"/>
      <c r="BM1276" s="2034"/>
      <c r="BN1276" s="2034"/>
      <c r="BO1276" s="2034"/>
      <c r="BP1276" s="2035"/>
      <c r="BQ1276" s="2332"/>
      <c r="BR1276" s="1590"/>
      <c r="BS1276" s="1590"/>
      <c r="BT1276" s="1590"/>
      <c r="BU1276" s="1590"/>
      <c r="BV1276" s="1590"/>
      <c r="BW1276" s="1590"/>
      <c r="BX1276" s="1590"/>
      <c r="BY1276" s="1590"/>
      <c r="BZ1276" s="1590"/>
      <c r="CA1276" s="1590"/>
      <c r="CB1276" s="1590"/>
      <c r="CC1276" s="1590"/>
      <c r="CD1276" s="1690"/>
      <c r="CE1276" s="76"/>
      <c r="CF1276" s="76"/>
      <c r="CG1276" s="77"/>
      <c r="CH1276" s="77"/>
      <c r="CN1276" s="85"/>
      <c r="CO1276" s="85"/>
      <c r="CP1276" s="85"/>
      <c r="CQ1276" s="85"/>
      <c r="CR1276" s="85"/>
      <c r="CS1276" s="85"/>
      <c r="CT1276" s="85"/>
      <c r="CU1276" s="85"/>
      <c r="CV1276" s="85"/>
    </row>
    <row r="1277" spans="1:100" ht="13.5" customHeight="1" x14ac:dyDescent="0.2">
      <c r="A1277" s="132" t="str">
        <f>+IF('⑧一覧からの作成用データ（異動届）'!$AC$53="印刷ＯＫ→",1,"")</f>
        <v/>
      </c>
      <c r="B1277" s="2413"/>
      <c r="C1277" s="2413"/>
      <c r="D1277" s="2396"/>
      <c r="E1277" s="2396"/>
      <c r="F1277" s="2413"/>
      <c r="G1277" s="2413"/>
      <c r="H1277" s="2396"/>
      <c r="I1277" s="2396"/>
      <c r="J1277" s="486"/>
      <c r="K1277" s="2344"/>
      <c r="L1277" s="2344"/>
      <c r="M1277" s="697" t="s">
        <v>34</v>
      </c>
      <c r="N1277" s="2051"/>
      <c r="O1277" s="2051"/>
      <c r="P1277" s="2051"/>
      <c r="Q1277" s="2051"/>
      <c r="R1277" s="2053"/>
      <c r="S1277" s="2284" t="s">
        <v>476</v>
      </c>
      <c r="T1277" s="732"/>
      <c r="U1277" s="732"/>
      <c r="V1277" s="732"/>
      <c r="W1277" s="732"/>
      <c r="X1277" s="732"/>
      <c r="Y1277" s="732"/>
      <c r="Z1277" s="732"/>
      <c r="AA1277" s="732"/>
      <c r="AB1277" s="732"/>
      <c r="AC1277" s="732"/>
      <c r="AD1277" s="732"/>
      <c r="AE1277" s="732"/>
      <c r="AF1277" s="732"/>
      <c r="AG1277" s="732"/>
      <c r="AH1277" s="732"/>
      <c r="AI1277" s="732"/>
      <c r="AJ1277" s="732"/>
      <c r="AK1277" s="732"/>
      <c r="AL1277" s="732"/>
      <c r="AM1277" s="732"/>
      <c r="AN1277" s="2286" t="str">
        <f>TEXT('⑧一覧からの作成用データ（異動届）'!$M$53,"#,##0")&amp;""</f>
        <v>0</v>
      </c>
      <c r="AO1277" s="2287"/>
      <c r="AP1277" s="2287"/>
      <c r="AQ1277" s="2287"/>
      <c r="AR1277" s="2288"/>
      <c r="AS1277" s="2295" t="str">
        <f>'⑧一覧からの作成用データ（異動届）'!$N$53&amp;""</f>
        <v/>
      </c>
      <c r="AT1277" s="1566"/>
      <c r="AU1277" s="1566"/>
      <c r="AV1277" s="2247" t="s">
        <v>84</v>
      </c>
      <c r="AW1277" s="2299"/>
      <c r="AX1277" s="2302" t="str">
        <f>'⑧一覧からの作成用データ（異動届）'!$U$53&amp;""</f>
        <v>6</v>
      </c>
      <c r="AY1277" s="1566"/>
      <c r="AZ1277" s="1566"/>
      <c r="BA1277" s="2247" t="s">
        <v>84</v>
      </c>
      <c r="BB1277" s="2248"/>
      <c r="BC1277" s="2253" t="str">
        <f>'⑧一覧からの作成用データ（異動届）'!$R$53&amp;"年"</f>
        <v>年</v>
      </c>
      <c r="BD1277" s="2253"/>
      <c r="BE1277" s="2254"/>
      <c r="BF1277" s="2259" t="str">
        <f>'⑧一覧からの作成用データ（異動届）'!$J$53&amp;""</f>
        <v/>
      </c>
      <c r="BG1277" s="2259"/>
      <c r="BH1277" s="2260"/>
      <c r="BI1277" s="2265" t="s">
        <v>583</v>
      </c>
      <c r="BJ1277" s="2266"/>
      <c r="BK1277" s="2266"/>
      <c r="BL1277" s="2266"/>
      <c r="BM1277" s="2266"/>
      <c r="BN1277" s="2266"/>
      <c r="BO1277" s="2266"/>
      <c r="BP1277" s="2266"/>
      <c r="BQ1277" s="2268" t="str">
        <f>'⑧一覧からの作成用データ（異動届）'!$K$53&amp;""</f>
        <v/>
      </c>
      <c r="BR1277" s="2259"/>
      <c r="BS1277" s="2260"/>
      <c r="BT1277" s="2271" t="s">
        <v>78</v>
      </c>
      <c r="BU1277" s="2272"/>
      <c r="BV1277" s="2272"/>
      <c r="BW1277" s="2272"/>
      <c r="BX1277" s="2272"/>
      <c r="BY1277" s="2272"/>
      <c r="BZ1277" s="2272"/>
      <c r="CA1277" s="2272"/>
      <c r="CB1277" s="2272"/>
      <c r="CC1277" s="2272"/>
      <c r="CD1277" s="2273"/>
      <c r="CE1277" s="76"/>
      <c r="CF1277" s="76"/>
      <c r="CG1277" s="77"/>
      <c r="CH1277" s="77"/>
      <c r="CN1277" s="85"/>
      <c r="CO1277" s="85"/>
      <c r="CP1277" s="85"/>
      <c r="CQ1277" s="85"/>
      <c r="CR1277" s="85"/>
      <c r="CS1277" s="85"/>
      <c r="CT1277" s="85"/>
      <c r="CU1277" s="85"/>
      <c r="CV1277" s="85"/>
    </row>
    <row r="1278" spans="1:100" ht="13.5" customHeight="1" x14ac:dyDescent="0.2">
      <c r="A1278" s="132" t="str">
        <f>+IF('⑧一覧からの作成用データ（異動届）'!$AC$53="印刷ＯＫ→",1,"")</f>
        <v/>
      </c>
      <c r="B1278" s="2413"/>
      <c r="C1278" s="2413"/>
      <c r="D1278" s="2396"/>
      <c r="E1278" s="2396"/>
      <c r="F1278" s="2413"/>
      <c r="G1278" s="2413"/>
      <c r="H1278" s="2396"/>
      <c r="I1278" s="2396"/>
      <c r="J1278" s="486"/>
      <c r="K1278" s="2344"/>
      <c r="L1278" s="2344"/>
      <c r="M1278" s="1559"/>
      <c r="N1278" s="2052"/>
      <c r="O1278" s="2052"/>
      <c r="P1278" s="2052"/>
      <c r="Q1278" s="2052"/>
      <c r="R1278" s="2054"/>
      <c r="S1278" s="2285"/>
      <c r="T1278" s="734"/>
      <c r="U1278" s="734"/>
      <c r="V1278" s="734"/>
      <c r="W1278" s="734"/>
      <c r="X1278" s="734"/>
      <c r="Y1278" s="734"/>
      <c r="Z1278" s="734"/>
      <c r="AA1278" s="734"/>
      <c r="AB1278" s="734"/>
      <c r="AC1278" s="734"/>
      <c r="AD1278" s="734"/>
      <c r="AE1278" s="734"/>
      <c r="AF1278" s="734"/>
      <c r="AG1278" s="734"/>
      <c r="AH1278" s="734"/>
      <c r="AI1278" s="734"/>
      <c r="AJ1278" s="734"/>
      <c r="AK1278" s="734"/>
      <c r="AL1278" s="734"/>
      <c r="AM1278" s="734"/>
      <c r="AN1278" s="2289"/>
      <c r="AO1278" s="2290"/>
      <c r="AP1278" s="2290"/>
      <c r="AQ1278" s="2290"/>
      <c r="AR1278" s="2291"/>
      <c r="AS1278" s="2296"/>
      <c r="AT1278" s="2297"/>
      <c r="AU1278" s="2297"/>
      <c r="AV1278" s="2249"/>
      <c r="AW1278" s="2300"/>
      <c r="AX1278" s="2297"/>
      <c r="AY1278" s="2297"/>
      <c r="AZ1278" s="2297"/>
      <c r="BA1278" s="2249"/>
      <c r="BB1278" s="2250"/>
      <c r="BC1278" s="2255"/>
      <c r="BD1278" s="2255"/>
      <c r="BE1278" s="2256"/>
      <c r="BF1278" s="2261"/>
      <c r="BG1278" s="2261"/>
      <c r="BH1278" s="2262"/>
      <c r="BI1278" s="2267"/>
      <c r="BJ1278" s="2267"/>
      <c r="BK1278" s="2267"/>
      <c r="BL1278" s="2267"/>
      <c r="BM1278" s="2267"/>
      <c r="BN1278" s="2267"/>
      <c r="BO1278" s="2267"/>
      <c r="BP1278" s="2267"/>
      <c r="BQ1278" s="2269"/>
      <c r="BR1278" s="2261"/>
      <c r="BS1278" s="2262"/>
      <c r="BT1278" s="2274"/>
      <c r="BU1278" s="2274"/>
      <c r="BV1278" s="2274"/>
      <c r="BW1278" s="2274"/>
      <c r="BX1278" s="2274"/>
      <c r="BY1278" s="2274"/>
      <c r="BZ1278" s="2274"/>
      <c r="CA1278" s="2274"/>
      <c r="CB1278" s="2274"/>
      <c r="CC1278" s="2274"/>
      <c r="CD1278" s="2275"/>
      <c r="CE1278" s="76"/>
      <c r="CF1278" s="76"/>
      <c r="CG1278" s="77"/>
      <c r="CH1278" s="77"/>
      <c r="CO1278" s="85"/>
      <c r="CP1278" s="85"/>
      <c r="CQ1278" s="85"/>
      <c r="CR1278" s="85"/>
      <c r="CS1278" s="85"/>
      <c r="CT1278" s="85"/>
      <c r="CU1278" s="85"/>
      <c r="CV1278" s="85"/>
    </row>
    <row r="1279" spans="1:100" ht="12.75" customHeight="1" thickBot="1" x14ac:dyDescent="0.25">
      <c r="A1279" s="132" t="str">
        <f>+IF('⑧一覧からの作成用データ（異動届）'!$AC$53="印刷ＯＫ→",1,"")</f>
        <v/>
      </c>
      <c r="B1279" s="2413"/>
      <c r="C1279" s="2413"/>
      <c r="D1279" s="2396"/>
      <c r="E1279" s="2396"/>
      <c r="F1279" s="2413"/>
      <c r="G1279" s="2413"/>
      <c r="H1279" s="2396"/>
      <c r="I1279" s="2396"/>
      <c r="J1279" s="486"/>
      <c r="K1279" s="2344"/>
      <c r="L1279" s="2344"/>
      <c r="M1279" s="2303" t="s">
        <v>477</v>
      </c>
      <c r="N1279" s="2304"/>
      <c r="O1279" s="2304"/>
      <c r="P1279" s="2304"/>
      <c r="Q1279" s="2304"/>
      <c r="R1279" s="2305"/>
      <c r="S1279" s="2312" t="str">
        <f>'⑧一覧からの作成用データ（異動届）'!$F$53&amp;""</f>
        <v/>
      </c>
      <c r="T1279" s="2313"/>
      <c r="U1279" s="2313"/>
      <c r="V1279" s="2313"/>
      <c r="W1279" s="2313"/>
      <c r="X1279" s="2313"/>
      <c r="Y1279" s="2313"/>
      <c r="Z1279" s="2313"/>
      <c r="AA1279" s="2313"/>
      <c r="AB1279" s="2313"/>
      <c r="AC1279" s="2313"/>
      <c r="AD1279" s="2313"/>
      <c r="AE1279" s="2313"/>
      <c r="AF1279" s="2313"/>
      <c r="AG1279" s="2313"/>
      <c r="AH1279" s="2313"/>
      <c r="AI1279" s="2313"/>
      <c r="AJ1279" s="2313"/>
      <c r="AK1279" s="2313"/>
      <c r="AL1279" s="2313"/>
      <c r="AM1279" s="2314"/>
      <c r="AN1279" s="2289"/>
      <c r="AO1279" s="2290"/>
      <c r="AP1279" s="2290"/>
      <c r="AQ1279" s="2290"/>
      <c r="AR1279" s="2291"/>
      <c r="AS1279" s="2298"/>
      <c r="AT1279" s="1567"/>
      <c r="AU1279" s="1567"/>
      <c r="AV1279" s="2251"/>
      <c r="AW1279" s="2301"/>
      <c r="AX1279" s="1567"/>
      <c r="AY1279" s="1567"/>
      <c r="AZ1279" s="1567"/>
      <c r="BA1279" s="2251"/>
      <c r="BB1279" s="2252"/>
      <c r="BC1279" s="2257"/>
      <c r="BD1279" s="2257"/>
      <c r="BE1279" s="2258"/>
      <c r="BF1279" s="2263"/>
      <c r="BG1279" s="2263"/>
      <c r="BH1279" s="2264"/>
      <c r="BI1279" s="2267"/>
      <c r="BJ1279" s="2267"/>
      <c r="BK1279" s="2267"/>
      <c r="BL1279" s="2267"/>
      <c r="BM1279" s="2267"/>
      <c r="BN1279" s="2267"/>
      <c r="BO1279" s="2267"/>
      <c r="BP1279" s="2267"/>
      <c r="BQ1279" s="2270"/>
      <c r="BR1279" s="2263"/>
      <c r="BS1279" s="2264"/>
      <c r="BT1279" s="2274"/>
      <c r="BU1279" s="2274"/>
      <c r="BV1279" s="2274"/>
      <c r="BW1279" s="2274"/>
      <c r="BX1279" s="2274"/>
      <c r="BY1279" s="2274"/>
      <c r="BZ1279" s="2274"/>
      <c r="CA1279" s="2274"/>
      <c r="CB1279" s="2274"/>
      <c r="CC1279" s="2274"/>
      <c r="CD1279" s="2275"/>
      <c r="CE1279" s="76"/>
      <c r="CF1279" s="76"/>
      <c r="CG1279" s="77"/>
      <c r="CH1279" s="77"/>
      <c r="CO1279" s="85"/>
      <c r="CP1279" s="85"/>
      <c r="CQ1279" s="85"/>
      <c r="CR1279" s="85"/>
      <c r="CS1279" s="85"/>
      <c r="CT1279" s="85"/>
      <c r="CU1279" s="85"/>
      <c r="CV1279" s="85"/>
    </row>
    <row r="1280" spans="1:100" ht="12.75" customHeight="1" x14ac:dyDescent="0.2">
      <c r="A1280" s="132" t="str">
        <f>+IF('⑧一覧からの作成用データ（異動届）'!$AC$53="印刷ＯＫ→",1,"")</f>
        <v/>
      </c>
      <c r="B1280" s="2413"/>
      <c r="C1280" s="2413"/>
      <c r="D1280" s="2396"/>
      <c r="E1280" s="2396"/>
      <c r="F1280" s="2413"/>
      <c r="G1280" s="2413"/>
      <c r="H1280" s="2396"/>
      <c r="I1280" s="2396"/>
      <c r="J1280" s="486"/>
      <c r="K1280" s="2344"/>
      <c r="L1280" s="2344"/>
      <c r="M1280" s="2306"/>
      <c r="N1280" s="2307"/>
      <c r="O1280" s="2307"/>
      <c r="P1280" s="2307"/>
      <c r="Q1280" s="2307"/>
      <c r="R1280" s="2308"/>
      <c r="S1280" s="1568"/>
      <c r="T1280" s="1569"/>
      <c r="U1280" s="1569"/>
      <c r="V1280" s="1569"/>
      <c r="W1280" s="1569"/>
      <c r="X1280" s="1569"/>
      <c r="Y1280" s="1569"/>
      <c r="Z1280" s="1569"/>
      <c r="AA1280" s="1569"/>
      <c r="AB1280" s="1569"/>
      <c r="AC1280" s="1569"/>
      <c r="AD1280" s="1569"/>
      <c r="AE1280" s="1569"/>
      <c r="AF1280" s="1569"/>
      <c r="AG1280" s="1569"/>
      <c r="AH1280" s="1569"/>
      <c r="AI1280" s="1569"/>
      <c r="AJ1280" s="1569"/>
      <c r="AK1280" s="1569"/>
      <c r="AL1280" s="1569"/>
      <c r="AM1280" s="1725"/>
      <c r="AN1280" s="2289"/>
      <c r="AO1280" s="2290"/>
      <c r="AP1280" s="2290"/>
      <c r="AQ1280" s="2290"/>
      <c r="AR1280" s="2291"/>
      <c r="AS1280" s="2295" t="str">
        <f>'⑧一覧からの作成用データ（異動届）'!$O$53&amp;""</f>
        <v/>
      </c>
      <c r="AT1280" s="1566"/>
      <c r="AU1280" s="1566"/>
      <c r="AV1280" s="2247" t="s">
        <v>81</v>
      </c>
      <c r="AW1280" s="2299"/>
      <c r="AX1280" s="1566" t="str">
        <f>'⑧一覧からの作成用データ（異動届）'!V53&amp;""</f>
        <v>5</v>
      </c>
      <c r="AY1280" s="1566"/>
      <c r="AZ1280" s="1566"/>
      <c r="BA1280" s="2247" t="s">
        <v>81</v>
      </c>
      <c r="BB1280" s="2248"/>
      <c r="BC1280" s="2351" t="str">
        <f>'⑧一覧からの作成用データ（異動届）'!$S$53&amp;"月"</f>
        <v>月</v>
      </c>
      <c r="BD1280" s="2352"/>
      <c r="BE1280" s="2353"/>
      <c r="BF1280" s="2360" t="s">
        <v>108</v>
      </c>
      <c r="BG1280" s="2361"/>
      <c r="BH1280" s="2361"/>
      <c r="BI1280" s="2267"/>
      <c r="BJ1280" s="2267"/>
      <c r="BK1280" s="2267"/>
      <c r="BL1280" s="2267"/>
      <c r="BM1280" s="2267"/>
      <c r="BN1280" s="2267"/>
      <c r="BO1280" s="2267"/>
      <c r="BP1280" s="2267"/>
      <c r="BQ1280" s="2364" t="s">
        <v>497</v>
      </c>
      <c r="BR1280" s="2365"/>
      <c r="BS1280" s="2365"/>
      <c r="BT1280" s="2274"/>
      <c r="BU1280" s="2274"/>
      <c r="BV1280" s="2274"/>
      <c r="BW1280" s="2274"/>
      <c r="BX1280" s="2274"/>
      <c r="BY1280" s="2274"/>
      <c r="BZ1280" s="2274"/>
      <c r="CA1280" s="2274"/>
      <c r="CB1280" s="2274"/>
      <c r="CC1280" s="2274"/>
      <c r="CD1280" s="2275"/>
      <c r="CE1280" s="76"/>
      <c r="CF1280" s="76"/>
      <c r="CG1280" s="77"/>
      <c r="CH1280" s="77"/>
      <c r="CO1280" s="85"/>
      <c r="CP1280" s="85"/>
      <c r="CQ1280" s="85"/>
      <c r="CR1280" s="85"/>
      <c r="CS1280" s="85"/>
      <c r="CT1280" s="85"/>
      <c r="CU1280" s="85"/>
      <c r="CV1280" s="85"/>
    </row>
    <row r="1281" spans="1:100" ht="12.75" customHeight="1" x14ac:dyDescent="0.2">
      <c r="A1281" s="132" t="str">
        <f>+IF('⑧一覧からの作成用データ（異動届）'!$AC$53="印刷ＯＫ→",1,"")</f>
        <v/>
      </c>
      <c r="B1281" s="2413"/>
      <c r="C1281" s="2413"/>
      <c r="D1281" s="2396"/>
      <c r="E1281" s="2396"/>
      <c r="F1281" s="2413"/>
      <c r="G1281" s="2413"/>
      <c r="H1281" s="2396"/>
      <c r="I1281" s="2396"/>
      <c r="J1281" s="486"/>
      <c r="K1281" s="2344"/>
      <c r="L1281" s="2344"/>
      <c r="M1281" s="2309"/>
      <c r="N1281" s="2310"/>
      <c r="O1281" s="2310"/>
      <c r="P1281" s="2310"/>
      <c r="Q1281" s="2310"/>
      <c r="R1281" s="2311"/>
      <c r="S1281" s="1570"/>
      <c r="T1281" s="1571"/>
      <c r="U1281" s="1571"/>
      <c r="V1281" s="1571"/>
      <c r="W1281" s="1571"/>
      <c r="X1281" s="1571"/>
      <c r="Y1281" s="1571"/>
      <c r="Z1281" s="1571"/>
      <c r="AA1281" s="1571"/>
      <c r="AB1281" s="1571"/>
      <c r="AC1281" s="1571"/>
      <c r="AD1281" s="1571"/>
      <c r="AE1281" s="1571"/>
      <c r="AF1281" s="1571"/>
      <c r="AG1281" s="1571"/>
      <c r="AH1281" s="1571"/>
      <c r="AI1281" s="1571"/>
      <c r="AJ1281" s="1571"/>
      <c r="AK1281" s="1571"/>
      <c r="AL1281" s="1571"/>
      <c r="AM1281" s="1726"/>
      <c r="AN1281" s="2289"/>
      <c r="AO1281" s="2290"/>
      <c r="AP1281" s="2290"/>
      <c r="AQ1281" s="2290"/>
      <c r="AR1281" s="2291"/>
      <c r="AS1281" s="2296"/>
      <c r="AT1281" s="2297"/>
      <c r="AU1281" s="2297"/>
      <c r="AV1281" s="2249"/>
      <c r="AW1281" s="2300"/>
      <c r="AX1281" s="2297"/>
      <c r="AY1281" s="2297"/>
      <c r="AZ1281" s="2297"/>
      <c r="BA1281" s="2249"/>
      <c r="BB1281" s="2250"/>
      <c r="BC1281" s="2354"/>
      <c r="BD1281" s="2355"/>
      <c r="BE1281" s="2356"/>
      <c r="BF1281" s="2362"/>
      <c r="BG1281" s="2363"/>
      <c r="BH1281" s="2363"/>
      <c r="BI1281" s="2267"/>
      <c r="BJ1281" s="2267"/>
      <c r="BK1281" s="2267"/>
      <c r="BL1281" s="2267"/>
      <c r="BM1281" s="2267"/>
      <c r="BN1281" s="2267"/>
      <c r="BO1281" s="2267"/>
      <c r="BP1281" s="2267"/>
      <c r="BQ1281" s="2366"/>
      <c r="BR1281" s="2367"/>
      <c r="BS1281" s="2367"/>
      <c r="BT1281" s="2274"/>
      <c r="BU1281" s="2274"/>
      <c r="BV1281" s="2274"/>
      <c r="BW1281" s="2274"/>
      <c r="BX1281" s="2274"/>
      <c r="BY1281" s="2274"/>
      <c r="BZ1281" s="2274"/>
      <c r="CA1281" s="2274"/>
      <c r="CB1281" s="2274"/>
      <c r="CC1281" s="2274"/>
      <c r="CD1281" s="2275"/>
      <c r="CE1281" s="76"/>
      <c r="CF1281" s="76"/>
      <c r="CG1281" s="77"/>
      <c r="CH1281" s="77"/>
      <c r="CN1281" s="85"/>
      <c r="CO1281" s="85"/>
      <c r="CP1281" s="85"/>
      <c r="CQ1281" s="85"/>
      <c r="CR1281" s="85"/>
      <c r="CS1281" s="85"/>
      <c r="CT1281" s="87"/>
      <c r="CU1281" s="85"/>
      <c r="CV1281" s="85"/>
    </row>
    <row r="1282" spans="1:100" ht="12.75" customHeight="1" x14ac:dyDescent="0.2">
      <c r="A1282" s="132" t="str">
        <f>+IF('⑧一覧からの作成用データ（異動届）'!$AC$53="印刷ＯＫ→",1,"")</f>
        <v/>
      </c>
      <c r="B1282" s="2413"/>
      <c r="C1282" s="2413"/>
      <c r="D1282" s="2396"/>
      <c r="E1282" s="2396"/>
      <c r="F1282" s="2413"/>
      <c r="G1282" s="2413"/>
      <c r="H1282" s="2396"/>
      <c r="I1282" s="2396"/>
      <c r="J1282" s="486"/>
      <c r="K1282" s="2344"/>
      <c r="L1282" s="2344"/>
      <c r="M1282" s="697" t="s">
        <v>5</v>
      </c>
      <c r="N1282" s="2051"/>
      <c r="O1282" s="2051"/>
      <c r="P1282" s="2051"/>
      <c r="Q1282" s="2051"/>
      <c r="R1282" s="2053"/>
      <c r="S1282" s="2370" t="str">
        <f>'⑧一覧からの作成用データ（異動届）'!$G$53&amp;""</f>
        <v/>
      </c>
      <c r="T1282" s="2371"/>
      <c r="U1282" s="2371"/>
      <c r="V1282" s="2371"/>
      <c r="W1282" s="2371"/>
      <c r="X1282" s="2371"/>
      <c r="Y1282" s="2371"/>
      <c r="Z1282" s="2371"/>
      <c r="AA1282" s="2371"/>
      <c r="AB1282" s="2371"/>
      <c r="AC1282" s="2371"/>
      <c r="AD1282" s="2371"/>
      <c r="AE1282" s="2371"/>
      <c r="AF1282" s="2371"/>
      <c r="AG1282" s="2371"/>
      <c r="AH1282" s="2371"/>
      <c r="AI1282" s="2371"/>
      <c r="AJ1282" s="2371"/>
      <c r="AK1282" s="2371"/>
      <c r="AL1282" s="2371"/>
      <c r="AM1282" s="2371"/>
      <c r="AN1282" s="2289"/>
      <c r="AO1282" s="2290"/>
      <c r="AP1282" s="2290"/>
      <c r="AQ1282" s="2290"/>
      <c r="AR1282" s="2291"/>
      <c r="AS1282" s="2298"/>
      <c r="AT1282" s="1567"/>
      <c r="AU1282" s="1567"/>
      <c r="AV1282" s="2251"/>
      <c r="AW1282" s="2301"/>
      <c r="AX1282" s="1567"/>
      <c r="AY1282" s="1567"/>
      <c r="AZ1282" s="1567"/>
      <c r="BA1282" s="2251"/>
      <c r="BB1282" s="2252"/>
      <c r="BC1282" s="2357"/>
      <c r="BD1282" s="2358"/>
      <c r="BE1282" s="2359"/>
      <c r="BF1282" s="2362"/>
      <c r="BG1282" s="2363"/>
      <c r="BH1282" s="2363"/>
      <c r="BI1282" s="2267"/>
      <c r="BJ1282" s="2267"/>
      <c r="BK1282" s="2267"/>
      <c r="BL1282" s="2267"/>
      <c r="BM1282" s="2267"/>
      <c r="BN1282" s="2267"/>
      <c r="BO1282" s="2267"/>
      <c r="BP1282" s="2267"/>
      <c r="BQ1282" s="2366"/>
      <c r="BR1282" s="2367"/>
      <c r="BS1282" s="2367"/>
      <c r="BT1282" s="2274"/>
      <c r="BU1282" s="2274"/>
      <c r="BV1282" s="2274"/>
      <c r="BW1282" s="2274"/>
      <c r="BX1282" s="2274"/>
      <c r="BY1282" s="2274"/>
      <c r="BZ1282" s="2274"/>
      <c r="CA1282" s="2274"/>
      <c r="CB1282" s="2274"/>
      <c r="CC1282" s="2274"/>
      <c r="CD1282" s="2275"/>
      <c r="CE1282" s="76"/>
      <c r="CF1282" s="76"/>
      <c r="CG1282" s="77"/>
      <c r="CH1282" s="77"/>
      <c r="CN1282" s="85"/>
      <c r="CO1282" s="85"/>
      <c r="CP1282" s="85"/>
      <c r="CQ1282" s="85"/>
      <c r="CR1282" s="85"/>
      <c r="CS1282" s="85"/>
      <c r="CT1282" s="85"/>
      <c r="CU1282" s="85"/>
      <c r="CV1282" s="85"/>
    </row>
    <row r="1283" spans="1:100" ht="12.75" customHeight="1" x14ac:dyDescent="0.2">
      <c r="A1283" s="132" t="str">
        <f>+IF('⑧一覧からの作成用データ（異動届）'!$AC$53="印刷ＯＫ→",1,"")</f>
        <v/>
      </c>
      <c r="B1283" s="2413"/>
      <c r="C1283" s="2413"/>
      <c r="D1283" s="2396"/>
      <c r="E1283" s="2396"/>
      <c r="F1283" s="2413"/>
      <c r="G1283" s="2413"/>
      <c r="H1283" s="2396"/>
      <c r="I1283" s="2396"/>
      <c r="J1283" s="486"/>
      <c r="K1283" s="2344"/>
      <c r="L1283" s="2344"/>
      <c r="M1283" s="2165"/>
      <c r="N1283" s="1564"/>
      <c r="O1283" s="1564"/>
      <c r="P1283" s="1564"/>
      <c r="Q1283" s="1564"/>
      <c r="R1283" s="1565"/>
      <c r="S1283" s="2372"/>
      <c r="T1283" s="2373"/>
      <c r="U1283" s="2373"/>
      <c r="V1283" s="2373"/>
      <c r="W1283" s="2373"/>
      <c r="X1283" s="2373"/>
      <c r="Y1283" s="2373"/>
      <c r="Z1283" s="2373"/>
      <c r="AA1283" s="2373"/>
      <c r="AB1283" s="2373"/>
      <c r="AC1283" s="2373"/>
      <c r="AD1283" s="2373"/>
      <c r="AE1283" s="2373"/>
      <c r="AF1283" s="2373"/>
      <c r="AG1283" s="2373"/>
      <c r="AH1283" s="2373"/>
      <c r="AI1283" s="2373"/>
      <c r="AJ1283" s="2373"/>
      <c r="AK1283" s="2373"/>
      <c r="AL1283" s="2373"/>
      <c r="AM1283" s="2373"/>
      <c r="AN1283" s="2289"/>
      <c r="AO1283" s="2290"/>
      <c r="AP1283" s="2290"/>
      <c r="AQ1283" s="2290"/>
      <c r="AR1283" s="2291"/>
      <c r="AS1283" s="2376" t="str">
        <f>TEXT('⑧一覧からの作成用データ（異動届）'!$P$53,"#,##0")&amp;""</f>
        <v>0</v>
      </c>
      <c r="AT1283" s="2376"/>
      <c r="AU1283" s="2376"/>
      <c r="AV1283" s="2376"/>
      <c r="AW1283" s="2376"/>
      <c r="AX1283" s="2232" t="str">
        <f>TEXT('⑧一覧からの作成用データ（異動届）'!$W$53,"#,##0")&amp;""</f>
        <v>左記（ア）（イ）を入力してください</v>
      </c>
      <c r="AY1283" s="2232"/>
      <c r="AZ1283" s="2232"/>
      <c r="BA1283" s="2232"/>
      <c r="BB1283" s="2233"/>
      <c r="BC1283" s="2238" t="str">
        <f>'⑧一覧からの作成用データ（異動届）'!$T$53&amp;"日"</f>
        <v>日</v>
      </c>
      <c r="BD1283" s="2239"/>
      <c r="BE1283" s="2240"/>
      <c r="BF1283" s="2362"/>
      <c r="BG1283" s="2363"/>
      <c r="BH1283" s="2363"/>
      <c r="BI1283" s="2267"/>
      <c r="BJ1283" s="2267"/>
      <c r="BK1283" s="2267"/>
      <c r="BL1283" s="2267"/>
      <c r="BM1283" s="2267"/>
      <c r="BN1283" s="2267"/>
      <c r="BO1283" s="2267"/>
      <c r="BP1283" s="2267"/>
      <c r="BQ1283" s="2366"/>
      <c r="BR1283" s="2367"/>
      <c r="BS1283" s="2367"/>
      <c r="BT1283" s="2274"/>
      <c r="BU1283" s="2274"/>
      <c r="BV1283" s="2274"/>
      <c r="BW1283" s="2274"/>
      <c r="BX1283" s="2274"/>
      <c r="BY1283" s="2274"/>
      <c r="BZ1283" s="2274"/>
      <c r="CA1283" s="2274"/>
      <c r="CB1283" s="2274"/>
      <c r="CC1283" s="2274"/>
      <c r="CD1283" s="2275"/>
      <c r="CE1283" s="76"/>
      <c r="CF1283" s="76"/>
      <c r="CG1283" s="77"/>
      <c r="CH1283" s="77"/>
      <c r="CN1283" s="85"/>
      <c r="CO1283" s="85"/>
      <c r="CP1283" s="85"/>
      <c r="CQ1283" s="85"/>
      <c r="CR1283" s="85"/>
      <c r="CS1283" s="85"/>
      <c r="CT1283" s="85"/>
      <c r="CU1283" s="85"/>
      <c r="CV1283" s="85"/>
    </row>
    <row r="1284" spans="1:100" ht="12.75" customHeight="1" x14ac:dyDescent="0.2">
      <c r="A1284" s="132" t="str">
        <f>+IF('⑧一覧からの作成用データ（異動届）'!$AC$53="印刷ＯＫ→",1,"")</f>
        <v/>
      </c>
      <c r="B1284" s="2413"/>
      <c r="C1284" s="2413"/>
      <c r="D1284" s="2396"/>
      <c r="E1284" s="2396"/>
      <c r="F1284" s="2413"/>
      <c r="G1284" s="2413"/>
      <c r="H1284" s="2396"/>
      <c r="I1284" s="2396"/>
      <c r="J1284" s="486"/>
      <c r="K1284" s="2344"/>
      <c r="L1284" s="2344"/>
      <c r="M1284" s="2165"/>
      <c r="N1284" s="1564"/>
      <c r="O1284" s="1564"/>
      <c r="P1284" s="1564"/>
      <c r="Q1284" s="1564"/>
      <c r="R1284" s="1565"/>
      <c r="S1284" s="2372"/>
      <c r="T1284" s="2373"/>
      <c r="U1284" s="2373"/>
      <c r="V1284" s="2373"/>
      <c r="W1284" s="2373"/>
      <c r="X1284" s="2373"/>
      <c r="Y1284" s="2373"/>
      <c r="Z1284" s="2373"/>
      <c r="AA1284" s="2373"/>
      <c r="AB1284" s="2373"/>
      <c r="AC1284" s="2373"/>
      <c r="AD1284" s="2373"/>
      <c r="AE1284" s="2373"/>
      <c r="AF1284" s="2373"/>
      <c r="AG1284" s="2373"/>
      <c r="AH1284" s="2373"/>
      <c r="AI1284" s="2373"/>
      <c r="AJ1284" s="2373"/>
      <c r="AK1284" s="2373"/>
      <c r="AL1284" s="2373"/>
      <c r="AM1284" s="2373"/>
      <c r="AN1284" s="2289"/>
      <c r="AO1284" s="2290"/>
      <c r="AP1284" s="2290"/>
      <c r="AQ1284" s="2290"/>
      <c r="AR1284" s="2291"/>
      <c r="AS1284" s="2376"/>
      <c r="AT1284" s="2376"/>
      <c r="AU1284" s="2376"/>
      <c r="AV1284" s="2376"/>
      <c r="AW1284" s="2376"/>
      <c r="AX1284" s="2234"/>
      <c r="AY1284" s="2234"/>
      <c r="AZ1284" s="2234"/>
      <c r="BA1284" s="2234"/>
      <c r="BB1284" s="2235"/>
      <c r="BC1284" s="2241"/>
      <c r="BD1284" s="2242"/>
      <c r="BE1284" s="2243"/>
      <c r="BF1284" s="2278" t="s">
        <v>458</v>
      </c>
      <c r="BG1284" s="2280" t="s">
        <v>107</v>
      </c>
      <c r="BH1284" s="2280"/>
      <c r="BI1284" s="2280"/>
      <c r="BJ1284" s="2280"/>
      <c r="BK1284" s="2280"/>
      <c r="BL1284" s="2280"/>
      <c r="BM1284" s="2280"/>
      <c r="BN1284" s="2280"/>
      <c r="BO1284" s="610"/>
      <c r="BP1284" s="2281" t="s">
        <v>459</v>
      </c>
      <c r="BQ1284" s="2366"/>
      <c r="BR1284" s="2367"/>
      <c r="BS1284" s="2367"/>
      <c r="BT1284" s="2274"/>
      <c r="BU1284" s="2274"/>
      <c r="BV1284" s="2274"/>
      <c r="BW1284" s="2274"/>
      <c r="BX1284" s="2274"/>
      <c r="BY1284" s="2274"/>
      <c r="BZ1284" s="2274"/>
      <c r="CA1284" s="2274"/>
      <c r="CB1284" s="2274"/>
      <c r="CC1284" s="2274"/>
      <c r="CD1284" s="2275"/>
      <c r="CE1284" s="76"/>
      <c r="CF1284" s="76"/>
      <c r="CG1284" s="88"/>
      <c r="CH1284" s="88"/>
      <c r="CN1284" s="85"/>
      <c r="CO1284" s="85"/>
      <c r="CP1284" s="85"/>
      <c r="CQ1284" s="85"/>
      <c r="CR1284" s="85"/>
      <c r="CS1284" s="85"/>
      <c r="CT1284" s="85"/>
      <c r="CU1284" s="85"/>
      <c r="CV1284" s="85"/>
    </row>
    <row r="1285" spans="1:100" ht="12.75" customHeight="1" thickBot="1" x14ac:dyDescent="0.25">
      <c r="A1285" s="132" t="str">
        <f>+IF('⑧一覧からの作成用データ（異動届）'!$AC$53="印刷ＯＫ→",1,"")</f>
        <v/>
      </c>
      <c r="B1285" s="2413"/>
      <c r="C1285" s="2413"/>
      <c r="D1285" s="2396"/>
      <c r="E1285" s="2396"/>
      <c r="F1285" s="2413"/>
      <c r="G1285" s="2413"/>
      <c r="H1285" s="2396"/>
      <c r="I1285" s="2396"/>
      <c r="J1285" s="486"/>
      <c r="K1285" s="2344"/>
      <c r="L1285" s="2344"/>
      <c r="M1285" s="1559"/>
      <c r="N1285" s="2052"/>
      <c r="O1285" s="2052"/>
      <c r="P1285" s="2052"/>
      <c r="Q1285" s="2052"/>
      <c r="R1285" s="2054"/>
      <c r="S1285" s="2374"/>
      <c r="T1285" s="2375"/>
      <c r="U1285" s="2375"/>
      <c r="V1285" s="2375"/>
      <c r="W1285" s="2375"/>
      <c r="X1285" s="2375"/>
      <c r="Y1285" s="2375"/>
      <c r="Z1285" s="2375"/>
      <c r="AA1285" s="2375"/>
      <c r="AB1285" s="2375"/>
      <c r="AC1285" s="2375"/>
      <c r="AD1285" s="2375"/>
      <c r="AE1285" s="2375"/>
      <c r="AF1285" s="2375"/>
      <c r="AG1285" s="2375"/>
      <c r="AH1285" s="2375"/>
      <c r="AI1285" s="2375"/>
      <c r="AJ1285" s="2375"/>
      <c r="AK1285" s="2375"/>
      <c r="AL1285" s="2375"/>
      <c r="AM1285" s="2375"/>
      <c r="AN1285" s="2292"/>
      <c r="AO1285" s="2293"/>
      <c r="AP1285" s="2293"/>
      <c r="AQ1285" s="2293"/>
      <c r="AR1285" s="2294"/>
      <c r="AS1285" s="2377"/>
      <c r="AT1285" s="2377"/>
      <c r="AU1285" s="2377"/>
      <c r="AV1285" s="2377"/>
      <c r="AW1285" s="2377"/>
      <c r="AX1285" s="2236"/>
      <c r="AY1285" s="2236"/>
      <c r="AZ1285" s="2236"/>
      <c r="BA1285" s="2236"/>
      <c r="BB1285" s="2237"/>
      <c r="BC1285" s="2244"/>
      <c r="BD1285" s="2245"/>
      <c r="BE1285" s="2246"/>
      <c r="BF1285" s="2279"/>
      <c r="BG1285" s="2283"/>
      <c r="BH1285" s="2283"/>
      <c r="BI1285" s="2283"/>
      <c r="BJ1285" s="2283"/>
      <c r="BK1285" s="2283"/>
      <c r="BL1285" s="2283"/>
      <c r="BM1285" s="2283"/>
      <c r="BN1285" s="2283"/>
      <c r="BO1285" s="611"/>
      <c r="BP1285" s="2282"/>
      <c r="BQ1285" s="2368"/>
      <c r="BR1285" s="2369"/>
      <c r="BS1285" s="2369"/>
      <c r="BT1285" s="2276"/>
      <c r="BU1285" s="2276"/>
      <c r="BV1285" s="2276"/>
      <c r="BW1285" s="2276"/>
      <c r="BX1285" s="2276"/>
      <c r="BY1285" s="2276"/>
      <c r="BZ1285" s="2276"/>
      <c r="CA1285" s="2276"/>
      <c r="CB1285" s="2276"/>
      <c r="CC1285" s="2276"/>
      <c r="CD1285" s="2277"/>
      <c r="CE1285" s="89"/>
      <c r="CF1285" s="89"/>
      <c r="CG1285" s="88"/>
      <c r="CH1285" s="88"/>
      <c r="CN1285" s="85"/>
      <c r="CO1285" s="85"/>
      <c r="CP1285" s="85"/>
      <c r="CQ1285" s="85"/>
      <c r="CR1285" s="85"/>
      <c r="CS1285" s="85"/>
      <c r="CT1285" s="85"/>
      <c r="CU1285" s="85"/>
      <c r="CV1285" s="85"/>
    </row>
    <row r="1286" spans="1:100" ht="6.75" customHeight="1" x14ac:dyDescent="0.2">
      <c r="A1286" s="132" t="str">
        <f>+IF('⑧一覧からの作成用データ（異動届）'!$AC$53="印刷ＯＫ→",1,"")</f>
        <v/>
      </c>
      <c r="B1286" s="2413"/>
      <c r="C1286" s="2413"/>
      <c r="D1286" s="2396"/>
      <c r="E1286" s="2396"/>
      <c r="F1286" s="2413"/>
      <c r="G1286" s="2413"/>
      <c r="H1286" s="2396"/>
      <c r="I1286" s="2396"/>
      <c r="J1286" s="486"/>
      <c r="K1286" s="2211" t="s">
        <v>308</v>
      </c>
      <c r="L1286" s="2211"/>
      <c r="M1286" s="2211"/>
      <c r="N1286" s="2211"/>
      <c r="O1286" s="2211"/>
      <c r="P1286" s="2211"/>
      <c r="Q1286" s="2211"/>
      <c r="R1286" s="2211"/>
      <c r="S1286" s="2211"/>
      <c r="T1286" s="2211"/>
      <c r="U1286" s="2211"/>
      <c r="V1286" s="2211"/>
      <c r="W1286" s="2211"/>
      <c r="X1286" s="2211"/>
      <c r="Y1286" s="2211"/>
      <c r="Z1286" s="2211"/>
      <c r="AA1286" s="2211"/>
      <c r="AB1286" s="2211"/>
      <c r="AC1286" s="2211"/>
      <c r="AD1286" s="2211"/>
      <c r="AE1286" s="2211"/>
      <c r="AF1286" s="2211"/>
      <c r="AG1286" s="2211"/>
      <c r="AH1286" s="2211"/>
      <c r="AI1286" s="2211"/>
      <c r="AJ1286" s="2211"/>
      <c r="AK1286" s="2211"/>
      <c r="AL1286" s="2211"/>
      <c r="AM1286" s="2211"/>
      <c r="AN1286" s="2212"/>
      <c r="AO1286" s="2212"/>
      <c r="AP1286" s="2212"/>
      <c r="AQ1286" s="2212"/>
      <c r="AR1286" s="2212"/>
      <c r="AS1286" s="2212"/>
      <c r="AT1286" s="2212"/>
      <c r="AU1286" s="2212"/>
      <c r="AV1286" s="2212"/>
      <c r="AW1286" s="2212"/>
      <c r="AX1286" s="2212"/>
      <c r="AY1286" s="2212"/>
      <c r="AZ1286" s="2212"/>
      <c r="BA1286" s="2212"/>
      <c r="BB1286" s="2212"/>
      <c r="BC1286" s="2212"/>
      <c r="BD1286" s="2212"/>
      <c r="BE1286" s="2212"/>
      <c r="BF1286" s="2211"/>
      <c r="BG1286" s="76"/>
      <c r="BH1286" s="76"/>
      <c r="BI1286" s="76"/>
      <c r="BJ1286" s="76"/>
      <c r="BK1286" s="76"/>
      <c r="BL1286" s="76"/>
      <c r="BM1286" s="76"/>
      <c r="BN1286" s="76"/>
      <c r="BO1286" s="76"/>
      <c r="BP1286" s="76"/>
      <c r="BQ1286" s="76"/>
      <c r="BR1286" s="76"/>
      <c r="BS1286" s="76"/>
      <c r="BT1286" s="76"/>
      <c r="BU1286" s="76"/>
      <c r="BV1286" s="76"/>
      <c r="BW1286" s="76"/>
      <c r="BX1286" s="76"/>
      <c r="BY1286" s="76"/>
      <c r="BZ1286" s="76"/>
      <c r="CA1286" s="76"/>
      <c r="CB1286" s="89"/>
      <c r="CC1286" s="89"/>
      <c r="CD1286" s="89"/>
      <c r="CE1286" s="89"/>
      <c r="CF1286" s="89"/>
      <c r="CG1286" s="88"/>
      <c r="CH1286" s="88"/>
      <c r="CN1286" s="85"/>
      <c r="CO1286" s="85"/>
      <c r="CP1286" s="85"/>
      <c r="CQ1286" s="85"/>
      <c r="CR1286" s="85"/>
      <c r="CS1286" s="85"/>
      <c r="CT1286" s="85"/>
      <c r="CU1286" s="85"/>
      <c r="CV1286" s="85"/>
    </row>
    <row r="1287" spans="1:100" ht="16.5" customHeight="1" thickBot="1" x14ac:dyDescent="0.25">
      <c r="A1287" s="132" t="str">
        <f>+IF('⑧一覧からの作成用データ（異動届）'!$AC$53="印刷ＯＫ→",1,"")</f>
        <v/>
      </c>
      <c r="B1287" s="2413"/>
      <c r="C1287" s="2413"/>
      <c r="D1287" s="2396"/>
      <c r="E1287" s="2396"/>
      <c r="F1287" s="2413"/>
      <c r="G1287" s="2413"/>
      <c r="H1287" s="2396"/>
      <c r="I1287" s="2396"/>
      <c r="J1287" s="486"/>
      <c r="K1287" s="2212"/>
      <c r="L1287" s="2212"/>
      <c r="M1287" s="2212"/>
      <c r="N1287" s="2212"/>
      <c r="O1287" s="2212"/>
      <c r="P1287" s="2212"/>
      <c r="Q1287" s="2212"/>
      <c r="R1287" s="2212"/>
      <c r="S1287" s="2212"/>
      <c r="T1287" s="2212"/>
      <c r="U1287" s="2212"/>
      <c r="V1287" s="2212"/>
      <c r="W1287" s="2212"/>
      <c r="X1287" s="2212"/>
      <c r="Y1287" s="2212"/>
      <c r="Z1287" s="2212"/>
      <c r="AA1287" s="2212"/>
      <c r="AB1287" s="2212"/>
      <c r="AC1287" s="2212"/>
      <c r="AD1287" s="2212"/>
      <c r="AE1287" s="2212"/>
      <c r="AF1287" s="2212"/>
      <c r="AG1287" s="2212"/>
      <c r="AH1287" s="2212"/>
      <c r="AI1287" s="2212"/>
      <c r="AJ1287" s="2212"/>
      <c r="AK1287" s="2212"/>
      <c r="AL1287" s="2212"/>
      <c r="AM1287" s="2212"/>
      <c r="AN1287" s="2212"/>
      <c r="AO1287" s="2212"/>
      <c r="AP1287" s="2212"/>
      <c r="AQ1287" s="2212"/>
      <c r="AR1287" s="2212"/>
      <c r="AS1287" s="2212"/>
      <c r="AT1287" s="2212"/>
      <c r="AU1287" s="2212"/>
      <c r="AV1287" s="2212"/>
      <c r="AW1287" s="2212"/>
      <c r="AX1287" s="2212"/>
      <c r="AY1287" s="2212"/>
      <c r="AZ1287" s="2212"/>
      <c r="BA1287" s="2212"/>
      <c r="BB1287" s="2212"/>
      <c r="BC1287" s="2212"/>
      <c r="BD1287" s="2212"/>
      <c r="BE1287" s="2212"/>
      <c r="BF1287" s="2212"/>
      <c r="BG1287" s="89"/>
      <c r="BH1287" s="89"/>
      <c r="BI1287" s="89"/>
      <c r="BJ1287" s="89"/>
      <c r="BK1287" s="89"/>
      <c r="BL1287" s="89"/>
      <c r="BM1287" s="89"/>
      <c r="BN1287" s="89"/>
      <c r="BO1287" s="89"/>
      <c r="BP1287" s="89"/>
      <c r="BQ1287" s="89"/>
      <c r="BR1287" s="89"/>
      <c r="BS1287" s="89"/>
      <c r="BT1287" s="89"/>
      <c r="BU1287" s="89"/>
      <c r="BV1287" s="89"/>
      <c r="BW1287" s="89"/>
      <c r="BX1287" s="89"/>
      <c r="BY1287" s="89"/>
      <c r="BZ1287" s="89"/>
      <c r="CA1287" s="89"/>
      <c r="CB1287" s="89"/>
      <c r="CC1287" s="89"/>
      <c r="CD1287" s="89"/>
      <c r="CE1287" s="89"/>
      <c r="CF1287" s="89"/>
      <c r="CG1287" s="77"/>
      <c r="CH1287" s="77"/>
      <c r="CN1287" s="85"/>
      <c r="CO1287" s="85"/>
      <c r="CP1287" s="85"/>
      <c r="CQ1287" s="85"/>
      <c r="CR1287" s="85"/>
      <c r="CS1287" s="85"/>
      <c r="CT1287" s="85"/>
      <c r="CU1287" s="85"/>
      <c r="CV1287" s="85"/>
    </row>
    <row r="1288" spans="1:100" ht="16.5" customHeight="1" x14ac:dyDescent="0.2">
      <c r="A1288" s="132" t="str">
        <f>+IF('⑧一覧からの作成用データ（異動届）'!$AC$53="印刷ＯＫ→",1,"")</f>
        <v/>
      </c>
      <c r="B1288" s="2413"/>
      <c r="C1288" s="2413"/>
      <c r="D1288" s="2396"/>
      <c r="E1288" s="2396"/>
      <c r="F1288" s="2413"/>
      <c r="G1288" s="2413"/>
      <c r="H1288" s="2396"/>
      <c r="I1288" s="2396"/>
      <c r="J1288" s="486"/>
      <c r="K1288" s="2213" t="s">
        <v>35</v>
      </c>
      <c r="L1288" s="2213"/>
      <c r="M1288" s="2213"/>
      <c r="N1288" s="1692" t="s">
        <v>460</v>
      </c>
      <c r="O1288" s="1693"/>
      <c r="P1288" s="1693"/>
      <c r="Q1288" s="1693"/>
      <c r="R1288" s="1693"/>
      <c r="S1288" s="1693"/>
      <c r="T1288" s="1693"/>
      <c r="U1288" s="2214"/>
      <c r="V1288" s="2215"/>
      <c r="W1288" s="2215"/>
      <c r="X1288" s="2215"/>
      <c r="Y1288" s="2215"/>
      <c r="Z1288" s="2215"/>
      <c r="AA1288" s="2215"/>
      <c r="AB1288" s="2215"/>
      <c r="AC1288" s="2215"/>
      <c r="AD1288" s="2215"/>
      <c r="AE1288" s="2215"/>
      <c r="AF1288" s="2215"/>
      <c r="AG1288" s="2215"/>
      <c r="AH1288" s="2216"/>
      <c r="AI1288" s="2220" t="s">
        <v>229</v>
      </c>
      <c r="AJ1288" s="2221"/>
      <c r="AK1288" s="2222"/>
      <c r="AL1288" s="2226" t="s">
        <v>39</v>
      </c>
      <c r="AM1288" s="2227"/>
      <c r="AN1288" s="2227"/>
      <c r="AO1288" s="2227"/>
      <c r="AP1288" s="2227"/>
      <c r="AQ1288" s="2227"/>
      <c r="AR1288" s="2227"/>
      <c r="AS1288" s="2228"/>
      <c r="AT1288" s="2077"/>
      <c r="AU1288" s="2077"/>
      <c r="AV1288" s="2077"/>
      <c r="AW1288" s="2077"/>
      <c r="AX1288" s="2077"/>
      <c r="AY1288" s="2077"/>
      <c r="AZ1288" s="2077"/>
      <c r="BA1288" s="2077"/>
      <c r="BB1288" s="2077"/>
      <c r="BC1288" s="2077"/>
      <c r="BD1288" s="2077"/>
      <c r="BE1288" s="2177"/>
      <c r="BF1288" s="2178"/>
      <c r="BG1288" s="2199" t="s">
        <v>40</v>
      </c>
      <c r="BH1288" s="2200"/>
      <c r="BI1288" s="2200"/>
      <c r="BJ1288" s="2200"/>
      <c r="BK1288" s="2200"/>
      <c r="BL1288" s="2200"/>
      <c r="BM1288" s="2200"/>
      <c r="BN1288" s="2200"/>
      <c r="BO1288" s="2200"/>
      <c r="BP1288" s="2200"/>
      <c r="BQ1288" s="2200"/>
      <c r="BR1288" s="2202" t="str">
        <f>IF('⑧一覧からの作成用データ（異動届）'!$Y$53="","",TEXT('⑧一覧からの作成用データ（異動届）'!$Y$53,"#,##0")&amp;"")</f>
        <v/>
      </c>
      <c r="BS1288" s="2203"/>
      <c r="BT1288" s="2203"/>
      <c r="BU1288" s="2203"/>
      <c r="BV1288" s="2203"/>
      <c r="BW1288" s="2203"/>
      <c r="BX1288" s="2203"/>
      <c r="BY1288" s="2203"/>
      <c r="BZ1288" s="2204"/>
      <c r="CA1288" s="2208" t="s">
        <v>7</v>
      </c>
      <c r="CB1288" s="2208"/>
      <c r="CC1288" s="2208"/>
      <c r="CD1288" s="2209"/>
      <c r="CE1288" s="23"/>
      <c r="CF1288" s="76"/>
      <c r="CG1288" s="77"/>
      <c r="CH1288" s="77"/>
      <c r="CN1288" s="85"/>
      <c r="CO1288" s="85"/>
      <c r="CP1288" s="85"/>
      <c r="CQ1288" s="85"/>
      <c r="CR1288" s="85"/>
      <c r="CS1288" s="85"/>
      <c r="CT1288" s="85"/>
      <c r="CU1288" s="85"/>
      <c r="CV1288" s="85"/>
    </row>
    <row r="1289" spans="1:100" ht="16.5" customHeight="1" thickBot="1" x14ac:dyDescent="0.25">
      <c r="A1289" s="132" t="str">
        <f>+IF('⑧一覧からの作成用データ（異動届）'!$AC$53="印刷ＯＫ→",1,"")</f>
        <v/>
      </c>
      <c r="B1289" s="2413"/>
      <c r="C1289" s="2413"/>
      <c r="D1289" s="2396"/>
      <c r="E1289" s="2396"/>
      <c r="F1289" s="2413"/>
      <c r="G1289" s="2413"/>
      <c r="H1289" s="2396"/>
      <c r="I1289" s="2396"/>
      <c r="J1289" s="486"/>
      <c r="K1289" s="2213"/>
      <c r="L1289" s="2213"/>
      <c r="M1289" s="2213"/>
      <c r="N1289" s="1698"/>
      <c r="O1289" s="1699"/>
      <c r="P1289" s="1699"/>
      <c r="Q1289" s="1699"/>
      <c r="R1289" s="1699"/>
      <c r="S1289" s="1699"/>
      <c r="T1289" s="1699"/>
      <c r="U1289" s="2217"/>
      <c r="V1289" s="2218"/>
      <c r="W1289" s="2218"/>
      <c r="X1289" s="2218"/>
      <c r="Y1289" s="2218"/>
      <c r="Z1289" s="2218"/>
      <c r="AA1289" s="2218"/>
      <c r="AB1289" s="2218"/>
      <c r="AC1289" s="2218"/>
      <c r="AD1289" s="2218"/>
      <c r="AE1289" s="2218"/>
      <c r="AF1289" s="2218"/>
      <c r="AG1289" s="2218"/>
      <c r="AH1289" s="2219"/>
      <c r="AI1289" s="2223"/>
      <c r="AJ1289" s="2224"/>
      <c r="AK1289" s="2225"/>
      <c r="AL1289" s="2229"/>
      <c r="AM1289" s="2230"/>
      <c r="AN1289" s="2230"/>
      <c r="AO1289" s="2230"/>
      <c r="AP1289" s="2230"/>
      <c r="AQ1289" s="2230"/>
      <c r="AR1289" s="2230"/>
      <c r="AS1289" s="2231"/>
      <c r="AT1289" s="2077"/>
      <c r="AU1289" s="2077"/>
      <c r="AV1289" s="2077"/>
      <c r="AW1289" s="2077"/>
      <c r="AX1289" s="2077"/>
      <c r="AY1289" s="2077"/>
      <c r="AZ1289" s="2077"/>
      <c r="BA1289" s="2077"/>
      <c r="BB1289" s="2077"/>
      <c r="BC1289" s="2077"/>
      <c r="BD1289" s="2077"/>
      <c r="BE1289" s="2198"/>
      <c r="BF1289" s="2196"/>
      <c r="BG1289" s="2201"/>
      <c r="BH1289" s="1530"/>
      <c r="BI1289" s="1530"/>
      <c r="BJ1289" s="1530"/>
      <c r="BK1289" s="1530"/>
      <c r="BL1289" s="1530"/>
      <c r="BM1289" s="1530"/>
      <c r="BN1289" s="1530"/>
      <c r="BO1289" s="1530"/>
      <c r="BP1289" s="1530"/>
      <c r="BQ1289" s="1530"/>
      <c r="BR1289" s="2205"/>
      <c r="BS1289" s="2206"/>
      <c r="BT1289" s="2206"/>
      <c r="BU1289" s="2206"/>
      <c r="BV1289" s="2206"/>
      <c r="BW1289" s="2206"/>
      <c r="BX1289" s="2206"/>
      <c r="BY1289" s="2206"/>
      <c r="BZ1289" s="2207"/>
      <c r="CA1289" s="1632"/>
      <c r="CB1289" s="1632"/>
      <c r="CC1289" s="1632"/>
      <c r="CD1289" s="2210"/>
      <c r="CE1289" s="76"/>
      <c r="CF1289" s="76"/>
      <c r="CG1289" s="77"/>
      <c r="CH1289" s="77"/>
      <c r="CN1289" s="85"/>
      <c r="CO1289" s="85"/>
      <c r="CP1289" s="85"/>
      <c r="CQ1289" s="85"/>
      <c r="CR1289" s="85"/>
      <c r="CS1289" s="85"/>
      <c r="CT1289" s="85"/>
      <c r="CU1289" s="85"/>
      <c r="CV1289" s="85"/>
    </row>
    <row r="1290" spans="1:100" ht="16.5" customHeight="1" x14ac:dyDescent="0.2">
      <c r="A1290" s="132" t="str">
        <f>+IF('⑧一覧からの作成用データ（異動届）'!$AC$53="印刷ＯＫ→",1,"")</f>
        <v/>
      </c>
      <c r="B1290" s="2413"/>
      <c r="C1290" s="2413"/>
      <c r="D1290" s="2396"/>
      <c r="E1290" s="2396"/>
      <c r="F1290" s="2413"/>
      <c r="G1290" s="2413"/>
      <c r="H1290" s="2396"/>
      <c r="I1290" s="2396"/>
      <c r="J1290" s="486"/>
      <c r="K1290" s="2213"/>
      <c r="L1290" s="2213"/>
      <c r="M1290" s="2213"/>
      <c r="N1290" s="2168" t="s">
        <v>21</v>
      </c>
      <c r="O1290" s="2169"/>
      <c r="P1290" s="2169"/>
      <c r="Q1290" s="2169"/>
      <c r="R1290" s="2169"/>
      <c r="S1290" s="2169"/>
      <c r="T1290" s="2170"/>
      <c r="U1290" s="2177" t="s">
        <v>461</v>
      </c>
      <c r="V1290" s="2178"/>
      <c r="W1290" s="2179"/>
      <c r="X1290" s="2179"/>
      <c r="Y1290" s="2179"/>
      <c r="Z1290" s="2179"/>
      <c r="AA1290" s="2179"/>
      <c r="AB1290" s="2179"/>
      <c r="AC1290" s="2179"/>
      <c r="AD1290" s="2179"/>
      <c r="AE1290" s="63"/>
      <c r="AF1290" s="63"/>
      <c r="AG1290" s="63"/>
      <c r="AH1290" s="63"/>
      <c r="AI1290" s="63"/>
      <c r="AJ1290" s="63"/>
      <c r="AK1290" s="63"/>
      <c r="AL1290" s="63"/>
      <c r="AM1290" s="63"/>
      <c r="AN1290" s="63"/>
      <c r="AO1290" s="64"/>
      <c r="AP1290" s="2180" t="s">
        <v>38</v>
      </c>
      <c r="AQ1290" s="2181"/>
      <c r="AR1290" s="2073" t="s">
        <v>33</v>
      </c>
      <c r="AS1290" s="2074"/>
      <c r="AT1290" s="2077"/>
      <c r="AU1290" s="2077"/>
      <c r="AV1290" s="2077"/>
      <c r="AW1290" s="2077"/>
      <c r="AX1290" s="2077"/>
      <c r="AY1290" s="2077"/>
      <c r="AZ1290" s="2077"/>
      <c r="BA1290" s="2077"/>
      <c r="BB1290" s="2077"/>
      <c r="BC1290" s="2077"/>
      <c r="BD1290" s="2077"/>
      <c r="BE1290" s="2077"/>
      <c r="BF1290" s="2078"/>
      <c r="BG1290" s="57"/>
      <c r="BH1290" s="76"/>
      <c r="BI1290" s="76"/>
      <c r="BJ1290" s="2057" t="str">
        <f>'⑧一覧からの作成用データ（異動届）'!$X$53&amp;""</f>
        <v/>
      </c>
      <c r="BK1290" s="2058"/>
      <c r="BL1290" s="2058"/>
      <c r="BM1290" s="2058"/>
      <c r="BN1290" s="2058"/>
      <c r="BO1290" s="2059"/>
      <c r="BP1290" s="1720" t="s">
        <v>311</v>
      </c>
      <c r="BQ1290" s="2063"/>
      <c r="BR1290" s="2063"/>
      <c r="BS1290" s="2063"/>
      <c r="BT1290" s="2063"/>
      <c r="BU1290" s="2063"/>
      <c r="BV1290" s="2063"/>
      <c r="BW1290" s="2063"/>
      <c r="BX1290" s="2063"/>
      <c r="BY1290" s="2063"/>
      <c r="BZ1290" s="2063"/>
      <c r="CA1290" s="2063"/>
      <c r="CB1290" s="2063"/>
      <c r="CC1290" s="2063"/>
      <c r="CD1290" s="2064"/>
      <c r="CE1290" s="76"/>
      <c r="CF1290" s="76"/>
      <c r="CG1290" s="77"/>
      <c r="CH1290" s="77"/>
      <c r="CN1290" s="85"/>
      <c r="CO1290" s="85"/>
      <c r="CP1290" s="85"/>
      <c r="CQ1290" s="85"/>
      <c r="CR1290" s="85"/>
      <c r="CS1290" s="85"/>
    </row>
    <row r="1291" spans="1:100" ht="16.5" customHeight="1" thickBot="1" x14ac:dyDescent="0.25">
      <c r="A1291" s="132" t="str">
        <f>+IF('⑧一覧からの作成用データ（異動届）'!$AC$53="印刷ＯＫ→",1,"")</f>
        <v/>
      </c>
      <c r="B1291" s="2413"/>
      <c r="C1291" s="2413"/>
      <c r="D1291" s="2396"/>
      <c r="E1291" s="2396"/>
      <c r="F1291" s="2413"/>
      <c r="G1291" s="2413"/>
      <c r="H1291" s="2396"/>
      <c r="I1291" s="2396"/>
      <c r="J1291" s="486"/>
      <c r="K1291" s="2213"/>
      <c r="L1291" s="2213"/>
      <c r="M1291" s="2213"/>
      <c r="N1291" s="2171"/>
      <c r="O1291" s="2172"/>
      <c r="P1291" s="2172"/>
      <c r="Q1291" s="2172"/>
      <c r="R1291" s="2172"/>
      <c r="S1291" s="2172"/>
      <c r="T1291" s="2173"/>
      <c r="U1291" s="2067"/>
      <c r="V1291" s="2068"/>
      <c r="W1291" s="2068"/>
      <c r="X1291" s="2068"/>
      <c r="Y1291" s="2068"/>
      <c r="Z1291" s="2068"/>
      <c r="AA1291" s="2068"/>
      <c r="AB1291" s="2068"/>
      <c r="AC1291" s="2068"/>
      <c r="AD1291" s="2068"/>
      <c r="AE1291" s="2068"/>
      <c r="AF1291" s="2068"/>
      <c r="AG1291" s="2068"/>
      <c r="AH1291" s="2068"/>
      <c r="AI1291" s="2068"/>
      <c r="AJ1291" s="2068"/>
      <c r="AK1291" s="2068"/>
      <c r="AL1291" s="2068"/>
      <c r="AM1291" s="2068"/>
      <c r="AN1291" s="2068"/>
      <c r="AO1291" s="2069"/>
      <c r="AP1291" s="2182"/>
      <c r="AQ1291" s="2183"/>
      <c r="AR1291" s="2075"/>
      <c r="AS1291" s="2076"/>
      <c r="AT1291" s="2077"/>
      <c r="AU1291" s="2077"/>
      <c r="AV1291" s="2077"/>
      <c r="AW1291" s="2077"/>
      <c r="AX1291" s="2077"/>
      <c r="AY1291" s="2077"/>
      <c r="AZ1291" s="2077"/>
      <c r="BA1291" s="2077"/>
      <c r="BB1291" s="2077"/>
      <c r="BC1291" s="2077"/>
      <c r="BD1291" s="2077"/>
      <c r="BE1291" s="2077"/>
      <c r="BF1291" s="2078"/>
      <c r="BG1291" s="57"/>
      <c r="BH1291" s="76"/>
      <c r="BI1291" s="76"/>
      <c r="BJ1291" s="2060"/>
      <c r="BK1291" s="2061"/>
      <c r="BL1291" s="2061"/>
      <c r="BM1291" s="2061"/>
      <c r="BN1291" s="2061"/>
      <c r="BO1291" s="2062"/>
      <c r="BP1291" s="2063"/>
      <c r="BQ1291" s="2063"/>
      <c r="BR1291" s="2063"/>
      <c r="BS1291" s="2063"/>
      <c r="BT1291" s="2063"/>
      <c r="BU1291" s="2063"/>
      <c r="BV1291" s="2063"/>
      <c r="BW1291" s="2063"/>
      <c r="BX1291" s="2063"/>
      <c r="BY1291" s="2063"/>
      <c r="BZ1291" s="2063"/>
      <c r="CA1291" s="2063"/>
      <c r="CB1291" s="2063"/>
      <c r="CC1291" s="2063"/>
      <c r="CD1291" s="2064"/>
      <c r="CE1291" s="76"/>
      <c r="CF1291" s="76"/>
      <c r="CG1291" s="77"/>
      <c r="CH1291" s="77"/>
      <c r="CN1291" s="85"/>
      <c r="CO1291" s="85"/>
      <c r="CP1291" s="85"/>
      <c r="CQ1291" s="85"/>
      <c r="CR1291" s="85"/>
      <c r="CS1291" s="85"/>
    </row>
    <row r="1292" spans="1:100" ht="16.5" customHeight="1" thickBot="1" x14ac:dyDescent="0.25">
      <c r="A1292" s="132" t="str">
        <f>+IF('⑧一覧からの作成用データ（異動届）'!$AC$53="印刷ＯＫ→",1,"")</f>
        <v/>
      </c>
      <c r="B1292" s="2413"/>
      <c r="C1292" s="2413"/>
      <c r="D1292" s="2396"/>
      <c r="E1292" s="2396"/>
      <c r="F1292" s="2413"/>
      <c r="G1292" s="2413"/>
      <c r="H1292" s="2396"/>
      <c r="I1292" s="2396"/>
      <c r="J1292" s="486"/>
      <c r="K1292" s="2213"/>
      <c r="L1292" s="2213"/>
      <c r="M1292" s="2213"/>
      <c r="N1292" s="2174"/>
      <c r="O1292" s="2175"/>
      <c r="P1292" s="2175"/>
      <c r="Q1292" s="2175"/>
      <c r="R1292" s="2175"/>
      <c r="S1292" s="2175"/>
      <c r="T1292" s="2176"/>
      <c r="U1292" s="2070"/>
      <c r="V1292" s="2071"/>
      <c r="W1292" s="2071"/>
      <c r="X1292" s="2071"/>
      <c r="Y1292" s="2071"/>
      <c r="Z1292" s="2071"/>
      <c r="AA1292" s="2071"/>
      <c r="AB1292" s="2071"/>
      <c r="AC1292" s="2071"/>
      <c r="AD1292" s="2071"/>
      <c r="AE1292" s="2071"/>
      <c r="AF1292" s="2071"/>
      <c r="AG1292" s="2071"/>
      <c r="AH1292" s="2071"/>
      <c r="AI1292" s="2071"/>
      <c r="AJ1292" s="2071"/>
      <c r="AK1292" s="2071"/>
      <c r="AL1292" s="2071"/>
      <c r="AM1292" s="2071"/>
      <c r="AN1292" s="2071"/>
      <c r="AO1292" s="2072"/>
      <c r="AP1292" s="2182"/>
      <c r="AQ1292" s="2183"/>
      <c r="AR1292" s="2073" t="s">
        <v>3</v>
      </c>
      <c r="AS1292" s="2074"/>
      <c r="AT1292" s="2077"/>
      <c r="AU1292" s="2077"/>
      <c r="AV1292" s="2077"/>
      <c r="AW1292" s="2077"/>
      <c r="AX1292" s="2077"/>
      <c r="AY1292" s="2077"/>
      <c r="AZ1292" s="2077"/>
      <c r="BA1292" s="2077"/>
      <c r="BB1292" s="2077"/>
      <c r="BC1292" s="2077"/>
      <c r="BD1292" s="2077"/>
      <c r="BE1292" s="2077"/>
      <c r="BF1292" s="2078"/>
      <c r="BG1292" s="58"/>
      <c r="BH1292" s="59"/>
      <c r="BI1292" s="59"/>
      <c r="BJ1292" s="59"/>
      <c r="BK1292" s="59"/>
      <c r="BL1292" s="59"/>
      <c r="BM1292" s="59"/>
      <c r="BN1292" s="59"/>
      <c r="BO1292" s="59"/>
      <c r="BP1292" s="2065"/>
      <c r="BQ1292" s="2065"/>
      <c r="BR1292" s="2065"/>
      <c r="BS1292" s="2065"/>
      <c r="BT1292" s="2065"/>
      <c r="BU1292" s="2065"/>
      <c r="BV1292" s="2065"/>
      <c r="BW1292" s="2065"/>
      <c r="BX1292" s="2065"/>
      <c r="BY1292" s="2065"/>
      <c r="BZ1292" s="2065"/>
      <c r="CA1292" s="2065"/>
      <c r="CB1292" s="2065"/>
      <c r="CC1292" s="2065"/>
      <c r="CD1292" s="2066"/>
      <c r="CE1292" s="76"/>
      <c r="CF1292" s="76"/>
      <c r="CG1292" s="77"/>
      <c r="CH1292" s="77"/>
      <c r="CN1292" s="85"/>
      <c r="CO1292" s="85"/>
      <c r="CP1292" s="85"/>
      <c r="CQ1292" s="85"/>
      <c r="CR1292" s="85"/>
      <c r="CS1292" s="85"/>
      <c r="CT1292" s="85"/>
      <c r="CU1292" s="85"/>
      <c r="CV1292" s="85"/>
    </row>
    <row r="1293" spans="1:100" ht="16.5" customHeight="1" thickBot="1" x14ac:dyDescent="0.25">
      <c r="A1293" s="132" t="str">
        <f>+IF('⑧一覧からの作成用データ（異動届）'!$AC$53="印刷ＯＫ→",1,"")</f>
        <v/>
      </c>
      <c r="B1293" s="2413"/>
      <c r="C1293" s="2413"/>
      <c r="D1293" s="2396"/>
      <c r="E1293" s="2396"/>
      <c r="F1293" s="2413"/>
      <c r="G1293" s="2413"/>
      <c r="H1293" s="2396"/>
      <c r="I1293" s="2396"/>
      <c r="J1293" s="486"/>
      <c r="K1293" s="2213"/>
      <c r="L1293" s="2213"/>
      <c r="M1293" s="2213"/>
      <c r="N1293" s="1529" t="s">
        <v>36</v>
      </c>
      <c r="O1293" s="2079"/>
      <c r="P1293" s="2079"/>
      <c r="Q1293" s="2079"/>
      <c r="R1293" s="2079"/>
      <c r="S1293" s="2079"/>
      <c r="T1293" s="2080"/>
      <c r="U1293" s="2081"/>
      <c r="V1293" s="2082"/>
      <c r="W1293" s="2082"/>
      <c r="X1293" s="2082"/>
      <c r="Y1293" s="2082"/>
      <c r="Z1293" s="2082"/>
      <c r="AA1293" s="2082"/>
      <c r="AB1293" s="2082"/>
      <c r="AC1293" s="2082"/>
      <c r="AD1293" s="2082"/>
      <c r="AE1293" s="2082"/>
      <c r="AF1293" s="2082"/>
      <c r="AG1293" s="2082"/>
      <c r="AH1293" s="2082"/>
      <c r="AI1293" s="2082"/>
      <c r="AJ1293" s="2082"/>
      <c r="AK1293" s="2082"/>
      <c r="AL1293" s="2082"/>
      <c r="AM1293" s="2082"/>
      <c r="AN1293" s="2082"/>
      <c r="AO1293" s="2083"/>
      <c r="AP1293" s="2182"/>
      <c r="AQ1293" s="2183"/>
      <c r="AR1293" s="2075"/>
      <c r="AS1293" s="2076"/>
      <c r="AT1293" s="2077"/>
      <c r="AU1293" s="2077"/>
      <c r="AV1293" s="2077"/>
      <c r="AW1293" s="2077"/>
      <c r="AX1293" s="2077"/>
      <c r="AY1293" s="2077"/>
      <c r="AZ1293" s="2077"/>
      <c r="BA1293" s="2077"/>
      <c r="BB1293" s="2077"/>
      <c r="BC1293" s="2077"/>
      <c r="BD1293" s="2077"/>
      <c r="BE1293" s="2077"/>
      <c r="BF1293" s="2078"/>
      <c r="BG1293" s="2165" t="s">
        <v>34</v>
      </c>
      <c r="BH1293" s="1564"/>
      <c r="BI1293" s="1564"/>
      <c r="BJ1293" s="1564"/>
      <c r="BK1293" s="1564"/>
      <c r="BL1293" s="1564"/>
      <c r="BM1293" s="1564"/>
      <c r="BN1293" s="1564"/>
      <c r="BO1293" s="1565"/>
      <c r="BP1293" s="2166"/>
      <c r="BQ1293" s="714"/>
      <c r="BR1293" s="714"/>
      <c r="BS1293" s="714"/>
      <c r="BT1293" s="714"/>
      <c r="BU1293" s="714"/>
      <c r="BV1293" s="714"/>
      <c r="BW1293" s="714"/>
      <c r="BX1293" s="714"/>
      <c r="BY1293" s="714"/>
      <c r="BZ1293" s="714"/>
      <c r="CA1293" s="714"/>
      <c r="CB1293" s="714"/>
      <c r="CC1293" s="714"/>
      <c r="CD1293" s="2167"/>
      <c r="CE1293" s="76"/>
      <c r="CF1293" s="76"/>
      <c r="CG1293" s="77"/>
      <c r="CH1293" s="77"/>
      <c r="CN1293" s="85"/>
      <c r="CO1293" s="85"/>
      <c r="CP1293" s="85"/>
      <c r="CQ1293" s="85"/>
      <c r="CR1293" s="85"/>
      <c r="CS1293" s="85"/>
      <c r="CT1293" s="85"/>
      <c r="CU1293" s="85"/>
      <c r="CV1293" s="85"/>
    </row>
    <row r="1294" spans="1:100" ht="16.5" customHeight="1" x14ac:dyDescent="0.2">
      <c r="A1294" s="132" t="str">
        <f>+IF('⑧一覧からの作成用データ（異動届）'!$AC$53="印刷ＯＫ→",1,"")</f>
        <v/>
      </c>
      <c r="B1294" s="2413"/>
      <c r="C1294" s="2413"/>
      <c r="D1294" s="2396"/>
      <c r="E1294" s="2396"/>
      <c r="F1294" s="2413"/>
      <c r="G1294" s="2413"/>
      <c r="H1294" s="2396"/>
      <c r="I1294" s="2396"/>
      <c r="J1294" s="486"/>
      <c r="K1294" s="2213"/>
      <c r="L1294" s="2213"/>
      <c r="M1294" s="2213"/>
      <c r="N1294" s="2186" t="s">
        <v>37</v>
      </c>
      <c r="O1294" s="2187"/>
      <c r="P1294" s="2187"/>
      <c r="Q1294" s="2187"/>
      <c r="R1294" s="2187"/>
      <c r="S1294" s="2187"/>
      <c r="T1294" s="2188"/>
      <c r="U1294" s="2192"/>
      <c r="V1294" s="2193"/>
      <c r="W1294" s="2193"/>
      <c r="X1294" s="2193"/>
      <c r="Y1294" s="2193"/>
      <c r="Z1294" s="2193"/>
      <c r="AA1294" s="2193"/>
      <c r="AB1294" s="2193"/>
      <c r="AC1294" s="2193"/>
      <c r="AD1294" s="2193"/>
      <c r="AE1294" s="2193"/>
      <c r="AF1294" s="2193"/>
      <c r="AG1294" s="2193"/>
      <c r="AH1294" s="2193"/>
      <c r="AI1294" s="2193"/>
      <c r="AJ1294" s="2193"/>
      <c r="AK1294" s="2193"/>
      <c r="AL1294" s="2193"/>
      <c r="AM1294" s="2193"/>
      <c r="AN1294" s="2193"/>
      <c r="AO1294" s="2194"/>
      <c r="AP1294" s="2182"/>
      <c r="AQ1294" s="2183"/>
      <c r="AR1294" s="2073" t="s">
        <v>4</v>
      </c>
      <c r="AS1294" s="2074"/>
      <c r="AT1294" s="2178"/>
      <c r="AU1294" s="2195"/>
      <c r="AV1294" s="2195"/>
      <c r="AW1294" s="2195"/>
      <c r="AX1294" s="2195"/>
      <c r="AY1294" s="2195"/>
      <c r="AZ1294" s="2195"/>
      <c r="BA1294" s="2195"/>
      <c r="BB1294" s="2195"/>
      <c r="BC1294" s="2195"/>
      <c r="BD1294" s="2195"/>
      <c r="BE1294" s="2195"/>
      <c r="BF1294" s="2195"/>
      <c r="BG1294" s="1640" t="s">
        <v>309</v>
      </c>
      <c r="BH1294" s="1590"/>
      <c r="BI1294" s="1590"/>
      <c r="BJ1294" s="1590"/>
      <c r="BK1294" s="1590"/>
      <c r="BL1294" s="1590"/>
      <c r="BM1294" s="1590"/>
      <c r="BN1294" s="1590"/>
      <c r="BO1294" s="2039"/>
      <c r="BP1294" s="2041"/>
      <c r="BQ1294" s="2042"/>
      <c r="BR1294" s="2042"/>
      <c r="BS1294" s="2043"/>
      <c r="BT1294" s="2047" t="s">
        <v>41</v>
      </c>
      <c r="BU1294" s="2048"/>
      <c r="BV1294" s="2048"/>
      <c r="BW1294" s="2051" t="s">
        <v>42</v>
      </c>
      <c r="BX1294" s="2051"/>
      <c r="BY1294" s="2051"/>
      <c r="BZ1294" s="2051"/>
      <c r="CA1294" s="2051" t="s">
        <v>43</v>
      </c>
      <c r="CB1294" s="2051"/>
      <c r="CC1294" s="2051"/>
      <c r="CD1294" s="2053"/>
      <c r="CE1294" s="76"/>
      <c r="CF1294" s="76"/>
      <c r="CG1294" s="77"/>
      <c r="CH1294" s="77"/>
      <c r="CN1294" s="85"/>
      <c r="CO1294" s="85"/>
      <c r="CP1294" s="85"/>
      <c r="CQ1294" s="85"/>
      <c r="CR1294" s="85"/>
      <c r="CS1294" s="85"/>
      <c r="CT1294" s="85"/>
      <c r="CU1294" s="85"/>
      <c r="CV1294" s="85"/>
    </row>
    <row r="1295" spans="1:100" ht="12" customHeight="1" thickBot="1" x14ac:dyDescent="0.25">
      <c r="A1295" s="132" t="str">
        <f>+IF('⑧一覧からの作成用データ（異動届）'!$AC$53="印刷ＯＫ→",1,"")</f>
        <v/>
      </c>
      <c r="B1295" s="2413"/>
      <c r="C1295" s="2413"/>
      <c r="D1295" s="2396"/>
      <c r="E1295" s="2396"/>
      <c r="F1295" s="2413"/>
      <c r="G1295" s="2413"/>
      <c r="H1295" s="2396"/>
      <c r="I1295" s="2396"/>
      <c r="J1295" s="486"/>
      <c r="K1295" s="2213"/>
      <c r="L1295" s="2213"/>
      <c r="M1295" s="2213"/>
      <c r="N1295" s="2189"/>
      <c r="O1295" s="2190"/>
      <c r="P1295" s="2190"/>
      <c r="Q1295" s="2190"/>
      <c r="R1295" s="2190"/>
      <c r="S1295" s="2190"/>
      <c r="T1295" s="2191"/>
      <c r="U1295" s="2070"/>
      <c r="V1295" s="2071"/>
      <c r="W1295" s="2071"/>
      <c r="X1295" s="2071"/>
      <c r="Y1295" s="2071"/>
      <c r="Z1295" s="2071"/>
      <c r="AA1295" s="2071"/>
      <c r="AB1295" s="2071"/>
      <c r="AC1295" s="2071"/>
      <c r="AD1295" s="2071"/>
      <c r="AE1295" s="2071"/>
      <c r="AF1295" s="2071"/>
      <c r="AG1295" s="2071"/>
      <c r="AH1295" s="2071"/>
      <c r="AI1295" s="2071"/>
      <c r="AJ1295" s="2071"/>
      <c r="AK1295" s="2071"/>
      <c r="AL1295" s="2071"/>
      <c r="AM1295" s="2071"/>
      <c r="AN1295" s="2071"/>
      <c r="AO1295" s="2072"/>
      <c r="AP1295" s="2184"/>
      <c r="AQ1295" s="2185"/>
      <c r="AR1295" s="2075"/>
      <c r="AS1295" s="2076"/>
      <c r="AT1295" s="2196"/>
      <c r="AU1295" s="2197"/>
      <c r="AV1295" s="2197"/>
      <c r="AW1295" s="2197"/>
      <c r="AX1295" s="2197"/>
      <c r="AY1295" s="2197"/>
      <c r="AZ1295" s="2197"/>
      <c r="BA1295" s="2197"/>
      <c r="BB1295" s="2197"/>
      <c r="BC1295" s="2197"/>
      <c r="BD1295" s="2197"/>
      <c r="BE1295" s="2197"/>
      <c r="BF1295" s="2197"/>
      <c r="BG1295" s="1637"/>
      <c r="BH1295" s="1638"/>
      <c r="BI1295" s="1638"/>
      <c r="BJ1295" s="1638"/>
      <c r="BK1295" s="1638"/>
      <c r="BL1295" s="1638"/>
      <c r="BM1295" s="1638"/>
      <c r="BN1295" s="1638"/>
      <c r="BO1295" s="2040"/>
      <c r="BP1295" s="2044"/>
      <c r="BQ1295" s="2045"/>
      <c r="BR1295" s="2045"/>
      <c r="BS1295" s="2046"/>
      <c r="BT1295" s="2049"/>
      <c r="BU1295" s="2050"/>
      <c r="BV1295" s="2050"/>
      <c r="BW1295" s="2052"/>
      <c r="BX1295" s="2052"/>
      <c r="BY1295" s="2052"/>
      <c r="BZ1295" s="2052"/>
      <c r="CA1295" s="2052"/>
      <c r="CB1295" s="2052"/>
      <c r="CC1295" s="2052"/>
      <c r="CD1295" s="2054"/>
      <c r="CE1295" s="76"/>
      <c r="CF1295" s="76"/>
      <c r="CG1295" s="77"/>
      <c r="CH1295" s="77"/>
      <c r="CN1295" s="85"/>
      <c r="CO1295" s="85"/>
      <c r="CP1295" s="85"/>
      <c r="CQ1295" s="85"/>
      <c r="CR1295" s="85"/>
      <c r="CS1295" s="85"/>
      <c r="CT1295" s="85"/>
      <c r="CU1295" s="85"/>
      <c r="CV1295" s="85"/>
    </row>
    <row r="1296" spans="1:100" ht="6.75" customHeight="1" x14ac:dyDescent="0.2">
      <c r="A1296" s="132" t="str">
        <f>+IF('⑧一覧からの作成用データ（異動届）'!$AC$53="印刷ＯＫ→",1,"")</f>
        <v/>
      </c>
      <c r="B1296" s="2413"/>
      <c r="C1296" s="2413"/>
      <c r="D1296" s="2396"/>
      <c r="E1296" s="2396"/>
      <c r="F1296" s="2413"/>
      <c r="G1296" s="2413"/>
      <c r="H1296" s="2396"/>
      <c r="I1296" s="2396"/>
      <c r="J1296" s="486"/>
      <c r="K1296" s="2055" t="s">
        <v>79</v>
      </c>
      <c r="L1296" s="2055"/>
      <c r="M1296" s="2055"/>
      <c r="N1296" s="2055"/>
      <c r="O1296" s="2055"/>
      <c r="P1296" s="2055"/>
      <c r="Q1296" s="2055"/>
      <c r="R1296" s="2055"/>
      <c r="S1296" s="2055"/>
      <c r="T1296" s="2055"/>
      <c r="U1296" s="2055"/>
      <c r="V1296" s="2055"/>
      <c r="W1296" s="2055"/>
      <c r="X1296" s="2055"/>
      <c r="Y1296" s="2055"/>
      <c r="Z1296" s="2055"/>
      <c r="AA1296" s="2055"/>
      <c r="AB1296" s="2055"/>
      <c r="AC1296" s="2055"/>
      <c r="AD1296" s="2055"/>
      <c r="AE1296" s="2055"/>
      <c r="AF1296" s="2055"/>
      <c r="AG1296" s="2055"/>
      <c r="AH1296" s="2055"/>
      <c r="AI1296" s="2055"/>
      <c r="AJ1296" s="2055"/>
      <c r="AK1296" s="2055"/>
      <c r="AL1296" s="2055"/>
      <c r="AM1296" s="2055"/>
      <c r="AN1296" s="2055"/>
      <c r="AO1296" s="2055"/>
      <c r="AP1296" s="2055"/>
      <c r="AQ1296" s="2055"/>
      <c r="AR1296" s="2055"/>
      <c r="AS1296" s="2055"/>
      <c r="AT1296" s="2055"/>
      <c r="AU1296" s="2055"/>
      <c r="AV1296" s="2055"/>
      <c r="AW1296" s="2055"/>
      <c r="AX1296" s="2055"/>
      <c r="AY1296" s="2055"/>
      <c r="AZ1296" s="2055"/>
      <c r="BA1296" s="2055"/>
      <c r="BB1296" s="2055"/>
      <c r="BC1296" s="2055"/>
      <c r="BD1296" s="2055"/>
      <c r="BE1296" s="2055"/>
      <c r="BF1296" s="2055"/>
      <c r="BG1296" s="60"/>
      <c r="BH1296" s="60"/>
      <c r="BI1296" s="60"/>
      <c r="BJ1296" s="60"/>
      <c r="BK1296" s="61"/>
      <c r="BL1296" s="76"/>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c r="CG1296" s="77"/>
      <c r="CH1296" s="77"/>
      <c r="CN1296" s="85"/>
      <c r="CO1296" s="85"/>
      <c r="CP1296" s="85"/>
      <c r="CQ1296" s="85"/>
      <c r="CR1296" s="85"/>
      <c r="CS1296" s="85"/>
      <c r="CT1296" s="85"/>
      <c r="CU1296" s="85"/>
      <c r="CV1296" s="85"/>
    </row>
    <row r="1297" spans="1:100" ht="13.5" customHeight="1" thickBot="1" x14ac:dyDescent="0.25">
      <c r="A1297" s="132" t="str">
        <f>+IF('⑧一覧からの作成用データ（異動届）'!$AC$53="印刷ＯＫ→",1,"")</f>
        <v/>
      </c>
      <c r="B1297" s="2413"/>
      <c r="C1297" s="2413"/>
      <c r="D1297" s="2396"/>
      <c r="E1297" s="2396"/>
      <c r="F1297" s="2413"/>
      <c r="G1297" s="2413"/>
      <c r="H1297" s="2396"/>
      <c r="I1297" s="2396"/>
      <c r="J1297" s="486"/>
      <c r="K1297" s="2056"/>
      <c r="L1297" s="2056"/>
      <c r="M1297" s="2056"/>
      <c r="N1297" s="2056"/>
      <c r="O1297" s="2056"/>
      <c r="P1297" s="2056"/>
      <c r="Q1297" s="2056"/>
      <c r="R1297" s="2056"/>
      <c r="S1297" s="2056"/>
      <c r="T1297" s="2056"/>
      <c r="U1297" s="2056"/>
      <c r="V1297" s="2056"/>
      <c r="W1297" s="2056"/>
      <c r="X1297" s="2056"/>
      <c r="Y1297" s="2056"/>
      <c r="Z1297" s="2056"/>
      <c r="AA1297" s="2056"/>
      <c r="AB1297" s="2056"/>
      <c r="AC1297" s="2056"/>
      <c r="AD1297" s="2056"/>
      <c r="AE1297" s="2056"/>
      <c r="AF1297" s="2056"/>
      <c r="AG1297" s="2056"/>
      <c r="AH1297" s="2056"/>
      <c r="AI1297" s="2056"/>
      <c r="AJ1297" s="2056"/>
      <c r="AK1297" s="2056"/>
      <c r="AL1297" s="2056"/>
      <c r="AM1297" s="2056"/>
      <c r="AN1297" s="2056"/>
      <c r="AO1297" s="2056"/>
      <c r="AP1297" s="2056"/>
      <c r="AQ1297" s="2056"/>
      <c r="AR1297" s="2056"/>
      <c r="AS1297" s="2056"/>
      <c r="AT1297" s="2056"/>
      <c r="AU1297" s="2056"/>
      <c r="AV1297" s="2056"/>
      <c r="AW1297" s="2056"/>
      <c r="AX1297" s="2056"/>
      <c r="AY1297" s="2056"/>
      <c r="AZ1297" s="2056"/>
      <c r="BA1297" s="2056"/>
      <c r="BB1297" s="2056"/>
      <c r="BC1297" s="2056"/>
      <c r="BD1297" s="2056"/>
      <c r="BE1297" s="2056"/>
      <c r="BF1297" s="2056"/>
      <c r="BG1297" s="60"/>
      <c r="BH1297" s="60"/>
      <c r="BI1297" s="60"/>
      <c r="BJ1297" s="60"/>
      <c r="BK1297" s="62"/>
      <c r="BL1297" s="62"/>
      <c r="BM1297" s="62"/>
      <c r="BN1297" s="62"/>
      <c r="BO1297" s="62"/>
      <c r="BP1297" s="62"/>
      <c r="BQ1297" s="62"/>
      <c r="BR1297" s="62"/>
      <c r="BS1297" s="62"/>
      <c r="BT1297" s="62"/>
      <c r="BU1297" s="62"/>
      <c r="BV1297" s="62"/>
      <c r="BW1297" s="62"/>
      <c r="BX1297" s="62"/>
      <c r="BY1297" s="62"/>
      <c r="BZ1297" s="62"/>
      <c r="CA1297" s="62"/>
      <c r="CB1297" s="62"/>
      <c r="CC1297" s="62"/>
      <c r="CD1297" s="62"/>
      <c r="CE1297" s="76"/>
      <c r="CF1297" s="76"/>
      <c r="CG1297" s="91"/>
      <c r="CH1297" s="77"/>
      <c r="CN1297" s="85"/>
      <c r="CO1297" s="85"/>
      <c r="CP1297" s="85"/>
      <c r="CQ1297" s="85"/>
      <c r="CR1297" s="85"/>
      <c r="CS1297" s="85"/>
      <c r="CT1297" s="85"/>
      <c r="CU1297" s="85"/>
    </row>
    <row r="1298" spans="1:100" ht="11.25" customHeight="1" thickBot="1" x14ac:dyDescent="0.25">
      <c r="A1298" s="132" t="str">
        <f>+IF('⑧一覧からの作成用データ（異動届）'!$AC$53="印刷ＯＫ→",1,"")</f>
        <v/>
      </c>
      <c r="B1298" s="2413"/>
      <c r="C1298" s="2413"/>
      <c r="D1298" s="2396"/>
      <c r="E1298" s="2396"/>
      <c r="F1298" s="2413"/>
      <c r="G1298" s="2413"/>
      <c r="H1298" s="2396"/>
      <c r="I1298" s="2396"/>
      <c r="J1298" s="486"/>
      <c r="K1298" s="2152" t="s">
        <v>44</v>
      </c>
      <c r="L1298" s="2153"/>
      <c r="M1298" s="2153"/>
      <c r="N1298" s="2153"/>
      <c r="O1298" s="2154"/>
      <c r="P1298" s="2158" t="s">
        <v>46</v>
      </c>
      <c r="Q1298" s="2159"/>
      <c r="R1298" s="2159"/>
      <c r="S1298" s="2159"/>
      <c r="T1298" s="2159"/>
      <c r="U1298" s="2159"/>
      <c r="V1298" s="2159"/>
      <c r="W1298" s="2159"/>
      <c r="X1298" s="2117" t="str">
        <f>'⑧一覧からの作成用データ（異動届）'!$R$53&amp;""</f>
        <v/>
      </c>
      <c r="Y1298" s="2117"/>
      <c r="Z1298" s="2117"/>
      <c r="AA1298" s="2119" t="s">
        <v>48</v>
      </c>
      <c r="AB1298" s="2119"/>
      <c r="AC1298" s="2119"/>
      <c r="AD1298" s="2119"/>
      <c r="AE1298" s="2119"/>
      <c r="AF1298" s="2119"/>
      <c r="AG1298" s="2119"/>
      <c r="AH1298" s="2119"/>
      <c r="AI1298" s="2119"/>
      <c r="AJ1298" s="2119"/>
      <c r="AK1298" s="2119"/>
      <c r="AL1298" s="2119"/>
      <c r="AM1298" s="2119"/>
      <c r="AN1298" s="2119"/>
      <c r="AO1298" s="2119"/>
      <c r="AP1298" s="2119"/>
      <c r="AQ1298" s="2119"/>
      <c r="AR1298" s="2119"/>
      <c r="AS1298" s="2120"/>
      <c r="AT1298" s="2160" t="s">
        <v>50</v>
      </c>
      <c r="AU1298" s="2160"/>
      <c r="AV1298" s="2160"/>
      <c r="AW1298" s="2160"/>
      <c r="AX1298" s="2160"/>
      <c r="AY1298" s="2160"/>
      <c r="AZ1298" s="2161" t="s">
        <v>53</v>
      </c>
      <c r="BA1298" s="2162"/>
      <c r="BB1298" s="2162"/>
      <c r="BC1298" s="2162"/>
      <c r="BD1298" s="2162"/>
      <c r="BE1298" s="2162"/>
      <c r="BF1298" s="2162"/>
      <c r="BG1298" s="2162"/>
      <c r="BH1298" s="2162"/>
      <c r="BI1298" s="2162"/>
      <c r="BJ1298" s="2162"/>
      <c r="BK1298" s="2036" t="s">
        <v>54</v>
      </c>
      <c r="BL1298" s="2037"/>
      <c r="BM1298" s="2037"/>
      <c r="BN1298" s="2037"/>
      <c r="BO1298" s="2037"/>
      <c r="BP1298" s="2037"/>
      <c r="BQ1298" s="2037"/>
      <c r="BR1298" s="2037"/>
      <c r="BS1298" s="2037"/>
      <c r="BT1298" s="2037"/>
      <c r="BU1298" s="2037"/>
      <c r="BV1298" s="2037"/>
      <c r="BW1298" s="2037"/>
      <c r="BX1298" s="2037"/>
      <c r="BY1298" s="2037"/>
      <c r="BZ1298" s="2037"/>
      <c r="CA1298" s="2037"/>
      <c r="CB1298" s="2037"/>
      <c r="CC1298" s="2037"/>
      <c r="CD1298" s="2038"/>
      <c r="CE1298" s="90"/>
      <c r="CF1298" s="90"/>
      <c r="CG1298" s="91"/>
      <c r="CH1298" s="77"/>
      <c r="CN1298" s="85"/>
      <c r="CO1298" s="85"/>
      <c r="CP1298" s="85"/>
      <c r="CQ1298" s="85"/>
      <c r="CR1298" s="85"/>
      <c r="CS1298" s="85"/>
      <c r="CT1298" s="85"/>
      <c r="CU1298" s="85"/>
    </row>
    <row r="1299" spans="1:100" ht="11.25" customHeight="1" x14ac:dyDescent="0.2">
      <c r="A1299" s="132" t="str">
        <f>+IF('⑧一覧からの作成用データ（異動届）'!$AC$53="印刷ＯＫ→",1,"")</f>
        <v/>
      </c>
      <c r="B1299" s="2413"/>
      <c r="C1299" s="2413"/>
      <c r="D1299" s="2396"/>
      <c r="E1299" s="2396"/>
      <c r="F1299" s="2413"/>
      <c r="G1299" s="2413"/>
      <c r="H1299" s="2396"/>
      <c r="I1299" s="2396"/>
      <c r="J1299" s="486"/>
      <c r="K1299" s="2155"/>
      <c r="L1299" s="2156"/>
      <c r="M1299" s="2156"/>
      <c r="N1299" s="2156"/>
      <c r="O1299" s="2157"/>
      <c r="P1299" s="2145"/>
      <c r="Q1299" s="2146"/>
      <c r="R1299" s="2146"/>
      <c r="S1299" s="2146"/>
      <c r="T1299" s="2146"/>
      <c r="U1299" s="2146"/>
      <c r="V1299" s="2146"/>
      <c r="W1299" s="2146"/>
      <c r="X1299" s="2118"/>
      <c r="Y1299" s="2118"/>
      <c r="Z1299" s="2118"/>
      <c r="AA1299" s="2084"/>
      <c r="AB1299" s="2084"/>
      <c r="AC1299" s="2084"/>
      <c r="AD1299" s="2084"/>
      <c r="AE1299" s="2084"/>
      <c r="AF1299" s="2084"/>
      <c r="AG1299" s="2084"/>
      <c r="AH1299" s="2084"/>
      <c r="AI1299" s="2084"/>
      <c r="AJ1299" s="2084"/>
      <c r="AK1299" s="2084"/>
      <c r="AL1299" s="2084"/>
      <c r="AM1299" s="2084"/>
      <c r="AN1299" s="2084"/>
      <c r="AO1299" s="2084"/>
      <c r="AP1299" s="2084"/>
      <c r="AQ1299" s="2084"/>
      <c r="AR1299" s="2084"/>
      <c r="AS1299" s="2086"/>
      <c r="AT1299" s="2160"/>
      <c r="AU1299" s="2160"/>
      <c r="AV1299" s="2160"/>
      <c r="AW1299" s="2160"/>
      <c r="AX1299" s="2160"/>
      <c r="AY1299" s="2160"/>
      <c r="AZ1299" s="2163"/>
      <c r="BA1299" s="2164"/>
      <c r="BB1299" s="2164"/>
      <c r="BC1299" s="2164"/>
      <c r="BD1299" s="2164"/>
      <c r="BE1299" s="2164"/>
      <c r="BF1299" s="2164"/>
      <c r="BG1299" s="2164"/>
      <c r="BH1299" s="2164"/>
      <c r="BI1299" s="2164"/>
      <c r="BJ1299" s="2164"/>
      <c r="BK1299" s="51"/>
      <c r="BL1299" s="2123" t="str">
        <f>IF('⑧一覧からの作成用データ（異動届）'!$Z$53="","",'⑧一覧からの作成用データ（異動届）'!$Z$53)</f>
        <v/>
      </c>
      <c r="BM1299" s="2124"/>
      <c r="BN1299" s="2124"/>
      <c r="BO1299" s="2124"/>
      <c r="BP1299" s="2125"/>
      <c r="BQ1299" s="2132" t="s">
        <v>312</v>
      </c>
      <c r="BR1299" s="2133"/>
      <c r="BS1299" s="2133"/>
      <c r="BT1299" s="2133"/>
      <c r="BU1299" s="2133"/>
      <c r="BV1299" s="2133"/>
      <c r="BW1299" s="2133"/>
      <c r="BX1299" s="2133"/>
      <c r="BY1299" s="2133"/>
      <c r="BZ1299" s="2133"/>
      <c r="CA1299" s="2133"/>
      <c r="CB1299" s="2133"/>
      <c r="CC1299" s="2133"/>
      <c r="CD1299" s="2134"/>
      <c r="CE1299" s="90"/>
      <c r="CF1299" s="90"/>
      <c r="CG1299" s="91"/>
      <c r="CH1299" s="77"/>
    </row>
    <row r="1300" spans="1:100" ht="11.25" customHeight="1" x14ac:dyDescent="0.2">
      <c r="A1300" s="132" t="str">
        <f>+IF('⑧一覧からの作成用データ（異動届）'!$AC$53="印刷ＯＫ→",1,"")</f>
        <v/>
      </c>
      <c r="B1300" s="2413"/>
      <c r="C1300" s="2413"/>
      <c r="D1300" s="2396"/>
      <c r="E1300" s="2396"/>
      <c r="F1300" s="2413"/>
      <c r="G1300" s="2413"/>
      <c r="H1300" s="2396"/>
      <c r="I1300" s="2396"/>
      <c r="J1300" s="486"/>
      <c r="K1300" s="2139" t="s">
        <v>45</v>
      </c>
      <c r="L1300" s="2140"/>
      <c r="M1300" s="2140"/>
      <c r="N1300" s="2140"/>
      <c r="O1300" s="2141"/>
      <c r="P1300" s="2145" t="s">
        <v>47</v>
      </c>
      <c r="Q1300" s="2146"/>
      <c r="R1300" s="2146"/>
      <c r="S1300" s="2146"/>
      <c r="T1300" s="2146"/>
      <c r="U1300" s="2146"/>
      <c r="V1300" s="2146"/>
      <c r="W1300" s="2146"/>
      <c r="X1300" s="2085"/>
      <c r="Y1300" s="2085"/>
      <c r="Z1300" s="2085"/>
      <c r="AA1300" s="2084" t="s">
        <v>49</v>
      </c>
      <c r="AB1300" s="2084"/>
      <c r="AC1300" s="2084"/>
      <c r="AD1300" s="2084"/>
      <c r="AE1300" s="2084"/>
      <c r="AF1300" s="2084"/>
      <c r="AG1300" s="2084"/>
      <c r="AH1300" s="2084"/>
      <c r="AI1300" s="2084"/>
      <c r="AJ1300" s="2084"/>
      <c r="AK1300" s="2084"/>
      <c r="AL1300" s="2084"/>
      <c r="AM1300" s="2084"/>
      <c r="AN1300" s="2084"/>
      <c r="AO1300" s="2084"/>
      <c r="AP1300" s="2084"/>
      <c r="AQ1300" s="2084"/>
      <c r="AR1300" s="2084"/>
      <c r="AS1300" s="2086"/>
      <c r="AT1300" s="2150" t="s">
        <v>506</v>
      </c>
      <c r="AU1300" s="2105"/>
      <c r="AV1300" s="2105" t="s">
        <v>51</v>
      </c>
      <c r="AW1300" s="2105" t="s">
        <v>479</v>
      </c>
      <c r="AX1300" s="2105"/>
      <c r="AY1300" s="2099" t="s">
        <v>52</v>
      </c>
      <c r="AZ1300" s="2101" t="str">
        <f>'⑧一覧からの作成用データ（異動届）'!$AB$53&amp;""</f>
        <v/>
      </c>
      <c r="BA1300" s="2102"/>
      <c r="BB1300" s="2102"/>
      <c r="BC1300" s="2102"/>
      <c r="BD1300" s="2102"/>
      <c r="BE1300" s="2102"/>
      <c r="BF1300" s="2102"/>
      <c r="BG1300" s="2102"/>
      <c r="BH1300" s="2102"/>
      <c r="BI1300" s="2105" t="s">
        <v>6</v>
      </c>
      <c r="BJ1300" s="2105"/>
      <c r="BK1300" s="51"/>
      <c r="BL1300" s="2126"/>
      <c r="BM1300" s="2127"/>
      <c r="BN1300" s="2127"/>
      <c r="BO1300" s="2127"/>
      <c r="BP1300" s="2128"/>
      <c r="BQ1300" s="2135"/>
      <c r="BR1300" s="2133"/>
      <c r="BS1300" s="2133"/>
      <c r="BT1300" s="2133"/>
      <c r="BU1300" s="2133"/>
      <c r="BV1300" s="2133"/>
      <c r="BW1300" s="2133"/>
      <c r="BX1300" s="2133"/>
      <c r="BY1300" s="2133"/>
      <c r="BZ1300" s="2133"/>
      <c r="CA1300" s="2133"/>
      <c r="CB1300" s="2133"/>
      <c r="CC1300" s="2133"/>
      <c r="CD1300" s="2134"/>
      <c r="CE1300" s="90"/>
      <c r="CF1300" s="90"/>
      <c r="CG1300" s="91"/>
      <c r="CH1300" s="77"/>
    </row>
    <row r="1301" spans="1:100" ht="11.25" customHeight="1" thickBot="1" x14ac:dyDescent="0.25">
      <c r="A1301" s="132" t="str">
        <f>+IF('⑧一覧からの作成用データ（異動届）'!$AC$53="印刷ＯＫ→",1,"")</f>
        <v/>
      </c>
      <c r="B1301" s="2413"/>
      <c r="C1301" s="2413"/>
      <c r="D1301" s="2396"/>
      <c r="E1301" s="2396"/>
      <c r="F1301" s="2413"/>
      <c r="G1301" s="2413"/>
      <c r="H1301" s="2396"/>
      <c r="I1301" s="2396"/>
      <c r="J1301" s="486"/>
      <c r="K1301" s="2142"/>
      <c r="L1301" s="2143"/>
      <c r="M1301" s="2143"/>
      <c r="N1301" s="2143"/>
      <c r="O1301" s="2144"/>
      <c r="P1301" s="2147"/>
      <c r="Q1301" s="2148"/>
      <c r="R1301" s="2148"/>
      <c r="S1301" s="2148"/>
      <c r="T1301" s="2148"/>
      <c r="U1301" s="2148"/>
      <c r="V1301" s="2148"/>
      <c r="W1301" s="2148"/>
      <c r="X1301" s="2149"/>
      <c r="Y1301" s="2149"/>
      <c r="Z1301" s="2149"/>
      <c r="AA1301" s="2094"/>
      <c r="AB1301" s="2094"/>
      <c r="AC1301" s="2094"/>
      <c r="AD1301" s="2094"/>
      <c r="AE1301" s="2094"/>
      <c r="AF1301" s="2094"/>
      <c r="AG1301" s="2094"/>
      <c r="AH1301" s="2094"/>
      <c r="AI1301" s="2094"/>
      <c r="AJ1301" s="2094"/>
      <c r="AK1301" s="2094"/>
      <c r="AL1301" s="2094"/>
      <c r="AM1301" s="2094"/>
      <c r="AN1301" s="2094"/>
      <c r="AO1301" s="2094"/>
      <c r="AP1301" s="2094"/>
      <c r="AQ1301" s="2094"/>
      <c r="AR1301" s="2094"/>
      <c r="AS1301" s="2095"/>
      <c r="AT1301" s="2151"/>
      <c r="AU1301" s="2106"/>
      <c r="AV1301" s="2106"/>
      <c r="AW1301" s="2106"/>
      <c r="AX1301" s="2106"/>
      <c r="AY1301" s="2100"/>
      <c r="AZ1301" s="2103"/>
      <c r="BA1301" s="2104"/>
      <c r="BB1301" s="2104"/>
      <c r="BC1301" s="2104"/>
      <c r="BD1301" s="2104"/>
      <c r="BE1301" s="2104"/>
      <c r="BF1301" s="2104"/>
      <c r="BG1301" s="2104"/>
      <c r="BH1301" s="2104"/>
      <c r="BI1301" s="2106"/>
      <c r="BJ1301" s="2106"/>
      <c r="BK1301" s="52"/>
      <c r="BL1301" s="2129"/>
      <c r="BM1301" s="2130"/>
      <c r="BN1301" s="2130"/>
      <c r="BO1301" s="2130"/>
      <c r="BP1301" s="2131"/>
      <c r="BQ1301" s="2136"/>
      <c r="BR1301" s="2137"/>
      <c r="BS1301" s="2137"/>
      <c r="BT1301" s="2137"/>
      <c r="BU1301" s="2137"/>
      <c r="BV1301" s="2137"/>
      <c r="BW1301" s="2137"/>
      <c r="BX1301" s="2137"/>
      <c r="BY1301" s="2137"/>
      <c r="BZ1301" s="2137"/>
      <c r="CA1301" s="2137"/>
      <c r="CB1301" s="2137"/>
      <c r="CC1301" s="2137"/>
      <c r="CD1301" s="2138"/>
      <c r="CE1301" s="90"/>
      <c r="CF1301" s="90"/>
      <c r="CG1301" s="91"/>
      <c r="CH1301" s="77"/>
    </row>
    <row r="1302" spans="1:100" ht="6.75" customHeight="1" x14ac:dyDescent="0.2">
      <c r="A1302" s="132" t="str">
        <f>+IF('⑧一覧からの作成用データ（異動届）'!$AC$53="印刷ＯＫ→",1,"")</f>
        <v/>
      </c>
      <c r="B1302" s="2413"/>
      <c r="C1302" s="2413"/>
      <c r="D1302" s="2396"/>
      <c r="E1302" s="2396"/>
      <c r="F1302" s="2413"/>
      <c r="G1302" s="2413"/>
      <c r="H1302" s="2396"/>
      <c r="I1302" s="2396"/>
      <c r="J1302" s="486"/>
      <c r="K1302" s="2107" t="s">
        <v>80</v>
      </c>
      <c r="L1302" s="2107"/>
      <c r="M1302" s="2107"/>
      <c r="N1302" s="2107"/>
      <c r="O1302" s="2107"/>
      <c r="P1302" s="2107"/>
      <c r="Q1302" s="2107"/>
      <c r="R1302" s="2107"/>
      <c r="S1302" s="2107"/>
      <c r="T1302" s="2107"/>
      <c r="U1302" s="2107"/>
      <c r="V1302" s="2107"/>
      <c r="W1302" s="2107"/>
      <c r="X1302" s="2107"/>
      <c r="Y1302" s="2107"/>
      <c r="Z1302" s="2107"/>
      <c r="AA1302" s="2107"/>
      <c r="AB1302" s="2107"/>
      <c r="AC1302" s="2107"/>
      <c r="AD1302" s="2107"/>
      <c r="AE1302" s="2107"/>
      <c r="AF1302" s="2107"/>
      <c r="AG1302" s="2107"/>
      <c r="AH1302" s="2107"/>
      <c r="AI1302" s="2107"/>
      <c r="AJ1302" s="2107"/>
      <c r="AK1302" s="2107"/>
      <c r="AL1302" s="2107"/>
      <c r="AM1302" s="2107"/>
      <c r="AN1302" s="2107"/>
      <c r="AO1302" s="2107"/>
      <c r="AP1302" s="2107"/>
      <c r="AQ1302" s="2107"/>
      <c r="AR1302" s="2107"/>
      <c r="AS1302" s="2107"/>
      <c r="AT1302" s="2107"/>
      <c r="AU1302" s="2107"/>
      <c r="AV1302" s="2107"/>
      <c r="AW1302" s="2107"/>
      <c r="AX1302" s="2107"/>
      <c r="AY1302" s="2107"/>
      <c r="AZ1302" s="2107"/>
      <c r="BA1302" s="2107"/>
      <c r="BB1302" s="2107"/>
      <c r="BC1302" s="2107"/>
      <c r="BD1302" s="2107"/>
      <c r="BE1302" s="2107"/>
      <c r="BF1302" s="2107"/>
      <c r="BG1302" s="53"/>
      <c r="BH1302" s="53"/>
      <c r="BI1302" s="53"/>
      <c r="BJ1302" s="53"/>
      <c r="BK1302" s="54"/>
      <c r="BL1302" s="54"/>
      <c r="BM1302" s="54"/>
      <c r="BN1302" s="54"/>
      <c r="BO1302" s="54"/>
      <c r="BP1302" s="54"/>
      <c r="BQ1302" s="54"/>
      <c r="BR1302" s="54"/>
      <c r="BS1302" s="54"/>
      <c r="BT1302" s="54"/>
      <c r="BU1302" s="54"/>
      <c r="BV1302" s="54"/>
      <c r="BW1302" s="54"/>
      <c r="BX1302" s="54"/>
      <c r="BY1302" s="54"/>
      <c r="BZ1302" s="54"/>
      <c r="CA1302" s="54"/>
      <c r="CB1302" s="55"/>
      <c r="CC1302" s="55"/>
      <c r="CD1302" s="55"/>
      <c r="CE1302" s="90"/>
      <c r="CF1302" s="90"/>
      <c r="CG1302" s="91"/>
      <c r="CH1302" s="77"/>
    </row>
    <row r="1303" spans="1:100" ht="13.5" customHeight="1" x14ac:dyDescent="0.2">
      <c r="A1303" s="132" t="str">
        <f>+IF('⑧一覧からの作成用データ（異動届）'!$AC$53="印刷ＯＫ→",1,"")</f>
        <v/>
      </c>
      <c r="B1303" s="2413"/>
      <c r="C1303" s="2413"/>
      <c r="D1303" s="2396"/>
      <c r="E1303" s="2396"/>
      <c r="F1303" s="2413"/>
      <c r="G1303" s="2413"/>
      <c r="H1303" s="2396"/>
      <c r="I1303" s="2396"/>
      <c r="J1303" s="486"/>
      <c r="K1303" s="2108"/>
      <c r="L1303" s="2108"/>
      <c r="M1303" s="2108"/>
      <c r="N1303" s="2108"/>
      <c r="O1303" s="2108"/>
      <c r="P1303" s="2108"/>
      <c r="Q1303" s="2108"/>
      <c r="R1303" s="2108"/>
      <c r="S1303" s="2108"/>
      <c r="T1303" s="2108"/>
      <c r="U1303" s="2108"/>
      <c r="V1303" s="2108"/>
      <c r="W1303" s="2108"/>
      <c r="X1303" s="2108"/>
      <c r="Y1303" s="2108"/>
      <c r="Z1303" s="2108"/>
      <c r="AA1303" s="2108"/>
      <c r="AB1303" s="2108"/>
      <c r="AC1303" s="2108"/>
      <c r="AD1303" s="2108"/>
      <c r="AE1303" s="2108"/>
      <c r="AF1303" s="2108"/>
      <c r="AG1303" s="2108"/>
      <c r="AH1303" s="2108"/>
      <c r="AI1303" s="2108"/>
      <c r="AJ1303" s="2108"/>
      <c r="AK1303" s="2108"/>
      <c r="AL1303" s="2108"/>
      <c r="AM1303" s="2108"/>
      <c r="AN1303" s="2108"/>
      <c r="AO1303" s="2108"/>
      <c r="AP1303" s="2108"/>
      <c r="AQ1303" s="2108"/>
      <c r="AR1303" s="2108"/>
      <c r="AS1303" s="2108"/>
      <c r="AT1303" s="2108"/>
      <c r="AU1303" s="2108"/>
      <c r="AV1303" s="2108"/>
      <c r="AW1303" s="2108"/>
      <c r="AX1303" s="2108"/>
      <c r="AY1303" s="2108"/>
      <c r="AZ1303" s="2108"/>
      <c r="BA1303" s="2108"/>
      <c r="BB1303" s="2108"/>
      <c r="BC1303" s="2108"/>
      <c r="BD1303" s="2108"/>
      <c r="BE1303" s="2108"/>
      <c r="BF1303" s="2108"/>
      <c r="BG1303" s="53"/>
      <c r="BH1303" s="53"/>
      <c r="BI1303" s="53"/>
      <c r="BJ1303" s="53"/>
      <c r="BK1303" s="55"/>
      <c r="BL1303" s="55"/>
      <c r="BM1303" s="55"/>
      <c r="BN1303" s="55"/>
      <c r="BO1303" s="55"/>
      <c r="BP1303" s="55"/>
      <c r="BQ1303" s="55"/>
      <c r="BR1303" s="55"/>
      <c r="BS1303" s="55"/>
      <c r="BT1303" s="55"/>
      <c r="BU1303" s="55"/>
      <c r="BV1303" s="55"/>
      <c r="BW1303" s="55"/>
      <c r="BX1303" s="55"/>
      <c r="BY1303" s="55"/>
      <c r="BZ1303" s="55"/>
      <c r="CA1303" s="55"/>
      <c r="CB1303" s="55"/>
      <c r="CC1303" s="55"/>
      <c r="CD1303" s="55"/>
      <c r="CE1303" s="90"/>
      <c r="CF1303" s="90"/>
      <c r="CG1303" s="91"/>
      <c r="CH1303" s="77"/>
      <c r="CN1303" s="85"/>
      <c r="CO1303" s="85"/>
      <c r="CP1303" s="85"/>
      <c r="CQ1303" s="85"/>
      <c r="CR1303" s="85"/>
      <c r="CS1303" s="85"/>
      <c r="CT1303" s="85"/>
    </row>
    <row r="1304" spans="1:100" ht="11.25" customHeight="1" x14ac:dyDescent="0.2">
      <c r="A1304" s="132" t="str">
        <f>+IF('⑧一覧からの作成用データ（異動届）'!$AC$53="印刷ＯＫ→",1,"")</f>
        <v/>
      </c>
      <c r="B1304" s="2413"/>
      <c r="C1304" s="2413"/>
      <c r="D1304" s="2396"/>
      <c r="E1304" s="2396"/>
      <c r="F1304" s="2413"/>
      <c r="G1304" s="2413"/>
      <c r="H1304" s="2396"/>
      <c r="I1304" s="2396"/>
      <c r="J1304" s="486"/>
      <c r="K1304" s="2109" t="s">
        <v>44</v>
      </c>
      <c r="L1304" s="2110"/>
      <c r="M1304" s="2110"/>
      <c r="N1304" s="2110"/>
      <c r="O1304" s="2111"/>
      <c r="P1304" s="2115" t="s">
        <v>57</v>
      </c>
      <c r="Q1304" s="2115"/>
      <c r="R1304" s="2115"/>
      <c r="S1304" s="2115"/>
      <c r="T1304" s="2115"/>
      <c r="U1304" s="2115"/>
      <c r="V1304" s="2117" t="str">
        <f>'⑧一覧からの作成用データ（異動届）'!$R$53&amp;""</f>
        <v/>
      </c>
      <c r="W1304" s="2117"/>
      <c r="X1304" s="2117"/>
      <c r="Y1304" s="2119" t="s">
        <v>58</v>
      </c>
      <c r="Z1304" s="2119"/>
      <c r="AA1304" s="2119"/>
      <c r="AB1304" s="2119"/>
      <c r="AC1304" s="2119"/>
      <c r="AD1304" s="2119"/>
      <c r="AE1304" s="2119"/>
      <c r="AF1304" s="2119"/>
      <c r="AG1304" s="2119"/>
      <c r="AH1304" s="2119"/>
      <c r="AI1304" s="2119"/>
      <c r="AJ1304" s="2119"/>
      <c r="AK1304" s="2119"/>
      <c r="AL1304" s="2119"/>
      <c r="AM1304" s="2119"/>
      <c r="AN1304" s="2119"/>
      <c r="AO1304" s="2119"/>
      <c r="AP1304" s="2119"/>
      <c r="AQ1304" s="2119"/>
      <c r="AR1304" s="2119"/>
      <c r="AS1304" s="2119"/>
      <c r="AT1304" s="2119"/>
      <c r="AU1304" s="2119"/>
      <c r="AV1304" s="2119"/>
      <c r="AW1304" s="2119"/>
      <c r="AX1304" s="2119"/>
      <c r="AY1304" s="2119"/>
      <c r="AZ1304" s="2119"/>
      <c r="BA1304" s="2119"/>
      <c r="BB1304" s="2119"/>
      <c r="BC1304" s="2119"/>
      <c r="BD1304" s="2120"/>
      <c r="BE1304" s="56"/>
      <c r="BF1304" s="56"/>
      <c r="BG1304" s="2121" t="s">
        <v>535</v>
      </c>
      <c r="BH1304" s="2121"/>
      <c r="BI1304" s="2122"/>
      <c r="BJ1304" s="2122"/>
      <c r="BK1304" s="2122"/>
      <c r="BL1304" s="2122"/>
      <c r="BM1304" s="2122"/>
      <c r="BN1304" s="2122"/>
      <c r="BO1304" s="2122"/>
      <c r="BP1304" s="2122"/>
      <c r="BQ1304" s="2122"/>
      <c r="BR1304" s="2122"/>
      <c r="BS1304" s="2122"/>
      <c r="BT1304" s="2122"/>
      <c r="BU1304" s="2122"/>
      <c r="BV1304" s="2122"/>
      <c r="BW1304" s="2122"/>
      <c r="BX1304" s="2122"/>
      <c r="BY1304" s="2122"/>
      <c r="BZ1304" s="2122"/>
      <c r="CA1304" s="2122"/>
      <c r="CB1304" s="2122"/>
      <c r="CC1304" s="2122"/>
      <c r="CD1304" s="2122"/>
      <c r="CE1304" s="90"/>
      <c r="CF1304" s="90"/>
      <c r="CG1304" s="91"/>
      <c r="CH1304" s="77"/>
      <c r="CN1304" s="85"/>
      <c r="CO1304" s="85"/>
      <c r="CP1304" s="85"/>
      <c r="CQ1304" s="85"/>
      <c r="CR1304" s="85"/>
      <c r="CS1304" s="85"/>
      <c r="CT1304" s="85"/>
    </row>
    <row r="1305" spans="1:100" ht="11.25" customHeight="1" x14ac:dyDescent="0.2">
      <c r="A1305" s="132" t="str">
        <f>+IF('⑧一覧からの作成用データ（異動届）'!$AC$53="印刷ＯＫ→",1,"")</f>
        <v/>
      </c>
      <c r="B1305" s="2413"/>
      <c r="C1305" s="2413"/>
      <c r="D1305" s="2396"/>
      <c r="E1305" s="2396"/>
      <c r="F1305" s="2413"/>
      <c r="G1305" s="2413"/>
      <c r="H1305" s="2396"/>
      <c r="I1305" s="2396"/>
      <c r="J1305" s="486"/>
      <c r="K1305" s="2112"/>
      <c r="L1305" s="2113"/>
      <c r="M1305" s="2113"/>
      <c r="N1305" s="2113"/>
      <c r="O1305" s="2114"/>
      <c r="P1305" s="2116"/>
      <c r="Q1305" s="2116"/>
      <c r="R1305" s="2116"/>
      <c r="S1305" s="2116"/>
      <c r="T1305" s="2116"/>
      <c r="U1305" s="2116"/>
      <c r="V1305" s="2118"/>
      <c r="W1305" s="2118"/>
      <c r="X1305" s="2118"/>
      <c r="Y1305" s="2084"/>
      <c r="Z1305" s="2084"/>
      <c r="AA1305" s="2084"/>
      <c r="AB1305" s="2084"/>
      <c r="AC1305" s="2084"/>
      <c r="AD1305" s="2084"/>
      <c r="AE1305" s="2084"/>
      <c r="AF1305" s="2084"/>
      <c r="AG1305" s="2084"/>
      <c r="AH1305" s="2084"/>
      <c r="AI1305" s="2084"/>
      <c r="AJ1305" s="2084"/>
      <c r="AK1305" s="2084"/>
      <c r="AL1305" s="2084"/>
      <c r="AM1305" s="2084"/>
      <c r="AN1305" s="2084"/>
      <c r="AO1305" s="2084"/>
      <c r="AP1305" s="2084"/>
      <c r="AQ1305" s="2084"/>
      <c r="AR1305" s="2084"/>
      <c r="AS1305" s="2084"/>
      <c r="AT1305" s="2084"/>
      <c r="AU1305" s="2084"/>
      <c r="AV1305" s="2084"/>
      <c r="AW1305" s="2084"/>
      <c r="AX1305" s="2084"/>
      <c r="AY1305" s="2084"/>
      <c r="AZ1305" s="2084"/>
      <c r="BA1305" s="2084"/>
      <c r="BB1305" s="2084"/>
      <c r="BC1305" s="2084"/>
      <c r="BD1305" s="2086"/>
      <c r="BE1305" s="56"/>
      <c r="BF1305" s="56"/>
      <c r="BG1305" s="2121"/>
      <c r="BH1305" s="2121"/>
      <c r="BI1305" s="2122"/>
      <c r="BJ1305" s="2122"/>
      <c r="BK1305" s="2122"/>
      <c r="BL1305" s="2122"/>
      <c r="BM1305" s="2122"/>
      <c r="BN1305" s="2122"/>
      <c r="BO1305" s="2122"/>
      <c r="BP1305" s="2122"/>
      <c r="BQ1305" s="2122"/>
      <c r="BR1305" s="2122"/>
      <c r="BS1305" s="2122"/>
      <c r="BT1305" s="2122"/>
      <c r="BU1305" s="2122"/>
      <c r="BV1305" s="2122"/>
      <c r="BW1305" s="2122"/>
      <c r="BX1305" s="2122"/>
      <c r="BY1305" s="2122"/>
      <c r="BZ1305" s="2122"/>
      <c r="CA1305" s="2122"/>
      <c r="CB1305" s="2122"/>
      <c r="CC1305" s="2122"/>
      <c r="CD1305" s="2122"/>
      <c r="CE1305" s="90"/>
      <c r="CF1305" s="90"/>
      <c r="CG1305" s="91"/>
      <c r="CH1305" s="77"/>
      <c r="CN1305" s="85"/>
      <c r="CO1305" s="85"/>
      <c r="CP1305" s="85"/>
      <c r="CQ1305" s="85"/>
      <c r="CR1305" s="85"/>
      <c r="CS1305" s="85"/>
      <c r="CT1305" s="85"/>
    </row>
    <row r="1306" spans="1:100" ht="11.25" customHeight="1" x14ac:dyDescent="0.2">
      <c r="A1306" s="132" t="str">
        <f>+IF('⑧一覧からの作成用データ（異動届）'!$AC$53="印刷ＯＫ→",1,"")</f>
        <v/>
      </c>
      <c r="B1306" s="2413"/>
      <c r="C1306" s="2413"/>
      <c r="D1306" s="2396"/>
      <c r="E1306" s="2396"/>
      <c r="F1306" s="2413"/>
      <c r="G1306" s="2413"/>
      <c r="H1306" s="2396"/>
      <c r="I1306" s="2396"/>
      <c r="J1306" s="486"/>
      <c r="K1306" s="2112"/>
      <c r="L1306" s="2113"/>
      <c r="M1306" s="2113"/>
      <c r="N1306" s="2113"/>
      <c r="O1306" s="2114"/>
      <c r="P1306" s="2084" t="s">
        <v>56</v>
      </c>
      <c r="Q1306" s="2084"/>
      <c r="R1306" s="2084"/>
      <c r="S1306" s="2084"/>
      <c r="T1306" s="2085"/>
      <c r="U1306" s="2085"/>
      <c r="V1306" s="2085"/>
      <c r="W1306" s="2084" t="s">
        <v>59</v>
      </c>
      <c r="X1306" s="2084"/>
      <c r="Y1306" s="2084"/>
      <c r="Z1306" s="2084"/>
      <c r="AA1306" s="2084"/>
      <c r="AB1306" s="2084"/>
      <c r="AC1306" s="2084"/>
      <c r="AD1306" s="2084"/>
      <c r="AE1306" s="2084"/>
      <c r="AF1306" s="2084"/>
      <c r="AG1306" s="2084"/>
      <c r="AH1306" s="2084"/>
      <c r="AI1306" s="2084"/>
      <c r="AJ1306" s="2084"/>
      <c r="AK1306" s="2084"/>
      <c r="AL1306" s="2084"/>
      <c r="AM1306" s="2084"/>
      <c r="AN1306" s="2084"/>
      <c r="AO1306" s="2084"/>
      <c r="AP1306" s="2084"/>
      <c r="AQ1306" s="2084"/>
      <c r="AR1306" s="2084"/>
      <c r="AS1306" s="2084"/>
      <c r="AT1306" s="2084"/>
      <c r="AU1306" s="2084"/>
      <c r="AV1306" s="2084"/>
      <c r="AW1306" s="2084"/>
      <c r="AX1306" s="2084"/>
      <c r="AY1306" s="2084"/>
      <c r="AZ1306" s="2084"/>
      <c r="BA1306" s="2084"/>
      <c r="BB1306" s="2084"/>
      <c r="BC1306" s="2084"/>
      <c r="BD1306" s="2086"/>
      <c r="BE1306" s="56"/>
      <c r="BF1306" s="56"/>
      <c r="BG1306" s="2121"/>
      <c r="BH1306" s="2121"/>
      <c r="BI1306" s="2122"/>
      <c r="BJ1306" s="2122"/>
      <c r="BK1306" s="2122"/>
      <c r="BL1306" s="2122"/>
      <c r="BM1306" s="2122"/>
      <c r="BN1306" s="2122"/>
      <c r="BO1306" s="2122"/>
      <c r="BP1306" s="2122"/>
      <c r="BQ1306" s="2122"/>
      <c r="BR1306" s="2122"/>
      <c r="BS1306" s="2122"/>
      <c r="BT1306" s="2122"/>
      <c r="BU1306" s="2122"/>
      <c r="BV1306" s="2122"/>
      <c r="BW1306" s="2122"/>
      <c r="BX1306" s="2122"/>
      <c r="BY1306" s="2122"/>
      <c r="BZ1306" s="2122"/>
      <c r="CA1306" s="2122"/>
      <c r="CB1306" s="2122"/>
      <c r="CC1306" s="2122"/>
      <c r="CD1306" s="2122"/>
      <c r="CE1306" s="90"/>
      <c r="CF1306" s="90"/>
      <c r="CG1306" s="91"/>
      <c r="CH1306" s="77"/>
      <c r="CN1306" s="85"/>
      <c r="CO1306" s="85"/>
      <c r="CP1306" s="85"/>
      <c r="CQ1306" s="85"/>
      <c r="CR1306" s="85"/>
      <c r="CS1306" s="85"/>
      <c r="CT1306" s="85"/>
    </row>
    <row r="1307" spans="1:100" ht="11.25" customHeight="1" x14ac:dyDescent="0.2">
      <c r="A1307" s="132" t="str">
        <f>+IF('⑧一覧からの作成用データ（異動届）'!$AC$53="印刷ＯＫ→",1,"")</f>
        <v/>
      </c>
      <c r="B1307" s="2413"/>
      <c r="C1307" s="2413"/>
      <c r="D1307" s="2396"/>
      <c r="E1307" s="2396"/>
      <c r="F1307" s="2413"/>
      <c r="G1307" s="2413"/>
      <c r="H1307" s="2396"/>
      <c r="I1307" s="2396"/>
      <c r="J1307" s="486"/>
      <c r="K1307" s="2087" t="s">
        <v>45</v>
      </c>
      <c r="L1307" s="2088"/>
      <c r="M1307" s="2088"/>
      <c r="N1307" s="2088"/>
      <c r="O1307" s="2089"/>
      <c r="P1307" s="2084"/>
      <c r="Q1307" s="2084"/>
      <c r="R1307" s="2084"/>
      <c r="S1307" s="2084"/>
      <c r="T1307" s="2085"/>
      <c r="U1307" s="2085"/>
      <c r="V1307" s="2085"/>
      <c r="W1307" s="2084"/>
      <c r="X1307" s="2084"/>
      <c r="Y1307" s="2084"/>
      <c r="Z1307" s="2084"/>
      <c r="AA1307" s="2084"/>
      <c r="AB1307" s="2084"/>
      <c r="AC1307" s="2084"/>
      <c r="AD1307" s="2084"/>
      <c r="AE1307" s="2084"/>
      <c r="AF1307" s="2084"/>
      <c r="AG1307" s="2084"/>
      <c r="AH1307" s="2084"/>
      <c r="AI1307" s="2084"/>
      <c r="AJ1307" s="2084"/>
      <c r="AK1307" s="2084"/>
      <c r="AL1307" s="2084"/>
      <c r="AM1307" s="2084"/>
      <c r="AN1307" s="2084"/>
      <c r="AO1307" s="2084"/>
      <c r="AP1307" s="2084"/>
      <c r="AQ1307" s="2084"/>
      <c r="AR1307" s="2084"/>
      <c r="AS1307" s="2084"/>
      <c r="AT1307" s="2084"/>
      <c r="AU1307" s="2084"/>
      <c r="AV1307" s="2084"/>
      <c r="AW1307" s="2084"/>
      <c r="AX1307" s="2084"/>
      <c r="AY1307" s="2084"/>
      <c r="AZ1307" s="2084"/>
      <c r="BA1307" s="2084"/>
      <c r="BB1307" s="2084"/>
      <c r="BC1307" s="2084"/>
      <c r="BD1307" s="2086"/>
      <c r="BE1307" s="56"/>
      <c r="BF1307" s="56"/>
      <c r="BG1307" s="2121"/>
      <c r="BH1307" s="2121"/>
      <c r="BI1307" s="2122"/>
      <c r="BJ1307" s="2122"/>
      <c r="BK1307" s="2122"/>
      <c r="BL1307" s="2122"/>
      <c r="BM1307" s="2122"/>
      <c r="BN1307" s="2122"/>
      <c r="BO1307" s="2122"/>
      <c r="BP1307" s="2122"/>
      <c r="BQ1307" s="2122"/>
      <c r="BR1307" s="2122"/>
      <c r="BS1307" s="2122"/>
      <c r="BT1307" s="2122"/>
      <c r="BU1307" s="2122"/>
      <c r="BV1307" s="2122"/>
      <c r="BW1307" s="2122"/>
      <c r="BX1307" s="2122"/>
      <c r="BY1307" s="2122"/>
      <c r="BZ1307" s="2122"/>
      <c r="CA1307" s="2122"/>
      <c r="CB1307" s="2122"/>
      <c r="CC1307" s="2122"/>
      <c r="CD1307" s="2122"/>
      <c r="CE1307" s="35"/>
      <c r="CF1307" s="90"/>
      <c r="CG1307" s="91"/>
      <c r="CH1307" s="77"/>
      <c r="CN1307" s="85"/>
      <c r="CO1307" s="85"/>
      <c r="CP1307" s="85"/>
      <c r="CQ1307" s="85"/>
      <c r="CR1307" s="85"/>
      <c r="CS1307" s="85"/>
      <c r="CT1307" s="85"/>
    </row>
    <row r="1308" spans="1:100" ht="11.25" customHeight="1" x14ac:dyDescent="0.2">
      <c r="A1308" s="132" t="str">
        <f>+IF('⑧一覧からの作成用データ（異動届）'!$AC$53="印刷ＯＫ→",1,"")</f>
        <v/>
      </c>
      <c r="B1308" s="2413"/>
      <c r="C1308" s="2413"/>
      <c r="D1308" s="2396"/>
      <c r="E1308" s="2396"/>
      <c r="F1308" s="2413"/>
      <c r="G1308" s="2413"/>
      <c r="H1308" s="2396"/>
      <c r="I1308" s="2396"/>
      <c r="J1308" s="486"/>
      <c r="K1308" s="2090"/>
      <c r="L1308" s="2091"/>
      <c r="M1308" s="2091"/>
      <c r="N1308" s="2091"/>
      <c r="O1308" s="2092"/>
      <c r="P1308" s="2093"/>
      <c r="Q1308" s="2094"/>
      <c r="R1308" s="2094"/>
      <c r="S1308" s="2094"/>
      <c r="T1308" s="2094"/>
      <c r="U1308" s="2094"/>
      <c r="V1308" s="2094"/>
      <c r="W1308" s="2094"/>
      <c r="X1308" s="2094"/>
      <c r="Y1308" s="2094"/>
      <c r="Z1308" s="2094"/>
      <c r="AA1308" s="2094"/>
      <c r="AB1308" s="2094"/>
      <c r="AC1308" s="2094"/>
      <c r="AD1308" s="2094"/>
      <c r="AE1308" s="2094"/>
      <c r="AF1308" s="2094"/>
      <c r="AG1308" s="2094"/>
      <c r="AH1308" s="2094"/>
      <c r="AI1308" s="2094"/>
      <c r="AJ1308" s="2094"/>
      <c r="AK1308" s="2094"/>
      <c r="AL1308" s="2094"/>
      <c r="AM1308" s="2094"/>
      <c r="AN1308" s="2094"/>
      <c r="AO1308" s="2094"/>
      <c r="AP1308" s="2094"/>
      <c r="AQ1308" s="2094"/>
      <c r="AR1308" s="2094"/>
      <c r="AS1308" s="2094"/>
      <c r="AT1308" s="2094"/>
      <c r="AU1308" s="2094"/>
      <c r="AV1308" s="2094"/>
      <c r="AW1308" s="2094"/>
      <c r="AX1308" s="2094"/>
      <c r="AY1308" s="2094"/>
      <c r="AZ1308" s="2094"/>
      <c r="BA1308" s="2094"/>
      <c r="BB1308" s="2094"/>
      <c r="BC1308" s="2094"/>
      <c r="BD1308" s="2095"/>
      <c r="BE1308" s="56"/>
      <c r="BF1308" s="56"/>
      <c r="BG1308" s="2121"/>
      <c r="BH1308" s="2121"/>
      <c r="BI1308" s="2122"/>
      <c r="BJ1308" s="2122"/>
      <c r="BK1308" s="2122"/>
      <c r="BL1308" s="2122"/>
      <c r="BM1308" s="2122"/>
      <c r="BN1308" s="2122"/>
      <c r="BO1308" s="2122"/>
      <c r="BP1308" s="2122"/>
      <c r="BQ1308" s="2122"/>
      <c r="BR1308" s="2122"/>
      <c r="BS1308" s="2122"/>
      <c r="BT1308" s="2122"/>
      <c r="BU1308" s="2122"/>
      <c r="BV1308" s="2122"/>
      <c r="BW1308" s="2122"/>
      <c r="BX1308" s="2122"/>
      <c r="BY1308" s="2122"/>
      <c r="BZ1308" s="2122"/>
      <c r="CA1308" s="2122"/>
      <c r="CB1308" s="2122"/>
      <c r="CC1308" s="2122"/>
      <c r="CD1308" s="2122"/>
      <c r="CE1308" s="90"/>
      <c r="CF1308" s="90"/>
      <c r="CG1308" s="77"/>
      <c r="CH1308" s="77"/>
      <c r="CN1308" s="85"/>
      <c r="CO1308" s="85"/>
      <c r="CP1308" s="85"/>
      <c r="CQ1308" s="85"/>
      <c r="CR1308" s="85"/>
      <c r="CS1308" s="85"/>
      <c r="CT1308" s="85"/>
      <c r="CU1308" s="85"/>
      <c r="CV1308" s="85"/>
    </row>
    <row r="1309" spans="1:100" ht="11.25" customHeight="1" x14ac:dyDescent="0.2">
      <c r="A1309" s="132" t="str">
        <f>+IF('⑧一覧からの作成用データ（異動届）'!$AC$53="印刷ＯＫ→",1,"")</f>
        <v/>
      </c>
      <c r="B1309" s="2413"/>
      <c r="C1309" s="2413"/>
      <c r="D1309" s="2396"/>
      <c r="E1309" s="2396"/>
      <c r="F1309" s="2413"/>
      <c r="G1309" s="2413"/>
      <c r="H1309" s="2396"/>
      <c r="I1309" s="2396"/>
      <c r="J1309" s="486"/>
      <c r="K1309" s="1691" t="s">
        <v>69</v>
      </c>
      <c r="L1309" s="1691"/>
      <c r="M1309" s="1691"/>
      <c r="N1309" s="1691"/>
      <c r="O1309" s="1691"/>
      <c r="P1309" s="2097" t="s">
        <v>70</v>
      </c>
      <c r="Q1309" s="2097"/>
      <c r="R1309" s="2097"/>
      <c r="S1309" s="2097"/>
      <c r="T1309" s="2097"/>
      <c r="U1309" s="2097"/>
      <c r="V1309" s="2097"/>
      <c r="W1309" s="2097"/>
      <c r="X1309" s="2097"/>
      <c r="Y1309" s="2097"/>
      <c r="Z1309" s="2097"/>
      <c r="AA1309" s="2097"/>
      <c r="AB1309" s="2097"/>
      <c r="AC1309" s="2097"/>
      <c r="AD1309" s="2097"/>
      <c r="AE1309" s="2097"/>
      <c r="AF1309" s="2097"/>
      <c r="AG1309" s="2097"/>
      <c r="AH1309" s="2097"/>
      <c r="AI1309" s="2097"/>
      <c r="AJ1309" s="2097"/>
      <c r="AK1309" s="2097"/>
      <c r="AL1309" s="2097"/>
      <c r="AM1309" s="2097"/>
      <c r="AN1309" s="2097"/>
      <c r="AO1309" s="2097"/>
      <c r="AP1309" s="2097"/>
      <c r="AQ1309" s="2097"/>
      <c r="AR1309" s="2097"/>
      <c r="AS1309" s="2097"/>
      <c r="AT1309" s="2097"/>
      <c r="AU1309" s="2097"/>
      <c r="AV1309" s="2097"/>
      <c r="AW1309" s="2097"/>
      <c r="AX1309" s="2097"/>
      <c r="AY1309" s="2097"/>
      <c r="AZ1309" s="2097"/>
      <c r="BA1309" s="2097"/>
      <c r="BB1309" s="2097"/>
      <c r="BC1309" s="2097"/>
      <c r="BD1309" s="2097"/>
      <c r="BE1309" s="65"/>
      <c r="BF1309" s="65"/>
      <c r="BG1309" s="2121"/>
      <c r="BH1309" s="2121"/>
      <c r="BI1309" s="2122"/>
      <c r="BJ1309" s="2122"/>
      <c r="BK1309" s="2122"/>
      <c r="BL1309" s="2122"/>
      <c r="BM1309" s="2122"/>
      <c r="BN1309" s="2122"/>
      <c r="BO1309" s="2122"/>
      <c r="BP1309" s="2122"/>
      <c r="BQ1309" s="2122"/>
      <c r="BR1309" s="2122"/>
      <c r="BS1309" s="2122"/>
      <c r="BT1309" s="2122"/>
      <c r="BU1309" s="2122"/>
      <c r="BV1309" s="2122"/>
      <c r="BW1309" s="2122"/>
      <c r="BX1309" s="2122"/>
      <c r="BY1309" s="2122"/>
      <c r="BZ1309" s="2122"/>
      <c r="CA1309" s="2122"/>
      <c r="CB1309" s="2122"/>
      <c r="CC1309" s="2122"/>
      <c r="CD1309" s="2122"/>
      <c r="CE1309" s="76"/>
      <c r="CF1309" s="76"/>
      <c r="CG1309" s="77"/>
      <c r="CH1309" s="77"/>
      <c r="CN1309" s="85"/>
      <c r="CO1309" s="85"/>
      <c r="CP1309" s="85"/>
      <c r="CQ1309" s="85"/>
      <c r="CR1309" s="85"/>
      <c r="CS1309" s="85"/>
      <c r="CT1309" s="85"/>
      <c r="CU1309" s="85"/>
      <c r="CV1309" s="85"/>
    </row>
    <row r="1310" spans="1:100" ht="13.5" customHeight="1" x14ac:dyDescent="0.2">
      <c r="A1310" s="132" t="str">
        <f>+IF('⑧一覧からの作成用データ（異動届）'!$AC$53="印刷ＯＫ→",1,"")</f>
        <v/>
      </c>
      <c r="B1310" s="2413"/>
      <c r="C1310" s="2413"/>
      <c r="D1310" s="2396"/>
      <c r="E1310" s="2396"/>
      <c r="F1310" s="2413"/>
      <c r="G1310" s="2413"/>
      <c r="H1310" s="2396"/>
      <c r="I1310" s="2396"/>
      <c r="J1310" s="486"/>
      <c r="K1310" s="2096"/>
      <c r="L1310" s="2096"/>
      <c r="M1310" s="2096"/>
      <c r="N1310" s="2096"/>
      <c r="O1310" s="2096"/>
      <c r="P1310" s="2098"/>
      <c r="Q1310" s="2098"/>
      <c r="R1310" s="2098"/>
      <c r="S1310" s="2098"/>
      <c r="T1310" s="2098"/>
      <c r="U1310" s="2098"/>
      <c r="V1310" s="2098"/>
      <c r="W1310" s="2098"/>
      <c r="X1310" s="2098"/>
      <c r="Y1310" s="2098"/>
      <c r="Z1310" s="2098"/>
      <c r="AA1310" s="2098"/>
      <c r="AB1310" s="2098"/>
      <c r="AC1310" s="2098"/>
      <c r="AD1310" s="2098"/>
      <c r="AE1310" s="2098"/>
      <c r="AF1310" s="2098"/>
      <c r="AG1310" s="2098"/>
      <c r="AH1310" s="2098"/>
      <c r="AI1310" s="2098"/>
      <c r="AJ1310" s="2098"/>
      <c r="AK1310" s="2098"/>
      <c r="AL1310" s="2098"/>
      <c r="AM1310" s="2098"/>
      <c r="AN1310" s="2098"/>
      <c r="AO1310" s="2098"/>
      <c r="AP1310" s="2098"/>
      <c r="AQ1310" s="2098"/>
      <c r="AR1310" s="2098"/>
      <c r="AS1310" s="2098"/>
      <c r="AT1310" s="2098"/>
      <c r="AU1310" s="2098"/>
      <c r="AV1310" s="2098"/>
      <c r="AW1310" s="2098"/>
      <c r="AX1310" s="2098"/>
      <c r="AY1310" s="2098"/>
      <c r="AZ1310" s="2098"/>
      <c r="BA1310" s="2098"/>
      <c r="BB1310" s="2098"/>
      <c r="BC1310" s="2098"/>
      <c r="BD1310" s="2098"/>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76"/>
      <c r="CC1310" s="76"/>
      <c r="CD1310" s="76"/>
      <c r="CE1310" s="76"/>
      <c r="CF1310" s="76"/>
      <c r="CG1310" s="77"/>
      <c r="CH1310" s="77"/>
      <c r="CN1310" s="85"/>
      <c r="CO1310" s="85"/>
      <c r="CP1310" s="85"/>
      <c r="CQ1310" s="85"/>
      <c r="CR1310" s="85"/>
      <c r="CS1310" s="85"/>
      <c r="CT1310" s="85"/>
      <c r="CU1310" s="85"/>
      <c r="CV1310" s="85"/>
    </row>
    <row r="1311" spans="1:100" ht="13.5" customHeight="1" x14ac:dyDescent="0.2">
      <c r="A1311" s="132" t="str">
        <f>+IF('⑧一覧からの作成用データ（異動届）'!$AC$53="印刷ＯＫ→",1,"")</f>
        <v/>
      </c>
      <c r="B1311" s="2413"/>
      <c r="C1311" s="2413"/>
      <c r="D1311" s="2396"/>
      <c r="E1311" s="2396"/>
      <c r="F1311" s="2413"/>
      <c r="G1311" s="2413"/>
      <c r="H1311" s="2396"/>
      <c r="I1311" s="2396"/>
      <c r="J1311" s="486"/>
      <c r="K1311" s="66"/>
      <c r="L1311" s="66"/>
      <c r="M1311" s="66"/>
      <c r="N1311" s="66"/>
      <c r="O1311" s="66"/>
      <c r="P1311" s="485"/>
      <c r="Q1311" s="485"/>
      <c r="R1311" s="485"/>
      <c r="S1311" s="485"/>
      <c r="T1311" s="485"/>
      <c r="U1311" s="485"/>
      <c r="V1311" s="485"/>
      <c r="W1311" s="485"/>
      <c r="X1311" s="485"/>
      <c r="Y1311" s="485"/>
      <c r="Z1311" s="485"/>
      <c r="AA1311" s="485"/>
      <c r="AB1311" s="485"/>
      <c r="AC1311" s="485"/>
      <c r="AD1311" s="485"/>
      <c r="AE1311" s="485"/>
      <c r="AF1311" s="485"/>
      <c r="AG1311" s="485"/>
      <c r="AH1311" s="485"/>
      <c r="AI1311" s="485"/>
      <c r="AJ1311" s="485"/>
      <c r="AK1311" s="485"/>
      <c r="AL1311" s="485"/>
      <c r="AM1311" s="485"/>
      <c r="AN1311" s="485"/>
      <c r="AO1311" s="485"/>
      <c r="AP1311" s="485"/>
      <c r="AQ1311" s="48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76"/>
      <c r="CC1311" s="76"/>
      <c r="CD1311" s="76"/>
      <c r="CE1311" s="76"/>
      <c r="CF1311" s="76"/>
      <c r="CG1311" s="77"/>
      <c r="CH1311" s="77"/>
      <c r="CN1311" s="85"/>
      <c r="CO1311" s="85"/>
      <c r="CP1311" s="85"/>
      <c r="CQ1311" s="85"/>
      <c r="CR1311" s="85"/>
      <c r="CS1311" s="85"/>
      <c r="CT1311" s="85"/>
      <c r="CU1311" s="85"/>
      <c r="CV1311" s="85"/>
    </row>
    <row r="1312" spans="1:100" ht="6" customHeight="1" x14ac:dyDescent="0.2">
      <c r="A1312" s="132" t="str">
        <f>+IF('⑧一覧からの作成用データ（異動届）'!$AC$54="印刷ＯＫ→",1,"")</f>
        <v/>
      </c>
      <c r="B1312" s="82"/>
      <c r="C1312" s="2414" t="s">
        <v>113</v>
      </c>
      <c r="D1312" s="2414"/>
      <c r="E1312" s="2414"/>
      <c r="F1312" s="2414"/>
      <c r="G1312" s="2414"/>
      <c r="H1312" s="2414"/>
      <c r="I1312" s="82"/>
      <c r="J1312" s="82"/>
      <c r="K1312" s="82"/>
      <c r="L1312" s="82"/>
      <c r="M1312" s="82"/>
      <c r="N1312" s="82"/>
      <c r="O1312" s="82"/>
      <c r="P1312" s="82"/>
      <c r="Q1312" s="82"/>
      <c r="R1312" s="82"/>
      <c r="S1312" s="82"/>
      <c r="T1312" s="82"/>
      <c r="U1312" s="82"/>
      <c r="V1312" s="82"/>
      <c r="W1312" s="82"/>
      <c r="X1312" s="82"/>
      <c r="Y1312" s="82"/>
      <c r="Z1312" s="82"/>
      <c r="AA1312" s="82"/>
      <c r="AB1312" s="82"/>
      <c r="AC1312" s="82"/>
      <c r="AD1312" s="82"/>
      <c r="AE1312" s="82"/>
      <c r="AF1312" s="82"/>
      <c r="AG1312" s="82"/>
      <c r="AH1312" s="82"/>
      <c r="AI1312" s="82"/>
      <c r="AJ1312" s="82"/>
      <c r="AK1312" s="82"/>
      <c r="AL1312" s="82"/>
      <c r="AM1312" s="82"/>
      <c r="AN1312" s="82"/>
      <c r="AO1312" s="82"/>
      <c r="AP1312" s="82"/>
      <c r="AQ1312" s="82"/>
      <c r="AR1312" s="82"/>
      <c r="AS1312" s="82"/>
      <c r="AT1312" s="82"/>
      <c r="AU1312" s="82"/>
      <c r="AV1312" s="82"/>
      <c r="AW1312" s="82"/>
      <c r="AX1312" s="82"/>
      <c r="AY1312" s="82"/>
      <c r="AZ1312" s="82"/>
      <c r="BA1312" s="82"/>
      <c r="BB1312" s="82"/>
      <c r="BC1312" s="82"/>
      <c r="BD1312" s="82"/>
      <c r="BE1312" s="82"/>
      <c r="BF1312" s="82"/>
      <c r="BG1312" s="82"/>
      <c r="BH1312" s="82"/>
      <c r="BI1312" s="82"/>
      <c r="BJ1312" s="82"/>
      <c r="BK1312" s="82"/>
      <c r="BL1312" s="82"/>
      <c r="BM1312" s="82"/>
      <c r="BN1312" s="82"/>
      <c r="BO1312" s="82"/>
      <c r="BP1312" s="82"/>
      <c r="BQ1312" s="82"/>
      <c r="BR1312" s="82"/>
      <c r="BS1312" s="82"/>
      <c r="BT1312" s="82"/>
      <c r="BU1312" s="82"/>
      <c r="BV1312" s="82"/>
      <c r="BW1312" s="82"/>
      <c r="BX1312" s="82"/>
      <c r="BY1312" s="82"/>
      <c r="BZ1312" s="82"/>
      <c r="CA1312" s="82"/>
      <c r="CB1312" s="82"/>
      <c r="CC1312" s="82"/>
      <c r="CD1312" s="82"/>
      <c r="CE1312" s="82"/>
      <c r="CF1312" s="82"/>
    </row>
    <row r="1313" spans="1:100" ht="12.75" customHeight="1" x14ac:dyDescent="0.2">
      <c r="A1313" s="132" t="str">
        <f>+IF('⑧一覧からの作成用データ（異動届）'!$AC$54="印刷ＯＫ→",1,"")</f>
        <v/>
      </c>
      <c r="B1313" s="82"/>
      <c r="C1313" s="2414"/>
      <c r="D1313" s="2414"/>
      <c r="E1313" s="2414"/>
      <c r="F1313" s="2414"/>
      <c r="G1313" s="2414"/>
      <c r="H1313" s="2414"/>
      <c r="I1313" s="82"/>
      <c r="J1313" s="82"/>
      <c r="K1313" s="2415" t="s">
        <v>511</v>
      </c>
      <c r="L1313" s="2415"/>
      <c r="M1313" s="2415"/>
      <c r="N1313" s="2415"/>
      <c r="O1313" s="2415"/>
      <c r="P1313" s="2415"/>
      <c r="Q1313" s="2415"/>
      <c r="R1313" s="2415"/>
      <c r="S1313" s="2415"/>
      <c r="T1313" s="2415"/>
      <c r="U1313" s="2415"/>
      <c r="V1313" s="2415"/>
      <c r="W1313" s="2415"/>
      <c r="X1313" s="2415"/>
      <c r="Y1313" s="2415"/>
      <c r="Z1313" s="2415"/>
      <c r="AA1313" s="2415"/>
      <c r="AB1313" s="2417" t="s">
        <v>481</v>
      </c>
      <c r="AC1313" s="2417"/>
      <c r="AD1313" s="2417"/>
      <c r="AE1313" s="2417"/>
      <c r="AF1313" s="2417"/>
      <c r="AG1313" s="2417"/>
      <c r="AH1313" s="2417"/>
      <c r="AI1313" s="2417"/>
      <c r="AJ1313" s="2417"/>
      <c r="AK1313" s="2417"/>
      <c r="AL1313" s="2417"/>
      <c r="AM1313" s="2417"/>
      <c r="AN1313" s="2417"/>
      <c r="AO1313" s="2417"/>
      <c r="AP1313" s="2417"/>
      <c r="AQ1313" s="2417"/>
      <c r="AR1313" s="2417"/>
      <c r="AS1313" s="2417"/>
      <c r="AT1313" s="2417"/>
      <c r="AU1313" s="2417"/>
      <c r="AV1313" s="2417"/>
      <c r="AW1313" s="2417"/>
      <c r="AX1313" s="2419" t="s">
        <v>26</v>
      </c>
      <c r="AY1313" s="2420"/>
      <c r="AZ1313" s="2420"/>
      <c r="BA1313" s="2421"/>
      <c r="BB1313" s="2428"/>
      <c r="BC1313" s="2429"/>
      <c r="BD1313" s="2429"/>
      <c r="BE1313" s="2429"/>
      <c r="BF1313" s="2429"/>
      <c r="BG1313" s="2429"/>
      <c r="BH1313" s="2429"/>
      <c r="BI1313" s="2429"/>
      <c r="BJ1313" s="2429"/>
      <c r="BK1313" s="2429"/>
      <c r="BL1313" s="2429"/>
      <c r="BM1313" s="2429"/>
      <c r="BN1313" s="2429"/>
      <c r="BO1313" s="2429"/>
      <c r="BP1313" s="2429"/>
      <c r="BQ1313" s="2429"/>
      <c r="BR1313" s="2429"/>
      <c r="BS1313" s="2429"/>
      <c r="BT1313" s="2430"/>
      <c r="BU1313" s="697" t="s">
        <v>28</v>
      </c>
      <c r="BV1313" s="2051"/>
      <c r="BW1313" s="2051"/>
      <c r="BX1313" s="2051"/>
      <c r="BY1313" s="2051"/>
      <c r="BZ1313" s="2051"/>
      <c r="CA1313" s="2051"/>
      <c r="CB1313" s="2051"/>
      <c r="CC1313" s="2051"/>
      <c r="CD1313" s="2053"/>
      <c r="CE1313" s="82"/>
      <c r="CF1313" s="82"/>
    </row>
    <row r="1314" spans="1:100" ht="12.75" customHeight="1" x14ac:dyDescent="0.2">
      <c r="A1314" s="132" t="str">
        <f>+IF('⑧一覧からの作成用データ（異動届）'!$AC$54="印刷ＯＫ→",1,"")</f>
        <v/>
      </c>
      <c r="B1314" s="82"/>
      <c r="C1314" s="2414"/>
      <c r="D1314" s="2414"/>
      <c r="E1314" s="2414"/>
      <c r="F1314" s="2414"/>
      <c r="G1314" s="2414"/>
      <c r="H1314" s="2414"/>
      <c r="I1314" s="82"/>
      <c r="J1314" s="82"/>
      <c r="K1314" s="2415"/>
      <c r="L1314" s="2415"/>
      <c r="M1314" s="2415"/>
      <c r="N1314" s="2415"/>
      <c r="O1314" s="2415"/>
      <c r="P1314" s="2415"/>
      <c r="Q1314" s="2415"/>
      <c r="R1314" s="2415"/>
      <c r="S1314" s="2415"/>
      <c r="T1314" s="2415"/>
      <c r="U1314" s="2415"/>
      <c r="V1314" s="2415"/>
      <c r="W1314" s="2415"/>
      <c r="X1314" s="2415"/>
      <c r="Y1314" s="2415"/>
      <c r="Z1314" s="2415"/>
      <c r="AA1314" s="2415"/>
      <c r="AB1314" s="2417"/>
      <c r="AC1314" s="2417"/>
      <c r="AD1314" s="2417"/>
      <c r="AE1314" s="2417"/>
      <c r="AF1314" s="2417"/>
      <c r="AG1314" s="2417"/>
      <c r="AH1314" s="2417"/>
      <c r="AI1314" s="2417"/>
      <c r="AJ1314" s="2417"/>
      <c r="AK1314" s="2417"/>
      <c r="AL1314" s="2417"/>
      <c r="AM1314" s="2417"/>
      <c r="AN1314" s="2417"/>
      <c r="AO1314" s="2417"/>
      <c r="AP1314" s="2417"/>
      <c r="AQ1314" s="2417"/>
      <c r="AR1314" s="2417"/>
      <c r="AS1314" s="2417"/>
      <c r="AT1314" s="2417"/>
      <c r="AU1314" s="2417"/>
      <c r="AV1314" s="2417"/>
      <c r="AW1314" s="2417"/>
      <c r="AX1314" s="2422"/>
      <c r="AY1314" s="2423"/>
      <c r="AZ1314" s="2423"/>
      <c r="BA1314" s="2424"/>
      <c r="BB1314" s="2431"/>
      <c r="BC1314" s="2432"/>
      <c r="BD1314" s="2432"/>
      <c r="BE1314" s="2432"/>
      <c r="BF1314" s="2432"/>
      <c r="BG1314" s="2432"/>
      <c r="BH1314" s="2432"/>
      <c r="BI1314" s="2432"/>
      <c r="BJ1314" s="2432"/>
      <c r="BK1314" s="2432"/>
      <c r="BL1314" s="2432"/>
      <c r="BM1314" s="2432"/>
      <c r="BN1314" s="2432"/>
      <c r="BO1314" s="2432"/>
      <c r="BP1314" s="2432"/>
      <c r="BQ1314" s="2432"/>
      <c r="BR1314" s="2432"/>
      <c r="BS1314" s="2432"/>
      <c r="BT1314" s="2433"/>
      <c r="BU1314" s="1559"/>
      <c r="BV1314" s="2052"/>
      <c r="BW1314" s="2052"/>
      <c r="BX1314" s="2052"/>
      <c r="BY1314" s="2052"/>
      <c r="BZ1314" s="2052"/>
      <c r="CA1314" s="2052"/>
      <c r="CB1314" s="2052"/>
      <c r="CC1314" s="2052"/>
      <c r="CD1314" s="2054"/>
      <c r="CE1314" s="83"/>
      <c r="CF1314" s="83"/>
    </row>
    <row r="1315" spans="1:100" ht="12.75" customHeight="1" x14ac:dyDescent="0.2">
      <c r="A1315" s="132" t="str">
        <f>+IF('⑧一覧からの作成用データ（異動届）'!$AC$54="印刷ＯＫ→",1,"")</f>
        <v/>
      </c>
      <c r="B1315" s="82"/>
      <c r="C1315" s="82"/>
      <c r="D1315" s="82"/>
      <c r="E1315" s="82"/>
      <c r="F1315" s="82"/>
      <c r="G1315" s="82"/>
      <c r="H1315" s="82"/>
      <c r="I1315" s="82"/>
      <c r="J1315" s="82"/>
      <c r="K1315" s="2415"/>
      <c r="L1315" s="2415"/>
      <c r="M1315" s="2415"/>
      <c r="N1315" s="2415"/>
      <c r="O1315" s="2415"/>
      <c r="P1315" s="2415"/>
      <c r="Q1315" s="2415"/>
      <c r="R1315" s="2415"/>
      <c r="S1315" s="2415"/>
      <c r="T1315" s="2415"/>
      <c r="U1315" s="2415"/>
      <c r="V1315" s="2415"/>
      <c r="W1315" s="2415"/>
      <c r="X1315" s="2415"/>
      <c r="Y1315" s="2415"/>
      <c r="Z1315" s="2415"/>
      <c r="AA1315" s="2415"/>
      <c r="AB1315" s="2417"/>
      <c r="AC1315" s="2417"/>
      <c r="AD1315" s="2417"/>
      <c r="AE1315" s="2417"/>
      <c r="AF1315" s="2417"/>
      <c r="AG1315" s="2417"/>
      <c r="AH1315" s="2417"/>
      <c r="AI1315" s="2417"/>
      <c r="AJ1315" s="2417"/>
      <c r="AK1315" s="2417"/>
      <c r="AL1315" s="2417"/>
      <c r="AM1315" s="2417"/>
      <c r="AN1315" s="2417"/>
      <c r="AO1315" s="2417"/>
      <c r="AP1315" s="2417"/>
      <c r="AQ1315" s="2417"/>
      <c r="AR1315" s="2417"/>
      <c r="AS1315" s="2417"/>
      <c r="AT1315" s="2417"/>
      <c r="AU1315" s="2417"/>
      <c r="AV1315" s="2417"/>
      <c r="AW1315" s="2417"/>
      <c r="AX1315" s="2422"/>
      <c r="AY1315" s="2423"/>
      <c r="AZ1315" s="2423"/>
      <c r="BA1315" s="2424"/>
      <c r="BB1315" s="2431"/>
      <c r="BC1315" s="2432"/>
      <c r="BD1315" s="2432"/>
      <c r="BE1315" s="2432"/>
      <c r="BF1315" s="2432"/>
      <c r="BG1315" s="2432"/>
      <c r="BH1315" s="2432"/>
      <c r="BI1315" s="2432"/>
      <c r="BJ1315" s="2432"/>
      <c r="BK1315" s="2432"/>
      <c r="BL1315" s="2432"/>
      <c r="BM1315" s="2432"/>
      <c r="BN1315" s="2432"/>
      <c r="BO1315" s="2432"/>
      <c r="BP1315" s="2432"/>
      <c r="BQ1315" s="2432"/>
      <c r="BR1315" s="2432"/>
      <c r="BS1315" s="2432"/>
      <c r="BT1315" s="2433"/>
      <c r="BU1315" s="2437" t="s">
        <v>27</v>
      </c>
      <c r="BV1315" s="2397" t="s">
        <v>29</v>
      </c>
      <c r="BW1315" s="2397"/>
      <c r="BX1315" s="2397"/>
      <c r="BY1315" s="2397"/>
      <c r="BZ1315" s="2398"/>
      <c r="CA1315" s="1683" t="s">
        <v>30</v>
      </c>
      <c r="CB1315" s="2397"/>
      <c r="CC1315" s="2397"/>
      <c r="CD1315" s="2398"/>
      <c r="CE1315" s="76"/>
      <c r="CF1315" s="76"/>
    </row>
    <row r="1316" spans="1:100" ht="12.75" customHeight="1" x14ac:dyDescent="0.2">
      <c r="A1316" s="132" t="str">
        <f>+IF('⑧一覧からの作成用データ（異動届）'!$AC$54="印刷ＯＫ→",1,"")</f>
        <v/>
      </c>
      <c r="B1316" s="82"/>
      <c r="C1316" s="82">
        <v>3</v>
      </c>
      <c r="D1316" s="82"/>
      <c r="E1316" s="82"/>
      <c r="F1316" s="82"/>
      <c r="G1316" s="82"/>
      <c r="H1316" s="82">
        <v>2</v>
      </c>
      <c r="I1316" s="82">
        <v>1</v>
      </c>
      <c r="J1316" s="82"/>
      <c r="K1316" s="2415"/>
      <c r="L1316" s="2415"/>
      <c r="M1316" s="2415"/>
      <c r="N1316" s="2415"/>
      <c r="O1316" s="2415"/>
      <c r="P1316" s="2415"/>
      <c r="Q1316" s="2415"/>
      <c r="R1316" s="2415"/>
      <c r="S1316" s="2415"/>
      <c r="T1316" s="2415"/>
      <c r="U1316" s="2415"/>
      <c r="V1316" s="2415"/>
      <c r="W1316" s="2415"/>
      <c r="X1316" s="2415"/>
      <c r="Y1316" s="2415"/>
      <c r="Z1316" s="2415"/>
      <c r="AA1316" s="2415"/>
      <c r="AB1316" s="2417"/>
      <c r="AC1316" s="2417"/>
      <c r="AD1316" s="2417"/>
      <c r="AE1316" s="2417"/>
      <c r="AF1316" s="2417"/>
      <c r="AG1316" s="2417"/>
      <c r="AH1316" s="2417"/>
      <c r="AI1316" s="2417"/>
      <c r="AJ1316" s="2417"/>
      <c r="AK1316" s="2417"/>
      <c r="AL1316" s="2417"/>
      <c r="AM1316" s="2417"/>
      <c r="AN1316" s="2417"/>
      <c r="AO1316" s="2417"/>
      <c r="AP1316" s="2417"/>
      <c r="AQ1316" s="2417"/>
      <c r="AR1316" s="2417"/>
      <c r="AS1316" s="2417"/>
      <c r="AT1316" s="2417"/>
      <c r="AU1316" s="2417"/>
      <c r="AV1316" s="2417"/>
      <c r="AW1316" s="2417"/>
      <c r="AX1316" s="2422"/>
      <c r="AY1316" s="2423"/>
      <c r="AZ1316" s="2423"/>
      <c r="BA1316" s="2424"/>
      <c r="BB1316" s="2431"/>
      <c r="BC1316" s="2432"/>
      <c r="BD1316" s="2432"/>
      <c r="BE1316" s="2432"/>
      <c r="BF1316" s="2432"/>
      <c r="BG1316" s="2432"/>
      <c r="BH1316" s="2432"/>
      <c r="BI1316" s="2432"/>
      <c r="BJ1316" s="2432"/>
      <c r="BK1316" s="2432"/>
      <c r="BL1316" s="2432"/>
      <c r="BM1316" s="2432"/>
      <c r="BN1316" s="2432"/>
      <c r="BO1316" s="2432"/>
      <c r="BP1316" s="2432"/>
      <c r="BQ1316" s="2432"/>
      <c r="BR1316" s="2432"/>
      <c r="BS1316" s="2432"/>
      <c r="BT1316" s="2433"/>
      <c r="BU1316" s="2437"/>
      <c r="BV1316" s="2399"/>
      <c r="BW1316" s="2399"/>
      <c r="BX1316" s="2399"/>
      <c r="BY1316" s="2399"/>
      <c r="BZ1316" s="2400"/>
      <c r="CA1316" s="2401"/>
      <c r="CB1316" s="2399"/>
      <c r="CC1316" s="2399"/>
      <c r="CD1316" s="2400"/>
      <c r="CE1316" s="76"/>
      <c r="CF1316" s="76"/>
    </row>
    <row r="1317" spans="1:100" ht="12.75" customHeight="1" x14ac:dyDescent="0.2">
      <c r="A1317" s="132" t="str">
        <f>+IF('⑧一覧からの作成用データ（異動届）'!$AC$54="印刷ＯＫ→",1,"")</f>
        <v/>
      </c>
      <c r="B1317" s="2413" t="s">
        <v>67</v>
      </c>
      <c r="C1317" s="2413" t="s">
        <v>66</v>
      </c>
      <c r="D1317" s="2396" t="s">
        <v>65</v>
      </c>
      <c r="E1317" s="2396" t="s">
        <v>64</v>
      </c>
      <c r="F1317" s="2413" t="s">
        <v>63</v>
      </c>
      <c r="G1317" s="2413" t="s">
        <v>62</v>
      </c>
      <c r="H1317" s="2396" t="s">
        <v>61</v>
      </c>
      <c r="I1317" s="2396" t="s">
        <v>60</v>
      </c>
      <c r="J1317" s="486"/>
      <c r="K1317" s="2415"/>
      <c r="L1317" s="2415"/>
      <c r="M1317" s="2415"/>
      <c r="N1317" s="2415"/>
      <c r="O1317" s="2415"/>
      <c r="P1317" s="2415"/>
      <c r="Q1317" s="2415"/>
      <c r="R1317" s="2415"/>
      <c r="S1317" s="2415"/>
      <c r="T1317" s="2415"/>
      <c r="U1317" s="2415"/>
      <c r="V1317" s="2415"/>
      <c r="W1317" s="2415"/>
      <c r="X1317" s="2415"/>
      <c r="Y1317" s="2415"/>
      <c r="Z1317" s="2415"/>
      <c r="AA1317" s="2415"/>
      <c r="AB1317" s="2417"/>
      <c r="AC1317" s="2417"/>
      <c r="AD1317" s="2417"/>
      <c r="AE1317" s="2417"/>
      <c r="AF1317" s="2417"/>
      <c r="AG1317" s="2417"/>
      <c r="AH1317" s="2417"/>
      <c r="AI1317" s="2417"/>
      <c r="AJ1317" s="2417"/>
      <c r="AK1317" s="2417"/>
      <c r="AL1317" s="2417"/>
      <c r="AM1317" s="2417"/>
      <c r="AN1317" s="2417"/>
      <c r="AO1317" s="2417"/>
      <c r="AP1317" s="2417"/>
      <c r="AQ1317" s="2417"/>
      <c r="AR1317" s="2417"/>
      <c r="AS1317" s="2417"/>
      <c r="AT1317" s="2417"/>
      <c r="AU1317" s="2417"/>
      <c r="AV1317" s="2417"/>
      <c r="AW1317" s="2417"/>
      <c r="AX1317" s="2422"/>
      <c r="AY1317" s="2423"/>
      <c r="AZ1317" s="2423"/>
      <c r="BA1317" s="2424"/>
      <c r="BB1317" s="2431"/>
      <c r="BC1317" s="2432"/>
      <c r="BD1317" s="2432"/>
      <c r="BE1317" s="2432"/>
      <c r="BF1317" s="2432"/>
      <c r="BG1317" s="2432"/>
      <c r="BH1317" s="2432"/>
      <c r="BI1317" s="2432"/>
      <c r="BJ1317" s="2432"/>
      <c r="BK1317" s="2432"/>
      <c r="BL1317" s="2432"/>
      <c r="BM1317" s="2432"/>
      <c r="BN1317" s="2432"/>
      <c r="BO1317" s="2432"/>
      <c r="BP1317" s="2432"/>
      <c r="BQ1317" s="2432"/>
      <c r="BR1317" s="2432"/>
      <c r="BS1317" s="2432"/>
      <c r="BT1317" s="2433"/>
      <c r="BU1317" s="2437"/>
      <c r="BV1317" s="2397" t="s">
        <v>32</v>
      </c>
      <c r="BW1317" s="2397"/>
      <c r="BX1317" s="2397"/>
      <c r="BY1317" s="2397"/>
      <c r="BZ1317" s="2398"/>
      <c r="CA1317" s="1683" t="s">
        <v>31</v>
      </c>
      <c r="CB1317" s="2397"/>
      <c r="CC1317" s="2397"/>
      <c r="CD1317" s="2398"/>
      <c r="CE1317" s="76"/>
      <c r="CF1317" s="76"/>
    </row>
    <row r="1318" spans="1:100" ht="13.5" customHeight="1" x14ac:dyDescent="0.2">
      <c r="A1318" s="132" t="str">
        <f>+IF('⑧一覧からの作成用データ（異動届）'!$AC$54="印刷ＯＫ→",1,"")</f>
        <v/>
      </c>
      <c r="B1318" s="2413"/>
      <c r="C1318" s="2413"/>
      <c r="D1318" s="2396"/>
      <c r="E1318" s="2396"/>
      <c r="F1318" s="2413"/>
      <c r="G1318" s="2413"/>
      <c r="H1318" s="2396"/>
      <c r="I1318" s="2396"/>
      <c r="J1318" s="486"/>
      <c r="K1318" s="2416"/>
      <c r="L1318" s="2416"/>
      <c r="M1318" s="2416"/>
      <c r="N1318" s="2416"/>
      <c r="O1318" s="2416"/>
      <c r="P1318" s="2416"/>
      <c r="Q1318" s="2416"/>
      <c r="R1318" s="2416"/>
      <c r="S1318" s="2416"/>
      <c r="T1318" s="2416"/>
      <c r="U1318" s="2416"/>
      <c r="V1318" s="2416"/>
      <c r="W1318" s="2416"/>
      <c r="X1318" s="2416"/>
      <c r="Y1318" s="2416"/>
      <c r="Z1318" s="2416"/>
      <c r="AA1318" s="2416"/>
      <c r="AB1318" s="2418"/>
      <c r="AC1318" s="2418"/>
      <c r="AD1318" s="2418"/>
      <c r="AE1318" s="2418"/>
      <c r="AF1318" s="2418"/>
      <c r="AG1318" s="2418"/>
      <c r="AH1318" s="2418"/>
      <c r="AI1318" s="2418"/>
      <c r="AJ1318" s="2418"/>
      <c r="AK1318" s="2418"/>
      <c r="AL1318" s="2418"/>
      <c r="AM1318" s="2418"/>
      <c r="AN1318" s="2418"/>
      <c r="AO1318" s="2418"/>
      <c r="AP1318" s="2418"/>
      <c r="AQ1318" s="2418"/>
      <c r="AR1318" s="2418"/>
      <c r="AS1318" s="2418"/>
      <c r="AT1318" s="2418"/>
      <c r="AU1318" s="2418"/>
      <c r="AV1318" s="2418"/>
      <c r="AW1318" s="2418"/>
      <c r="AX1318" s="2425"/>
      <c r="AY1318" s="2426"/>
      <c r="AZ1318" s="2426"/>
      <c r="BA1318" s="2427"/>
      <c r="BB1318" s="2434"/>
      <c r="BC1318" s="2435"/>
      <c r="BD1318" s="2435"/>
      <c r="BE1318" s="2435"/>
      <c r="BF1318" s="2435"/>
      <c r="BG1318" s="2435"/>
      <c r="BH1318" s="2435"/>
      <c r="BI1318" s="2435"/>
      <c r="BJ1318" s="2435"/>
      <c r="BK1318" s="2435"/>
      <c r="BL1318" s="2435"/>
      <c r="BM1318" s="2435"/>
      <c r="BN1318" s="2435"/>
      <c r="BO1318" s="2435"/>
      <c r="BP1318" s="2435"/>
      <c r="BQ1318" s="2435"/>
      <c r="BR1318" s="2435"/>
      <c r="BS1318" s="2435"/>
      <c r="BT1318" s="2436"/>
      <c r="BU1318" s="2437"/>
      <c r="BV1318" s="2399"/>
      <c r="BW1318" s="2399"/>
      <c r="BX1318" s="2399"/>
      <c r="BY1318" s="2399"/>
      <c r="BZ1318" s="2400"/>
      <c r="CA1318" s="2401"/>
      <c r="CB1318" s="2399"/>
      <c r="CC1318" s="2399"/>
      <c r="CD1318" s="2400"/>
      <c r="CE1318" s="76"/>
      <c r="CF1318" s="76"/>
      <c r="CG1318" s="84"/>
      <c r="CL1318" s="85"/>
      <c r="CM1318" s="85"/>
      <c r="CN1318" s="85"/>
      <c r="CO1318" s="85"/>
      <c r="CP1318" s="85"/>
      <c r="CQ1318" s="85"/>
      <c r="CR1318" s="85"/>
      <c r="CS1318" s="85"/>
      <c r="CT1318" s="85"/>
    </row>
    <row r="1319" spans="1:100" ht="13.5" customHeight="1" x14ac:dyDescent="0.2">
      <c r="A1319" s="132" t="str">
        <f>+IF('⑧一覧からの作成用データ（異動届）'!$AC$54="印刷ＯＫ→",1,"")</f>
        <v/>
      </c>
      <c r="B1319" s="2413"/>
      <c r="C1319" s="2413"/>
      <c r="D1319" s="2396"/>
      <c r="E1319" s="2396"/>
      <c r="F1319" s="2413"/>
      <c r="G1319" s="2413"/>
      <c r="H1319" s="2396"/>
      <c r="I1319" s="2396"/>
      <c r="J1319" s="486"/>
      <c r="K1319" s="45"/>
      <c r="L1319" s="25"/>
      <c r="M1319" s="25"/>
      <c r="N1319" s="25"/>
      <c r="O1319" s="25"/>
      <c r="P1319" s="25"/>
      <c r="Q1319" s="25"/>
      <c r="R1319" s="25"/>
      <c r="S1319" s="25"/>
      <c r="T1319" s="25"/>
      <c r="U1319" s="25"/>
      <c r="V1319" s="25"/>
      <c r="W1319" s="25"/>
      <c r="X1319" s="25"/>
      <c r="Y1319" s="46"/>
      <c r="Z1319" s="2402" t="s">
        <v>519</v>
      </c>
      <c r="AA1319" s="2403"/>
      <c r="AB1319" s="2408" t="s">
        <v>21</v>
      </c>
      <c r="AC1319" s="2409"/>
      <c r="AD1319" s="2409"/>
      <c r="AE1319" s="2409"/>
      <c r="AF1319" s="2409"/>
      <c r="AG1319" s="2410"/>
      <c r="AH1319" s="1682" t="s">
        <v>543</v>
      </c>
      <c r="AI1319" s="1683"/>
      <c r="AJ1319" s="2097" t="str">
        <f>①伊勢崎市における事業所基本情報!$K$26&amp;"-"&amp;①伊勢崎市における事業所基本情報!Q26&amp;""</f>
        <v>-</v>
      </c>
      <c r="AK1319" s="2097"/>
      <c r="AL1319" s="2097"/>
      <c r="AM1319" s="2097"/>
      <c r="AN1319" s="2097"/>
      <c r="AO1319" s="2097"/>
      <c r="AP1319" s="2097"/>
      <c r="AQ1319" s="2097"/>
      <c r="AR1319" s="25"/>
      <c r="AS1319" s="25"/>
      <c r="AT1319" s="25"/>
      <c r="AU1319" s="25"/>
      <c r="AV1319" s="25"/>
      <c r="AW1319" s="25"/>
      <c r="AX1319" s="25"/>
      <c r="AY1319" s="76"/>
      <c r="AZ1319" s="76"/>
      <c r="BA1319" s="76"/>
      <c r="BB1319" s="76"/>
      <c r="BC1319" s="76"/>
      <c r="BD1319" s="25"/>
      <c r="BE1319" s="25"/>
      <c r="BF1319" s="25"/>
      <c r="BG1319" s="25"/>
      <c r="BH1319" s="2386" t="s">
        <v>492</v>
      </c>
      <c r="BI1319" s="2386"/>
      <c r="BJ1319" s="2386"/>
      <c r="BK1319" s="2386"/>
      <c r="BL1319" s="2386"/>
      <c r="BM1319" s="2386"/>
      <c r="BN1319" s="2386"/>
      <c r="BO1319" s="2411" t="str">
        <f>①伊勢崎市における事業所基本情報!$CG$18&amp;""</f>
        <v/>
      </c>
      <c r="BP1319" s="2392"/>
      <c r="BQ1319" s="2392" t="str">
        <f>①伊勢崎市における事業所基本情報!$CH$18&amp;""</f>
        <v/>
      </c>
      <c r="BR1319" s="2392"/>
      <c r="BS1319" s="2392" t="str">
        <f>①伊勢崎市における事業所基本情報!$CI$18&amp;""</f>
        <v/>
      </c>
      <c r="BT1319" s="2392"/>
      <c r="BU1319" s="2392" t="str">
        <f>①伊勢崎市における事業所基本情報!$CJ$18&amp;""</f>
        <v/>
      </c>
      <c r="BV1319" s="2392"/>
      <c r="BW1319" s="2392" t="str">
        <f>①伊勢崎市における事業所基本情報!$CK$18&amp;""</f>
        <v/>
      </c>
      <c r="BX1319" s="2392"/>
      <c r="BY1319" s="2392" t="str">
        <f>①伊勢崎市における事業所基本情報!$CL$18&amp;""</f>
        <v/>
      </c>
      <c r="BZ1319" s="2392"/>
      <c r="CA1319" s="2392" t="str">
        <f>①伊勢崎市における事業所基本情報!$CM$18&amp;""</f>
        <v/>
      </c>
      <c r="CB1319" s="2392"/>
      <c r="CC1319" s="2392" t="str">
        <f>①伊勢崎市における事業所基本情報!$CN$18&amp;""</f>
        <v/>
      </c>
      <c r="CD1319" s="2394"/>
      <c r="CE1319" s="86"/>
      <c r="CF1319" s="86"/>
      <c r="CG1319" s="84"/>
      <c r="CL1319" s="85"/>
      <c r="CM1319" s="85"/>
      <c r="CN1319" s="85"/>
      <c r="CO1319" s="85"/>
      <c r="CP1319" s="85"/>
      <c r="CQ1319" s="85"/>
      <c r="CR1319" s="85"/>
      <c r="CS1319" s="85"/>
      <c r="CT1319" s="85"/>
    </row>
    <row r="1320" spans="1:100" ht="12" customHeight="1" x14ac:dyDescent="0.2">
      <c r="A1320" s="132" t="str">
        <f>+IF('⑧一覧からの作成用データ（異動届）'!$AC$54="印刷ＯＫ→",1,"")</f>
        <v/>
      </c>
      <c r="B1320" s="2413"/>
      <c r="C1320" s="2413"/>
      <c r="D1320" s="2396"/>
      <c r="E1320" s="2396"/>
      <c r="F1320" s="2413"/>
      <c r="G1320" s="2413"/>
      <c r="H1320" s="2396"/>
      <c r="I1320" s="2396"/>
      <c r="J1320" s="486"/>
      <c r="K1320" s="47"/>
      <c r="L1320" s="76"/>
      <c r="M1320" s="76"/>
      <c r="N1320" s="76"/>
      <c r="O1320" s="76"/>
      <c r="P1320" s="76"/>
      <c r="Q1320" s="76"/>
      <c r="R1320" s="76"/>
      <c r="S1320" s="76"/>
      <c r="T1320" s="76"/>
      <c r="U1320" s="76"/>
      <c r="V1320" s="76"/>
      <c r="W1320" s="76"/>
      <c r="X1320" s="76"/>
      <c r="Y1320" s="48"/>
      <c r="Z1320" s="2404"/>
      <c r="AA1320" s="2405"/>
      <c r="AB1320" s="1640"/>
      <c r="AC1320" s="1590"/>
      <c r="AD1320" s="1590"/>
      <c r="AE1320" s="1590"/>
      <c r="AF1320" s="1590"/>
      <c r="AG1320" s="1641"/>
      <c r="AH1320" s="1568" t="str">
        <f>①伊勢崎市における事業所基本情報!$I$27&amp;""</f>
        <v/>
      </c>
      <c r="AI1320" s="1569"/>
      <c r="AJ1320" s="1569"/>
      <c r="AK1320" s="1569"/>
      <c r="AL1320" s="1569"/>
      <c r="AM1320" s="1569"/>
      <c r="AN1320" s="1569"/>
      <c r="AO1320" s="1569"/>
      <c r="AP1320" s="1569"/>
      <c r="AQ1320" s="1569"/>
      <c r="AR1320" s="1569"/>
      <c r="AS1320" s="1569"/>
      <c r="AT1320" s="1569"/>
      <c r="AU1320" s="1569"/>
      <c r="AV1320" s="1569"/>
      <c r="AW1320" s="1569"/>
      <c r="AX1320" s="1569"/>
      <c r="AY1320" s="1569"/>
      <c r="AZ1320" s="1569"/>
      <c r="BA1320" s="1569"/>
      <c r="BB1320" s="1569"/>
      <c r="BC1320" s="1569"/>
      <c r="BD1320" s="1569"/>
      <c r="BE1320" s="1569"/>
      <c r="BF1320" s="1569"/>
      <c r="BG1320" s="1569"/>
      <c r="BH1320" s="2386"/>
      <c r="BI1320" s="2386"/>
      <c r="BJ1320" s="2386"/>
      <c r="BK1320" s="2386"/>
      <c r="BL1320" s="2386"/>
      <c r="BM1320" s="2386"/>
      <c r="BN1320" s="2386"/>
      <c r="BO1320" s="2412"/>
      <c r="BP1320" s="2393"/>
      <c r="BQ1320" s="2393"/>
      <c r="BR1320" s="2393"/>
      <c r="BS1320" s="2393"/>
      <c r="BT1320" s="2393"/>
      <c r="BU1320" s="2393"/>
      <c r="BV1320" s="2393"/>
      <c r="BW1320" s="2393"/>
      <c r="BX1320" s="2393"/>
      <c r="BY1320" s="2393"/>
      <c r="BZ1320" s="2393"/>
      <c r="CA1320" s="2393"/>
      <c r="CB1320" s="2393"/>
      <c r="CC1320" s="2393"/>
      <c r="CD1320" s="2395"/>
      <c r="CE1320" s="86"/>
      <c r="CF1320" s="86"/>
      <c r="CG1320" s="77"/>
      <c r="CL1320" s="85"/>
      <c r="CM1320" s="85"/>
      <c r="CN1320" s="85"/>
      <c r="CO1320" s="85"/>
      <c r="CP1320" s="85"/>
      <c r="CQ1320" s="85"/>
      <c r="CR1320" s="85"/>
      <c r="CS1320" s="85"/>
      <c r="CT1320" s="85"/>
    </row>
    <row r="1321" spans="1:100" ht="12" customHeight="1" x14ac:dyDescent="0.2">
      <c r="A1321" s="132" t="str">
        <f>+IF('⑧一覧からの作成用データ（異動届）'!$AC$54="印刷ＯＫ→",1,"")</f>
        <v/>
      </c>
      <c r="B1321" s="2413"/>
      <c r="C1321" s="2413"/>
      <c r="D1321" s="2396"/>
      <c r="E1321" s="2396"/>
      <c r="F1321" s="2413"/>
      <c r="G1321" s="2413"/>
      <c r="H1321" s="2396"/>
      <c r="I1321" s="2396"/>
      <c r="J1321" s="486"/>
      <c r="K1321" s="2165" t="s">
        <v>568</v>
      </c>
      <c r="L1321" s="1564"/>
      <c r="M1321" s="1564"/>
      <c r="N1321" s="1564"/>
      <c r="O1321" s="1564"/>
      <c r="P1321" s="2378" t="s">
        <v>19</v>
      </c>
      <c r="Q1321" s="2378"/>
      <c r="R1321" s="2378"/>
      <c r="S1321" s="2378"/>
      <c r="T1321" s="2378"/>
      <c r="U1321" s="2378"/>
      <c r="V1321" s="2378"/>
      <c r="W1321" s="2378"/>
      <c r="X1321" s="2378"/>
      <c r="Y1321" s="2379"/>
      <c r="Z1321" s="2404"/>
      <c r="AA1321" s="2405"/>
      <c r="AB1321" s="1640"/>
      <c r="AC1321" s="1590"/>
      <c r="AD1321" s="1590"/>
      <c r="AE1321" s="1590"/>
      <c r="AF1321" s="1590"/>
      <c r="AG1321" s="1641"/>
      <c r="AH1321" s="1568"/>
      <c r="AI1321" s="1569"/>
      <c r="AJ1321" s="1569"/>
      <c r="AK1321" s="1569"/>
      <c r="AL1321" s="1569"/>
      <c r="AM1321" s="1569"/>
      <c r="AN1321" s="1569"/>
      <c r="AO1321" s="1569"/>
      <c r="AP1321" s="1569"/>
      <c r="AQ1321" s="1569"/>
      <c r="AR1321" s="1569"/>
      <c r="AS1321" s="1569"/>
      <c r="AT1321" s="1569"/>
      <c r="AU1321" s="1569"/>
      <c r="AV1321" s="1569"/>
      <c r="AW1321" s="1569"/>
      <c r="AX1321" s="1569"/>
      <c r="AY1321" s="1569"/>
      <c r="AZ1321" s="1569"/>
      <c r="BA1321" s="1569"/>
      <c r="BB1321" s="1569"/>
      <c r="BC1321" s="1569"/>
      <c r="BD1321" s="1569"/>
      <c r="BE1321" s="1569"/>
      <c r="BF1321" s="1569"/>
      <c r="BG1321" s="1569"/>
      <c r="BH1321" s="1561" t="s">
        <v>493</v>
      </c>
      <c r="BI1321" s="1561"/>
      <c r="BJ1321" s="1561"/>
      <c r="BK1321" s="1561"/>
      <c r="BL1321" s="1561"/>
      <c r="BM1321" s="1561"/>
      <c r="BN1321" s="1561"/>
      <c r="BO1321" s="2380" t="s">
        <v>535</v>
      </c>
      <c r="BP1321" s="2381"/>
      <c r="BQ1321" s="2381"/>
      <c r="BR1321" s="2381"/>
      <c r="BS1321" s="2381"/>
      <c r="BT1321" s="2381"/>
      <c r="BU1321" s="2381"/>
      <c r="BV1321" s="2381"/>
      <c r="BW1321" s="2381"/>
      <c r="BX1321" s="2381"/>
      <c r="BY1321" s="2381"/>
      <c r="BZ1321" s="2381"/>
      <c r="CA1321" s="2381"/>
      <c r="CB1321" s="2381"/>
      <c r="CC1321" s="2381"/>
      <c r="CD1321" s="2382"/>
      <c r="CE1321" s="78"/>
      <c r="CF1321" s="78"/>
      <c r="CG1321" s="77"/>
      <c r="CL1321" s="85"/>
      <c r="CM1321" s="85"/>
      <c r="CN1321" s="85"/>
      <c r="CO1321" s="85"/>
      <c r="CP1321" s="85"/>
      <c r="CQ1321" s="85"/>
      <c r="CR1321" s="85"/>
      <c r="CS1321" s="85"/>
      <c r="CT1321" s="85"/>
    </row>
    <row r="1322" spans="1:100" ht="12" customHeight="1" x14ac:dyDescent="0.2">
      <c r="A1322" s="132" t="str">
        <f>+IF('⑧一覧からの作成用データ（異動届）'!$AC$54="印刷ＯＫ→",1,"")</f>
        <v/>
      </c>
      <c r="B1322" s="2413"/>
      <c r="C1322" s="2413"/>
      <c r="D1322" s="2396"/>
      <c r="E1322" s="2396"/>
      <c r="F1322" s="2413"/>
      <c r="G1322" s="2413"/>
      <c r="H1322" s="2396"/>
      <c r="I1322" s="2396"/>
      <c r="J1322" s="486"/>
      <c r="K1322" s="2165"/>
      <c r="L1322" s="1564"/>
      <c r="M1322" s="1564"/>
      <c r="N1322" s="1564"/>
      <c r="O1322" s="1564"/>
      <c r="P1322" s="2378"/>
      <c r="Q1322" s="2378"/>
      <c r="R1322" s="2378"/>
      <c r="S1322" s="2378"/>
      <c r="T1322" s="2378"/>
      <c r="U1322" s="2378"/>
      <c r="V1322" s="2378"/>
      <c r="W1322" s="2378"/>
      <c r="X1322" s="2378"/>
      <c r="Y1322" s="2379"/>
      <c r="Z1322" s="2404"/>
      <c r="AA1322" s="2405"/>
      <c r="AB1322" s="1637"/>
      <c r="AC1322" s="1638"/>
      <c r="AD1322" s="1638"/>
      <c r="AE1322" s="1638"/>
      <c r="AF1322" s="1638"/>
      <c r="AG1322" s="1642"/>
      <c r="AH1322" s="1570"/>
      <c r="AI1322" s="1571"/>
      <c r="AJ1322" s="1571"/>
      <c r="AK1322" s="1571"/>
      <c r="AL1322" s="1571"/>
      <c r="AM1322" s="1571"/>
      <c r="AN1322" s="1571"/>
      <c r="AO1322" s="1571"/>
      <c r="AP1322" s="1571"/>
      <c r="AQ1322" s="1571"/>
      <c r="AR1322" s="1571"/>
      <c r="AS1322" s="1571"/>
      <c r="AT1322" s="1571"/>
      <c r="AU1322" s="1571"/>
      <c r="AV1322" s="1571"/>
      <c r="AW1322" s="1571"/>
      <c r="AX1322" s="1571"/>
      <c r="AY1322" s="1571"/>
      <c r="AZ1322" s="1571"/>
      <c r="BA1322" s="1571"/>
      <c r="BB1322" s="1571"/>
      <c r="BC1322" s="1571"/>
      <c r="BD1322" s="1571"/>
      <c r="BE1322" s="1571"/>
      <c r="BF1322" s="1571"/>
      <c r="BG1322" s="1571"/>
      <c r="BH1322" s="1561"/>
      <c r="BI1322" s="1561"/>
      <c r="BJ1322" s="1561"/>
      <c r="BK1322" s="1561"/>
      <c r="BL1322" s="1561"/>
      <c r="BM1322" s="1561"/>
      <c r="BN1322" s="1561"/>
      <c r="BO1322" s="2383"/>
      <c r="BP1322" s="2384"/>
      <c r="BQ1322" s="2384"/>
      <c r="BR1322" s="2384"/>
      <c r="BS1322" s="2384"/>
      <c r="BT1322" s="2384"/>
      <c r="BU1322" s="2384"/>
      <c r="BV1322" s="2384"/>
      <c r="BW1322" s="2384"/>
      <c r="BX1322" s="2384"/>
      <c r="BY1322" s="2384"/>
      <c r="BZ1322" s="2384"/>
      <c r="CA1322" s="2384"/>
      <c r="CB1322" s="2384"/>
      <c r="CC1322" s="2384"/>
      <c r="CD1322" s="2385"/>
      <c r="CE1322" s="78"/>
      <c r="CF1322" s="78"/>
      <c r="CG1322" s="77"/>
      <c r="CL1322" s="85"/>
      <c r="CM1322" s="85"/>
      <c r="CN1322" s="85"/>
      <c r="CO1322" s="85"/>
      <c r="CP1322" s="85"/>
      <c r="CQ1322" s="85"/>
      <c r="CR1322" s="85"/>
      <c r="CS1322" s="85"/>
      <c r="CT1322" s="85"/>
    </row>
    <row r="1323" spans="1:100" ht="13.5" customHeight="1" x14ac:dyDescent="0.2">
      <c r="A1323" s="132" t="str">
        <f>+IF('⑧一覧からの作成用データ（異動届）'!$AC$54="印刷ＯＫ→",1,"")</f>
        <v/>
      </c>
      <c r="B1323" s="2413"/>
      <c r="C1323" s="2413"/>
      <c r="D1323" s="2396"/>
      <c r="E1323" s="2396"/>
      <c r="F1323" s="2413"/>
      <c r="G1323" s="2413"/>
      <c r="H1323" s="2396"/>
      <c r="I1323" s="2396"/>
      <c r="J1323" s="486"/>
      <c r="K1323" s="47"/>
      <c r="L1323" s="76"/>
      <c r="M1323" s="76"/>
      <c r="N1323" s="76"/>
      <c r="O1323" s="76"/>
      <c r="P1323" s="76"/>
      <c r="Q1323" s="76"/>
      <c r="R1323" s="76"/>
      <c r="S1323" s="76"/>
      <c r="T1323" s="76"/>
      <c r="U1323" s="76"/>
      <c r="V1323" s="76"/>
      <c r="W1323" s="76"/>
      <c r="X1323" s="76"/>
      <c r="Y1323" s="48"/>
      <c r="Z1323" s="2404"/>
      <c r="AA1323" s="2405"/>
      <c r="AB1323" s="1634" t="s">
        <v>569</v>
      </c>
      <c r="AC1323" s="1634"/>
      <c r="AD1323" s="1634"/>
      <c r="AE1323" s="1634"/>
      <c r="AF1323" s="1634"/>
      <c r="AG1323" s="1634"/>
      <c r="AH1323" s="1610" t="str">
        <f>①伊勢崎市における事業所基本情報!$I$20&amp;""</f>
        <v/>
      </c>
      <c r="AI1323" s="1611"/>
      <c r="AJ1323" s="1611"/>
      <c r="AK1323" s="1611"/>
      <c r="AL1323" s="1611"/>
      <c r="AM1323" s="1611"/>
      <c r="AN1323" s="1611"/>
      <c r="AO1323" s="1611"/>
      <c r="AP1323" s="1611"/>
      <c r="AQ1323" s="1611"/>
      <c r="AR1323" s="1611"/>
      <c r="AS1323" s="1611"/>
      <c r="AT1323" s="1611"/>
      <c r="AU1323" s="1611"/>
      <c r="AV1323" s="1611"/>
      <c r="AW1323" s="1611"/>
      <c r="AX1323" s="1611"/>
      <c r="AY1323" s="1611"/>
      <c r="AZ1323" s="1611"/>
      <c r="BA1323" s="1611"/>
      <c r="BB1323" s="1611"/>
      <c r="BC1323" s="1611"/>
      <c r="BD1323" s="1611"/>
      <c r="BE1323" s="1611"/>
      <c r="BF1323" s="1611"/>
      <c r="BG1323" s="1612"/>
      <c r="BH1323" s="2386" t="s">
        <v>570</v>
      </c>
      <c r="BI1323" s="2386"/>
      <c r="BJ1323" s="2386"/>
      <c r="BK1323" s="2386"/>
      <c r="BL1323" s="1550" t="s">
        <v>33</v>
      </c>
      <c r="BM1323" s="1550"/>
      <c r="BN1323" s="1550"/>
      <c r="BO1323" s="2388" t="str">
        <f>①伊勢崎市における事業所基本情報!$I$35&amp;""</f>
        <v/>
      </c>
      <c r="BP1323" s="1614"/>
      <c r="BQ1323" s="1614"/>
      <c r="BR1323" s="1614"/>
      <c r="BS1323" s="1614"/>
      <c r="BT1323" s="1614"/>
      <c r="BU1323" s="1614"/>
      <c r="BV1323" s="1614"/>
      <c r="BW1323" s="1614"/>
      <c r="BX1323" s="1614"/>
      <c r="BY1323" s="1614"/>
      <c r="BZ1323" s="1614"/>
      <c r="CA1323" s="1614"/>
      <c r="CB1323" s="1614"/>
      <c r="CC1323" s="1614"/>
      <c r="CD1323" s="2389"/>
      <c r="CE1323" s="78"/>
      <c r="CF1323" s="78"/>
      <c r="CG1323" s="77"/>
      <c r="CL1323" s="85"/>
    </row>
    <row r="1324" spans="1:100" ht="12" customHeight="1" x14ac:dyDescent="0.2">
      <c r="A1324" s="132" t="str">
        <f>+IF('⑧一覧からの作成用データ（異動届）'!$AC$54="印刷ＯＫ→",1,"")</f>
        <v/>
      </c>
      <c r="B1324" s="2413"/>
      <c r="C1324" s="2413"/>
      <c r="D1324" s="2396"/>
      <c r="E1324" s="2396"/>
      <c r="F1324" s="2413"/>
      <c r="G1324" s="2413"/>
      <c r="H1324" s="2396"/>
      <c r="I1324" s="2396"/>
      <c r="J1324" s="486"/>
      <c r="K1324" s="2438">
        <f ca="1">IF('⑧一覧からの作成用データ（異動届）'!$B$31="","",'⑧一覧からの作成用データ（異動届）'!$B$31)</f>
        <v>45617</v>
      </c>
      <c r="L1324" s="2439"/>
      <c r="M1324" s="2439"/>
      <c r="N1324" s="2439"/>
      <c r="O1324" s="2439"/>
      <c r="P1324" s="2439"/>
      <c r="Q1324" s="2439"/>
      <c r="R1324" s="2439"/>
      <c r="S1324" s="2439"/>
      <c r="T1324" s="2439"/>
      <c r="U1324" s="2439"/>
      <c r="V1324" s="2439"/>
      <c r="W1324" s="2439"/>
      <c r="X1324" s="2439"/>
      <c r="Y1324" s="2440"/>
      <c r="Z1324" s="2404"/>
      <c r="AA1324" s="2405"/>
      <c r="AB1324" s="2441" t="s">
        <v>484</v>
      </c>
      <c r="AC1324" s="2441"/>
      <c r="AD1324" s="2441"/>
      <c r="AE1324" s="2441"/>
      <c r="AF1324" s="2441"/>
      <c r="AG1324" s="2441"/>
      <c r="AH1324" s="2442" t="str">
        <f>①伊勢崎市における事業所基本情報!$I$22&amp;""</f>
        <v/>
      </c>
      <c r="AI1324" s="2442"/>
      <c r="AJ1324" s="2442"/>
      <c r="AK1324" s="2442"/>
      <c r="AL1324" s="2442"/>
      <c r="AM1324" s="2442"/>
      <c r="AN1324" s="2442"/>
      <c r="AO1324" s="2442"/>
      <c r="AP1324" s="2442"/>
      <c r="AQ1324" s="2442"/>
      <c r="AR1324" s="2442"/>
      <c r="AS1324" s="2442"/>
      <c r="AT1324" s="2442"/>
      <c r="AU1324" s="2442"/>
      <c r="AV1324" s="2442"/>
      <c r="AW1324" s="2442"/>
      <c r="AX1324" s="2442"/>
      <c r="AY1324" s="2442"/>
      <c r="AZ1324" s="2442"/>
      <c r="BA1324" s="2442"/>
      <c r="BB1324" s="2442"/>
      <c r="BC1324" s="2442"/>
      <c r="BD1324" s="2442"/>
      <c r="BE1324" s="2442"/>
      <c r="BF1324" s="2442"/>
      <c r="BG1324" s="2442"/>
      <c r="BH1324" s="2386"/>
      <c r="BI1324" s="2386"/>
      <c r="BJ1324" s="2386"/>
      <c r="BK1324" s="2386"/>
      <c r="BL1324" s="1550"/>
      <c r="BM1324" s="1550"/>
      <c r="BN1324" s="1550"/>
      <c r="BO1324" s="2390"/>
      <c r="BP1324" s="1616"/>
      <c r="BQ1324" s="1616"/>
      <c r="BR1324" s="1616"/>
      <c r="BS1324" s="1616"/>
      <c r="BT1324" s="1616"/>
      <c r="BU1324" s="1616"/>
      <c r="BV1324" s="1616"/>
      <c r="BW1324" s="1616"/>
      <c r="BX1324" s="1616"/>
      <c r="BY1324" s="1616"/>
      <c r="BZ1324" s="1616"/>
      <c r="CA1324" s="1616"/>
      <c r="CB1324" s="1616"/>
      <c r="CC1324" s="1616"/>
      <c r="CD1324" s="2391"/>
      <c r="CE1324" s="78"/>
      <c r="CF1324" s="78"/>
      <c r="CG1324" s="77"/>
      <c r="CL1324" s="85"/>
    </row>
    <row r="1325" spans="1:100" ht="12" customHeight="1" x14ac:dyDescent="0.2">
      <c r="A1325" s="132" t="str">
        <f>+IF('⑧一覧からの作成用データ（異動届）'!$AC$54="印刷ＯＫ→",1,"")</f>
        <v/>
      </c>
      <c r="B1325" s="2413"/>
      <c r="C1325" s="2413"/>
      <c r="D1325" s="2396"/>
      <c r="E1325" s="2396"/>
      <c r="F1325" s="2413"/>
      <c r="G1325" s="2413"/>
      <c r="H1325" s="2396"/>
      <c r="I1325" s="2396"/>
      <c r="J1325" s="486"/>
      <c r="K1325" s="2438"/>
      <c r="L1325" s="2439"/>
      <c r="M1325" s="2439"/>
      <c r="N1325" s="2439"/>
      <c r="O1325" s="2439"/>
      <c r="P1325" s="2439"/>
      <c r="Q1325" s="2439"/>
      <c r="R1325" s="2439"/>
      <c r="S1325" s="2439"/>
      <c r="T1325" s="2439"/>
      <c r="U1325" s="2439"/>
      <c r="V1325" s="2439"/>
      <c r="W1325" s="2439"/>
      <c r="X1325" s="2439"/>
      <c r="Y1325" s="2440"/>
      <c r="Z1325" s="2404"/>
      <c r="AA1325" s="2405"/>
      <c r="AB1325" s="1550"/>
      <c r="AC1325" s="1550"/>
      <c r="AD1325" s="1550"/>
      <c r="AE1325" s="1550"/>
      <c r="AF1325" s="1550"/>
      <c r="AG1325" s="1550"/>
      <c r="AH1325" s="2443"/>
      <c r="AI1325" s="2443"/>
      <c r="AJ1325" s="2443"/>
      <c r="AK1325" s="2443"/>
      <c r="AL1325" s="2443"/>
      <c r="AM1325" s="2443"/>
      <c r="AN1325" s="2443"/>
      <c r="AO1325" s="2443"/>
      <c r="AP1325" s="2443"/>
      <c r="AQ1325" s="2443"/>
      <c r="AR1325" s="2443"/>
      <c r="AS1325" s="2443"/>
      <c r="AT1325" s="2443"/>
      <c r="AU1325" s="2443"/>
      <c r="AV1325" s="2443"/>
      <c r="AW1325" s="2443"/>
      <c r="AX1325" s="2443"/>
      <c r="AY1325" s="2443"/>
      <c r="AZ1325" s="2443"/>
      <c r="BA1325" s="2443"/>
      <c r="BB1325" s="2443"/>
      <c r="BC1325" s="2443"/>
      <c r="BD1325" s="2443"/>
      <c r="BE1325" s="2443"/>
      <c r="BF1325" s="2443"/>
      <c r="BG1325" s="2443"/>
      <c r="BH1325" s="2386"/>
      <c r="BI1325" s="2386"/>
      <c r="BJ1325" s="2386"/>
      <c r="BK1325" s="2386"/>
      <c r="BL1325" s="1550" t="s">
        <v>3</v>
      </c>
      <c r="BM1325" s="1550"/>
      <c r="BN1325" s="1550"/>
      <c r="BO1325" s="1708" t="str">
        <f>①伊勢崎市における事業所基本情報!$I$37&amp;""</f>
        <v/>
      </c>
      <c r="BP1325" s="1709"/>
      <c r="BQ1325" s="1709"/>
      <c r="BR1325" s="1709"/>
      <c r="BS1325" s="1709"/>
      <c r="BT1325" s="1709"/>
      <c r="BU1325" s="1709"/>
      <c r="BV1325" s="1709"/>
      <c r="BW1325" s="1709"/>
      <c r="BX1325" s="1709"/>
      <c r="BY1325" s="1709"/>
      <c r="BZ1325" s="1709"/>
      <c r="CA1325" s="1709"/>
      <c r="CB1325" s="1709"/>
      <c r="CC1325" s="1709"/>
      <c r="CD1325" s="2444"/>
      <c r="CE1325" s="78"/>
      <c r="CF1325" s="78"/>
      <c r="CG1325" s="77"/>
      <c r="CL1325" s="85"/>
      <c r="CM1325" s="85"/>
    </row>
    <row r="1326" spans="1:100" ht="12" customHeight="1" x14ac:dyDescent="0.2">
      <c r="A1326" s="132" t="str">
        <f>+IF('⑧一覧からの作成用データ（異動届）'!$AC$54="印刷ＯＫ→",1,"")</f>
        <v/>
      </c>
      <c r="B1326" s="2413"/>
      <c r="C1326" s="2413"/>
      <c r="D1326" s="2396"/>
      <c r="E1326" s="2396"/>
      <c r="F1326" s="2413"/>
      <c r="G1326" s="2413"/>
      <c r="H1326" s="2396"/>
      <c r="I1326" s="2396"/>
      <c r="J1326" s="486"/>
      <c r="K1326" s="2438"/>
      <c r="L1326" s="2439"/>
      <c r="M1326" s="2439"/>
      <c r="N1326" s="2439"/>
      <c r="O1326" s="2439"/>
      <c r="P1326" s="2439"/>
      <c r="Q1326" s="2439"/>
      <c r="R1326" s="2439"/>
      <c r="S1326" s="2439"/>
      <c r="T1326" s="2439"/>
      <c r="U1326" s="2439"/>
      <c r="V1326" s="2439"/>
      <c r="W1326" s="2439"/>
      <c r="X1326" s="2439"/>
      <c r="Y1326" s="2440"/>
      <c r="Z1326" s="2404"/>
      <c r="AA1326" s="2405"/>
      <c r="AB1326" s="1550"/>
      <c r="AC1326" s="1550"/>
      <c r="AD1326" s="1550"/>
      <c r="AE1326" s="1550"/>
      <c r="AF1326" s="1550"/>
      <c r="AG1326" s="1550"/>
      <c r="AH1326" s="2443"/>
      <c r="AI1326" s="2443"/>
      <c r="AJ1326" s="2443"/>
      <c r="AK1326" s="2443"/>
      <c r="AL1326" s="2443"/>
      <c r="AM1326" s="2443"/>
      <c r="AN1326" s="2443"/>
      <c r="AO1326" s="2443"/>
      <c r="AP1326" s="2443"/>
      <c r="AQ1326" s="2443"/>
      <c r="AR1326" s="2443"/>
      <c r="AS1326" s="2443"/>
      <c r="AT1326" s="2443"/>
      <c r="AU1326" s="2443"/>
      <c r="AV1326" s="2443"/>
      <c r="AW1326" s="2443"/>
      <c r="AX1326" s="2443"/>
      <c r="AY1326" s="2443"/>
      <c r="AZ1326" s="2443"/>
      <c r="BA1326" s="2443"/>
      <c r="BB1326" s="2443"/>
      <c r="BC1326" s="2443"/>
      <c r="BD1326" s="2443"/>
      <c r="BE1326" s="2443"/>
      <c r="BF1326" s="2443"/>
      <c r="BG1326" s="2443"/>
      <c r="BH1326" s="2386"/>
      <c r="BI1326" s="2386"/>
      <c r="BJ1326" s="2386"/>
      <c r="BK1326" s="2386"/>
      <c r="BL1326" s="1550"/>
      <c r="BM1326" s="1550"/>
      <c r="BN1326" s="1550"/>
      <c r="BO1326" s="1711"/>
      <c r="BP1326" s="1712"/>
      <c r="BQ1326" s="1712"/>
      <c r="BR1326" s="1712"/>
      <c r="BS1326" s="1712"/>
      <c r="BT1326" s="1712"/>
      <c r="BU1326" s="1712"/>
      <c r="BV1326" s="1712"/>
      <c r="BW1326" s="1712"/>
      <c r="BX1326" s="1712"/>
      <c r="BY1326" s="1712"/>
      <c r="BZ1326" s="1712"/>
      <c r="CA1326" s="1712"/>
      <c r="CB1326" s="1712"/>
      <c r="CC1326" s="1712"/>
      <c r="CD1326" s="2445"/>
      <c r="CE1326" s="78"/>
      <c r="CF1326" s="78"/>
      <c r="CG1326" s="77"/>
      <c r="CL1326" s="85"/>
      <c r="CM1326" s="85"/>
    </row>
    <row r="1327" spans="1:100" ht="12" customHeight="1" x14ac:dyDescent="0.2">
      <c r="A1327" s="132" t="str">
        <f>+IF('⑧一覧からの作成用データ（異動届）'!$AC$54="印刷ＯＫ→",1,"")</f>
        <v/>
      </c>
      <c r="B1327" s="2413"/>
      <c r="C1327" s="2413"/>
      <c r="D1327" s="2396"/>
      <c r="E1327" s="2396"/>
      <c r="F1327" s="2413"/>
      <c r="G1327" s="2413"/>
      <c r="H1327" s="2396"/>
      <c r="I1327" s="2396"/>
      <c r="J1327" s="486"/>
      <c r="K1327" s="47"/>
      <c r="L1327" s="76"/>
      <c r="M1327" s="76"/>
      <c r="N1327" s="76"/>
      <c r="O1327" s="76"/>
      <c r="P1327" s="76"/>
      <c r="Q1327" s="76"/>
      <c r="R1327" s="76"/>
      <c r="S1327" s="76"/>
      <c r="T1327" s="76"/>
      <c r="U1327" s="76"/>
      <c r="V1327" s="76"/>
      <c r="W1327" s="76"/>
      <c r="X1327" s="76"/>
      <c r="Y1327" s="48"/>
      <c r="Z1327" s="2404"/>
      <c r="AA1327" s="2405"/>
      <c r="AB1327" s="1550" t="s">
        <v>474</v>
      </c>
      <c r="AC1327" s="1550"/>
      <c r="AD1327" s="1550"/>
      <c r="AE1327" s="1550"/>
      <c r="AF1327" s="1550"/>
      <c r="AG1327" s="1550"/>
      <c r="AH1327" s="1543" t="str">
        <f>①伊勢崎市における事業所基本情報!$CG$35&amp;""</f>
        <v/>
      </c>
      <c r="AI1327" s="1544"/>
      <c r="AJ1327" s="1543" t="str">
        <f>①伊勢崎市における事業所基本情報!$CH$35&amp;""</f>
        <v/>
      </c>
      <c r="AK1327" s="1544"/>
      <c r="AL1327" s="1543" t="str">
        <f>①伊勢崎市における事業所基本情報!$CI$35&amp;""</f>
        <v/>
      </c>
      <c r="AM1327" s="1544"/>
      <c r="AN1327" s="1543" t="str">
        <f>①伊勢崎市における事業所基本情報!$CJ$35&amp;""</f>
        <v/>
      </c>
      <c r="AO1327" s="1544"/>
      <c r="AP1327" s="1543" t="str">
        <f>①伊勢崎市における事業所基本情報!$CK$35&amp;""</f>
        <v/>
      </c>
      <c r="AQ1327" s="1544"/>
      <c r="AR1327" s="1543" t="str">
        <f>①伊勢崎市における事業所基本情報!$CL$35&amp;""</f>
        <v/>
      </c>
      <c r="AS1327" s="1544"/>
      <c r="AT1327" s="1543" t="str">
        <f>①伊勢崎市における事業所基本情報!$CM$35&amp;""</f>
        <v/>
      </c>
      <c r="AU1327" s="1544"/>
      <c r="AV1327" s="1543" t="str">
        <f>①伊勢崎市における事業所基本情報!$CN$35&amp;""</f>
        <v/>
      </c>
      <c r="AW1327" s="1544"/>
      <c r="AX1327" s="1543" t="str">
        <f>①伊勢崎市における事業所基本情報!$CO$35&amp;""</f>
        <v/>
      </c>
      <c r="AY1327" s="1544"/>
      <c r="AZ1327" s="1543" t="str">
        <f>①伊勢崎市における事業所基本情報!$CP$35&amp;""</f>
        <v/>
      </c>
      <c r="BA1327" s="1544"/>
      <c r="BB1327" s="1543" t="str">
        <f>①伊勢崎市における事業所基本情報!$CQ$35&amp;""</f>
        <v/>
      </c>
      <c r="BC1327" s="1544"/>
      <c r="BD1327" s="1543" t="str">
        <f>①伊勢崎市における事業所基本情報!$CR$35&amp;""</f>
        <v/>
      </c>
      <c r="BE1327" s="1544"/>
      <c r="BF1327" s="1736" t="str">
        <f>①伊勢崎市における事業所基本情報!$CS$35&amp;""</f>
        <v/>
      </c>
      <c r="BG1327" s="1737"/>
      <c r="BH1327" s="2386"/>
      <c r="BI1327" s="2386"/>
      <c r="BJ1327" s="2386"/>
      <c r="BK1327" s="2386"/>
      <c r="BL1327" s="1550" t="s">
        <v>4</v>
      </c>
      <c r="BM1327" s="1550"/>
      <c r="BN1327" s="1550"/>
      <c r="BO1327" s="1714" t="str">
        <f>①伊勢崎市における事業所基本情報!$I$39&amp;""</f>
        <v/>
      </c>
      <c r="BP1327" s="1715"/>
      <c r="BQ1327" s="1715"/>
      <c r="BR1327" s="1715"/>
      <c r="BS1327" s="1715"/>
      <c r="BT1327" s="1715"/>
      <c r="BU1327" s="1715"/>
      <c r="BV1327" s="1715"/>
      <c r="BW1327" s="1715"/>
      <c r="BX1327" s="1715"/>
      <c r="BY1327" s="1715"/>
      <c r="BZ1327" s="1715"/>
      <c r="CA1327" s="1715"/>
      <c r="CB1327" s="1715"/>
      <c r="CC1327" s="1715"/>
      <c r="CD1327" s="2340"/>
      <c r="CE1327" s="78"/>
      <c r="CF1327" s="78"/>
      <c r="CL1327" s="85"/>
      <c r="CM1327" s="85"/>
      <c r="CN1327" s="85"/>
      <c r="CO1327" s="85"/>
      <c r="CP1327" s="85"/>
      <c r="CQ1327" s="85"/>
      <c r="CR1327" s="85"/>
      <c r="CS1327" s="85"/>
      <c r="CT1327" s="85"/>
    </row>
    <row r="1328" spans="1:100" ht="12" customHeight="1" thickBot="1" x14ac:dyDescent="0.25">
      <c r="A1328" s="132" t="str">
        <f>+IF('⑧一覧からの作成用データ（異動届）'!$AC$54="印刷ＯＫ→",1,"")</f>
        <v/>
      </c>
      <c r="B1328" s="2413"/>
      <c r="C1328" s="2413"/>
      <c r="D1328" s="2396"/>
      <c r="E1328" s="2396"/>
      <c r="F1328" s="2413"/>
      <c r="G1328" s="2413"/>
      <c r="H1328" s="2396"/>
      <c r="I1328" s="2396"/>
      <c r="J1328" s="486"/>
      <c r="K1328" s="49"/>
      <c r="L1328" s="19"/>
      <c r="M1328" s="19"/>
      <c r="N1328" s="19"/>
      <c r="O1328" s="19"/>
      <c r="P1328" s="19"/>
      <c r="Q1328" s="19"/>
      <c r="R1328" s="19"/>
      <c r="S1328" s="19"/>
      <c r="T1328" s="19"/>
      <c r="U1328" s="19"/>
      <c r="V1328" s="19"/>
      <c r="W1328" s="19"/>
      <c r="X1328" s="19"/>
      <c r="Y1328" s="50"/>
      <c r="Z1328" s="2406"/>
      <c r="AA1328" s="2407"/>
      <c r="AB1328" s="1550"/>
      <c r="AC1328" s="1550"/>
      <c r="AD1328" s="1550"/>
      <c r="AE1328" s="1550"/>
      <c r="AF1328" s="1550"/>
      <c r="AG1328" s="1550"/>
      <c r="AH1328" s="1620"/>
      <c r="AI1328" s="1621"/>
      <c r="AJ1328" s="1620"/>
      <c r="AK1328" s="1621"/>
      <c r="AL1328" s="1620"/>
      <c r="AM1328" s="1621"/>
      <c r="AN1328" s="1545"/>
      <c r="AO1328" s="1546"/>
      <c r="AP1328" s="1545"/>
      <c r="AQ1328" s="1546"/>
      <c r="AR1328" s="1545"/>
      <c r="AS1328" s="1546"/>
      <c r="AT1328" s="1545"/>
      <c r="AU1328" s="1546"/>
      <c r="AV1328" s="1545"/>
      <c r="AW1328" s="1546"/>
      <c r="AX1328" s="1545"/>
      <c r="AY1328" s="1546"/>
      <c r="AZ1328" s="1545"/>
      <c r="BA1328" s="1546"/>
      <c r="BB1328" s="1545"/>
      <c r="BC1328" s="1546"/>
      <c r="BD1328" s="1545"/>
      <c r="BE1328" s="1546"/>
      <c r="BF1328" s="1738"/>
      <c r="BG1328" s="1543"/>
      <c r="BH1328" s="2387"/>
      <c r="BI1328" s="2387"/>
      <c r="BJ1328" s="2387"/>
      <c r="BK1328" s="2387"/>
      <c r="BL1328" s="1634"/>
      <c r="BM1328" s="1634"/>
      <c r="BN1328" s="1634"/>
      <c r="BO1328" s="2341"/>
      <c r="BP1328" s="2342"/>
      <c r="BQ1328" s="2342"/>
      <c r="BR1328" s="2342"/>
      <c r="BS1328" s="2342"/>
      <c r="BT1328" s="2342"/>
      <c r="BU1328" s="2342"/>
      <c r="BV1328" s="2342"/>
      <c r="BW1328" s="2342"/>
      <c r="BX1328" s="2342"/>
      <c r="BY1328" s="2342"/>
      <c r="BZ1328" s="2342"/>
      <c r="CA1328" s="2342"/>
      <c r="CB1328" s="2342"/>
      <c r="CC1328" s="2342"/>
      <c r="CD1328" s="2343"/>
      <c r="CE1328" s="78"/>
      <c r="CF1328" s="78"/>
      <c r="CG1328" s="77"/>
      <c r="CH1328" s="77"/>
      <c r="CN1328" s="85"/>
      <c r="CO1328" s="85"/>
      <c r="CP1328" s="85"/>
      <c r="CQ1328" s="85"/>
      <c r="CR1328" s="85"/>
      <c r="CS1328" s="85"/>
      <c r="CT1328" s="85"/>
      <c r="CU1328" s="85"/>
      <c r="CV1328" s="85"/>
    </row>
    <row r="1329" spans="1:100" ht="13.5" customHeight="1" x14ac:dyDescent="0.2">
      <c r="A1329" s="132" t="str">
        <f>+IF('⑧一覧からの作成用データ（異動届）'!$AC$54="印刷ＯＫ→",1,"")</f>
        <v/>
      </c>
      <c r="B1329" s="2413"/>
      <c r="C1329" s="2413"/>
      <c r="D1329" s="2396"/>
      <c r="E1329" s="2396"/>
      <c r="F1329" s="2413"/>
      <c r="G1329" s="2413"/>
      <c r="H1329" s="2396"/>
      <c r="I1329" s="2396"/>
      <c r="J1329" s="486"/>
      <c r="K1329" s="2344" t="s">
        <v>22</v>
      </c>
      <c r="L1329" s="2344"/>
      <c r="M1329" s="697" t="s">
        <v>558</v>
      </c>
      <c r="N1329" s="2051"/>
      <c r="O1329" s="2051"/>
      <c r="P1329" s="2051"/>
      <c r="Q1329" s="2051"/>
      <c r="R1329" s="2053"/>
      <c r="S1329" s="1680" t="str">
        <f>'⑧一覧からの作成用データ（異動届）'!$D$54&amp;""</f>
        <v/>
      </c>
      <c r="T1329" s="1681"/>
      <c r="U1329" s="1681"/>
      <c r="V1329" s="1681"/>
      <c r="W1329" s="1681"/>
      <c r="X1329" s="1681"/>
      <c r="Y1329" s="1681"/>
      <c r="Z1329" s="1681"/>
      <c r="AA1329" s="1681"/>
      <c r="AB1329" s="1681"/>
      <c r="AC1329" s="1681"/>
      <c r="AD1329" s="1681"/>
      <c r="AE1329" s="1681"/>
      <c r="AF1329" s="1681"/>
      <c r="AG1329" s="1681"/>
      <c r="AH1329" s="1681"/>
      <c r="AI1329" s="1681"/>
      <c r="AJ1329" s="1681"/>
      <c r="AK1329" s="1681"/>
      <c r="AL1329" s="1681"/>
      <c r="AM1329" s="1681"/>
      <c r="AN1329" s="2345" t="s">
        <v>71</v>
      </c>
      <c r="AO1329" s="2316"/>
      <c r="AP1329" s="2316"/>
      <c r="AQ1329" s="2316"/>
      <c r="AR1329" s="2346"/>
      <c r="AS1329" s="2316" t="s">
        <v>77</v>
      </c>
      <c r="AT1329" s="2316"/>
      <c r="AU1329" s="2316"/>
      <c r="AV1329" s="2316"/>
      <c r="AW1329" s="2346"/>
      <c r="AX1329" s="2315" t="s">
        <v>251</v>
      </c>
      <c r="AY1329" s="2316"/>
      <c r="AZ1329" s="2316"/>
      <c r="BA1329" s="2316"/>
      <c r="BB1329" s="2317"/>
      <c r="BC1329" s="2323" t="s">
        <v>72</v>
      </c>
      <c r="BD1329" s="2323"/>
      <c r="BE1329" s="2324"/>
      <c r="BF1329" s="2030" t="s">
        <v>75</v>
      </c>
      <c r="BG1329" s="2031"/>
      <c r="BH1329" s="2031"/>
      <c r="BI1329" s="2031"/>
      <c r="BJ1329" s="2031"/>
      <c r="BK1329" s="2031"/>
      <c r="BL1329" s="2031"/>
      <c r="BM1329" s="2031"/>
      <c r="BN1329" s="2031"/>
      <c r="BO1329" s="2031"/>
      <c r="BP1329" s="2032"/>
      <c r="BQ1329" s="2329" t="s">
        <v>76</v>
      </c>
      <c r="BR1329" s="2330"/>
      <c r="BS1329" s="2330"/>
      <c r="BT1329" s="2330"/>
      <c r="BU1329" s="2330"/>
      <c r="BV1329" s="2330"/>
      <c r="BW1329" s="2330"/>
      <c r="BX1329" s="2330"/>
      <c r="BY1329" s="2330"/>
      <c r="BZ1329" s="2330"/>
      <c r="CA1329" s="2330"/>
      <c r="CB1329" s="2330"/>
      <c r="CC1329" s="2330"/>
      <c r="CD1329" s="2331"/>
      <c r="CE1329" s="76"/>
      <c r="CF1329" s="76"/>
      <c r="CG1329" s="77"/>
      <c r="CH1329" s="77"/>
      <c r="CN1329" s="85"/>
      <c r="CO1329" s="85"/>
      <c r="CP1329" s="85"/>
      <c r="CQ1329" s="85"/>
      <c r="CR1329" s="85"/>
      <c r="CS1329" s="85"/>
      <c r="CT1329" s="85"/>
      <c r="CU1329" s="85"/>
      <c r="CV1329" s="85"/>
    </row>
    <row r="1330" spans="1:100" ht="13.5" customHeight="1" x14ac:dyDescent="0.2">
      <c r="A1330" s="132" t="str">
        <f>+IF('⑧一覧からの作成用データ（異動届）'!$AC$54="印刷ＯＫ→",1,"")</f>
        <v/>
      </c>
      <c r="B1330" s="2413"/>
      <c r="C1330" s="2413"/>
      <c r="D1330" s="2396"/>
      <c r="E1330" s="2396"/>
      <c r="F1330" s="2413"/>
      <c r="G1330" s="2413"/>
      <c r="H1330" s="2396"/>
      <c r="I1330" s="2396"/>
      <c r="J1330" s="486"/>
      <c r="K1330" s="2344"/>
      <c r="L1330" s="2344"/>
      <c r="M1330" s="2333" t="s">
        <v>3</v>
      </c>
      <c r="N1330" s="2334"/>
      <c r="O1330" s="2334"/>
      <c r="P1330" s="2334"/>
      <c r="Q1330" s="2334"/>
      <c r="R1330" s="2335"/>
      <c r="S1330" s="1568" t="str">
        <f>'⑧一覧からの作成用データ（異動届）'!$C$54&amp;""</f>
        <v/>
      </c>
      <c r="T1330" s="1569"/>
      <c r="U1330" s="1569"/>
      <c r="V1330" s="1569"/>
      <c r="W1330" s="1569"/>
      <c r="X1330" s="1569"/>
      <c r="Y1330" s="1569"/>
      <c r="Z1330" s="1569"/>
      <c r="AA1330" s="1569"/>
      <c r="AB1330" s="1569"/>
      <c r="AC1330" s="1569"/>
      <c r="AD1330" s="1569"/>
      <c r="AE1330" s="1569"/>
      <c r="AF1330" s="1569"/>
      <c r="AG1330" s="1569"/>
      <c r="AH1330" s="1569"/>
      <c r="AI1330" s="1569"/>
      <c r="AJ1330" s="1569"/>
      <c r="AK1330" s="1569"/>
      <c r="AL1330" s="1569"/>
      <c r="AM1330" s="1569"/>
      <c r="AN1330" s="2347"/>
      <c r="AO1330" s="1613"/>
      <c r="AP1330" s="1613"/>
      <c r="AQ1330" s="1613"/>
      <c r="AR1330" s="2348"/>
      <c r="AS1330" s="1613"/>
      <c r="AT1330" s="1613"/>
      <c r="AU1330" s="1613"/>
      <c r="AV1330" s="1613"/>
      <c r="AW1330" s="2348"/>
      <c r="AX1330" s="2318"/>
      <c r="AY1330" s="1613"/>
      <c r="AZ1330" s="1613"/>
      <c r="BA1330" s="1613"/>
      <c r="BB1330" s="2319"/>
      <c r="BC1330" s="2325"/>
      <c r="BD1330" s="2325"/>
      <c r="BE1330" s="2326"/>
      <c r="BF1330" s="2033"/>
      <c r="BG1330" s="2034"/>
      <c r="BH1330" s="2034"/>
      <c r="BI1330" s="2034"/>
      <c r="BJ1330" s="2034"/>
      <c r="BK1330" s="2034"/>
      <c r="BL1330" s="2034"/>
      <c r="BM1330" s="2034"/>
      <c r="BN1330" s="2034"/>
      <c r="BO1330" s="2034"/>
      <c r="BP1330" s="2035"/>
      <c r="BQ1330" s="2332"/>
      <c r="BR1330" s="1590"/>
      <c r="BS1330" s="1590"/>
      <c r="BT1330" s="1590"/>
      <c r="BU1330" s="1590"/>
      <c r="BV1330" s="1590"/>
      <c r="BW1330" s="1590"/>
      <c r="BX1330" s="1590"/>
      <c r="BY1330" s="1590"/>
      <c r="BZ1330" s="1590"/>
      <c r="CA1330" s="1590"/>
      <c r="CB1330" s="1590"/>
      <c r="CC1330" s="1590"/>
      <c r="CD1330" s="1690"/>
      <c r="CE1330" s="76"/>
      <c r="CF1330" s="76"/>
      <c r="CG1330" s="77"/>
      <c r="CH1330" s="77"/>
      <c r="CN1330" s="85"/>
      <c r="CO1330" s="85"/>
      <c r="CP1330" s="85"/>
      <c r="CQ1330" s="85"/>
      <c r="CR1330" s="85"/>
      <c r="CS1330" s="85"/>
      <c r="CT1330" s="85"/>
      <c r="CU1330" s="85"/>
      <c r="CV1330" s="85"/>
    </row>
    <row r="1331" spans="1:100" ht="13.5" customHeight="1" x14ac:dyDescent="0.2">
      <c r="A1331" s="132" t="str">
        <f>+IF('⑧一覧からの作成用データ（異動届）'!$AC$54="印刷ＯＫ→",1,"")</f>
        <v/>
      </c>
      <c r="B1331" s="2413"/>
      <c r="C1331" s="2413"/>
      <c r="D1331" s="2396"/>
      <c r="E1331" s="2396"/>
      <c r="F1331" s="2413"/>
      <c r="G1331" s="2413"/>
      <c r="H1331" s="2396"/>
      <c r="I1331" s="2396"/>
      <c r="J1331" s="486"/>
      <c r="K1331" s="2344"/>
      <c r="L1331" s="2344"/>
      <c r="M1331" s="1559"/>
      <c r="N1331" s="2052"/>
      <c r="O1331" s="2052"/>
      <c r="P1331" s="2052"/>
      <c r="Q1331" s="2052"/>
      <c r="R1331" s="2054"/>
      <c r="S1331" s="1570"/>
      <c r="T1331" s="1571"/>
      <c r="U1331" s="1571"/>
      <c r="V1331" s="1571"/>
      <c r="W1331" s="1571"/>
      <c r="X1331" s="1571"/>
      <c r="Y1331" s="1571"/>
      <c r="Z1331" s="1571"/>
      <c r="AA1331" s="1571"/>
      <c r="AB1331" s="1571"/>
      <c r="AC1331" s="1571"/>
      <c r="AD1331" s="1571"/>
      <c r="AE1331" s="1571"/>
      <c r="AF1331" s="1571"/>
      <c r="AG1331" s="1571"/>
      <c r="AH1331" s="1571"/>
      <c r="AI1331" s="1571"/>
      <c r="AJ1331" s="1571"/>
      <c r="AK1331" s="1571"/>
      <c r="AL1331" s="1571"/>
      <c r="AM1331" s="1571"/>
      <c r="AN1331" s="2347"/>
      <c r="AO1331" s="1613"/>
      <c r="AP1331" s="1613"/>
      <c r="AQ1331" s="1613"/>
      <c r="AR1331" s="2348"/>
      <c r="AS1331" s="1613"/>
      <c r="AT1331" s="1613"/>
      <c r="AU1331" s="1613"/>
      <c r="AV1331" s="1613"/>
      <c r="AW1331" s="2348"/>
      <c r="AX1331" s="2318"/>
      <c r="AY1331" s="1613"/>
      <c r="AZ1331" s="1613"/>
      <c r="BA1331" s="1613"/>
      <c r="BB1331" s="2319"/>
      <c r="BC1331" s="2325"/>
      <c r="BD1331" s="2325"/>
      <c r="BE1331" s="2326"/>
      <c r="BF1331" s="2033"/>
      <c r="BG1331" s="2034"/>
      <c r="BH1331" s="2034"/>
      <c r="BI1331" s="2034"/>
      <c r="BJ1331" s="2034"/>
      <c r="BK1331" s="2034"/>
      <c r="BL1331" s="2034"/>
      <c r="BM1331" s="2034"/>
      <c r="BN1331" s="2034"/>
      <c r="BO1331" s="2034"/>
      <c r="BP1331" s="2035"/>
      <c r="BQ1331" s="2332"/>
      <c r="BR1331" s="1590"/>
      <c r="BS1331" s="1590"/>
      <c r="BT1331" s="1590"/>
      <c r="BU1331" s="1590"/>
      <c r="BV1331" s="1590"/>
      <c r="BW1331" s="1590"/>
      <c r="BX1331" s="1590"/>
      <c r="BY1331" s="1590"/>
      <c r="BZ1331" s="1590"/>
      <c r="CA1331" s="1590"/>
      <c r="CB1331" s="1590"/>
      <c r="CC1331" s="1590"/>
      <c r="CD1331" s="1690"/>
      <c r="CE1331" s="76"/>
      <c r="CF1331" s="76"/>
      <c r="CG1331" s="77"/>
      <c r="CH1331" s="77"/>
      <c r="CN1331" s="85"/>
      <c r="CO1331" s="85"/>
      <c r="CP1331" s="85"/>
      <c r="CQ1331" s="85"/>
      <c r="CR1331" s="85"/>
      <c r="CS1331" s="85"/>
      <c r="CT1331" s="85"/>
      <c r="CU1331" s="85"/>
      <c r="CV1331" s="85"/>
    </row>
    <row r="1332" spans="1:100" ht="13.5" customHeight="1" x14ac:dyDescent="0.2">
      <c r="A1332" s="132" t="str">
        <f>+IF('⑧一覧からの作成用データ（異動届）'!$AC$54="印刷ＯＫ→",1,"")</f>
        <v/>
      </c>
      <c r="B1332" s="2413"/>
      <c r="C1332" s="2413"/>
      <c r="D1332" s="2396"/>
      <c r="E1332" s="2396"/>
      <c r="F1332" s="2413"/>
      <c r="G1332" s="2413"/>
      <c r="H1332" s="2396"/>
      <c r="I1332" s="2396"/>
      <c r="J1332" s="486"/>
      <c r="K1332" s="2344"/>
      <c r="L1332" s="2344"/>
      <c r="M1332" s="697" t="s">
        <v>16</v>
      </c>
      <c r="N1332" s="2051"/>
      <c r="O1332" s="2051"/>
      <c r="P1332" s="2051"/>
      <c r="Q1332" s="2051"/>
      <c r="R1332" s="2053"/>
      <c r="S1332" s="2336" t="str">
        <f>IF('⑧一覧からの作成用データ（異動届）'!$E$54="","",'⑧一覧からの作成用データ（異動届）'!$E$54)</f>
        <v/>
      </c>
      <c r="T1332" s="2337"/>
      <c r="U1332" s="2337"/>
      <c r="V1332" s="2337"/>
      <c r="W1332" s="2337"/>
      <c r="X1332" s="2337"/>
      <c r="Y1332" s="2337"/>
      <c r="Z1332" s="2337"/>
      <c r="AA1332" s="2337"/>
      <c r="AB1332" s="2337"/>
      <c r="AC1332" s="2337"/>
      <c r="AD1332" s="2337"/>
      <c r="AE1332" s="2337"/>
      <c r="AF1332" s="2337"/>
      <c r="AG1332" s="2337"/>
      <c r="AH1332" s="2337"/>
      <c r="AI1332" s="2337"/>
      <c r="AJ1332" s="2337"/>
      <c r="AK1332" s="2337"/>
      <c r="AL1332" s="2337"/>
      <c r="AM1332" s="2337"/>
      <c r="AN1332" s="2347"/>
      <c r="AO1332" s="1613"/>
      <c r="AP1332" s="1613"/>
      <c r="AQ1332" s="1613"/>
      <c r="AR1332" s="2348"/>
      <c r="AS1332" s="1613"/>
      <c r="AT1332" s="1613"/>
      <c r="AU1332" s="1613"/>
      <c r="AV1332" s="1613"/>
      <c r="AW1332" s="2348"/>
      <c r="AX1332" s="2318"/>
      <c r="AY1332" s="1613"/>
      <c r="AZ1332" s="1613"/>
      <c r="BA1332" s="1613"/>
      <c r="BB1332" s="2319"/>
      <c r="BC1332" s="2325"/>
      <c r="BD1332" s="2325"/>
      <c r="BE1332" s="2326"/>
      <c r="BF1332" s="2033" t="str">
        <f>IFERROR(IF(BF1334="3","310",IF(BF1334="1",300,IF(BF1334="2",203,IF(BF1334="4",301,IF(BF1334="5",301,IF(BF1334=6,401,)))))),"")&amp;""</f>
        <v/>
      </c>
      <c r="BG1332" s="2034"/>
      <c r="BH1332" s="2034"/>
      <c r="BI1332" s="2034"/>
      <c r="BJ1332" s="2034"/>
      <c r="BK1332" s="2034"/>
      <c r="BL1332" s="2034"/>
      <c r="BM1332" s="2034"/>
      <c r="BN1332" s="2034"/>
      <c r="BO1332" s="2034"/>
      <c r="BP1332" s="2035"/>
      <c r="BQ1332" s="2332"/>
      <c r="BR1332" s="1590"/>
      <c r="BS1332" s="1590"/>
      <c r="BT1332" s="1590"/>
      <c r="BU1332" s="1590"/>
      <c r="BV1332" s="1590"/>
      <c r="BW1332" s="1590"/>
      <c r="BX1332" s="1590"/>
      <c r="BY1332" s="1590"/>
      <c r="BZ1332" s="1590"/>
      <c r="CA1332" s="1590"/>
      <c r="CB1332" s="1590"/>
      <c r="CC1332" s="1590"/>
      <c r="CD1332" s="1690"/>
      <c r="CE1332" s="76"/>
      <c r="CF1332" s="76"/>
      <c r="CG1332" s="77"/>
      <c r="CH1332" s="77"/>
      <c r="CN1332" s="85"/>
      <c r="CO1332" s="85"/>
      <c r="CP1332" s="85"/>
      <c r="CQ1332" s="85"/>
      <c r="CR1332" s="85"/>
      <c r="CS1332" s="85"/>
      <c r="CT1332" s="85"/>
      <c r="CU1332" s="85"/>
      <c r="CV1332" s="85"/>
    </row>
    <row r="1333" spans="1:100" ht="13.5" customHeight="1" thickBot="1" x14ac:dyDescent="0.25">
      <c r="A1333" s="132" t="str">
        <f>+IF('⑧一覧からの作成用データ（異動届）'!$AC$54="印刷ＯＫ→",1,"")</f>
        <v/>
      </c>
      <c r="B1333" s="2413"/>
      <c r="C1333" s="2413"/>
      <c r="D1333" s="2396"/>
      <c r="E1333" s="2396"/>
      <c r="F1333" s="2413"/>
      <c r="G1333" s="2413"/>
      <c r="H1333" s="2396"/>
      <c r="I1333" s="2396"/>
      <c r="J1333" s="486"/>
      <c r="K1333" s="2344"/>
      <c r="L1333" s="2344"/>
      <c r="M1333" s="1559"/>
      <c r="N1333" s="2052"/>
      <c r="O1333" s="2052"/>
      <c r="P1333" s="2052"/>
      <c r="Q1333" s="2052"/>
      <c r="R1333" s="2054"/>
      <c r="S1333" s="2338"/>
      <c r="T1333" s="2339"/>
      <c r="U1333" s="2339"/>
      <c r="V1333" s="2339"/>
      <c r="W1333" s="2339"/>
      <c r="X1333" s="2339"/>
      <c r="Y1333" s="2339"/>
      <c r="Z1333" s="2339"/>
      <c r="AA1333" s="2339"/>
      <c r="AB1333" s="2339"/>
      <c r="AC1333" s="2339"/>
      <c r="AD1333" s="2339"/>
      <c r="AE1333" s="2339"/>
      <c r="AF1333" s="2339"/>
      <c r="AG1333" s="2339"/>
      <c r="AH1333" s="2339"/>
      <c r="AI1333" s="2339"/>
      <c r="AJ1333" s="2339"/>
      <c r="AK1333" s="2339"/>
      <c r="AL1333" s="2339"/>
      <c r="AM1333" s="2339"/>
      <c r="AN1333" s="2349"/>
      <c r="AO1333" s="2321"/>
      <c r="AP1333" s="2321"/>
      <c r="AQ1333" s="2321"/>
      <c r="AR1333" s="2350"/>
      <c r="AS1333" s="2321"/>
      <c r="AT1333" s="2321"/>
      <c r="AU1333" s="2321"/>
      <c r="AV1333" s="2321"/>
      <c r="AW1333" s="2350"/>
      <c r="AX1333" s="2320"/>
      <c r="AY1333" s="2321"/>
      <c r="AZ1333" s="2321"/>
      <c r="BA1333" s="2321"/>
      <c r="BB1333" s="2322"/>
      <c r="BC1333" s="2327"/>
      <c r="BD1333" s="2327"/>
      <c r="BE1333" s="2328"/>
      <c r="BF1333" s="2033"/>
      <c r="BG1333" s="2034"/>
      <c r="BH1333" s="2034"/>
      <c r="BI1333" s="2034"/>
      <c r="BJ1333" s="2034"/>
      <c r="BK1333" s="2034"/>
      <c r="BL1333" s="2034"/>
      <c r="BM1333" s="2034"/>
      <c r="BN1333" s="2034"/>
      <c r="BO1333" s="2034"/>
      <c r="BP1333" s="2035"/>
      <c r="BQ1333" s="2332"/>
      <c r="BR1333" s="1590"/>
      <c r="BS1333" s="1590"/>
      <c r="BT1333" s="1590"/>
      <c r="BU1333" s="1590"/>
      <c r="BV1333" s="1590"/>
      <c r="BW1333" s="1590"/>
      <c r="BX1333" s="1590"/>
      <c r="BY1333" s="1590"/>
      <c r="BZ1333" s="1590"/>
      <c r="CA1333" s="1590"/>
      <c r="CB1333" s="1590"/>
      <c r="CC1333" s="1590"/>
      <c r="CD1333" s="1690"/>
      <c r="CE1333" s="76"/>
      <c r="CF1333" s="76"/>
      <c r="CG1333" s="77"/>
      <c r="CH1333" s="77"/>
      <c r="CN1333" s="85"/>
      <c r="CO1333" s="85"/>
      <c r="CP1333" s="85"/>
      <c r="CQ1333" s="85"/>
      <c r="CR1333" s="85"/>
      <c r="CS1333" s="85"/>
      <c r="CT1333" s="85"/>
      <c r="CU1333" s="85"/>
      <c r="CV1333" s="85"/>
    </row>
    <row r="1334" spans="1:100" ht="13.5" customHeight="1" x14ac:dyDescent="0.2">
      <c r="A1334" s="132" t="str">
        <f>+IF('⑧一覧からの作成用データ（異動届）'!$AC$54="印刷ＯＫ→",1,"")</f>
        <v/>
      </c>
      <c r="B1334" s="2413"/>
      <c r="C1334" s="2413"/>
      <c r="D1334" s="2396"/>
      <c r="E1334" s="2396"/>
      <c r="F1334" s="2413"/>
      <c r="G1334" s="2413"/>
      <c r="H1334" s="2396"/>
      <c r="I1334" s="2396"/>
      <c r="J1334" s="486"/>
      <c r="K1334" s="2344"/>
      <c r="L1334" s="2344"/>
      <c r="M1334" s="697" t="s">
        <v>34</v>
      </c>
      <c r="N1334" s="2051"/>
      <c r="O1334" s="2051"/>
      <c r="P1334" s="2051"/>
      <c r="Q1334" s="2051"/>
      <c r="R1334" s="2053"/>
      <c r="S1334" s="2284" t="s">
        <v>505</v>
      </c>
      <c r="T1334" s="732"/>
      <c r="U1334" s="732"/>
      <c r="V1334" s="732"/>
      <c r="W1334" s="732"/>
      <c r="X1334" s="732"/>
      <c r="Y1334" s="732"/>
      <c r="Z1334" s="732"/>
      <c r="AA1334" s="732"/>
      <c r="AB1334" s="732"/>
      <c r="AC1334" s="732"/>
      <c r="AD1334" s="732"/>
      <c r="AE1334" s="732"/>
      <c r="AF1334" s="732"/>
      <c r="AG1334" s="732"/>
      <c r="AH1334" s="732"/>
      <c r="AI1334" s="732"/>
      <c r="AJ1334" s="732"/>
      <c r="AK1334" s="732"/>
      <c r="AL1334" s="732"/>
      <c r="AM1334" s="732"/>
      <c r="AN1334" s="2286" t="str">
        <f>TEXT('⑧一覧からの作成用データ（異動届）'!$M$54,"#,##0")&amp;""</f>
        <v>0</v>
      </c>
      <c r="AO1334" s="2287"/>
      <c r="AP1334" s="2287"/>
      <c r="AQ1334" s="2287"/>
      <c r="AR1334" s="2288"/>
      <c r="AS1334" s="2295" t="str">
        <f>'⑧一覧からの作成用データ（異動届）'!$N$54&amp;""</f>
        <v/>
      </c>
      <c r="AT1334" s="1566"/>
      <c r="AU1334" s="1566"/>
      <c r="AV1334" s="2247" t="s">
        <v>84</v>
      </c>
      <c r="AW1334" s="2299"/>
      <c r="AX1334" s="2302" t="str">
        <f>'⑧一覧からの作成用データ（異動届）'!$U$54&amp;""</f>
        <v>6</v>
      </c>
      <c r="AY1334" s="1566"/>
      <c r="AZ1334" s="1566"/>
      <c r="BA1334" s="2247" t="s">
        <v>84</v>
      </c>
      <c r="BB1334" s="2248"/>
      <c r="BC1334" s="2253" t="str">
        <f>'⑧一覧からの作成用データ（異動届）'!$R$54&amp;"年"</f>
        <v>年</v>
      </c>
      <c r="BD1334" s="2253"/>
      <c r="BE1334" s="2254"/>
      <c r="BF1334" s="2259" t="str">
        <f>'⑧一覧からの作成用データ（異動届）'!$J$54&amp;""</f>
        <v/>
      </c>
      <c r="BG1334" s="2259"/>
      <c r="BH1334" s="2260"/>
      <c r="BI1334" s="2265" t="s">
        <v>583</v>
      </c>
      <c r="BJ1334" s="2266"/>
      <c r="BK1334" s="2266"/>
      <c r="BL1334" s="2266"/>
      <c r="BM1334" s="2266"/>
      <c r="BN1334" s="2266"/>
      <c r="BO1334" s="2266"/>
      <c r="BP1334" s="2266"/>
      <c r="BQ1334" s="2268" t="str">
        <f>'⑧一覧からの作成用データ（異動届）'!$K$54&amp;""</f>
        <v/>
      </c>
      <c r="BR1334" s="2259"/>
      <c r="BS1334" s="2260"/>
      <c r="BT1334" s="2271" t="s">
        <v>78</v>
      </c>
      <c r="BU1334" s="2272"/>
      <c r="BV1334" s="2272"/>
      <c r="BW1334" s="2272"/>
      <c r="BX1334" s="2272"/>
      <c r="BY1334" s="2272"/>
      <c r="BZ1334" s="2272"/>
      <c r="CA1334" s="2272"/>
      <c r="CB1334" s="2272"/>
      <c r="CC1334" s="2272"/>
      <c r="CD1334" s="2273"/>
      <c r="CE1334" s="76"/>
      <c r="CF1334" s="76"/>
      <c r="CG1334" s="77"/>
      <c r="CH1334" s="77"/>
      <c r="CN1334" s="85"/>
      <c r="CO1334" s="85"/>
      <c r="CP1334" s="85"/>
      <c r="CQ1334" s="85"/>
      <c r="CR1334" s="85"/>
      <c r="CS1334" s="85"/>
      <c r="CT1334" s="85"/>
      <c r="CU1334" s="85"/>
      <c r="CV1334" s="85"/>
    </row>
    <row r="1335" spans="1:100" ht="13.5" customHeight="1" x14ac:dyDescent="0.2">
      <c r="A1335" s="132" t="str">
        <f>+IF('⑧一覧からの作成用データ（異動届）'!$AC$54="印刷ＯＫ→",1,"")</f>
        <v/>
      </c>
      <c r="B1335" s="2413"/>
      <c r="C1335" s="2413"/>
      <c r="D1335" s="2396"/>
      <c r="E1335" s="2396"/>
      <c r="F1335" s="2413"/>
      <c r="G1335" s="2413"/>
      <c r="H1335" s="2396"/>
      <c r="I1335" s="2396"/>
      <c r="J1335" s="486"/>
      <c r="K1335" s="2344"/>
      <c r="L1335" s="2344"/>
      <c r="M1335" s="1559"/>
      <c r="N1335" s="2052"/>
      <c r="O1335" s="2052"/>
      <c r="P1335" s="2052"/>
      <c r="Q1335" s="2052"/>
      <c r="R1335" s="2054"/>
      <c r="S1335" s="2285"/>
      <c r="T1335" s="734"/>
      <c r="U1335" s="734"/>
      <c r="V1335" s="734"/>
      <c r="W1335" s="734"/>
      <c r="X1335" s="734"/>
      <c r="Y1335" s="734"/>
      <c r="Z1335" s="734"/>
      <c r="AA1335" s="734"/>
      <c r="AB1335" s="734"/>
      <c r="AC1335" s="734"/>
      <c r="AD1335" s="734"/>
      <c r="AE1335" s="734"/>
      <c r="AF1335" s="734"/>
      <c r="AG1335" s="734"/>
      <c r="AH1335" s="734"/>
      <c r="AI1335" s="734"/>
      <c r="AJ1335" s="734"/>
      <c r="AK1335" s="734"/>
      <c r="AL1335" s="734"/>
      <c r="AM1335" s="734"/>
      <c r="AN1335" s="2289"/>
      <c r="AO1335" s="2290"/>
      <c r="AP1335" s="2290"/>
      <c r="AQ1335" s="2290"/>
      <c r="AR1335" s="2291"/>
      <c r="AS1335" s="2296"/>
      <c r="AT1335" s="2297"/>
      <c r="AU1335" s="2297"/>
      <c r="AV1335" s="2249"/>
      <c r="AW1335" s="2300"/>
      <c r="AX1335" s="2297"/>
      <c r="AY1335" s="2297"/>
      <c r="AZ1335" s="2297"/>
      <c r="BA1335" s="2249"/>
      <c r="BB1335" s="2250"/>
      <c r="BC1335" s="2255"/>
      <c r="BD1335" s="2255"/>
      <c r="BE1335" s="2256"/>
      <c r="BF1335" s="2261"/>
      <c r="BG1335" s="2261"/>
      <c r="BH1335" s="2262"/>
      <c r="BI1335" s="2267"/>
      <c r="BJ1335" s="2267"/>
      <c r="BK1335" s="2267"/>
      <c r="BL1335" s="2267"/>
      <c r="BM1335" s="2267"/>
      <c r="BN1335" s="2267"/>
      <c r="BO1335" s="2267"/>
      <c r="BP1335" s="2267"/>
      <c r="BQ1335" s="2269"/>
      <c r="BR1335" s="2261"/>
      <c r="BS1335" s="2262"/>
      <c r="BT1335" s="2274"/>
      <c r="BU1335" s="2274"/>
      <c r="BV1335" s="2274"/>
      <c r="BW1335" s="2274"/>
      <c r="BX1335" s="2274"/>
      <c r="BY1335" s="2274"/>
      <c r="BZ1335" s="2274"/>
      <c r="CA1335" s="2274"/>
      <c r="CB1335" s="2274"/>
      <c r="CC1335" s="2274"/>
      <c r="CD1335" s="2275"/>
      <c r="CE1335" s="76"/>
      <c r="CF1335" s="76"/>
      <c r="CG1335" s="77"/>
      <c r="CH1335" s="77"/>
      <c r="CO1335" s="85"/>
      <c r="CP1335" s="85"/>
      <c r="CQ1335" s="85"/>
      <c r="CR1335" s="85"/>
      <c r="CS1335" s="85"/>
      <c r="CT1335" s="85"/>
      <c r="CU1335" s="85"/>
      <c r="CV1335" s="85"/>
    </row>
    <row r="1336" spans="1:100" ht="12.75" customHeight="1" thickBot="1" x14ac:dyDescent="0.25">
      <c r="A1336" s="132" t="str">
        <f>+IF('⑧一覧からの作成用データ（異動届）'!$AC$54="印刷ＯＫ→",1,"")</f>
        <v/>
      </c>
      <c r="B1336" s="2413"/>
      <c r="C1336" s="2413"/>
      <c r="D1336" s="2396"/>
      <c r="E1336" s="2396"/>
      <c r="F1336" s="2413"/>
      <c r="G1336" s="2413"/>
      <c r="H1336" s="2396"/>
      <c r="I1336" s="2396"/>
      <c r="J1336" s="486"/>
      <c r="K1336" s="2344"/>
      <c r="L1336" s="2344"/>
      <c r="M1336" s="2303" t="s">
        <v>477</v>
      </c>
      <c r="N1336" s="2304"/>
      <c r="O1336" s="2304"/>
      <c r="P1336" s="2304"/>
      <c r="Q1336" s="2304"/>
      <c r="R1336" s="2305"/>
      <c r="S1336" s="2312" t="str">
        <f>'⑧一覧からの作成用データ（異動届）'!$F$54&amp;""</f>
        <v/>
      </c>
      <c r="T1336" s="2313"/>
      <c r="U1336" s="2313"/>
      <c r="V1336" s="2313"/>
      <c r="W1336" s="2313"/>
      <c r="X1336" s="2313"/>
      <c r="Y1336" s="2313"/>
      <c r="Z1336" s="2313"/>
      <c r="AA1336" s="2313"/>
      <c r="AB1336" s="2313"/>
      <c r="AC1336" s="2313"/>
      <c r="AD1336" s="2313"/>
      <c r="AE1336" s="2313"/>
      <c r="AF1336" s="2313"/>
      <c r="AG1336" s="2313"/>
      <c r="AH1336" s="2313"/>
      <c r="AI1336" s="2313"/>
      <c r="AJ1336" s="2313"/>
      <c r="AK1336" s="2313"/>
      <c r="AL1336" s="2313"/>
      <c r="AM1336" s="2314"/>
      <c r="AN1336" s="2289"/>
      <c r="AO1336" s="2290"/>
      <c r="AP1336" s="2290"/>
      <c r="AQ1336" s="2290"/>
      <c r="AR1336" s="2291"/>
      <c r="AS1336" s="2298"/>
      <c r="AT1336" s="1567"/>
      <c r="AU1336" s="1567"/>
      <c r="AV1336" s="2251"/>
      <c r="AW1336" s="2301"/>
      <c r="AX1336" s="1567"/>
      <c r="AY1336" s="1567"/>
      <c r="AZ1336" s="1567"/>
      <c r="BA1336" s="2251"/>
      <c r="BB1336" s="2252"/>
      <c r="BC1336" s="2257"/>
      <c r="BD1336" s="2257"/>
      <c r="BE1336" s="2258"/>
      <c r="BF1336" s="2263"/>
      <c r="BG1336" s="2263"/>
      <c r="BH1336" s="2264"/>
      <c r="BI1336" s="2267"/>
      <c r="BJ1336" s="2267"/>
      <c r="BK1336" s="2267"/>
      <c r="BL1336" s="2267"/>
      <c r="BM1336" s="2267"/>
      <c r="BN1336" s="2267"/>
      <c r="BO1336" s="2267"/>
      <c r="BP1336" s="2267"/>
      <c r="BQ1336" s="2270"/>
      <c r="BR1336" s="2263"/>
      <c r="BS1336" s="2264"/>
      <c r="BT1336" s="2274"/>
      <c r="BU1336" s="2274"/>
      <c r="BV1336" s="2274"/>
      <c r="BW1336" s="2274"/>
      <c r="BX1336" s="2274"/>
      <c r="BY1336" s="2274"/>
      <c r="BZ1336" s="2274"/>
      <c r="CA1336" s="2274"/>
      <c r="CB1336" s="2274"/>
      <c r="CC1336" s="2274"/>
      <c r="CD1336" s="2275"/>
      <c r="CE1336" s="76"/>
      <c r="CF1336" s="76"/>
      <c r="CG1336" s="77"/>
      <c r="CH1336" s="77"/>
      <c r="CO1336" s="85"/>
      <c r="CP1336" s="85"/>
      <c r="CQ1336" s="85"/>
      <c r="CR1336" s="85"/>
      <c r="CS1336" s="85"/>
      <c r="CT1336" s="85"/>
      <c r="CU1336" s="85"/>
      <c r="CV1336" s="85"/>
    </row>
    <row r="1337" spans="1:100" ht="12.75" customHeight="1" x14ac:dyDescent="0.2">
      <c r="A1337" s="132" t="str">
        <f>+IF('⑧一覧からの作成用データ（異動届）'!$AC$54="印刷ＯＫ→",1,"")</f>
        <v/>
      </c>
      <c r="B1337" s="2413"/>
      <c r="C1337" s="2413"/>
      <c r="D1337" s="2396"/>
      <c r="E1337" s="2396"/>
      <c r="F1337" s="2413"/>
      <c r="G1337" s="2413"/>
      <c r="H1337" s="2396"/>
      <c r="I1337" s="2396"/>
      <c r="J1337" s="486"/>
      <c r="K1337" s="2344"/>
      <c r="L1337" s="2344"/>
      <c r="M1337" s="2306"/>
      <c r="N1337" s="2307"/>
      <c r="O1337" s="2307"/>
      <c r="P1337" s="2307"/>
      <c r="Q1337" s="2307"/>
      <c r="R1337" s="2308"/>
      <c r="S1337" s="1568"/>
      <c r="T1337" s="1569"/>
      <c r="U1337" s="1569"/>
      <c r="V1337" s="1569"/>
      <c r="W1337" s="1569"/>
      <c r="X1337" s="1569"/>
      <c r="Y1337" s="1569"/>
      <c r="Z1337" s="1569"/>
      <c r="AA1337" s="1569"/>
      <c r="AB1337" s="1569"/>
      <c r="AC1337" s="1569"/>
      <c r="AD1337" s="1569"/>
      <c r="AE1337" s="1569"/>
      <c r="AF1337" s="1569"/>
      <c r="AG1337" s="1569"/>
      <c r="AH1337" s="1569"/>
      <c r="AI1337" s="1569"/>
      <c r="AJ1337" s="1569"/>
      <c r="AK1337" s="1569"/>
      <c r="AL1337" s="1569"/>
      <c r="AM1337" s="1725"/>
      <c r="AN1337" s="2289"/>
      <c r="AO1337" s="2290"/>
      <c r="AP1337" s="2290"/>
      <c r="AQ1337" s="2290"/>
      <c r="AR1337" s="2291"/>
      <c r="AS1337" s="2295" t="str">
        <f>'⑧一覧からの作成用データ（異動届）'!$O$54&amp;""</f>
        <v/>
      </c>
      <c r="AT1337" s="1566"/>
      <c r="AU1337" s="1566"/>
      <c r="AV1337" s="2247" t="s">
        <v>81</v>
      </c>
      <c r="AW1337" s="2299"/>
      <c r="AX1337" s="1566" t="str">
        <f>'⑧一覧からの作成用データ（異動届）'!V54&amp;""</f>
        <v>5</v>
      </c>
      <c r="AY1337" s="1566"/>
      <c r="AZ1337" s="1566"/>
      <c r="BA1337" s="2247" t="s">
        <v>81</v>
      </c>
      <c r="BB1337" s="2248"/>
      <c r="BC1337" s="2351" t="str">
        <f>'⑧一覧からの作成用データ（異動届）'!$S$54&amp;"月"</f>
        <v>月</v>
      </c>
      <c r="BD1337" s="2352"/>
      <c r="BE1337" s="2353"/>
      <c r="BF1337" s="2360" t="s">
        <v>108</v>
      </c>
      <c r="BG1337" s="2361"/>
      <c r="BH1337" s="2361"/>
      <c r="BI1337" s="2267"/>
      <c r="BJ1337" s="2267"/>
      <c r="BK1337" s="2267"/>
      <c r="BL1337" s="2267"/>
      <c r="BM1337" s="2267"/>
      <c r="BN1337" s="2267"/>
      <c r="BO1337" s="2267"/>
      <c r="BP1337" s="2267"/>
      <c r="BQ1337" s="2364" t="s">
        <v>497</v>
      </c>
      <c r="BR1337" s="2365"/>
      <c r="BS1337" s="2365"/>
      <c r="BT1337" s="2274"/>
      <c r="BU1337" s="2274"/>
      <c r="BV1337" s="2274"/>
      <c r="BW1337" s="2274"/>
      <c r="BX1337" s="2274"/>
      <c r="BY1337" s="2274"/>
      <c r="BZ1337" s="2274"/>
      <c r="CA1337" s="2274"/>
      <c r="CB1337" s="2274"/>
      <c r="CC1337" s="2274"/>
      <c r="CD1337" s="2275"/>
      <c r="CE1337" s="76"/>
      <c r="CF1337" s="76"/>
      <c r="CG1337" s="77"/>
      <c r="CH1337" s="77"/>
      <c r="CO1337" s="85"/>
      <c r="CP1337" s="85"/>
      <c r="CQ1337" s="85"/>
      <c r="CR1337" s="85"/>
      <c r="CS1337" s="85"/>
      <c r="CT1337" s="85"/>
      <c r="CU1337" s="85"/>
      <c r="CV1337" s="85"/>
    </row>
    <row r="1338" spans="1:100" ht="12.75" customHeight="1" x14ac:dyDescent="0.2">
      <c r="A1338" s="132" t="str">
        <f>+IF('⑧一覧からの作成用データ（異動届）'!$AC$54="印刷ＯＫ→",1,"")</f>
        <v/>
      </c>
      <c r="B1338" s="2413"/>
      <c r="C1338" s="2413"/>
      <c r="D1338" s="2396"/>
      <c r="E1338" s="2396"/>
      <c r="F1338" s="2413"/>
      <c r="G1338" s="2413"/>
      <c r="H1338" s="2396"/>
      <c r="I1338" s="2396"/>
      <c r="J1338" s="486"/>
      <c r="K1338" s="2344"/>
      <c r="L1338" s="2344"/>
      <c r="M1338" s="2309"/>
      <c r="N1338" s="2310"/>
      <c r="O1338" s="2310"/>
      <c r="P1338" s="2310"/>
      <c r="Q1338" s="2310"/>
      <c r="R1338" s="2311"/>
      <c r="S1338" s="1570"/>
      <c r="T1338" s="1571"/>
      <c r="U1338" s="1571"/>
      <c r="V1338" s="1571"/>
      <c r="W1338" s="1571"/>
      <c r="X1338" s="1571"/>
      <c r="Y1338" s="1571"/>
      <c r="Z1338" s="1571"/>
      <c r="AA1338" s="1571"/>
      <c r="AB1338" s="1571"/>
      <c r="AC1338" s="1571"/>
      <c r="AD1338" s="1571"/>
      <c r="AE1338" s="1571"/>
      <c r="AF1338" s="1571"/>
      <c r="AG1338" s="1571"/>
      <c r="AH1338" s="1571"/>
      <c r="AI1338" s="1571"/>
      <c r="AJ1338" s="1571"/>
      <c r="AK1338" s="1571"/>
      <c r="AL1338" s="1571"/>
      <c r="AM1338" s="1726"/>
      <c r="AN1338" s="2289"/>
      <c r="AO1338" s="2290"/>
      <c r="AP1338" s="2290"/>
      <c r="AQ1338" s="2290"/>
      <c r="AR1338" s="2291"/>
      <c r="AS1338" s="2296"/>
      <c r="AT1338" s="2297"/>
      <c r="AU1338" s="2297"/>
      <c r="AV1338" s="2249"/>
      <c r="AW1338" s="2300"/>
      <c r="AX1338" s="2297"/>
      <c r="AY1338" s="2297"/>
      <c r="AZ1338" s="2297"/>
      <c r="BA1338" s="2249"/>
      <c r="BB1338" s="2250"/>
      <c r="BC1338" s="2354"/>
      <c r="BD1338" s="2355"/>
      <c r="BE1338" s="2356"/>
      <c r="BF1338" s="2362"/>
      <c r="BG1338" s="2363"/>
      <c r="BH1338" s="2363"/>
      <c r="BI1338" s="2267"/>
      <c r="BJ1338" s="2267"/>
      <c r="BK1338" s="2267"/>
      <c r="BL1338" s="2267"/>
      <c r="BM1338" s="2267"/>
      <c r="BN1338" s="2267"/>
      <c r="BO1338" s="2267"/>
      <c r="BP1338" s="2267"/>
      <c r="BQ1338" s="2366"/>
      <c r="BR1338" s="2367"/>
      <c r="BS1338" s="2367"/>
      <c r="BT1338" s="2274"/>
      <c r="BU1338" s="2274"/>
      <c r="BV1338" s="2274"/>
      <c r="BW1338" s="2274"/>
      <c r="BX1338" s="2274"/>
      <c r="BY1338" s="2274"/>
      <c r="BZ1338" s="2274"/>
      <c r="CA1338" s="2274"/>
      <c r="CB1338" s="2274"/>
      <c r="CC1338" s="2274"/>
      <c r="CD1338" s="2275"/>
      <c r="CE1338" s="76"/>
      <c r="CF1338" s="76"/>
      <c r="CG1338" s="77"/>
      <c r="CH1338" s="77"/>
      <c r="CN1338" s="85"/>
      <c r="CO1338" s="85"/>
      <c r="CP1338" s="85"/>
      <c r="CQ1338" s="85"/>
      <c r="CR1338" s="85"/>
      <c r="CS1338" s="85"/>
      <c r="CT1338" s="87"/>
      <c r="CU1338" s="85"/>
      <c r="CV1338" s="85"/>
    </row>
    <row r="1339" spans="1:100" ht="12.75" customHeight="1" x14ac:dyDescent="0.2">
      <c r="A1339" s="132" t="str">
        <f>+IF('⑧一覧からの作成用データ（異動届）'!$AC$54="印刷ＯＫ→",1,"")</f>
        <v/>
      </c>
      <c r="B1339" s="2413"/>
      <c r="C1339" s="2413"/>
      <c r="D1339" s="2396"/>
      <c r="E1339" s="2396"/>
      <c r="F1339" s="2413"/>
      <c r="G1339" s="2413"/>
      <c r="H1339" s="2396"/>
      <c r="I1339" s="2396"/>
      <c r="J1339" s="486"/>
      <c r="K1339" s="2344"/>
      <c r="L1339" s="2344"/>
      <c r="M1339" s="697" t="s">
        <v>5</v>
      </c>
      <c r="N1339" s="2051"/>
      <c r="O1339" s="2051"/>
      <c r="P1339" s="2051"/>
      <c r="Q1339" s="2051"/>
      <c r="R1339" s="2053"/>
      <c r="S1339" s="2370" t="str">
        <f>'⑧一覧からの作成用データ（異動届）'!$G$54&amp;""</f>
        <v/>
      </c>
      <c r="T1339" s="2371"/>
      <c r="U1339" s="2371"/>
      <c r="V1339" s="2371"/>
      <c r="W1339" s="2371"/>
      <c r="X1339" s="2371"/>
      <c r="Y1339" s="2371"/>
      <c r="Z1339" s="2371"/>
      <c r="AA1339" s="2371"/>
      <c r="AB1339" s="2371"/>
      <c r="AC1339" s="2371"/>
      <c r="AD1339" s="2371"/>
      <c r="AE1339" s="2371"/>
      <c r="AF1339" s="2371"/>
      <c r="AG1339" s="2371"/>
      <c r="AH1339" s="2371"/>
      <c r="AI1339" s="2371"/>
      <c r="AJ1339" s="2371"/>
      <c r="AK1339" s="2371"/>
      <c r="AL1339" s="2371"/>
      <c r="AM1339" s="2371"/>
      <c r="AN1339" s="2289"/>
      <c r="AO1339" s="2290"/>
      <c r="AP1339" s="2290"/>
      <c r="AQ1339" s="2290"/>
      <c r="AR1339" s="2291"/>
      <c r="AS1339" s="2298"/>
      <c r="AT1339" s="1567"/>
      <c r="AU1339" s="1567"/>
      <c r="AV1339" s="2251"/>
      <c r="AW1339" s="2301"/>
      <c r="AX1339" s="1567"/>
      <c r="AY1339" s="1567"/>
      <c r="AZ1339" s="1567"/>
      <c r="BA1339" s="2251"/>
      <c r="BB1339" s="2252"/>
      <c r="BC1339" s="2357"/>
      <c r="BD1339" s="2358"/>
      <c r="BE1339" s="2359"/>
      <c r="BF1339" s="2362"/>
      <c r="BG1339" s="2363"/>
      <c r="BH1339" s="2363"/>
      <c r="BI1339" s="2267"/>
      <c r="BJ1339" s="2267"/>
      <c r="BK1339" s="2267"/>
      <c r="BL1339" s="2267"/>
      <c r="BM1339" s="2267"/>
      <c r="BN1339" s="2267"/>
      <c r="BO1339" s="2267"/>
      <c r="BP1339" s="2267"/>
      <c r="BQ1339" s="2366"/>
      <c r="BR1339" s="2367"/>
      <c r="BS1339" s="2367"/>
      <c r="BT1339" s="2274"/>
      <c r="BU1339" s="2274"/>
      <c r="BV1339" s="2274"/>
      <c r="BW1339" s="2274"/>
      <c r="BX1339" s="2274"/>
      <c r="BY1339" s="2274"/>
      <c r="BZ1339" s="2274"/>
      <c r="CA1339" s="2274"/>
      <c r="CB1339" s="2274"/>
      <c r="CC1339" s="2274"/>
      <c r="CD1339" s="2275"/>
      <c r="CE1339" s="76"/>
      <c r="CF1339" s="76"/>
      <c r="CG1339" s="77"/>
      <c r="CH1339" s="77"/>
      <c r="CN1339" s="85"/>
      <c r="CO1339" s="85"/>
      <c r="CP1339" s="85"/>
      <c r="CQ1339" s="85"/>
      <c r="CR1339" s="85"/>
      <c r="CS1339" s="85"/>
      <c r="CT1339" s="85"/>
      <c r="CU1339" s="85"/>
      <c r="CV1339" s="85"/>
    </row>
    <row r="1340" spans="1:100" ht="12.75" customHeight="1" x14ac:dyDescent="0.2">
      <c r="A1340" s="132" t="str">
        <f>+IF('⑧一覧からの作成用データ（異動届）'!$AC$54="印刷ＯＫ→",1,"")</f>
        <v/>
      </c>
      <c r="B1340" s="2413"/>
      <c r="C1340" s="2413"/>
      <c r="D1340" s="2396"/>
      <c r="E1340" s="2396"/>
      <c r="F1340" s="2413"/>
      <c r="G1340" s="2413"/>
      <c r="H1340" s="2396"/>
      <c r="I1340" s="2396"/>
      <c r="J1340" s="486"/>
      <c r="K1340" s="2344"/>
      <c r="L1340" s="2344"/>
      <c r="M1340" s="2165"/>
      <c r="N1340" s="1564"/>
      <c r="O1340" s="1564"/>
      <c r="P1340" s="1564"/>
      <c r="Q1340" s="1564"/>
      <c r="R1340" s="1565"/>
      <c r="S1340" s="2372"/>
      <c r="T1340" s="2373"/>
      <c r="U1340" s="2373"/>
      <c r="V1340" s="2373"/>
      <c r="W1340" s="2373"/>
      <c r="X1340" s="2373"/>
      <c r="Y1340" s="2373"/>
      <c r="Z1340" s="2373"/>
      <c r="AA1340" s="2373"/>
      <c r="AB1340" s="2373"/>
      <c r="AC1340" s="2373"/>
      <c r="AD1340" s="2373"/>
      <c r="AE1340" s="2373"/>
      <c r="AF1340" s="2373"/>
      <c r="AG1340" s="2373"/>
      <c r="AH1340" s="2373"/>
      <c r="AI1340" s="2373"/>
      <c r="AJ1340" s="2373"/>
      <c r="AK1340" s="2373"/>
      <c r="AL1340" s="2373"/>
      <c r="AM1340" s="2373"/>
      <c r="AN1340" s="2289"/>
      <c r="AO1340" s="2290"/>
      <c r="AP1340" s="2290"/>
      <c r="AQ1340" s="2290"/>
      <c r="AR1340" s="2291"/>
      <c r="AS1340" s="2376" t="str">
        <f>TEXT('⑧一覧からの作成用データ（異動届）'!$P$54,"#,##0")&amp;""</f>
        <v>0</v>
      </c>
      <c r="AT1340" s="2376"/>
      <c r="AU1340" s="2376"/>
      <c r="AV1340" s="2376"/>
      <c r="AW1340" s="2376"/>
      <c r="AX1340" s="2232" t="str">
        <f>TEXT('⑧一覧からの作成用データ（異動届）'!$W$54,"#,##0")&amp;""</f>
        <v>左記（ア）（イ）を入力してください</v>
      </c>
      <c r="AY1340" s="2232"/>
      <c r="AZ1340" s="2232"/>
      <c r="BA1340" s="2232"/>
      <c r="BB1340" s="2233"/>
      <c r="BC1340" s="2238" t="str">
        <f>'⑧一覧からの作成用データ（異動届）'!$T$54&amp;"日"</f>
        <v>日</v>
      </c>
      <c r="BD1340" s="2239"/>
      <c r="BE1340" s="2240"/>
      <c r="BF1340" s="2362"/>
      <c r="BG1340" s="2363"/>
      <c r="BH1340" s="2363"/>
      <c r="BI1340" s="2267"/>
      <c r="BJ1340" s="2267"/>
      <c r="BK1340" s="2267"/>
      <c r="BL1340" s="2267"/>
      <c r="BM1340" s="2267"/>
      <c r="BN1340" s="2267"/>
      <c r="BO1340" s="2267"/>
      <c r="BP1340" s="2267"/>
      <c r="BQ1340" s="2366"/>
      <c r="BR1340" s="2367"/>
      <c r="BS1340" s="2367"/>
      <c r="BT1340" s="2274"/>
      <c r="BU1340" s="2274"/>
      <c r="BV1340" s="2274"/>
      <c r="BW1340" s="2274"/>
      <c r="BX1340" s="2274"/>
      <c r="BY1340" s="2274"/>
      <c r="BZ1340" s="2274"/>
      <c r="CA1340" s="2274"/>
      <c r="CB1340" s="2274"/>
      <c r="CC1340" s="2274"/>
      <c r="CD1340" s="2275"/>
      <c r="CE1340" s="76"/>
      <c r="CF1340" s="76"/>
      <c r="CG1340" s="77"/>
      <c r="CH1340" s="77"/>
      <c r="CN1340" s="85"/>
      <c r="CO1340" s="85"/>
      <c r="CP1340" s="85"/>
      <c r="CQ1340" s="85"/>
      <c r="CR1340" s="85"/>
      <c r="CS1340" s="85"/>
      <c r="CT1340" s="85"/>
      <c r="CU1340" s="85"/>
      <c r="CV1340" s="85"/>
    </row>
    <row r="1341" spans="1:100" ht="12.75" customHeight="1" x14ac:dyDescent="0.2">
      <c r="A1341" s="132" t="str">
        <f>+IF('⑧一覧からの作成用データ（異動届）'!$AC$54="印刷ＯＫ→",1,"")</f>
        <v/>
      </c>
      <c r="B1341" s="2413"/>
      <c r="C1341" s="2413"/>
      <c r="D1341" s="2396"/>
      <c r="E1341" s="2396"/>
      <c r="F1341" s="2413"/>
      <c r="G1341" s="2413"/>
      <c r="H1341" s="2396"/>
      <c r="I1341" s="2396"/>
      <c r="J1341" s="486"/>
      <c r="K1341" s="2344"/>
      <c r="L1341" s="2344"/>
      <c r="M1341" s="2165"/>
      <c r="N1341" s="1564"/>
      <c r="O1341" s="1564"/>
      <c r="P1341" s="1564"/>
      <c r="Q1341" s="1564"/>
      <c r="R1341" s="1565"/>
      <c r="S1341" s="2372"/>
      <c r="T1341" s="2373"/>
      <c r="U1341" s="2373"/>
      <c r="V1341" s="2373"/>
      <c r="W1341" s="2373"/>
      <c r="X1341" s="2373"/>
      <c r="Y1341" s="2373"/>
      <c r="Z1341" s="2373"/>
      <c r="AA1341" s="2373"/>
      <c r="AB1341" s="2373"/>
      <c r="AC1341" s="2373"/>
      <c r="AD1341" s="2373"/>
      <c r="AE1341" s="2373"/>
      <c r="AF1341" s="2373"/>
      <c r="AG1341" s="2373"/>
      <c r="AH1341" s="2373"/>
      <c r="AI1341" s="2373"/>
      <c r="AJ1341" s="2373"/>
      <c r="AK1341" s="2373"/>
      <c r="AL1341" s="2373"/>
      <c r="AM1341" s="2373"/>
      <c r="AN1341" s="2289"/>
      <c r="AO1341" s="2290"/>
      <c r="AP1341" s="2290"/>
      <c r="AQ1341" s="2290"/>
      <c r="AR1341" s="2291"/>
      <c r="AS1341" s="2376"/>
      <c r="AT1341" s="2376"/>
      <c r="AU1341" s="2376"/>
      <c r="AV1341" s="2376"/>
      <c r="AW1341" s="2376"/>
      <c r="AX1341" s="2234"/>
      <c r="AY1341" s="2234"/>
      <c r="AZ1341" s="2234"/>
      <c r="BA1341" s="2234"/>
      <c r="BB1341" s="2235"/>
      <c r="BC1341" s="2241"/>
      <c r="BD1341" s="2242"/>
      <c r="BE1341" s="2243"/>
      <c r="BF1341" s="2278" t="s">
        <v>458</v>
      </c>
      <c r="BG1341" s="2280" t="s">
        <v>107</v>
      </c>
      <c r="BH1341" s="2280"/>
      <c r="BI1341" s="2280"/>
      <c r="BJ1341" s="2280"/>
      <c r="BK1341" s="2280"/>
      <c r="BL1341" s="2280"/>
      <c r="BM1341" s="2280"/>
      <c r="BN1341" s="2280"/>
      <c r="BO1341" s="610"/>
      <c r="BP1341" s="2281" t="s">
        <v>459</v>
      </c>
      <c r="BQ1341" s="2366"/>
      <c r="BR1341" s="2367"/>
      <c r="BS1341" s="2367"/>
      <c r="BT1341" s="2274"/>
      <c r="BU1341" s="2274"/>
      <c r="BV1341" s="2274"/>
      <c r="BW1341" s="2274"/>
      <c r="BX1341" s="2274"/>
      <c r="BY1341" s="2274"/>
      <c r="BZ1341" s="2274"/>
      <c r="CA1341" s="2274"/>
      <c r="CB1341" s="2274"/>
      <c r="CC1341" s="2274"/>
      <c r="CD1341" s="2275"/>
      <c r="CE1341" s="76"/>
      <c r="CF1341" s="76"/>
      <c r="CG1341" s="88"/>
      <c r="CH1341" s="88"/>
      <c r="CN1341" s="85"/>
      <c r="CO1341" s="85"/>
      <c r="CP1341" s="85"/>
      <c r="CQ1341" s="85"/>
      <c r="CR1341" s="85"/>
      <c r="CS1341" s="85"/>
      <c r="CT1341" s="85"/>
      <c r="CU1341" s="85"/>
      <c r="CV1341" s="85"/>
    </row>
    <row r="1342" spans="1:100" ht="12.75" customHeight="1" thickBot="1" x14ac:dyDescent="0.25">
      <c r="A1342" s="132" t="str">
        <f>+IF('⑧一覧からの作成用データ（異動届）'!$AC$54="印刷ＯＫ→",1,"")</f>
        <v/>
      </c>
      <c r="B1342" s="2413"/>
      <c r="C1342" s="2413"/>
      <c r="D1342" s="2396"/>
      <c r="E1342" s="2396"/>
      <c r="F1342" s="2413"/>
      <c r="G1342" s="2413"/>
      <c r="H1342" s="2396"/>
      <c r="I1342" s="2396"/>
      <c r="J1342" s="486"/>
      <c r="K1342" s="2344"/>
      <c r="L1342" s="2344"/>
      <c r="M1342" s="1559"/>
      <c r="N1342" s="2052"/>
      <c r="O1342" s="2052"/>
      <c r="P1342" s="2052"/>
      <c r="Q1342" s="2052"/>
      <c r="R1342" s="2054"/>
      <c r="S1342" s="2374"/>
      <c r="T1342" s="2375"/>
      <c r="U1342" s="2375"/>
      <c r="V1342" s="2375"/>
      <c r="W1342" s="2375"/>
      <c r="X1342" s="2375"/>
      <c r="Y1342" s="2375"/>
      <c r="Z1342" s="2375"/>
      <c r="AA1342" s="2375"/>
      <c r="AB1342" s="2375"/>
      <c r="AC1342" s="2375"/>
      <c r="AD1342" s="2375"/>
      <c r="AE1342" s="2375"/>
      <c r="AF1342" s="2375"/>
      <c r="AG1342" s="2375"/>
      <c r="AH1342" s="2375"/>
      <c r="AI1342" s="2375"/>
      <c r="AJ1342" s="2375"/>
      <c r="AK1342" s="2375"/>
      <c r="AL1342" s="2375"/>
      <c r="AM1342" s="2375"/>
      <c r="AN1342" s="2292"/>
      <c r="AO1342" s="2293"/>
      <c r="AP1342" s="2293"/>
      <c r="AQ1342" s="2293"/>
      <c r="AR1342" s="2294"/>
      <c r="AS1342" s="2377"/>
      <c r="AT1342" s="2377"/>
      <c r="AU1342" s="2377"/>
      <c r="AV1342" s="2377"/>
      <c r="AW1342" s="2377"/>
      <c r="AX1342" s="2236"/>
      <c r="AY1342" s="2236"/>
      <c r="AZ1342" s="2236"/>
      <c r="BA1342" s="2236"/>
      <c r="BB1342" s="2237"/>
      <c r="BC1342" s="2244"/>
      <c r="BD1342" s="2245"/>
      <c r="BE1342" s="2246"/>
      <c r="BF1342" s="2279"/>
      <c r="BG1342" s="2283"/>
      <c r="BH1342" s="2283"/>
      <c r="BI1342" s="2283"/>
      <c r="BJ1342" s="2283"/>
      <c r="BK1342" s="2283"/>
      <c r="BL1342" s="2283"/>
      <c r="BM1342" s="2283"/>
      <c r="BN1342" s="2283"/>
      <c r="BO1342" s="611"/>
      <c r="BP1342" s="2282"/>
      <c r="BQ1342" s="2368"/>
      <c r="BR1342" s="2369"/>
      <c r="BS1342" s="2369"/>
      <c r="BT1342" s="2276"/>
      <c r="BU1342" s="2276"/>
      <c r="BV1342" s="2276"/>
      <c r="BW1342" s="2276"/>
      <c r="BX1342" s="2276"/>
      <c r="BY1342" s="2276"/>
      <c r="BZ1342" s="2276"/>
      <c r="CA1342" s="2276"/>
      <c r="CB1342" s="2276"/>
      <c r="CC1342" s="2276"/>
      <c r="CD1342" s="2277"/>
      <c r="CE1342" s="89"/>
      <c r="CF1342" s="89"/>
      <c r="CG1342" s="88"/>
      <c r="CH1342" s="88"/>
      <c r="CN1342" s="85"/>
      <c r="CO1342" s="85"/>
      <c r="CP1342" s="85"/>
      <c r="CQ1342" s="85"/>
      <c r="CR1342" s="85"/>
      <c r="CS1342" s="85"/>
      <c r="CT1342" s="85"/>
      <c r="CU1342" s="85"/>
      <c r="CV1342" s="85"/>
    </row>
    <row r="1343" spans="1:100" ht="6.75" customHeight="1" x14ac:dyDescent="0.2">
      <c r="A1343" s="132" t="str">
        <f>+IF('⑧一覧からの作成用データ（異動届）'!$AC$54="印刷ＯＫ→",1,"")</f>
        <v/>
      </c>
      <c r="B1343" s="2413"/>
      <c r="C1343" s="2413"/>
      <c r="D1343" s="2396"/>
      <c r="E1343" s="2396"/>
      <c r="F1343" s="2413"/>
      <c r="G1343" s="2413"/>
      <c r="H1343" s="2396"/>
      <c r="I1343" s="2396"/>
      <c r="J1343" s="486"/>
      <c r="K1343" s="2211" t="s">
        <v>308</v>
      </c>
      <c r="L1343" s="2211"/>
      <c r="M1343" s="2211"/>
      <c r="N1343" s="2211"/>
      <c r="O1343" s="2211"/>
      <c r="P1343" s="2211"/>
      <c r="Q1343" s="2211"/>
      <c r="R1343" s="2211"/>
      <c r="S1343" s="2211"/>
      <c r="T1343" s="2211"/>
      <c r="U1343" s="2211"/>
      <c r="V1343" s="2211"/>
      <c r="W1343" s="2211"/>
      <c r="X1343" s="2211"/>
      <c r="Y1343" s="2211"/>
      <c r="Z1343" s="2211"/>
      <c r="AA1343" s="2211"/>
      <c r="AB1343" s="2211"/>
      <c r="AC1343" s="2211"/>
      <c r="AD1343" s="2211"/>
      <c r="AE1343" s="2211"/>
      <c r="AF1343" s="2211"/>
      <c r="AG1343" s="2211"/>
      <c r="AH1343" s="2211"/>
      <c r="AI1343" s="2211"/>
      <c r="AJ1343" s="2211"/>
      <c r="AK1343" s="2211"/>
      <c r="AL1343" s="2211"/>
      <c r="AM1343" s="2211"/>
      <c r="AN1343" s="2212"/>
      <c r="AO1343" s="2212"/>
      <c r="AP1343" s="2212"/>
      <c r="AQ1343" s="2212"/>
      <c r="AR1343" s="2212"/>
      <c r="AS1343" s="2212"/>
      <c r="AT1343" s="2212"/>
      <c r="AU1343" s="2212"/>
      <c r="AV1343" s="2212"/>
      <c r="AW1343" s="2212"/>
      <c r="AX1343" s="2212"/>
      <c r="AY1343" s="2212"/>
      <c r="AZ1343" s="2212"/>
      <c r="BA1343" s="2212"/>
      <c r="BB1343" s="2212"/>
      <c r="BC1343" s="2212"/>
      <c r="BD1343" s="2212"/>
      <c r="BE1343" s="2212"/>
      <c r="BF1343" s="2211"/>
      <c r="BG1343" s="76"/>
      <c r="BH1343" s="76"/>
      <c r="BI1343" s="76"/>
      <c r="BJ1343" s="76"/>
      <c r="BK1343" s="76"/>
      <c r="BL1343" s="76"/>
      <c r="BM1343" s="76"/>
      <c r="BN1343" s="76"/>
      <c r="BO1343" s="76"/>
      <c r="BP1343" s="76"/>
      <c r="BQ1343" s="76"/>
      <c r="BR1343" s="76"/>
      <c r="BS1343" s="76"/>
      <c r="BT1343" s="76"/>
      <c r="BU1343" s="76"/>
      <c r="BV1343" s="76"/>
      <c r="BW1343" s="76"/>
      <c r="BX1343" s="76"/>
      <c r="BY1343" s="76"/>
      <c r="BZ1343" s="76"/>
      <c r="CA1343" s="76"/>
      <c r="CB1343" s="89"/>
      <c r="CC1343" s="89"/>
      <c r="CD1343" s="89"/>
      <c r="CE1343" s="89"/>
      <c r="CF1343" s="89"/>
      <c r="CG1343" s="88"/>
      <c r="CH1343" s="88"/>
      <c r="CN1343" s="85"/>
      <c r="CO1343" s="85"/>
      <c r="CP1343" s="85"/>
      <c r="CQ1343" s="85"/>
      <c r="CR1343" s="85"/>
      <c r="CS1343" s="85"/>
      <c r="CT1343" s="85"/>
      <c r="CU1343" s="85"/>
      <c r="CV1343" s="85"/>
    </row>
    <row r="1344" spans="1:100" ht="16.5" customHeight="1" thickBot="1" x14ac:dyDescent="0.25">
      <c r="A1344" s="132" t="str">
        <f>+IF('⑧一覧からの作成用データ（異動届）'!$AC$54="印刷ＯＫ→",1,"")</f>
        <v/>
      </c>
      <c r="B1344" s="2413"/>
      <c r="C1344" s="2413"/>
      <c r="D1344" s="2396"/>
      <c r="E1344" s="2396"/>
      <c r="F1344" s="2413"/>
      <c r="G1344" s="2413"/>
      <c r="H1344" s="2396"/>
      <c r="I1344" s="2396"/>
      <c r="J1344" s="486"/>
      <c r="K1344" s="2212"/>
      <c r="L1344" s="2212"/>
      <c r="M1344" s="2212"/>
      <c r="N1344" s="2212"/>
      <c r="O1344" s="2212"/>
      <c r="P1344" s="2212"/>
      <c r="Q1344" s="2212"/>
      <c r="R1344" s="2212"/>
      <c r="S1344" s="2212"/>
      <c r="T1344" s="2212"/>
      <c r="U1344" s="2212"/>
      <c r="V1344" s="2212"/>
      <c r="W1344" s="2212"/>
      <c r="X1344" s="2212"/>
      <c r="Y1344" s="2212"/>
      <c r="Z1344" s="2212"/>
      <c r="AA1344" s="2212"/>
      <c r="AB1344" s="2212"/>
      <c r="AC1344" s="2212"/>
      <c r="AD1344" s="2212"/>
      <c r="AE1344" s="2212"/>
      <c r="AF1344" s="2212"/>
      <c r="AG1344" s="2212"/>
      <c r="AH1344" s="2212"/>
      <c r="AI1344" s="2212"/>
      <c r="AJ1344" s="2212"/>
      <c r="AK1344" s="2212"/>
      <c r="AL1344" s="2212"/>
      <c r="AM1344" s="2212"/>
      <c r="AN1344" s="2212"/>
      <c r="AO1344" s="2212"/>
      <c r="AP1344" s="2212"/>
      <c r="AQ1344" s="2212"/>
      <c r="AR1344" s="2212"/>
      <c r="AS1344" s="2212"/>
      <c r="AT1344" s="2212"/>
      <c r="AU1344" s="2212"/>
      <c r="AV1344" s="2212"/>
      <c r="AW1344" s="2212"/>
      <c r="AX1344" s="2212"/>
      <c r="AY1344" s="2212"/>
      <c r="AZ1344" s="2212"/>
      <c r="BA1344" s="2212"/>
      <c r="BB1344" s="2212"/>
      <c r="BC1344" s="2212"/>
      <c r="BD1344" s="2212"/>
      <c r="BE1344" s="2212"/>
      <c r="BF1344" s="2212"/>
      <c r="BG1344" s="89"/>
      <c r="BH1344" s="89"/>
      <c r="BI1344" s="89"/>
      <c r="BJ1344" s="89"/>
      <c r="BK1344" s="89"/>
      <c r="BL1344" s="89"/>
      <c r="BM1344" s="89"/>
      <c r="BN1344" s="89"/>
      <c r="BO1344" s="89"/>
      <c r="BP1344" s="89"/>
      <c r="BQ1344" s="89"/>
      <c r="BR1344" s="89"/>
      <c r="BS1344" s="89"/>
      <c r="BT1344" s="89"/>
      <c r="BU1344" s="89"/>
      <c r="BV1344" s="89"/>
      <c r="BW1344" s="89"/>
      <c r="BX1344" s="89"/>
      <c r="BY1344" s="89"/>
      <c r="BZ1344" s="89"/>
      <c r="CA1344" s="89"/>
      <c r="CB1344" s="89"/>
      <c r="CC1344" s="89"/>
      <c r="CD1344" s="89"/>
      <c r="CE1344" s="89"/>
      <c r="CF1344" s="89"/>
      <c r="CG1344" s="77"/>
      <c r="CH1344" s="77"/>
      <c r="CN1344" s="85"/>
      <c r="CO1344" s="85"/>
      <c r="CP1344" s="85"/>
      <c r="CQ1344" s="85"/>
      <c r="CR1344" s="85"/>
      <c r="CS1344" s="85"/>
      <c r="CT1344" s="85"/>
      <c r="CU1344" s="85"/>
      <c r="CV1344" s="85"/>
    </row>
    <row r="1345" spans="1:100" ht="16.5" customHeight="1" x14ac:dyDescent="0.2">
      <c r="A1345" s="132" t="str">
        <f>+IF('⑧一覧からの作成用データ（異動届）'!$AC$54="印刷ＯＫ→",1,"")</f>
        <v/>
      </c>
      <c r="B1345" s="2413"/>
      <c r="C1345" s="2413"/>
      <c r="D1345" s="2396"/>
      <c r="E1345" s="2396"/>
      <c r="F1345" s="2413"/>
      <c r="G1345" s="2413"/>
      <c r="H1345" s="2396"/>
      <c r="I1345" s="2396"/>
      <c r="J1345" s="486"/>
      <c r="K1345" s="2213" t="s">
        <v>35</v>
      </c>
      <c r="L1345" s="2213"/>
      <c r="M1345" s="2213"/>
      <c r="N1345" s="1692" t="s">
        <v>10</v>
      </c>
      <c r="O1345" s="1693"/>
      <c r="P1345" s="1693"/>
      <c r="Q1345" s="1693"/>
      <c r="R1345" s="1693"/>
      <c r="S1345" s="1693"/>
      <c r="T1345" s="1693"/>
      <c r="U1345" s="2214"/>
      <c r="V1345" s="2215"/>
      <c r="W1345" s="2215"/>
      <c r="X1345" s="2215"/>
      <c r="Y1345" s="2215"/>
      <c r="Z1345" s="2215"/>
      <c r="AA1345" s="2215"/>
      <c r="AB1345" s="2215"/>
      <c r="AC1345" s="2215"/>
      <c r="AD1345" s="2215"/>
      <c r="AE1345" s="2215"/>
      <c r="AF1345" s="2215"/>
      <c r="AG1345" s="2215"/>
      <c r="AH1345" s="2216"/>
      <c r="AI1345" s="2220" t="s">
        <v>229</v>
      </c>
      <c r="AJ1345" s="2221"/>
      <c r="AK1345" s="2222"/>
      <c r="AL1345" s="2226" t="s">
        <v>39</v>
      </c>
      <c r="AM1345" s="2227"/>
      <c r="AN1345" s="2227"/>
      <c r="AO1345" s="2227"/>
      <c r="AP1345" s="2227"/>
      <c r="AQ1345" s="2227"/>
      <c r="AR1345" s="2227"/>
      <c r="AS1345" s="2228"/>
      <c r="AT1345" s="2077"/>
      <c r="AU1345" s="2077"/>
      <c r="AV1345" s="2077"/>
      <c r="AW1345" s="2077"/>
      <c r="AX1345" s="2077"/>
      <c r="AY1345" s="2077"/>
      <c r="AZ1345" s="2077"/>
      <c r="BA1345" s="2077"/>
      <c r="BB1345" s="2077"/>
      <c r="BC1345" s="2077"/>
      <c r="BD1345" s="2077"/>
      <c r="BE1345" s="2177"/>
      <c r="BF1345" s="2178"/>
      <c r="BG1345" s="2199" t="s">
        <v>40</v>
      </c>
      <c r="BH1345" s="2200"/>
      <c r="BI1345" s="2200"/>
      <c r="BJ1345" s="2200"/>
      <c r="BK1345" s="2200"/>
      <c r="BL1345" s="2200"/>
      <c r="BM1345" s="2200"/>
      <c r="BN1345" s="2200"/>
      <c r="BO1345" s="2200"/>
      <c r="BP1345" s="2200"/>
      <c r="BQ1345" s="2200"/>
      <c r="BR1345" s="2202" t="str">
        <f>IF('⑧一覧からの作成用データ（異動届）'!$Y$54="","",TEXT('⑧一覧からの作成用データ（異動届）'!$Y$54,"#,##0")&amp;"")</f>
        <v/>
      </c>
      <c r="BS1345" s="2203"/>
      <c r="BT1345" s="2203"/>
      <c r="BU1345" s="2203"/>
      <c r="BV1345" s="2203"/>
      <c r="BW1345" s="2203"/>
      <c r="BX1345" s="2203"/>
      <c r="BY1345" s="2203"/>
      <c r="BZ1345" s="2204"/>
      <c r="CA1345" s="2208" t="s">
        <v>7</v>
      </c>
      <c r="CB1345" s="2208"/>
      <c r="CC1345" s="2208"/>
      <c r="CD1345" s="2209"/>
      <c r="CE1345" s="23"/>
      <c r="CF1345" s="76"/>
      <c r="CG1345" s="77"/>
      <c r="CH1345" s="77"/>
      <c r="CN1345" s="85"/>
      <c r="CO1345" s="85"/>
      <c r="CP1345" s="85"/>
      <c r="CQ1345" s="85"/>
      <c r="CR1345" s="85"/>
      <c r="CS1345" s="85"/>
      <c r="CT1345" s="85"/>
      <c r="CU1345" s="85"/>
      <c r="CV1345" s="85"/>
    </row>
    <row r="1346" spans="1:100" ht="16.5" customHeight="1" thickBot="1" x14ac:dyDescent="0.25">
      <c r="A1346" s="132" t="str">
        <f>+IF('⑧一覧からの作成用データ（異動届）'!$AC$54="印刷ＯＫ→",1,"")</f>
        <v/>
      </c>
      <c r="B1346" s="2413"/>
      <c r="C1346" s="2413"/>
      <c r="D1346" s="2396"/>
      <c r="E1346" s="2396"/>
      <c r="F1346" s="2413"/>
      <c r="G1346" s="2413"/>
      <c r="H1346" s="2396"/>
      <c r="I1346" s="2396"/>
      <c r="J1346" s="486"/>
      <c r="K1346" s="2213"/>
      <c r="L1346" s="2213"/>
      <c r="M1346" s="2213"/>
      <c r="N1346" s="1698"/>
      <c r="O1346" s="1699"/>
      <c r="P1346" s="1699"/>
      <c r="Q1346" s="1699"/>
      <c r="R1346" s="1699"/>
      <c r="S1346" s="1699"/>
      <c r="T1346" s="1699"/>
      <c r="U1346" s="2217"/>
      <c r="V1346" s="2218"/>
      <c r="W1346" s="2218"/>
      <c r="X1346" s="2218"/>
      <c r="Y1346" s="2218"/>
      <c r="Z1346" s="2218"/>
      <c r="AA1346" s="2218"/>
      <c r="AB1346" s="2218"/>
      <c r="AC1346" s="2218"/>
      <c r="AD1346" s="2218"/>
      <c r="AE1346" s="2218"/>
      <c r="AF1346" s="2218"/>
      <c r="AG1346" s="2218"/>
      <c r="AH1346" s="2219"/>
      <c r="AI1346" s="2223"/>
      <c r="AJ1346" s="2224"/>
      <c r="AK1346" s="2225"/>
      <c r="AL1346" s="2229"/>
      <c r="AM1346" s="2230"/>
      <c r="AN1346" s="2230"/>
      <c r="AO1346" s="2230"/>
      <c r="AP1346" s="2230"/>
      <c r="AQ1346" s="2230"/>
      <c r="AR1346" s="2230"/>
      <c r="AS1346" s="2231"/>
      <c r="AT1346" s="2077"/>
      <c r="AU1346" s="2077"/>
      <c r="AV1346" s="2077"/>
      <c r="AW1346" s="2077"/>
      <c r="AX1346" s="2077"/>
      <c r="AY1346" s="2077"/>
      <c r="AZ1346" s="2077"/>
      <c r="BA1346" s="2077"/>
      <c r="BB1346" s="2077"/>
      <c r="BC1346" s="2077"/>
      <c r="BD1346" s="2077"/>
      <c r="BE1346" s="2198"/>
      <c r="BF1346" s="2196"/>
      <c r="BG1346" s="2201"/>
      <c r="BH1346" s="1530"/>
      <c r="BI1346" s="1530"/>
      <c r="BJ1346" s="1530"/>
      <c r="BK1346" s="1530"/>
      <c r="BL1346" s="1530"/>
      <c r="BM1346" s="1530"/>
      <c r="BN1346" s="1530"/>
      <c r="BO1346" s="1530"/>
      <c r="BP1346" s="1530"/>
      <c r="BQ1346" s="1530"/>
      <c r="BR1346" s="2205"/>
      <c r="BS1346" s="2206"/>
      <c r="BT1346" s="2206"/>
      <c r="BU1346" s="2206"/>
      <c r="BV1346" s="2206"/>
      <c r="BW1346" s="2206"/>
      <c r="BX1346" s="2206"/>
      <c r="BY1346" s="2206"/>
      <c r="BZ1346" s="2207"/>
      <c r="CA1346" s="1632"/>
      <c r="CB1346" s="1632"/>
      <c r="CC1346" s="1632"/>
      <c r="CD1346" s="2210"/>
      <c r="CE1346" s="76"/>
      <c r="CF1346" s="76"/>
      <c r="CG1346" s="77"/>
      <c r="CH1346" s="77"/>
      <c r="CN1346" s="85"/>
      <c r="CO1346" s="85"/>
      <c r="CP1346" s="85"/>
      <c r="CQ1346" s="85"/>
      <c r="CR1346" s="85"/>
      <c r="CS1346" s="85"/>
      <c r="CT1346" s="85"/>
      <c r="CU1346" s="85"/>
      <c r="CV1346" s="85"/>
    </row>
    <row r="1347" spans="1:100" ht="16.5" customHeight="1" x14ac:dyDescent="0.2">
      <c r="A1347" s="132" t="str">
        <f>+IF('⑧一覧からの作成用データ（異動届）'!$AC$54="印刷ＯＫ→",1,"")</f>
        <v/>
      </c>
      <c r="B1347" s="2413"/>
      <c r="C1347" s="2413"/>
      <c r="D1347" s="2396"/>
      <c r="E1347" s="2396"/>
      <c r="F1347" s="2413"/>
      <c r="G1347" s="2413"/>
      <c r="H1347" s="2396"/>
      <c r="I1347" s="2396"/>
      <c r="J1347" s="486"/>
      <c r="K1347" s="2213"/>
      <c r="L1347" s="2213"/>
      <c r="M1347" s="2213"/>
      <c r="N1347" s="2168" t="s">
        <v>21</v>
      </c>
      <c r="O1347" s="2169"/>
      <c r="P1347" s="2169"/>
      <c r="Q1347" s="2169"/>
      <c r="R1347" s="2169"/>
      <c r="S1347" s="2169"/>
      <c r="T1347" s="2170"/>
      <c r="U1347" s="2177" t="s">
        <v>9</v>
      </c>
      <c r="V1347" s="2178"/>
      <c r="W1347" s="2179"/>
      <c r="X1347" s="2179"/>
      <c r="Y1347" s="2179"/>
      <c r="Z1347" s="2179"/>
      <c r="AA1347" s="2179"/>
      <c r="AB1347" s="2179"/>
      <c r="AC1347" s="2179"/>
      <c r="AD1347" s="2179"/>
      <c r="AE1347" s="63"/>
      <c r="AF1347" s="63"/>
      <c r="AG1347" s="63"/>
      <c r="AH1347" s="63"/>
      <c r="AI1347" s="63"/>
      <c r="AJ1347" s="63"/>
      <c r="AK1347" s="63"/>
      <c r="AL1347" s="63"/>
      <c r="AM1347" s="63"/>
      <c r="AN1347" s="63"/>
      <c r="AO1347" s="64"/>
      <c r="AP1347" s="2180" t="s">
        <v>38</v>
      </c>
      <c r="AQ1347" s="2181"/>
      <c r="AR1347" s="2073" t="s">
        <v>33</v>
      </c>
      <c r="AS1347" s="2074"/>
      <c r="AT1347" s="2077"/>
      <c r="AU1347" s="2077"/>
      <c r="AV1347" s="2077"/>
      <c r="AW1347" s="2077"/>
      <c r="AX1347" s="2077"/>
      <c r="AY1347" s="2077"/>
      <c r="AZ1347" s="2077"/>
      <c r="BA1347" s="2077"/>
      <c r="BB1347" s="2077"/>
      <c r="BC1347" s="2077"/>
      <c r="BD1347" s="2077"/>
      <c r="BE1347" s="2077"/>
      <c r="BF1347" s="2078"/>
      <c r="BG1347" s="57"/>
      <c r="BH1347" s="76"/>
      <c r="BI1347" s="76"/>
      <c r="BJ1347" s="2057" t="str">
        <f>'⑧一覧からの作成用データ（異動届）'!$X$54&amp;""</f>
        <v/>
      </c>
      <c r="BK1347" s="2058"/>
      <c r="BL1347" s="2058"/>
      <c r="BM1347" s="2058"/>
      <c r="BN1347" s="2058"/>
      <c r="BO1347" s="2059"/>
      <c r="BP1347" s="1720" t="s">
        <v>311</v>
      </c>
      <c r="BQ1347" s="2063"/>
      <c r="BR1347" s="2063"/>
      <c r="BS1347" s="2063"/>
      <c r="BT1347" s="2063"/>
      <c r="BU1347" s="2063"/>
      <c r="BV1347" s="2063"/>
      <c r="BW1347" s="2063"/>
      <c r="BX1347" s="2063"/>
      <c r="BY1347" s="2063"/>
      <c r="BZ1347" s="2063"/>
      <c r="CA1347" s="2063"/>
      <c r="CB1347" s="2063"/>
      <c r="CC1347" s="2063"/>
      <c r="CD1347" s="2064"/>
      <c r="CE1347" s="76"/>
      <c r="CF1347" s="76"/>
      <c r="CG1347" s="77"/>
      <c r="CH1347" s="77"/>
      <c r="CN1347" s="85"/>
      <c r="CO1347" s="85"/>
      <c r="CP1347" s="85"/>
      <c r="CQ1347" s="85"/>
      <c r="CR1347" s="85"/>
      <c r="CS1347" s="85"/>
    </row>
    <row r="1348" spans="1:100" ht="16.5" customHeight="1" thickBot="1" x14ac:dyDescent="0.25">
      <c r="A1348" s="132" t="str">
        <f>+IF('⑧一覧からの作成用データ（異動届）'!$AC$54="印刷ＯＫ→",1,"")</f>
        <v/>
      </c>
      <c r="B1348" s="2413"/>
      <c r="C1348" s="2413"/>
      <c r="D1348" s="2396"/>
      <c r="E1348" s="2396"/>
      <c r="F1348" s="2413"/>
      <c r="G1348" s="2413"/>
      <c r="H1348" s="2396"/>
      <c r="I1348" s="2396"/>
      <c r="J1348" s="486"/>
      <c r="K1348" s="2213"/>
      <c r="L1348" s="2213"/>
      <c r="M1348" s="2213"/>
      <c r="N1348" s="2171"/>
      <c r="O1348" s="2172"/>
      <c r="P1348" s="2172"/>
      <c r="Q1348" s="2172"/>
      <c r="R1348" s="2172"/>
      <c r="S1348" s="2172"/>
      <c r="T1348" s="2173"/>
      <c r="U1348" s="2067"/>
      <c r="V1348" s="2068"/>
      <c r="W1348" s="2068"/>
      <c r="X1348" s="2068"/>
      <c r="Y1348" s="2068"/>
      <c r="Z1348" s="2068"/>
      <c r="AA1348" s="2068"/>
      <c r="AB1348" s="2068"/>
      <c r="AC1348" s="2068"/>
      <c r="AD1348" s="2068"/>
      <c r="AE1348" s="2068"/>
      <c r="AF1348" s="2068"/>
      <c r="AG1348" s="2068"/>
      <c r="AH1348" s="2068"/>
      <c r="AI1348" s="2068"/>
      <c r="AJ1348" s="2068"/>
      <c r="AK1348" s="2068"/>
      <c r="AL1348" s="2068"/>
      <c r="AM1348" s="2068"/>
      <c r="AN1348" s="2068"/>
      <c r="AO1348" s="2069"/>
      <c r="AP1348" s="2182"/>
      <c r="AQ1348" s="2183"/>
      <c r="AR1348" s="2075"/>
      <c r="AS1348" s="2076"/>
      <c r="AT1348" s="2077"/>
      <c r="AU1348" s="2077"/>
      <c r="AV1348" s="2077"/>
      <c r="AW1348" s="2077"/>
      <c r="AX1348" s="2077"/>
      <c r="AY1348" s="2077"/>
      <c r="AZ1348" s="2077"/>
      <c r="BA1348" s="2077"/>
      <c r="BB1348" s="2077"/>
      <c r="BC1348" s="2077"/>
      <c r="BD1348" s="2077"/>
      <c r="BE1348" s="2077"/>
      <c r="BF1348" s="2078"/>
      <c r="BG1348" s="57"/>
      <c r="BH1348" s="76"/>
      <c r="BI1348" s="76"/>
      <c r="BJ1348" s="2060"/>
      <c r="BK1348" s="2061"/>
      <c r="BL1348" s="2061"/>
      <c r="BM1348" s="2061"/>
      <c r="BN1348" s="2061"/>
      <c r="BO1348" s="2062"/>
      <c r="BP1348" s="2063"/>
      <c r="BQ1348" s="2063"/>
      <c r="BR1348" s="2063"/>
      <c r="BS1348" s="2063"/>
      <c r="BT1348" s="2063"/>
      <c r="BU1348" s="2063"/>
      <c r="BV1348" s="2063"/>
      <c r="BW1348" s="2063"/>
      <c r="BX1348" s="2063"/>
      <c r="BY1348" s="2063"/>
      <c r="BZ1348" s="2063"/>
      <c r="CA1348" s="2063"/>
      <c r="CB1348" s="2063"/>
      <c r="CC1348" s="2063"/>
      <c r="CD1348" s="2064"/>
      <c r="CE1348" s="76"/>
      <c r="CF1348" s="76"/>
      <c r="CG1348" s="77"/>
      <c r="CH1348" s="77"/>
      <c r="CN1348" s="85"/>
      <c r="CO1348" s="85"/>
      <c r="CP1348" s="85"/>
      <c r="CQ1348" s="85"/>
      <c r="CR1348" s="85"/>
      <c r="CS1348" s="85"/>
    </row>
    <row r="1349" spans="1:100" ht="16.5" customHeight="1" thickBot="1" x14ac:dyDescent="0.25">
      <c r="A1349" s="132" t="str">
        <f>+IF('⑧一覧からの作成用データ（異動届）'!$AC$54="印刷ＯＫ→",1,"")</f>
        <v/>
      </c>
      <c r="B1349" s="2413"/>
      <c r="C1349" s="2413"/>
      <c r="D1349" s="2396"/>
      <c r="E1349" s="2396"/>
      <c r="F1349" s="2413"/>
      <c r="G1349" s="2413"/>
      <c r="H1349" s="2396"/>
      <c r="I1349" s="2396"/>
      <c r="J1349" s="486"/>
      <c r="K1349" s="2213"/>
      <c r="L1349" s="2213"/>
      <c r="M1349" s="2213"/>
      <c r="N1349" s="2174"/>
      <c r="O1349" s="2175"/>
      <c r="P1349" s="2175"/>
      <c r="Q1349" s="2175"/>
      <c r="R1349" s="2175"/>
      <c r="S1349" s="2175"/>
      <c r="T1349" s="2176"/>
      <c r="U1349" s="2070"/>
      <c r="V1349" s="2071"/>
      <c r="W1349" s="2071"/>
      <c r="X1349" s="2071"/>
      <c r="Y1349" s="2071"/>
      <c r="Z1349" s="2071"/>
      <c r="AA1349" s="2071"/>
      <c r="AB1349" s="2071"/>
      <c r="AC1349" s="2071"/>
      <c r="AD1349" s="2071"/>
      <c r="AE1349" s="2071"/>
      <c r="AF1349" s="2071"/>
      <c r="AG1349" s="2071"/>
      <c r="AH1349" s="2071"/>
      <c r="AI1349" s="2071"/>
      <c r="AJ1349" s="2071"/>
      <c r="AK1349" s="2071"/>
      <c r="AL1349" s="2071"/>
      <c r="AM1349" s="2071"/>
      <c r="AN1349" s="2071"/>
      <c r="AO1349" s="2072"/>
      <c r="AP1349" s="2182"/>
      <c r="AQ1349" s="2183"/>
      <c r="AR1349" s="2073" t="s">
        <v>3</v>
      </c>
      <c r="AS1349" s="2074"/>
      <c r="AT1349" s="2077"/>
      <c r="AU1349" s="2077"/>
      <c r="AV1349" s="2077"/>
      <c r="AW1349" s="2077"/>
      <c r="AX1349" s="2077"/>
      <c r="AY1349" s="2077"/>
      <c r="AZ1349" s="2077"/>
      <c r="BA1349" s="2077"/>
      <c r="BB1349" s="2077"/>
      <c r="BC1349" s="2077"/>
      <c r="BD1349" s="2077"/>
      <c r="BE1349" s="2077"/>
      <c r="BF1349" s="2078"/>
      <c r="BG1349" s="58"/>
      <c r="BH1349" s="59"/>
      <c r="BI1349" s="59"/>
      <c r="BJ1349" s="59"/>
      <c r="BK1349" s="59"/>
      <c r="BL1349" s="59"/>
      <c r="BM1349" s="59"/>
      <c r="BN1349" s="59"/>
      <c r="BO1349" s="59"/>
      <c r="BP1349" s="2065"/>
      <c r="BQ1349" s="2065"/>
      <c r="BR1349" s="2065"/>
      <c r="BS1349" s="2065"/>
      <c r="BT1349" s="2065"/>
      <c r="BU1349" s="2065"/>
      <c r="BV1349" s="2065"/>
      <c r="BW1349" s="2065"/>
      <c r="BX1349" s="2065"/>
      <c r="BY1349" s="2065"/>
      <c r="BZ1349" s="2065"/>
      <c r="CA1349" s="2065"/>
      <c r="CB1349" s="2065"/>
      <c r="CC1349" s="2065"/>
      <c r="CD1349" s="2066"/>
      <c r="CE1349" s="76"/>
      <c r="CF1349" s="76"/>
      <c r="CG1349" s="77"/>
      <c r="CH1349" s="77"/>
      <c r="CN1349" s="85"/>
      <c r="CO1349" s="85"/>
      <c r="CP1349" s="85"/>
      <c r="CQ1349" s="85"/>
      <c r="CR1349" s="85"/>
      <c r="CS1349" s="85"/>
      <c r="CT1349" s="85"/>
      <c r="CU1349" s="85"/>
      <c r="CV1349" s="85"/>
    </row>
    <row r="1350" spans="1:100" ht="16.5" customHeight="1" thickBot="1" x14ac:dyDescent="0.25">
      <c r="A1350" s="132" t="str">
        <f>+IF('⑧一覧からの作成用データ（異動届）'!$AC$54="印刷ＯＫ→",1,"")</f>
        <v/>
      </c>
      <c r="B1350" s="2413"/>
      <c r="C1350" s="2413"/>
      <c r="D1350" s="2396"/>
      <c r="E1350" s="2396"/>
      <c r="F1350" s="2413"/>
      <c r="G1350" s="2413"/>
      <c r="H1350" s="2396"/>
      <c r="I1350" s="2396"/>
      <c r="J1350" s="486"/>
      <c r="K1350" s="2213"/>
      <c r="L1350" s="2213"/>
      <c r="M1350" s="2213"/>
      <c r="N1350" s="1529" t="s">
        <v>36</v>
      </c>
      <c r="O1350" s="2079"/>
      <c r="P1350" s="2079"/>
      <c r="Q1350" s="2079"/>
      <c r="R1350" s="2079"/>
      <c r="S1350" s="2079"/>
      <c r="T1350" s="2080"/>
      <c r="U1350" s="2081"/>
      <c r="V1350" s="2082"/>
      <c r="W1350" s="2082"/>
      <c r="X1350" s="2082"/>
      <c r="Y1350" s="2082"/>
      <c r="Z1350" s="2082"/>
      <c r="AA1350" s="2082"/>
      <c r="AB1350" s="2082"/>
      <c r="AC1350" s="2082"/>
      <c r="AD1350" s="2082"/>
      <c r="AE1350" s="2082"/>
      <c r="AF1350" s="2082"/>
      <c r="AG1350" s="2082"/>
      <c r="AH1350" s="2082"/>
      <c r="AI1350" s="2082"/>
      <c r="AJ1350" s="2082"/>
      <c r="AK1350" s="2082"/>
      <c r="AL1350" s="2082"/>
      <c r="AM1350" s="2082"/>
      <c r="AN1350" s="2082"/>
      <c r="AO1350" s="2083"/>
      <c r="AP1350" s="2182"/>
      <c r="AQ1350" s="2183"/>
      <c r="AR1350" s="2075"/>
      <c r="AS1350" s="2076"/>
      <c r="AT1350" s="2077"/>
      <c r="AU1350" s="2077"/>
      <c r="AV1350" s="2077"/>
      <c r="AW1350" s="2077"/>
      <c r="AX1350" s="2077"/>
      <c r="AY1350" s="2077"/>
      <c r="AZ1350" s="2077"/>
      <c r="BA1350" s="2077"/>
      <c r="BB1350" s="2077"/>
      <c r="BC1350" s="2077"/>
      <c r="BD1350" s="2077"/>
      <c r="BE1350" s="2077"/>
      <c r="BF1350" s="2078"/>
      <c r="BG1350" s="2165" t="s">
        <v>34</v>
      </c>
      <c r="BH1350" s="1564"/>
      <c r="BI1350" s="1564"/>
      <c r="BJ1350" s="1564"/>
      <c r="BK1350" s="1564"/>
      <c r="BL1350" s="1564"/>
      <c r="BM1350" s="1564"/>
      <c r="BN1350" s="1564"/>
      <c r="BO1350" s="1565"/>
      <c r="BP1350" s="2166"/>
      <c r="BQ1350" s="714"/>
      <c r="BR1350" s="714"/>
      <c r="BS1350" s="714"/>
      <c r="BT1350" s="714"/>
      <c r="BU1350" s="714"/>
      <c r="BV1350" s="714"/>
      <c r="BW1350" s="714"/>
      <c r="BX1350" s="714"/>
      <c r="BY1350" s="714"/>
      <c r="BZ1350" s="714"/>
      <c r="CA1350" s="714"/>
      <c r="CB1350" s="714"/>
      <c r="CC1350" s="714"/>
      <c r="CD1350" s="2167"/>
      <c r="CE1350" s="76"/>
      <c r="CF1350" s="76"/>
      <c r="CG1350" s="77"/>
      <c r="CH1350" s="77"/>
      <c r="CN1350" s="85"/>
      <c r="CO1350" s="85"/>
      <c r="CP1350" s="85"/>
      <c r="CQ1350" s="85"/>
      <c r="CR1350" s="85"/>
      <c r="CS1350" s="85"/>
      <c r="CT1350" s="85"/>
      <c r="CU1350" s="85"/>
      <c r="CV1350" s="85"/>
    </row>
    <row r="1351" spans="1:100" ht="16.5" customHeight="1" x14ac:dyDescent="0.2">
      <c r="A1351" s="132" t="str">
        <f>+IF('⑧一覧からの作成用データ（異動届）'!$AC$54="印刷ＯＫ→",1,"")</f>
        <v/>
      </c>
      <c r="B1351" s="2413"/>
      <c r="C1351" s="2413"/>
      <c r="D1351" s="2396"/>
      <c r="E1351" s="2396"/>
      <c r="F1351" s="2413"/>
      <c r="G1351" s="2413"/>
      <c r="H1351" s="2396"/>
      <c r="I1351" s="2396"/>
      <c r="J1351" s="486"/>
      <c r="K1351" s="2213"/>
      <c r="L1351" s="2213"/>
      <c r="M1351" s="2213"/>
      <c r="N1351" s="2186" t="s">
        <v>37</v>
      </c>
      <c r="O1351" s="2187"/>
      <c r="P1351" s="2187"/>
      <c r="Q1351" s="2187"/>
      <c r="R1351" s="2187"/>
      <c r="S1351" s="2187"/>
      <c r="T1351" s="2188"/>
      <c r="U1351" s="2192"/>
      <c r="V1351" s="2193"/>
      <c r="W1351" s="2193"/>
      <c r="X1351" s="2193"/>
      <c r="Y1351" s="2193"/>
      <c r="Z1351" s="2193"/>
      <c r="AA1351" s="2193"/>
      <c r="AB1351" s="2193"/>
      <c r="AC1351" s="2193"/>
      <c r="AD1351" s="2193"/>
      <c r="AE1351" s="2193"/>
      <c r="AF1351" s="2193"/>
      <c r="AG1351" s="2193"/>
      <c r="AH1351" s="2193"/>
      <c r="AI1351" s="2193"/>
      <c r="AJ1351" s="2193"/>
      <c r="AK1351" s="2193"/>
      <c r="AL1351" s="2193"/>
      <c r="AM1351" s="2193"/>
      <c r="AN1351" s="2193"/>
      <c r="AO1351" s="2194"/>
      <c r="AP1351" s="2182"/>
      <c r="AQ1351" s="2183"/>
      <c r="AR1351" s="2073" t="s">
        <v>4</v>
      </c>
      <c r="AS1351" s="2074"/>
      <c r="AT1351" s="2178"/>
      <c r="AU1351" s="2195"/>
      <c r="AV1351" s="2195"/>
      <c r="AW1351" s="2195"/>
      <c r="AX1351" s="2195"/>
      <c r="AY1351" s="2195"/>
      <c r="AZ1351" s="2195"/>
      <c r="BA1351" s="2195"/>
      <c r="BB1351" s="2195"/>
      <c r="BC1351" s="2195"/>
      <c r="BD1351" s="2195"/>
      <c r="BE1351" s="2195"/>
      <c r="BF1351" s="2195"/>
      <c r="BG1351" s="1640" t="s">
        <v>309</v>
      </c>
      <c r="BH1351" s="1590"/>
      <c r="BI1351" s="1590"/>
      <c r="BJ1351" s="1590"/>
      <c r="BK1351" s="1590"/>
      <c r="BL1351" s="1590"/>
      <c r="BM1351" s="1590"/>
      <c r="BN1351" s="1590"/>
      <c r="BO1351" s="2039"/>
      <c r="BP1351" s="2041"/>
      <c r="BQ1351" s="2042"/>
      <c r="BR1351" s="2042"/>
      <c r="BS1351" s="2043"/>
      <c r="BT1351" s="2047" t="s">
        <v>41</v>
      </c>
      <c r="BU1351" s="2048"/>
      <c r="BV1351" s="2048"/>
      <c r="BW1351" s="2051" t="s">
        <v>42</v>
      </c>
      <c r="BX1351" s="2051"/>
      <c r="BY1351" s="2051"/>
      <c r="BZ1351" s="2051"/>
      <c r="CA1351" s="2051" t="s">
        <v>43</v>
      </c>
      <c r="CB1351" s="2051"/>
      <c r="CC1351" s="2051"/>
      <c r="CD1351" s="2053"/>
      <c r="CE1351" s="76"/>
      <c r="CF1351" s="76"/>
      <c r="CG1351" s="77"/>
      <c r="CH1351" s="77"/>
      <c r="CN1351" s="85"/>
      <c r="CO1351" s="85"/>
      <c r="CP1351" s="85"/>
      <c r="CQ1351" s="85"/>
      <c r="CR1351" s="85"/>
      <c r="CS1351" s="85"/>
      <c r="CT1351" s="85"/>
      <c r="CU1351" s="85"/>
      <c r="CV1351" s="85"/>
    </row>
    <row r="1352" spans="1:100" ht="12" customHeight="1" thickBot="1" x14ac:dyDescent="0.25">
      <c r="A1352" s="132" t="str">
        <f>+IF('⑧一覧からの作成用データ（異動届）'!$AC$54="印刷ＯＫ→",1,"")</f>
        <v/>
      </c>
      <c r="B1352" s="2413"/>
      <c r="C1352" s="2413"/>
      <c r="D1352" s="2396"/>
      <c r="E1352" s="2396"/>
      <c r="F1352" s="2413"/>
      <c r="G1352" s="2413"/>
      <c r="H1352" s="2396"/>
      <c r="I1352" s="2396"/>
      <c r="J1352" s="486"/>
      <c r="K1352" s="2213"/>
      <c r="L1352" s="2213"/>
      <c r="M1352" s="2213"/>
      <c r="N1352" s="2189"/>
      <c r="O1352" s="2190"/>
      <c r="P1352" s="2190"/>
      <c r="Q1352" s="2190"/>
      <c r="R1352" s="2190"/>
      <c r="S1352" s="2190"/>
      <c r="T1352" s="2191"/>
      <c r="U1352" s="2070"/>
      <c r="V1352" s="2071"/>
      <c r="W1352" s="2071"/>
      <c r="X1352" s="2071"/>
      <c r="Y1352" s="2071"/>
      <c r="Z1352" s="2071"/>
      <c r="AA1352" s="2071"/>
      <c r="AB1352" s="2071"/>
      <c r="AC1352" s="2071"/>
      <c r="AD1352" s="2071"/>
      <c r="AE1352" s="2071"/>
      <c r="AF1352" s="2071"/>
      <c r="AG1352" s="2071"/>
      <c r="AH1352" s="2071"/>
      <c r="AI1352" s="2071"/>
      <c r="AJ1352" s="2071"/>
      <c r="AK1352" s="2071"/>
      <c r="AL1352" s="2071"/>
      <c r="AM1352" s="2071"/>
      <c r="AN1352" s="2071"/>
      <c r="AO1352" s="2072"/>
      <c r="AP1352" s="2184"/>
      <c r="AQ1352" s="2185"/>
      <c r="AR1352" s="2075"/>
      <c r="AS1352" s="2076"/>
      <c r="AT1352" s="2196"/>
      <c r="AU1352" s="2197"/>
      <c r="AV1352" s="2197"/>
      <c r="AW1352" s="2197"/>
      <c r="AX1352" s="2197"/>
      <c r="AY1352" s="2197"/>
      <c r="AZ1352" s="2197"/>
      <c r="BA1352" s="2197"/>
      <c r="BB1352" s="2197"/>
      <c r="BC1352" s="2197"/>
      <c r="BD1352" s="2197"/>
      <c r="BE1352" s="2197"/>
      <c r="BF1352" s="2197"/>
      <c r="BG1352" s="1637"/>
      <c r="BH1352" s="1638"/>
      <c r="BI1352" s="1638"/>
      <c r="BJ1352" s="1638"/>
      <c r="BK1352" s="1638"/>
      <c r="BL1352" s="1638"/>
      <c r="BM1352" s="1638"/>
      <c r="BN1352" s="1638"/>
      <c r="BO1352" s="2040"/>
      <c r="BP1352" s="2044"/>
      <c r="BQ1352" s="2045"/>
      <c r="BR1352" s="2045"/>
      <c r="BS1352" s="2046"/>
      <c r="BT1352" s="2049"/>
      <c r="BU1352" s="2050"/>
      <c r="BV1352" s="2050"/>
      <c r="BW1352" s="2052"/>
      <c r="BX1352" s="2052"/>
      <c r="BY1352" s="2052"/>
      <c r="BZ1352" s="2052"/>
      <c r="CA1352" s="2052"/>
      <c r="CB1352" s="2052"/>
      <c r="CC1352" s="2052"/>
      <c r="CD1352" s="2054"/>
      <c r="CE1352" s="76"/>
      <c r="CF1352" s="76"/>
      <c r="CG1352" s="77"/>
      <c r="CH1352" s="77"/>
      <c r="CN1352" s="85"/>
      <c r="CO1352" s="85"/>
      <c r="CP1352" s="85"/>
      <c r="CQ1352" s="85"/>
      <c r="CR1352" s="85"/>
      <c r="CS1352" s="85"/>
      <c r="CT1352" s="85"/>
      <c r="CU1352" s="85"/>
      <c r="CV1352" s="85"/>
    </row>
    <row r="1353" spans="1:100" ht="6.75" customHeight="1" x14ac:dyDescent="0.2">
      <c r="A1353" s="132" t="str">
        <f>+IF('⑧一覧からの作成用データ（異動届）'!$AC$54="印刷ＯＫ→",1,"")</f>
        <v/>
      </c>
      <c r="B1353" s="2413"/>
      <c r="C1353" s="2413"/>
      <c r="D1353" s="2396"/>
      <c r="E1353" s="2396"/>
      <c r="F1353" s="2413"/>
      <c r="G1353" s="2413"/>
      <c r="H1353" s="2396"/>
      <c r="I1353" s="2396"/>
      <c r="J1353" s="486"/>
      <c r="K1353" s="2055" t="s">
        <v>79</v>
      </c>
      <c r="L1353" s="2055"/>
      <c r="M1353" s="2055"/>
      <c r="N1353" s="2055"/>
      <c r="O1353" s="2055"/>
      <c r="P1353" s="2055"/>
      <c r="Q1353" s="2055"/>
      <c r="R1353" s="2055"/>
      <c r="S1353" s="2055"/>
      <c r="T1353" s="2055"/>
      <c r="U1353" s="2055"/>
      <c r="V1353" s="2055"/>
      <c r="W1353" s="2055"/>
      <c r="X1353" s="2055"/>
      <c r="Y1353" s="2055"/>
      <c r="Z1353" s="2055"/>
      <c r="AA1353" s="2055"/>
      <c r="AB1353" s="2055"/>
      <c r="AC1353" s="2055"/>
      <c r="AD1353" s="2055"/>
      <c r="AE1353" s="2055"/>
      <c r="AF1353" s="2055"/>
      <c r="AG1353" s="2055"/>
      <c r="AH1353" s="2055"/>
      <c r="AI1353" s="2055"/>
      <c r="AJ1353" s="2055"/>
      <c r="AK1353" s="2055"/>
      <c r="AL1353" s="2055"/>
      <c r="AM1353" s="2055"/>
      <c r="AN1353" s="2055"/>
      <c r="AO1353" s="2055"/>
      <c r="AP1353" s="2055"/>
      <c r="AQ1353" s="2055"/>
      <c r="AR1353" s="2055"/>
      <c r="AS1353" s="2055"/>
      <c r="AT1353" s="2055"/>
      <c r="AU1353" s="2055"/>
      <c r="AV1353" s="2055"/>
      <c r="AW1353" s="2055"/>
      <c r="AX1353" s="2055"/>
      <c r="AY1353" s="2055"/>
      <c r="AZ1353" s="2055"/>
      <c r="BA1353" s="2055"/>
      <c r="BB1353" s="2055"/>
      <c r="BC1353" s="2055"/>
      <c r="BD1353" s="2055"/>
      <c r="BE1353" s="2055"/>
      <c r="BF1353" s="2055"/>
      <c r="BG1353" s="60"/>
      <c r="BH1353" s="60"/>
      <c r="BI1353" s="60"/>
      <c r="BJ1353" s="60"/>
      <c r="BK1353" s="61"/>
      <c r="BL1353" s="76"/>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c r="CG1353" s="77"/>
      <c r="CH1353" s="77"/>
      <c r="CN1353" s="85"/>
      <c r="CO1353" s="85"/>
      <c r="CP1353" s="85"/>
      <c r="CQ1353" s="85"/>
      <c r="CR1353" s="85"/>
      <c r="CS1353" s="85"/>
      <c r="CT1353" s="85"/>
      <c r="CU1353" s="85"/>
      <c r="CV1353" s="85"/>
    </row>
    <row r="1354" spans="1:100" ht="13.5" customHeight="1" thickBot="1" x14ac:dyDescent="0.25">
      <c r="A1354" s="132" t="str">
        <f>+IF('⑧一覧からの作成用データ（異動届）'!$AC$54="印刷ＯＫ→",1,"")</f>
        <v/>
      </c>
      <c r="B1354" s="2413"/>
      <c r="C1354" s="2413"/>
      <c r="D1354" s="2396"/>
      <c r="E1354" s="2396"/>
      <c r="F1354" s="2413"/>
      <c r="G1354" s="2413"/>
      <c r="H1354" s="2396"/>
      <c r="I1354" s="2396"/>
      <c r="J1354" s="486"/>
      <c r="K1354" s="2056"/>
      <c r="L1354" s="2056"/>
      <c r="M1354" s="2056"/>
      <c r="N1354" s="2056"/>
      <c r="O1354" s="2056"/>
      <c r="P1354" s="2056"/>
      <c r="Q1354" s="2056"/>
      <c r="R1354" s="2056"/>
      <c r="S1354" s="2056"/>
      <c r="T1354" s="2056"/>
      <c r="U1354" s="2056"/>
      <c r="V1354" s="2056"/>
      <c r="W1354" s="2056"/>
      <c r="X1354" s="2056"/>
      <c r="Y1354" s="2056"/>
      <c r="Z1354" s="2056"/>
      <c r="AA1354" s="2056"/>
      <c r="AB1354" s="2056"/>
      <c r="AC1354" s="2056"/>
      <c r="AD1354" s="2056"/>
      <c r="AE1354" s="2056"/>
      <c r="AF1354" s="2056"/>
      <c r="AG1354" s="2056"/>
      <c r="AH1354" s="2056"/>
      <c r="AI1354" s="2056"/>
      <c r="AJ1354" s="2056"/>
      <c r="AK1354" s="2056"/>
      <c r="AL1354" s="2056"/>
      <c r="AM1354" s="2056"/>
      <c r="AN1354" s="2056"/>
      <c r="AO1354" s="2056"/>
      <c r="AP1354" s="2056"/>
      <c r="AQ1354" s="2056"/>
      <c r="AR1354" s="2056"/>
      <c r="AS1354" s="2056"/>
      <c r="AT1354" s="2056"/>
      <c r="AU1354" s="2056"/>
      <c r="AV1354" s="2056"/>
      <c r="AW1354" s="2056"/>
      <c r="AX1354" s="2056"/>
      <c r="AY1354" s="2056"/>
      <c r="AZ1354" s="2056"/>
      <c r="BA1354" s="2056"/>
      <c r="BB1354" s="2056"/>
      <c r="BC1354" s="2056"/>
      <c r="BD1354" s="2056"/>
      <c r="BE1354" s="2056"/>
      <c r="BF1354" s="2056"/>
      <c r="BG1354" s="60"/>
      <c r="BH1354" s="60"/>
      <c r="BI1354" s="60"/>
      <c r="BJ1354" s="60"/>
      <c r="BK1354" s="62"/>
      <c r="BL1354" s="62"/>
      <c r="BM1354" s="62"/>
      <c r="BN1354" s="62"/>
      <c r="BO1354" s="62"/>
      <c r="BP1354" s="62"/>
      <c r="BQ1354" s="62"/>
      <c r="BR1354" s="62"/>
      <c r="BS1354" s="62"/>
      <c r="BT1354" s="62"/>
      <c r="BU1354" s="62"/>
      <c r="BV1354" s="62"/>
      <c r="BW1354" s="62"/>
      <c r="BX1354" s="62"/>
      <c r="BY1354" s="62"/>
      <c r="BZ1354" s="62"/>
      <c r="CA1354" s="62"/>
      <c r="CB1354" s="62"/>
      <c r="CC1354" s="62"/>
      <c r="CD1354" s="62"/>
      <c r="CE1354" s="76"/>
      <c r="CF1354" s="76"/>
      <c r="CG1354" s="91"/>
      <c r="CH1354" s="77"/>
      <c r="CN1354" s="85"/>
      <c r="CO1354" s="85"/>
      <c r="CP1354" s="85"/>
      <c r="CQ1354" s="85"/>
      <c r="CR1354" s="85"/>
      <c r="CS1354" s="85"/>
      <c r="CT1354" s="85"/>
      <c r="CU1354" s="85"/>
    </row>
    <row r="1355" spans="1:100" ht="11.25" customHeight="1" thickBot="1" x14ac:dyDescent="0.25">
      <c r="A1355" s="132" t="str">
        <f>+IF('⑧一覧からの作成用データ（異動届）'!$AC$54="印刷ＯＫ→",1,"")</f>
        <v/>
      </c>
      <c r="B1355" s="2413"/>
      <c r="C1355" s="2413"/>
      <c r="D1355" s="2396"/>
      <c r="E1355" s="2396"/>
      <c r="F1355" s="2413"/>
      <c r="G1355" s="2413"/>
      <c r="H1355" s="2396"/>
      <c r="I1355" s="2396"/>
      <c r="J1355" s="486"/>
      <c r="K1355" s="2152" t="s">
        <v>44</v>
      </c>
      <c r="L1355" s="2153"/>
      <c r="M1355" s="2153"/>
      <c r="N1355" s="2153"/>
      <c r="O1355" s="2154"/>
      <c r="P1355" s="2158" t="s">
        <v>46</v>
      </c>
      <c r="Q1355" s="2159"/>
      <c r="R1355" s="2159"/>
      <c r="S1355" s="2159"/>
      <c r="T1355" s="2159"/>
      <c r="U1355" s="2159"/>
      <c r="V1355" s="2159"/>
      <c r="W1355" s="2159"/>
      <c r="X1355" s="2117" t="str">
        <f>'⑧一覧からの作成用データ（異動届）'!$R$54&amp;""</f>
        <v/>
      </c>
      <c r="Y1355" s="2117"/>
      <c r="Z1355" s="2117"/>
      <c r="AA1355" s="2119" t="s">
        <v>48</v>
      </c>
      <c r="AB1355" s="2119"/>
      <c r="AC1355" s="2119"/>
      <c r="AD1355" s="2119"/>
      <c r="AE1355" s="2119"/>
      <c r="AF1355" s="2119"/>
      <c r="AG1355" s="2119"/>
      <c r="AH1355" s="2119"/>
      <c r="AI1355" s="2119"/>
      <c r="AJ1355" s="2119"/>
      <c r="AK1355" s="2119"/>
      <c r="AL1355" s="2119"/>
      <c r="AM1355" s="2119"/>
      <c r="AN1355" s="2119"/>
      <c r="AO1355" s="2119"/>
      <c r="AP1355" s="2119"/>
      <c r="AQ1355" s="2119"/>
      <c r="AR1355" s="2119"/>
      <c r="AS1355" s="2120"/>
      <c r="AT1355" s="2160" t="s">
        <v>50</v>
      </c>
      <c r="AU1355" s="2160"/>
      <c r="AV1355" s="2160"/>
      <c r="AW1355" s="2160"/>
      <c r="AX1355" s="2160"/>
      <c r="AY1355" s="2160"/>
      <c r="AZ1355" s="2161" t="s">
        <v>53</v>
      </c>
      <c r="BA1355" s="2162"/>
      <c r="BB1355" s="2162"/>
      <c r="BC1355" s="2162"/>
      <c r="BD1355" s="2162"/>
      <c r="BE1355" s="2162"/>
      <c r="BF1355" s="2162"/>
      <c r="BG1355" s="2162"/>
      <c r="BH1355" s="2162"/>
      <c r="BI1355" s="2162"/>
      <c r="BJ1355" s="2162"/>
      <c r="BK1355" s="2036" t="s">
        <v>54</v>
      </c>
      <c r="BL1355" s="2037"/>
      <c r="BM1355" s="2037"/>
      <c r="BN1355" s="2037"/>
      <c r="BO1355" s="2037"/>
      <c r="BP1355" s="2037"/>
      <c r="BQ1355" s="2037"/>
      <c r="BR1355" s="2037"/>
      <c r="BS1355" s="2037"/>
      <c r="BT1355" s="2037"/>
      <c r="BU1355" s="2037"/>
      <c r="BV1355" s="2037"/>
      <c r="BW1355" s="2037"/>
      <c r="BX1355" s="2037"/>
      <c r="BY1355" s="2037"/>
      <c r="BZ1355" s="2037"/>
      <c r="CA1355" s="2037"/>
      <c r="CB1355" s="2037"/>
      <c r="CC1355" s="2037"/>
      <c r="CD1355" s="2038"/>
      <c r="CE1355" s="90"/>
      <c r="CF1355" s="90"/>
      <c r="CG1355" s="91"/>
      <c r="CH1355" s="77"/>
      <c r="CN1355" s="85"/>
      <c r="CO1355" s="85"/>
      <c r="CP1355" s="85"/>
      <c r="CQ1355" s="85"/>
      <c r="CR1355" s="85"/>
      <c r="CS1355" s="85"/>
      <c r="CT1355" s="85"/>
      <c r="CU1355" s="85"/>
    </row>
    <row r="1356" spans="1:100" ht="11.25" customHeight="1" x14ac:dyDescent="0.2">
      <c r="A1356" s="132" t="str">
        <f>+IF('⑧一覧からの作成用データ（異動届）'!$AC$54="印刷ＯＫ→",1,"")</f>
        <v/>
      </c>
      <c r="B1356" s="2413"/>
      <c r="C1356" s="2413"/>
      <c r="D1356" s="2396"/>
      <c r="E1356" s="2396"/>
      <c r="F1356" s="2413"/>
      <c r="G1356" s="2413"/>
      <c r="H1356" s="2396"/>
      <c r="I1356" s="2396"/>
      <c r="J1356" s="486"/>
      <c r="K1356" s="2155"/>
      <c r="L1356" s="2156"/>
      <c r="M1356" s="2156"/>
      <c r="N1356" s="2156"/>
      <c r="O1356" s="2157"/>
      <c r="P1356" s="2145"/>
      <c r="Q1356" s="2146"/>
      <c r="R1356" s="2146"/>
      <c r="S1356" s="2146"/>
      <c r="T1356" s="2146"/>
      <c r="U1356" s="2146"/>
      <c r="V1356" s="2146"/>
      <c r="W1356" s="2146"/>
      <c r="X1356" s="2118"/>
      <c r="Y1356" s="2118"/>
      <c r="Z1356" s="2118"/>
      <c r="AA1356" s="2084"/>
      <c r="AB1356" s="2084"/>
      <c r="AC1356" s="2084"/>
      <c r="AD1356" s="2084"/>
      <c r="AE1356" s="2084"/>
      <c r="AF1356" s="2084"/>
      <c r="AG1356" s="2084"/>
      <c r="AH1356" s="2084"/>
      <c r="AI1356" s="2084"/>
      <c r="AJ1356" s="2084"/>
      <c r="AK1356" s="2084"/>
      <c r="AL1356" s="2084"/>
      <c r="AM1356" s="2084"/>
      <c r="AN1356" s="2084"/>
      <c r="AO1356" s="2084"/>
      <c r="AP1356" s="2084"/>
      <c r="AQ1356" s="2084"/>
      <c r="AR1356" s="2084"/>
      <c r="AS1356" s="2086"/>
      <c r="AT1356" s="2160"/>
      <c r="AU1356" s="2160"/>
      <c r="AV1356" s="2160"/>
      <c r="AW1356" s="2160"/>
      <c r="AX1356" s="2160"/>
      <c r="AY1356" s="2160"/>
      <c r="AZ1356" s="2163"/>
      <c r="BA1356" s="2164"/>
      <c r="BB1356" s="2164"/>
      <c r="BC1356" s="2164"/>
      <c r="BD1356" s="2164"/>
      <c r="BE1356" s="2164"/>
      <c r="BF1356" s="2164"/>
      <c r="BG1356" s="2164"/>
      <c r="BH1356" s="2164"/>
      <c r="BI1356" s="2164"/>
      <c r="BJ1356" s="2164"/>
      <c r="BK1356" s="51"/>
      <c r="BL1356" s="2123" t="str">
        <f>IF('⑧一覧からの作成用データ（異動届）'!$Z$54="","",'⑧一覧からの作成用データ（異動届）'!$Z$54)</f>
        <v/>
      </c>
      <c r="BM1356" s="2124"/>
      <c r="BN1356" s="2124"/>
      <c r="BO1356" s="2124"/>
      <c r="BP1356" s="2125"/>
      <c r="BQ1356" s="2132" t="s">
        <v>312</v>
      </c>
      <c r="BR1356" s="2133"/>
      <c r="BS1356" s="2133"/>
      <c r="BT1356" s="2133"/>
      <c r="BU1356" s="2133"/>
      <c r="BV1356" s="2133"/>
      <c r="BW1356" s="2133"/>
      <c r="BX1356" s="2133"/>
      <c r="BY1356" s="2133"/>
      <c r="BZ1356" s="2133"/>
      <c r="CA1356" s="2133"/>
      <c r="CB1356" s="2133"/>
      <c r="CC1356" s="2133"/>
      <c r="CD1356" s="2134"/>
      <c r="CE1356" s="90"/>
      <c r="CF1356" s="90"/>
      <c r="CG1356" s="91"/>
      <c r="CH1356" s="77"/>
    </row>
    <row r="1357" spans="1:100" ht="11.25" customHeight="1" x14ac:dyDescent="0.2">
      <c r="A1357" s="132" t="str">
        <f>+IF('⑧一覧からの作成用データ（異動届）'!$AC$54="印刷ＯＫ→",1,"")</f>
        <v/>
      </c>
      <c r="B1357" s="2413"/>
      <c r="C1357" s="2413"/>
      <c r="D1357" s="2396"/>
      <c r="E1357" s="2396"/>
      <c r="F1357" s="2413"/>
      <c r="G1357" s="2413"/>
      <c r="H1357" s="2396"/>
      <c r="I1357" s="2396"/>
      <c r="J1357" s="486"/>
      <c r="K1357" s="2139" t="s">
        <v>45</v>
      </c>
      <c r="L1357" s="2140"/>
      <c r="M1357" s="2140"/>
      <c r="N1357" s="2140"/>
      <c r="O1357" s="2141"/>
      <c r="P1357" s="2145" t="s">
        <v>47</v>
      </c>
      <c r="Q1357" s="2146"/>
      <c r="R1357" s="2146"/>
      <c r="S1357" s="2146"/>
      <c r="T1357" s="2146"/>
      <c r="U1357" s="2146"/>
      <c r="V1357" s="2146"/>
      <c r="W1357" s="2146"/>
      <c r="X1357" s="2085"/>
      <c r="Y1357" s="2085"/>
      <c r="Z1357" s="2085"/>
      <c r="AA1357" s="2084" t="s">
        <v>49</v>
      </c>
      <c r="AB1357" s="2084"/>
      <c r="AC1357" s="2084"/>
      <c r="AD1357" s="2084"/>
      <c r="AE1357" s="2084"/>
      <c r="AF1357" s="2084"/>
      <c r="AG1357" s="2084"/>
      <c r="AH1357" s="2084"/>
      <c r="AI1357" s="2084"/>
      <c r="AJ1357" s="2084"/>
      <c r="AK1357" s="2084"/>
      <c r="AL1357" s="2084"/>
      <c r="AM1357" s="2084"/>
      <c r="AN1357" s="2084"/>
      <c r="AO1357" s="2084"/>
      <c r="AP1357" s="2084"/>
      <c r="AQ1357" s="2084"/>
      <c r="AR1357" s="2084"/>
      <c r="AS1357" s="2086"/>
      <c r="AT1357" s="2150" t="s">
        <v>506</v>
      </c>
      <c r="AU1357" s="2105"/>
      <c r="AV1357" s="2105" t="s">
        <v>51</v>
      </c>
      <c r="AW1357" s="2105" t="s">
        <v>462</v>
      </c>
      <c r="AX1357" s="2105"/>
      <c r="AY1357" s="2099" t="s">
        <v>52</v>
      </c>
      <c r="AZ1357" s="2101" t="str">
        <f>'⑧一覧からの作成用データ（異動届）'!$AB$54&amp;""</f>
        <v/>
      </c>
      <c r="BA1357" s="2102"/>
      <c r="BB1357" s="2102"/>
      <c r="BC1357" s="2102"/>
      <c r="BD1357" s="2102"/>
      <c r="BE1357" s="2102"/>
      <c r="BF1357" s="2102"/>
      <c r="BG1357" s="2102"/>
      <c r="BH1357" s="2102"/>
      <c r="BI1357" s="2105" t="s">
        <v>6</v>
      </c>
      <c r="BJ1357" s="2105"/>
      <c r="BK1357" s="51"/>
      <c r="BL1357" s="2126"/>
      <c r="BM1357" s="2127"/>
      <c r="BN1357" s="2127"/>
      <c r="BO1357" s="2127"/>
      <c r="BP1357" s="2128"/>
      <c r="BQ1357" s="2135"/>
      <c r="BR1357" s="2133"/>
      <c r="BS1357" s="2133"/>
      <c r="BT1357" s="2133"/>
      <c r="BU1357" s="2133"/>
      <c r="BV1357" s="2133"/>
      <c r="BW1357" s="2133"/>
      <c r="BX1357" s="2133"/>
      <c r="BY1357" s="2133"/>
      <c r="BZ1357" s="2133"/>
      <c r="CA1357" s="2133"/>
      <c r="CB1357" s="2133"/>
      <c r="CC1357" s="2133"/>
      <c r="CD1357" s="2134"/>
      <c r="CE1357" s="90"/>
      <c r="CF1357" s="90"/>
      <c r="CG1357" s="91"/>
      <c r="CH1357" s="77"/>
    </row>
    <row r="1358" spans="1:100" ht="11.25" customHeight="1" thickBot="1" x14ac:dyDescent="0.25">
      <c r="A1358" s="132" t="str">
        <f>+IF('⑧一覧からの作成用データ（異動届）'!$AC$54="印刷ＯＫ→",1,"")</f>
        <v/>
      </c>
      <c r="B1358" s="2413"/>
      <c r="C1358" s="2413"/>
      <c r="D1358" s="2396"/>
      <c r="E1358" s="2396"/>
      <c r="F1358" s="2413"/>
      <c r="G1358" s="2413"/>
      <c r="H1358" s="2396"/>
      <c r="I1358" s="2396"/>
      <c r="J1358" s="486"/>
      <c r="K1358" s="2142"/>
      <c r="L1358" s="2143"/>
      <c r="M1358" s="2143"/>
      <c r="N1358" s="2143"/>
      <c r="O1358" s="2144"/>
      <c r="P1358" s="2147"/>
      <c r="Q1358" s="2148"/>
      <c r="R1358" s="2148"/>
      <c r="S1358" s="2148"/>
      <c r="T1358" s="2148"/>
      <c r="U1358" s="2148"/>
      <c r="V1358" s="2148"/>
      <c r="W1358" s="2148"/>
      <c r="X1358" s="2149"/>
      <c r="Y1358" s="2149"/>
      <c r="Z1358" s="2149"/>
      <c r="AA1358" s="2094"/>
      <c r="AB1358" s="2094"/>
      <c r="AC1358" s="2094"/>
      <c r="AD1358" s="2094"/>
      <c r="AE1358" s="2094"/>
      <c r="AF1358" s="2094"/>
      <c r="AG1358" s="2094"/>
      <c r="AH1358" s="2094"/>
      <c r="AI1358" s="2094"/>
      <c r="AJ1358" s="2094"/>
      <c r="AK1358" s="2094"/>
      <c r="AL1358" s="2094"/>
      <c r="AM1358" s="2094"/>
      <c r="AN1358" s="2094"/>
      <c r="AO1358" s="2094"/>
      <c r="AP1358" s="2094"/>
      <c r="AQ1358" s="2094"/>
      <c r="AR1358" s="2094"/>
      <c r="AS1358" s="2095"/>
      <c r="AT1358" s="2151"/>
      <c r="AU1358" s="2106"/>
      <c r="AV1358" s="2106"/>
      <c r="AW1358" s="2106"/>
      <c r="AX1358" s="2106"/>
      <c r="AY1358" s="2100"/>
      <c r="AZ1358" s="2103"/>
      <c r="BA1358" s="2104"/>
      <c r="BB1358" s="2104"/>
      <c r="BC1358" s="2104"/>
      <c r="BD1358" s="2104"/>
      <c r="BE1358" s="2104"/>
      <c r="BF1358" s="2104"/>
      <c r="BG1358" s="2104"/>
      <c r="BH1358" s="2104"/>
      <c r="BI1358" s="2106"/>
      <c r="BJ1358" s="2106"/>
      <c r="BK1358" s="52"/>
      <c r="BL1358" s="2129"/>
      <c r="BM1358" s="2130"/>
      <c r="BN1358" s="2130"/>
      <c r="BO1358" s="2130"/>
      <c r="BP1358" s="2131"/>
      <c r="BQ1358" s="2136"/>
      <c r="BR1358" s="2137"/>
      <c r="BS1358" s="2137"/>
      <c r="BT1358" s="2137"/>
      <c r="BU1358" s="2137"/>
      <c r="BV1358" s="2137"/>
      <c r="BW1358" s="2137"/>
      <c r="BX1358" s="2137"/>
      <c r="BY1358" s="2137"/>
      <c r="BZ1358" s="2137"/>
      <c r="CA1358" s="2137"/>
      <c r="CB1358" s="2137"/>
      <c r="CC1358" s="2137"/>
      <c r="CD1358" s="2138"/>
      <c r="CE1358" s="90"/>
      <c r="CF1358" s="90"/>
      <c r="CG1358" s="91"/>
      <c r="CH1358" s="77"/>
    </row>
    <row r="1359" spans="1:100" ht="6.75" customHeight="1" x14ac:dyDescent="0.2">
      <c r="A1359" s="132" t="str">
        <f>+IF('⑧一覧からの作成用データ（異動届）'!$AC$54="印刷ＯＫ→",1,"")</f>
        <v/>
      </c>
      <c r="B1359" s="2413"/>
      <c r="C1359" s="2413"/>
      <c r="D1359" s="2396"/>
      <c r="E1359" s="2396"/>
      <c r="F1359" s="2413"/>
      <c r="G1359" s="2413"/>
      <c r="H1359" s="2396"/>
      <c r="I1359" s="2396"/>
      <c r="J1359" s="486"/>
      <c r="K1359" s="2107" t="s">
        <v>80</v>
      </c>
      <c r="L1359" s="2107"/>
      <c r="M1359" s="2107"/>
      <c r="N1359" s="2107"/>
      <c r="O1359" s="2107"/>
      <c r="P1359" s="2107"/>
      <c r="Q1359" s="2107"/>
      <c r="R1359" s="2107"/>
      <c r="S1359" s="2107"/>
      <c r="T1359" s="2107"/>
      <c r="U1359" s="2107"/>
      <c r="V1359" s="2107"/>
      <c r="W1359" s="2107"/>
      <c r="X1359" s="2107"/>
      <c r="Y1359" s="2107"/>
      <c r="Z1359" s="2107"/>
      <c r="AA1359" s="2107"/>
      <c r="AB1359" s="2107"/>
      <c r="AC1359" s="2107"/>
      <c r="AD1359" s="2107"/>
      <c r="AE1359" s="2107"/>
      <c r="AF1359" s="2107"/>
      <c r="AG1359" s="2107"/>
      <c r="AH1359" s="2107"/>
      <c r="AI1359" s="2107"/>
      <c r="AJ1359" s="2107"/>
      <c r="AK1359" s="2107"/>
      <c r="AL1359" s="2107"/>
      <c r="AM1359" s="2107"/>
      <c r="AN1359" s="2107"/>
      <c r="AO1359" s="2107"/>
      <c r="AP1359" s="2107"/>
      <c r="AQ1359" s="2107"/>
      <c r="AR1359" s="2107"/>
      <c r="AS1359" s="2107"/>
      <c r="AT1359" s="2107"/>
      <c r="AU1359" s="2107"/>
      <c r="AV1359" s="2107"/>
      <c r="AW1359" s="2107"/>
      <c r="AX1359" s="2107"/>
      <c r="AY1359" s="2107"/>
      <c r="AZ1359" s="2107"/>
      <c r="BA1359" s="2107"/>
      <c r="BB1359" s="2107"/>
      <c r="BC1359" s="2107"/>
      <c r="BD1359" s="2107"/>
      <c r="BE1359" s="2107"/>
      <c r="BF1359" s="2107"/>
      <c r="BG1359" s="53"/>
      <c r="BH1359" s="53"/>
      <c r="BI1359" s="53"/>
      <c r="BJ1359" s="53"/>
      <c r="BK1359" s="54"/>
      <c r="BL1359" s="54"/>
      <c r="BM1359" s="54"/>
      <c r="BN1359" s="54"/>
      <c r="BO1359" s="54"/>
      <c r="BP1359" s="54"/>
      <c r="BQ1359" s="54"/>
      <c r="BR1359" s="54"/>
      <c r="BS1359" s="54"/>
      <c r="BT1359" s="54"/>
      <c r="BU1359" s="54"/>
      <c r="BV1359" s="54"/>
      <c r="BW1359" s="54"/>
      <c r="BX1359" s="54"/>
      <c r="BY1359" s="54"/>
      <c r="BZ1359" s="54"/>
      <c r="CA1359" s="54"/>
      <c r="CB1359" s="55"/>
      <c r="CC1359" s="55"/>
      <c r="CD1359" s="55"/>
      <c r="CE1359" s="90"/>
      <c r="CF1359" s="90"/>
      <c r="CG1359" s="91"/>
      <c r="CH1359" s="77"/>
    </row>
    <row r="1360" spans="1:100" ht="13.5" customHeight="1" x14ac:dyDescent="0.2">
      <c r="A1360" s="132" t="str">
        <f>+IF('⑧一覧からの作成用データ（異動届）'!$AC$54="印刷ＯＫ→",1,"")</f>
        <v/>
      </c>
      <c r="B1360" s="2413"/>
      <c r="C1360" s="2413"/>
      <c r="D1360" s="2396"/>
      <c r="E1360" s="2396"/>
      <c r="F1360" s="2413"/>
      <c r="G1360" s="2413"/>
      <c r="H1360" s="2396"/>
      <c r="I1360" s="2396"/>
      <c r="J1360" s="486"/>
      <c r="K1360" s="2108"/>
      <c r="L1360" s="2108"/>
      <c r="M1360" s="2108"/>
      <c r="N1360" s="2108"/>
      <c r="O1360" s="2108"/>
      <c r="P1360" s="2108"/>
      <c r="Q1360" s="2108"/>
      <c r="R1360" s="2108"/>
      <c r="S1360" s="2108"/>
      <c r="T1360" s="2108"/>
      <c r="U1360" s="2108"/>
      <c r="V1360" s="2108"/>
      <c r="W1360" s="2108"/>
      <c r="X1360" s="2108"/>
      <c r="Y1360" s="2108"/>
      <c r="Z1360" s="2108"/>
      <c r="AA1360" s="2108"/>
      <c r="AB1360" s="2108"/>
      <c r="AC1360" s="2108"/>
      <c r="AD1360" s="2108"/>
      <c r="AE1360" s="2108"/>
      <c r="AF1360" s="2108"/>
      <c r="AG1360" s="2108"/>
      <c r="AH1360" s="2108"/>
      <c r="AI1360" s="2108"/>
      <c r="AJ1360" s="2108"/>
      <c r="AK1360" s="2108"/>
      <c r="AL1360" s="2108"/>
      <c r="AM1360" s="2108"/>
      <c r="AN1360" s="2108"/>
      <c r="AO1360" s="2108"/>
      <c r="AP1360" s="2108"/>
      <c r="AQ1360" s="2108"/>
      <c r="AR1360" s="2108"/>
      <c r="AS1360" s="2108"/>
      <c r="AT1360" s="2108"/>
      <c r="AU1360" s="2108"/>
      <c r="AV1360" s="2108"/>
      <c r="AW1360" s="2108"/>
      <c r="AX1360" s="2108"/>
      <c r="AY1360" s="2108"/>
      <c r="AZ1360" s="2108"/>
      <c r="BA1360" s="2108"/>
      <c r="BB1360" s="2108"/>
      <c r="BC1360" s="2108"/>
      <c r="BD1360" s="2108"/>
      <c r="BE1360" s="2108"/>
      <c r="BF1360" s="2108"/>
      <c r="BG1360" s="53"/>
      <c r="BH1360" s="53"/>
      <c r="BI1360" s="53"/>
      <c r="BJ1360" s="53"/>
      <c r="BK1360" s="55"/>
      <c r="BL1360" s="55"/>
      <c r="BM1360" s="55"/>
      <c r="BN1360" s="55"/>
      <c r="BO1360" s="55"/>
      <c r="BP1360" s="55"/>
      <c r="BQ1360" s="55"/>
      <c r="BR1360" s="55"/>
      <c r="BS1360" s="55"/>
      <c r="BT1360" s="55"/>
      <c r="BU1360" s="55"/>
      <c r="BV1360" s="55"/>
      <c r="BW1360" s="55"/>
      <c r="BX1360" s="55"/>
      <c r="BY1360" s="55"/>
      <c r="BZ1360" s="55"/>
      <c r="CA1360" s="55"/>
      <c r="CB1360" s="55"/>
      <c r="CC1360" s="55"/>
      <c r="CD1360" s="55"/>
      <c r="CE1360" s="90"/>
      <c r="CF1360" s="90"/>
      <c r="CG1360" s="91"/>
      <c r="CH1360" s="77"/>
      <c r="CN1360" s="85"/>
      <c r="CO1360" s="85"/>
      <c r="CP1360" s="85"/>
      <c r="CQ1360" s="85"/>
      <c r="CR1360" s="85"/>
      <c r="CS1360" s="85"/>
      <c r="CT1360" s="85"/>
    </row>
    <row r="1361" spans="1:100" ht="11.25" customHeight="1" x14ac:dyDescent="0.2">
      <c r="A1361" s="132" t="str">
        <f>+IF('⑧一覧からの作成用データ（異動届）'!$AC$54="印刷ＯＫ→",1,"")</f>
        <v/>
      </c>
      <c r="B1361" s="2413"/>
      <c r="C1361" s="2413"/>
      <c r="D1361" s="2396"/>
      <c r="E1361" s="2396"/>
      <c r="F1361" s="2413"/>
      <c r="G1361" s="2413"/>
      <c r="H1361" s="2396"/>
      <c r="I1361" s="2396"/>
      <c r="J1361" s="486"/>
      <c r="K1361" s="2109" t="s">
        <v>44</v>
      </c>
      <c r="L1361" s="2110"/>
      <c r="M1361" s="2110"/>
      <c r="N1361" s="2110"/>
      <c r="O1361" s="2111"/>
      <c r="P1361" s="2115" t="s">
        <v>57</v>
      </c>
      <c r="Q1361" s="2115"/>
      <c r="R1361" s="2115"/>
      <c r="S1361" s="2115"/>
      <c r="T1361" s="2115"/>
      <c r="U1361" s="2115"/>
      <c r="V1361" s="2117" t="str">
        <f>'⑧一覧からの作成用データ（異動届）'!$R$54&amp;""</f>
        <v/>
      </c>
      <c r="W1361" s="2117"/>
      <c r="X1361" s="2117"/>
      <c r="Y1361" s="2119" t="s">
        <v>58</v>
      </c>
      <c r="Z1361" s="2119"/>
      <c r="AA1361" s="2119"/>
      <c r="AB1361" s="2119"/>
      <c r="AC1361" s="2119"/>
      <c r="AD1361" s="2119"/>
      <c r="AE1361" s="2119"/>
      <c r="AF1361" s="2119"/>
      <c r="AG1361" s="2119"/>
      <c r="AH1361" s="2119"/>
      <c r="AI1361" s="2119"/>
      <c r="AJ1361" s="2119"/>
      <c r="AK1361" s="2119"/>
      <c r="AL1361" s="2119"/>
      <c r="AM1361" s="2119"/>
      <c r="AN1361" s="2119"/>
      <c r="AO1361" s="2119"/>
      <c r="AP1361" s="2119"/>
      <c r="AQ1361" s="2119"/>
      <c r="AR1361" s="2119"/>
      <c r="AS1361" s="2119"/>
      <c r="AT1361" s="2119"/>
      <c r="AU1361" s="2119"/>
      <c r="AV1361" s="2119"/>
      <c r="AW1361" s="2119"/>
      <c r="AX1361" s="2119"/>
      <c r="AY1361" s="2119"/>
      <c r="AZ1361" s="2119"/>
      <c r="BA1361" s="2119"/>
      <c r="BB1361" s="2119"/>
      <c r="BC1361" s="2119"/>
      <c r="BD1361" s="2120"/>
      <c r="BE1361" s="56"/>
      <c r="BF1361" s="56"/>
      <c r="BG1361" s="2121" t="s">
        <v>463</v>
      </c>
      <c r="BH1361" s="2121"/>
      <c r="BI1361" s="2122"/>
      <c r="BJ1361" s="2122"/>
      <c r="BK1361" s="2122"/>
      <c r="BL1361" s="2122"/>
      <c r="BM1361" s="2122"/>
      <c r="BN1361" s="2122"/>
      <c r="BO1361" s="2122"/>
      <c r="BP1361" s="2122"/>
      <c r="BQ1361" s="2122"/>
      <c r="BR1361" s="2122"/>
      <c r="BS1361" s="2122"/>
      <c r="BT1361" s="2122"/>
      <c r="BU1361" s="2122"/>
      <c r="BV1361" s="2122"/>
      <c r="BW1361" s="2122"/>
      <c r="BX1361" s="2122"/>
      <c r="BY1361" s="2122"/>
      <c r="BZ1361" s="2122"/>
      <c r="CA1361" s="2122"/>
      <c r="CB1361" s="2122"/>
      <c r="CC1361" s="2122"/>
      <c r="CD1361" s="2122"/>
      <c r="CE1361" s="90"/>
      <c r="CF1361" s="90"/>
      <c r="CG1361" s="91"/>
      <c r="CH1361" s="77"/>
      <c r="CN1361" s="85"/>
      <c r="CO1361" s="85"/>
      <c r="CP1361" s="85"/>
      <c r="CQ1361" s="85"/>
      <c r="CR1361" s="85"/>
      <c r="CS1361" s="85"/>
      <c r="CT1361" s="85"/>
    </row>
    <row r="1362" spans="1:100" ht="11.25" customHeight="1" x14ac:dyDescent="0.2">
      <c r="A1362" s="132" t="str">
        <f>+IF('⑧一覧からの作成用データ（異動届）'!$AC$54="印刷ＯＫ→",1,"")</f>
        <v/>
      </c>
      <c r="B1362" s="2413"/>
      <c r="C1362" s="2413"/>
      <c r="D1362" s="2396"/>
      <c r="E1362" s="2396"/>
      <c r="F1362" s="2413"/>
      <c r="G1362" s="2413"/>
      <c r="H1362" s="2396"/>
      <c r="I1362" s="2396"/>
      <c r="J1362" s="486"/>
      <c r="K1362" s="2112"/>
      <c r="L1362" s="2113"/>
      <c r="M1362" s="2113"/>
      <c r="N1362" s="2113"/>
      <c r="O1362" s="2114"/>
      <c r="P1362" s="2116"/>
      <c r="Q1362" s="2116"/>
      <c r="R1362" s="2116"/>
      <c r="S1362" s="2116"/>
      <c r="T1362" s="2116"/>
      <c r="U1362" s="2116"/>
      <c r="V1362" s="2118"/>
      <c r="W1362" s="2118"/>
      <c r="X1362" s="2118"/>
      <c r="Y1362" s="2084"/>
      <c r="Z1362" s="2084"/>
      <c r="AA1362" s="2084"/>
      <c r="AB1362" s="2084"/>
      <c r="AC1362" s="2084"/>
      <c r="AD1362" s="2084"/>
      <c r="AE1362" s="2084"/>
      <c r="AF1362" s="2084"/>
      <c r="AG1362" s="2084"/>
      <c r="AH1362" s="2084"/>
      <c r="AI1362" s="2084"/>
      <c r="AJ1362" s="2084"/>
      <c r="AK1362" s="2084"/>
      <c r="AL1362" s="2084"/>
      <c r="AM1362" s="2084"/>
      <c r="AN1362" s="2084"/>
      <c r="AO1362" s="2084"/>
      <c r="AP1362" s="2084"/>
      <c r="AQ1362" s="2084"/>
      <c r="AR1362" s="2084"/>
      <c r="AS1362" s="2084"/>
      <c r="AT1362" s="2084"/>
      <c r="AU1362" s="2084"/>
      <c r="AV1362" s="2084"/>
      <c r="AW1362" s="2084"/>
      <c r="AX1362" s="2084"/>
      <c r="AY1362" s="2084"/>
      <c r="AZ1362" s="2084"/>
      <c r="BA1362" s="2084"/>
      <c r="BB1362" s="2084"/>
      <c r="BC1362" s="2084"/>
      <c r="BD1362" s="2086"/>
      <c r="BE1362" s="56"/>
      <c r="BF1362" s="56"/>
      <c r="BG1362" s="2121"/>
      <c r="BH1362" s="2121"/>
      <c r="BI1362" s="2122"/>
      <c r="BJ1362" s="2122"/>
      <c r="BK1362" s="2122"/>
      <c r="BL1362" s="2122"/>
      <c r="BM1362" s="2122"/>
      <c r="BN1362" s="2122"/>
      <c r="BO1362" s="2122"/>
      <c r="BP1362" s="2122"/>
      <c r="BQ1362" s="2122"/>
      <c r="BR1362" s="2122"/>
      <c r="BS1362" s="2122"/>
      <c r="BT1362" s="2122"/>
      <c r="BU1362" s="2122"/>
      <c r="BV1362" s="2122"/>
      <c r="BW1362" s="2122"/>
      <c r="BX1362" s="2122"/>
      <c r="BY1362" s="2122"/>
      <c r="BZ1362" s="2122"/>
      <c r="CA1362" s="2122"/>
      <c r="CB1362" s="2122"/>
      <c r="CC1362" s="2122"/>
      <c r="CD1362" s="2122"/>
      <c r="CE1362" s="90"/>
      <c r="CF1362" s="90"/>
      <c r="CG1362" s="91"/>
      <c r="CH1362" s="77"/>
      <c r="CN1362" s="85"/>
      <c r="CO1362" s="85"/>
      <c r="CP1362" s="85"/>
      <c r="CQ1362" s="85"/>
      <c r="CR1362" s="85"/>
      <c r="CS1362" s="85"/>
      <c r="CT1362" s="85"/>
    </row>
    <row r="1363" spans="1:100" ht="11.25" customHeight="1" x14ac:dyDescent="0.2">
      <c r="A1363" s="132" t="str">
        <f>+IF('⑧一覧からの作成用データ（異動届）'!$AC$54="印刷ＯＫ→",1,"")</f>
        <v/>
      </c>
      <c r="B1363" s="2413"/>
      <c r="C1363" s="2413"/>
      <c r="D1363" s="2396"/>
      <c r="E1363" s="2396"/>
      <c r="F1363" s="2413"/>
      <c r="G1363" s="2413"/>
      <c r="H1363" s="2396"/>
      <c r="I1363" s="2396"/>
      <c r="J1363" s="486"/>
      <c r="K1363" s="2112"/>
      <c r="L1363" s="2113"/>
      <c r="M1363" s="2113"/>
      <c r="N1363" s="2113"/>
      <c r="O1363" s="2114"/>
      <c r="P1363" s="2084" t="s">
        <v>56</v>
      </c>
      <c r="Q1363" s="2084"/>
      <c r="R1363" s="2084"/>
      <c r="S1363" s="2084"/>
      <c r="T1363" s="2085"/>
      <c r="U1363" s="2085"/>
      <c r="V1363" s="2085"/>
      <c r="W1363" s="2084" t="s">
        <v>59</v>
      </c>
      <c r="X1363" s="2084"/>
      <c r="Y1363" s="2084"/>
      <c r="Z1363" s="2084"/>
      <c r="AA1363" s="2084"/>
      <c r="AB1363" s="2084"/>
      <c r="AC1363" s="2084"/>
      <c r="AD1363" s="2084"/>
      <c r="AE1363" s="2084"/>
      <c r="AF1363" s="2084"/>
      <c r="AG1363" s="2084"/>
      <c r="AH1363" s="2084"/>
      <c r="AI1363" s="2084"/>
      <c r="AJ1363" s="2084"/>
      <c r="AK1363" s="2084"/>
      <c r="AL1363" s="2084"/>
      <c r="AM1363" s="2084"/>
      <c r="AN1363" s="2084"/>
      <c r="AO1363" s="2084"/>
      <c r="AP1363" s="2084"/>
      <c r="AQ1363" s="2084"/>
      <c r="AR1363" s="2084"/>
      <c r="AS1363" s="2084"/>
      <c r="AT1363" s="2084"/>
      <c r="AU1363" s="2084"/>
      <c r="AV1363" s="2084"/>
      <c r="AW1363" s="2084"/>
      <c r="AX1363" s="2084"/>
      <c r="AY1363" s="2084"/>
      <c r="AZ1363" s="2084"/>
      <c r="BA1363" s="2084"/>
      <c r="BB1363" s="2084"/>
      <c r="BC1363" s="2084"/>
      <c r="BD1363" s="2086"/>
      <c r="BE1363" s="56"/>
      <c r="BF1363" s="56"/>
      <c r="BG1363" s="2121"/>
      <c r="BH1363" s="2121"/>
      <c r="BI1363" s="2122"/>
      <c r="BJ1363" s="2122"/>
      <c r="BK1363" s="2122"/>
      <c r="BL1363" s="2122"/>
      <c r="BM1363" s="2122"/>
      <c r="BN1363" s="2122"/>
      <c r="BO1363" s="2122"/>
      <c r="BP1363" s="2122"/>
      <c r="BQ1363" s="2122"/>
      <c r="BR1363" s="2122"/>
      <c r="BS1363" s="2122"/>
      <c r="BT1363" s="2122"/>
      <c r="BU1363" s="2122"/>
      <c r="BV1363" s="2122"/>
      <c r="BW1363" s="2122"/>
      <c r="BX1363" s="2122"/>
      <c r="BY1363" s="2122"/>
      <c r="BZ1363" s="2122"/>
      <c r="CA1363" s="2122"/>
      <c r="CB1363" s="2122"/>
      <c r="CC1363" s="2122"/>
      <c r="CD1363" s="2122"/>
      <c r="CE1363" s="90"/>
      <c r="CF1363" s="90"/>
      <c r="CG1363" s="91"/>
      <c r="CH1363" s="77"/>
      <c r="CN1363" s="85"/>
      <c r="CO1363" s="85"/>
      <c r="CP1363" s="85"/>
      <c r="CQ1363" s="85"/>
      <c r="CR1363" s="85"/>
      <c r="CS1363" s="85"/>
      <c r="CT1363" s="85"/>
    </row>
    <row r="1364" spans="1:100" ht="11.25" customHeight="1" x14ac:dyDescent="0.2">
      <c r="A1364" s="132" t="str">
        <f>+IF('⑧一覧からの作成用データ（異動届）'!$AC$54="印刷ＯＫ→",1,"")</f>
        <v/>
      </c>
      <c r="B1364" s="2413"/>
      <c r="C1364" s="2413"/>
      <c r="D1364" s="2396"/>
      <c r="E1364" s="2396"/>
      <c r="F1364" s="2413"/>
      <c r="G1364" s="2413"/>
      <c r="H1364" s="2396"/>
      <c r="I1364" s="2396"/>
      <c r="J1364" s="486"/>
      <c r="K1364" s="2087" t="s">
        <v>45</v>
      </c>
      <c r="L1364" s="2088"/>
      <c r="M1364" s="2088"/>
      <c r="N1364" s="2088"/>
      <c r="O1364" s="2089"/>
      <c r="P1364" s="2084"/>
      <c r="Q1364" s="2084"/>
      <c r="R1364" s="2084"/>
      <c r="S1364" s="2084"/>
      <c r="T1364" s="2085"/>
      <c r="U1364" s="2085"/>
      <c r="V1364" s="2085"/>
      <c r="W1364" s="2084"/>
      <c r="X1364" s="2084"/>
      <c r="Y1364" s="2084"/>
      <c r="Z1364" s="2084"/>
      <c r="AA1364" s="2084"/>
      <c r="AB1364" s="2084"/>
      <c r="AC1364" s="2084"/>
      <c r="AD1364" s="2084"/>
      <c r="AE1364" s="2084"/>
      <c r="AF1364" s="2084"/>
      <c r="AG1364" s="2084"/>
      <c r="AH1364" s="2084"/>
      <c r="AI1364" s="2084"/>
      <c r="AJ1364" s="2084"/>
      <c r="AK1364" s="2084"/>
      <c r="AL1364" s="2084"/>
      <c r="AM1364" s="2084"/>
      <c r="AN1364" s="2084"/>
      <c r="AO1364" s="2084"/>
      <c r="AP1364" s="2084"/>
      <c r="AQ1364" s="2084"/>
      <c r="AR1364" s="2084"/>
      <c r="AS1364" s="2084"/>
      <c r="AT1364" s="2084"/>
      <c r="AU1364" s="2084"/>
      <c r="AV1364" s="2084"/>
      <c r="AW1364" s="2084"/>
      <c r="AX1364" s="2084"/>
      <c r="AY1364" s="2084"/>
      <c r="AZ1364" s="2084"/>
      <c r="BA1364" s="2084"/>
      <c r="BB1364" s="2084"/>
      <c r="BC1364" s="2084"/>
      <c r="BD1364" s="2086"/>
      <c r="BE1364" s="56"/>
      <c r="BF1364" s="56"/>
      <c r="BG1364" s="2121"/>
      <c r="BH1364" s="2121"/>
      <c r="BI1364" s="2122"/>
      <c r="BJ1364" s="2122"/>
      <c r="BK1364" s="2122"/>
      <c r="BL1364" s="2122"/>
      <c r="BM1364" s="2122"/>
      <c r="BN1364" s="2122"/>
      <c r="BO1364" s="2122"/>
      <c r="BP1364" s="2122"/>
      <c r="BQ1364" s="2122"/>
      <c r="BR1364" s="2122"/>
      <c r="BS1364" s="2122"/>
      <c r="BT1364" s="2122"/>
      <c r="BU1364" s="2122"/>
      <c r="BV1364" s="2122"/>
      <c r="BW1364" s="2122"/>
      <c r="BX1364" s="2122"/>
      <c r="BY1364" s="2122"/>
      <c r="BZ1364" s="2122"/>
      <c r="CA1364" s="2122"/>
      <c r="CB1364" s="2122"/>
      <c r="CC1364" s="2122"/>
      <c r="CD1364" s="2122"/>
      <c r="CE1364" s="35"/>
      <c r="CF1364" s="90"/>
      <c r="CG1364" s="91"/>
      <c r="CH1364" s="77"/>
      <c r="CN1364" s="85"/>
      <c r="CO1364" s="85"/>
      <c r="CP1364" s="85"/>
      <c r="CQ1364" s="85"/>
      <c r="CR1364" s="85"/>
      <c r="CS1364" s="85"/>
      <c r="CT1364" s="85"/>
    </row>
    <row r="1365" spans="1:100" ht="11.25" customHeight="1" x14ac:dyDescent="0.2">
      <c r="A1365" s="132" t="str">
        <f>+IF('⑧一覧からの作成用データ（異動届）'!$AC$54="印刷ＯＫ→",1,"")</f>
        <v/>
      </c>
      <c r="B1365" s="2413"/>
      <c r="C1365" s="2413"/>
      <c r="D1365" s="2396"/>
      <c r="E1365" s="2396"/>
      <c r="F1365" s="2413"/>
      <c r="G1365" s="2413"/>
      <c r="H1365" s="2396"/>
      <c r="I1365" s="2396"/>
      <c r="J1365" s="486"/>
      <c r="K1365" s="2090"/>
      <c r="L1365" s="2091"/>
      <c r="M1365" s="2091"/>
      <c r="N1365" s="2091"/>
      <c r="O1365" s="2092"/>
      <c r="P1365" s="2093"/>
      <c r="Q1365" s="2094"/>
      <c r="R1365" s="2094"/>
      <c r="S1365" s="2094"/>
      <c r="T1365" s="2094"/>
      <c r="U1365" s="2094"/>
      <c r="V1365" s="2094"/>
      <c r="W1365" s="2094"/>
      <c r="X1365" s="2094"/>
      <c r="Y1365" s="2094"/>
      <c r="Z1365" s="2094"/>
      <c r="AA1365" s="2094"/>
      <c r="AB1365" s="2094"/>
      <c r="AC1365" s="2094"/>
      <c r="AD1365" s="2094"/>
      <c r="AE1365" s="2094"/>
      <c r="AF1365" s="2094"/>
      <c r="AG1365" s="2094"/>
      <c r="AH1365" s="2094"/>
      <c r="AI1365" s="2094"/>
      <c r="AJ1365" s="2094"/>
      <c r="AK1365" s="2094"/>
      <c r="AL1365" s="2094"/>
      <c r="AM1365" s="2094"/>
      <c r="AN1365" s="2094"/>
      <c r="AO1365" s="2094"/>
      <c r="AP1365" s="2094"/>
      <c r="AQ1365" s="2094"/>
      <c r="AR1365" s="2094"/>
      <c r="AS1365" s="2094"/>
      <c r="AT1365" s="2094"/>
      <c r="AU1365" s="2094"/>
      <c r="AV1365" s="2094"/>
      <c r="AW1365" s="2094"/>
      <c r="AX1365" s="2094"/>
      <c r="AY1365" s="2094"/>
      <c r="AZ1365" s="2094"/>
      <c r="BA1365" s="2094"/>
      <c r="BB1365" s="2094"/>
      <c r="BC1365" s="2094"/>
      <c r="BD1365" s="2095"/>
      <c r="BE1365" s="56"/>
      <c r="BF1365" s="56"/>
      <c r="BG1365" s="2121"/>
      <c r="BH1365" s="2121"/>
      <c r="BI1365" s="2122"/>
      <c r="BJ1365" s="2122"/>
      <c r="BK1365" s="2122"/>
      <c r="BL1365" s="2122"/>
      <c r="BM1365" s="2122"/>
      <c r="BN1365" s="2122"/>
      <c r="BO1365" s="2122"/>
      <c r="BP1365" s="2122"/>
      <c r="BQ1365" s="2122"/>
      <c r="BR1365" s="2122"/>
      <c r="BS1365" s="2122"/>
      <c r="BT1365" s="2122"/>
      <c r="BU1365" s="2122"/>
      <c r="BV1365" s="2122"/>
      <c r="BW1365" s="2122"/>
      <c r="BX1365" s="2122"/>
      <c r="BY1365" s="2122"/>
      <c r="BZ1365" s="2122"/>
      <c r="CA1365" s="2122"/>
      <c r="CB1365" s="2122"/>
      <c r="CC1365" s="2122"/>
      <c r="CD1365" s="2122"/>
      <c r="CE1365" s="90"/>
      <c r="CF1365" s="90"/>
      <c r="CG1365" s="77"/>
      <c r="CH1365" s="77"/>
      <c r="CN1365" s="85"/>
      <c r="CO1365" s="85"/>
      <c r="CP1365" s="85"/>
      <c r="CQ1365" s="85"/>
      <c r="CR1365" s="85"/>
      <c r="CS1365" s="85"/>
      <c r="CT1365" s="85"/>
      <c r="CU1365" s="85"/>
      <c r="CV1365" s="85"/>
    </row>
    <row r="1366" spans="1:100" ht="11.25" customHeight="1" x14ac:dyDescent="0.2">
      <c r="A1366" s="132" t="str">
        <f>+IF('⑧一覧からの作成用データ（異動届）'!$AC$54="印刷ＯＫ→",1,"")</f>
        <v/>
      </c>
      <c r="B1366" s="2413"/>
      <c r="C1366" s="2413"/>
      <c r="D1366" s="2396"/>
      <c r="E1366" s="2396"/>
      <c r="F1366" s="2413"/>
      <c r="G1366" s="2413"/>
      <c r="H1366" s="2396"/>
      <c r="I1366" s="2396"/>
      <c r="J1366" s="486"/>
      <c r="K1366" s="1691" t="s">
        <v>69</v>
      </c>
      <c r="L1366" s="1691"/>
      <c r="M1366" s="1691"/>
      <c r="N1366" s="1691"/>
      <c r="O1366" s="1691"/>
      <c r="P1366" s="2097" t="s">
        <v>70</v>
      </c>
      <c r="Q1366" s="2097"/>
      <c r="R1366" s="2097"/>
      <c r="S1366" s="2097"/>
      <c r="T1366" s="2097"/>
      <c r="U1366" s="2097"/>
      <c r="V1366" s="2097"/>
      <c r="W1366" s="2097"/>
      <c r="X1366" s="2097"/>
      <c r="Y1366" s="2097"/>
      <c r="Z1366" s="2097"/>
      <c r="AA1366" s="2097"/>
      <c r="AB1366" s="2097"/>
      <c r="AC1366" s="2097"/>
      <c r="AD1366" s="2097"/>
      <c r="AE1366" s="2097"/>
      <c r="AF1366" s="2097"/>
      <c r="AG1366" s="2097"/>
      <c r="AH1366" s="2097"/>
      <c r="AI1366" s="2097"/>
      <c r="AJ1366" s="2097"/>
      <c r="AK1366" s="2097"/>
      <c r="AL1366" s="2097"/>
      <c r="AM1366" s="2097"/>
      <c r="AN1366" s="2097"/>
      <c r="AO1366" s="2097"/>
      <c r="AP1366" s="2097"/>
      <c r="AQ1366" s="2097"/>
      <c r="AR1366" s="2097"/>
      <c r="AS1366" s="2097"/>
      <c r="AT1366" s="2097"/>
      <c r="AU1366" s="2097"/>
      <c r="AV1366" s="2097"/>
      <c r="AW1366" s="2097"/>
      <c r="AX1366" s="2097"/>
      <c r="AY1366" s="2097"/>
      <c r="AZ1366" s="2097"/>
      <c r="BA1366" s="2097"/>
      <c r="BB1366" s="2097"/>
      <c r="BC1366" s="2097"/>
      <c r="BD1366" s="2097"/>
      <c r="BE1366" s="65"/>
      <c r="BF1366" s="65"/>
      <c r="BG1366" s="2121"/>
      <c r="BH1366" s="2121"/>
      <c r="BI1366" s="2122"/>
      <c r="BJ1366" s="2122"/>
      <c r="BK1366" s="2122"/>
      <c r="BL1366" s="2122"/>
      <c r="BM1366" s="2122"/>
      <c r="BN1366" s="2122"/>
      <c r="BO1366" s="2122"/>
      <c r="BP1366" s="2122"/>
      <c r="BQ1366" s="2122"/>
      <c r="BR1366" s="2122"/>
      <c r="BS1366" s="2122"/>
      <c r="BT1366" s="2122"/>
      <c r="BU1366" s="2122"/>
      <c r="BV1366" s="2122"/>
      <c r="BW1366" s="2122"/>
      <c r="BX1366" s="2122"/>
      <c r="BY1366" s="2122"/>
      <c r="BZ1366" s="2122"/>
      <c r="CA1366" s="2122"/>
      <c r="CB1366" s="2122"/>
      <c r="CC1366" s="2122"/>
      <c r="CD1366" s="2122"/>
      <c r="CE1366" s="76"/>
      <c r="CF1366" s="76"/>
      <c r="CG1366" s="77"/>
      <c r="CH1366" s="77"/>
      <c r="CN1366" s="85"/>
      <c r="CO1366" s="85"/>
      <c r="CP1366" s="85"/>
      <c r="CQ1366" s="85"/>
      <c r="CR1366" s="85"/>
      <c r="CS1366" s="85"/>
      <c r="CT1366" s="85"/>
      <c r="CU1366" s="85"/>
      <c r="CV1366" s="85"/>
    </row>
    <row r="1367" spans="1:100" ht="13.5" customHeight="1" x14ac:dyDescent="0.2">
      <c r="A1367" s="132" t="str">
        <f>+IF('⑧一覧からの作成用データ（異動届）'!$AC$54="印刷ＯＫ→",1,"")</f>
        <v/>
      </c>
      <c r="B1367" s="2413"/>
      <c r="C1367" s="2413"/>
      <c r="D1367" s="2396"/>
      <c r="E1367" s="2396"/>
      <c r="F1367" s="2413"/>
      <c r="G1367" s="2413"/>
      <c r="H1367" s="2396"/>
      <c r="I1367" s="2396"/>
      <c r="J1367" s="486"/>
      <c r="K1367" s="2096"/>
      <c r="L1367" s="2096"/>
      <c r="M1367" s="2096"/>
      <c r="N1367" s="2096"/>
      <c r="O1367" s="2096"/>
      <c r="P1367" s="2098"/>
      <c r="Q1367" s="2098"/>
      <c r="R1367" s="2098"/>
      <c r="S1367" s="2098"/>
      <c r="T1367" s="2098"/>
      <c r="U1367" s="2098"/>
      <c r="V1367" s="2098"/>
      <c r="W1367" s="2098"/>
      <c r="X1367" s="2098"/>
      <c r="Y1367" s="2098"/>
      <c r="Z1367" s="2098"/>
      <c r="AA1367" s="2098"/>
      <c r="AB1367" s="2098"/>
      <c r="AC1367" s="2098"/>
      <c r="AD1367" s="2098"/>
      <c r="AE1367" s="2098"/>
      <c r="AF1367" s="2098"/>
      <c r="AG1367" s="2098"/>
      <c r="AH1367" s="2098"/>
      <c r="AI1367" s="2098"/>
      <c r="AJ1367" s="2098"/>
      <c r="AK1367" s="2098"/>
      <c r="AL1367" s="2098"/>
      <c r="AM1367" s="2098"/>
      <c r="AN1367" s="2098"/>
      <c r="AO1367" s="2098"/>
      <c r="AP1367" s="2098"/>
      <c r="AQ1367" s="2098"/>
      <c r="AR1367" s="2098"/>
      <c r="AS1367" s="2098"/>
      <c r="AT1367" s="2098"/>
      <c r="AU1367" s="2098"/>
      <c r="AV1367" s="2098"/>
      <c r="AW1367" s="2098"/>
      <c r="AX1367" s="2098"/>
      <c r="AY1367" s="2098"/>
      <c r="AZ1367" s="2098"/>
      <c r="BA1367" s="2098"/>
      <c r="BB1367" s="2098"/>
      <c r="BC1367" s="2098"/>
      <c r="BD1367" s="2098"/>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76"/>
      <c r="CC1367" s="76"/>
      <c r="CD1367" s="76"/>
      <c r="CE1367" s="76"/>
      <c r="CF1367" s="76"/>
      <c r="CG1367" s="77"/>
      <c r="CH1367" s="77"/>
      <c r="CN1367" s="85"/>
      <c r="CO1367" s="85"/>
      <c r="CP1367" s="85"/>
      <c r="CQ1367" s="85"/>
      <c r="CR1367" s="85"/>
      <c r="CS1367" s="85"/>
      <c r="CT1367" s="85"/>
      <c r="CU1367" s="85"/>
      <c r="CV1367" s="85"/>
    </row>
    <row r="1368" spans="1:100" ht="13.5" customHeight="1" x14ac:dyDescent="0.2">
      <c r="A1368" s="132" t="str">
        <f>+IF('⑧一覧からの作成用データ（異動届）'!$AC$54="印刷ＯＫ→",1,"")</f>
        <v/>
      </c>
      <c r="B1368" s="2413"/>
      <c r="C1368" s="2413"/>
      <c r="D1368" s="2396"/>
      <c r="E1368" s="2396"/>
      <c r="F1368" s="2413"/>
      <c r="G1368" s="2413"/>
      <c r="H1368" s="2396"/>
      <c r="I1368" s="2396"/>
      <c r="J1368" s="486"/>
      <c r="K1368" s="66"/>
      <c r="L1368" s="66"/>
      <c r="M1368" s="66"/>
      <c r="N1368" s="66"/>
      <c r="O1368" s="66"/>
      <c r="P1368" s="485"/>
      <c r="Q1368" s="485"/>
      <c r="R1368" s="485"/>
      <c r="S1368" s="485"/>
      <c r="T1368" s="485"/>
      <c r="U1368" s="485"/>
      <c r="V1368" s="485"/>
      <c r="W1368" s="485"/>
      <c r="X1368" s="485"/>
      <c r="Y1368" s="485"/>
      <c r="Z1368" s="485"/>
      <c r="AA1368" s="485"/>
      <c r="AB1368" s="485"/>
      <c r="AC1368" s="485"/>
      <c r="AD1368" s="485"/>
      <c r="AE1368" s="485"/>
      <c r="AF1368" s="485"/>
      <c r="AG1368" s="485"/>
      <c r="AH1368" s="485"/>
      <c r="AI1368" s="485"/>
      <c r="AJ1368" s="485"/>
      <c r="AK1368" s="485"/>
      <c r="AL1368" s="485"/>
      <c r="AM1368" s="485"/>
      <c r="AN1368" s="485"/>
      <c r="AO1368" s="485"/>
      <c r="AP1368" s="485"/>
      <c r="AQ1368" s="48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76"/>
      <c r="CC1368" s="76"/>
      <c r="CD1368" s="76"/>
      <c r="CE1368" s="76"/>
      <c r="CF1368" s="76"/>
      <c r="CG1368" s="77"/>
      <c r="CH1368" s="77"/>
      <c r="CN1368" s="85"/>
      <c r="CO1368" s="85"/>
      <c r="CP1368" s="85"/>
      <c r="CQ1368" s="85"/>
      <c r="CR1368" s="85"/>
      <c r="CS1368" s="85"/>
      <c r="CT1368" s="85"/>
      <c r="CU1368" s="85"/>
      <c r="CV1368" s="85"/>
    </row>
    <row r="1369" spans="1:100" ht="6" customHeight="1" x14ac:dyDescent="0.2">
      <c r="A1369" s="132" t="str">
        <f>+IF('⑧一覧からの作成用データ（異動届）'!$AC$55="印刷ＯＫ→",1,"")</f>
        <v/>
      </c>
      <c r="B1369" s="82"/>
      <c r="C1369" s="2414" t="s">
        <v>113</v>
      </c>
      <c r="D1369" s="2414"/>
      <c r="E1369" s="2414"/>
      <c r="F1369" s="2414"/>
      <c r="G1369" s="2414"/>
      <c r="H1369" s="2414"/>
      <c r="I1369" s="82"/>
      <c r="J1369" s="82"/>
      <c r="K1369" s="82"/>
      <c r="L1369" s="82"/>
      <c r="M1369" s="82"/>
      <c r="N1369" s="82"/>
      <c r="O1369" s="82"/>
      <c r="P1369" s="82"/>
      <c r="Q1369" s="82"/>
      <c r="R1369" s="82"/>
      <c r="S1369" s="82"/>
      <c r="T1369" s="82"/>
      <c r="U1369" s="82"/>
      <c r="V1369" s="82"/>
      <c r="W1369" s="82"/>
      <c r="X1369" s="82"/>
      <c r="Y1369" s="82"/>
      <c r="Z1369" s="82"/>
      <c r="AA1369" s="82"/>
      <c r="AB1369" s="82"/>
      <c r="AC1369" s="82"/>
      <c r="AD1369" s="82"/>
      <c r="AE1369" s="82"/>
      <c r="AF1369" s="82"/>
      <c r="AG1369" s="82"/>
      <c r="AH1369" s="82"/>
      <c r="AI1369" s="82"/>
      <c r="AJ1369" s="82"/>
      <c r="AK1369" s="82"/>
      <c r="AL1369" s="82"/>
      <c r="AM1369" s="82"/>
      <c r="AN1369" s="82"/>
      <c r="AO1369" s="82"/>
      <c r="AP1369" s="82"/>
      <c r="AQ1369" s="82"/>
      <c r="AR1369" s="82"/>
      <c r="AS1369" s="82"/>
      <c r="AT1369" s="82"/>
      <c r="AU1369" s="82"/>
      <c r="AV1369" s="82"/>
      <c r="AW1369" s="82"/>
      <c r="AX1369" s="82"/>
      <c r="AY1369" s="82"/>
      <c r="AZ1369" s="82"/>
      <c r="BA1369" s="82"/>
      <c r="BB1369" s="82"/>
      <c r="BC1369" s="82"/>
      <c r="BD1369" s="82"/>
      <c r="BE1369" s="82"/>
      <c r="BF1369" s="82"/>
      <c r="BG1369" s="82"/>
      <c r="BH1369" s="82"/>
      <c r="BI1369" s="82"/>
      <c r="BJ1369" s="82"/>
      <c r="BK1369" s="82"/>
      <c r="BL1369" s="82"/>
      <c r="BM1369" s="82"/>
      <c r="BN1369" s="82"/>
      <c r="BO1369" s="82"/>
      <c r="BP1369" s="82"/>
      <c r="BQ1369" s="82"/>
      <c r="BR1369" s="82"/>
      <c r="BS1369" s="82"/>
      <c r="BT1369" s="82"/>
      <c r="BU1369" s="82"/>
      <c r="BV1369" s="82"/>
      <c r="BW1369" s="82"/>
      <c r="BX1369" s="82"/>
      <c r="BY1369" s="82"/>
      <c r="BZ1369" s="82"/>
      <c r="CA1369" s="82"/>
      <c r="CB1369" s="82"/>
      <c r="CC1369" s="82"/>
      <c r="CD1369" s="82"/>
      <c r="CE1369" s="82"/>
      <c r="CF1369" s="82"/>
    </row>
    <row r="1370" spans="1:100" ht="12.75" customHeight="1" x14ac:dyDescent="0.2">
      <c r="A1370" s="132" t="str">
        <f>+IF('⑧一覧からの作成用データ（異動届）'!$AC$55="印刷ＯＫ→",1,"")</f>
        <v/>
      </c>
      <c r="B1370" s="82"/>
      <c r="C1370" s="2414"/>
      <c r="D1370" s="2414"/>
      <c r="E1370" s="2414"/>
      <c r="F1370" s="2414"/>
      <c r="G1370" s="2414"/>
      <c r="H1370" s="2414"/>
      <c r="I1370" s="82"/>
      <c r="J1370" s="82"/>
      <c r="K1370" s="2415" t="s">
        <v>489</v>
      </c>
      <c r="L1370" s="2415"/>
      <c r="M1370" s="2415"/>
      <c r="N1370" s="2415"/>
      <c r="O1370" s="2415"/>
      <c r="P1370" s="2415"/>
      <c r="Q1370" s="2415"/>
      <c r="R1370" s="2415"/>
      <c r="S1370" s="2415"/>
      <c r="T1370" s="2415"/>
      <c r="U1370" s="2415"/>
      <c r="V1370" s="2415"/>
      <c r="W1370" s="2415"/>
      <c r="X1370" s="2415"/>
      <c r="Y1370" s="2415"/>
      <c r="Z1370" s="2415"/>
      <c r="AA1370" s="2415"/>
      <c r="AB1370" s="2417" t="s">
        <v>490</v>
      </c>
      <c r="AC1370" s="2417"/>
      <c r="AD1370" s="2417"/>
      <c r="AE1370" s="2417"/>
      <c r="AF1370" s="2417"/>
      <c r="AG1370" s="2417"/>
      <c r="AH1370" s="2417"/>
      <c r="AI1370" s="2417"/>
      <c r="AJ1370" s="2417"/>
      <c r="AK1370" s="2417"/>
      <c r="AL1370" s="2417"/>
      <c r="AM1370" s="2417"/>
      <c r="AN1370" s="2417"/>
      <c r="AO1370" s="2417"/>
      <c r="AP1370" s="2417"/>
      <c r="AQ1370" s="2417"/>
      <c r="AR1370" s="2417"/>
      <c r="AS1370" s="2417"/>
      <c r="AT1370" s="2417"/>
      <c r="AU1370" s="2417"/>
      <c r="AV1370" s="2417"/>
      <c r="AW1370" s="2417"/>
      <c r="AX1370" s="2419" t="s">
        <v>26</v>
      </c>
      <c r="AY1370" s="2420"/>
      <c r="AZ1370" s="2420"/>
      <c r="BA1370" s="2421"/>
      <c r="BB1370" s="2428"/>
      <c r="BC1370" s="2429"/>
      <c r="BD1370" s="2429"/>
      <c r="BE1370" s="2429"/>
      <c r="BF1370" s="2429"/>
      <c r="BG1370" s="2429"/>
      <c r="BH1370" s="2429"/>
      <c r="BI1370" s="2429"/>
      <c r="BJ1370" s="2429"/>
      <c r="BK1370" s="2429"/>
      <c r="BL1370" s="2429"/>
      <c r="BM1370" s="2429"/>
      <c r="BN1370" s="2429"/>
      <c r="BO1370" s="2429"/>
      <c r="BP1370" s="2429"/>
      <c r="BQ1370" s="2429"/>
      <c r="BR1370" s="2429"/>
      <c r="BS1370" s="2429"/>
      <c r="BT1370" s="2430"/>
      <c r="BU1370" s="697" t="s">
        <v>28</v>
      </c>
      <c r="BV1370" s="2051"/>
      <c r="BW1370" s="2051"/>
      <c r="BX1370" s="2051"/>
      <c r="BY1370" s="2051"/>
      <c r="BZ1370" s="2051"/>
      <c r="CA1370" s="2051"/>
      <c r="CB1370" s="2051"/>
      <c r="CC1370" s="2051"/>
      <c r="CD1370" s="2053"/>
      <c r="CE1370" s="82"/>
      <c r="CF1370" s="82"/>
    </row>
    <row r="1371" spans="1:100" ht="12.75" customHeight="1" x14ac:dyDescent="0.2">
      <c r="A1371" s="132" t="str">
        <f>+IF('⑧一覧からの作成用データ（異動届）'!$AC$55="印刷ＯＫ→",1,"")</f>
        <v/>
      </c>
      <c r="B1371" s="82"/>
      <c r="C1371" s="2414"/>
      <c r="D1371" s="2414"/>
      <c r="E1371" s="2414"/>
      <c r="F1371" s="2414"/>
      <c r="G1371" s="2414"/>
      <c r="H1371" s="2414"/>
      <c r="I1371" s="82"/>
      <c r="J1371" s="82"/>
      <c r="K1371" s="2415"/>
      <c r="L1371" s="2415"/>
      <c r="M1371" s="2415"/>
      <c r="N1371" s="2415"/>
      <c r="O1371" s="2415"/>
      <c r="P1371" s="2415"/>
      <c r="Q1371" s="2415"/>
      <c r="R1371" s="2415"/>
      <c r="S1371" s="2415"/>
      <c r="T1371" s="2415"/>
      <c r="U1371" s="2415"/>
      <c r="V1371" s="2415"/>
      <c r="W1371" s="2415"/>
      <c r="X1371" s="2415"/>
      <c r="Y1371" s="2415"/>
      <c r="Z1371" s="2415"/>
      <c r="AA1371" s="2415"/>
      <c r="AB1371" s="2417"/>
      <c r="AC1371" s="2417"/>
      <c r="AD1371" s="2417"/>
      <c r="AE1371" s="2417"/>
      <c r="AF1371" s="2417"/>
      <c r="AG1371" s="2417"/>
      <c r="AH1371" s="2417"/>
      <c r="AI1371" s="2417"/>
      <c r="AJ1371" s="2417"/>
      <c r="AK1371" s="2417"/>
      <c r="AL1371" s="2417"/>
      <c r="AM1371" s="2417"/>
      <c r="AN1371" s="2417"/>
      <c r="AO1371" s="2417"/>
      <c r="AP1371" s="2417"/>
      <c r="AQ1371" s="2417"/>
      <c r="AR1371" s="2417"/>
      <c r="AS1371" s="2417"/>
      <c r="AT1371" s="2417"/>
      <c r="AU1371" s="2417"/>
      <c r="AV1371" s="2417"/>
      <c r="AW1371" s="2417"/>
      <c r="AX1371" s="2422"/>
      <c r="AY1371" s="2423"/>
      <c r="AZ1371" s="2423"/>
      <c r="BA1371" s="2424"/>
      <c r="BB1371" s="2431"/>
      <c r="BC1371" s="2432"/>
      <c r="BD1371" s="2432"/>
      <c r="BE1371" s="2432"/>
      <c r="BF1371" s="2432"/>
      <c r="BG1371" s="2432"/>
      <c r="BH1371" s="2432"/>
      <c r="BI1371" s="2432"/>
      <c r="BJ1371" s="2432"/>
      <c r="BK1371" s="2432"/>
      <c r="BL1371" s="2432"/>
      <c r="BM1371" s="2432"/>
      <c r="BN1371" s="2432"/>
      <c r="BO1371" s="2432"/>
      <c r="BP1371" s="2432"/>
      <c r="BQ1371" s="2432"/>
      <c r="BR1371" s="2432"/>
      <c r="BS1371" s="2432"/>
      <c r="BT1371" s="2433"/>
      <c r="BU1371" s="1559"/>
      <c r="BV1371" s="2052"/>
      <c r="BW1371" s="2052"/>
      <c r="BX1371" s="2052"/>
      <c r="BY1371" s="2052"/>
      <c r="BZ1371" s="2052"/>
      <c r="CA1371" s="2052"/>
      <c r="CB1371" s="2052"/>
      <c r="CC1371" s="2052"/>
      <c r="CD1371" s="2054"/>
      <c r="CE1371" s="83"/>
      <c r="CF1371" s="83"/>
    </row>
    <row r="1372" spans="1:100" ht="12.75" customHeight="1" x14ac:dyDescent="0.2">
      <c r="A1372" s="132" t="str">
        <f>+IF('⑧一覧からの作成用データ（異動届）'!$AC$55="印刷ＯＫ→",1,"")</f>
        <v/>
      </c>
      <c r="B1372" s="82"/>
      <c r="C1372" s="82"/>
      <c r="D1372" s="82"/>
      <c r="E1372" s="82"/>
      <c r="F1372" s="82"/>
      <c r="G1372" s="82"/>
      <c r="H1372" s="82"/>
      <c r="I1372" s="82"/>
      <c r="J1372" s="82"/>
      <c r="K1372" s="2415"/>
      <c r="L1372" s="2415"/>
      <c r="M1372" s="2415"/>
      <c r="N1372" s="2415"/>
      <c r="O1372" s="2415"/>
      <c r="P1372" s="2415"/>
      <c r="Q1372" s="2415"/>
      <c r="R1372" s="2415"/>
      <c r="S1372" s="2415"/>
      <c r="T1372" s="2415"/>
      <c r="U1372" s="2415"/>
      <c r="V1372" s="2415"/>
      <c r="W1372" s="2415"/>
      <c r="X1372" s="2415"/>
      <c r="Y1372" s="2415"/>
      <c r="Z1372" s="2415"/>
      <c r="AA1372" s="2415"/>
      <c r="AB1372" s="2417"/>
      <c r="AC1372" s="2417"/>
      <c r="AD1372" s="2417"/>
      <c r="AE1372" s="2417"/>
      <c r="AF1372" s="2417"/>
      <c r="AG1372" s="2417"/>
      <c r="AH1372" s="2417"/>
      <c r="AI1372" s="2417"/>
      <c r="AJ1372" s="2417"/>
      <c r="AK1372" s="2417"/>
      <c r="AL1372" s="2417"/>
      <c r="AM1372" s="2417"/>
      <c r="AN1372" s="2417"/>
      <c r="AO1372" s="2417"/>
      <c r="AP1372" s="2417"/>
      <c r="AQ1372" s="2417"/>
      <c r="AR1372" s="2417"/>
      <c r="AS1372" s="2417"/>
      <c r="AT1372" s="2417"/>
      <c r="AU1372" s="2417"/>
      <c r="AV1372" s="2417"/>
      <c r="AW1372" s="2417"/>
      <c r="AX1372" s="2422"/>
      <c r="AY1372" s="2423"/>
      <c r="AZ1372" s="2423"/>
      <c r="BA1372" s="2424"/>
      <c r="BB1372" s="2431"/>
      <c r="BC1372" s="2432"/>
      <c r="BD1372" s="2432"/>
      <c r="BE1372" s="2432"/>
      <c r="BF1372" s="2432"/>
      <c r="BG1372" s="2432"/>
      <c r="BH1372" s="2432"/>
      <c r="BI1372" s="2432"/>
      <c r="BJ1372" s="2432"/>
      <c r="BK1372" s="2432"/>
      <c r="BL1372" s="2432"/>
      <c r="BM1372" s="2432"/>
      <c r="BN1372" s="2432"/>
      <c r="BO1372" s="2432"/>
      <c r="BP1372" s="2432"/>
      <c r="BQ1372" s="2432"/>
      <c r="BR1372" s="2432"/>
      <c r="BS1372" s="2432"/>
      <c r="BT1372" s="2433"/>
      <c r="BU1372" s="2437" t="s">
        <v>27</v>
      </c>
      <c r="BV1372" s="2397" t="s">
        <v>29</v>
      </c>
      <c r="BW1372" s="2397"/>
      <c r="BX1372" s="2397"/>
      <c r="BY1372" s="2397"/>
      <c r="BZ1372" s="2398"/>
      <c r="CA1372" s="1683" t="s">
        <v>30</v>
      </c>
      <c r="CB1372" s="2397"/>
      <c r="CC1372" s="2397"/>
      <c r="CD1372" s="2398"/>
      <c r="CE1372" s="76"/>
      <c r="CF1372" s="76"/>
    </row>
    <row r="1373" spans="1:100" ht="12.75" customHeight="1" x14ac:dyDescent="0.2">
      <c r="A1373" s="132" t="str">
        <f>+IF('⑧一覧からの作成用データ（異動届）'!$AC$55="印刷ＯＫ→",1,"")</f>
        <v/>
      </c>
      <c r="B1373" s="82"/>
      <c r="C1373" s="82">
        <v>3</v>
      </c>
      <c r="D1373" s="82"/>
      <c r="E1373" s="82"/>
      <c r="F1373" s="82"/>
      <c r="G1373" s="82"/>
      <c r="H1373" s="82">
        <v>2</v>
      </c>
      <c r="I1373" s="82">
        <v>1</v>
      </c>
      <c r="J1373" s="82"/>
      <c r="K1373" s="2415"/>
      <c r="L1373" s="2415"/>
      <c r="M1373" s="2415"/>
      <c r="N1373" s="2415"/>
      <c r="O1373" s="2415"/>
      <c r="P1373" s="2415"/>
      <c r="Q1373" s="2415"/>
      <c r="R1373" s="2415"/>
      <c r="S1373" s="2415"/>
      <c r="T1373" s="2415"/>
      <c r="U1373" s="2415"/>
      <c r="V1373" s="2415"/>
      <c r="W1373" s="2415"/>
      <c r="X1373" s="2415"/>
      <c r="Y1373" s="2415"/>
      <c r="Z1373" s="2415"/>
      <c r="AA1373" s="2415"/>
      <c r="AB1373" s="2417"/>
      <c r="AC1373" s="2417"/>
      <c r="AD1373" s="2417"/>
      <c r="AE1373" s="2417"/>
      <c r="AF1373" s="2417"/>
      <c r="AG1373" s="2417"/>
      <c r="AH1373" s="2417"/>
      <c r="AI1373" s="2417"/>
      <c r="AJ1373" s="2417"/>
      <c r="AK1373" s="2417"/>
      <c r="AL1373" s="2417"/>
      <c r="AM1373" s="2417"/>
      <c r="AN1373" s="2417"/>
      <c r="AO1373" s="2417"/>
      <c r="AP1373" s="2417"/>
      <c r="AQ1373" s="2417"/>
      <c r="AR1373" s="2417"/>
      <c r="AS1373" s="2417"/>
      <c r="AT1373" s="2417"/>
      <c r="AU1373" s="2417"/>
      <c r="AV1373" s="2417"/>
      <c r="AW1373" s="2417"/>
      <c r="AX1373" s="2422"/>
      <c r="AY1373" s="2423"/>
      <c r="AZ1373" s="2423"/>
      <c r="BA1373" s="2424"/>
      <c r="BB1373" s="2431"/>
      <c r="BC1373" s="2432"/>
      <c r="BD1373" s="2432"/>
      <c r="BE1373" s="2432"/>
      <c r="BF1373" s="2432"/>
      <c r="BG1373" s="2432"/>
      <c r="BH1373" s="2432"/>
      <c r="BI1373" s="2432"/>
      <c r="BJ1373" s="2432"/>
      <c r="BK1373" s="2432"/>
      <c r="BL1373" s="2432"/>
      <c r="BM1373" s="2432"/>
      <c r="BN1373" s="2432"/>
      <c r="BO1373" s="2432"/>
      <c r="BP1373" s="2432"/>
      <c r="BQ1373" s="2432"/>
      <c r="BR1373" s="2432"/>
      <c r="BS1373" s="2432"/>
      <c r="BT1373" s="2433"/>
      <c r="BU1373" s="2437"/>
      <c r="BV1373" s="2399"/>
      <c r="BW1373" s="2399"/>
      <c r="BX1373" s="2399"/>
      <c r="BY1373" s="2399"/>
      <c r="BZ1373" s="2400"/>
      <c r="CA1373" s="2401"/>
      <c r="CB1373" s="2399"/>
      <c r="CC1373" s="2399"/>
      <c r="CD1373" s="2400"/>
      <c r="CE1373" s="76"/>
      <c r="CF1373" s="76"/>
    </row>
    <row r="1374" spans="1:100" ht="12.75" customHeight="1" x14ac:dyDescent="0.2">
      <c r="A1374" s="132" t="str">
        <f>+IF('⑧一覧からの作成用データ（異動届）'!$AC$55="印刷ＯＫ→",1,"")</f>
        <v/>
      </c>
      <c r="B1374" s="2413" t="s">
        <v>67</v>
      </c>
      <c r="C1374" s="2413" t="s">
        <v>66</v>
      </c>
      <c r="D1374" s="2396" t="s">
        <v>65</v>
      </c>
      <c r="E1374" s="2396" t="s">
        <v>64</v>
      </c>
      <c r="F1374" s="2413" t="s">
        <v>63</v>
      </c>
      <c r="G1374" s="2413" t="s">
        <v>62</v>
      </c>
      <c r="H1374" s="2396" t="s">
        <v>61</v>
      </c>
      <c r="I1374" s="2396" t="s">
        <v>60</v>
      </c>
      <c r="J1374" s="486"/>
      <c r="K1374" s="2415"/>
      <c r="L1374" s="2415"/>
      <c r="M1374" s="2415"/>
      <c r="N1374" s="2415"/>
      <c r="O1374" s="2415"/>
      <c r="P1374" s="2415"/>
      <c r="Q1374" s="2415"/>
      <c r="R1374" s="2415"/>
      <c r="S1374" s="2415"/>
      <c r="T1374" s="2415"/>
      <c r="U1374" s="2415"/>
      <c r="V1374" s="2415"/>
      <c r="W1374" s="2415"/>
      <c r="X1374" s="2415"/>
      <c r="Y1374" s="2415"/>
      <c r="Z1374" s="2415"/>
      <c r="AA1374" s="2415"/>
      <c r="AB1374" s="2417"/>
      <c r="AC1374" s="2417"/>
      <c r="AD1374" s="2417"/>
      <c r="AE1374" s="2417"/>
      <c r="AF1374" s="2417"/>
      <c r="AG1374" s="2417"/>
      <c r="AH1374" s="2417"/>
      <c r="AI1374" s="2417"/>
      <c r="AJ1374" s="2417"/>
      <c r="AK1374" s="2417"/>
      <c r="AL1374" s="2417"/>
      <c r="AM1374" s="2417"/>
      <c r="AN1374" s="2417"/>
      <c r="AO1374" s="2417"/>
      <c r="AP1374" s="2417"/>
      <c r="AQ1374" s="2417"/>
      <c r="AR1374" s="2417"/>
      <c r="AS1374" s="2417"/>
      <c r="AT1374" s="2417"/>
      <c r="AU1374" s="2417"/>
      <c r="AV1374" s="2417"/>
      <c r="AW1374" s="2417"/>
      <c r="AX1374" s="2422"/>
      <c r="AY1374" s="2423"/>
      <c r="AZ1374" s="2423"/>
      <c r="BA1374" s="2424"/>
      <c r="BB1374" s="2431"/>
      <c r="BC1374" s="2432"/>
      <c r="BD1374" s="2432"/>
      <c r="BE1374" s="2432"/>
      <c r="BF1374" s="2432"/>
      <c r="BG1374" s="2432"/>
      <c r="BH1374" s="2432"/>
      <c r="BI1374" s="2432"/>
      <c r="BJ1374" s="2432"/>
      <c r="BK1374" s="2432"/>
      <c r="BL1374" s="2432"/>
      <c r="BM1374" s="2432"/>
      <c r="BN1374" s="2432"/>
      <c r="BO1374" s="2432"/>
      <c r="BP1374" s="2432"/>
      <c r="BQ1374" s="2432"/>
      <c r="BR1374" s="2432"/>
      <c r="BS1374" s="2432"/>
      <c r="BT1374" s="2433"/>
      <c r="BU1374" s="2437"/>
      <c r="BV1374" s="2397" t="s">
        <v>32</v>
      </c>
      <c r="BW1374" s="2397"/>
      <c r="BX1374" s="2397"/>
      <c r="BY1374" s="2397"/>
      <c r="BZ1374" s="2398"/>
      <c r="CA1374" s="1683" t="s">
        <v>31</v>
      </c>
      <c r="CB1374" s="2397"/>
      <c r="CC1374" s="2397"/>
      <c r="CD1374" s="2398"/>
      <c r="CE1374" s="76"/>
      <c r="CF1374" s="76"/>
    </row>
    <row r="1375" spans="1:100" ht="13.5" customHeight="1" x14ac:dyDescent="0.2">
      <c r="A1375" s="132" t="str">
        <f>+IF('⑧一覧からの作成用データ（異動届）'!$AC$55="印刷ＯＫ→",1,"")</f>
        <v/>
      </c>
      <c r="B1375" s="2413"/>
      <c r="C1375" s="2413"/>
      <c r="D1375" s="2396"/>
      <c r="E1375" s="2396"/>
      <c r="F1375" s="2413"/>
      <c r="G1375" s="2413"/>
      <c r="H1375" s="2396"/>
      <c r="I1375" s="2396"/>
      <c r="J1375" s="486"/>
      <c r="K1375" s="2416"/>
      <c r="L1375" s="2416"/>
      <c r="M1375" s="2416"/>
      <c r="N1375" s="2416"/>
      <c r="O1375" s="2416"/>
      <c r="P1375" s="2416"/>
      <c r="Q1375" s="2416"/>
      <c r="R1375" s="2416"/>
      <c r="S1375" s="2416"/>
      <c r="T1375" s="2416"/>
      <c r="U1375" s="2416"/>
      <c r="V1375" s="2416"/>
      <c r="W1375" s="2416"/>
      <c r="X1375" s="2416"/>
      <c r="Y1375" s="2416"/>
      <c r="Z1375" s="2416"/>
      <c r="AA1375" s="2416"/>
      <c r="AB1375" s="2418"/>
      <c r="AC1375" s="2418"/>
      <c r="AD1375" s="2418"/>
      <c r="AE1375" s="2418"/>
      <c r="AF1375" s="2418"/>
      <c r="AG1375" s="2418"/>
      <c r="AH1375" s="2418"/>
      <c r="AI1375" s="2418"/>
      <c r="AJ1375" s="2418"/>
      <c r="AK1375" s="2418"/>
      <c r="AL1375" s="2418"/>
      <c r="AM1375" s="2418"/>
      <c r="AN1375" s="2418"/>
      <c r="AO1375" s="2418"/>
      <c r="AP1375" s="2418"/>
      <c r="AQ1375" s="2418"/>
      <c r="AR1375" s="2418"/>
      <c r="AS1375" s="2418"/>
      <c r="AT1375" s="2418"/>
      <c r="AU1375" s="2418"/>
      <c r="AV1375" s="2418"/>
      <c r="AW1375" s="2418"/>
      <c r="AX1375" s="2425"/>
      <c r="AY1375" s="2426"/>
      <c r="AZ1375" s="2426"/>
      <c r="BA1375" s="2427"/>
      <c r="BB1375" s="2434"/>
      <c r="BC1375" s="2435"/>
      <c r="BD1375" s="2435"/>
      <c r="BE1375" s="2435"/>
      <c r="BF1375" s="2435"/>
      <c r="BG1375" s="2435"/>
      <c r="BH1375" s="2435"/>
      <c r="BI1375" s="2435"/>
      <c r="BJ1375" s="2435"/>
      <c r="BK1375" s="2435"/>
      <c r="BL1375" s="2435"/>
      <c r="BM1375" s="2435"/>
      <c r="BN1375" s="2435"/>
      <c r="BO1375" s="2435"/>
      <c r="BP1375" s="2435"/>
      <c r="BQ1375" s="2435"/>
      <c r="BR1375" s="2435"/>
      <c r="BS1375" s="2435"/>
      <c r="BT1375" s="2436"/>
      <c r="BU1375" s="2437"/>
      <c r="BV1375" s="2399"/>
      <c r="BW1375" s="2399"/>
      <c r="BX1375" s="2399"/>
      <c r="BY1375" s="2399"/>
      <c r="BZ1375" s="2400"/>
      <c r="CA1375" s="2401"/>
      <c r="CB1375" s="2399"/>
      <c r="CC1375" s="2399"/>
      <c r="CD1375" s="2400"/>
      <c r="CE1375" s="76"/>
      <c r="CF1375" s="76"/>
      <c r="CG1375" s="84"/>
      <c r="CL1375" s="85"/>
      <c r="CM1375" s="85"/>
      <c r="CN1375" s="85"/>
      <c r="CO1375" s="85"/>
      <c r="CP1375" s="85"/>
      <c r="CQ1375" s="85"/>
      <c r="CR1375" s="85"/>
      <c r="CS1375" s="85"/>
      <c r="CT1375" s="85"/>
    </row>
    <row r="1376" spans="1:100" ht="13.5" customHeight="1" x14ac:dyDescent="0.2">
      <c r="A1376" s="132" t="str">
        <f>+IF('⑧一覧からの作成用データ（異動届）'!$AC$55="印刷ＯＫ→",1,"")</f>
        <v/>
      </c>
      <c r="B1376" s="2413"/>
      <c r="C1376" s="2413"/>
      <c r="D1376" s="2396"/>
      <c r="E1376" s="2396"/>
      <c r="F1376" s="2413"/>
      <c r="G1376" s="2413"/>
      <c r="H1376" s="2396"/>
      <c r="I1376" s="2396"/>
      <c r="J1376" s="486"/>
      <c r="K1376" s="45"/>
      <c r="L1376" s="25"/>
      <c r="M1376" s="25"/>
      <c r="N1376" s="25"/>
      <c r="O1376" s="25"/>
      <c r="P1376" s="25"/>
      <c r="Q1376" s="25"/>
      <c r="R1376" s="25"/>
      <c r="S1376" s="25"/>
      <c r="T1376" s="25"/>
      <c r="U1376" s="25"/>
      <c r="V1376" s="25"/>
      <c r="W1376" s="25"/>
      <c r="X1376" s="25"/>
      <c r="Y1376" s="46"/>
      <c r="Z1376" s="2402" t="s">
        <v>513</v>
      </c>
      <c r="AA1376" s="2403"/>
      <c r="AB1376" s="2408" t="s">
        <v>21</v>
      </c>
      <c r="AC1376" s="2409"/>
      <c r="AD1376" s="2409"/>
      <c r="AE1376" s="2409"/>
      <c r="AF1376" s="2409"/>
      <c r="AG1376" s="2410"/>
      <c r="AH1376" s="1682" t="s">
        <v>512</v>
      </c>
      <c r="AI1376" s="1683"/>
      <c r="AJ1376" s="2097" t="str">
        <f>①伊勢崎市における事業所基本情報!$K$26&amp;"-"&amp;①伊勢崎市における事業所基本情報!Q26&amp;""</f>
        <v>-</v>
      </c>
      <c r="AK1376" s="2097"/>
      <c r="AL1376" s="2097"/>
      <c r="AM1376" s="2097"/>
      <c r="AN1376" s="2097"/>
      <c r="AO1376" s="2097"/>
      <c r="AP1376" s="2097"/>
      <c r="AQ1376" s="2097"/>
      <c r="AR1376" s="25"/>
      <c r="AS1376" s="25"/>
      <c r="AT1376" s="25"/>
      <c r="AU1376" s="25"/>
      <c r="AV1376" s="25"/>
      <c r="AW1376" s="25"/>
      <c r="AX1376" s="25"/>
      <c r="AY1376" s="76"/>
      <c r="AZ1376" s="76"/>
      <c r="BA1376" s="76"/>
      <c r="BB1376" s="76"/>
      <c r="BC1376" s="76"/>
      <c r="BD1376" s="25"/>
      <c r="BE1376" s="25"/>
      <c r="BF1376" s="25"/>
      <c r="BG1376" s="25"/>
      <c r="BH1376" s="2386" t="s">
        <v>460</v>
      </c>
      <c r="BI1376" s="2386"/>
      <c r="BJ1376" s="2386"/>
      <c r="BK1376" s="2386"/>
      <c r="BL1376" s="2386"/>
      <c r="BM1376" s="2386"/>
      <c r="BN1376" s="2386"/>
      <c r="BO1376" s="2411" t="str">
        <f>①伊勢崎市における事業所基本情報!$CG$18&amp;""</f>
        <v/>
      </c>
      <c r="BP1376" s="2392"/>
      <c r="BQ1376" s="2392" t="str">
        <f>①伊勢崎市における事業所基本情報!$CH$18&amp;""</f>
        <v/>
      </c>
      <c r="BR1376" s="2392"/>
      <c r="BS1376" s="2392" t="str">
        <f>①伊勢崎市における事業所基本情報!$CI$18&amp;""</f>
        <v/>
      </c>
      <c r="BT1376" s="2392"/>
      <c r="BU1376" s="2392" t="str">
        <f>①伊勢崎市における事業所基本情報!$CJ$18&amp;""</f>
        <v/>
      </c>
      <c r="BV1376" s="2392"/>
      <c r="BW1376" s="2392" t="str">
        <f>①伊勢崎市における事業所基本情報!$CK$18&amp;""</f>
        <v/>
      </c>
      <c r="BX1376" s="2392"/>
      <c r="BY1376" s="2392" t="str">
        <f>①伊勢崎市における事業所基本情報!$CL$18&amp;""</f>
        <v/>
      </c>
      <c r="BZ1376" s="2392"/>
      <c r="CA1376" s="2392" t="str">
        <f>①伊勢崎市における事業所基本情報!$CM$18&amp;""</f>
        <v/>
      </c>
      <c r="CB1376" s="2392"/>
      <c r="CC1376" s="2392" t="str">
        <f>①伊勢崎市における事業所基本情報!$CN$18&amp;""</f>
        <v/>
      </c>
      <c r="CD1376" s="2394"/>
      <c r="CE1376" s="86"/>
      <c r="CF1376" s="86"/>
      <c r="CG1376" s="84"/>
      <c r="CL1376" s="85"/>
      <c r="CM1376" s="85"/>
      <c r="CN1376" s="85"/>
      <c r="CO1376" s="85"/>
      <c r="CP1376" s="85"/>
      <c r="CQ1376" s="85"/>
      <c r="CR1376" s="85"/>
      <c r="CS1376" s="85"/>
      <c r="CT1376" s="85"/>
    </row>
    <row r="1377" spans="1:100" ht="12" customHeight="1" x14ac:dyDescent="0.2">
      <c r="A1377" s="132" t="str">
        <f>+IF('⑧一覧からの作成用データ（異動届）'!$AC$55="印刷ＯＫ→",1,"")</f>
        <v/>
      </c>
      <c r="B1377" s="2413"/>
      <c r="C1377" s="2413"/>
      <c r="D1377" s="2396"/>
      <c r="E1377" s="2396"/>
      <c r="F1377" s="2413"/>
      <c r="G1377" s="2413"/>
      <c r="H1377" s="2396"/>
      <c r="I1377" s="2396"/>
      <c r="J1377" s="486"/>
      <c r="K1377" s="47"/>
      <c r="L1377" s="76"/>
      <c r="M1377" s="76"/>
      <c r="N1377" s="76"/>
      <c r="O1377" s="76"/>
      <c r="P1377" s="76"/>
      <c r="Q1377" s="76"/>
      <c r="R1377" s="76"/>
      <c r="S1377" s="76"/>
      <c r="T1377" s="76"/>
      <c r="U1377" s="76"/>
      <c r="V1377" s="76"/>
      <c r="W1377" s="76"/>
      <c r="X1377" s="76"/>
      <c r="Y1377" s="48"/>
      <c r="Z1377" s="2404"/>
      <c r="AA1377" s="2405"/>
      <c r="AB1377" s="1640"/>
      <c r="AC1377" s="1590"/>
      <c r="AD1377" s="1590"/>
      <c r="AE1377" s="1590"/>
      <c r="AF1377" s="1590"/>
      <c r="AG1377" s="1641"/>
      <c r="AH1377" s="1568" t="str">
        <f>①伊勢崎市における事業所基本情報!$I$27&amp;""</f>
        <v/>
      </c>
      <c r="AI1377" s="1569"/>
      <c r="AJ1377" s="1569"/>
      <c r="AK1377" s="1569"/>
      <c r="AL1377" s="1569"/>
      <c r="AM1377" s="1569"/>
      <c r="AN1377" s="1569"/>
      <c r="AO1377" s="1569"/>
      <c r="AP1377" s="1569"/>
      <c r="AQ1377" s="1569"/>
      <c r="AR1377" s="1569"/>
      <c r="AS1377" s="1569"/>
      <c r="AT1377" s="1569"/>
      <c r="AU1377" s="1569"/>
      <c r="AV1377" s="1569"/>
      <c r="AW1377" s="1569"/>
      <c r="AX1377" s="1569"/>
      <c r="AY1377" s="1569"/>
      <c r="AZ1377" s="1569"/>
      <c r="BA1377" s="1569"/>
      <c r="BB1377" s="1569"/>
      <c r="BC1377" s="1569"/>
      <c r="BD1377" s="1569"/>
      <c r="BE1377" s="1569"/>
      <c r="BF1377" s="1569"/>
      <c r="BG1377" s="1569"/>
      <c r="BH1377" s="2386"/>
      <c r="BI1377" s="2386"/>
      <c r="BJ1377" s="2386"/>
      <c r="BK1377" s="2386"/>
      <c r="BL1377" s="2386"/>
      <c r="BM1377" s="2386"/>
      <c r="BN1377" s="2386"/>
      <c r="BO1377" s="2412"/>
      <c r="BP1377" s="2393"/>
      <c r="BQ1377" s="2393"/>
      <c r="BR1377" s="2393"/>
      <c r="BS1377" s="2393"/>
      <c r="BT1377" s="2393"/>
      <c r="BU1377" s="2393"/>
      <c r="BV1377" s="2393"/>
      <c r="BW1377" s="2393"/>
      <c r="BX1377" s="2393"/>
      <c r="BY1377" s="2393"/>
      <c r="BZ1377" s="2393"/>
      <c r="CA1377" s="2393"/>
      <c r="CB1377" s="2393"/>
      <c r="CC1377" s="2393"/>
      <c r="CD1377" s="2395"/>
      <c r="CE1377" s="86"/>
      <c r="CF1377" s="86"/>
      <c r="CG1377" s="77"/>
      <c r="CL1377" s="85"/>
      <c r="CM1377" s="85"/>
      <c r="CN1377" s="85"/>
      <c r="CO1377" s="85"/>
      <c r="CP1377" s="85"/>
      <c r="CQ1377" s="85"/>
      <c r="CR1377" s="85"/>
      <c r="CS1377" s="85"/>
      <c r="CT1377" s="85"/>
    </row>
    <row r="1378" spans="1:100" ht="12" customHeight="1" x14ac:dyDescent="0.2">
      <c r="A1378" s="132" t="str">
        <f>+IF('⑧一覧からの作成用データ（異動届）'!$AC$55="印刷ＯＫ→",1,"")</f>
        <v/>
      </c>
      <c r="B1378" s="2413"/>
      <c r="C1378" s="2413"/>
      <c r="D1378" s="2396"/>
      <c r="E1378" s="2396"/>
      <c r="F1378" s="2413"/>
      <c r="G1378" s="2413"/>
      <c r="H1378" s="2396"/>
      <c r="I1378" s="2396"/>
      <c r="J1378" s="486"/>
      <c r="K1378" s="2165" t="s">
        <v>562</v>
      </c>
      <c r="L1378" s="1564"/>
      <c r="M1378" s="1564"/>
      <c r="N1378" s="1564"/>
      <c r="O1378" s="1564"/>
      <c r="P1378" s="2378" t="s">
        <v>19</v>
      </c>
      <c r="Q1378" s="2378"/>
      <c r="R1378" s="2378"/>
      <c r="S1378" s="2378"/>
      <c r="T1378" s="2378"/>
      <c r="U1378" s="2378"/>
      <c r="V1378" s="2378"/>
      <c r="W1378" s="2378"/>
      <c r="X1378" s="2378"/>
      <c r="Y1378" s="2379"/>
      <c r="Z1378" s="2404"/>
      <c r="AA1378" s="2405"/>
      <c r="AB1378" s="1640"/>
      <c r="AC1378" s="1590"/>
      <c r="AD1378" s="1590"/>
      <c r="AE1378" s="1590"/>
      <c r="AF1378" s="1590"/>
      <c r="AG1378" s="1641"/>
      <c r="AH1378" s="1568"/>
      <c r="AI1378" s="1569"/>
      <c r="AJ1378" s="1569"/>
      <c r="AK1378" s="1569"/>
      <c r="AL1378" s="1569"/>
      <c r="AM1378" s="1569"/>
      <c r="AN1378" s="1569"/>
      <c r="AO1378" s="1569"/>
      <c r="AP1378" s="1569"/>
      <c r="AQ1378" s="1569"/>
      <c r="AR1378" s="1569"/>
      <c r="AS1378" s="1569"/>
      <c r="AT1378" s="1569"/>
      <c r="AU1378" s="1569"/>
      <c r="AV1378" s="1569"/>
      <c r="AW1378" s="1569"/>
      <c r="AX1378" s="1569"/>
      <c r="AY1378" s="1569"/>
      <c r="AZ1378" s="1569"/>
      <c r="BA1378" s="1569"/>
      <c r="BB1378" s="1569"/>
      <c r="BC1378" s="1569"/>
      <c r="BD1378" s="1569"/>
      <c r="BE1378" s="1569"/>
      <c r="BF1378" s="1569"/>
      <c r="BG1378" s="1569"/>
      <c r="BH1378" s="1561" t="s">
        <v>527</v>
      </c>
      <c r="BI1378" s="1561"/>
      <c r="BJ1378" s="1561"/>
      <c r="BK1378" s="1561"/>
      <c r="BL1378" s="1561"/>
      <c r="BM1378" s="1561"/>
      <c r="BN1378" s="1561"/>
      <c r="BO1378" s="2380" t="s">
        <v>488</v>
      </c>
      <c r="BP1378" s="2381"/>
      <c r="BQ1378" s="2381"/>
      <c r="BR1378" s="2381"/>
      <c r="BS1378" s="2381"/>
      <c r="BT1378" s="2381"/>
      <c r="BU1378" s="2381"/>
      <c r="BV1378" s="2381"/>
      <c r="BW1378" s="2381"/>
      <c r="BX1378" s="2381"/>
      <c r="BY1378" s="2381"/>
      <c r="BZ1378" s="2381"/>
      <c r="CA1378" s="2381"/>
      <c r="CB1378" s="2381"/>
      <c r="CC1378" s="2381"/>
      <c r="CD1378" s="2382"/>
      <c r="CE1378" s="78"/>
      <c r="CF1378" s="78"/>
      <c r="CG1378" s="77"/>
      <c r="CL1378" s="85"/>
      <c r="CM1378" s="85"/>
      <c r="CN1378" s="85"/>
      <c r="CO1378" s="85"/>
      <c r="CP1378" s="85"/>
      <c r="CQ1378" s="85"/>
      <c r="CR1378" s="85"/>
      <c r="CS1378" s="85"/>
      <c r="CT1378" s="85"/>
    </row>
    <row r="1379" spans="1:100" ht="12" customHeight="1" x14ac:dyDescent="0.2">
      <c r="A1379" s="132" t="str">
        <f>+IF('⑧一覧からの作成用データ（異動届）'!$AC$55="印刷ＯＫ→",1,"")</f>
        <v/>
      </c>
      <c r="B1379" s="2413"/>
      <c r="C1379" s="2413"/>
      <c r="D1379" s="2396"/>
      <c r="E1379" s="2396"/>
      <c r="F1379" s="2413"/>
      <c r="G1379" s="2413"/>
      <c r="H1379" s="2396"/>
      <c r="I1379" s="2396"/>
      <c r="J1379" s="486"/>
      <c r="K1379" s="2165"/>
      <c r="L1379" s="1564"/>
      <c r="M1379" s="1564"/>
      <c r="N1379" s="1564"/>
      <c r="O1379" s="1564"/>
      <c r="P1379" s="2378"/>
      <c r="Q1379" s="2378"/>
      <c r="R1379" s="2378"/>
      <c r="S1379" s="2378"/>
      <c r="T1379" s="2378"/>
      <c r="U1379" s="2378"/>
      <c r="V1379" s="2378"/>
      <c r="W1379" s="2378"/>
      <c r="X1379" s="2378"/>
      <c r="Y1379" s="2379"/>
      <c r="Z1379" s="2404"/>
      <c r="AA1379" s="2405"/>
      <c r="AB1379" s="1637"/>
      <c r="AC1379" s="1638"/>
      <c r="AD1379" s="1638"/>
      <c r="AE1379" s="1638"/>
      <c r="AF1379" s="1638"/>
      <c r="AG1379" s="1642"/>
      <c r="AH1379" s="1570"/>
      <c r="AI1379" s="1571"/>
      <c r="AJ1379" s="1571"/>
      <c r="AK1379" s="1571"/>
      <c r="AL1379" s="1571"/>
      <c r="AM1379" s="1571"/>
      <c r="AN1379" s="1571"/>
      <c r="AO1379" s="1571"/>
      <c r="AP1379" s="1571"/>
      <c r="AQ1379" s="1571"/>
      <c r="AR1379" s="1571"/>
      <c r="AS1379" s="1571"/>
      <c r="AT1379" s="1571"/>
      <c r="AU1379" s="1571"/>
      <c r="AV1379" s="1571"/>
      <c r="AW1379" s="1571"/>
      <c r="AX1379" s="1571"/>
      <c r="AY1379" s="1571"/>
      <c r="AZ1379" s="1571"/>
      <c r="BA1379" s="1571"/>
      <c r="BB1379" s="1571"/>
      <c r="BC1379" s="1571"/>
      <c r="BD1379" s="1571"/>
      <c r="BE1379" s="1571"/>
      <c r="BF1379" s="1571"/>
      <c r="BG1379" s="1571"/>
      <c r="BH1379" s="1561"/>
      <c r="BI1379" s="1561"/>
      <c r="BJ1379" s="1561"/>
      <c r="BK1379" s="1561"/>
      <c r="BL1379" s="1561"/>
      <c r="BM1379" s="1561"/>
      <c r="BN1379" s="1561"/>
      <c r="BO1379" s="2383"/>
      <c r="BP1379" s="2384"/>
      <c r="BQ1379" s="2384"/>
      <c r="BR1379" s="2384"/>
      <c r="BS1379" s="2384"/>
      <c r="BT1379" s="2384"/>
      <c r="BU1379" s="2384"/>
      <c r="BV1379" s="2384"/>
      <c r="BW1379" s="2384"/>
      <c r="BX1379" s="2384"/>
      <c r="BY1379" s="2384"/>
      <c r="BZ1379" s="2384"/>
      <c r="CA1379" s="2384"/>
      <c r="CB1379" s="2384"/>
      <c r="CC1379" s="2384"/>
      <c r="CD1379" s="2385"/>
      <c r="CE1379" s="78"/>
      <c r="CF1379" s="78"/>
      <c r="CG1379" s="77"/>
      <c r="CL1379" s="85"/>
      <c r="CM1379" s="85"/>
      <c r="CN1379" s="85"/>
      <c r="CO1379" s="85"/>
      <c r="CP1379" s="85"/>
      <c r="CQ1379" s="85"/>
      <c r="CR1379" s="85"/>
      <c r="CS1379" s="85"/>
      <c r="CT1379" s="85"/>
    </row>
    <row r="1380" spans="1:100" ht="13.5" customHeight="1" x14ac:dyDescent="0.2">
      <c r="A1380" s="132" t="str">
        <f>+IF('⑧一覧からの作成用データ（異動届）'!$AC$55="印刷ＯＫ→",1,"")</f>
        <v/>
      </c>
      <c r="B1380" s="2413"/>
      <c r="C1380" s="2413"/>
      <c r="D1380" s="2396"/>
      <c r="E1380" s="2396"/>
      <c r="F1380" s="2413"/>
      <c r="G1380" s="2413"/>
      <c r="H1380" s="2396"/>
      <c r="I1380" s="2396"/>
      <c r="J1380" s="486"/>
      <c r="K1380" s="47"/>
      <c r="L1380" s="76"/>
      <c r="M1380" s="76"/>
      <c r="N1380" s="76"/>
      <c r="O1380" s="76"/>
      <c r="P1380" s="76"/>
      <c r="Q1380" s="76"/>
      <c r="R1380" s="76"/>
      <c r="S1380" s="76"/>
      <c r="T1380" s="76"/>
      <c r="U1380" s="76"/>
      <c r="V1380" s="76"/>
      <c r="W1380" s="76"/>
      <c r="X1380" s="76"/>
      <c r="Y1380" s="48"/>
      <c r="Z1380" s="2404"/>
      <c r="AA1380" s="2405"/>
      <c r="AB1380" s="1634" t="s">
        <v>494</v>
      </c>
      <c r="AC1380" s="1634"/>
      <c r="AD1380" s="1634"/>
      <c r="AE1380" s="1634"/>
      <c r="AF1380" s="1634"/>
      <c r="AG1380" s="1634"/>
      <c r="AH1380" s="1610" t="str">
        <f>①伊勢崎市における事業所基本情報!$I$20&amp;""</f>
        <v/>
      </c>
      <c r="AI1380" s="1611"/>
      <c r="AJ1380" s="1611"/>
      <c r="AK1380" s="1611"/>
      <c r="AL1380" s="1611"/>
      <c r="AM1380" s="1611"/>
      <c r="AN1380" s="1611"/>
      <c r="AO1380" s="1611"/>
      <c r="AP1380" s="1611"/>
      <c r="AQ1380" s="1611"/>
      <c r="AR1380" s="1611"/>
      <c r="AS1380" s="1611"/>
      <c r="AT1380" s="1611"/>
      <c r="AU1380" s="1611"/>
      <c r="AV1380" s="1611"/>
      <c r="AW1380" s="1611"/>
      <c r="AX1380" s="1611"/>
      <c r="AY1380" s="1611"/>
      <c r="AZ1380" s="1611"/>
      <c r="BA1380" s="1611"/>
      <c r="BB1380" s="1611"/>
      <c r="BC1380" s="1611"/>
      <c r="BD1380" s="1611"/>
      <c r="BE1380" s="1611"/>
      <c r="BF1380" s="1611"/>
      <c r="BG1380" s="1612"/>
      <c r="BH1380" s="2386" t="s">
        <v>515</v>
      </c>
      <c r="BI1380" s="2386"/>
      <c r="BJ1380" s="2386"/>
      <c r="BK1380" s="2386"/>
      <c r="BL1380" s="1550" t="s">
        <v>33</v>
      </c>
      <c r="BM1380" s="1550"/>
      <c r="BN1380" s="1550"/>
      <c r="BO1380" s="2388" t="str">
        <f>①伊勢崎市における事業所基本情報!$I$35&amp;""</f>
        <v/>
      </c>
      <c r="BP1380" s="1614"/>
      <c r="BQ1380" s="1614"/>
      <c r="BR1380" s="1614"/>
      <c r="BS1380" s="1614"/>
      <c r="BT1380" s="1614"/>
      <c r="BU1380" s="1614"/>
      <c r="BV1380" s="1614"/>
      <c r="BW1380" s="1614"/>
      <c r="BX1380" s="1614"/>
      <c r="BY1380" s="1614"/>
      <c r="BZ1380" s="1614"/>
      <c r="CA1380" s="1614"/>
      <c r="CB1380" s="1614"/>
      <c r="CC1380" s="1614"/>
      <c r="CD1380" s="2389"/>
      <c r="CE1380" s="78"/>
      <c r="CF1380" s="78"/>
      <c r="CG1380" s="77"/>
      <c r="CL1380" s="85"/>
    </row>
    <row r="1381" spans="1:100" ht="12" customHeight="1" x14ac:dyDescent="0.2">
      <c r="A1381" s="132" t="str">
        <f>+IF('⑧一覧からの作成用データ（異動届）'!$AC$55="印刷ＯＫ→",1,"")</f>
        <v/>
      </c>
      <c r="B1381" s="2413"/>
      <c r="C1381" s="2413"/>
      <c r="D1381" s="2396"/>
      <c r="E1381" s="2396"/>
      <c r="F1381" s="2413"/>
      <c r="G1381" s="2413"/>
      <c r="H1381" s="2396"/>
      <c r="I1381" s="2396"/>
      <c r="J1381" s="486"/>
      <c r="K1381" s="2438">
        <f ca="1">IF('⑧一覧からの作成用データ（異動届）'!$B$31="","",'⑧一覧からの作成用データ（異動届）'!$B$31)</f>
        <v>45617</v>
      </c>
      <c r="L1381" s="2439"/>
      <c r="M1381" s="2439"/>
      <c r="N1381" s="2439"/>
      <c r="O1381" s="2439"/>
      <c r="P1381" s="2439"/>
      <c r="Q1381" s="2439"/>
      <c r="R1381" s="2439"/>
      <c r="S1381" s="2439"/>
      <c r="T1381" s="2439"/>
      <c r="U1381" s="2439"/>
      <c r="V1381" s="2439"/>
      <c r="W1381" s="2439"/>
      <c r="X1381" s="2439"/>
      <c r="Y1381" s="2440"/>
      <c r="Z1381" s="2404"/>
      <c r="AA1381" s="2405"/>
      <c r="AB1381" s="2441" t="s">
        <v>473</v>
      </c>
      <c r="AC1381" s="2441"/>
      <c r="AD1381" s="2441"/>
      <c r="AE1381" s="2441"/>
      <c r="AF1381" s="2441"/>
      <c r="AG1381" s="2441"/>
      <c r="AH1381" s="2442" t="str">
        <f>①伊勢崎市における事業所基本情報!$I$22&amp;""</f>
        <v/>
      </c>
      <c r="AI1381" s="2442"/>
      <c r="AJ1381" s="2442"/>
      <c r="AK1381" s="2442"/>
      <c r="AL1381" s="2442"/>
      <c r="AM1381" s="2442"/>
      <c r="AN1381" s="2442"/>
      <c r="AO1381" s="2442"/>
      <c r="AP1381" s="2442"/>
      <c r="AQ1381" s="2442"/>
      <c r="AR1381" s="2442"/>
      <c r="AS1381" s="2442"/>
      <c r="AT1381" s="2442"/>
      <c r="AU1381" s="2442"/>
      <c r="AV1381" s="2442"/>
      <c r="AW1381" s="2442"/>
      <c r="AX1381" s="2442"/>
      <c r="AY1381" s="2442"/>
      <c r="AZ1381" s="2442"/>
      <c r="BA1381" s="2442"/>
      <c r="BB1381" s="2442"/>
      <c r="BC1381" s="2442"/>
      <c r="BD1381" s="2442"/>
      <c r="BE1381" s="2442"/>
      <c r="BF1381" s="2442"/>
      <c r="BG1381" s="2442"/>
      <c r="BH1381" s="2386"/>
      <c r="BI1381" s="2386"/>
      <c r="BJ1381" s="2386"/>
      <c r="BK1381" s="2386"/>
      <c r="BL1381" s="1550"/>
      <c r="BM1381" s="1550"/>
      <c r="BN1381" s="1550"/>
      <c r="BO1381" s="2390"/>
      <c r="BP1381" s="1616"/>
      <c r="BQ1381" s="1616"/>
      <c r="BR1381" s="1616"/>
      <c r="BS1381" s="1616"/>
      <c r="BT1381" s="1616"/>
      <c r="BU1381" s="1616"/>
      <c r="BV1381" s="1616"/>
      <c r="BW1381" s="1616"/>
      <c r="BX1381" s="1616"/>
      <c r="BY1381" s="1616"/>
      <c r="BZ1381" s="1616"/>
      <c r="CA1381" s="1616"/>
      <c r="CB1381" s="1616"/>
      <c r="CC1381" s="1616"/>
      <c r="CD1381" s="2391"/>
      <c r="CE1381" s="78"/>
      <c r="CF1381" s="78"/>
      <c r="CG1381" s="77"/>
      <c r="CL1381" s="85"/>
    </row>
    <row r="1382" spans="1:100" ht="12" customHeight="1" x14ac:dyDescent="0.2">
      <c r="A1382" s="132" t="str">
        <f>+IF('⑧一覧からの作成用データ（異動届）'!$AC$55="印刷ＯＫ→",1,"")</f>
        <v/>
      </c>
      <c r="B1382" s="2413"/>
      <c r="C1382" s="2413"/>
      <c r="D1382" s="2396"/>
      <c r="E1382" s="2396"/>
      <c r="F1382" s="2413"/>
      <c r="G1382" s="2413"/>
      <c r="H1382" s="2396"/>
      <c r="I1382" s="2396"/>
      <c r="J1382" s="486"/>
      <c r="K1382" s="2438"/>
      <c r="L1382" s="2439"/>
      <c r="M1382" s="2439"/>
      <c r="N1382" s="2439"/>
      <c r="O1382" s="2439"/>
      <c r="P1382" s="2439"/>
      <c r="Q1382" s="2439"/>
      <c r="R1382" s="2439"/>
      <c r="S1382" s="2439"/>
      <c r="T1382" s="2439"/>
      <c r="U1382" s="2439"/>
      <c r="V1382" s="2439"/>
      <c r="W1382" s="2439"/>
      <c r="X1382" s="2439"/>
      <c r="Y1382" s="2440"/>
      <c r="Z1382" s="2404"/>
      <c r="AA1382" s="2405"/>
      <c r="AB1382" s="1550"/>
      <c r="AC1382" s="1550"/>
      <c r="AD1382" s="1550"/>
      <c r="AE1382" s="1550"/>
      <c r="AF1382" s="1550"/>
      <c r="AG1382" s="1550"/>
      <c r="AH1382" s="2443"/>
      <c r="AI1382" s="2443"/>
      <c r="AJ1382" s="2443"/>
      <c r="AK1382" s="2443"/>
      <c r="AL1382" s="2443"/>
      <c r="AM1382" s="2443"/>
      <c r="AN1382" s="2443"/>
      <c r="AO1382" s="2443"/>
      <c r="AP1382" s="2443"/>
      <c r="AQ1382" s="2443"/>
      <c r="AR1382" s="2443"/>
      <c r="AS1382" s="2443"/>
      <c r="AT1382" s="2443"/>
      <c r="AU1382" s="2443"/>
      <c r="AV1382" s="2443"/>
      <c r="AW1382" s="2443"/>
      <c r="AX1382" s="2443"/>
      <c r="AY1382" s="2443"/>
      <c r="AZ1382" s="2443"/>
      <c r="BA1382" s="2443"/>
      <c r="BB1382" s="2443"/>
      <c r="BC1382" s="2443"/>
      <c r="BD1382" s="2443"/>
      <c r="BE1382" s="2443"/>
      <c r="BF1382" s="2443"/>
      <c r="BG1382" s="2443"/>
      <c r="BH1382" s="2386"/>
      <c r="BI1382" s="2386"/>
      <c r="BJ1382" s="2386"/>
      <c r="BK1382" s="2386"/>
      <c r="BL1382" s="1550" t="s">
        <v>3</v>
      </c>
      <c r="BM1382" s="1550"/>
      <c r="BN1382" s="1550"/>
      <c r="BO1382" s="1708" t="str">
        <f>①伊勢崎市における事業所基本情報!$I$37&amp;""</f>
        <v/>
      </c>
      <c r="BP1382" s="1709"/>
      <c r="BQ1382" s="1709"/>
      <c r="BR1382" s="1709"/>
      <c r="BS1382" s="1709"/>
      <c r="BT1382" s="1709"/>
      <c r="BU1382" s="1709"/>
      <c r="BV1382" s="1709"/>
      <c r="BW1382" s="1709"/>
      <c r="BX1382" s="1709"/>
      <c r="BY1382" s="1709"/>
      <c r="BZ1382" s="1709"/>
      <c r="CA1382" s="1709"/>
      <c r="CB1382" s="1709"/>
      <c r="CC1382" s="1709"/>
      <c r="CD1382" s="2444"/>
      <c r="CE1382" s="78"/>
      <c r="CF1382" s="78"/>
      <c r="CG1382" s="77"/>
      <c r="CL1382" s="85"/>
      <c r="CM1382" s="85"/>
    </row>
    <row r="1383" spans="1:100" ht="12" customHeight="1" x14ac:dyDescent="0.2">
      <c r="A1383" s="132" t="str">
        <f>+IF('⑧一覧からの作成用データ（異動届）'!$AC$55="印刷ＯＫ→",1,"")</f>
        <v/>
      </c>
      <c r="B1383" s="2413"/>
      <c r="C1383" s="2413"/>
      <c r="D1383" s="2396"/>
      <c r="E1383" s="2396"/>
      <c r="F1383" s="2413"/>
      <c r="G1383" s="2413"/>
      <c r="H1383" s="2396"/>
      <c r="I1383" s="2396"/>
      <c r="J1383" s="486"/>
      <c r="K1383" s="2438"/>
      <c r="L1383" s="2439"/>
      <c r="M1383" s="2439"/>
      <c r="N1383" s="2439"/>
      <c r="O1383" s="2439"/>
      <c r="P1383" s="2439"/>
      <c r="Q1383" s="2439"/>
      <c r="R1383" s="2439"/>
      <c r="S1383" s="2439"/>
      <c r="T1383" s="2439"/>
      <c r="U1383" s="2439"/>
      <c r="V1383" s="2439"/>
      <c r="W1383" s="2439"/>
      <c r="X1383" s="2439"/>
      <c r="Y1383" s="2440"/>
      <c r="Z1383" s="2404"/>
      <c r="AA1383" s="2405"/>
      <c r="AB1383" s="1550"/>
      <c r="AC1383" s="1550"/>
      <c r="AD1383" s="1550"/>
      <c r="AE1383" s="1550"/>
      <c r="AF1383" s="1550"/>
      <c r="AG1383" s="1550"/>
      <c r="AH1383" s="2443"/>
      <c r="AI1383" s="2443"/>
      <c r="AJ1383" s="2443"/>
      <c r="AK1383" s="2443"/>
      <c r="AL1383" s="2443"/>
      <c r="AM1383" s="2443"/>
      <c r="AN1383" s="2443"/>
      <c r="AO1383" s="2443"/>
      <c r="AP1383" s="2443"/>
      <c r="AQ1383" s="2443"/>
      <c r="AR1383" s="2443"/>
      <c r="AS1383" s="2443"/>
      <c r="AT1383" s="2443"/>
      <c r="AU1383" s="2443"/>
      <c r="AV1383" s="2443"/>
      <c r="AW1383" s="2443"/>
      <c r="AX1383" s="2443"/>
      <c r="AY1383" s="2443"/>
      <c r="AZ1383" s="2443"/>
      <c r="BA1383" s="2443"/>
      <c r="BB1383" s="2443"/>
      <c r="BC1383" s="2443"/>
      <c r="BD1383" s="2443"/>
      <c r="BE1383" s="2443"/>
      <c r="BF1383" s="2443"/>
      <c r="BG1383" s="2443"/>
      <c r="BH1383" s="2386"/>
      <c r="BI1383" s="2386"/>
      <c r="BJ1383" s="2386"/>
      <c r="BK1383" s="2386"/>
      <c r="BL1383" s="1550"/>
      <c r="BM1383" s="1550"/>
      <c r="BN1383" s="1550"/>
      <c r="BO1383" s="1711"/>
      <c r="BP1383" s="1712"/>
      <c r="BQ1383" s="1712"/>
      <c r="BR1383" s="1712"/>
      <c r="BS1383" s="1712"/>
      <c r="BT1383" s="1712"/>
      <c r="BU1383" s="1712"/>
      <c r="BV1383" s="1712"/>
      <c r="BW1383" s="1712"/>
      <c r="BX1383" s="1712"/>
      <c r="BY1383" s="1712"/>
      <c r="BZ1383" s="1712"/>
      <c r="CA1383" s="1712"/>
      <c r="CB1383" s="1712"/>
      <c r="CC1383" s="1712"/>
      <c r="CD1383" s="2445"/>
      <c r="CE1383" s="78"/>
      <c r="CF1383" s="78"/>
      <c r="CG1383" s="77"/>
      <c r="CL1383" s="85"/>
      <c r="CM1383" s="85"/>
    </row>
    <row r="1384" spans="1:100" ht="12" customHeight="1" x14ac:dyDescent="0.2">
      <c r="A1384" s="132" t="str">
        <f>+IF('⑧一覧からの作成用データ（異動届）'!$AC$55="印刷ＯＫ→",1,"")</f>
        <v/>
      </c>
      <c r="B1384" s="2413"/>
      <c r="C1384" s="2413"/>
      <c r="D1384" s="2396"/>
      <c r="E1384" s="2396"/>
      <c r="F1384" s="2413"/>
      <c r="G1384" s="2413"/>
      <c r="H1384" s="2396"/>
      <c r="I1384" s="2396"/>
      <c r="J1384" s="486"/>
      <c r="K1384" s="47"/>
      <c r="L1384" s="76"/>
      <c r="M1384" s="76"/>
      <c r="N1384" s="76"/>
      <c r="O1384" s="76"/>
      <c r="P1384" s="76"/>
      <c r="Q1384" s="76"/>
      <c r="R1384" s="76"/>
      <c r="S1384" s="76"/>
      <c r="T1384" s="76"/>
      <c r="U1384" s="76"/>
      <c r="V1384" s="76"/>
      <c r="W1384" s="76"/>
      <c r="X1384" s="76"/>
      <c r="Y1384" s="48"/>
      <c r="Z1384" s="2404"/>
      <c r="AA1384" s="2405"/>
      <c r="AB1384" s="1550" t="s">
        <v>496</v>
      </c>
      <c r="AC1384" s="1550"/>
      <c r="AD1384" s="1550"/>
      <c r="AE1384" s="1550"/>
      <c r="AF1384" s="1550"/>
      <c r="AG1384" s="1550"/>
      <c r="AH1384" s="1543" t="str">
        <f>①伊勢崎市における事業所基本情報!$CG$35&amp;""</f>
        <v/>
      </c>
      <c r="AI1384" s="1544"/>
      <c r="AJ1384" s="1543" t="str">
        <f>①伊勢崎市における事業所基本情報!$CH$35&amp;""</f>
        <v/>
      </c>
      <c r="AK1384" s="1544"/>
      <c r="AL1384" s="1543" t="str">
        <f>①伊勢崎市における事業所基本情報!$CI$35&amp;""</f>
        <v/>
      </c>
      <c r="AM1384" s="1544"/>
      <c r="AN1384" s="1543" t="str">
        <f>①伊勢崎市における事業所基本情報!$CJ$35&amp;""</f>
        <v/>
      </c>
      <c r="AO1384" s="1544"/>
      <c r="AP1384" s="1543" t="str">
        <f>①伊勢崎市における事業所基本情報!$CK$35&amp;""</f>
        <v/>
      </c>
      <c r="AQ1384" s="1544"/>
      <c r="AR1384" s="1543" t="str">
        <f>①伊勢崎市における事業所基本情報!$CL$35&amp;""</f>
        <v/>
      </c>
      <c r="AS1384" s="1544"/>
      <c r="AT1384" s="1543" t="str">
        <f>①伊勢崎市における事業所基本情報!$CM$35&amp;""</f>
        <v/>
      </c>
      <c r="AU1384" s="1544"/>
      <c r="AV1384" s="1543" t="str">
        <f>①伊勢崎市における事業所基本情報!$CN$35&amp;""</f>
        <v/>
      </c>
      <c r="AW1384" s="1544"/>
      <c r="AX1384" s="1543" t="str">
        <f>①伊勢崎市における事業所基本情報!$CO$35&amp;""</f>
        <v/>
      </c>
      <c r="AY1384" s="1544"/>
      <c r="AZ1384" s="1543" t="str">
        <f>①伊勢崎市における事業所基本情報!$CP$35&amp;""</f>
        <v/>
      </c>
      <c r="BA1384" s="1544"/>
      <c r="BB1384" s="1543" t="str">
        <f>①伊勢崎市における事業所基本情報!$CQ$35&amp;""</f>
        <v/>
      </c>
      <c r="BC1384" s="1544"/>
      <c r="BD1384" s="1543" t="str">
        <f>①伊勢崎市における事業所基本情報!$CR$35&amp;""</f>
        <v/>
      </c>
      <c r="BE1384" s="1544"/>
      <c r="BF1384" s="1736" t="str">
        <f>①伊勢崎市における事業所基本情報!$CS$35&amp;""</f>
        <v/>
      </c>
      <c r="BG1384" s="1737"/>
      <c r="BH1384" s="2386"/>
      <c r="BI1384" s="2386"/>
      <c r="BJ1384" s="2386"/>
      <c r="BK1384" s="2386"/>
      <c r="BL1384" s="1550" t="s">
        <v>4</v>
      </c>
      <c r="BM1384" s="1550"/>
      <c r="BN1384" s="1550"/>
      <c r="BO1384" s="1714" t="str">
        <f>①伊勢崎市における事業所基本情報!$I$39&amp;""</f>
        <v/>
      </c>
      <c r="BP1384" s="1715"/>
      <c r="BQ1384" s="1715"/>
      <c r="BR1384" s="1715"/>
      <c r="BS1384" s="1715"/>
      <c r="BT1384" s="1715"/>
      <c r="BU1384" s="1715"/>
      <c r="BV1384" s="1715"/>
      <c r="BW1384" s="1715"/>
      <c r="BX1384" s="1715"/>
      <c r="BY1384" s="1715"/>
      <c r="BZ1384" s="1715"/>
      <c r="CA1384" s="1715"/>
      <c r="CB1384" s="1715"/>
      <c r="CC1384" s="1715"/>
      <c r="CD1384" s="2340"/>
      <c r="CE1384" s="78"/>
      <c r="CF1384" s="78"/>
      <c r="CL1384" s="85"/>
      <c r="CM1384" s="85"/>
      <c r="CN1384" s="85"/>
      <c r="CO1384" s="85"/>
      <c r="CP1384" s="85"/>
      <c r="CQ1384" s="85"/>
      <c r="CR1384" s="85"/>
      <c r="CS1384" s="85"/>
      <c r="CT1384" s="85"/>
    </row>
    <row r="1385" spans="1:100" ht="12" customHeight="1" thickBot="1" x14ac:dyDescent="0.25">
      <c r="A1385" s="132" t="str">
        <f>+IF('⑧一覧からの作成用データ（異動届）'!$AC$55="印刷ＯＫ→",1,"")</f>
        <v/>
      </c>
      <c r="B1385" s="2413"/>
      <c r="C1385" s="2413"/>
      <c r="D1385" s="2396"/>
      <c r="E1385" s="2396"/>
      <c r="F1385" s="2413"/>
      <c r="G1385" s="2413"/>
      <c r="H1385" s="2396"/>
      <c r="I1385" s="2396"/>
      <c r="J1385" s="486"/>
      <c r="K1385" s="49"/>
      <c r="L1385" s="19"/>
      <c r="M1385" s="19"/>
      <c r="N1385" s="19"/>
      <c r="O1385" s="19"/>
      <c r="P1385" s="19"/>
      <c r="Q1385" s="19"/>
      <c r="R1385" s="19"/>
      <c r="S1385" s="19"/>
      <c r="T1385" s="19"/>
      <c r="U1385" s="19"/>
      <c r="V1385" s="19"/>
      <c r="W1385" s="19"/>
      <c r="X1385" s="19"/>
      <c r="Y1385" s="50"/>
      <c r="Z1385" s="2406"/>
      <c r="AA1385" s="2407"/>
      <c r="AB1385" s="1550"/>
      <c r="AC1385" s="1550"/>
      <c r="AD1385" s="1550"/>
      <c r="AE1385" s="1550"/>
      <c r="AF1385" s="1550"/>
      <c r="AG1385" s="1550"/>
      <c r="AH1385" s="1620"/>
      <c r="AI1385" s="1621"/>
      <c r="AJ1385" s="1620"/>
      <c r="AK1385" s="1621"/>
      <c r="AL1385" s="1620"/>
      <c r="AM1385" s="1621"/>
      <c r="AN1385" s="1545"/>
      <c r="AO1385" s="1546"/>
      <c r="AP1385" s="1545"/>
      <c r="AQ1385" s="1546"/>
      <c r="AR1385" s="1545"/>
      <c r="AS1385" s="1546"/>
      <c r="AT1385" s="1545"/>
      <c r="AU1385" s="1546"/>
      <c r="AV1385" s="1545"/>
      <c r="AW1385" s="1546"/>
      <c r="AX1385" s="1545"/>
      <c r="AY1385" s="1546"/>
      <c r="AZ1385" s="1545"/>
      <c r="BA1385" s="1546"/>
      <c r="BB1385" s="1545"/>
      <c r="BC1385" s="1546"/>
      <c r="BD1385" s="1545"/>
      <c r="BE1385" s="1546"/>
      <c r="BF1385" s="1738"/>
      <c r="BG1385" s="1543"/>
      <c r="BH1385" s="2387"/>
      <c r="BI1385" s="2387"/>
      <c r="BJ1385" s="2387"/>
      <c r="BK1385" s="2387"/>
      <c r="BL1385" s="1634"/>
      <c r="BM1385" s="1634"/>
      <c r="BN1385" s="1634"/>
      <c r="BO1385" s="2341"/>
      <c r="BP1385" s="2342"/>
      <c r="BQ1385" s="2342"/>
      <c r="BR1385" s="2342"/>
      <c r="BS1385" s="2342"/>
      <c r="BT1385" s="2342"/>
      <c r="BU1385" s="2342"/>
      <c r="BV1385" s="2342"/>
      <c r="BW1385" s="2342"/>
      <c r="BX1385" s="2342"/>
      <c r="BY1385" s="2342"/>
      <c r="BZ1385" s="2342"/>
      <c r="CA1385" s="2342"/>
      <c r="CB1385" s="2342"/>
      <c r="CC1385" s="2342"/>
      <c r="CD1385" s="2343"/>
      <c r="CE1385" s="78"/>
      <c r="CF1385" s="78"/>
      <c r="CG1385" s="77"/>
      <c r="CH1385" s="77"/>
      <c r="CN1385" s="85"/>
      <c r="CO1385" s="85"/>
      <c r="CP1385" s="85"/>
      <c r="CQ1385" s="85"/>
      <c r="CR1385" s="85"/>
      <c r="CS1385" s="85"/>
      <c r="CT1385" s="85"/>
      <c r="CU1385" s="85"/>
      <c r="CV1385" s="85"/>
    </row>
    <row r="1386" spans="1:100" ht="13.5" customHeight="1" x14ac:dyDescent="0.2">
      <c r="A1386" s="132" t="str">
        <f>+IF('⑧一覧からの作成用データ（異動届）'!$AC$55="印刷ＯＫ→",1,"")</f>
        <v/>
      </c>
      <c r="B1386" s="2413"/>
      <c r="C1386" s="2413"/>
      <c r="D1386" s="2396"/>
      <c r="E1386" s="2396"/>
      <c r="F1386" s="2413"/>
      <c r="G1386" s="2413"/>
      <c r="H1386" s="2396"/>
      <c r="I1386" s="2396"/>
      <c r="J1386" s="486"/>
      <c r="K1386" s="2344" t="s">
        <v>22</v>
      </c>
      <c r="L1386" s="2344"/>
      <c r="M1386" s="697" t="s">
        <v>485</v>
      </c>
      <c r="N1386" s="2051"/>
      <c r="O1386" s="2051"/>
      <c r="P1386" s="2051"/>
      <c r="Q1386" s="2051"/>
      <c r="R1386" s="2053"/>
      <c r="S1386" s="1680" t="str">
        <f>'⑧一覧からの作成用データ（異動届）'!$D$55&amp;""</f>
        <v/>
      </c>
      <c r="T1386" s="1681"/>
      <c r="U1386" s="1681"/>
      <c r="V1386" s="1681"/>
      <c r="W1386" s="1681"/>
      <c r="X1386" s="1681"/>
      <c r="Y1386" s="1681"/>
      <c r="Z1386" s="1681"/>
      <c r="AA1386" s="1681"/>
      <c r="AB1386" s="1681"/>
      <c r="AC1386" s="1681"/>
      <c r="AD1386" s="1681"/>
      <c r="AE1386" s="1681"/>
      <c r="AF1386" s="1681"/>
      <c r="AG1386" s="1681"/>
      <c r="AH1386" s="1681"/>
      <c r="AI1386" s="1681"/>
      <c r="AJ1386" s="1681"/>
      <c r="AK1386" s="1681"/>
      <c r="AL1386" s="1681"/>
      <c r="AM1386" s="1681"/>
      <c r="AN1386" s="2345" t="s">
        <v>71</v>
      </c>
      <c r="AO1386" s="2316"/>
      <c r="AP1386" s="2316"/>
      <c r="AQ1386" s="2316"/>
      <c r="AR1386" s="2346"/>
      <c r="AS1386" s="2316" t="s">
        <v>77</v>
      </c>
      <c r="AT1386" s="2316"/>
      <c r="AU1386" s="2316"/>
      <c r="AV1386" s="2316"/>
      <c r="AW1386" s="2346"/>
      <c r="AX1386" s="2315" t="s">
        <v>251</v>
      </c>
      <c r="AY1386" s="2316"/>
      <c r="AZ1386" s="2316"/>
      <c r="BA1386" s="2316"/>
      <c r="BB1386" s="2317"/>
      <c r="BC1386" s="2323" t="s">
        <v>72</v>
      </c>
      <c r="BD1386" s="2323"/>
      <c r="BE1386" s="2324"/>
      <c r="BF1386" s="2030" t="s">
        <v>75</v>
      </c>
      <c r="BG1386" s="2031"/>
      <c r="BH1386" s="2031"/>
      <c r="BI1386" s="2031"/>
      <c r="BJ1386" s="2031"/>
      <c r="BK1386" s="2031"/>
      <c r="BL1386" s="2031"/>
      <c r="BM1386" s="2031"/>
      <c r="BN1386" s="2031"/>
      <c r="BO1386" s="2031"/>
      <c r="BP1386" s="2032"/>
      <c r="BQ1386" s="2329" t="s">
        <v>76</v>
      </c>
      <c r="BR1386" s="2330"/>
      <c r="BS1386" s="2330"/>
      <c r="BT1386" s="2330"/>
      <c r="BU1386" s="2330"/>
      <c r="BV1386" s="2330"/>
      <c r="BW1386" s="2330"/>
      <c r="BX1386" s="2330"/>
      <c r="BY1386" s="2330"/>
      <c r="BZ1386" s="2330"/>
      <c r="CA1386" s="2330"/>
      <c r="CB1386" s="2330"/>
      <c r="CC1386" s="2330"/>
      <c r="CD1386" s="2331"/>
      <c r="CE1386" s="76"/>
      <c r="CF1386" s="76"/>
      <c r="CG1386" s="77"/>
      <c r="CH1386" s="77"/>
      <c r="CN1386" s="85"/>
      <c r="CO1386" s="85"/>
      <c r="CP1386" s="85"/>
      <c r="CQ1386" s="85"/>
      <c r="CR1386" s="85"/>
      <c r="CS1386" s="85"/>
      <c r="CT1386" s="85"/>
      <c r="CU1386" s="85"/>
      <c r="CV1386" s="85"/>
    </row>
    <row r="1387" spans="1:100" ht="13.5" customHeight="1" x14ac:dyDescent="0.2">
      <c r="A1387" s="132" t="str">
        <f>+IF('⑧一覧からの作成用データ（異動届）'!$AC$55="印刷ＯＫ→",1,"")</f>
        <v/>
      </c>
      <c r="B1387" s="2413"/>
      <c r="C1387" s="2413"/>
      <c r="D1387" s="2396"/>
      <c r="E1387" s="2396"/>
      <c r="F1387" s="2413"/>
      <c r="G1387" s="2413"/>
      <c r="H1387" s="2396"/>
      <c r="I1387" s="2396"/>
      <c r="J1387" s="486"/>
      <c r="K1387" s="2344"/>
      <c r="L1387" s="2344"/>
      <c r="M1387" s="2333" t="s">
        <v>3</v>
      </c>
      <c r="N1387" s="2334"/>
      <c r="O1387" s="2334"/>
      <c r="P1387" s="2334"/>
      <c r="Q1387" s="2334"/>
      <c r="R1387" s="2335"/>
      <c r="S1387" s="1568" t="str">
        <f>'⑧一覧からの作成用データ（異動届）'!$C$55&amp;""</f>
        <v/>
      </c>
      <c r="T1387" s="1569"/>
      <c r="U1387" s="1569"/>
      <c r="V1387" s="1569"/>
      <c r="W1387" s="1569"/>
      <c r="X1387" s="1569"/>
      <c r="Y1387" s="1569"/>
      <c r="Z1387" s="1569"/>
      <c r="AA1387" s="1569"/>
      <c r="AB1387" s="1569"/>
      <c r="AC1387" s="1569"/>
      <c r="AD1387" s="1569"/>
      <c r="AE1387" s="1569"/>
      <c r="AF1387" s="1569"/>
      <c r="AG1387" s="1569"/>
      <c r="AH1387" s="1569"/>
      <c r="AI1387" s="1569"/>
      <c r="AJ1387" s="1569"/>
      <c r="AK1387" s="1569"/>
      <c r="AL1387" s="1569"/>
      <c r="AM1387" s="1569"/>
      <c r="AN1387" s="2347"/>
      <c r="AO1387" s="1613"/>
      <c r="AP1387" s="1613"/>
      <c r="AQ1387" s="1613"/>
      <c r="AR1387" s="2348"/>
      <c r="AS1387" s="1613"/>
      <c r="AT1387" s="1613"/>
      <c r="AU1387" s="1613"/>
      <c r="AV1387" s="1613"/>
      <c r="AW1387" s="2348"/>
      <c r="AX1387" s="2318"/>
      <c r="AY1387" s="1613"/>
      <c r="AZ1387" s="1613"/>
      <c r="BA1387" s="1613"/>
      <c r="BB1387" s="2319"/>
      <c r="BC1387" s="2325"/>
      <c r="BD1387" s="2325"/>
      <c r="BE1387" s="2326"/>
      <c r="BF1387" s="2033"/>
      <c r="BG1387" s="2034"/>
      <c r="BH1387" s="2034"/>
      <c r="BI1387" s="2034"/>
      <c r="BJ1387" s="2034"/>
      <c r="BK1387" s="2034"/>
      <c r="BL1387" s="2034"/>
      <c r="BM1387" s="2034"/>
      <c r="BN1387" s="2034"/>
      <c r="BO1387" s="2034"/>
      <c r="BP1387" s="2035"/>
      <c r="BQ1387" s="2332"/>
      <c r="BR1387" s="1590"/>
      <c r="BS1387" s="1590"/>
      <c r="BT1387" s="1590"/>
      <c r="BU1387" s="1590"/>
      <c r="BV1387" s="1590"/>
      <c r="BW1387" s="1590"/>
      <c r="BX1387" s="1590"/>
      <c r="BY1387" s="1590"/>
      <c r="BZ1387" s="1590"/>
      <c r="CA1387" s="1590"/>
      <c r="CB1387" s="1590"/>
      <c r="CC1387" s="1590"/>
      <c r="CD1387" s="1690"/>
      <c r="CE1387" s="76"/>
      <c r="CF1387" s="76"/>
      <c r="CG1387" s="77"/>
      <c r="CH1387" s="77"/>
      <c r="CN1387" s="85"/>
      <c r="CO1387" s="85"/>
      <c r="CP1387" s="85"/>
      <c r="CQ1387" s="85"/>
      <c r="CR1387" s="85"/>
      <c r="CS1387" s="85"/>
      <c r="CT1387" s="85"/>
      <c r="CU1387" s="85"/>
      <c r="CV1387" s="85"/>
    </row>
    <row r="1388" spans="1:100" ht="13.5" customHeight="1" x14ac:dyDescent="0.2">
      <c r="A1388" s="132" t="str">
        <f>+IF('⑧一覧からの作成用データ（異動届）'!$AC$55="印刷ＯＫ→",1,"")</f>
        <v/>
      </c>
      <c r="B1388" s="2413"/>
      <c r="C1388" s="2413"/>
      <c r="D1388" s="2396"/>
      <c r="E1388" s="2396"/>
      <c r="F1388" s="2413"/>
      <c r="G1388" s="2413"/>
      <c r="H1388" s="2396"/>
      <c r="I1388" s="2396"/>
      <c r="J1388" s="486"/>
      <c r="K1388" s="2344"/>
      <c r="L1388" s="2344"/>
      <c r="M1388" s="1559"/>
      <c r="N1388" s="2052"/>
      <c r="O1388" s="2052"/>
      <c r="P1388" s="2052"/>
      <c r="Q1388" s="2052"/>
      <c r="R1388" s="2054"/>
      <c r="S1388" s="1570"/>
      <c r="T1388" s="1571"/>
      <c r="U1388" s="1571"/>
      <c r="V1388" s="1571"/>
      <c r="W1388" s="1571"/>
      <c r="X1388" s="1571"/>
      <c r="Y1388" s="1571"/>
      <c r="Z1388" s="1571"/>
      <c r="AA1388" s="1571"/>
      <c r="AB1388" s="1571"/>
      <c r="AC1388" s="1571"/>
      <c r="AD1388" s="1571"/>
      <c r="AE1388" s="1571"/>
      <c r="AF1388" s="1571"/>
      <c r="AG1388" s="1571"/>
      <c r="AH1388" s="1571"/>
      <c r="AI1388" s="1571"/>
      <c r="AJ1388" s="1571"/>
      <c r="AK1388" s="1571"/>
      <c r="AL1388" s="1571"/>
      <c r="AM1388" s="1571"/>
      <c r="AN1388" s="2347"/>
      <c r="AO1388" s="1613"/>
      <c r="AP1388" s="1613"/>
      <c r="AQ1388" s="1613"/>
      <c r="AR1388" s="2348"/>
      <c r="AS1388" s="1613"/>
      <c r="AT1388" s="1613"/>
      <c r="AU1388" s="1613"/>
      <c r="AV1388" s="1613"/>
      <c r="AW1388" s="2348"/>
      <c r="AX1388" s="2318"/>
      <c r="AY1388" s="1613"/>
      <c r="AZ1388" s="1613"/>
      <c r="BA1388" s="1613"/>
      <c r="BB1388" s="2319"/>
      <c r="BC1388" s="2325"/>
      <c r="BD1388" s="2325"/>
      <c r="BE1388" s="2326"/>
      <c r="BF1388" s="2033"/>
      <c r="BG1388" s="2034"/>
      <c r="BH1388" s="2034"/>
      <c r="BI1388" s="2034"/>
      <c r="BJ1388" s="2034"/>
      <c r="BK1388" s="2034"/>
      <c r="BL1388" s="2034"/>
      <c r="BM1388" s="2034"/>
      <c r="BN1388" s="2034"/>
      <c r="BO1388" s="2034"/>
      <c r="BP1388" s="2035"/>
      <c r="BQ1388" s="2332"/>
      <c r="BR1388" s="1590"/>
      <c r="BS1388" s="1590"/>
      <c r="BT1388" s="1590"/>
      <c r="BU1388" s="1590"/>
      <c r="BV1388" s="1590"/>
      <c r="BW1388" s="1590"/>
      <c r="BX1388" s="1590"/>
      <c r="BY1388" s="1590"/>
      <c r="BZ1388" s="1590"/>
      <c r="CA1388" s="1590"/>
      <c r="CB1388" s="1590"/>
      <c r="CC1388" s="1590"/>
      <c r="CD1388" s="1690"/>
      <c r="CE1388" s="76"/>
      <c r="CF1388" s="76"/>
      <c r="CG1388" s="77"/>
      <c r="CH1388" s="77"/>
      <c r="CN1388" s="85"/>
      <c r="CO1388" s="85"/>
      <c r="CP1388" s="85"/>
      <c r="CQ1388" s="85"/>
      <c r="CR1388" s="85"/>
      <c r="CS1388" s="85"/>
      <c r="CT1388" s="85"/>
      <c r="CU1388" s="85"/>
      <c r="CV1388" s="85"/>
    </row>
    <row r="1389" spans="1:100" ht="13.5" customHeight="1" x14ac:dyDescent="0.2">
      <c r="A1389" s="132" t="str">
        <f>+IF('⑧一覧からの作成用データ（異動届）'!$AC$55="印刷ＯＫ→",1,"")</f>
        <v/>
      </c>
      <c r="B1389" s="2413"/>
      <c r="C1389" s="2413"/>
      <c r="D1389" s="2396"/>
      <c r="E1389" s="2396"/>
      <c r="F1389" s="2413"/>
      <c r="G1389" s="2413"/>
      <c r="H1389" s="2396"/>
      <c r="I1389" s="2396"/>
      <c r="J1389" s="486"/>
      <c r="K1389" s="2344"/>
      <c r="L1389" s="2344"/>
      <c r="M1389" s="697" t="s">
        <v>16</v>
      </c>
      <c r="N1389" s="2051"/>
      <c r="O1389" s="2051"/>
      <c r="P1389" s="2051"/>
      <c r="Q1389" s="2051"/>
      <c r="R1389" s="2053"/>
      <c r="S1389" s="2336" t="str">
        <f>IF('⑧一覧からの作成用データ（異動届）'!$E$55="","",'⑧一覧からの作成用データ（異動届）'!$E$55)</f>
        <v/>
      </c>
      <c r="T1389" s="2337"/>
      <c r="U1389" s="2337"/>
      <c r="V1389" s="2337"/>
      <c r="W1389" s="2337"/>
      <c r="X1389" s="2337"/>
      <c r="Y1389" s="2337"/>
      <c r="Z1389" s="2337"/>
      <c r="AA1389" s="2337"/>
      <c r="AB1389" s="2337"/>
      <c r="AC1389" s="2337"/>
      <c r="AD1389" s="2337"/>
      <c r="AE1389" s="2337"/>
      <c r="AF1389" s="2337"/>
      <c r="AG1389" s="2337"/>
      <c r="AH1389" s="2337"/>
      <c r="AI1389" s="2337"/>
      <c r="AJ1389" s="2337"/>
      <c r="AK1389" s="2337"/>
      <c r="AL1389" s="2337"/>
      <c r="AM1389" s="2337"/>
      <c r="AN1389" s="2347"/>
      <c r="AO1389" s="1613"/>
      <c r="AP1389" s="1613"/>
      <c r="AQ1389" s="1613"/>
      <c r="AR1389" s="2348"/>
      <c r="AS1389" s="1613"/>
      <c r="AT1389" s="1613"/>
      <c r="AU1389" s="1613"/>
      <c r="AV1389" s="1613"/>
      <c r="AW1389" s="2348"/>
      <c r="AX1389" s="2318"/>
      <c r="AY1389" s="1613"/>
      <c r="AZ1389" s="1613"/>
      <c r="BA1389" s="1613"/>
      <c r="BB1389" s="2319"/>
      <c r="BC1389" s="2325"/>
      <c r="BD1389" s="2325"/>
      <c r="BE1389" s="2326"/>
      <c r="BF1389" s="2033" t="str">
        <f>IFERROR(IF(BF1391="3","310",IF(BF1391="1",300,IF(BF1391="2",203,IF(BF1391="4",301,IF(BF1391="5",301,IF(BF1391=6,401,)))))),"")&amp;""</f>
        <v/>
      </c>
      <c r="BG1389" s="2034"/>
      <c r="BH1389" s="2034"/>
      <c r="BI1389" s="2034"/>
      <c r="BJ1389" s="2034"/>
      <c r="BK1389" s="2034"/>
      <c r="BL1389" s="2034"/>
      <c r="BM1389" s="2034"/>
      <c r="BN1389" s="2034"/>
      <c r="BO1389" s="2034"/>
      <c r="BP1389" s="2035"/>
      <c r="BQ1389" s="2332"/>
      <c r="BR1389" s="1590"/>
      <c r="BS1389" s="1590"/>
      <c r="BT1389" s="1590"/>
      <c r="BU1389" s="1590"/>
      <c r="BV1389" s="1590"/>
      <c r="BW1389" s="1590"/>
      <c r="BX1389" s="1590"/>
      <c r="BY1389" s="1590"/>
      <c r="BZ1389" s="1590"/>
      <c r="CA1389" s="1590"/>
      <c r="CB1389" s="1590"/>
      <c r="CC1389" s="1590"/>
      <c r="CD1389" s="1690"/>
      <c r="CE1389" s="76"/>
      <c r="CF1389" s="76"/>
      <c r="CG1389" s="77"/>
      <c r="CH1389" s="77"/>
      <c r="CN1389" s="85"/>
      <c r="CO1389" s="85"/>
      <c r="CP1389" s="85"/>
      <c r="CQ1389" s="85"/>
      <c r="CR1389" s="85"/>
      <c r="CS1389" s="85"/>
      <c r="CT1389" s="85"/>
      <c r="CU1389" s="85"/>
      <c r="CV1389" s="85"/>
    </row>
    <row r="1390" spans="1:100" ht="13.5" customHeight="1" thickBot="1" x14ac:dyDescent="0.25">
      <c r="A1390" s="132" t="str">
        <f>+IF('⑧一覧からの作成用データ（異動届）'!$AC$55="印刷ＯＫ→",1,"")</f>
        <v/>
      </c>
      <c r="B1390" s="2413"/>
      <c r="C1390" s="2413"/>
      <c r="D1390" s="2396"/>
      <c r="E1390" s="2396"/>
      <c r="F1390" s="2413"/>
      <c r="G1390" s="2413"/>
      <c r="H1390" s="2396"/>
      <c r="I1390" s="2396"/>
      <c r="J1390" s="486"/>
      <c r="K1390" s="2344"/>
      <c r="L1390" s="2344"/>
      <c r="M1390" s="1559"/>
      <c r="N1390" s="2052"/>
      <c r="O1390" s="2052"/>
      <c r="P1390" s="2052"/>
      <c r="Q1390" s="2052"/>
      <c r="R1390" s="2054"/>
      <c r="S1390" s="2338"/>
      <c r="T1390" s="2339"/>
      <c r="U1390" s="2339"/>
      <c r="V1390" s="2339"/>
      <c r="W1390" s="2339"/>
      <c r="X1390" s="2339"/>
      <c r="Y1390" s="2339"/>
      <c r="Z1390" s="2339"/>
      <c r="AA1390" s="2339"/>
      <c r="AB1390" s="2339"/>
      <c r="AC1390" s="2339"/>
      <c r="AD1390" s="2339"/>
      <c r="AE1390" s="2339"/>
      <c r="AF1390" s="2339"/>
      <c r="AG1390" s="2339"/>
      <c r="AH1390" s="2339"/>
      <c r="AI1390" s="2339"/>
      <c r="AJ1390" s="2339"/>
      <c r="AK1390" s="2339"/>
      <c r="AL1390" s="2339"/>
      <c r="AM1390" s="2339"/>
      <c r="AN1390" s="2349"/>
      <c r="AO1390" s="2321"/>
      <c r="AP1390" s="2321"/>
      <c r="AQ1390" s="2321"/>
      <c r="AR1390" s="2350"/>
      <c r="AS1390" s="2321"/>
      <c r="AT1390" s="2321"/>
      <c r="AU1390" s="2321"/>
      <c r="AV1390" s="2321"/>
      <c r="AW1390" s="2350"/>
      <c r="AX1390" s="2320"/>
      <c r="AY1390" s="2321"/>
      <c r="AZ1390" s="2321"/>
      <c r="BA1390" s="2321"/>
      <c r="BB1390" s="2322"/>
      <c r="BC1390" s="2327"/>
      <c r="BD1390" s="2327"/>
      <c r="BE1390" s="2328"/>
      <c r="BF1390" s="2033"/>
      <c r="BG1390" s="2034"/>
      <c r="BH1390" s="2034"/>
      <c r="BI1390" s="2034"/>
      <c r="BJ1390" s="2034"/>
      <c r="BK1390" s="2034"/>
      <c r="BL1390" s="2034"/>
      <c r="BM1390" s="2034"/>
      <c r="BN1390" s="2034"/>
      <c r="BO1390" s="2034"/>
      <c r="BP1390" s="2035"/>
      <c r="BQ1390" s="2332"/>
      <c r="BR1390" s="1590"/>
      <c r="BS1390" s="1590"/>
      <c r="BT1390" s="1590"/>
      <c r="BU1390" s="1590"/>
      <c r="BV1390" s="1590"/>
      <c r="BW1390" s="1590"/>
      <c r="BX1390" s="1590"/>
      <c r="BY1390" s="1590"/>
      <c r="BZ1390" s="1590"/>
      <c r="CA1390" s="1590"/>
      <c r="CB1390" s="1590"/>
      <c r="CC1390" s="1590"/>
      <c r="CD1390" s="1690"/>
      <c r="CE1390" s="76"/>
      <c r="CF1390" s="76"/>
      <c r="CG1390" s="77"/>
      <c r="CH1390" s="77"/>
      <c r="CN1390" s="85"/>
      <c r="CO1390" s="85"/>
      <c r="CP1390" s="85"/>
      <c r="CQ1390" s="85"/>
      <c r="CR1390" s="85"/>
      <c r="CS1390" s="85"/>
      <c r="CT1390" s="85"/>
      <c r="CU1390" s="85"/>
      <c r="CV1390" s="85"/>
    </row>
    <row r="1391" spans="1:100" ht="13.5" customHeight="1" x14ac:dyDescent="0.2">
      <c r="A1391" s="132" t="str">
        <f>+IF('⑧一覧からの作成用データ（異動届）'!$AC$55="印刷ＯＫ→",1,"")</f>
        <v/>
      </c>
      <c r="B1391" s="2413"/>
      <c r="C1391" s="2413"/>
      <c r="D1391" s="2396"/>
      <c r="E1391" s="2396"/>
      <c r="F1391" s="2413"/>
      <c r="G1391" s="2413"/>
      <c r="H1391" s="2396"/>
      <c r="I1391" s="2396"/>
      <c r="J1391" s="486"/>
      <c r="K1391" s="2344"/>
      <c r="L1391" s="2344"/>
      <c r="M1391" s="697" t="s">
        <v>34</v>
      </c>
      <c r="N1391" s="2051"/>
      <c r="O1391" s="2051"/>
      <c r="P1391" s="2051"/>
      <c r="Q1391" s="2051"/>
      <c r="R1391" s="2053"/>
      <c r="S1391" s="2284" t="s">
        <v>476</v>
      </c>
      <c r="T1391" s="732"/>
      <c r="U1391" s="732"/>
      <c r="V1391" s="732"/>
      <c r="W1391" s="732"/>
      <c r="X1391" s="732"/>
      <c r="Y1391" s="732"/>
      <c r="Z1391" s="732"/>
      <c r="AA1391" s="732"/>
      <c r="AB1391" s="732"/>
      <c r="AC1391" s="732"/>
      <c r="AD1391" s="732"/>
      <c r="AE1391" s="732"/>
      <c r="AF1391" s="732"/>
      <c r="AG1391" s="732"/>
      <c r="AH1391" s="732"/>
      <c r="AI1391" s="732"/>
      <c r="AJ1391" s="732"/>
      <c r="AK1391" s="732"/>
      <c r="AL1391" s="732"/>
      <c r="AM1391" s="732"/>
      <c r="AN1391" s="2286" t="str">
        <f>TEXT('⑧一覧からの作成用データ（異動届）'!$M$55,"#,##0")&amp;""</f>
        <v>0</v>
      </c>
      <c r="AO1391" s="2287"/>
      <c r="AP1391" s="2287"/>
      <c r="AQ1391" s="2287"/>
      <c r="AR1391" s="2288"/>
      <c r="AS1391" s="2295" t="str">
        <f>'⑧一覧からの作成用データ（異動届）'!$N$55&amp;""</f>
        <v/>
      </c>
      <c r="AT1391" s="1566"/>
      <c r="AU1391" s="1566"/>
      <c r="AV1391" s="2247" t="s">
        <v>84</v>
      </c>
      <c r="AW1391" s="2299"/>
      <c r="AX1391" s="2302" t="str">
        <f>'⑧一覧からの作成用データ（異動届）'!$U$55&amp;""</f>
        <v>6</v>
      </c>
      <c r="AY1391" s="1566"/>
      <c r="AZ1391" s="1566"/>
      <c r="BA1391" s="2247" t="s">
        <v>84</v>
      </c>
      <c r="BB1391" s="2248"/>
      <c r="BC1391" s="2253" t="str">
        <f>'⑧一覧からの作成用データ（異動届）'!$R$55&amp;"年"</f>
        <v>年</v>
      </c>
      <c r="BD1391" s="2253"/>
      <c r="BE1391" s="2254"/>
      <c r="BF1391" s="2259" t="str">
        <f>'⑧一覧からの作成用データ（異動届）'!$J$55&amp;""</f>
        <v/>
      </c>
      <c r="BG1391" s="2259"/>
      <c r="BH1391" s="2260"/>
      <c r="BI1391" s="2265" t="s">
        <v>583</v>
      </c>
      <c r="BJ1391" s="2266"/>
      <c r="BK1391" s="2266"/>
      <c r="BL1391" s="2266"/>
      <c r="BM1391" s="2266"/>
      <c r="BN1391" s="2266"/>
      <c r="BO1391" s="2266"/>
      <c r="BP1391" s="2266"/>
      <c r="BQ1391" s="2268" t="str">
        <f>'⑧一覧からの作成用データ（異動届）'!$K$55&amp;""</f>
        <v/>
      </c>
      <c r="BR1391" s="2259"/>
      <c r="BS1391" s="2260"/>
      <c r="BT1391" s="2271" t="s">
        <v>78</v>
      </c>
      <c r="BU1391" s="2272"/>
      <c r="BV1391" s="2272"/>
      <c r="BW1391" s="2272"/>
      <c r="BX1391" s="2272"/>
      <c r="BY1391" s="2272"/>
      <c r="BZ1391" s="2272"/>
      <c r="CA1391" s="2272"/>
      <c r="CB1391" s="2272"/>
      <c r="CC1391" s="2272"/>
      <c r="CD1391" s="2273"/>
      <c r="CE1391" s="76"/>
      <c r="CF1391" s="76"/>
      <c r="CG1391" s="77"/>
      <c r="CH1391" s="77"/>
      <c r="CN1391" s="85"/>
      <c r="CO1391" s="85"/>
      <c r="CP1391" s="85"/>
      <c r="CQ1391" s="85"/>
      <c r="CR1391" s="85"/>
      <c r="CS1391" s="85"/>
      <c r="CT1391" s="85"/>
      <c r="CU1391" s="85"/>
      <c r="CV1391" s="85"/>
    </row>
    <row r="1392" spans="1:100" ht="13.5" customHeight="1" x14ac:dyDescent="0.2">
      <c r="A1392" s="132" t="str">
        <f>+IF('⑧一覧からの作成用データ（異動届）'!$AC$55="印刷ＯＫ→",1,"")</f>
        <v/>
      </c>
      <c r="B1392" s="2413"/>
      <c r="C1392" s="2413"/>
      <c r="D1392" s="2396"/>
      <c r="E1392" s="2396"/>
      <c r="F1392" s="2413"/>
      <c r="G1392" s="2413"/>
      <c r="H1392" s="2396"/>
      <c r="I1392" s="2396"/>
      <c r="J1392" s="486"/>
      <c r="K1392" s="2344"/>
      <c r="L1392" s="2344"/>
      <c r="M1392" s="1559"/>
      <c r="N1392" s="2052"/>
      <c r="O1392" s="2052"/>
      <c r="P1392" s="2052"/>
      <c r="Q1392" s="2052"/>
      <c r="R1392" s="2054"/>
      <c r="S1392" s="2285"/>
      <c r="T1392" s="734"/>
      <c r="U1392" s="734"/>
      <c r="V1392" s="734"/>
      <c r="W1392" s="734"/>
      <c r="X1392" s="734"/>
      <c r="Y1392" s="734"/>
      <c r="Z1392" s="734"/>
      <c r="AA1392" s="734"/>
      <c r="AB1392" s="734"/>
      <c r="AC1392" s="734"/>
      <c r="AD1392" s="734"/>
      <c r="AE1392" s="734"/>
      <c r="AF1392" s="734"/>
      <c r="AG1392" s="734"/>
      <c r="AH1392" s="734"/>
      <c r="AI1392" s="734"/>
      <c r="AJ1392" s="734"/>
      <c r="AK1392" s="734"/>
      <c r="AL1392" s="734"/>
      <c r="AM1392" s="734"/>
      <c r="AN1392" s="2289"/>
      <c r="AO1392" s="2290"/>
      <c r="AP1392" s="2290"/>
      <c r="AQ1392" s="2290"/>
      <c r="AR1392" s="2291"/>
      <c r="AS1392" s="2296"/>
      <c r="AT1392" s="2297"/>
      <c r="AU1392" s="2297"/>
      <c r="AV1392" s="2249"/>
      <c r="AW1392" s="2300"/>
      <c r="AX1392" s="2297"/>
      <c r="AY1392" s="2297"/>
      <c r="AZ1392" s="2297"/>
      <c r="BA1392" s="2249"/>
      <c r="BB1392" s="2250"/>
      <c r="BC1392" s="2255"/>
      <c r="BD1392" s="2255"/>
      <c r="BE1392" s="2256"/>
      <c r="BF1392" s="2261"/>
      <c r="BG1392" s="2261"/>
      <c r="BH1392" s="2262"/>
      <c r="BI1392" s="2267"/>
      <c r="BJ1392" s="2267"/>
      <c r="BK1392" s="2267"/>
      <c r="BL1392" s="2267"/>
      <c r="BM1392" s="2267"/>
      <c r="BN1392" s="2267"/>
      <c r="BO1392" s="2267"/>
      <c r="BP1392" s="2267"/>
      <c r="BQ1392" s="2269"/>
      <c r="BR1392" s="2261"/>
      <c r="BS1392" s="2262"/>
      <c r="BT1392" s="2274"/>
      <c r="BU1392" s="2274"/>
      <c r="BV1392" s="2274"/>
      <c r="BW1392" s="2274"/>
      <c r="BX1392" s="2274"/>
      <c r="BY1392" s="2274"/>
      <c r="BZ1392" s="2274"/>
      <c r="CA1392" s="2274"/>
      <c r="CB1392" s="2274"/>
      <c r="CC1392" s="2274"/>
      <c r="CD1392" s="2275"/>
      <c r="CE1392" s="76"/>
      <c r="CF1392" s="76"/>
      <c r="CG1392" s="77"/>
      <c r="CH1392" s="77"/>
      <c r="CO1392" s="85"/>
      <c r="CP1392" s="85"/>
      <c r="CQ1392" s="85"/>
      <c r="CR1392" s="85"/>
      <c r="CS1392" s="85"/>
      <c r="CT1392" s="85"/>
      <c r="CU1392" s="85"/>
      <c r="CV1392" s="85"/>
    </row>
    <row r="1393" spans="1:100" ht="12.75" customHeight="1" thickBot="1" x14ac:dyDescent="0.25">
      <c r="A1393" s="132" t="str">
        <f>+IF('⑧一覧からの作成用データ（異動届）'!$AC$55="印刷ＯＫ→",1,"")</f>
        <v/>
      </c>
      <c r="B1393" s="2413"/>
      <c r="C1393" s="2413"/>
      <c r="D1393" s="2396"/>
      <c r="E1393" s="2396"/>
      <c r="F1393" s="2413"/>
      <c r="G1393" s="2413"/>
      <c r="H1393" s="2396"/>
      <c r="I1393" s="2396"/>
      <c r="J1393" s="486"/>
      <c r="K1393" s="2344"/>
      <c r="L1393" s="2344"/>
      <c r="M1393" s="2303" t="s">
        <v>477</v>
      </c>
      <c r="N1393" s="2304"/>
      <c r="O1393" s="2304"/>
      <c r="P1393" s="2304"/>
      <c r="Q1393" s="2304"/>
      <c r="R1393" s="2305"/>
      <c r="S1393" s="2312" t="str">
        <f>'⑧一覧からの作成用データ（異動届）'!$F$55&amp;""</f>
        <v/>
      </c>
      <c r="T1393" s="2313"/>
      <c r="U1393" s="2313"/>
      <c r="V1393" s="2313"/>
      <c r="W1393" s="2313"/>
      <c r="X1393" s="2313"/>
      <c r="Y1393" s="2313"/>
      <c r="Z1393" s="2313"/>
      <c r="AA1393" s="2313"/>
      <c r="AB1393" s="2313"/>
      <c r="AC1393" s="2313"/>
      <c r="AD1393" s="2313"/>
      <c r="AE1393" s="2313"/>
      <c r="AF1393" s="2313"/>
      <c r="AG1393" s="2313"/>
      <c r="AH1393" s="2313"/>
      <c r="AI1393" s="2313"/>
      <c r="AJ1393" s="2313"/>
      <c r="AK1393" s="2313"/>
      <c r="AL1393" s="2313"/>
      <c r="AM1393" s="2314"/>
      <c r="AN1393" s="2289"/>
      <c r="AO1393" s="2290"/>
      <c r="AP1393" s="2290"/>
      <c r="AQ1393" s="2290"/>
      <c r="AR1393" s="2291"/>
      <c r="AS1393" s="2298"/>
      <c r="AT1393" s="1567"/>
      <c r="AU1393" s="1567"/>
      <c r="AV1393" s="2251"/>
      <c r="AW1393" s="2301"/>
      <c r="AX1393" s="1567"/>
      <c r="AY1393" s="1567"/>
      <c r="AZ1393" s="1567"/>
      <c r="BA1393" s="2251"/>
      <c r="BB1393" s="2252"/>
      <c r="BC1393" s="2257"/>
      <c r="BD1393" s="2257"/>
      <c r="BE1393" s="2258"/>
      <c r="BF1393" s="2263"/>
      <c r="BG1393" s="2263"/>
      <c r="BH1393" s="2264"/>
      <c r="BI1393" s="2267"/>
      <c r="BJ1393" s="2267"/>
      <c r="BK1393" s="2267"/>
      <c r="BL1393" s="2267"/>
      <c r="BM1393" s="2267"/>
      <c r="BN1393" s="2267"/>
      <c r="BO1393" s="2267"/>
      <c r="BP1393" s="2267"/>
      <c r="BQ1393" s="2270"/>
      <c r="BR1393" s="2263"/>
      <c r="BS1393" s="2264"/>
      <c r="BT1393" s="2274"/>
      <c r="BU1393" s="2274"/>
      <c r="BV1393" s="2274"/>
      <c r="BW1393" s="2274"/>
      <c r="BX1393" s="2274"/>
      <c r="BY1393" s="2274"/>
      <c r="BZ1393" s="2274"/>
      <c r="CA1393" s="2274"/>
      <c r="CB1393" s="2274"/>
      <c r="CC1393" s="2274"/>
      <c r="CD1393" s="2275"/>
      <c r="CE1393" s="76"/>
      <c r="CF1393" s="76"/>
      <c r="CG1393" s="77"/>
      <c r="CH1393" s="77"/>
      <c r="CO1393" s="85"/>
      <c r="CP1393" s="85"/>
      <c r="CQ1393" s="85"/>
      <c r="CR1393" s="85"/>
      <c r="CS1393" s="85"/>
      <c r="CT1393" s="85"/>
      <c r="CU1393" s="85"/>
      <c r="CV1393" s="85"/>
    </row>
    <row r="1394" spans="1:100" ht="12.75" customHeight="1" x14ac:dyDescent="0.2">
      <c r="A1394" s="132" t="str">
        <f>+IF('⑧一覧からの作成用データ（異動届）'!$AC$55="印刷ＯＫ→",1,"")</f>
        <v/>
      </c>
      <c r="B1394" s="2413"/>
      <c r="C1394" s="2413"/>
      <c r="D1394" s="2396"/>
      <c r="E1394" s="2396"/>
      <c r="F1394" s="2413"/>
      <c r="G1394" s="2413"/>
      <c r="H1394" s="2396"/>
      <c r="I1394" s="2396"/>
      <c r="J1394" s="486"/>
      <c r="K1394" s="2344"/>
      <c r="L1394" s="2344"/>
      <c r="M1394" s="2306"/>
      <c r="N1394" s="2307"/>
      <c r="O1394" s="2307"/>
      <c r="P1394" s="2307"/>
      <c r="Q1394" s="2307"/>
      <c r="R1394" s="2308"/>
      <c r="S1394" s="1568"/>
      <c r="T1394" s="1569"/>
      <c r="U1394" s="1569"/>
      <c r="V1394" s="1569"/>
      <c r="W1394" s="1569"/>
      <c r="X1394" s="1569"/>
      <c r="Y1394" s="1569"/>
      <c r="Z1394" s="1569"/>
      <c r="AA1394" s="1569"/>
      <c r="AB1394" s="1569"/>
      <c r="AC1394" s="1569"/>
      <c r="AD1394" s="1569"/>
      <c r="AE1394" s="1569"/>
      <c r="AF1394" s="1569"/>
      <c r="AG1394" s="1569"/>
      <c r="AH1394" s="1569"/>
      <c r="AI1394" s="1569"/>
      <c r="AJ1394" s="1569"/>
      <c r="AK1394" s="1569"/>
      <c r="AL1394" s="1569"/>
      <c r="AM1394" s="1725"/>
      <c r="AN1394" s="2289"/>
      <c r="AO1394" s="2290"/>
      <c r="AP1394" s="2290"/>
      <c r="AQ1394" s="2290"/>
      <c r="AR1394" s="2291"/>
      <c r="AS1394" s="2295" t="str">
        <f>'⑧一覧からの作成用データ（異動届）'!$O$55&amp;""</f>
        <v/>
      </c>
      <c r="AT1394" s="1566"/>
      <c r="AU1394" s="1566"/>
      <c r="AV1394" s="2247" t="s">
        <v>81</v>
      </c>
      <c r="AW1394" s="2299"/>
      <c r="AX1394" s="1566" t="str">
        <f>'⑧一覧からの作成用データ（異動届）'!V55&amp;""</f>
        <v>5</v>
      </c>
      <c r="AY1394" s="1566"/>
      <c r="AZ1394" s="1566"/>
      <c r="BA1394" s="2247" t="s">
        <v>81</v>
      </c>
      <c r="BB1394" s="2248"/>
      <c r="BC1394" s="2351" t="str">
        <f>'⑧一覧からの作成用データ（異動届）'!$S$55&amp;"月"</f>
        <v>月</v>
      </c>
      <c r="BD1394" s="2352"/>
      <c r="BE1394" s="2353"/>
      <c r="BF1394" s="2360" t="s">
        <v>108</v>
      </c>
      <c r="BG1394" s="2361"/>
      <c r="BH1394" s="2361"/>
      <c r="BI1394" s="2267"/>
      <c r="BJ1394" s="2267"/>
      <c r="BK1394" s="2267"/>
      <c r="BL1394" s="2267"/>
      <c r="BM1394" s="2267"/>
      <c r="BN1394" s="2267"/>
      <c r="BO1394" s="2267"/>
      <c r="BP1394" s="2267"/>
      <c r="BQ1394" s="2364" t="s">
        <v>497</v>
      </c>
      <c r="BR1394" s="2365"/>
      <c r="BS1394" s="2365"/>
      <c r="BT1394" s="2274"/>
      <c r="BU1394" s="2274"/>
      <c r="BV1394" s="2274"/>
      <c r="BW1394" s="2274"/>
      <c r="BX1394" s="2274"/>
      <c r="BY1394" s="2274"/>
      <c r="BZ1394" s="2274"/>
      <c r="CA1394" s="2274"/>
      <c r="CB1394" s="2274"/>
      <c r="CC1394" s="2274"/>
      <c r="CD1394" s="2275"/>
      <c r="CE1394" s="76"/>
      <c r="CF1394" s="76"/>
      <c r="CG1394" s="77"/>
      <c r="CH1394" s="77"/>
      <c r="CO1394" s="85"/>
      <c r="CP1394" s="85"/>
      <c r="CQ1394" s="85"/>
      <c r="CR1394" s="85"/>
      <c r="CS1394" s="85"/>
      <c r="CT1394" s="85"/>
      <c r="CU1394" s="85"/>
      <c r="CV1394" s="85"/>
    </row>
    <row r="1395" spans="1:100" ht="12.75" customHeight="1" x14ac:dyDescent="0.2">
      <c r="A1395" s="132" t="str">
        <f>+IF('⑧一覧からの作成用データ（異動届）'!$AC$55="印刷ＯＫ→",1,"")</f>
        <v/>
      </c>
      <c r="B1395" s="2413"/>
      <c r="C1395" s="2413"/>
      <c r="D1395" s="2396"/>
      <c r="E1395" s="2396"/>
      <c r="F1395" s="2413"/>
      <c r="G1395" s="2413"/>
      <c r="H1395" s="2396"/>
      <c r="I1395" s="2396"/>
      <c r="J1395" s="486"/>
      <c r="K1395" s="2344"/>
      <c r="L1395" s="2344"/>
      <c r="M1395" s="2309"/>
      <c r="N1395" s="2310"/>
      <c r="O1395" s="2310"/>
      <c r="P1395" s="2310"/>
      <c r="Q1395" s="2310"/>
      <c r="R1395" s="2311"/>
      <c r="S1395" s="1570"/>
      <c r="T1395" s="1571"/>
      <c r="U1395" s="1571"/>
      <c r="V1395" s="1571"/>
      <c r="W1395" s="1571"/>
      <c r="X1395" s="1571"/>
      <c r="Y1395" s="1571"/>
      <c r="Z1395" s="1571"/>
      <c r="AA1395" s="1571"/>
      <c r="AB1395" s="1571"/>
      <c r="AC1395" s="1571"/>
      <c r="AD1395" s="1571"/>
      <c r="AE1395" s="1571"/>
      <c r="AF1395" s="1571"/>
      <c r="AG1395" s="1571"/>
      <c r="AH1395" s="1571"/>
      <c r="AI1395" s="1571"/>
      <c r="AJ1395" s="1571"/>
      <c r="AK1395" s="1571"/>
      <c r="AL1395" s="1571"/>
      <c r="AM1395" s="1726"/>
      <c r="AN1395" s="2289"/>
      <c r="AO1395" s="2290"/>
      <c r="AP1395" s="2290"/>
      <c r="AQ1395" s="2290"/>
      <c r="AR1395" s="2291"/>
      <c r="AS1395" s="2296"/>
      <c r="AT1395" s="2297"/>
      <c r="AU1395" s="2297"/>
      <c r="AV1395" s="2249"/>
      <c r="AW1395" s="2300"/>
      <c r="AX1395" s="2297"/>
      <c r="AY1395" s="2297"/>
      <c r="AZ1395" s="2297"/>
      <c r="BA1395" s="2249"/>
      <c r="BB1395" s="2250"/>
      <c r="BC1395" s="2354"/>
      <c r="BD1395" s="2355"/>
      <c r="BE1395" s="2356"/>
      <c r="BF1395" s="2362"/>
      <c r="BG1395" s="2363"/>
      <c r="BH1395" s="2363"/>
      <c r="BI1395" s="2267"/>
      <c r="BJ1395" s="2267"/>
      <c r="BK1395" s="2267"/>
      <c r="BL1395" s="2267"/>
      <c r="BM1395" s="2267"/>
      <c r="BN1395" s="2267"/>
      <c r="BO1395" s="2267"/>
      <c r="BP1395" s="2267"/>
      <c r="BQ1395" s="2366"/>
      <c r="BR1395" s="2367"/>
      <c r="BS1395" s="2367"/>
      <c r="BT1395" s="2274"/>
      <c r="BU1395" s="2274"/>
      <c r="BV1395" s="2274"/>
      <c r="BW1395" s="2274"/>
      <c r="BX1395" s="2274"/>
      <c r="BY1395" s="2274"/>
      <c r="BZ1395" s="2274"/>
      <c r="CA1395" s="2274"/>
      <c r="CB1395" s="2274"/>
      <c r="CC1395" s="2274"/>
      <c r="CD1395" s="2275"/>
      <c r="CE1395" s="76"/>
      <c r="CF1395" s="76"/>
      <c r="CG1395" s="77"/>
      <c r="CH1395" s="77"/>
      <c r="CN1395" s="85"/>
      <c r="CO1395" s="85"/>
      <c r="CP1395" s="85"/>
      <c r="CQ1395" s="85"/>
      <c r="CR1395" s="85"/>
      <c r="CS1395" s="85"/>
      <c r="CT1395" s="87"/>
      <c r="CU1395" s="85"/>
      <c r="CV1395" s="85"/>
    </row>
    <row r="1396" spans="1:100" ht="12.75" customHeight="1" x14ac:dyDescent="0.2">
      <c r="A1396" s="132" t="str">
        <f>+IF('⑧一覧からの作成用データ（異動届）'!$AC$55="印刷ＯＫ→",1,"")</f>
        <v/>
      </c>
      <c r="B1396" s="2413"/>
      <c r="C1396" s="2413"/>
      <c r="D1396" s="2396"/>
      <c r="E1396" s="2396"/>
      <c r="F1396" s="2413"/>
      <c r="G1396" s="2413"/>
      <c r="H1396" s="2396"/>
      <c r="I1396" s="2396"/>
      <c r="J1396" s="486"/>
      <c r="K1396" s="2344"/>
      <c r="L1396" s="2344"/>
      <c r="M1396" s="697" t="s">
        <v>5</v>
      </c>
      <c r="N1396" s="2051"/>
      <c r="O1396" s="2051"/>
      <c r="P1396" s="2051"/>
      <c r="Q1396" s="2051"/>
      <c r="R1396" s="2053"/>
      <c r="S1396" s="2370" t="str">
        <f>'⑧一覧からの作成用データ（異動届）'!$G$55&amp;""</f>
        <v/>
      </c>
      <c r="T1396" s="2371"/>
      <c r="U1396" s="2371"/>
      <c r="V1396" s="2371"/>
      <c r="W1396" s="2371"/>
      <c r="X1396" s="2371"/>
      <c r="Y1396" s="2371"/>
      <c r="Z1396" s="2371"/>
      <c r="AA1396" s="2371"/>
      <c r="AB1396" s="2371"/>
      <c r="AC1396" s="2371"/>
      <c r="AD1396" s="2371"/>
      <c r="AE1396" s="2371"/>
      <c r="AF1396" s="2371"/>
      <c r="AG1396" s="2371"/>
      <c r="AH1396" s="2371"/>
      <c r="AI1396" s="2371"/>
      <c r="AJ1396" s="2371"/>
      <c r="AK1396" s="2371"/>
      <c r="AL1396" s="2371"/>
      <c r="AM1396" s="2371"/>
      <c r="AN1396" s="2289"/>
      <c r="AO1396" s="2290"/>
      <c r="AP1396" s="2290"/>
      <c r="AQ1396" s="2290"/>
      <c r="AR1396" s="2291"/>
      <c r="AS1396" s="2298"/>
      <c r="AT1396" s="1567"/>
      <c r="AU1396" s="1567"/>
      <c r="AV1396" s="2251"/>
      <c r="AW1396" s="2301"/>
      <c r="AX1396" s="1567"/>
      <c r="AY1396" s="1567"/>
      <c r="AZ1396" s="1567"/>
      <c r="BA1396" s="2251"/>
      <c r="BB1396" s="2252"/>
      <c r="BC1396" s="2357"/>
      <c r="BD1396" s="2358"/>
      <c r="BE1396" s="2359"/>
      <c r="BF1396" s="2362"/>
      <c r="BG1396" s="2363"/>
      <c r="BH1396" s="2363"/>
      <c r="BI1396" s="2267"/>
      <c r="BJ1396" s="2267"/>
      <c r="BK1396" s="2267"/>
      <c r="BL1396" s="2267"/>
      <c r="BM1396" s="2267"/>
      <c r="BN1396" s="2267"/>
      <c r="BO1396" s="2267"/>
      <c r="BP1396" s="2267"/>
      <c r="BQ1396" s="2366"/>
      <c r="BR1396" s="2367"/>
      <c r="BS1396" s="2367"/>
      <c r="BT1396" s="2274"/>
      <c r="BU1396" s="2274"/>
      <c r="BV1396" s="2274"/>
      <c r="BW1396" s="2274"/>
      <c r="BX1396" s="2274"/>
      <c r="BY1396" s="2274"/>
      <c r="BZ1396" s="2274"/>
      <c r="CA1396" s="2274"/>
      <c r="CB1396" s="2274"/>
      <c r="CC1396" s="2274"/>
      <c r="CD1396" s="2275"/>
      <c r="CE1396" s="76"/>
      <c r="CF1396" s="76"/>
      <c r="CG1396" s="77"/>
      <c r="CH1396" s="77"/>
      <c r="CN1396" s="85"/>
      <c r="CO1396" s="85"/>
      <c r="CP1396" s="85"/>
      <c r="CQ1396" s="85"/>
      <c r="CR1396" s="85"/>
      <c r="CS1396" s="85"/>
      <c r="CT1396" s="85"/>
      <c r="CU1396" s="85"/>
      <c r="CV1396" s="85"/>
    </row>
    <row r="1397" spans="1:100" ht="12.75" customHeight="1" x14ac:dyDescent="0.2">
      <c r="A1397" s="132" t="str">
        <f>+IF('⑧一覧からの作成用データ（異動届）'!$AC$55="印刷ＯＫ→",1,"")</f>
        <v/>
      </c>
      <c r="B1397" s="2413"/>
      <c r="C1397" s="2413"/>
      <c r="D1397" s="2396"/>
      <c r="E1397" s="2396"/>
      <c r="F1397" s="2413"/>
      <c r="G1397" s="2413"/>
      <c r="H1397" s="2396"/>
      <c r="I1397" s="2396"/>
      <c r="J1397" s="486"/>
      <c r="K1397" s="2344"/>
      <c r="L1397" s="2344"/>
      <c r="M1397" s="2165"/>
      <c r="N1397" s="1564"/>
      <c r="O1397" s="1564"/>
      <c r="P1397" s="1564"/>
      <c r="Q1397" s="1564"/>
      <c r="R1397" s="1565"/>
      <c r="S1397" s="2372"/>
      <c r="T1397" s="2373"/>
      <c r="U1397" s="2373"/>
      <c r="V1397" s="2373"/>
      <c r="W1397" s="2373"/>
      <c r="X1397" s="2373"/>
      <c r="Y1397" s="2373"/>
      <c r="Z1397" s="2373"/>
      <c r="AA1397" s="2373"/>
      <c r="AB1397" s="2373"/>
      <c r="AC1397" s="2373"/>
      <c r="AD1397" s="2373"/>
      <c r="AE1397" s="2373"/>
      <c r="AF1397" s="2373"/>
      <c r="AG1397" s="2373"/>
      <c r="AH1397" s="2373"/>
      <c r="AI1397" s="2373"/>
      <c r="AJ1397" s="2373"/>
      <c r="AK1397" s="2373"/>
      <c r="AL1397" s="2373"/>
      <c r="AM1397" s="2373"/>
      <c r="AN1397" s="2289"/>
      <c r="AO1397" s="2290"/>
      <c r="AP1397" s="2290"/>
      <c r="AQ1397" s="2290"/>
      <c r="AR1397" s="2291"/>
      <c r="AS1397" s="2376" t="str">
        <f>TEXT('⑧一覧からの作成用データ（異動届）'!$P$55,"#,##0")&amp;""</f>
        <v>0</v>
      </c>
      <c r="AT1397" s="2376"/>
      <c r="AU1397" s="2376"/>
      <c r="AV1397" s="2376"/>
      <c r="AW1397" s="2376"/>
      <c r="AX1397" s="2232" t="str">
        <f>TEXT('⑧一覧からの作成用データ（異動届）'!$W$55,"#,##0")&amp;""</f>
        <v>左記（ア）（イ）を入力してください</v>
      </c>
      <c r="AY1397" s="2232"/>
      <c r="AZ1397" s="2232"/>
      <c r="BA1397" s="2232"/>
      <c r="BB1397" s="2233"/>
      <c r="BC1397" s="2238" t="str">
        <f>'⑧一覧からの作成用データ（異動届）'!$T$55&amp;"日"</f>
        <v>日</v>
      </c>
      <c r="BD1397" s="2239"/>
      <c r="BE1397" s="2240"/>
      <c r="BF1397" s="2362"/>
      <c r="BG1397" s="2363"/>
      <c r="BH1397" s="2363"/>
      <c r="BI1397" s="2267"/>
      <c r="BJ1397" s="2267"/>
      <c r="BK1397" s="2267"/>
      <c r="BL1397" s="2267"/>
      <c r="BM1397" s="2267"/>
      <c r="BN1397" s="2267"/>
      <c r="BO1397" s="2267"/>
      <c r="BP1397" s="2267"/>
      <c r="BQ1397" s="2366"/>
      <c r="BR1397" s="2367"/>
      <c r="BS1397" s="2367"/>
      <c r="BT1397" s="2274"/>
      <c r="BU1397" s="2274"/>
      <c r="BV1397" s="2274"/>
      <c r="BW1397" s="2274"/>
      <c r="BX1397" s="2274"/>
      <c r="BY1397" s="2274"/>
      <c r="BZ1397" s="2274"/>
      <c r="CA1397" s="2274"/>
      <c r="CB1397" s="2274"/>
      <c r="CC1397" s="2274"/>
      <c r="CD1397" s="2275"/>
      <c r="CE1397" s="76"/>
      <c r="CF1397" s="76"/>
      <c r="CG1397" s="77"/>
      <c r="CH1397" s="77"/>
      <c r="CN1397" s="85"/>
      <c r="CO1397" s="85"/>
      <c r="CP1397" s="85"/>
      <c r="CQ1397" s="85"/>
      <c r="CR1397" s="85"/>
      <c r="CS1397" s="85"/>
      <c r="CT1397" s="85"/>
      <c r="CU1397" s="85"/>
      <c r="CV1397" s="85"/>
    </row>
    <row r="1398" spans="1:100" ht="12.75" customHeight="1" x14ac:dyDescent="0.2">
      <c r="A1398" s="132" t="str">
        <f>+IF('⑧一覧からの作成用データ（異動届）'!$AC$55="印刷ＯＫ→",1,"")</f>
        <v/>
      </c>
      <c r="B1398" s="2413"/>
      <c r="C1398" s="2413"/>
      <c r="D1398" s="2396"/>
      <c r="E1398" s="2396"/>
      <c r="F1398" s="2413"/>
      <c r="G1398" s="2413"/>
      <c r="H1398" s="2396"/>
      <c r="I1398" s="2396"/>
      <c r="J1398" s="486"/>
      <c r="K1398" s="2344"/>
      <c r="L1398" s="2344"/>
      <c r="M1398" s="2165"/>
      <c r="N1398" s="1564"/>
      <c r="O1398" s="1564"/>
      <c r="P1398" s="1564"/>
      <c r="Q1398" s="1564"/>
      <c r="R1398" s="1565"/>
      <c r="S1398" s="2372"/>
      <c r="T1398" s="2373"/>
      <c r="U1398" s="2373"/>
      <c r="V1398" s="2373"/>
      <c r="W1398" s="2373"/>
      <c r="X1398" s="2373"/>
      <c r="Y1398" s="2373"/>
      <c r="Z1398" s="2373"/>
      <c r="AA1398" s="2373"/>
      <c r="AB1398" s="2373"/>
      <c r="AC1398" s="2373"/>
      <c r="AD1398" s="2373"/>
      <c r="AE1398" s="2373"/>
      <c r="AF1398" s="2373"/>
      <c r="AG1398" s="2373"/>
      <c r="AH1398" s="2373"/>
      <c r="AI1398" s="2373"/>
      <c r="AJ1398" s="2373"/>
      <c r="AK1398" s="2373"/>
      <c r="AL1398" s="2373"/>
      <c r="AM1398" s="2373"/>
      <c r="AN1398" s="2289"/>
      <c r="AO1398" s="2290"/>
      <c r="AP1398" s="2290"/>
      <c r="AQ1398" s="2290"/>
      <c r="AR1398" s="2291"/>
      <c r="AS1398" s="2376"/>
      <c r="AT1398" s="2376"/>
      <c r="AU1398" s="2376"/>
      <c r="AV1398" s="2376"/>
      <c r="AW1398" s="2376"/>
      <c r="AX1398" s="2234"/>
      <c r="AY1398" s="2234"/>
      <c r="AZ1398" s="2234"/>
      <c r="BA1398" s="2234"/>
      <c r="BB1398" s="2235"/>
      <c r="BC1398" s="2241"/>
      <c r="BD1398" s="2242"/>
      <c r="BE1398" s="2243"/>
      <c r="BF1398" s="2278" t="s">
        <v>458</v>
      </c>
      <c r="BG1398" s="2280" t="s">
        <v>107</v>
      </c>
      <c r="BH1398" s="2280"/>
      <c r="BI1398" s="2280"/>
      <c r="BJ1398" s="2280"/>
      <c r="BK1398" s="2280"/>
      <c r="BL1398" s="2280"/>
      <c r="BM1398" s="2280"/>
      <c r="BN1398" s="2280"/>
      <c r="BO1398" s="610"/>
      <c r="BP1398" s="2281" t="s">
        <v>459</v>
      </c>
      <c r="BQ1398" s="2366"/>
      <c r="BR1398" s="2367"/>
      <c r="BS1398" s="2367"/>
      <c r="BT1398" s="2274"/>
      <c r="BU1398" s="2274"/>
      <c r="BV1398" s="2274"/>
      <c r="BW1398" s="2274"/>
      <c r="BX1398" s="2274"/>
      <c r="BY1398" s="2274"/>
      <c r="BZ1398" s="2274"/>
      <c r="CA1398" s="2274"/>
      <c r="CB1398" s="2274"/>
      <c r="CC1398" s="2274"/>
      <c r="CD1398" s="2275"/>
      <c r="CE1398" s="76"/>
      <c r="CF1398" s="76"/>
      <c r="CG1398" s="88"/>
      <c r="CH1398" s="88"/>
      <c r="CN1398" s="85"/>
      <c r="CO1398" s="85"/>
      <c r="CP1398" s="85"/>
      <c r="CQ1398" s="85"/>
      <c r="CR1398" s="85"/>
      <c r="CS1398" s="85"/>
      <c r="CT1398" s="85"/>
      <c r="CU1398" s="85"/>
      <c r="CV1398" s="85"/>
    </row>
    <row r="1399" spans="1:100" ht="12.75" customHeight="1" thickBot="1" x14ac:dyDescent="0.25">
      <c r="A1399" s="132" t="str">
        <f>+IF('⑧一覧からの作成用データ（異動届）'!$AC$55="印刷ＯＫ→",1,"")</f>
        <v/>
      </c>
      <c r="B1399" s="2413"/>
      <c r="C1399" s="2413"/>
      <c r="D1399" s="2396"/>
      <c r="E1399" s="2396"/>
      <c r="F1399" s="2413"/>
      <c r="G1399" s="2413"/>
      <c r="H1399" s="2396"/>
      <c r="I1399" s="2396"/>
      <c r="J1399" s="486"/>
      <c r="K1399" s="2344"/>
      <c r="L1399" s="2344"/>
      <c r="M1399" s="1559"/>
      <c r="N1399" s="2052"/>
      <c r="O1399" s="2052"/>
      <c r="P1399" s="2052"/>
      <c r="Q1399" s="2052"/>
      <c r="R1399" s="2054"/>
      <c r="S1399" s="2374"/>
      <c r="T1399" s="2375"/>
      <c r="U1399" s="2375"/>
      <c r="V1399" s="2375"/>
      <c r="W1399" s="2375"/>
      <c r="X1399" s="2375"/>
      <c r="Y1399" s="2375"/>
      <c r="Z1399" s="2375"/>
      <c r="AA1399" s="2375"/>
      <c r="AB1399" s="2375"/>
      <c r="AC1399" s="2375"/>
      <c r="AD1399" s="2375"/>
      <c r="AE1399" s="2375"/>
      <c r="AF1399" s="2375"/>
      <c r="AG1399" s="2375"/>
      <c r="AH1399" s="2375"/>
      <c r="AI1399" s="2375"/>
      <c r="AJ1399" s="2375"/>
      <c r="AK1399" s="2375"/>
      <c r="AL1399" s="2375"/>
      <c r="AM1399" s="2375"/>
      <c r="AN1399" s="2292"/>
      <c r="AO1399" s="2293"/>
      <c r="AP1399" s="2293"/>
      <c r="AQ1399" s="2293"/>
      <c r="AR1399" s="2294"/>
      <c r="AS1399" s="2377"/>
      <c r="AT1399" s="2377"/>
      <c r="AU1399" s="2377"/>
      <c r="AV1399" s="2377"/>
      <c r="AW1399" s="2377"/>
      <c r="AX1399" s="2236"/>
      <c r="AY1399" s="2236"/>
      <c r="AZ1399" s="2236"/>
      <c r="BA1399" s="2236"/>
      <c r="BB1399" s="2237"/>
      <c r="BC1399" s="2244"/>
      <c r="BD1399" s="2245"/>
      <c r="BE1399" s="2246"/>
      <c r="BF1399" s="2279"/>
      <c r="BG1399" s="2283"/>
      <c r="BH1399" s="2283"/>
      <c r="BI1399" s="2283"/>
      <c r="BJ1399" s="2283"/>
      <c r="BK1399" s="2283"/>
      <c r="BL1399" s="2283"/>
      <c r="BM1399" s="2283"/>
      <c r="BN1399" s="2283"/>
      <c r="BO1399" s="611"/>
      <c r="BP1399" s="2282"/>
      <c r="BQ1399" s="2368"/>
      <c r="BR1399" s="2369"/>
      <c r="BS1399" s="2369"/>
      <c r="BT1399" s="2276"/>
      <c r="BU1399" s="2276"/>
      <c r="BV1399" s="2276"/>
      <c r="BW1399" s="2276"/>
      <c r="BX1399" s="2276"/>
      <c r="BY1399" s="2276"/>
      <c r="BZ1399" s="2276"/>
      <c r="CA1399" s="2276"/>
      <c r="CB1399" s="2276"/>
      <c r="CC1399" s="2276"/>
      <c r="CD1399" s="2277"/>
      <c r="CE1399" s="89"/>
      <c r="CF1399" s="89"/>
      <c r="CG1399" s="88"/>
      <c r="CH1399" s="88"/>
      <c r="CN1399" s="85"/>
      <c r="CO1399" s="85"/>
      <c r="CP1399" s="85"/>
      <c r="CQ1399" s="85"/>
      <c r="CR1399" s="85"/>
      <c r="CS1399" s="85"/>
      <c r="CT1399" s="85"/>
      <c r="CU1399" s="85"/>
      <c r="CV1399" s="85"/>
    </row>
    <row r="1400" spans="1:100" ht="6.75" customHeight="1" x14ac:dyDescent="0.2">
      <c r="A1400" s="132" t="str">
        <f>+IF('⑧一覧からの作成用データ（異動届）'!$AC$55="印刷ＯＫ→",1,"")</f>
        <v/>
      </c>
      <c r="B1400" s="2413"/>
      <c r="C1400" s="2413"/>
      <c r="D1400" s="2396"/>
      <c r="E1400" s="2396"/>
      <c r="F1400" s="2413"/>
      <c r="G1400" s="2413"/>
      <c r="H1400" s="2396"/>
      <c r="I1400" s="2396"/>
      <c r="J1400" s="486"/>
      <c r="K1400" s="2211" t="s">
        <v>308</v>
      </c>
      <c r="L1400" s="2211"/>
      <c r="M1400" s="2211"/>
      <c r="N1400" s="2211"/>
      <c r="O1400" s="2211"/>
      <c r="P1400" s="2211"/>
      <c r="Q1400" s="2211"/>
      <c r="R1400" s="2211"/>
      <c r="S1400" s="2211"/>
      <c r="T1400" s="2211"/>
      <c r="U1400" s="2211"/>
      <c r="V1400" s="2211"/>
      <c r="W1400" s="2211"/>
      <c r="X1400" s="2211"/>
      <c r="Y1400" s="2211"/>
      <c r="Z1400" s="2211"/>
      <c r="AA1400" s="2211"/>
      <c r="AB1400" s="2211"/>
      <c r="AC1400" s="2211"/>
      <c r="AD1400" s="2211"/>
      <c r="AE1400" s="2211"/>
      <c r="AF1400" s="2211"/>
      <c r="AG1400" s="2211"/>
      <c r="AH1400" s="2211"/>
      <c r="AI1400" s="2211"/>
      <c r="AJ1400" s="2211"/>
      <c r="AK1400" s="2211"/>
      <c r="AL1400" s="2211"/>
      <c r="AM1400" s="2211"/>
      <c r="AN1400" s="2212"/>
      <c r="AO1400" s="2212"/>
      <c r="AP1400" s="2212"/>
      <c r="AQ1400" s="2212"/>
      <c r="AR1400" s="2212"/>
      <c r="AS1400" s="2212"/>
      <c r="AT1400" s="2212"/>
      <c r="AU1400" s="2212"/>
      <c r="AV1400" s="2212"/>
      <c r="AW1400" s="2212"/>
      <c r="AX1400" s="2212"/>
      <c r="AY1400" s="2212"/>
      <c r="AZ1400" s="2212"/>
      <c r="BA1400" s="2212"/>
      <c r="BB1400" s="2212"/>
      <c r="BC1400" s="2212"/>
      <c r="BD1400" s="2212"/>
      <c r="BE1400" s="2212"/>
      <c r="BF1400" s="2211"/>
      <c r="BG1400" s="76"/>
      <c r="BH1400" s="76"/>
      <c r="BI1400" s="76"/>
      <c r="BJ1400" s="76"/>
      <c r="BK1400" s="76"/>
      <c r="BL1400" s="76"/>
      <c r="BM1400" s="76"/>
      <c r="BN1400" s="76"/>
      <c r="BO1400" s="76"/>
      <c r="BP1400" s="76"/>
      <c r="BQ1400" s="76"/>
      <c r="BR1400" s="76"/>
      <c r="BS1400" s="76"/>
      <c r="BT1400" s="76"/>
      <c r="BU1400" s="76"/>
      <c r="BV1400" s="76"/>
      <c r="BW1400" s="76"/>
      <c r="BX1400" s="76"/>
      <c r="BY1400" s="76"/>
      <c r="BZ1400" s="76"/>
      <c r="CA1400" s="76"/>
      <c r="CB1400" s="89"/>
      <c r="CC1400" s="89"/>
      <c r="CD1400" s="89"/>
      <c r="CE1400" s="89"/>
      <c r="CF1400" s="89"/>
      <c r="CG1400" s="88"/>
      <c r="CH1400" s="88"/>
      <c r="CN1400" s="85"/>
      <c r="CO1400" s="85"/>
      <c r="CP1400" s="85"/>
      <c r="CQ1400" s="85"/>
      <c r="CR1400" s="85"/>
      <c r="CS1400" s="85"/>
      <c r="CT1400" s="85"/>
      <c r="CU1400" s="85"/>
      <c r="CV1400" s="85"/>
    </row>
    <row r="1401" spans="1:100" ht="16.5" customHeight="1" thickBot="1" x14ac:dyDescent="0.25">
      <c r="A1401" s="132" t="str">
        <f>+IF('⑧一覧からの作成用データ（異動届）'!$AC$55="印刷ＯＫ→",1,"")</f>
        <v/>
      </c>
      <c r="B1401" s="2413"/>
      <c r="C1401" s="2413"/>
      <c r="D1401" s="2396"/>
      <c r="E1401" s="2396"/>
      <c r="F1401" s="2413"/>
      <c r="G1401" s="2413"/>
      <c r="H1401" s="2396"/>
      <c r="I1401" s="2396"/>
      <c r="J1401" s="486"/>
      <c r="K1401" s="2212"/>
      <c r="L1401" s="2212"/>
      <c r="M1401" s="2212"/>
      <c r="N1401" s="2212"/>
      <c r="O1401" s="2212"/>
      <c r="P1401" s="2212"/>
      <c r="Q1401" s="2212"/>
      <c r="R1401" s="2212"/>
      <c r="S1401" s="2212"/>
      <c r="T1401" s="2212"/>
      <c r="U1401" s="2212"/>
      <c r="V1401" s="2212"/>
      <c r="W1401" s="2212"/>
      <c r="X1401" s="2212"/>
      <c r="Y1401" s="2212"/>
      <c r="Z1401" s="2212"/>
      <c r="AA1401" s="2212"/>
      <c r="AB1401" s="2212"/>
      <c r="AC1401" s="2212"/>
      <c r="AD1401" s="2212"/>
      <c r="AE1401" s="2212"/>
      <c r="AF1401" s="2212"/>
      <c r="AG1401" s="2212"/>
      <c r="AH1401" s="2212"/>
      <c r="AI1401" s="2212"/>
      <c r="AJ1401" s="2212"/>
      <c r="AK1401" s="2212"/>
      <c r="AL1401" s="2212"/>
      <c r="AM1401" s="2212"/>
      <c r="AN1401" s="2212"/>
      <c r="AO1401" s="2212"/>
      <c r="AP1401" s="2212"/>
      <c r="AQ1401" s="2212"/>
      <c r="AR1401" s="2212"/>
      <c r="AS1401" s="2212"/>
      <c r="AT1401" s="2212"/>
      <c r="AU1401" s="2212"/>
      <c r="AV1401" s="2212"/>
      <c r="AW1401" s="2212"/>
      <c r="AX1401" s="2212"/>
      <c r="AY1401" s="2212"/>
      <c r="AZ1401" s="2212"/>
      <c r="BA1401" s="2212"/>
      <c r="BB1401" s="2212"/>
      <c r="BC1401" s="2212"/>
      <c r="BD1401" s="2212"/>
      <c r="BE1401" s="2212"/>
      <c r="BF1401" s="2212"/>
      <c r="BG1401" s="89"/>
      <c r="BH1401" s="89"/>
      <c r="BI1401" s="89"/>
      <c r="BJ1401" s="89"/>
      <c r="BK1401" s="89"/>
      <c r="BL1401" s="89"/>
      <c r="BM1401" s="89"/>
      <c r="BN1401" s="89"/>
      <c r="BO1401" s="89"/>
      <c r="BP1401" s="89"/>
      <c r="BQ1401" s="89"/>
      <c r="BR1401" s="89"/>
      <c r="BS1401" s="89"/>
      <c r="BT1401" s="89"/>
      <c r="BU1401" s="89"/>
      <c r="BV1401" s="89"/>
      <c r="BW1401" s="89"/>
      <c r="BX1401" s="89"/>
      <c r="BY1401" s="89"/>
      <c r="BZ1401" s="89"/>
      <c r="CA1401" s="89"/>
      <c r="CB1401" s="89"/>
      <c r="CC1401" s="89"/>
      <c r="CD1401" s="89"/>
      <c r="CE1401" s="89"/>
      <c r="CF1401" s="89"/>
      <c r="CG1401" s="77"/>
      <c r="CH1401" s="77"/>
      <c r="CN1401" s="85"/>
      <c r="CO1401" s="85"/>
      <c r="CP1401" s="85"/>
      <c r="CQ1401" s="85"/>
      <c r="CR1401" s="85"/>
      <c r="CS1401" s="85"/>
      <c r="CT1401" s="85"/>
      <c r="CU1401" s="85"/>
      <c r="CV1401" s="85"/>
    </row>
    <row r="1402" spans="1:100" ht="16.5" customHeight="1" x14ac:dyDescent="0.2">
      <c r="A1402" s="132" t="str">
        <f>+IF('⑧一覧からの作成用データ（異動届）'!$AC$55="印刷ＯＫ→",1,"")</f>
        <v/>
      </c>
      <c r="B1402" s="2413"/>
      <c r="C1402" s="2413"/>
      <c r="D1402" s="2396"/>
      <c r="E1402" s="2396"/>
      <c r="F1402" s="2413"/>
      <c r="G1402" s="2413"/>
      <c r="H1402" s="2396"/>
      <c r="I1402" s="2396"/>
      <c r="J1402" s="486"/>
      <c r="K1402" s="2213" t="s">
        <v>35</v>
      </c>
      <c r="L1402" s="2213"/>
      <c r="M1402" s="2213"/>
      <c r="N1402" s="1692" t="s">
        <v>460</v>
      </c>
      <c r="O1402" s="1693"/>
      <c r="P1402" s="1693"/>
      <c r="Q1402" s="1693"/>
      <c r="R1402" s="1693"/>
      <c r="S1402" s="1693"/>
      <c r="T1402" s="1693"/>
      <c r="U1402" s="2214"/>
      <c r="V1402" s="2215"/>
      <c r="W1402" s="2215"/>
      <c r="X1402" s="2215"/>
      <c r="Y1402" s="2215"/>
      <c r="Z1402" s="2215"/>
      <c r="AA1402" s="2215"/>
      <c r="AB1402" s="2215"/>
      <c r="AC1402" s="2215"/>
      <c r="AD1402" s="2215"/>
      <c r="AE1402" s="2215"/>
      <c r="AF1402" s="2215"/>
      <c r="AG1402" s="2215"/>
      <c r="AH1402" s="2216"/>
      <c r="AI1402" s="2220" t="s">
        <v>229</v>
      </c>
      <c r="AJ1402" s="2221"/>
      <c r="AK1402" s="2222"/>
      <c r="AL1402" s="2226" t="s">
        <v>39</v>
      </c>
      <c r="AM1402" s="2227"/>
      <c r="AN1402" s="2227"/>
      <c r="AO1402" s="2227"/>
      <c r="AP1402" s="2227"/>
      <c r="AQ1402" s="2227"/>
      <c r="AR1402" s="2227"/>
      <c r="AS1402" s="2228"/>
      <c r="AT1402" s="2077"/>
      <c r="AU1402" s="2077"/>
      <c r="AV1402" s="2077"/>
      <c r="AW1402" s="2077"/>
      <c r="AX1402" s="2077"/>
      <c r="AY1402" s="2077"/>
      <c r="AZ1402" s="2077"/>
      <c r="BA1402" s="2077"/>
      <c r="BB1402" s="2077"/>
      <c r="BC1402" s="2077"/>
      <c r="BD1402" s="2077"/>
      <c r="BE1402" s="2177"/>
      <c r="BF1402" s="2178"/>
      <c r="BG1402" s="2199" t="s">
        <v>40</v>
      </c>
      <c r="BH1402" s="2200"/>
      <c r="BI1402" s="2200"/>
      <c r="BJ1402" s="2200"/>
      <c r="BK1402" s="2200"/>
      <c r="BL1402" s="2200"/>
      <c r="BM1402" s="2200"/>
      <c r="BN1402" s="2200"/>
      <c r="BO1402" s="2200"/>
      <c r="BP1402" s="2200"/>
      <c r="BQ1402" s="2200"/>
      <c r="BR1402" s="2202" t="str">
        <f>IF('⑧一覧からの作成用データ（異動届）'!$Y$55="","",TEXT('⑧一覧からの作成用データ（異動届）'!$Y$55,"#,##0")&amp;"")</f>
        <v/>
      </c>
      <c r="BS1402" s="2203"/>
      <c r="BT1402" s="2203"/>
      <c r="BU1402" s="2203"/>
      <c r="BV1402" s="2203"/>
      <c r="BW1402" s="2203"/>
      <c r="BX1402" s="2203"/>
      <c r="BY1402" s="2203"/>
      <c r="BZ1402" s="2204"/>
      <c r="CA1402" s="2208" t="s">
        <v>7</v>
      </c>
      <c r="CB1402" s="2208"/>
      <c r="CC1402" s="2208"/>
      <c r="CD1402" s="2209"/>
      <c r="CE1402" s="23"/>
      <c r="CF1402" s="76"/>
      <c r="CG1402" s="77"/>
      <c r="CH1402" s="77"/>
      <c r="CN1402" s="85"/>
      <c r="CO1402" s="85"/>
      <c r="CP1402" s="85"/>
      <c r="CQ1402" s="85"/>
      <c r="CR1402" s="85"/>
      <c r="CS1402" s="85"/>
      <c r="CT1402" s="85"/>
      <c r="CU1402" s="85"/>
      <c r="CV1402" s="85"/>
    </row>
    <row r="1403" spans="1:100" ht="16.5" customHeight="1" thickBot="1" x14ac:dyDescent="0.25">
      <c r="A1403" s="132" t="str">
        <f>+IF('⑧一覧からの作成用データ（異動届）'!$AC$55="印刷ＯＫ→",1,"")</f>
        <v/>
      </c>
      <c r="B1403" s="2413"/>
      <c r="C1403" s="2413"/>
      <c r="D1403" s="2396"/>
      <c r="E1403" s="2396"/>
      <c r="F1403" s="2413"/>
      <c r="G1403" s="2413"/>
      <c r="H1403" s="2396"/>
      <c r="I1403" s="2396"/>
      <c r="J1403" s="486"/>
      <c r="K1403" s="2213"/>
      <c r="L1403" s="2213"/>
      <c r="M1403" s="2213"/>
      <c r="N1403" s="1698"/>
      <c r="O1403" s="1699"/>
      <c r="P1403" s="1699"/>
      <c r="Q1403" s="1699"/>
      <c r="R1403" s="1699"/>
      <c r="S1403" s="1699"/>
      <c r="T1403" s="1699"/>
      <c r="U1403" s="2217"/>
      <c r="V1403" s="2218"/>
      <c r="W1403" s="2218"/>
      <c r="X1403" s="2218"/>
      <c r="Y1403" s="2218"/>
      <c r="Z1403" s="2218"/>
      <c r="AA1403" s="2218"/>
      <c r="AB1403" s="2218"/>
      <c r="AC1403" s="2218"/>
      <c r="AD1403" s="2218"/>
      <c r="AE1403" s="2218"/>
      <c r="AF1403" s="2218"/>
      <c r="AG1403" s="2218"/>
      <c r="AH1403" s="2219"/>
      <c r="AI1403" s="2223"/>
      <c r="AJ1403" s="2224"/>
      <c r="AK1403" s="2225"/>
      <c r="AL1403" s="2229"/>
      <c r="AM1403" s="2230"/>
      <c r="AN1403" s="2230"/>
      <c r="AO1403" s="2230"/>
      <c r="AP1403" s="2230"/>
      <c r="AQ1403" s="2230"/>
      <c r="AR1403" s="2230"/>
      <c r="AS1403" s="2231"/>
      <c r="AT1403" s="2077"/>
      <c r="AU1403" s="2077"/>
      <c r="AV1403" s="2077"/>
      <c r="AW1403" s="2077"/>
      <c r="AX1403" s="2077"/>
      <c r="AY1403" s="2077"/>
      <c r="AZ1403" s="2077"/>
      <c r="BA1403" s="2077"/>
      <c r="BB1403" s="2077"/>
      <c r="BC1403" s="2077"/>
      <c r="BD1403" s="2077"/>
      <c r="BE1403" s="2198"/>
      <c r="BF1403" s="2196"/>
      <c r="BG1403" s="2201"/>
      <c r="BH1403" s="1530"/>
      <c r="BI1403" s="1530"/>
      <c r="BJ1403" s="1530"/>
      <c r="BK1403" s="1530"/>
      <c r="BL1403" s="1530"/>
      <c r="BM1403" s="1530"/>
      <c r="BN1403" s="1530"/>
      <c r="BO1403" s="1530"/>
      <c r="BP1403" s="1530"/>
      <c r="BQ1403" s="1530"/>
      <c r="BR1403" s="2205"/>
      <c r="BS1403" s="2206"/>
      <c r="BT1403" s="2206"/>
      <c r="BU1403" s="2206"/>
      <c r="BV1403" s="2206"/>
      <c r="BW1403" s="2206"/>
      <c r="BX1403" s="2206"/>
      <c r="BY1403" s="2206"/>
      <c r="BZ1403" s="2207"/>
      <c r="CA1403" s="1632"/>
      <c r="CB1403" s="1632"/>
      <c r="CC1403" s="1632"/>
      <c r="CD1403" s="2210"/>
      <c r="CE1403" s="76"/>
      <c r="CF1403" s="76"/>
      <c r="CG1403" s="77"/>
      <c r="CH1403" s="77"/>
      <c r="CN1403" s="85"/>
      <c r="CO1403" s="85"/>
      <c r="CP1403" s="85"/>
      <c r="CQ1403" s="85"/>
      <c r="CR1403" s="85"/>
      <c r="CS1403" s="85"/>
      <c r="CT1403" s="85"/>
      <c r="CU1403" s="85"/>
      <c r="CV1403" s="85"/>
    </row>
    <row r="1404" spans="1:100" ht="16.5" customHeight="1" x14ac:dyDescent="0.2">
      <c r="A1404" s="132" t="str">
        <f>+IF('⑧一覧からの作成用データ（異動届）'!$AC$55="印刷ＯＫ→",1,"")</f>
        <v/>
      </c>
      <c r="B1404" s="2413"/>
      <c r="C1404" s="2413"/>
      <c r="D1404" s="2396"/>
      <c r="E1404" s="2396"/>
      <c r="F1404" s="2413"/>
      <c r="G1404" s="2413"/>
      <c r="H1404" s="2396"/>
      <c r="I1404" s="2396"/>
      <c r="J1404" s="486"/>
      <c r="K1404" s="2213"/>
      <c r="L1404" s="2213"/>
      <c r="M1404" s="2213"/>
      <c r="N1404" s="2168" t="s">
        <v>21</v>
      </c>
      <c r="O1404" s="2169"/>
      <c r="P1404" s="2169"/>
      <c r="Q1404" s="2169"/>
      <c r="R1404" s="2169"/>
      <c r="S1404" s="2169"/>
      <c r="T1404" s="2170"/>
      <c r="U1404" s="2177" t="s">
        <v>461</v>
      </c>
      <c r="V1404" s="2178"/>
      <c r="W1404" s="2179"/>
      <c r="X1404" s="2179"/>
      <c r="Y1404" s="2179"/>
      <c r="Z1404" s="2179"/>
      <c r="AA1404" s="2179"/>
      <c r="AB1404" s="2179"/>
      <c r="AC1404" s="2179"/>
      <c r="AD1404" s="2179"/>
      <c r="AE1404" s="63"/>
      <c r="AF1404" s="63"/>
      <c r="AG1404" s="63"/>
      <c r="AH1404" s="63"/>
      <c r="AI1404" s="63"/>
      <c r="AJ1404" s="63"/>
      <c r="AK1404" s="63"/>
      <c r="AL1404" s="63"/>
      <c r="AM1404" s="63"/>
      <c r="AN1404" s="63"/>
      <c r="AO1404" s="64"/>
      <c r="AP1404" s="2180" t="s">
        <v>38</v>
      </c>
      <c r="AQ1404" s="2181"/>
      <c r="AR1404" s="2073" t="s">
        <v>33</v>
      </c>
      <c r="AS1404" s="2074"/>
      <c r="AT1404" s="2077"/>
      <c r="AU1404" s="2077"/>
      <c r="AV1404" s="2077"/>
      <c r="AW1404" s="2077"/>
      <c r="AX1404" s="2077"/>
      <c r="AY1404" s="2077"/>
      <c r="AZ1404" s="2077"/>
      <c r="BA1404" s="2077"/>
      <c r="BB1404" s="2077"/>
      <c r="BC1404" s="2077"/>
      <c r="BD1404" s="2077"/>
      <c r="BE1404" s="2077"/>
      <c r="BF1404" s="2078"/>
      <c r="BG1404" s="57"/>
      <c r="BH1404" s="76"/>
      <c r="BI1404" s="76"/>
      <c r="BJ1404" s="2057" t="str">
        <f>'⑧一覧からの作成用データ（異動届）'!$X$55&amp;""</f>
        <v/>
      </c>
      <c r="BK1404" s="2058"/>
      <c r="BL1404" s="2058"/>
      <c r="BM1404" s="2058"/>
      <c r="BN1404" s="2058"/>
      <c r="BO1404" s="2059"/>
      <c r="BP1404" s="1720" t="s">
        <v>311</v>
      </c>
      <c r="BQ1404" s="2063"/>
      <c r="BR1404" s="2063"/>
      <c r="BS1404" s="2063"/>
      <c r="BT1404" s="2063"/>
      <c r="BU1404" s="2063"/>
      <c r="BV1404" s="2063"/>
      <c r="BW1404" s="2063"/>
      <c r="BX1404" s="2063"/>
      <c r="BY1404" s="2063"/>
      <c r="BZ1404" s="2063"/>
      <c r="CA1404" s="2063"/>
      <c r="CB1404" s="2063"/>
      <c r="CC1404" s="2063"/>
      <c r="CD1404" s="2064"/>
      <c r="CE1404" s="76"/>
      <c r="CF1404" s="76"/>
      <c r="CG1404" s="77"/>
      <c r="CH1404" s="77"/>
      <c r="CN1404" s="85"/>
      <c r="CO1404" s="85"/>
      <c r="CP1404" s="85"/>
      <c r="CQ1404" s="85"/>
      <c r="CR1404" s="85"/>
      <c r="CS1404" s="85"/>
    </row>
    <row r="1405" spans="1:100" ht="16.5" customHeight="1" thickBot="1" x14ac:dyDescent="0.25">
      <c r="A1405" s="132" t="str">
        <f>+IF('⑧一覧からの作成用データ（異動届）'!$AC$55="印刷ＯＫ→",1,"")</f>
        <v/>
      </c>
      <c r="B1405" s="2413"/>
      <c r="C1405" s="2413"/>
      <c r="D1405" s="2396"/>
      <c r="E1405" s="2396"/>
      <c r="F1405" s="2413"/>
      <c r="G1405" s="2413"/>
      <c r="H1405" s="2396"/>
      <c r="I1405" s="2396"/>
      <c r="J1405" s="486"/>
      <c r="K1405" s="2213"/>
      <c r="L1405" s="2213"/>
      <c r="M1405" s="2213"/>
      <c r="N1405" s="2171"/>
      <c r="O1405" s="2172"/>
      <c r="P1405" s="2172"/>
      <c r="Q1405" s="2172"/>
      <c r="R1405" s="2172"/>
      <c r="S1405" s="2172"/>
      <c r="T1405" s="2173"/>
      <c r="U1405" s="2067"/>
      <c r="V1405" s="2068"/>
      <c r="W1405" s="2068"/>
      <c r="X1405" s="2068"/>
      <c r="Y1405" s="2068"/>
      <c r="Z1405" s="2068"/>
      <c r="AA1405" s="2068"/>
      <c r="AB1405" s="2068"/>
      <c r="AC1405" s="2068"/>
      <c r="AD1405" s="2068"/>
      <c r="AE1405" s="2068"/>
      <c r="AF1405" s="2068"/>
      <c r="AG1405" s="2068"/>
      <c r="AH1405" s="2068"/>
      <c r="AI1405" s="2068"/>
      <c r="AJ1405" s="2068"/>
      <c r="AK1405" s="2068"/>
      <c r="AL1405" s="2068"/>
      <c r="AM1405" s="2068"/>
      <c r="AN1405" s="2068"/>
      <c r="AO1405" s="2069"/>
      <c r="AP1405" s="2182"/>
      <c r="AQ1405" s="2183"/>
      <c r="AR1405" s="2075"/>
      <c r="AS1405" s="2076"/>
      <c r="AT1405" s="2077"/>
      <c r="AU1405" s="2077"/>
      <c r="AV1405" s="2077"/>
      <c r="AW1405" s="2077"/>
      <c r="AX1405" s="2077"/>
      <c r="AY1405" s="2077"/>
      <c r="AZ1405" s="2077"/>
      <c r="BA1405" s="2077"/>
      <c r="BB1405" s="2077"/>
      <c r="BC1405" s="2077"/>
      <c r="BD1405" s="2077"/>
      <c r="BE1405" s="2077"/>
      <c r="BF1405" s="2078"/>
      <c r="BG1405" s="57"/>
      <c r="BH1405" s="76"/>
      <c r="BI1405" s="76"/>
      <c r="BJ1405" s="2060"/>
      <c r="BK1405" s="2061"/>
      <c r="BL1405" s="2061"/>
      <c r="BM1405" s="2061"/>
      <c r="BN1405" s="2061"/>
      <c r="BO1405" s="2062"/>
      <c r="BP1405" s="2063"/>
      <c r="BQ1405" s="2063"/>
      <c r="BR1405" s="2063"/>
      <c r="BS1405" s="2063"/>
      <c r="BT1405" s="2063"/>
      <c r="BU1405" s="2063"/>
      <c r="BV1405" s="2063"/>
      <c r="BW1405" s="2063"/>
      <c r="BX1405" s="2063"/>
      <c r="BY1405" s="2063"/>
      <c r="BZ1405" s="2063"/>
      <c r="CA1405" s="2063"/>
      <c r="CB1405" s="2063"/>
      <c r="CC1405" s="2063"/>
      <c r="CD1405" s="2064"/>
      <c r="CE1405" s="76"/>
      <c r="CF1405" s="76"/>
      <c r="CG1405" s="77"/>
      <c r="CH1405" s="77"/>
      <c r="CN1405" s="85"/>
      <c r="CO1405" s="85"/>
      <c r="CP1405" s="85"/>
      <c r="CQ1405" s="85"/>
      <c r="CR1405" s="85"/>
      <c r="CS1405" s="85"/>
    </row>
    <row r="1406" spans="1:100" ht="16.5" customHeight="1" thickBot="1" x14ac:dyDescent="0.25">
      <c r="A1406" s="132" t="str">
        <f>+IF('⑧一覧からの作成用データ（異動届）'!$AC$55="印刷ＯＫ→",1,"")</f>
        <v/>
      </c>
      <c r="B1406" s="2413"/>
      <c r="C1406" s="2413"/>
      <c r="D1406" s="2396"/>
      <c r="E1406" s="2396"/>
      <c r="F1406" s="2413"/>
      <c r="G1406" s="2413"/>
      <c r="H1406" s="2396"/>
      <c r="I1406" s="2396"/>
      <c r="J1406" s="486"/>
      <c r="K1406" s="2213"/>
      <c r="L1406" s="2213"/>
      <c r="M1406" s="2213"/>
      <c r="N1406" s="2174"/>
      <c r="O1406" s="2175"/>
      <c r="P1406" s="2175"/>
      <c r="Q1406" s="2175"/>
      <c r="R1406" s="2175"/>
      <c r="S1406" s="2175"/>
      <c r="T1406" s="2176"/>
      <c r="U1406" s="2070"/>
      <c r="V1406" s="2071"/>
      <c r="W1406" s="2071"/>
      <c r="X1406" s="2071"/>
      <c r="Y1406" s="2071"/>
      <c r="Z1406" s="2071"/>
      <c r="AA1406" s="2071"/>
      <c r="AB1406" s="2071"/>
      <c r="AC1406" s="2071"/>
      <c r="AD1406" s="2071"/>
      <c r="AE1406" s="2071"/>
      <c r="AF1406" s="2071"/>
      <c r="AG1406" s="2071"/>
      <c r="AH1406" s="2071"/>
      <c r="AI1406" s="2071"/>
      <c r="AJ1406" s="2071"/>
      <c r="AK1406" s="2071"/>
      <c r="AL1406" s="2071"/>
      <c r="AM1406" s="2071"/>
      <c r="AN1406" s="2071"/>
      <c r="AO1406" s="2072"/>
      <c r="AP1406" s="2182"/>
      <c r="AQ1406" s="2183"/>
      <c r="AR1406" s="2073" t="s">
        <v>3</v>
      </c>
      <c r="AS1406" s="2074"/>
      <c r="AT1406" s="2077"/>
      <c r="AU1406" s="2077"/>
      <c r="AV1406" s="2077"/>
      <c r="AW1406" s="2077"/>
      <c r="AX1406" s="2077"/>
      <c r="AY1406" s="2077"/>
      <c r="AZ1406" s="2077"/>
      <c r="BA1406" s="2077"/>
      <c r="BB1406" s="2077"/>
      <c r="BC1406" s="2077"/>
      <c r="BD1406" s="2077"/>
      <c r="BE1406" s="2077"/>
      <c r="BF1406" s="2078"/>
      <c r="BG1406" s="58"/>
      <c r="BH1406" s="59"/>
      <c r="BI1406" s="59"/>
      <c r="BJ1406" s="59"/>
      <c r="BK1406" s="59"/>
      <c r="BL1406" s="59"/>
      <c r="BM1406" s="59"/>
      <c r="BN1406" s="59"/>
      <c r="BO1406" s="59"/>
      <c r="BP1406" s="2065"/>
      <c r="BQ1406" s="2065"/>
      <c r="BR1406" s="2065"/>
      <c r="BS1406" s="2065"/>
      <c r="BT1406" s="2065"/>
      <c r="BU1406" s="2065"/>
      <c r="BV1406" s="2065"/>
      <c r="BW1406" s="2065"/>
      <c r="BX1406" s="2065"/>
      <c r="BY1406" s="2065"/>
      <c r="BZ1406" s="2065"/>
      <c r="CA1406" s="2065"/>
      <c r="CB1406" s="2065"/>
      <c r="CC1406" s="2065"/>
      <c r="CD1406" s="2066"/>
      <c r="CE1406" s="76"/>
      <c r="CF1406" s="76"/>
      <c r="CG1406" s="77"/>
      <c r="CH1406" s="77"/>
      <c r="CN1406" s="85"/>
      <c r="CO1406" s="85"/>
      <c r="CP1406" s="85"/>
      <c r="CQ1406" s="85"/>
      <c r="CR1406" s="85"/>
      <c r="CS1406" s="85"/>
      <c r="CT1406" s="85"/>
      <c r="CU1406" s="85"/>
      <c r="CV1406" s="85"/>
    </row>
    <row r="1407" spans="1:100" ht="16.5" customHeight="1" thickBot="1" x14ac:dyDescent="0.25">
      <c r="A1407" s="132" t="str">
        <f>+IF('⑧一覧からの作成用データ（異動届）'!$AC$55="印刷ＯＫ→",1,"")</f>
        <v/>
      </c>
      <c r="B1407" s="2413"/>
      <c r="C1407" s="2413"/>
      <c r="D1407" s="2396"/>
      <c r="E1407" s="2396"/>
      <c r="F1407" s="2413"/>
      <c r="G1407" s="2413"/>
      <c r="H1407" s="2396"/>
      <c r="I1407" s="2396"/>
      <c r="J1407" s="486"/>
      <c r="K1407" s="2213"/>
      <c r="L1407" s="2213"/>
      <c r="M1407" s="2213"/>
      <c r="N1407" s="1529" t="s">
        <v>36</v>
      </c>
      <c r="O1407" s="2079"/>
      <c r="P1407" s="2079"/>
      <c r="Q1407" s="2079"/>
      <c r="R1407" s="2079"/>
      <c r="S1407" s="2079"/>
      <c r="T1407" s="2080"/>
      <c r="U1407" s="2081"/>
      <c r="V1407" s="2082"/>
      <c r="W1407" s="2082"/>
      <c r="X1407" s="2082"/>
      <c r="Y1407" s="2082"/>
      <c r="Z1407" s="2082"/>
      <c r="AA1407" s="2082"/>
      <c r="AB1407" s="2082"/>
      <c r="AC1407" s="2082"/>
      <c r="AD1407" s="2082"/>
      <c r="AE1407" s="2082"/>
      <c r="AF1407" s="2082"/>
      <c r="AG1407" s="2082"/>
      <c r="AH1407" s="2082"/>
      <c r="AI1407" s="2082"/>
      <c r="AJ1407" s="2082"/>
      <c r="AK1407" s="2082"/>
      <c r="AL1407" s="2082"/>
      <c r="AM1407" s="2082"/>
      <c r="AN1407" s="2082"/>
      <c r="AO1407" s="2083"/>
      <c r="AP1407" s="2182"/>
      <c r="AQ1407" s="2183"/>
      <c r="AR1407" s="2075"/>
      <c r="AS1407" s="2076"/>
      <c r="AT1407" s="2077"/>
      <c r="AU1407" s="2077"/>
      <c r="AV1407" s="2077"/>
      <c r="AW1407" s="2077"/>
      <c r="AX1407" s="2077"/>
      <c r="AY1407" s="2077"/>
      <c r="AZ1407" s="2077"/>
      <c r="BA1407" s="2077"/>
      <c r="BB1407" s="2077"/>
      <c r="BC1407" s="2077"/>
      <c r="BD1407" s="2077"/>
      <c r="BE1407" s="2077"/>
      <c r="BF1407" s="2078"/>
      <c r="BG1407" s="2165" t="s">
        <v>34</v>
      </c>
      <c r="BH1407" s="1564"/>
      <c r="BI1407" s="1564"/>
      <c r="BJ1407" s="1564"/>
      <c r="BK1407" s="1564"/>
      <c r="BL1407" s="1564"/>
      <c r="BM1407" s="1564"/>
      <c r="BN1407" s="1564"/>
      <c r="BO1407" s="1565"/>
      <c r="BP1407" s="2166"/>
      <c r="BQ1407" s="714"/>
      <c r="BR1407" s="714"/>
      <c r="BS1407" s="714"/>
      <c r="BT1407" s="714"/>
      <c r="BU1407" s="714"/>
      <c r="BV1407" s="714"/>
      <c r="BW1407" s="714"/>
      <c r="BX1407" s="714"/>
      <c r="BY1407" s="714"/>
      <c r="BZ1407" s="714"/>
      <c r="CA1407" s="714"/>
      <c r="CB1407" s="714"/>
      <c r="CC1407" s="714"/>
      <c r="CD1407" s="2167"/>
      <c r="CE1407" s="76"/>
      <c r="CF1407" s="76"/>
      <c r="CG1407" s="77"/>
      <c r="CH1407" s="77"/>
      <c r="CN1407" s="85"/>
      <c r="CO1407" s="85"/>
      <c r="CP1407" s="85"/>
      <c r="CQ1407" s="85"/>
      <c r="CR1407" s="85"/>
      <c r="CS1407" s="85"/>
      <c r="CT1407" s="85"/>
      <c r="CU1407" s="85"/>
      <c r="CV1407" s="85"/>
    </row>
    <row r="1408" spans="1:100" ht="16.5" customHeight="1" x14ac:dyDescent="0.2">
      <c r="A1408" s="132" t="str">
        <f>+IF('⑧一覧からの作成用データ（異動届）'!$AC$55="印刷ＯＫ→",1,"")</f>
        <v/>
      </c>
      <c r="B1408" s="2413"/>
      <c r="C1408" s="2413"/>
      <c r="D1408" s="2396"/>
      <c r="E1408" s="2396"/>
      <c r="F1408" s="2413"/>
      <c r="G1408" s="2413"/>
      <c r="H1408" s="2396"/>
      <c r="I1408" s="2396"/>
      <c r="J1408" s="486"/>
      <c r="K1408" s="2213"/>
      <c r="L1408" s="2213"/>
      <c r="M1408" s="2213"/>
      <c r="N1408" s="2186" t="s">
        <v>37</v>
      </c>
      <c r="O1408" s="2187"/>
      <c r="P1408" s="2187"/>
      <c r="Q1408" s="2187"/>
      <c r="R1408" s="2187"/>
      <c r="S1408" s="2187"/>
      <c r="T1408" s="2188"/>
      <c r="U1408" s="2192"/>
      <c r="V1408" s="2193"/>
      <c r="W1408" s="2193"/>
      <c r="X1408" s="2193"/>
      <c r="Y1408" s="2193"/>
      <c r="Z1408" s="2193"/>
      <c r="AA1408" s="2193"/>
      <c r="AB1408" s="2193"/>
      <c r="AC1408" s="2193"/>
      <c r="AD1408" s="2193"/>
      <c r="AE1408" s="2193"/>
      <c r="AF1408" s="2193"/>
      <c r="AG1408" s="2193"/>
      <c r="AH1408" s="2193"/>
      <c r="AI1408" s="2193"/>
      <c r="AJ1408" s="2193"/>
      <c r="AK1408" s="2193"/>
      <c r="AL1408" s="2193"/>
      <c r="AM1408" s="2193"/>
      <c r="AN1408" s="2193"/>
      <c r="AO1408" s="2194"/>
      <c r="AP1408" s="2182"/>
      <c r="AQ1408" s="2183"/>
      <c r="AR1408" s="2073" t="s">
        <v>4</v>
      </c>
      <c r="AS1408" s="2074"/>
      <c r="AT1408" s="2178"/>
      <c r="AU1408" s="2195"/>
      <c r="AV1408" s="2195"/>
      <c r="AW1408" s="2195"/>
      <c r="AX1408" s="2195"/>
      <c r="AY1408" s="2195"/>
      <c r="AZ1408" s="2195"/>
      <c r="BA1408" s="2195"/>
      <c r="BB1408" s="2195"/>
      <c r="BC1408" s="2195"/>
      <c r="BD1408" s="2195"/>
      <c r="BE1408" s="2195"/>
      <c r="BF1408" s="2195"/>
      <c r="BG1408" s="1640" t="s">
        <v>309</v>
      </c>
      <c r="BH1408" s="1590"/>
      <c r="BI1408" s="1590"/>
      <c r="BJ1408" s="1590"/>
      <c r="BK1408" s="1590"/>
      <c r="BL1408" s="1590"/>
      <c r="BM1408" s="1590"/>
      <c r="BN1408" s="1590"/>
      <c r="BO1408" s="2039"/>
      <c r="BP1408" s="2041"/>
      <c r="BQ1408" s="2042"/>
      <c r="BR1408" s="2042"/>
      <c r="BS1408" s="2043"/>
      <c r="BT1408" s="2047" t="s">
        <v>41</v>
      </c>
      <c r="BU1408" s="2048"/>
      <c r="BV1408" s="2048"/>
      <c r="BW1408" s="2051" t="s">
        <v>42</v>
      </c>
      <c r="BX1408" s="2051"/>
      <c r="BY1408" s="2051"/>
      <c r="BZ1408" s="2051"/>
      <c r="CA1408" s="2051" t="s">
        <v>43</v>
      </c>
      <c r="CB1408" s="2051"/>
      <c r="CC1408" s="2051"/>
      <c r="CD1408" s="2053"/>
      <c r="CE1408" s="76"/>
      <c r="CF1408" s="76"/>
      <c r="CG1408" s="77"/>
      <c r="CH1408" s="77"/>
      <c r="CN1408" s="85"/>
      <c r="CO1408" s="85"/>
      <c r="CP1408" s="85"/>
      <c r="CQ1408" s="85"/>
      <c r="CR1408" s="85"/>
      <c r="CS1408" s="85"/>
      <c r="CT1408" s="85"/>
      <c r="CU1408" s="85"/>
      <c r="CV1408" s="85"/>
    </row>
    <row r="1409" spans="1:100" ht="12" customHeight="1" thickBot="1" x14ac:dyDescent="0.25">
      <c r="A1409" s="132" t="str">
        <f>+IF('⑧一覧からの作成用データ（異動届）'!$AC$55="印刷ＯＫ→",1,"")</f>
        <v/>
      </c>
      <c r="B1409" s="2413"/>
      <c r="C1409" s="2413"/>
      <c r="D1409" s="2396"/>
      <c r="E1409" s="2396"/>
      <c r="F1409" s="2413"/>
      <c r="G1409" s="2413"/>
      <c r="H1409" s="2396"/>
      <c r="I1409" s="2396"/>
      <c r="J1409" s="486"/>
      <c r="K1409" s="2213"/>
      <c r="L1409" s="2213"/>
      <c r="M1409" s="2213"/>
      <c r="N1409" s="2189"/>
      <c r="O1409" s="2190"/>
      <c r="P1409" s="2190"/>
      <c r="Q1409" s="2190"/>
      <c r="R1409" s="2190"/>
      <c r="S1409" s="2190"/>
      <c r="T1409" s="2191"/>
      <c r="U1409" s="2070"/>
      <c r="V1409" s="2071"/>
      <c r="W1409" s="2071"/>
      <c r="X1409" s="2071"/>
      <c r="Y1409" s="2071"/>
      <c r="Z1409" s="2071"/>
      <c r="AA1409" s="2071"/>
      <c r="AB1409" s="2071"/>
      <c r="AC1409" s="2071"/>
      <c r="AD1409" s="2071"/>
      <c r="AE1409" s="2071"/>
      <c r="AF1409" s="2071"/>
      <c r="AG1409" s="2071"/>
      <c r="AH1409" s="2071"/>
      <c r="AI1409" s="2071"/>
      <c r="AJ1409" s="2071"/>
      <c r="AK1409" s="2071"/>
      <c r="AL1409" s="2071"/>
      <c r="AM1409" s="2071"/>
      <c r="AN1409" s="2071"/>
      <c r="AO1409" s="2072"/>
      <c r="AP1409" s="2184"/>
      <c r="AQ1409" s="2185"/>
      <c r="AR1409" s="2075"/>
      <c r="AS1409" s="2076"/>
      <c r="AT1409" s="2196"/>
      <c r="AU1409" s="2197"/>
      <c r="AV1409" s="2197"/>
      <c r="AW1409" s="2197"/>
      <c r="AX1409" s="2197"/>
      <c r="AY1409" s="2197"/>
      <c r="AZ1409" s="2197"/>
      <c r="BA1409" s="2197"/>
      <c r="BB1409" s="2197"/>
      <c r="BC1409" s="2197"/>
      <c r="BD1409" s="2197"/>
      <c r="BE1409" s="2197"/>
      <c r="BF1409" s="2197"/>
      <c r="BG1409" s="1637"/>
      <c r="BH1409" s="1638"/>
      <c r="BI1409" s="1638"/>
      <c r="BJ1409" s="1638"/>
      <c r="BK1409" s="1638"/>
      <c r="BL1409" s="1638"/>
      <c r="BM1409" s="1638"/>
      <c r="BN1409" s="1638"/>
      <c r="BO1409" s="2040"/>
      <c r="BP1409" s="2044"/>
      <c r="BQ1409" s="2045"/>
      <c r="BR1409" s="2045"/>
      <c r="BS1409" s="2046"/>
      <c r="BT1409" s="2049"/>
      <c r="BU1409" s="2050"/>
      <c r="BV1409" s="2050"/>
      <c r="BW1409" s="2052"/>
      <c r="BX1409" s="2052"/>
      <c r="BY1409" s="2052"/>
      <c r="BZ1409" s="2052"/>
      <c r="CA1409" s="2052"/>
      <c r="CB1409" s="2052"/>
      <c r="CC1409" s="2052"/>
      <c r="CD1409" s="2054"/>
      <c r="CE1409" s="76"/>
      <c r="CF1409" s="76"/>
      <c r="CG1409" s="77"/>
      <c r="CH1409" s="77"/>
      <c r="CN1409" s="85"/>
      <c r="CO1409" s="85"/>
      <c r="CP1409" s="85"/>
      <c r="CQ1409" s="85"/>
      <c r="CR1409" s="85"/>
      <c r="CS1409" s="85"/>
      <c r="CT1409" s="85"/>
      <c r="CU1409" s="85"/>
      <c r="CV1409" s="85"/>
    </row>
    <row r="1410" spans="1:100" ht="6.75" customHeight="1" x14ac:dyDescent="0.2">
      <c r="A1410" s="132" t="str">
        <f>+IF('⑧一覧からの作成用データ（異動届）'!$AC$55="印刷ＯＫ→",1,"")</f>
        <v/>
      </c>
      <c r="B1410" s="2413"/>
      <c r="C1410" s="2413"/>
      <c r="D1410" s="2396"/>
      <c r="E1410" s="2396"/>
      <c r="F1410" s="2413"/>
      <c r="G1410" s="2413"/>
      <c r="H1410" s="2396"/>
      <c r="I1410" s="2396"/>
      <c r="J1410" s="486"/>
      <c r="K1410" s="2055" t="s">
        <v>79</v>
      </c>
      <c r="L1410" s="2055"/>
      <c r="M1410" s="2055"/>
      <c r="N1410" s="2055"/>
      <c r="O1410" s="2055"/>
      <c r="P1410" s="2055"/>
      <c r="Q1410" s="2055"/>
      <c r="R1410" s="2055"/>
      <c r="S1410" s="2055"/>
      <c r="T1410" s="2055"/>
      <c r="U1410" s="2055"/>
      <c r="V1410" s="2055"/>
      <c r="W1410" s="2055"/>
      <c r="X1410" s="2055"/>
      <c r="Y1410" s="2055"/>
      <c r="Z1410" s="2055"/>
      <c r="AA1410" s="2055"/>
      <c r="AB1410" s="2055"/>
      <c r="AC1410" s="2055"/>
      <c r="AD1410" s="2055"/>
      <c r="AE1410" s="2055"/>
      <c r="AF1410" s="2055"/>
      <c r="AG1410" s="2055"/>
      <c r="AH1410" s="2055"/>
      <c r="AI1410" s="2055"/>
      <c r="AJ1410" s="2055"/>
      <c r="AK1410" s="2055"/>
      <c r="AL1410" s="2055"/>
      <c r="AM1410" s="2055"/>
      <c r="AN1410" s="2055"/>
      <c r="AO1410" s="2055"/>
      <c r="AP1410" s="2055"/>
      <c r="AQ1410" s="2055"/>
      <c r="AR1410" s="2055"/>
      <c r="AS1410" s="2055"/>
      <c r="AT1410" s="2055"/>
      <c r="AU1410" s="2055"/>
      <c r="AV1410" s="2055"/>
      <c r="AW1410" s="2055"/>
      <c r="AX1410" s="2055"/>
      <c r="AY1410" s="2055"/>
      <c r="AZ1410" s="2055"/>
      <c r="BA1410" s="2055"/>
      <c r="BB1410" s="2055"/>
      <c r="BC1410" s="2055"/>
      <c r="BD1410" s="2055"/>
      <c r="BE1410" s="2055"/>
      <c r="BF1410" s="2055"/>
      <c r="BG1410" s="60"/>
      <c r="BH1410" s="60"/>
      <c r="BI1410" s="60"/>
      <c r="BJ1410" s="60"/>
      <c r="BK1410" s="61"/>
      <c r="BL1410" s="76"/>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c r="CG1410" s="77"/>
      <c r="CH1410" s="77"/>
      <c r="CN1410" s="85"/>
      <c r="CO1410" s="85"/>
      <c r="CP1410" s="85"/>
      <c r="CQ1410" s="85"/>
      <c r="CR1410" s="85"/>
      <c r="CS1410" s="85"/>
      <c r="CT1410" s="85"/>
      <c r="CU1410" s="85"/>
      <c r="CV1410" s="85"/>
    </row>
    <row r="1411" spans="1:100" ht="13.5" customHeight="1" thickBot="1" x14ac:dyDescent="0.25">
      <c r="A1411" s="132" t="str">
        <f>+IF('⑧一覧からの作成用データ（異動届）'!$AC$55="印刷ＯＫ→",1,"")</f>
        <v/>
      </c>
      <c r="B1411" s="2413"/>
      <c r="C1411" s="2413"/>
      <c r="D1411" s="2396"/>
      <c r="E1411" s="2396"/>
      <c r="F1411" s="2413"/>
      <c r="G1411" s="2413"/>
      <c r="H1411" s="2396"/>
      <c r="I1411" s="2396"/>
      <c r="J1411" s="486"/>
      <c r="K1411" s="2056"/>
      <c r="L1411" s="2056"/>
      <c r="M1411" s="2056"/>
      <c r="N1411" s="2056"/>
      <c r="O1411" s="2056"/>
      <c r="P1411" s="2056"/>
      <c r="Q1411" s="2056"/>
      <c r="R1411" s="2056"/>
      <c r="S1411" s="2056"/>
      <c r="T1411" s="2056"/>
      <c r="U1411" s="2056"/>
      <c r="V1411" s="2056"/>
      <c r="W1411" s="2056"/>
      <c r="X1411" s="2056"/>
      <c r="Y1411" s="2056"/>
      <c r="Z1411" s="2056"/>
      <c r="AA1411" s="2056"/>
      <c r="AB1411" s="2056"/>
      <c r="AC1411" s="2056"/>
      <c r="AD1411" s="2056"/>
      <c r="AE1411" s="2056"/>
      <c r="AF1411" s="2056"/>
      <c r="AG1411" s="2056"/>
      <c r="AH1411" s="2056"/>
      <c r="AI1411" s="2056"/>
      <c r="AJ1411" s="2056"/>
      <c r="AK1411" s="2056"/>
      <c r="AL1411" s="2056"/>
      <c r="AM1411" s="2056"/>
      <c r="AN1411" s="2056"/>
      <c r="AO1411" s="2056"/>
      <c r="AP1411" s="2056"/>
      <c r="AQ1411" s="2056"/>
      <c r="AR1411" s="2056"/>
      <c r="AS1411" s="2056"/>
      <c r="AT1411" s="2056"/>
      <c r="AU1411" s="2056"/>
      <c r="AV1411" s="2056"/>
      <c r="AW1411" s="2056"/>
      <c r="AX1411" s="2056"/>
      <c r="AY1411" s="2056"/>
      <c r="AZ1411" s="2056"/>
      <c r="BA1411" s="2056"/>
      <c r="BB1411" s="2056"/>
      <c r="BC1411" s="2056"/>
      <c r="BD1411" s="2056"/>
      <c r="BE1411" s="2056"/>
      <c r="BF1411" s="2056"/>
      <c r="BG1411" s="60"/>
      <c r="BH1411" s="60"/>
      <c r="BI1411" s="60"/>
      <c r="BJ1411" s="60"/>
      <c r="BK1411" s="62"/>
      <c r="BL1411" s="62"/>
      <c r="BM1411" s="62"/>
      <c r="BN1411" s="62"/>
      <c r="BO1411" s="62"/>
      <c r="BP1411" s="62"/>
      <c r="BQ1411" s="62"/>
      <c r="BR1411" s="62"/>
      <c r="BS1411" s="62"/>
      <c r="BT1411" s="62"/>
      <c r="BU1411" s="62"/>
      <c r="BV1411" s="62"/>
      <c r="BW1411" s="62"/>
      <c r="BX1411" s="62"/>
      <c r="BY1411" s="62"/>
      <c r="BZ1411" s="62"/>
      <c r="CA1411" s="62"/>
      <c r="CB1411" s="62"/>
      <c r="CC1411" s="62"/>
      <c r="CD1411" s="62"/>
      <c r="CE1411" s="76"/>
      <c r="CF1411" s="76"/>
      <c r="CG1411" s="91"/>
      <c r="CH1411" s="77"/>
      <c r="CN1411" s="85"/>
      <c r="CO1411" s="85"/>
      <c r="CP1411" s="85"/>
      <c r="CQ1411" s="85"/>
      <c r="CR1411" s="85"/>
      <c r="CS1411" s="85"/>
      <c r="CT1411" s="85"/>
      <c r="CU1411" s="85"/>
    </row>
    <row r="1412" spans="1:100" ht="11.25" customHeight="1" thickBot="1" x14ac:dyDescent="0.25">
      <c r="A1412" s="132" t="str">
        <f>+IF('⑧一覧からの作成用データ（異動届）'!$AC$55="印刷ＯＫ→",1,"")</f>
        <v/>
      </c>
      <c r="B1412" s="2413"/>
      <c r="C1412" s="2413"/>
      <c r="D1412" s="2396"/>
      <c r="E1412" s="2396"/>
      <c r="F1412" s="2413"/>
      <c r="G1412" s="2413"/>
      <c r="H1412" s="2396"/>
      <c r="I1412" s="2396"/>
      <c r="J1412" s="486"/>
      <c r="K1412" s="2152" t="s">
        <v>44</v>
      </c>
      <c r="L1412" s="2153"/>
      <c r="M1412" s="2153"/>
      <c r="N1412" s="2153"/>
      <c r="O1412" s="2154"/>
      <c r="P1412" s="2158" t="s">
        <v>46</v>
      </c>
      <c r="Q1412" s="2159"/>
      <c r="R1412" s="2159"/>
      <c r="S1412" s="2159"/>
      <c r="T1412" s="2159"/>
      <c r="U1412" s="2159"/>
      <c r="V1412" s="2159"/>
      <c r="W1412" s="2159"/>
      <c r="X1412" s="2117" t="str">
        <f>'⑧一覧からの作成用データ（異動届）'!$R$55&amp;""</f>
        <v/>
      </c>
      <c r="Y1412" s="2117"/>
      <c r="Z1412" s="2117"/>
      <c r="AA1412" s="2119" t="s">
        <v>48</v>
      </c>
      <c r="AB1412" s="2119"/>
      <c r="AC1412" s="2119"/>
      <c r="AD1412" s="2119"/>
      <c r="AE1412" s="2119"/>
      <c r="AF1412" s="2119"/>
      <c r="AG1412" s="2119"/>
      <c r="AH1412" s="2119"/>
      <c r="AI1412" s="2119"/>
      <c r="AJ1412" s="2119"/>
      <c r="AK1412" s="2119"/>
      <c r="AL1412" s="2119"/>
      <c r="AM1412" s="2119"/>
      <c r="AN1412" s="2119"/>
      <c r="AO1412" s="2119"/>
      <c r="AP1412" s="2119"/>
      <c r="AQ1412" s="2119"/>
      <c r="AR1412" s="2119"/>
      <c r="AS1412" s="2120"/>
      <c r="AT1412" s="2160" t="s">
        <v>50</v>
      </c>
      <c r="AU1412" s="2160"/>
      <c r="AV1412" s="2160"/>
      <c r="AW1412" s="2160"/>
      <c r="AX1412" s="2160"/>
      <c r="AY1412" s="2160"/>
      <c r="AZ1412" s="2161" t="s">
        <v>53</v>
      </c>
      <c r="BA1412" s="2162"/>
      <c r="BB1412" s="2162"/>
      <c r="BC1412" s="2162"/>
      <c r="BD1412" s="2162"/>
      <c r="BE1412" s="2162"/>
      <c r="BF1412" s="2162"/>
      <c r="BG1412" s="2162"/>
      <c r="BH1412" s="2162"/>
      <c r="BI1412" s="2162"/>
      <c r="BJ1412" s="2162"/>
      <c r="BK1412" s="2036" t="s">
        <v>54</v>
      </c>
      <c r="BL1412" s="2037"/>
      <c r="BM1412" s="2037"/>
      <c r="BN1412" s="2037"/>
      <c r="BO1412" s="2037"/>
      <c r="BP1412" s="2037"/>
      <c r="BQ1412" s="2037"/>
      <c r="BR1412" s="2037"/>
      <c r="BS1412" s="2037"/>
      <c r="BT1412" s="2037"/>
      <c r="BU1412" s="2037"/>
      <c r="BV1412" s="2037"/>
      <c r="BW1412" s="2037"/>
      <c r="BX1412" s="2037"/>
      <c r="BY1412" s="2037"/>
      <c r="BZ1412" s="2037"/>
      <c r="CA1412" s="2037"/>
      <c r="CB1412" s="2037"/>
      <c r="CC1412" s="2037"/>
      <c r="CD1412" s="2038"/>
      <c r="CE1412" s="90"/>
      <c r="CF1412" s="90"/>
      <c r="CG1412" s="91"/>
      <c r="CH1412" s="77"/>
      <c r="CN1412" s="85"/>
      <c r="CO1412" s="85"/>
      <c r="CP1412" s="85"/>
      <c r="CQ1412" s="85"/>
      <c r="CR1412" s="85"/>
      <c r="CS1412" s="85"/>
      <c r="CT1412" s="85"/>
      <c r="CU1412" s="85"/>
    </row>
    <row r="1413" spans="1:100" ht="11.25" customHeight="1" x14ac:dyDescent="0.2">
      <c r="A1413" s="132" t="str">
        <f>+IF('⑧一覧からの作成用データ（異動届）'!$AC$55="印刷ＯＫ→",1,"")</f>
        <v/>
      </c>
      <c r="B1413" s="2413"/>
      <c r="C1413" s="2413"/>
      <c r="D1413" s="2396"/>
      <c r="E1413" s="2396"/>
      <c r="F1413" s="2413"/>
      <c r="G1413" s="2413"/>
      <c r="H1413" s="2396"/>
      <c r="I1413" s="2396"/>
      <c r="J1413" s="486"/>
      <c r="K1413" s="2155"/>
      <c r="L1413" s="2156"/>
      <c r="M1413" s="2156"/>
      <c r="N1413" s="2156"/>
      <c r="O1413" s="2157"/>
      <c r="P1413" s="2145"/>
      <c r="Q1413" s="2146"/>
      <c r="R1413" s="2146"/>
      <c r="S1413" s="2146"/>
      <c r="T1413" s="2146"/>
      <c r="U1413" s="2146"/>
      <c r="V1413" s="2146"/>
      <c r="W1413" s="2146"/>
      <c r="X1413" s="2118"/>
      <c r="Y1413" s="2118"/>
      <c r="Z1413" s="2118"/>
      <c r="AA1413" s="2084"/>
      <c r="AB1413" s="2084"/>
      <c r="AC1413" s="2084"/>
      <c r="AD1413" s="2084"/>
      <c r="AE1413" s="2084"/>
      <c r="AF1413" s="2084"/>
      <c r="AG1413" s="2084"/>
      <c r="AH1413" s="2084"/>
      <c r="AI1413" s="2084"/>
      <c r="AJ1413" s="2084"/>
      <c r="AK1413" s="2084"/>
      <c r="AL1413" s="2084"/>
      <c r="AM1413" s="2084"/>
      <c r="AN1413" s="2084"/>
      <c r="AO1413" s="2084"/>
      <c r="AP1413" s="2084"/>
      <c r="AQ1413" s="2084"/>
      <c r="AR1413" s="2084"/>
      <c r="AS1413" s="2086"/>
      <c r="AT1413" s="2160"/>
      <c r="AU1413" s="2160"/>
      <c r="AV1413" s="2160"/>
      <c r="AW1413" s="2160"/>
      <c r="AX1413" s="2160"/>
      <c r="AY1413" s="2160"/>
      <c r="AZ1413" s="2163"/>
      <c r="BA1413" s="2164"/>
      <c r="BB1413" s="2164"/>
      <c r="BC1413" s="2164"/>
      <c r="BD1413" s="2164"/>
      <c r="BE1413" s="2164"/>
      <c r="BF1413" s="2164"/>
      <c r="BG1413" s="2164"/>
      <c r="BH1413" s="2164"/>
      <c r="BI1413" s="2164"/>
      <c r="BJ1413" s="2164"/>
      <c r="BK1413" s="51"/>
      <c r="BL1413" s="2123" t="str">
        <f>IF('⑧一覧からの作成用データ（異動届）'!$Z$55="","",'⑧一覧からの作成用データ（異動届）'!$Z$55)</f>
        <v/>
      </c>
      <c r="BM1413" s="2124"/>
      <c r="BN1413" s="2124"/>
      <c r="BO1413" s="2124"/>
      <c r="BP1413" s="2125"/>
      <c r="BQ1413" s="2132" t="s">
        <v>312</v>
      </c>
      <c r="BR1413" s="2133"/>
      <c r="BS1413" s="2133"/>
      <c r="BT1413" s="2133"/>
      <c r="BU1413" s="2133"/>
      <c r="BV1413" s="2133"/>
      <c r="BW1413" s="2133"/>
      <c r="BX1413" s="2133"/>
      <c r="BY1413" s="2133"/>
      <c r="BZ1413" s="2133"/>
      <c r="CA1413" s="2133"/>
      <c r="CB1413" s="2133"/>
      <c r="CC1413" s="2133"/>
      <c r="CD1413" s="2134"/>
      <c r="CE1413" s="90"/>
      <c r="CF1413" s="90"/>
      <c r="CG1413" s="91"/>
      <c r="CH1413" s="77"/>
    </row>
    <row r="1414" spans="1:100" ht="11.25" customHeight="1" x14ac:dyDescent="0.2">
      <c r="A1414" s="132" t="str">
        <f>+IF('⑧一覧からの作成用データ（異動届）'!$AC$55="印刷ＯＫ→",1,"")</f>
        <v/>
      </c>
      <c r="B1414" s="2413"/>
      <c r="C1414" s="2413"/>
      <c r="D1414" s="2396"/>
      <c r="E1414" s="2396"/>
      <c r="F1414" s="2413"/>
      <c r="G1414" s="2413"/>
      <c r="H1414" s="2396"/>
      <c r="I1414" s="2396"/>
      <c r="J1414" s="486"/>
      <c r="K1414" s="2139" t="s">
        <v>45</v>
      </c>
      <c r="L1414" s="2140"/>
      <c r="M1414" s="2140"/>
      <c r="N1414" s="2140"/>
      <c r="O1414" s="2141"/>
      <c r="P1414" s="2145" t="s">
        <v>47</v>
      </c>
      <c r="Q1414" s="2146"/>
      <c r="R1414" s="2146"/>
      <c r="S1414" s="2146"/>
      <c r="T1414" s="2146"/>
      <c r="U1414" s="2146"/>
      <c r="V1414" s="2146"/>
      <c r="W1414" s="2146"/>
      <c r="X1414" s="2085"/>
      <c r="Y1414" s="2085"/>
      <c r="Z1414" s="2085"/>
      <c r="AA1414" s="2084" t="s">
        <v>49</v>
      </c>
      <c r="AB1414" s="2084"/>
      <c r="AC1414" s="2084"/>
      <c r="AD1414" s="2084"/>
      <c r="AE1414" s="2084"/>
      <c r="AF1414" s="2084"/>
      <c r="AG1414" s="2084"/>
      <c r="AH1414" s="2084"/>
      <c r="AI1414" s="2084"/>
      <c r="AJ1414" s="2084"/>
      <c r="AK1414" s="2084"/>
      <c r="AL1414" s="2084"/>
      <c r="AM1414" s="2084"/>
      <c r="AN1414" s="2084"/>
      <c r="AO1414" s="2084"/>
      <c r="AP1414" s="2084"/>
      <c r="AQ1414" s="2084"/>
      <c r="AR1414" s="2084"/>
      <c r="AS1414" s="2086"/>
      <c r="AT1414" s="2150" t="s">
        <v>506</v>
      </c>
      <c r="AU1414" s="2105"/>
      <c r="AV1414" s="2105" t="s">
        <v>51</v>
      </c>
      <c r="AW1414" s="2105" t="s">
        <v>478</v>
      </c>
      <c r="AX1414" s="2105"/>
      <c r="AY1414" s="2099" t="s">
        <v>52</v>
      </c>
      <c r="AZ1414" s="2101" t="str">
        <f>'⑧一覧からの作成用データ（異動届）'!$AB$55&amp;""</f>
        <v/>
      </c>
      <c r="BA1414" s="2102"/>
      <c r="BB1414" s="2102"/>
      <c r="BC1414" s="2102"/>
      <c r="BD1414" s="2102"/>
      <c r="BE1414" s="2102"/>
      <c r="BF1414" s="2102"/>
      <c r="BG1414" s="2102"/>
      <c r="BH1414" s="2102"/>
      <c r="BI1414" s="2105" t="s">
        <v>6</v>
      </c>
      <c r="BJ1414" s="2105"/>
      <c r="BK1414" s="51"/>
      <c r="BL1414" s="2126"/>
      <c r="BM1414" s="2127"/>
      <c r="BN1414" s="2127"/>
      <c r="BO1414" s="2127"/>
      <c r="BP1414" s="2128"/>
      <c r="BQ1414" s="2135"/>
      <c r="BR1414" s="2133"/>
      <c r="BS1414" s="2133"/>
      <c r="BT1414" s="2133"/>
      <c r="BU1414" s="2133"/>
      <c r="BV1414" s="2133"/>
      <c r="BW1414" s="2133"/>
      <c r="BX1414" s="2133"/>
      <c r="BY1414" s="2133"/>
      <c r="BZ1414" s="2133"/>
      <c r="CA1414" s="2133"/>
      <c r="CB1414" s="2133"/>
      <c r="CC1414" s="2133"/>
      <c r="CD1414" s="2134"/>
      <c r="CE1414" s="90"/>
      <c r="CF1414" s="90"/>
      <c r="CG1414" s="91"/>
      <c r="CH1414" s="77"/>
    </row>
    <row r="1415" spans="1:100" ht="11.25" customHeight="1" thickBot="1" x14ac:dyDescent="0.25">
      <c r="A1415" s="132" t="str">
        <f>+IF('⑧一覧からの作成用データ（異動届）'!$AC$55="印刷ＯＫ→",1,"")</f>
        <v/>
      </c>
      <c r="B1415" s="2413"/>
      <c r="C1415" s="2413"/>
      <c r="D1415" s="2396"/>
      <c r="E1415" s="2396"/>
      <c r="F1415" s="2413"/>
      <c r="G1415" s="2413"/>
      <c r="H1415" s="2396"/>
      <c r="I1415" s="2396"/>
      <c r="J1415" s="486"/>
      <c r="K1415" s="2142"/>
      <c r="L1415" s="2143"/>
      <c r="M1415" s="2143"/>
      <c r="N1415" s="2143"/>
      <c r="O1415" s="2144"/>
      <c r="P1415" s="2147"/>
      <c r="Q1415" s="2148"/>
      <c r="R1415" s="2148"/>
      <c r="S1415" s="2148"/>
      <c r="T1415" s="2148"/>
      <c r="U1415" s="2148"/>
      <c r="V1415" s="2148"/>
      <c r="W1415" s="2148"/>
      <c r="X1415" s="2149"/>
      <c r="Y1415" s="2149"/>
      <c r="Z1415" s="2149"/>
      <c r="AA1415" s="2094"/>
      <c r="AB1415" s="2094"/>
      <c r="AC1415" s="2094"/>
      <c r="AD1415" s="2094"/>
      <c r="AE1415" s="2094"/>
      <c r="AF1415" s="2094"/>
      <c r="AG1415" s="2094"/>
      <c r="AH1415" s="2094"/>
      <c r="AI1415" s="2094"/>
      <c r="AJ1415" s="2094"/>
      <c r="AK1415" s="2094"/>
      <c r="AL1415" s="2094"/>
      <c r="AM1415" s="2094"/>
      <c r="AN1415" s="2094"/>
      <c r="AO1415" s="2094"/>
      <c r="AP1415" s="2094"/>
      <c r="AQ1415" s="2094"/>
      <c r="AR1415" s="2094"/>
      <c r="AS1415" s="2095"/>
      <c r="AT1415" s="2151"/>
      <c r="AU1415" s="2106"/>
      <c r="AV1415" s="2106"/>
      <c r="AW1415" s="2106"/>
      <c r="AX1415" s="2106"/>
      <c r="AY1415" s="2100"/>
      <c r="AZ1415" s="2103"/>
      <c r="BA1415" s="2104"/>
      <c r="BB1415" s="2104"/>
      <c r="BC1415" s="2104"/>
      <c r="BD1415" s="2104"/>
      <c r="BE1415" s="2104"/>
      <c r="BF1415" s="2104"/>
      <c r="BG1415" s="2104"/>
      <c r="BH1415" s="2104"/>
      <c r="BI1415" s="2106"/>
      <c r="BJ1415" s="2106"/>
      <c r="BK1415" s="52"/>
      <c r="BL1415" s="2129"/>
      <c r="BM1415" s="2130"/>
      <c r="BN1415" s="2130"/>
      <c r="BO1415" s="2130"/>
      <c r="BP1415" s="2131"/>
      <c r="BQ1415" s="2136"/>
      <c r="BR1415" s="2137"/>
      <c r="BS1415" s="2137"/>
      <c r="BT1415" s="2137"/>
      <c r="BU1415" s="2137"/>
      <c r="BV1415" s="2137"/>
      <c r="BW1415" s="2137"/>
      <c r="BX1415" s="2137"/>
      <c r="BY1415" s="2137"/>
      <c r="BZ1415" s="2137"/>
      <c r="CA1415" s="2137"/>
      <c r="CB1415" s="2137"/>
      <c r="CC1415" s="2137"/>
      <c r="CD1415" s="2138"/>
      <c r="CE1415" s="90"/>
      <c r="CF1415" s="90"/>
      <c r="CG1415" s="91"/>
      <c r="CH1415" s="77"/>
    </row>
    <row r="1416" spans="1:100" ht="6.75" customHeight="1" x14ac:dyDescent="0.2">
      <c r="A1416" s="132" t="str">
        <f>+IF('⑧一覧からの作成用データ（異動届）'!$AC$55="印刷ＯＫ→",1,"")</f>
        <v/>
      </c>
      <c r="B1416" s="2413"/>
      <c r="C1416" s="2413"/>
      <c r="D1416" s="2396"/>
      <c r="E1416" s="2396"/>
      <c r="F1416" s="2413"/>
      <c r="G1416" s="2413"/>
      <c r="H1416" s="2396"/>
      <c r="I1416" s="2396"/>
      <c r="J1416" s="486"/>
      <c r="K1416" s="2107" t="s">
        <v>80</v>
      </c>
      <c r="L1416" s="2107"/>
      <c r="M1416" s="2107"/>
      <c r="N1416" s="2107"/>
      <c r="O1416" s="2107"/>
      <c r="P1416" s="2107"/>
      <c r="Q1416" s="2107"/>
      <c r="R1416" s="2107"/>
      <c r="S1416" s="2107"/>
      <c r="T1416" s="2107"/>
      <c r="U1416" s="2107"/>
      <c r="V1416" s="2107"/>
      <c r="W1416" s="2107"/>
      <c r="X1416" s="2107"/>
      <c r="Y1416" s="2107"/>
      <c r="Z1416" s="2107"/>
      <c r="AA1416" s="2107"/>
      <c r="AB1416" s="2107"/>
      <c r="AC1416" s="2107"/>
      <c r="AD1416" s="2107"/>
      <c r="AE1416" s="2107"/>
      <c r="AF1416" s="2107"/>
      <c r="AG1416" s="2107"/>
      <c r="AH1416" s="2107"/>
      <c r="AI1416" s="2107"/>
      <c r="AJ1416" s="2107"/>
      <c r="AK1416" s="2107"/>
      <c r="AL1416" s="2107"/>
      <c r="AM1416" s="2107"/>
      <c r="AN1416" s="2107"/>
      <c r="AO1416" s="2107"/>
      <c r="AP1416" s="2107"/>
      <c r="AQ1416" s="2107"/>
      <c r="AR1416" s="2107"/>
      <c r="AS1416" s="2107"/>
      <c r="AT1416" s="2107"/>
      <c r="AU1416" s="2107"/>
      <c r="AV1416" s="2107"/>
      <c r="AW1416" s="2107"/>
      <c r="AX1416" s="2107"/>
      <c r="AY1416" s="2107"/>
      <c r="AZ1416" s="2107"/>
      <c r="BA1416" s="2107"/>
      <c r="BB1416" s="2107"/>
      <c r="BC1416" s="2107"/>
      <c r="BD1416" s="2107"/>
      <c r="BE1416" s="2107"/>
      <c r="BF1416" s="2107"/>
      <c r="BG1416" s="53"/>
      <c r="BH1416" s="53"/>
      <c r="BI1416" s="53"/>
      <c r="BJ1416" s="53"/>
      <c r="BK1416" s="54"/>
      <c r="BL1416" s="54"/>
      <c r="BM1416" s="54"/>
      <c r="BN1416" s="54"/>
      <c r="BO1416" s="54"/>
      <c r="BP1416" s="54"/>
      <c r="BQ1416" s="54"/>
      <c r="BR1416" s="54"/>
      <c r="BS1416" s="54"/>
      <c r="BT1416" s="54"/>
      <c r="BU1416" s="54"/>
      <c r="BV1416" s="54"/>
      <c r="BW1416" s="54"/>
      <c r="BX1416" s="54"/>
      <c r="BY1416" s="54"/>
      <c r="BZ1416" s="54"/>
      <c r="CA1416" s="54"/>
      <c r="CB1416" s="55"/>
      <c r="CC1416" s="55"/>
      <c r="CD1416" s="55"/>
      <c r="CE1416" s="90"/>
      <c r="CF1416" s="90"/>
      <c r="CG1416" s="91"/>
      <c r="CH1416" s="77"/>
    </row>
    <row r="1417" spans="1:100" ht="13.5" customHeight="1" x14ac:dyDescent="0.2">
      <c r="A1417" s="132" t="str">
        <f>+IF('⑧一覧からの作成用データ（異動届）'!$AC$55="印刷ＯＫ→",1,"")</f>
        <v/>
      </c>
      <c r="B1417" s="2413"/>
      <c r="C1417" s="2413"/>
      <c r="D1417" s="2396"/>
      <c r="E1417" s="2396"/>
      <c r="F1417" s="2413"/>
      <c r="G1417" s="2413"/>
      <c r="H1417" s="2396"/>
      <c r="I1417" s="2396"/>
      <c r="J1417" s="486"/>
      <c r="K1417" s="2108"/>
      <c r="L1417" s="2108"/>
      <c r="M1417" s="2108"/>
      <c r="N1417" s="2108"/>
      <c r="O1417" s="2108"/>
      <c r="P1417" s="2108"/>
      <c r="Q1417" s="2108"/>
      <c r="R1417" s="2108"/>
      <c r="S1417" s="2108"/>
      <c r="T1417" s="2108"/>
      <c r="U1417" s="2108"/>
      <c r="V1417" s="2108"/>
      <c r="W1417" s="2108"/>
      <c r="X1417" s="2108"/>
      <c r="Y1417" s="2108"/>
      <c r="Z1417" s="2108"/>
      <c r="AA1417" s="2108"/>
      <c r="AB1417" s="2108"/>
      <c r="AC1417" s="2108"/>
      <c r="AD1417" s="2108"/>
      <c r="AE1417" s="2108"/>
      <c r="AF1417" s="2108"/>
      <c r="AG1417" s="2108"/>
      <c r="AH1417" s="2108"/>
      <c r="AI1417" s="2108"/>
      <c r="AJ1417" s="2108"/>
      <c r="AK1417" s="2108"/>
      <c r="AL1417" s="2108"/>
      <c r="AM1417" s="2108"/>
      <c r="AN1417" s="2108"/>
      <c r="AO1417" s="2108"/>
      <c r="AP1417" s="2108"/>
      <c r="AQ1417" s="2108"/>
      <c r="AR1417" s="2108"/>
      <c r="AS1417" s="2108"/>
      <c r="AT1417" s="2108"/>
      <c r="AU1417" s="2108"/>
      <c r="AV1417" s="2108"/>
      <c r="AW1417" s="2108"/>
      <c r="AX1417" s="2108"/>
      <c r="AY1417" s="2108"/>
      <c r="AZ1417" s="2108"/>
      <c r="BA1417" s="2108"/>
      <c r="BB1417" s="2108"/>
      <c r="BC1417" s="2108"/>
      <c r="BD1417" s="2108"/>
      <c r="BE1417" s="2108"/>
      <c r="BF1417" s="2108"/>
      <c r="BG1417" s="53"/>
      <c r="BH1417" s="53"/>
      <c r="BI1417" s="53"/>
      <c r="BJ1417" s="53"/>
      <c r="BK1417" s="55"/>
      <c r="BL1417" s="55"/>
      <c r="BM1417" s="55"/>
      <c r="BN1417" s="55"/>
      <c r="BO1417" s="55"/>
      <c r="BP1417" s="55"/>
      <c r="BQ1417" s="55"/>
      <c r="BR1417" s="55"/>
      <c r="BS1417" s="55"/>
      <c r="BT1417" s="55"/>
      <c r="BU1417" s="55"/>
      <c r="BV1417" s="55"/>
      <c r="BW1417" s="55"/>
      <c r="BX1417" s="55"/>
      <c r="BY1417" s="55"/>
      <c r="BZ1417" s="55"/>
      <c r="CA1417" s="55"/>
      <c r="CB1417" s="55"/>
      <c r="CC1417" s="55"/>
      <c r="CD1417" s="55"/>
      <c r="CE1417" s="90"/>
      <c r="CF1417" s="90"/>
      <c r="CG1417" s="91"/>
      <c r="CH1417" s="77"/>
      <c r="CN1417" s="85"/>
      <c r="CO1417" s="85"/>
      <c r="CP1417" s="85"/>
      <c r="CQ1417" s="85"/>
      <c r="CR1417" s="85"/>
      <c r="CS1417" s="85"/>
      <c r="CT1417" s="85"/>
    </row>
    <row r="1418" spans="1:100" ht="11.25" customHeight="1" x14ac:dyDescent="0.2">
      <c r="A1418" s="132" t="str">
        <f>+IF('⑧一覧からの作成用データ（異動届）'!$AC$55="印刷ＯＫ→",1,"")</f>
        <v/>
      </c>
      <c r="B1418" s="2413"/>
      <c r="C1418" s="2413"/>
      <c r="D1418" s="2396"/>
      <c r="E1418" s="2396"/>
      <c r="F1418" s="2413"/>
      <c r="G1418" s="2413"/>
      <c r="H1418" s="2396"/>
      <c r="I1418" s="2396"/>
      <c r="J1418" s="486"/>
      <c r="K1418" s="2109" t="s">
        <v>44</v>
      </c>
      <c r="L1418" s="2110"/>
      <c r="M1418" s="2110"/>
      <c r="N1418" s="2110"/>
      <c r="O1418" s="2111"/>
      <c r="P1418" s="2115" t="s">
        <v>57</v>
      </c>
      <c r="Q1418" s="2115"/>
      <c r="R1418" s="2115"/>
      <c r="S1418" s="2115"/>
      <c r="T1418" s="2115"/>
      <c r="U1418" s="2115"/>
      <c r="V1418" s="2117" t="str">
        <f>'⑧一覧からの作成用データ（異動届）'!$R$55&amp;""</f>
        <v/>
      </c>
      <c r="W1418" s="2117"/>
      <c r="X1418" s="2117"/>
      <c r="Y1418" s="2119" t="s">
        <v>58</v>
      </c>
      <c r="Z1418" s="2119"/>
      <c r="AA1418" s="2119"/>
      <c r="AB1418" s="2119"/>
      <c r="AC1418" s="2119"/>
      <c r="AD1418" s="2119"/>
      <c r="AE1418" s="2119"/>
      <c r="AF1418" s="2119"/>
      <c r="AG1418" s="2119"/>
      <c r="AH1418" s="2119"/>
      <c r="AI1418" s="2119"/>
      <c r="AJ1418" s="2119"/>
      <c r="AK1418" s="2119"/>
      <c r="AL1418" s="2119"/>
      <c r="AM1418" s="2119"/>
      <c r="AN1418" s="2119"/>
      <c r="AO1418" s="2119"/>
      <c r="AP1418" s="2119"/>
      <c r="AQ1418" s="2119"/>
      <c r="AR1418" s="2119"/>
      <c r="AS1418" s="2119"/>
      <c r="AT1418" s="2119"/>
      <c r="AU1418" s="2119"/>
      <c r="AV1418" s="2119"/>
      <c r="AW1418" s="2119"/>
      <c r="AX1418" s="2119"/>
      <c r="AY1418" s="2119"/>
      <c r="AZ1418" s="2119"/>
      <c r="BA1418" s="2119"/>
      <c r="BB1418" s="2119"/>
      <c r="BC1418" s="2119"/>
      <c r="BD1418" s="2120"/>
      <c r="BE1418" s="56"/>
      <c r="BF1418" s="56"/>
      <c r="BG1418" s="2121" t="s">
        <v>55</v>
      </c>
      <c r="BH1418" s="2121"/>
      <c r="BI1418" s="2122"/>
      <c r="BJ1418" s="2122"/>
      <c r="BK1418" s="2122"/>
      <c r="BL1418" s="2122"/>
      <c r="BM1418" s="2122"/>
      <c r="BN1418" s="2122"/>
      <c r="BO1418" s="2122"/>
      <c r="BP1418" s="2122"/>
      <c r="BQ1418" s="2122"/>
      <c r="BR1418" s="2122"/>
      <c r="BS1418" s="2122"/>
      <c r="BT1418" s="2122"/>
      <c r="BU1418" s="2122"/>
      <c r="BV1418" s="2122"/>
      <c r="BW1418" s="2122"/>
      <c r="BX1418" s="2122"/>
      <c r="BY1418" s="2122"/>
      <c r="BZ1418" s="2122"/>
      <c r="CA1418" s="2122"/>
      <c r="CB1418" s="2122"/>
      <c r="CC1418" s="2122"/>
      <c r="CD1418" s="2122"/>
      <c r="CE1418" s="90"/>
      <c r="CF1418" s="90"/>
      <c r="CG1418" s="91"/>
      <c r="CH1418" s="77"/>
      <c r="CN1418" s="85"/>
      <c r="CO1418" s="85"/>
      <c r="CP1418" s="85"/>
      <c r="CQ1418" s="85"/>
      <c r="CR1418" s="85"/>
      <c r="CS1418" s="85"/>
      <c r="CT1418" s="85"/>
    </row>
    <row r="1419" spans="1:100" ht="11.25" customHeight="1" x14ac:dyDescent="0.2">
      <c r="A1419" s="132" t="str">
        <f>+IF('⑧一覧からの作成用データ（異動届）'!$AC$55="印刷ＯＫ→",1,"")</f>
        <v/>
      </c>
      <c r="B1419" s="2413"/>
      <c r="C1419" s="2413"/>
      <c r="D1419" s="2396"/>
      <c r="E1419" s="2396"/>
      <c r="F1419" s="2413"/>
      <c r="G1419" s="2413"/>
      <c r="H1419" s="2396"/>
      <c r="I1419" s="2396"/>
      <c r="J1419" s="486"/>
      <c r="K1419" s="2112"/>
      <c r="L1419" s="2113"/>
      <c r="M1419" s="2113"/>
      <c r="N1419" s="2113"/>
      <c r="O1419" s="2114"/>
      <c r="P1419" s="2116"/>
      <c r="Q1419" s="2116"/>
      <c r="R1419" s="2116"/>
      <c r="S1419" s="2116"/>
      <c r="T1419" s="2116"/>
      <c r="U1419" s="2116"/>
      <c r="V1419" s="2118"/>
      <c r="W1419" s="2118"/>
      <c r="X1419" s="2118"/>
      <c r="Y1419" s="2084"/>
      <c r="Z1419" s="2084"/>
      <c r="AA1419" s="2084"/>
      <c r="AB1419" s="2084"/>
      <c r="AC1419" s="2084"/>
      <c r="AD1419" s="2084"/>
      <c r="AE1419" s="2084"/>
      <c r="AF1419" s="2084"/>
      <c r="AG1419" s="2084"/>
      <c r="AH1419" s="2084"/>
      <c r="AI1419" s="2084"/>
      <c r="AJ1419" s="2084"/>
      <c r="AK1419" s="2084"/>
      <c r="AL1419" s="2084"/>
      <c r="AM1419" s="2084"/>
      <c r="AN1419" s="2084"/>
      <c r="AO1419" s="2084"/>
      <c r="AP1419" s="2084"/>
      <c r="AQ1419" s="2084"/>
      <c r="AR1419" s="2084"/>
      <c r="AS1419" s="2084"/>
      <c r="AT1419" s="2084"/>
      <c r="AU1419" s="2084"/>
      <c r="AV1419" s="2084"/>
      <c r="AW1419" s="2084"/>
      <c r="AX1419" s="2084"/>
      <c r="AY1419" s="2084"/>
      <c r="AZ1419" s="2084"/>
      <c r="BA1419" s="2084"/>
      <c r="BB1419" s="2084"/>
      <c r="BC1419" s="2084"/>
      <c r="BD1419" s="2086"/>
      <c r="BE1419" s="56"/>
      <c r="BF1419" s="56"/>
      <c r="BG1419" s="2121"/>
      <c r="BH1419" s="2121"/>
      <c r="BI1419" s="2122"/>
      <c r="BJ1419" s="2122"/>
      <c r="BK1419" s="2122"/>
      <c r="BL1419" s="2122"/>
      <c r="BM1419" s="2122"/>
      <c r="BN1419" s="2122"/>
      <c r="BO1419" s="2122"/>
      <c r="BP1419" s="2122"/>
      <c r="BQ1419" s="2122"/>
      <c r="BR1419" s="2122"/>
      <c r="BS1419" s="2122"/>
      <c r="BT1419" s="2122"/>
      <c r="BU1419" s="2122"/>
      <c r="BV1419" s="2122"/>
      <c r="BW1419" s="2122"/>
      <c r="BX1419" s="2122"/>
      <c r="BY1419" s="2122"/>
      <c r="BZ1419" s="2122"/>
      <c r="CA1419" s="2122"/>
      <c r="CB1419" s="2122"/>
      <c r="CC1419" s="2122"/>
      <c r="CD1419" s="2122"/>
      <c r="CE1419" s="90"/>
      <c r="CF1419" s="90"/>
      <c r="CG1419" s="91"/>
      <c r="CH1419" s="77"/>
      <c r="CN1419" s="85"/>
      <c r="CO1419" s="85"/>
      <c r="CP1419" s="85"/>
      <c r="CQ1419" s="85"/>
      <c r="CR1419" s="85"/>
      <c r="CS1419" s="85"/>
      <c r="CT1419" s="85"/>
    </row>
    <row r="1420" spans="1:100" ht="11.25" customHeight="1" x14ac:dyDescent="0.2">
      <c r="A1420" s="132" t="str">
        <f>+IF('⑧一覧からの作成用データ（異動届）'!$AC$55="印刷ＯＫ→",1,"")</f>
        <v/>
      </c>
      <c r="B1420" s="2413"/>
      <c r="C1420" s="2413"/>
      <c r="D1420" s="2396"/>
      <c r="E1420" s="2396"/>
      <c r="F1420" s="2413"/>
      <c r="G1420" s="2413"/>
      <c r="H1420" s="2396"/>
      <c r="I1420" s="2396"/>
      <c r="J1420" s="486"/>
      <c r="K1420" s="2112"/>
      <c r="L1420" s="2113"/>
      <c r="M1420" s="2113"/>
      <c r="N1420" s="2113"/>
      <c r="O1420" s="2114"/>
      <c r="P1420" s="2084" t="s">
        <v>56</v>
      </c>
      <c r="Q1420" s="2084"/>
      <c r="R1420" s="2084"/>
      <c r="S1420" s="2084"/>
      <c r="T1420" s="2085"/>
      <c r="U1420" s="2085"/>
      <c r="V1420" s="2085"/>
      <c r="W1420" s="2084" t="s">
        <v>59</v>
      </c>
      <c r="X1420" s="2084"/>
      <c r="Y1420" s="2084"/>
      <c r="Z1420" s="2084"/>
      <c r="AA1420" s="2084"/>
      <c r="AB1420" s="2084"/>
      <c r="AC1420" s="2084"/>
      <c r="AD1420" s="2084"/>
      <c r="AE1420" s="2084"/>
      <c r="AF1420" s="2084"/>
      <c r="AG1420" s="2084"/>
      <c r="AH1420" s="2084"/>
      <c r="AI1420" s="2084"/>
      <c r="AJ1420" s="2084"/>
      <c r="AK1420" s="2084"/>
      <c r="AL1420" s="2084"/>
      <c r="AM1420" s="2084"/>
      <c r="AN1420" s="2084"/>
      <c r="AO1420" s="2084"/>
      <c r="AP1420" s="2084"/>
      <c r="AQ1420" s="2084"/>
      <c r="AR1420" s="2084"/>
      <c r="AS1420" s="2084"/>
      <c r="AT1420" s="2084"/>
      <c r="AU1420" s="2084"/>
      <c r="AV1420" s="2084"/>
      <c r="AW1420" s="2084"/>
      <c r="AX1420" s="2084"/>
      <c r="AY1420" s="2084"/>
      <c r="AZ1420" s="2084"/>
      <c r="BA1420" s="2084"/>
      <c r="BB1420" s="2084"/>
      <c r="BC1420" s="2084"/>
      <c r="BD1420" s="2086"/>
      <c r="BE1420" s="56"/>
      <c r="BF1420" s="56"/>
      <c r="BG1420" s="2121"/>
      <c r="BH1420" s="2121"/>
      <c r="BI1420" s="2122"/>
      <c r="BJ1420" s="2122"/>
      <c r="BK1420" s="2122"/>
      <c r="BL1420" s="2122"/>
      <c r="BM1420" s="2122"/>
      <c r="BN1420" s="2122"/>
      <c r="BO1420" s="2122"/>
      <c r="BP1420" s="2122"/>
      <c r="BQ1420" s="2122"/>
      <c r="BR1420" s="2122"/>
      <c r="BS1420" s="2122"/>
      <c r="BT1420" s="2122"/>
      <c r="BU1420" s="2122"/>
      <c r="BV1420" s="2122"/>
      <c r="BW1420" s="2122"/>
      <c r="BX1420" s="2122"/>
      <c r="BY1420" s="2122"/>
      <c r="BZ1420" s="2122"/>
      <c r="CA1420" s="2122"/>
      <c r="CB1420" s="2122"/>
      <c r="CC1420" s="2122"/>
      <c r="CD1420" s="2122"/>
      <c r="CE1420" s="90"/>
      <c r="CF1420" s="90"/>
      <c r="CG1420" s="91"/>
      <c r="CH1420" s="77"/>
      <c r="CN1420" s="85"/>
      <c r="CO1420" s="85"/>
      <c r="CP1420" s="85"/>
      <c r="CQ1420" s="85"/>
      <c r="CR1420" s="85"/>
      <c r="CS1420" s="85"/>
      <c r="CT1420" s="85"/>
    </row>
    <row r="1421" spans="1:100" ht="11.25" customHeight="1" x14ac:dyDescent="0.2">
      <c r="A1421" s="132" t="str">
        <f>+IF('⑧一覧からの作成用データ（異動届）'!$AC$55="印刷ＯＫ→",1,"")</f>
        <v/>
      </c>
      <c r="B1421" s="2413"/>
      <c r="C1421" s="2413"/>
      <c r="D1421" s="2396"/>
      <c r="E1421" s="2396"/>
      <c r="F1421" s="2413"/>
      <c r="G1421" s="2413"/>
      <c r="H1421" s="2396"/>
      <c r="I1421" s="2396"/>
      <c r="J1421" s="486"/>
      <c r="K1421" s="2087" t="s">
        <v>45</v>
      </c>
      <c r="L1421" s="2088"/>
      <c r="M1421" s="2088"/>
      <c r="N1421" s="2088"/>
      <c r="O1421" s="2089"/>
      <c r="P1421" s="2084"/>
      <c r="Q1421" s="2084"/>
      <c r="R1421" s="2084"/>
      <c r="S1421" s="2084"/>
      <c r="T1421" s="2085"/>
      <c r="U1421" s="2085"/>
      <c r="V1421" s="2085"/>
      <c r="W1421" s="2084"/>
      <c r="X1421" s="2084"/>
      <c r="Y1421" s="2084"/>
      <c r="Z1421" s="2084"/>
      <c r="AA1421" s="2084"/>
      <c r="AB1421" s="2084"/>
      <c r="AC1421" s="2084"/>
      <c r="AD1421" s="2084"/>
      <c r="AE1421" s="2084"/>
      <c r="AF1421" s="2084"/>
      <c r="AG1421" s="2084"/>
      <c r="AH1421" s="2084"/>
      <c r="AI1421" s="2084"/>
      <c r="AJ1421" s="2084"/>
      <c r="AK1421" s="2084"/>
      <c r="AL1421" s="2084"/>
      <c r="AM1421" s="2084"/>
      <c r="AN1421" s="2084"/>
      <c r="AO1421" s="2084"/>
      <c r="AP1421" s="2084"/>
      <c r="AQ1421" s="2084"/>
      <c r="AR1421" s="2084"/>
      <c r="AS1421" s="2084"/>
      <c r="AT1421" s="2084"/>
      <c r="AU1421" s="2084"/>
      <c r="AV1421" s="2084"/>
      <c r="AW1421" s="2084"/>
      <c r="AX1421" s="2084"/>
      <c r="AY1421" s="2084"/>
      <c r="AZ1421" s="2084"/>
      <c r="BA1421" s="2084"/>
      <c r="BB1421" s="2084"/>
      <c r="BC1421" s="2084"/>
      <c r="BD1421" s="2086"/>
      <c r="BE1421" s="56"/>
      <c r="BF1421" s="56"/>
      <c r="BG1421" s="2121"/>
      <c r="BH1421" s="2121"/>
      <c r="BI1421" s="2122"/>
      <c r="BJ1421" s="2122"/>
      <c r="BK1421" s="2122"/>
      <c r="BL1421" s="2122"/>
      <c r="BM1421" s="2122"/>
      <c r="BN1421" s="2122"/>
      <c r="BO1421" s="2122"/>
      <c r="BP1421" s="2122"/>
      <c r="BQ1421" s="2122"/>
      <c r="BR1421" s="2122"/>
      <c r="BS1421" s="2122"/>
      <c r="BT1421" s="2122"/>
      <c r="BU1421" s="2122"/>
      <c r="BV1421" s="2122"/>
      <c r="BW1421" s="2122"/>
      <c r="BX1421" s="2122"/>
      <c r="BY1421" s="2122"/>
      <c r="BZ1421" s="2122"/>
      <c r="CA1421" s="2122"/>
      <c r="CB1421" s="2122"/>
      <c r="CC1421" s="2122"/>
      <c r="CD1421" s="2122"/>
      <c r="CE1421" s="35"/>
      <c r="CF1421" s="90"/>
      <c r="CG1421" s="91"/>
      <c r="CH1421" s="77"/>
      <c r="CN1421" s="85"/>
      <c r="CO1421" s="85"/>
      <c r="CP1421" s="85"/>
      <c r="CQ1421" s="85"/>
      <c r="CR1421" s="85"/>
      <c r="CS1421" s="85"/>
      <c r="CT1421" s="85"/>
    </row>
    <row r="1422" spans="1:100" ht="11.25" customHeight="1" x14ac:dyDescent="0.2">
      <c r="A1422" s="132" t="str">
        <f>+IF('⑧一覧からの作成用データ（異動届）'!$AC$55="印刷ＯＫ→",1,"")</f>
        <v/>
      </c>
      <c r="B1422" s="2413"/>
      <c r="C1422" s="2413"/>
      <c r="D1422" s="2396"/>
      <c r="E1422" s="2396"/>
      <c r="F1422" s="2413"/>
      <c r="G1422" s="2413"/>
      <c r="H1422" s="2396"/>
      <c r="I1422" s="2396"/>
      <c r="J1422" s="486"/>
      <c r="K1422" s="2090"/>
      <c r="L1422" s="2091"/>
      <c r="M1422" s="2091"/>
      <c r="N1422" s="2091"/>
      <c r="O1422" s="2092"/>
      <c r="P1422" s="2093"/>
      <c r="Q1422" s="2094"/>
      <c r="R1422" s="2094"/>
      <c r="S1422" s="2094"/>
      <c r="T1422" s="2094"/>
      <c r="U1422" s="2094"/>
      <c r="V1422" s="2094"/>
      <c r="W1422" s="2094"/>
      <c r="X1422" s="2094"/>
      <c r="Y1422" s="2094"/>
      <c r="Z1422" s="2094"/>
      <c r="AA1422" s="2094"/>
      <c r="AB1422" s="2094"/>
      <c r="AC1422" s="2094"/>
      <c r="AD1422" s="2094"/>
      <c r="AE1422" s="2094"/>
      <c r="AF1422" s="2094"/>
      <c r="AG1422" s="2094"/>
      <c r="AH1422" s="2094"/>
      <c r="AI1422" s="2094"/>
      <c r="AJ1422" s="2094"/>
      <c r="AK1422" s="2094"/>
      <c r="AL1422" s="2094"/>
      <c r="AM1422" s="2094"/>
      <c r="AN1422" s="2094"/>
      <c r="AO1422" s="2094"/>
      <c r="AP1422" s="2094"/>
      <c r="AQ1422" s="2094"/>
      <c r="AR1422" s="2094"/>
      <c r="AS1422" s="2094"/>
      <c r="AT1422" s="2094"/>
      <c r="AU1422" s="2094"/>
      <c r="AV1422" s="2094"/>
      <c r="AW1422" s="2094"/>
      <c r="AX1422" s="2094"/>
      <c r="AY1422" s="2094"/>
      <c r="AZ1422" s="2094"/>
      <c r="BA1422" s="2094"/>
      <c r="BB1422" s="2094"/>
      <c r="BC1422" s="2094"/>
      <c r="BD1422" s="2095"/>
      <c r="BE1422" s="56"/>
      <c r="BF1422" s="56"/>
      <c r="BG1422" s="2121"/>
      <c r="BH1422" s="2121"/>
      <c r="BI1422" s="2122"/>
      <c r="BJ1422" s="2122"/>
      <c r="BK1422" s="2122"/>
      <c r="BL1422" s="2122"/>
      <c r="BM1422" s="2122"/>
      <c r="BN1422" s="2122"/>
      <c r="BO1422" s="2122"/>
      <c r="BP1422" s="2122"/>
      <c r="BQ1422" s="2122"/>
      <c r="BR1422" s="2122"/>
      <c r="BS1422" s="2122"/>
      <c r="BT1422" s="2122"/>
      <c r="BU1422" s="2122"/>
      <c r="BV1422" s="2122"/>
      <c r="BW1422" s="2122"/>
      <c r="BX1422" s="2122"/>
      <c r="BY1422" s="2122"/>
      <c r="BZ1422" s="2122"/>
      <c r="CA1422" s="2122"/>
      <c r="CB1422" s="2122"/>
      <c r="CC1422" s="2122"/>
      <c r="CD1422" s="2122"/>
      <c r="CE1422" s="90"/>
      <c r="CF1422" s="90"/>
      <c r="CG1422" s="77"/>
      <c r="CH1422" s="77"/>
      <c r="CN1422" s="85"/>
      <c r="CO1422" s="85"/>
      <c r="CP1422" s="85"/>
      <c r="CQ1422" s="85"/>
      <c r="CR1422" s="85"/>
      <c r="CS1422" s="85"/>
      <c r="CT1422" s="85"/>
      <c r="CU1422" s="85"/>
      <c r="CV1422" s="85"/>
    </row>
    <row r="1423" spans="1:100" ht="11.25" customHeight="1" x14ac:dyDescent="0.2">
      <c r="A1423" s="132" t="str">
        <f>+IF('⑧一覧からの作成用データ（異動届）'!$AC$55="印刷ＯＫ→",1,"")</f>
        <v/>
      </c>
      <c r="B1423" s="2413"/>
      <c r="C1423" s="2413"/>
      <c r="D1423" s="2396"/>
      <c r="E1423" s="2396"/>
      <c r="F1423" s="2413"/>
      <c r="G1423" s="2413"/>
      <c r="H1423" s="2396"/>
      <c r="I1423" s="2396"/>
      <c r="J1423" s="486"/>
      <c r="K1423" s="1691" t="s">
        <v>69</v>
      </c>
      <c r="L1423" s="1691"/>
      <c r="M1423" s="1691"/>
      <c r="N1423" s="1691"/>
      <c r="O1423" s="1691"/>
      <c r="P1423" s="2097" t="s">
        <v>70</v>
      </c>
      <c r="Q1423" s="2097"/>
      <c r="R1423" s="2097"/>
      <c r="S1423" s="2097"/>
      <c r="T1423" s="2097"/>
      <c r="U1423" s="2097"/>
      <c r="V1423" s="2097"/>
      <c r="W1423" s="2097"/>
      <c r="X1423" s="2097"/>
      <c r="Y1423" s="2097"/>
      <c r="Z1423" s="2097"/>
      <c r="AA1423" s="2097"/>
      <c r="AB1423" s="2097"/>
      <c r="AC1423" s="2097"/>
      <c r="AD1423" s="2097"/>
      <c r="AE1423" s="2097"/>
      <c r="AF1423" s="2097"/>
      <c r="AG1423" s="2097"/>
      <c r="AH1423" s="2097"/>
      <c r="AI1423" s="2097"/>
      <c r="AJ1423" s="2097"/>
      <c r="AK1423" s="2097"/>
      <c r="AL1423" s="2097"/>
      <c r="AM1423" s="2097"/>
      <c r="AN1423" s="2097"/>
      <c r="AO1423" s="2097"/>
      <c r="AP1423" s="2097"/>
      <c r="AQ1423" s="2097"/>
      <c r="AR1423" s="2097"/>
      <c r="AS1423" s="2097"/>
      <c r="AT1423" s="2097"/>
      <c r="AU1423" s="2097"/>
      <c r="AV1423" s="2097"/>
      <c r="AW1423" s="2097"/>
      <c r="AX1423" s="2097"/>
      <c r="AY1423" s="2097"/>
      <c r="AZ1423" s="2097"/>
      <c r="BA1423" s="2097"/>
      <c r="BB1423" s="2097"/>
      <c r="BC1423" s="2097"/>
      <c r="BD1423" s="2097"/>
      <c r="BE1423" s="65"/>
      <c r="BF1423" s="65"/>
      <c r="BG1423" s="2121"/>
      <c r="BH1423" s="2121"/>
      <c r="BI1423" s="2122"/>
      <c r="BJ1423" s="2122"/>
      <c r="BK1423" s="2122"/>
      <c r="BL1423" s="2122"/>
      <c r="BM1423" s="2122"/>
      <c r="BN1423" s="2122"/>
      <c r="BO1423" s="2122"/>
      <c r="BP1423" s="2122"/>
      <c r="BQ1423" s="2122"/>
      <c r="BR1423" s="2122"/>
      <c r="BS1423" s="2122"/>
      <c r="BT1423" s="2122"/>
      <c r="BU1423" s="2122"/>
      <c r="BV1423" s="2122"/>
      <c r="BW1423" s="2122"/>
      <c r="BX1423" s="2122"/>
      <c r="BY1423" s="2122"/>
      <c r="BZ1423" s="2122"/>
      <c r="CA1423" s="2122"/>
      <c r="CB1423" s="2122"/>
      <c r="CC1423" s="2122"/>
      <c r="CD1423" s="2122"/>
      <c r="CE1423" s="76"/>
      <c r="CF1423" s="76"/>
      <c r="CG1423" s="77"/>
      <c r="CH1423" s="77"/>
      <c r="CN1423" s="85"/>
      <c r="CO1423" s="85"/>
      <c r="CP1423" s="85"/>
      <c r="CQ1423" s="85"/>
      <c r="CR1423" s="85"/>
      <c r="CS1423" s="85"/>
      <c r="CT1423" s="85"/>
      <c r="CU1423" s="85"/>
      <c r="CV1423" s="85"/>
    </row>
    <row r="1424" spans="1:100" ht="13.5" customHeight="1" x14ac:dyDescent="0.2">
      <c r="A1424" s="132" t="str">
        <f>+IF('⑧一覧からの作成用データ（異動届）'!$AC$55="印刷ＯＫ→",1,"")</f>
        <v/>
      </c>
      <c r="B1424" s="2413"/>
      <c r="C1424" s="2413"/>
      <c r="D1424" s="2396"/>
      <c r="E1424" s="2396"/>
      <c r="F1424" s="2413"/>
      <c r="G1424" s="2413"/>
      <c r="H1424" s="2396"/>
      <c r="I1424" s="2396"/>
      <c r="J1424" s="486"/>
      <c r="K1424" s="2096"/>
      <c r="L1424" s="2096"/>
      <c r="M1424" s="2096"/>
      <c r="N1424" s="2096"/>
      <c r="O1424" s="2096"/>
      <c r="P1424" s="2098"/>
      <c r="Q1424" s="2098"/>
      <c r="R1424" s="2098"/>
      <c r="S1424" s="2098"/>
      <c r="T1424" s="2098"/>
      <c r="U1424" s="2098"/>
      <c r="V1424" s="2098"/>
      <c r="W1424" s="2098"/>
      <c r="X1424" s="2098"/>
      <c r="Y1424" s="2098"/>
      <c r="Z1424" s="2098"/>
      <c r="AA1424" s="2098"/>
      <c r="AB1424" s="2098"/>
      <c r="AC1424" s="2098"/>
      <c r="AD1424" s="2098"/>
      <c r="AE1424" s="2098"/>
      <c r="AF1424" s="2098"/>
      <c r="AG1424" s="2098"/>
      <c r="AH1424" s="2098"/>
      <c r="AI1424" s="2098"/>
      <c r="AJ1424" s="2098"/>
      <c r="AK1424" s="2098"/>
      <c r="AL1424" s="2098"/>
      <c r="AM1424" s="2098"/>
      <c r="AN1424" s="2098"/>
      <c r="AO1424" s="2098"/>
      <c r="AP1424" s="2098"/>
      <c r="AQ1424" s="2098"/>
      <c r="AR1424" s="2098"/>
      <c r="AS1424" s="2098"/>
      <c r="AT1424" s="2098"/>
      <c r="AU1424" s="2098"/>
      <c r="AV1424" s="2098"/>
      <c r="AW1424" s="2098"/>
      <c r="AX1424" s="2098"/>
      <c r="AY1424" s="2098"/>
      <c r="AZ1424" s="2098"/>
      <c r="BA1424" s="2098"/>
      <c r="BB1424" s="2098"/>
      <c r="BC1424" s="2098"/>
      <c r="BD1424" s="2098"/>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76"/>
      <c r="CC1424" s="76"/>
      <c r="CD1424" s="76"/>
      <c r="CE1424" s="76"/>
      <c r="CF1424" s="76"/>
      <c r="CG1424" s="77"/>
      <c r="CH1424" s="77"/>
      <c r="CN1424" s="85"/>
      <c r="CO1424" s="85"/>
      <c r="CP1424" s="85"/>
      <c r="CQ1424" s="85"/>
      <c r="CR1424" s="85"/>
      <c r="CS1424" s="85"/>
      <c r="CT1424" s="85"/>
      <c r="CU1424" s="85"/>
      <c r="CV1424" s="85"/>
    </row>
    <row r="1425" spans="1:100" ht="13.5" customHeight="1" x14ac:dyDescent="0.2">
      <c r="A1425" s="132" t="str">
        <f>+IF('⑧一覧からの作成用データ（異動届）'!$AC$55="印刷ＯＫ→",1,"")</f>
        <v/>
      </c>
      <c r="B1425" s="2413"/>
      <c r="C1425" s="2413"/>
      <c r="D1425" s="2396"/>
      <c r="E1425" s="2396"/>
      <c r="F1425" s="2413"/>
      <c r="G1425" s="2413"/>
      <c r="H1425" s="2396"/>
      <c r="I1425" s="2396"/>
      <c r="J1425" s="486"/>
      <c r="K1425" s="66"/>
      <c r="L1425" s="66"/>
      <c r="M1425" s="66"/>
      <c r="N1425" s="66"/>
      <c r="O1425" s="66"/>
      <c r="P1425" s="485"/>
      <c r="Q1425" s="485"/>
      <c r="R1425" s="485"/>
      <c r="S1425" s="485"/>
      <c r="T1425" s="485"/>
      <c r="U1425" s="485"/>
      <c r="V1425" s="485"/>
      <c r="W1425" s="485"/>
      <c r="X1425" s="485"/>
      <c r="Y1425" s="485"/>
      <c r="Z1425" s="485"/>
      <c r="AA1425" s="485"/>
      <c r="AB1425" s="485"/>
      <c r="AC1425" s="485"/>
      <c r="AD1425" s="485"/>
      <c r="AE1425" s="485"/>
      <c r="AF1425" s="485"/>
      <c r="AG1425" s="485"/>
      <c r="AH1425" s="485"/>
      <c r="AI1425" s="485"/>
      <c r="AJ1425" s="485"/>
      <c r="AK1425" s="485"/>
      <c r="AL1425" s="485"/>
      <c r="AM1425" s="485"/>
      <c r="AN1425" s="485"/>
      <c r="AO1425" s="485"/>
      <c r="AP1425" s="485"/>
      <c r="AQ1425" s="48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76"/>
      <c r="CC1425" s="76"/>
      <c r="CD1425" s="76"/>
      <c r="CE1425" s="76"/>
      <c r="CF1425" s="76"/>
      <c r="CG1425" s="77"/>
      <c r="CH1425" s="77"/>
      <c r="CN1425" s="85"/>
      <c r="CO1425" s="85"/>
      <c r="CP1425" s="85"/>
      <c r="CQ1425" s="85"/>
      <c r="CR1425" s="85"/>
      <c r="CS1425" s="85"/>
      <c r="CT1425" s="85"/>
      <c r="CU1425" s="85"/>
      <c r="CV1425" s="85"/>
    </row>
    <row r="1426" spans="1:100" ht="6" customHeight="1" x14ac:dyDescent="0.2">
      <c r="A1426" s="132" t="str">
        <f>+IF('⑧一覧からの作成用データ（異動届）'!$AC$56="印刷ＯＫ→",1,"")</f>
        <v/>
      </c>
      <c r="B1426" s="82"/>
      <c r="C1426" s="2414" t="s">
        <v>113</v>
      </c>
      <c r="D1426" s="2414"/>
      <c r="E1426" s="2414"/>
      <c r="F1426" s="2414"/>
      <c r="G1426" s="2414"/>
      <c r="H1426" s="2414"/>
      <c r="I1426" s="82"/>
      <c r="J1426" s="82"/>
      <c r="K1426" s="82"/>
      <c r="L1426" s="82"/>
      <c r="M1426" s="82"/>
      <c r="N1426" s="82"/>
      <c r="O1426" s="82"/>
      <c r="P1426" s="82"/>
      <c r="Q1426" s="82"/>
      <c r="R1426" s="82"/>
      <c r="S1426" s="82"/>
      <c r="T1426" s="82"/>
      <c r="U1426" s="82"/>
      <c r="V1426" s="82"/>
      <c r="W1426" s="82"/>
      <c r="X1426" s="82"/>
      <c r="Y1426" s="82"/>
      <c r="Z1426" s="82"/>
      <c r="AA1426" s="82"/>
      <c r="AB1426" s="82"/>
      <c r="AC1426" s="82"/>
      <c r="AD1426" s="82"/>
      <c r="AE1426" s="82"/>
      <c r="AF1426" s="82"/>
      <c r="AG1426" s="82"/>
      <c r="AH1426" s="82"/>
      <c r="AI1426" s="82"/>
      <c r="AJ1426" s="82"/>
      <c r="AK1426" s="82"/>
      <c r="AL1426" s="82"/>
      <c r="AM1426" s="82"/>
      <c r="AN1426" s="82"/>
      <c r="AO1426" s="82"/>
      <c r="AP1426" s="82"/>
      <c r="AQ1426" s="82"/>
      <c r="AR1426" s="82"/>
      <c r="AS1426" s="82"/>
      <c r="AT1426" s="82"/>
      <c r="AU1426" s="82"/>
      <c r="AV1426" s="82"/>
      <c r="AW1426" s="82"/>
      <c r="AX1426" s="82"/>
      <c r="AY1426" s="82"/>
      <c r="AZ1426" s="82"/>
      <c r="BA1426" s="82"/>
      <c r="BB1426" s="82"/>
      <c r="BC1426" s="82"/>
      <c r="BD1426" s="82"/>
      <c r="BE1426" s="82"/>
      <c r="BF1426" s="82"/>
      <c r="BG1426" s="82"/>
      <c r="BH1426" s="82"/>
      <c r="BI1426" s="82"/>
      <c r="BJ1426" s="82"/>
      <c r="BK1426" s="82"/>
      <c r="BL1426" s="82"/>
      <c r="BM1426" s="82"/>
      <c r="BN1426" s="82"/>
      <c r="BO1426" s="82"/>
      <c r="BP1426" s="82"/>
      <c r="BQ1426" s="82"/>
      <c r="BR1426" s="82"/>
      <c r="BS1426" s="82"/>
      <c r="BT1426" s="82"/>
      <c r="BU1426" s="82"/>
      <c r="BV1426" s="82"/>
      <c r="BW1426" s="82"/>
      <c r="BX1426" s="82"/>
      <c r="BY1426" s="82"/>
      <c r="BZ1426" s="82"/>
      <c r="CA1426" s="82"/>
      <c r="CB1426" s="82"/>
      <c r="CC1426" s="82"/>
      <c r="CD1426" s="82"/>
      <c r="CE1426" s="82"/>
      <c r="CF1426" s="82"/>
    </row>
    <row r="1427" spans="1:100" ht="12.75" customHeight="1" x14ac:dyDescent="0.2">
      <c r="A1427" s="132" t="str">
        <f>+IF('⑧一覧からの作成用データ（異動届）'!$AC$56="印刷ＯＫ→",1,"")</f>
        <v/>
      </c>
      <c r="B1427" s="82"/>
      <c r="C1427" s="2414"/>
      <c r="D1427" s="2414"/>
      <c r="E1427" s="2414"/>
      <c r="F1427" s="2414"/>
      <c r="G1427" s="2414"/>
      <c r="H1427" s="2414"/>
      <c r="I1427" s="82"/>
      <c r="J1427" s="82"/>
      <c r="K1427" s="2415" t="s">
        <v>313</v>
      </c>
      <c r="L1427" s="2415"/>
      <c r="M1427" s="2415"/>
      <c r="N1427" s="2415"/>
      <c r="O1427" s="2415"/>
      <c r="P1427" s="2415"/>
      <c r="Q1427" s="2415"/>
      <c r="R1427" s="2415"/>
      <c r="S1427" s="2415"/>
      <c r="T1427" s="2415"/>
      <c r="U1427" s="2415"/>
      <c r="V1427" s="2415"/>
      <c r="W1427" s="2415"/>
      <c r="X1427" s="2415"/>
      <c r="Y1427" s="2415"/>
      <c r="Z1427" s="2415"/>
      <c r="AA1427" s="2415"/>
      <c r="AB1427" s="2417" t="s">
        <v>8</v>
      </c>
      <c r="AC1427" s="2417"/>
      <c r="AD1427" s="2417"/>
      <c r="AE1427" s="2417"/>
      <c r="AF1427" s="2417"/>
      <c r="AG1427" s="2417"/>
      <c r="AH1427" s="2417"/>
      <c r="AI1427" s="2417"/>
      <c r="AJ1427" s="2417"/>
      <c r="AK1427" s="2417"/>
      <c r="AL1427" s="2417"/>
      <c r="AM1427" s="2417"/>
      <c r="AN1427" s="2417"/>
      <c r="AO1427" s="2417"/>
      <c r="AP1427" s="2417"/>
      <c r="AQ1427" s="2417"/>
      <c r="AR1427" s="2417"/>
      <c r="AS1427" s="2417"/>
      <c r="AT1427" s="2417"/>
      <c r="AU1427" s="2417"/>
      <c r="AV1427" s="2417"/>
      <c r="AW1427" s="2417"/>
      <c r="AX1427" s="2419" t="s">
        <v>26</v>
      </c>
      <c r="AY1427" s="2420"/>
      <c r="AZ1427" s="2420"/>
      <c r="BA1427" s="2421"/>
      <c r="BB1427" s="2428"/>
      <c r="BC1427" s="2429"/>
      <c r="BD1427" s="2429"/>
      <c r="BE1427" s="2429"/>
      <c r="BF1427" s="2429"/>
      <c r="BG1427" s="2429"/>
      <c r="BH1427" s="2429"/>
      <c r="BI1427" s="2429"/>
      <c r="BJ1427" s="2429"/>
      <c r="BK1427" s="2429"/>
      <c r="BL1427" s="2429"/>
      <c r="BM1427" s="2429"/>
      <c r="BN1427" s="2429"/>
      <c r="BO1427" s="2429"/>
      <c r="BP1427" s="2429"/>
      <c r="BQ1427" s="2429"/>
      <c r="BR1427" s="2429"/>
      <c r="BS1427" s="2429"/>
      <c r="BT1427" s="2430"/>
      <c r="BU1427" s="697" t="s">
        <v>28</v>
      </c>
      <c r="BV1427" s="2051"/>
      <c r="BW1427" s="2051"/>
      <c r="BX1427" s="2051"/>
      <c r="BY1427" s="2051"/>
      <c r="BZ1427" s="2051"/>
      <c r="CA1427" s="2051"/>
      <c r="CB1427" s="2051"/>
      <c r="CC1427" s="2051"/>
      <c r="CD1427" s="2053"/>
      <c r="CE1427" s="82"/>
      <c r="CF1427" s="82"/>
    </row>
    <row r="1428" spans="1:100" ht="12.75" customHeight="1" x14ac:dyDescent="0.2">
      <c r="A1428" s="132" t="str">
        <f>+IF('⑧一覧からの作成用データ（異動届）'!$AC$56="印刷ＯＫ→",1,"")</f>
        <v/>
      </c>
      <c r="B1428" s="82"/>
      <c r="C1428" s="2414"/>
      <c r="D1428" s="2414"/>
      <c r="E1428" s="2414"/>
      <c r="F1428" s="2414"/>
      <c r="G1428" s="2414"/>
      <c r="H1428" s="2414"/>
      <c r="I1428" s="82"/>
      <c r="J1428" s="82"/>
      <c r="K1428" s="2415"/>
      <c r="L1428" s="2415"/>
      <c r="M1428" s="2415"/>
      <c r="N1428" s="2415"/>
      <c r="O1428" s="2415"/>
      <c r="P1428" s="2415"/>
      <c r="Q1428" s="2415"/>
      <c r="R1428" s="2415"/>
      <c r="S1428" s="2415"/>
      <c r="T1428" s="2415"/>
      <c r="U1428" s="2415"/>
      <c r="V1428" s="2415"/>
      <c r="W1428" s="2415"/>
      <c r="X1428" s="2415"/>
      <c r="Y1428" s="2415"/>
      <c r="Z1428" s="2415"/>
      <c r="AA1428" s="2415"/>
      <c r="AB1428" s="2417"/>
      <c r="AC1428" s="2417"/>
      <c r="AD1428" s="2417"/>
      <c r="AE1428" s="2417"/>
      <c r="AF1428" s="2417"/>
      <c r="AG1428" s="2417"/>
      <c r="AH1428" s="2417"/>
      <c r="AI1428" s="2417"/>
      <c r="AJ1428" s="2417"/>
      <c r="AK1428" s="2417"/>
      <c r="AL1428" s="2417"/>
      <c r="AM1428" s="2417"/>
      <c r="AN1428" s="2417"/>
      <c r="AO1428" s="2417"/>
      <c r="AP1428" s="2417"/>
      <c r="AQ1428" s="2417"/>
      <c r="AR1428" s="2417"/>
      <c r="AS1428" s="2417"/>
      <c r="AT1428" s="2417"/>
      <c r="AU1428" s="2417"/>
      <c r="AV1428" s="2417"/>
      <c r="AW1428" s="2417"/>
      <c r="AX1428" s="2422"/>
      <c r="AY1428" s="2423"/>
      <c r="AZ1428" s="2423"/>
      <c r="BA1428" s="2424"/>
      <c r="BB1428" s="2431"/>
      <c r="BC1428" s="2432"/>
      <c r="BD1428" s="2432"/>
      <c r="BE1428" s="2432"/>
      <c r="BF1428" s="2432"/>
      <c r="BG1428" s="2432"/>
      <c r="BH1428" s="2432"/>
      <c r="BI1428" s="2432"/>
      <c r="BJ1428" s="2432"/>
      <c r="BK1428" s="2432"/>
      <c r="BL1428" s="2432"/>
      <c r="BM1428" s="2432"/>
      <c r="BN1428" s="2432"/>
      <c r="BO1428" s="2432"/>
      <c r="BP1428" s="2432"/>
      <c r="BQ1428" s="2432"/>
      <c r="BR1428" s="2432"/>
      <c r="BS1428" s="2432"/>
      <c r="BT1428" s="2433"/>
      <c r="BU1428" s="1559"/>
      <c r="BV1428" s="2052"/>
      <c r="BW1428" s="2052"/>
      <c r="BX1428" s="2052"/>
      <c r="BY1428" s="2052"/>
      <c r="BZ1428" s="2052"/>
      <c r="CA1428" s="2052"/>
      <c r="CB1428" s="2052"/>
      <c r="CC1428" s="2052"/>
      <c r="CD1428" s="2054"/>
      <c r="CE1428" s="83"/>
      <c r="CF1428" s="83"/>
    </row>
    <row r="1429" spans="1:100" ht="12.75" customHeight="1" x14ac:dyDescent="0.2">
      <c r="A1429" s="132" t="str">
        <f>+IF('⑧一覧からの作成用データ（異動届）'!$AC$56="印刷ＯＫ→",1,"")</f>
        <v/>
      </c>
      <c r="B1429" s="82"/>
      <c r="C1429" s="82"/>
      <c r="D1429" s="82"/>
      <c r="E1429" s="82"/>
      <c r="F1429" s="82"/>
      <c r="G1429" s="82"/>
      <c r="H1429" s="82"/>
      <c r="I1429" s="82"/>
      <c r="J1429" s="82"/>
      <c r="K1429" s="2415"/>
      <c r="L1429" s="2415"/>
      <c r="M1429" s="2415"/>
      <c r="N1429" s="2415"/>
      <c r="O1429" s="2415"/>
      <c r="P1429" s="2415"/>
      <c r="Q1429" s="2415"/>
      <c r="R1429" s="2415"/>
      <c r="S1429" s="2415"/>
      <c r="T1429" s="2415"/>
      <c r="U1429" s="2415"/>
      <c r="V1429" s="2415"/>
      <c r="W1429" s="2415"/>
      <c r="X1429" s="2415"/>
      <c r="Y1429" s="2415"/>
      <c r="Z1429" s="2415"/>
      <c r="AA1429" s="2415"/>
      <c r="AB1429" s="2417"/>
      <c r="AC1429" s="2417"/>
      <c r="AD1429" s="2417"/>
      <c r="AE1429" s="2417"/>
      <c r="AF1429" s="2417"/>
      <c r="AG1429" s="2417"/>
      <c r="AH1429" s="2417"/>
      <c r="AI1429" s="2417"/>
      <c r="AJ1429" s="2417"/>
      <c r="AK1429" s="2417"/>
      <c r="AL1429" s="2417"/>
      <c r="AM1429" s="2417"/>
      <c r="AN1429" s="2417"/>
      <c r="AO1429" s="2417"/>
      <c r="AP1429" s="2417"/>
      <c r="AQ1429" s="2417"/>
      <c r="AR1429" s="2417"/>
      <c r="AS1429" s="2417"/>
      <c r="AT1429" s="2417"/>
      <c r="AU1429" s="2417"/>
      <c r="AV1429" s="2417"/>
      <c r="AW1429" s="2417"/>
      <c r="AX1429" s="2422"/>
      <c r="AY1429" s="2423"/>
      <c r="AZ1429" s="2423"/>
      <c r="BA1429" s="2424"/>
      <c r="BB1429" s="2431"/>
      <c r="BC1429" s="2432"/>
      <c r="BD1429" s="2432"/>
      <c r="BE1429" s="2432"/>
      <c r="BF1429" s="2432"/>
      <c r="BG1429" s="2432"/>
      <c r="BH1429" s="2432"/>
      <c r="BI1429" s="2432"/>
      <c r="BJ1429" s="2432"/>
      <c r="BK1429" s="2432"/>
      <c r="BL1429" s="2432"/>
      <c r="BM1429" s="2432"/>
      <c r="BN1429" s="2432"/>
      <c r="BO1429" s="2432"/>
      <c r="BP1429" s="2432"/>
      <c r="BQ1429" s="2432"/>
      <c r="BR1429" s="2432"/>
      <c r="BS1429" s="2432"/>
      <c r="BT1429" s="2433"/>
      <c r="BU1429" s="2437" t="s">
        <v>27</v>
      </c>
      <c r="BV1429" s="2397" t="s">
        <v>29</v>
      </c>
      <c r="BW1429" s="2397"/>
      <c r="BX1429" s="2397"/>
      <c r="BY1429" s="2397"/>
      <c r="BZ1429" s="2398"/>
      <c r="CA1429" s="1683" t="s">
        <v>30</v>
      </c>
      <c r="CB1429" s="2397"/>
      <c r="CC1429" s="2397"/>
      <c r="CD1429" s="2398"/>
      <c r="CE1429" s="76"/>
      <c r="CF1429" s="76"/>
    </row>
    <row r="1430" spans="1:100" ht="12.75" customHeight="1" x14ac:dyDescent="0.2">
      <c r="A1430" s="132" t="str">
        <f>+IF('⑧一覧からの作成用データ（異動届）'!$AC$56="印刷ＯＫ→",1,"")</f>
        <v/>
      </c>
      <c r="B1430" s="82"/>
      <c r="C1430" s="82">
        <v>3</v>
      </c>
      <c r="D1430" s="82"/>
      <c r="E1430" s="82"/>
      <c r="F1430" s="82"/>
      <c r="G1430" s="82"/>
      <c r="H1430" s="82">
        <v>2</v>
      </c>
      <c r="I1430" s="82">
        <v>1</v>
      </c>
      <c r="J1430" s="82"/>
      <c r="K1430" s="2415"/>
      <c r="L1430" s="2415"/>
      <c r="M1430" s="2415"/>
      <c r="N1430" s="2415"/>
      <c r="O1430" s="2415"/>
      <c r="P1430" s="2415"/>
      <c r="Q1430" s="2415"/>
      <c r="R1430" s="2415"/>
      <c r="S1430" s="2415"/>
      <c r="T1430" s="2415"/>
      <c r="U1430" s="2415"/>
      <c r="V1430" s="2415"/>
      <c r="W1430" s="2415"/>
      <c r="X1430" s="2415"/>
      <c r="Y1430" s="2415"/>
      <c r="Z1430" s="2415"/>
      <c r="AA1430" s="2415"/>
      <c r="AB1430" s="2417"/>
      <c r="AC1430" s="2417"/>
      <c r="AD1430" s="2417"/>
      <c r="AE1430" s="2417"/>
      <c r="AF1430" s="2417"/>
      <c r="AG1430" s="2417"/>
      <c r="AH1430" s="2417"/>
      <c r="AI1430" s="2417"/>
      <c r="AJ1430" s="2417"/>
      <c r="AK1430" s="2417"/>
      <c r="AL1430" s="2417"/>
      <c r="AM1430" s="2417"/>
      <c r="AN1430" s="2417"/>
      <c r="AO1430" s="2417"/>
      <c r="AP1430" s="2417"/>
      <c r="AQ1430" s="2417"/>
      <c r="AR1430" s="2417"/>
      <c r="AS1430" s="2417"/>
      <c r="AT1430" s="2417"/>
      <c r="AU1430" s="2417"/>
      <c r="AV1430" s="2417"/>
      <c r="AW1430" s="2417"/>
      <c r="AX1430" s="2422"/>
      <c r="AY1430" s="2423"/>
      <c r="AZ1430" s="2423"/>
      <c r="BA1430" s="2424"/>
      <c r="BB1430" s="2431"/>
      <c r="BC1430" s="2432"/>
      <c r="BD1430" s="2432"/>
      <c r="BE1430" s="2432"/>
      <c r="BF1430" s="2432"/>
      <c r="BG1430" s="2432"/>
      <c r="BH1430" s="2432"/>
      <c r="BI1430" s="2432"/>
      <c r="BJ1430" s="2432"/>
      <c r="BK1430" s="2432"/>
      <c r="BL1430" s="2432"/>
      <c r="BM1430" s="2432"/>
      <c r="BN1430" s="2432"/>
      <c r="BO1430" s="2432"/>
      <c r="BP1430" s="2432"/>
      <c r="BQ1430" s="2432"/>
      <c r="BR1430" s="2432"/>
      <c r="BS1430" s="2432"/>
      <c r="BT1430" s="2433"/>
      <c r="BU1430" s="2437"/>
      <c r="BV1430" s="2399"/>
      <c r="BW1430" s="2399"/>
      <c r="BX1430" s="2399"/>
      <c r="BY1430" s="2399"/>
      <c r="BZ1430" s="2400"/>
      <c r="CA1430" s="2401"/>
      <c r="CB1430" s="2399"/>
      <c r="CC1430" s="2399"/>
      <c r="CD1430" s="2400"/>
      <c r="CE1430" s="76"/>
      <c r="CF1430" s="76"/>
    </row>
    <row r="1431" spans="1:100" ht="12.75" customHeight="1" x14ac:dyDescent="0.2">
      <c r="A1431" s="132" t="str">
        <f>+IF('⑧一覧からの作成用データ（異動届）'!$AC$56="印刷ＯＫ→",1,"")</f>
        <v/>
      </c>
      <c r="B1431" s="2413" t="s">
        <v>67</v>
      </c>
      <c r="C1431" s="2413" t="s">
        <v>66</v>
      </c>
      <c r="D1431" s="2396" t="s">
        <v>65</v>
      </c>
      <c r="E1431" s="2396" t="s">
        <v>64</v>
      </c>
      <c r="F1431" s="2413" t="s">
        <v>63</v>
      </c>
      <c r="G1431" s="2413" t="s">
        <v>62</v>
      </c>
      <c r="H1431" s="2396" t="s">
        <v>61</v>
      </c>
      <c r="I1431" s="2396" t="s">
        <v>60</v>
      </c>
      <c r="J1431" s="486"/>
      <c r="K1431" s="2415"/>
      <c r="L1431" s="2415"/>
      <c r="M1431" s="2415"/>
      <c r="N1431" s="2415"/>
      <c r="O1431" s="2415"/>
      <c r="P1431" s="2415"/>
      <c r="Q1431" s="2415"/>
      <c r="R1431" s="2415"/>
      <c r="S1431" s="2415"/>
      <c r="T1431" s="2415"/>
      <c r="U1431" s="2415"/>
      <c r="V1431" s="2415"/>
      <c r="W1431" s="2415"/>
      <c r="X1431" s="2415"/>
      <c r="Y1431" s="2415"/>
      <c r="Z1431" s="2415"/>
      <c r="AA1431" s="2415"/>
      <c r="AB1431" s="2417"/>
      <c r="AC1431" s="2417"/>
      <c r="AD1431" s="2417"/>
      <c r="AE1431" s="2417"/>
      <c r="AF1431" s="2417"/>
      <c r="AG1431" s="2417"/>
      <c r="AH1431" s="2417"/>
      <c r="AI1431" s="2417"/>
      <c r="AJ1431" s="2417"/>
      <c r="AK1431" s="2417"/>
      <c r="AL1431" s="2417"/>
      <c r="AM1431" s="2417"/>
      <c r="AN1431" s="2417"/>
      <c r="AO1431" s="2417"/>
      <c r="AP1431" s="2417"/>
      <c r="AQ1431" s="2417"/>
      <c r="AR1431" s="2417"/>
      <c r="AS1431" s="2417"/>
      <c r="AT1431" s="2417"/>
      <c r="AU1431" s="2417"/>
      <c r="AV1431" s="2417"/>
      <c r="AW1431" s="2417"/>
      <c r="AX1431" s="2422"/>
      <c r="AY1431" s="2423"/>
      <c r="AZ1431" s="2423"/>
      <c r="BA1431" s="2424"/>
      <c r="BB1431" s="2431"/>
      <c r="BC1431" s="2432"/>
      <c r="BD1431" s="2432"/>
      <c r="BE1431" s="2432"/>
      <c r="BF1431" s="2432"/>
      <c r="BG1431" s="2432"/>
      <c r="BH1431" s="2432"/>
      <c r="BI1431" s="2432"/>
      <c r="BJ1431" s="2432"/>
      <c r="BK1431" s="2432"/>
      <c r="BL1431" s="2432"/>
      <c r="BM1431" s="2432"/>
      <c r="BN1431" s="2432"/>
      <c r="BO1431" s="2432"/>
      <c r="BP1431" s="2432"/>
      <c r="BQ1431" s="2432"/>
      <c r="BR1431" s="2432"/>
      <c r="BS1431" s="2432"/>
      <c r="BT1431" s="2433"/>
      <c r="BU1431" s="2437"/>
      <c r="BV1431" s="2397" t="s">
        <v>32</v>
      </c>
      <c r="BW1431" s="2397"/>
      <c r="BX1431" s="2397"/>
      <c r="BY1431" s="2397"/>
      <c r="BZ1431" s="2398"/>
      <c r="CA1431" s="1683" t="s">
        <v>31</v>
      </c>
      <c r="CB1431" s="2397"/>
      <c r="CC1431" s="2397"/>
      <c r="CD1431" s="2398"/>
      <c r="CE1431" s="76"/>
      <c r="CF1431" s="76"/>
    </row>
    <row r="1432" spans="1:100" ht="13.5" customHeight="1" x14ac:dyDescent="0.2">
      <c r="A1432" s="132" t="str">
        <f>+IF('⑧一覧からの作成用データ（異動届）'!$AC$56="印刷ＯＫ→",1,"")</f>
        <v/>
      </c>
      <c r="B1432" s="2413"/>
      <c r="C1432" s="2413"/>
      <c r="D1432" s="2396"/>
      <c r="E1432" s="2396"/>
      <c r="F1432" s="2413"/>
      <c r="G1432" s="2413"/>
      <c r="H1432" s="2396"/>
      <c r="I1432" s="2396"/>
      <c r="J1432" s="486"/>
      <c r="K1432" s="2416"/>
      <c r="L1432" s="2416"/>
      <c r="M1432" s="2416"/>
      <c r="N1432" s="2416"/>
      <c r="O1432" s="2416"/>
      <c r="P1432" s="2416"/>
      <c r="Q1432" s="2416"/>
      <c r="R1432" s="2416"/>
      <c r="S1432" s="2416"/>
      <c r="T1432" s="2416"/>
      <c r="U1432" s="2416"/>
      <c r="V1432" s="2416"/>
      <c r="W1432" s="2416"/>
      <c r="X1432" s="2416"/>
      <c r="Y1432" s="2416"/>
      <c r="Z1432" s="2416"/>
      <c r="AA1432" s="2416"/>
      <c r="AB1432" s="2418"/>
      <c r="AC1432" s="2418"/>
      <c r="AD1432" s="2418"/>
      <c r="AE1432" s="2418"/>
      <c r="AF1432" s="2418"/>
      <c r="AG1432" s="2418"/>
      <c r="AH1432" s="2418"/>
      <c r="AI1432" s="2418"/>
      <c r="AJ1432" s="2418"/>
      <c r="AK1432" s="2418"/>
      <c r="AL1432" s="2418"/>
      <c r="AM1432" s="2418"/>
      <c r="AN1432" s="2418"/>
      <c r="AO1432" s="2418"/>
      <c r="AP1432" s="2418"/>
      <c r="AQ1432" s="2418"/>
      <c r="AR1432" s="2418"/>
      <c r="AS1432" s="2418"/>
      <c r="AT1432" s="2418"/>
      <c r="AU1432" s="2418"/>
      <c r="AV1432" s="2418"/>
      <c r="AW1432" s="2418"/>
      <c r="AX1432" s="2425"/>
      <c r="AY1432" s="2426"/>
      <c r="AZ1432" s="2426"/>
      <c r="BA1432" s="2427"/>
      <c r="BB1432" s="2434"/>
      <c r="BC1432" s="2435"/>
      <c r="BD1432" s="2435"/>
      <c r="BE1432" s="2435"/>
      <c r="BF1432" s="2435"/>
      <c r="BG1432" s="2435"/>
      <c r="BH1432" s="2435"/>
      <c r="BI1432" s="2435"/>
      <c r="BJ1432" s="2435"/>
      <c r="BK1432" s="2435"/>
      <c r="BL1432" s="2435"/>
      <c r="BM1432" s="2435"/>
      <c r="BN1432" s="2435"/>
      <c r="BO1432" s="2435"/>
      <c r="BP1432" s="2435"/>
      <c r="BQ1432" s="2435"/>
      <c r="BR1432" s="2435"/>
      <c r="BS1432" s="2435"/>
      <c r="BT1432" s="2436"/>
      <c r="BU1432" s="2437"/>
      <c r="BV1432" s="2399"/>
      <c r="BW1432" s="2399"/>
      <c r="BX1432" s="2399"/>
      <c r="BY1432" s="2399"/>
      <c r="BZ1432" s="2400"/>
      <c r="CA1432" s="2401"/>
      <c r="CB1432" s="2399"/>
      <c r="CC1432" s="2399"/>
      <c r="CD1432" s="2400"/>
      <c r="CE1432" s="76"/>
      <c r="CF1432" s="76"/>
      <c r="CG1432" s="84"/>
      <c r="CL1432" s="85"/>
      <c r="CM1432" s="85"/>
      <c r="CN1432" s="85"/>
      <c r="CO1432" s="85"/>
      <c r="CP1432" s="85"/>
      <c r="CQ1432" s="85"/>
      <c r="CR1432" s="85"/>
      <c r="CS1432" s="85"/>
      <c r="CT1432" s="85"/>
    </row>
    <row r="1433" spans="1:100" ht="13.5" customHeight="1" x14ac:dyDescent="0.2">
      <c r="A1433" s="132" t="str">
        <f>+IF('⑧一覧からの作成用データ（異動届）'!$AC$56="印刷ＯＫ→",1,"")</f>
        <v/>
      </c>
      <c r="B1433" s="2413"/>
      <c r="C1433" s="2413"/>
      <c r="D1433" s="2396"/>
      <c r="E1433" s="2396"/>
      <c r="F1433" s="2413"/>
      <c r="G1433" s="2413"/>
      <c r="H1433" s="2396"/>
      <c r="I1433" s="2396"/>
      <c r="J1433" s="486"/>
      <c r="K1433" s="45"/>
      <c r="L1433" s="25"/>
      <c r="M1433" s="25"/>
      <c r="N1433" s="25"/>
      <c r="O1433" s="25"/>
      <c r="P1433" s="25"/>
      <c r="Q1433" s="25"/>
      <c r="R1433" s="25"/>
      <c r="S1433" s="25"/>
      <c r="T1433" s="25"/>
      <c r="U1433" s="25"/>
      <c r="V1433" s="25"/>
      <c r="W1433" s="25"/>
      <c r="X1433" s="25"/>
      <c r="Y1433" s="46"/>
      <c r="Z1433" s="2402" t="s">
        <v>571</v>
      </c>
      <c r="AA1433" s="2403"/>
      <c r="AB1433" s="2408" t="s">
        <v>21</v>
      </c>
      <c r="AC1433" s="2409"/>
      <c r="AD1433" s="2409"/>
      <c r="AE1433" s="2409"/>
      <c r="AF1433" s="2409"/>
      <c r="AG1433" s="2410"/>
      <c r="AH1433" s="1682" t="s">
        <v>572</v>
      </c>
      <c r="AI1433" s="1683"/>
      <c r="AJ1433" s="2097" t="str">
        <f>①伊勢崎市における事業所基本情報!$K$26&amp;"-"&amp;①伊勢崎市における事業所基本情報!Q26&amp;""</f>
        <v>-</v>
      </c>
      <c r="AK1433" s="2097"/>
      <c r="AL1433" s="2097"/>
      <c r="AM1433" s="2097"/>
      <c r="AN1433" s="2097"/>
      <c r="AO1433" s="2097"/>
      <c r="AP1433" s="2097"/>
      <c r="AQ1433" s="2097"/>
      <c r="AR1433" s="25"/>
      <c r="AS1433" s="25"/>
      <c r="AT1433" s="25"/>
      <c r="AU1433" s="25"/>
      <c r="AV1433" s="25"/>
      <c r="AW1433" s="25"/>
      <c r="AX1433" s="25"/>
      <c r="AY1433" s="76"/>
      <c r="AZ1433" s="76"/>
      <c r="BA1433" s="76"/>
      <c r="BB1433" s="76"/>
      <c r="BC1433" s="76"/>
      <c r="BD1433" s="25"/>
      <c r="BE1433" s="25"/>
      <c r="BF1433" s="25"/>
      <c r="BG1433" s="25"/>
      <c r="BH1433" s="2386" t="s">
        <v>10</v>
      </c>
      <c r="BI1433" s="2386"/>
      <c r="BJ1433" s="2386"/>
      <c r="BK1433" s="2386"/>
      <c r="BL1433" s="2386"/>
      <c r="BM1433" s="2386"/>
      <c r="BN1433" s="2386"/>
      <c r="BO1433" s="2411" t="str">
        <f>①伊勢崎市における事業所基本情報!$CG$18&amp;""</f>
        <v/>
      </c>
      <c r="BP1433" s="2392"/>
      <c r="BQ1433" s="2392" t="str">
        <f>①伊勢崎市における事業所基本情報!$CH$18&amp;""</f>
        <v/>
      </c>
      <c r="BR1433" s="2392"/>
      <c r="BS1433" s="2392" t="str">
        <f>①伊勢崎市における事業所基本情報!$CI$18&amp;""</f>
        <v/>
      </c>
      <c r="BT1433" s="2392"/>
      <c r="BU1433" s="2392" t="str">
        <f>①伊勢崎市における事業所基本情報!$CJ$18&amp;""</f>
        <v/>
      </c>
      <c r="BV1433" s="2392"/>
      <c r="BW1433" s="2392" t="str">
        <f>①伊勢崎市における事業所基本情報!$CK$18&amp;""</f>
        <v/>
      </c>
      <c r="BX1433" s="2392"/>
      <c r="BY1433" s="2392" t="str">
        <f>①伊勢崎市における事業所基本情報!$CL$18&amp;""</f>
        <v/>
      </c>
      <c r="BZ1433" s="2392"/>
      <c r="CA1433" s="2392" t="str">
        <f>①伊勢崎市における事業所基本情報!$CM$18&amp;""</f>
        <v/>
      </c>
      <c r="CB1433" s="2392"/>
      <c r="CC1433" s="2392" t="str">
        <f>①伊勢崎市における事業所基本情報!$CN$18&amp;""</f>
        <v/>
      </c>
      <c r="CD1433" s="2394"/>
      <c r="CE1433" s="86"/>
      <c r="CF1433" s="86"/>
      <c r="CG1433" s="84"/>
      <c r="CL1433" s="85"/>
      <c r="CM1433" s="85"/>
      <c r="CN1433" s="85"/>
      <c r="CO1433" s="85"/>
      <c r="CP1433" s="85"/>
      <c r="CQ1433" s="85"/>
      <c r="CR1433" s="85"/>
      <c r="CS1433" s="85"/>
      <c r="CT1433" s="85"/>
    </row>
    <row r="1434" spans="1:100" ht="12" customHeight="1" x14ac:dyDescent="0.2">
      <c r="A1434" s="132" t="str">
        <f>+IF('⑧一覧からの作成用データ（異動届）'!$AC$56="印刷ＯＫ→",1,"")</f>
        <v/>
      </c>
      <c r="B1434" s="2413"/>
      <c r="C1434" s="2413"/>
      <c r="D1434" s="2396"/>
      <c r="E1434" s="2396"/>
      <c r="F1434" s="2413"/>
      <c r="G1434" s="2413"/>
      <c r="H1434" s="2396"/>
      <c r="I1434" s="2396"/>
      <c r="J1434" s="486"/>
      <c r="K1434" s="47"/>
      <c r="L1434" s="76"/>
      <c r="M1434" s="76"/>
      <c r="N1434" s="76"/>
      <c r="O1434" s="76"/>
      <c r="P1434" s="76"/>
      <c r="Q1434" s="76"/>
      <c r="R1434" s="76"/>
      <c r="S1434" s="76"/>
      <c r="T1434" s="76"/>
      <c r="U1434" s="76"/>
      <c r="V1434" s="76"/>
      <c r="W1434" s="76"/>
      <c r="X1434" s="76"/>
      <c r="Y1434" s="48"/>
      <c r="Z1434" s="2404"/>
      <c r="AA1434" s="2405"/>
      <c r="AB1434" s="1640"/>
      <c r="AC1434" s="1590"/>
      <c r="AD1434" s="1590"/>
      <c r="AE1434" s="1590"/>
      <c r="AF1434" s="1590"/>
      <c r="AG1434" s="1641"/>
      <c r="AH1434" s="1568" t="str">
        <f>①伊勢崎市における事業所基本情報!$I$27&amp;""</f>
        <v/>
      </c>
      <c r="AI1434" s="1569"/>
      <c r="AJ1434" s="1569"/>
      <c r="AK1434" s="1569"/>
      <c r="AL1434" s="1569"/>
      <c r="AM1434" s="1569"/>
      <c r="AN1434" s="1569"/>
      <c r="AO1434" s="1569"/>
      <c r="AP1434" s="1569"/>
      <c r="AQ1434" s="1569"/>
      <c r="AR1434" s="1569"/>
      <c r="AS1434" s="1569"/>
      <c r="AT1434" s="1569"/>
      <c r="AU1434" s="1569"/>
      <c r="AV1434" s="1569"/>
      <c r="AW1434" s="1569"/>
      <c r="AX1434" s="1569"/>
      <c r="AY1434" s="1569"/>
      <c r="AZ1434" s="1569"/>
      <c r="BA1434" s="1569"/>
      <c r="BB1434" s="1569"/>
      <c r="BC1434" s="1569"/>
      <c r="BD1434" s="1569"/>
      <c r="BE1434" s="1569"/>
      <c r="BF1434" s="1569"/>
      <c r="BG1434" s="1569"/>
      <c r="BH1434" s="2386"/>
      <c r="BI1434" s="2386"/>
      <c r="BJ1434" s="2386"/>
      <c r="BK1434" s="2386"/>
      <c r="BL1434" s="2386"/>
      <c r="BM1434" s="2386"/>
      <c r="BN1434" s="2386"/>
      <c r="BO1434" s="2412"/>
      <c r="BP1434" s="2393"/>
      <c r="BQ1434" s="2393"/>
      <c r="BR1434" s="2393"/>
      <c r="BS1434" s="2393"/>
      <c r="BT1434" s="2393"/>
      <c r="BU1434" s="2393"/>
      <c r="BV1434" s="2393"/>
      <c r="BW1434" s="2393"/>
      <c r="BX1434" s="2393"/>
      <c r="BY1434" s="2393"/>
      <c r="BZ1434" s="2393"/>
      <c r="CA1434" s="2393"/>
      <c r="CB1434" s="2393"/>
      <c r="CC1434" s="2393"/>
      <c r="CD1434" s="2395"/>
      <c r="CE1434" s="86"/>
      <c r="CF1434" s="86"/>
      <c r="CG1434" s="77"/>
      <c r="CL1434" s="85"/>
      <c r="CM1434" s="85"/>
      <c r="CN1434" s="85"/>
      <c r="CO1434" s="85"/>
      <c r="CP1434" s="85"/>
      <c r="CQ1434" s="85"/>
      <c r="CR1434" s="85"/>
      <c r="CS1434" s="85"/>
      <c r="CT1434" s="85"/>
    </row>
    <row r="1435" spans="1:100" ht="12" customHeight="1" x14ac:dyDescent="0.2">
      <c r="A1435" s="132" t="str">
        <f>+IF('⑧一覧からの作成用データ（異動届）'!$AC$56="印刷ＯＫ→",1,"")</f>
        <v/>
      </c>
      <c r="B1435" s="2413"/>
      <c r="C1435" s="2413"/>
      <c r="D1435" s="2396"/>
      <c r="E1435" s="2396"/>
      <c r="F1435" s="2413"/>
      <c r="G1435" s="2413"/>
      <c r="H1435" s="2396"/>
      <c r="I1435" s="2396"/>
      <c r="J1435" s="486"/>
      <c r="K1435" s="2165" t="s">
        <v>573</v>
      </c>
      <c r="L1435" s="1564"/>
      <c r="M1435" s="1564"/>
      <c r="N1435" s="1564"/>
      <c r="O1435" s="1564"/>
      <c r="P1435" s="2378" t="s">
        <v>19</v>
      </c>
      <c r="Q1435" s="2378"/>
      <c r="R1435" s="2378"/>
      <c r="S1435" s="2378"/>
      <c r="T1435" s="2378"/>
      <c r="U1435" s="2378"/>
      <c r="V1435" s="2378"/>
      <c r="W1435" s="2378"/>
      <c r="X1435" s="2378"/>
      <c r="Y1435" s="2379"/>
      <c r="Z1435" s="2404"/>
      <c r="AA1435" s="2405"/>
      <c r="AB1435" s="1640"/>
      <c r="AC1435" s="1590"/>
      <c r="AD1435" s="1590"/>
      <c r="AE1435" s="1590"/>
      <c r="AF1435" s="1590"/>
      <c r="AG1435" s="1641"/>
      <c r="AH1435" s="1568"/>
      <c r="AI1435" s="1569"/>
      <c r="AJ1435" s="1569"/>
      <c r="AK1435" s="1569"/>
      <c r="AL1435" s="1569"/>
      <c r="AM1435" s="1569"/>
      <c r="AN1435" s="1569"/>
      <c r="AO1435" s="1569"/>
      <c r="AP1435" s="1569"/>
      <c r="AQ1435" s="1569"/>
      <c r="AR1435" s="1569"/>
      <c r="AS1435" s="1569"/>
      <c r="AT1435" s="1569"/>
      <c r="AU1435" s="1569"/>
      <c r="AV1435" s="1569"/>
      <c r="AW1435" s="1569"/>
      <c r="AX1435" s="1569"/>
      <c r="AY1435" s="1569"/>
      <c r="AZ1435" s="1569"/>
      <c r="BA1435" s="1569"/>
      <c r="BB1435" s="1569"/>
      <c r="BC1435" s="1569"/>
      <c r="BD1435" s="1569"/>
      <c r="BE1435" s="1569"/>
      <c r="BF1435" s="1569"/>
      <c r="BG1435" s="1569"/>
      <c r="BH1435" s="1561" t="s">
        <v>11</v>
      </c>
      <c r="BI1435" s="1561"/>
      <c r="BJ1435" s="1561"/>
      <c r="BK1435" s="1561"/>
      <c r="BL1435" s="1561"/>
      <c r="BM1435" s="1561"/>
      <c r="BN1435" s="1561"/>
      <c r="BO1435" s="2380" t="s">
        <v>560</v>
      </c>
      <c r="BP1435" s="2381"/>
      <c r="BQ1435" s="2381"/>
      <c r="BR1435" s="2381"/>
      <c r="BS1435" s="2381"/>
      <c r="BT1435" s="2381"/>
      <c r="BU1435" s="2381"/>
      <c r="BV1435" s="2381"/>
      <c r="BW1435" s="2381"/>
      <c r="BX1435" s="2381"/>
      <c r="BY1435" s="2381"/>
      <c r="BZ1435" s="2381"/>
      <c r="CA1435" s="2381"/>
      <c r="CB1435" s="2381"/>
      <c r="CC1435" s="2381"/>
      <c r="CD1435" s="2382"/>
      <c r="CE1435" s="78"/>
      <c r="CF1435" s="78"/>
      <c r="CG1435" s="77"/>
      <c r="CL1435" s="85"/>
      <c r="CM1435" s="85"/>
      <c r="CN1435" s="85"/>
      <c r="CO1435" s="85"/>
      <c r="CP1435" s="85"/>
      <c r="CQ1435" s="85"/>
      <c r="CR1435" s="85"/>
      <c r="CS1435" s="85"/>
      <c r="CT1435" s="85"/>
    </row>
    <row r="1436" spans="1:100" ht="12" customHeight="1" x14ac:dyDescent="0.2">
      <c r="A1436" s="132" t="str">
        <f>+IF('⑧一覧からの作成用データ（異動届）'!$AC$56="印刷ＯＫ→",1,"")</f>
        <v/>
      </c>
      <c r="B1436" s="2413"/>
      <c r="C1436" s="2413"/>
      <c r="D1436" s="2396"/>
      <c r="E1436" s="2396"/>
      <c r="F1436" s="2413"/>
      <c r="G1436" s="2413"/>
      <c r="H1436" s="2396"/>
      <c r="I1436" s="2396"/>
      <c r="J1436" s="486"/>
      <c r="K1436" s="2165"/>
      <c r="L1436" s="1564"/>
      <c r="M1436" s="1564"/>
      <c r="N1436" s="1564"/>
      <c r="O1436" s="1564"/>
      <c r="P1436" s="2378"/>
      <c r="Q1436" s="2378"/>
      <c r="R1436" s="2378"/>
      <c r="S1436" s="2378"/>
      <c r="T1436" s="2378"/>
      <c r="U1436" s="2378"/>
      <c r="V1436" s="2378"/>
      <c r="W1436" s="2378"/>
      <c r="X1436" s="2378"/>
      <c r="Y1436" s="2379"/>
      <c r="Z1436" s="2404"/>
      <c r="AA1436" s="2405"/>
      <c r="AB1436" s="1637"/>
      <c r="AC1436" s="1638"/>
      <c r="AD1436" s="1638"/>
      <c r="AE1436" s="1638"/>
      <c r="AF1436" s="1638"/>
      <c r="AG1436" s="1642"/>
      <c r="AH1436" s="1570"/>
      <c r="AI1436" s="1571"/>
      <c r="AJ1436" s="1571"/>
      <c r="AK1436" s="1571"/>
      <c r="AL1436" s="1571"/>
      <c r="AM1436" s="1571"/>
      <c r="AN1436" s="1571"/>
      <c r="AO1436" s="1571"/>
      <c r="AP1436" s="1571"/>
      <c r="AQ1436" s="1571"/>
      <c r="AR1436" s="1571"/>
      <c r="AS1436" s="1571"/>
      <c r="AT1436" s="1571"/>
      <c r="AU1436" s="1571"/>
      <c r="AV1436" s="1571"/>
      <c r="AW1436" s="1571"/>
      <c r="AX1436" s="1571"/>
      <c r="AY1436" s="1571"/>
      <c r="AZ1436" s="1571"/>
      <c r="BA1436" s="1571"/>
      <c r="BB1436" s="1571"/>
      <c r="BC1436" s="1571"/>
      <c r="BD1436" s="1571"/>
      <c r="BE1436" s="1571"/>
      <c r="BF1436" s="1571"/>
      <c r="BG1436" s="1571"/>
      <c r="BH1436" s="1561"/>
      <c r="BI1436" s="1561"/>
      <c r="BJ1436" s="1561"/>
      <c r="BK1436" s="1561"/>
      <c r="BL1436" s="1561"/>
      <c r="BM1436" s="1561"/>
      <c r="BN1436" s="1561"/>
      <c r="BO1436" s="2383"/>
      <c r="BP1436" s="2384"/>
      <c r="BQ1436" s="2384"/>
      <c r="BR1436" s="2384"/>
      <c r="BS1436" s="2384"/>
      <c r="BT1436" s="2384"/>
      <c r="BU1436" s="2384"/>
      <c r="BV1436" s="2384"/>
      <c r="BW1436" s="2384"/>
      <c r="BX1436" s="2384"/>
      <c r="BY1436" s="2384"/>
      <c r="BZ1436" s="2384"/>
      <c r="CA1436" s="2384"/>
      <c r="CB1436" s="2384"/>
      <c r="CC1436" s="2384"/>
      <c r="CD1436" s="2385"/>
      <c r="CE1436" s="78"/>
      <c r="CF1436" s="78"/>
      <c r="CG1436" s="77"/>
      <c r="CL1436" s="85"/>
      <c r="CM1436" s="85"/>
      <c r="CN1436" s="85"/>
      <c r="CO1436" s="85"/>
      <c r="CP1436" s="85"/>
      <c r="CQ1436" s="85"/>
      <c r="CR1436" s="85"/>
      <c r="CS1436" s="85"/>
      <c r="CT1436" s="85"/>
    </row>
    <row r="1437" spans="1:100" ht="13.5" customHeight="1" x14ac:dyDescent="0.2">
      <c r="A1437" s="132" t="str">
        <f>+IF('⑧一覧からの作成用データ（異動届）'!$AC$56="印刷ＯＫ→",1,"")</f>
        <v/>
      </c>
      <c r="B1437" s="2413"/>
      <c r="C1437" s="2413"/>
      <c r="D1437" s="2396"/>
      <c r="E1437" s="2396"/>
      <c r="F1437" s="2413"/>
      <c r="G1437" s="2413"/>
      <c r="H1437" s="2396"/>
      <c r="I1437" s="2396"/>
      <c r="J1437" s="486"/>
      <c r="K1437" s="47"/>
      <c r="L1437" s="76"/>
      <c r="M1437" s="76"/>
      <c r="N1437" s="76"/>
      <c r="O1437" s="76"/>
      <c r="P1437" s="76"/>
      <c r="Q1437" s="76"/>
      <c r="R1437" s="76"/>
      <c r="S1437" s="76"/>
      <c r="T1437" s="76"/>
      <c r="U1437" s="76"/>
      <c r="V1437" s="76"/>
      <c r="W1437" s="76"/>
      <c r="X1437" s="76"/>
      <c r="Y1437" s="48"/>
      <c r="Z1437" s="2404"/>
      <c r="AA1437" s="2405"/>
      <c r="AB1437" s="1634" t="s">
        <v>528</v>
      </c>
      <c r="AC1437" s="1634"/>
      <c r="AD1437" s="1634"/>
      <c r="AE1437" s="1634"/>
      <c r="AF1437" s="1634"/>
      <c r="AG1437" s="1634"/>
      <c r="AH1437" s="1610" t="str">
        <f>①伊勢崎市における事業所基本情報!$I$20&amp;""</f>
        <v/>
      </c>
      <c r="AI1437" s="1611"/>
      <c r="AJ1437" s="1611"/>
      <c r="AK1437" s="1611"/>
      <c r="AL1437" s="1611"/>
      <c r="AM1437" s="1611"/>
      <c r="AN1437" s="1611"/>
      <c r="AO1437" s="1611"/>
      <c r="AP1437" s="1611"/>
      <c r="AQ1437" s="1611"/>
      <c r="AR1437" s="1611"/>
      <c r="AS1437" s="1611"/>
      <c r="AT1437" s="1611"/>
      <c r="AU1437" s="1611"/>
      <c r="AV1437" s="1611"/>
      <c r="AW1437" s="1611"/>
      <c r="AX1437" s="1611"/>
      <c r="AY1437" s="1611"/>
      <c r="AZ1437" s="1611"/>
      <c r="BA1437" s="1611"/>
      <c r="BB1437" s="1611"/>
      <c r="BC1437" s="1611"/>
      <c r="BD1437" s="1611"/>
      <c r="BE1437" s="1611"/>
      <c r="BF1437" s="1611"/>
      <c r="BG1437" s="1612"/>
      <c r="BH1437" s="2386" t="s">
        <v>554</v>
      </c>
      <c r="BI1437" s="2386"/>
      <c r="BJ1437" s="2386"/>
      <c r="BK1437" s="2386"/>
      <c r="BL1437" s="1550" t="s">
        <v>33</v>
      </c>
      <c r="BM1437" s="1550"/>
      <c r="BN1437" s="1550"/>
      <c r="BO1437" s="2388" t="str">
        <f>①伊勢崎市における事業所基本情報!$I$35&amp;""</f>
        <v/>
      </c>
      <c r="BP1437" s="1614"/>
      <c r="BQ1437" s="1614"/>
      <c r="BR1437" s="1614"/>
      <c r="BS1437" s="1614"/>
      <c r="BT1437" s="1614"/>
      <c r="BU1437" s="1614"/>
      <c r="BV1437" s="1614"/>
      <c r="BW1437" s="1614"/>
      <c r="BX1437" s="1614"/>
      <c r="BY1437" s="1614"/>
      <c r="BZ1437" s="1614"/>
      <c r="CA1437" s="1614"/>
      <c r="CB1437" s="1614"/>
      <c r="CC1437" s="1614"/>
      <c r="CD1437" s="2389"/>
      <c r="CE1437" s="78"/>
      <c r="CF1437" s="78"/>
      <c r="CG1437" s="77"/>
      <c r="CL1437" s="85"/>
    </row>
    <row r="1438" spans="1:100" ht="12" customHeight="1" x14ac:dyDescent="0.2">
      <c r="A1438" s="132" t="str">
        <f>+IF('⑧一覧からの作成用データ（異動届）'!$AC$56="印刷ＯＫ→",1,"")</f>
        <v/>
      </c>
      <c r="B1438" s="2413"/>
      <c r="C1438" s="2413"/>
      <c r="D1438" s="2396"/>
      <c r="E1438" s="2396"/>
      <c r="F1438" s="2413"/>
      <c r="G1438" s="2413"/>
      <c r="H1438" s="2396"/>
      <c r="I1438" s="2396"/>
      <c r="J1438" s="486"/>
      <c r="K1438" s="2438">
        <f ca="1">IF('⑧一覧からの作成用データ（異動届）'!$B$31="","",'⑧一覧からの作成用データ（異動届）'!$B$31)</f>
        <v>45617</v>
      </c>
      <c r="L1438" s="2439"/>
      <c r="M1438" s="2439"/>
      <c r="N1438" s="2439"/>
      <c r="O1438" s="2439"/>
      <c r="P1438" s="2439"/>
      <c r="Q1438" s="2439"/>
      <c r="R1438" s="2439"/>
      <c r="S1438" s="2439"/>
      <c r="T1438" s="2439"/>
      <c r="U1438" s="2439"/>
      <c r="V1438" s="2439"/>
      <c r="W1438" s="2439"/>
      <c r="X1438" s="2439"/>
      <c r="Y1438" s="2440"/>
      <c r="Z1438" s="2404"/>
      <c r="AA1438" s="2405"/>
      <c r="AB1438" s="2441" t="s">
        <v>473</v>
      </c>
      <c r="AC1438" s="2441"/>
      <c r="AD1438" s="2441"/>
      <c r="AE1438" s="2441"/>
      <c r="AF1438" s="2441"/>
      <c r="AG1438" s="2441"/>
      <c r="AH1438" s="2442" t="str">
        <f>①伊勢崎市における事業所基本情報!$I$22&amp;""</f>
        <v/>
      </c>
      <c r="AI1438" s="2442"/>
      <c r="AJ1438" s="2442"/>
      <c r="AK1438" s="2442"/>
      <c r="AL1438" s="2442"/>
      <c r="AM1438" s="2442"/>
      <c r="AN1438" s="2442"/>
      <c r="AO1438" s="2442"/>
      <c r="AP1438" s="2442"/>
      <c r="AQ1438" s="2442"/>
      <c r="AR1438" s="2442"/>
      <c r="AS1438" s="2442"/>
      <c r="AT1438" s="2442"/>
      <c r="AU1438" s="2442"/>
      <c r="AV1438" s="2442"/>
      <c r="AW1438" s="2442"/>
      <c r="AX1438" s="2442"/>
      <c r="AY1438" s="2442"/>
      <c r="AZ1438" s="2442"/>
      <c r="BA1438" s="2442"/>
      <c r="BB1438" s="2442"/>
      <c r="BC1438" s="2442"/>
      <c r="BD1438" s="2442"/>
      <c r="BE1438" s="2442"/>
      <c r="BF1438" s="2442"/>
      <c r="BG1438" s="2442"/>
      <c r="BH1438" s="2386"/>
      <c r="BI1438" s="2386"/>
      <c r="BJ1438" s="2386"/>
      <c r="BK1438" s="2386"/>
      <c r="BL1438" s="1550"/>
      <c r="BM1438" s="1550"/>
      <c r="BN1438" s="1550"/>
      <c r="BO1438" s="2390"/>
      <c r="BP1438" s="1616"/>
      <c r="BQ1438" s="1616"/>
      <c r="BR1438" s="1616"/>
      <c r="BS1438" s="1616"/>
      <c r="BT1438" s="1616"/>
      <c r="BU1438" s="1616"/>
      <c r="BV1438" s="1616"/>
      <c r="BW1438" s="1616"/>
      <c r="BX1438" s="1616"/>
      <c r="BY1438" s="1616"/>
      <c r="BZ1438" s="1616"/>
      <c r="CA1438" s="1616"/>
      <c r="CB1438" s="1616"/>
      <c r="CC1438" s="1616"/>
      <c r="CD1438" s="2391"/>
      <c r="CE1438" s="78"/>
      <c r="CF1438" s="78"/>
      <c r="CG1438" s="77"/>
      <c r="CL1438" s="85"/>
    </row>
    <row r="1439" spans="1:100" ht="12" customHeight="1" x14ac:dyDescent="0.2">
      <c r="A1439" s="132" t="str">
        <f>+IF('⑧一覧からの作成用データ（異動届）'!$AC$56="印刷ＯＫ→",1,"")</f>
        <v/>
      </c>
      <c r="B1439" s="2413"/>
      <c r="C1439" s="2413"/>
      <c r="D1439" s="2396"/>
      <c r="E1439" s="2396"/>
      <c r="F1439" s="2413"/>
      <c r="G1439" s="2413"/>
      <c r="H1439" s="2396"/>
      <c r="I1439" s="2396"/>
      <c r="J1439" s="486"/>
      <c r="K1439" s="2438"/>
      <c r="L1439" s="2439"/>
      <c r="M1439" s="2439"/>
      <c r="N1439" s="2439"/>
      <c r="O1439" s="2439"/>
      <c r="P1439" s="2439"/>
      <c r="Q1439" s="2439"/>
      <c r="R1439" s="2439"/>
      <c r="S1439" s="2439"/>
      <c r="T1439" s="2439"/>
      <c r="U1439" s="2439"/>
      <c r="V1439" s="2439"/>
      <c r="W1439" s="2439"/>
      <c r="X1439" s="2439"/>
      <c r="Y1439" s="2440"/>
      <c r="Z1439" s="2404"/>
      <c r="AA1439" s="2405"/>
      <c r="AB1439" s="1550"/>
      <c r="AC1439" s="1550"/>
      <c r="AD1439" s="1550"/>
      <c r="AE1439" s="1550"/>
      <c r="AF1439" s="1550"/>
      <c r="AG1439" s="1550"/>
      <c r="AH1439" s="2443"/>
      <c r="AI1439" s="2443"/>
      <c r="AJ1439" s="2443"/>
      <c r="AK1439" s="2443"/>
      <c r="AL1439" s="2443"/>
      <c r="AM1439" s="2443"/>
      <c r="AN1439" s="2443"/>
      <c r="AO1439" s="2443"/>
      <c r="AP1439" s="2443"/>
      <c r="AQ1439" s="2443"/>
      <c r="AR1439" s="2443"/>
      <c r="AS1439" s="2443"/>
      <c r="AT1439" s="2443"/>
      <c r="AU1439" s="2443"/>
      <c r="AV1439" s="2443"/>
      <c r="AW1439" s="2443"/>
      <c r="AX1439" s="2443"/>
      <c r="AY1439" s="2443"/>
      <c r="AZ1439" s="2443"/>
      <c r="BA1439" s="2443"/>
      <c r="BB1439" s="2443"/>
      <c r="BC1439" s="2443"/>
      <c r="BD1439" s="2443"/>
      <c r="BE1439" s="2443"/>
      <c r="BF1439" s="2443"/>
      <c r="BG1439" s="2443"/>
      <c r="BH1439" s="2386"/>
      <c r="BI1439" s="2386"/>
      <c r="BJ1439" s="2386"/>
      <c r="BK1439" s="2386"/>
      <c r="BL1439" s="1550" t="s">
        <v>3</v>
      </c>
      <c r="BM1439" s="1550"/>
      <c r="BN1439" s="1550"/>
      <c r="BO1439" s="1708" t="str">
        <f>①伊勢崎市における事業所基本情報!$I$37&amp;""</f>
        <v/>
      </c>
      <c r="BP1439" s="1709"/>
      <c r="BQ1439" s="1709"/>
      <c r="BR1439" s="1709"/>
      <c r="BS1439" s="1709"/>
      <c r="BT1439" s="1709"/>
      <c r="BU1439" s="1709"/>
      <c r="BV1439" s="1709"/>
      <c r="BW1439" s="1709"/>
      <c r="BX1439" s="1709"/>
      <c r="BY1439" s="1709"/>
      <c r="BZ1439" s="1709"/>
      <c r="CA1439" s="1709"/>
      <c r="CB1439" s="1709"/>
      <c r="CC1439" s="1709"/>
      <c r="CD1439" s="2444"/>
      <c r="CE1439" s="78"/>
      <c r="CF1439" s="78"/>
      <c r="CG1439" s="77"/>
      <c r="CL1439" s="85"/>
      <c r="CM1439" s="85"/>
    </row>
    <row r="1440" spans="1:100" ht="12" customHeight="1" x14ac:dyDescent="0.2">
      <c r="A1440" s="132" t="str">
        <f>+IF('⑧一覧からの作成用データ（異動届）'!$AC$56="印刷ＯＫ→",1,"")</f>
        <v/>
      </c>
      <c r="B1440" s="2413"/>
      <c r="C1440" s="2413"/>
      <c r="D1440" s="2396"/>
      <c r="E1440" s="2396"/>
      <c r="F1440" s="2413"/>
      <c r="G1440" s="2413"/>
      <c r="H1440" s="2396"/>
      <c r="I1440" s="2396"/>
      <c r="J1440" s="486"/>
      <c r="K1440" s="2438"/>
      <c r="L1440" s="2439"/>
      <c r="M1440" s="2439"/>
      <c r="N1440" s="2439"/>
      <c r="O1440" s="2439"/>
      <c r="P1440" s="2439"/>
      <c r="Q1440" s="2439"/>
      <c r="R1440" s="2439"/>
      <c r="S1440" s="2439"/>
      <c r="T1440" s="2439"/>
      <c r="U1440" s="2439"/>
      <c r="V1440" s="2439"/>
      <c r="W1440" s="2439"/>
      <c r="X1440" s="2439"/>
      <c r="Y1440" s="2440"/>
      <c r="Z1440" s="2404"/>
      <c r="AA1440" s="2405"/>
      <c r="AB1440" s="1550"/>
      <c r="AC1440" s="1550"/>
      <c r="AD1440" s="1550"/>
      <c r="AE1440" s="1550"/>
      <c r="AF1440" s="1550"/>
      <c r="AG1440" s="1550"/>
      <c r="AH1440" s="2443"/>
      <c r="AI1440" s="2443"/>
      <c r="AJ1440" s="2443"/>
      <c r="AK1440" s="2443"/>
      <c r="AL1440" s="2443"/>
      <c r="AM1440" s="2443"/>
      <c r="AN1440" s="2443"/>
      <c r="AO1440" s="2443"/>
      <c r="AP1440" s="2443"/>
      <c r="AQ1440" s="2443"/>
      <c r="AR1440" s="2443"/>
      <c r="AS1440" s="2443"/>
      <c r="AT1440" s="2443"/>
      <c r="AU1440" s="2443"/>
      <c r="AV1440" s="2443"/>
      <c r="AW1440" s="2443"/>
      <c r="AX1440" s="2443"/>
      <c r="AY1440" s="2443"/>
      <c r="AZ1440" s="2443"/>
      <c r="BA1440" s="2443"/>
      <c r="BB1440" s="2443"/>
      <c r="BC1440" s="2443"/>
      <c r="BD1440" s="2443"/>
      <c r="BE1440" s="2443"/>
      <c r="BF1440" s="2443"/>
      <c r="BG1440" s="2443"/>
      <c r="BH1440" s="2386"/>
      <c r="BI1440" s="2386"/>
      <c r="BJ1440" s="2386"/>
      <c r="BK1440" s="2386"/>
      <c r="BL1440" s="1550"/>
      <c r="BM1440" s="1550"/>
      <c r="BN1440" s="1550"/>
      <c r="BO1440" s="1711"/>
      <c r="BP1440" s="1712"/>
      <c r="BQ1440" s="1712"/>
      <c r="BR1440" s="1712"/>
      <c r="BS1440" s="1712"/>
      <c r="BT1440" s="1712"/>
      <c r="BU1440" s="1712"/>
      <c r="BV1440" s="1712"/>
      <c r="BW1440" s="1712"/>
      <c r="BX1440" s="1712"/>
      <c r="BY1440" s="1712"/>
      <c r="BZ1440" s="1712"/>
      <c r="CA1440" s="1712"/>
      <c r="CB1440" s="1712"/>
      <c r="CC1440" s="1712"/>
      <c r="CD1440" s="2445"/>
      <c r="CE1440" s="78"/>
      <c r="CF1440" s="78"/>
      <c r="CG1440" s="77"/>
      <c r="CL1440" s="85"/>
      <c r="CM1440" s="85"/>
    </row>
    <row r="1441" spans="1:100" ht="12" customHeight="1" x14ac:dyDescent="0.2">
      <c r="A1441" s="132" t="str">
        <f>+IF('⑧一覧からの作成用データ（異動届）'!$AC$56="印刷ＯＫ→",1,"")</f>
        <v/>
      </c>
      <c r="B1441" s="2413"/>
      <c r="C1441" s="2413"/>
      <c r="D1441" s="2396"/>
      <c r="E1441" s="2396"/>
      <c r="F1441" s="2413"/>
      <c r="G1441" s="2413"/>
      <c r="H1441" s="2396"/>
      <c r="I1441" s="2396"/>
      <c r="J1441" s="486"/>
      <c r="K1441" s="47"/>
      <c r="L1441" s="76"/>
      <c r="M1441" s="76"/>
      <c r="N1441" s="76"/>
      <c r="O1441" s="76"/>
      <c r="P1441" s="76"/>
      <c r="Q1441" s="76"/>
      <c r="R1441" s="76"/>
      <c r="S1441" s="76"/>
      <c r="T1441" s="76"/>
      <c r="U1441" s="76"/>
      <c r="V1441" s="76"/>
      <c r="W1441" s="76"/>
      <c r="X1441" s="76"/>
      <c r="Y1441" s="48"/>
      <c r="Z1441" s="2404"/>
      <c r="AA1441" s="2405"/>
      <c r="AB1441" s="1550" t="s">
        <v>574</v>
      </c>
      <c r="AC1441" s="1550"/>
      <c r="AD1441" s="1550"/>
      <c r="AE1441" s="1550"/>
      <c r="AF1441" s="1550"/>
      <c r="AG1441" s="1550"/>
      <c r="AH1441" s="1543" t="str">
        <f>①伊勢崎市における事業所基本情報!$CG$35&amp;""</f>
        <v/>
      </c>
      <c r="AI1441" s="1544"/>
      <c r="AJ1441" s="1543" t="str">
        <f>①伊勢崎市における事業所基本情報!$CH$35&amp;""</f>
        <v/>
      </c>
      <c r="AK1441" s="1544"/>
      <c r="AL1441" s="1543" t="str">
        <f>①伊勢崎市における事業所基本情報!$CI$35&amp;""</f>
        <v/>
      </c>
      <c r="AM1441" s="1544"/>
      <c r="AN1441" s="1543" t="str">
        <f>①伊勢崎市における事業所基本情報!$CJ$35&amp;""</f>
        <v/>
      </c>
      <c r="AO1441" s="1544"/>
      <c r="AP1441" s="1543" t="str">
        <f>①伊勢崎市における事業所基本情報!$CK$35&amp;""</f>
        <v/>
      </c>
      <c r="AQ1441" s="1544"/>
      <c r="AR1441" s="1543" t="str">
        <f>①伊勢崎市における事業所基本情報!$CL$35&amp;""</f>
        <v/>
      </c>
      <c r="AS1441" s="1544"/>
      <c r="AT1441" s="1543" t="str">
        <f>①伊勢崎市における事業所基本情報!$CM$35&amp;""</f>
        <v/>
      </c>
      <c r="AU1441" s="1544"/>
      <c r="AV1441" s="1543" t="str">
        <f>①伊勢崎市における事業所基本情報!$CN$35&amp;""</f>
        <v/>
      </c>
      <c r="AW1441" s="1544"/>
      <c r="AX1441" s="1543" t="str">
        <f>①伊勢崎市における事業所基本情報!$CO$35&amp;""</f>
        <v/>
      </c>
      <c r="AY1441" s="1544"/>
      <c r="AZ1441" s="1543" t="str">
        <f>①伊勢崎市における事業所基本情報!$CP$35&amp;""</f>
        <v/>
      </c>
      <c r="BA1441" s="1544"/>
      <c r="BB1441" s="1543" t="str">
        <f>①伊勢崎市における事業所基本情報!$CQ$35&amp;""</f>
        <v/>
      </c>
      <c r="BC1441" s="1544"/>
      <c r="BD1441" s="1543" t="str">
        <f>①伊勢崎市における事業所基本情報!$CR$35&amp;""</f>
        <v/>
      </c>
      <c r="BE1441" s="1544"/>
      <c r="BF1441" s="1736" t="str">
        <f>①伊勢崎市における事業所基本情報!$CS$35&amp;""</f>
        <v/>
      </c>
      <c r="BG1441" s="1737"/>
      <c r="BH1441" s="2386"/>
      <c r="BI1441" s="2386"/>
      <c r="BJ1441" s="2386"/>
      <c r="BK1441" s="2386"/>
      <c r="BL1441" s="1550" t="s">
        <v>4</v>
      </c>
      <c r="BM1441" s="1550"/>
      <c r="BN1441" s="1550"/>
      <c r="BO1441" s="1714" t="str">
        <f>①伊勢崎市における事業所基本情報!$I$39&amp;""</f>
        <v/>
      </c>
      <c r="BP1441" s="1715"/>
      <c r="BQ1441" s="1715"/>
      <c r="BR1441" s="1715"/>
      <c r="BS1441" s="1715"/>
      <c r="BT1441" s="1715"/>
      <c r="BU1441" s="1715"/>
      <c r="BV1441" s="1715"/>
      <c r="BW1441" s="1715"/>
      <c r="BX1441" s="1715"/>
      <c r="BY1441" s="1715"/>
      <c r="BZ1441" s="1715"/>
      <c r="CA1441" s="1715"/>
      <c r="CB1441" s="1715"/>
      <c r="CC1441" s="1715"/>
      <c r="CD1441" s="2340"/>
      <c r="CE1441" s="78"/>
      <c r="CF1441" s="78"/>
      <c r="CL1441" s="85"/>
      <c r="CM1441" s="85"/>
      <c r="CN1441" s="85"/>
      <c r="CO1441" s="85"/>
      <c r="CP1441" s="85"/>
      <c r="CQ1441" s="85"/>
      <c r="CR1441" s="85"/>
      <c r="CS1441" s="85"/>
      <c r="CT1441" s="85"/>
    </row>
    <row r="1442" spans="1:100" ht="12" customHeight="1" thickBot="1" x14ac:dyDescent="0.25">
      <c r="A1442" s="132" t="str">
        <f>+IF('⑧一覧からの作成用データ（異動届）'!$AC$56="印刷ＯＫ→",1,"")</f>
        <v/>
      </c>
      <c r="B1442" s="2413"/>
      <c r="C1442" s="2413"/>
      <c r="D1442" s="2396"/>
      <c r="E1442" s="2396"/>
      <c r="F1442" s="2413"/>
      <c r="G1442" s="2413"/>
      <c r="H1442" s="2396"/>
      <c r="I1442" s="2396"/>
      <c r="J1442" s="486"/>
      <c r="K1442" s="49"/>
      <c r="L1442" s="19"/>
      <c r="M1442" s="19"/>
      <c r="N1442" s="19"/>
      <c r="O1442" s="19"/>
      <c r="P1442" s="19"/>
      <c r="Q1442" s="19"/>
      <c r="R1442" s="19"/>
      <c r="S1442" s="19"/>
      <c r="T1442" s="19"/>
      <c r="U1442" s="19"/>
      <c r="V1442" s="19"/>
      <c r="W1442" s="19"/>
      <c r="X1442" s="19"/>
      <c r="Y1442" s="50"/>
      <c r="Z1442" s="2406"/>
      <c r="AA1442" s="2407"/>
      <c r="AB1442" s="1550"/>
      <c r="AC1442" s="1550"/>
      <c r="AD1442" s="1550"/>
      <c r="AE1442" s="1550"/>
      <c r="AF1442" s="1550"/>
      <c r="AG1442" s="1550"/>
      <c r="AH1442" s="1620"/>
      <c r="AI1442" s="1621"/>
      <c r="AJ1442" s="1620"/>
      <c r="AK1442" s="1621"/>
      <c r="AL1442" s="1620"/>
      <c r="AM1442" s="1621"/>
      <c r="AN1442" s="1545"/>
      <c r="AO1442" s="1546"/>
      <c r="AP1442" s="1545"/>
      <c r="AQ1442" s="1546"/>
      <c r="AR1442" s="1545"/>
      <c r="AS1442" s="1546"/>
      <c r="AT1442" s="1545"/>
      <c r="AU1442" s="1546"/>
      <c r="AV1442" s="1545"/>
      <c r="AW1442" s="1546"/>
      <c r="AX1442" s="1545"/>
      <c r="AY1442" s="1546"/>
      <c r="AZ1442" s="1545"/>
      <c r="BA1442" s="1546"/>
      <c r="BB1442" s="1545"/>
      <c r="BC1442" s="1546"/>
      <c r="BD1442" s="1545"/>
      <c r="BE1442" s="1546"/>
      <c r="BF1442" s="1738"/>
      <c r="BG1442" s="1543"/>
      <c r="BH1442" s="2387"/>
      <c r="BI1442" s="2387"/>
      <c r="BJ1442" s="2387"/>
      <c r="BK1442" s="2387"/>
      <c r="BL1442" s="1634"/>
      <c r="BM1442" s="1634"/>
      <c r="BN1442" s="1634"/>
      <c r="BO1442" s="2341"/>
      <c r="BP1442" s="2342"/>
      <c r="BQ1442" s="2342"/>
      <c r="BR1442" s="2342"/>
      <c r="BS1442" s="2342"/>
      <c r="BT1442" s="2342"/>
      <c r="BU1442" s="2342"/>
      <c r="BV1442" s="2342"/>
      <c r="BW1442" s="2342"/>
      <c r="BX1442" s="2342"/>
      <c r="BY1442" s="2342"/>
      <c r="BZ1442" s="2342"/>
      <c r="CA1442" s="2342"/>
      <c r="CB1442" s="2342"/>
      <c r="CC1442" s="2342"/>
      <c r="CD1442" s="2343"/>
      <c r="CE1442" s="78"/>
      <c r="CF1442" s="78"/>
      <c r="CG1442" s="77"/>
      <c r="CH1442" s="77"/>
      <c r="CN1442" s="85"/>
      <c r="CO1442" s="85"/>
      <c r="CP1442" s="85"/>
      <c r="CQ1442" s="85"/>
      <c r="CR1442" s="85"/>
      <c r="CS1442" s="85"/>
      <c r="CT1442" s="85"/>
      <c r="CU1442" s="85"/>
      <c r="CV1442" s="85"/>
    </row>
    <row r="1443" spans="1:100" ht="13.5" customHeight="1" x14ac:dyDescent="0.2">
      <c r="A1443" s="132" t="str">
        <f>+IF('⑧一覧からの作成用データ（異動届）'!$AC$56="印刷ＯＫ→",1,"")</f>
        <v/>
      </c>
      <c r="B1443" s="2413"/>
      <c r="C1443" s="2413"/>
      <c r="D1443" s="2396"/>
      <c r="E1443" s="2396"/>
      <c r="F1443" s="2413"/>
      <c r="G1443" s="2413"/>
      <c r="H1443" s="2396"/>
      <c r="I1443" s="2396"/>
      <c r="J1443" s="486"/>
      <c r="K1443" s="2344" t="s">
        <v>22</v>
      </c>
      <c r="L1443" s="2344"/>
      <c r="M1443" s="697" t="s">
        <v>485</v>
      </c>
      <c r="N1443" s="2051"/>
      <c r="O1443" s="2051"/>
      <c r="P1443" s="2051"/>
      <c r="Q1443" s="2051"/>
      <c r="R1443" s="2053"/>
      <c r="S1443" s="1680" t="str">
        <f>'⑧一覧からの作成用データ（異動届）'!$D$56&amp;""</f>
        <v/>
      </c>
      <c r="T1443" s="1681"/>
      <c r="U1443" s="1681"/>
      <c r="V1443" s="1681"/>
      <c r="W1443" s="1681"/>
      <c r="X1443" s="1681"/>
      <c r="Y1443" s="1681"/>
      <c r="Z1443" s="1681"/>
      <c r="AA1443" s="1681"/>
      <c r="AB1443" s="1681"/>
      <c r="AC1443" s="1681"/>
      <c r="AD1443" s="1681"/>
      <c r="AE1443" s="1681"/>
      <c r="AF1443" s="1681"/>
      <c r="AG1443" s="1681"/>
      <c r="AH1443" s="1681"/>
      <c r="AI1443" s="1681"/>
      <c r="AJ1443" s="1681"/>
      <c r="AK1443" s="1681"/>
      <c r="AL1443" s="1681"/>
      <c r="AM1443" s="1681"/>
      <c r="AN1443" s="2345" t="s">
        <v>71</v>
      </c>
      <c r="AO1443" s="2316"/>
      <c r="AP1443" s="2316"/>
      <c r="AQ1443" s="2316"/>
      <c r="AR1443" s="2346"/>
      <c r="AS1443" s="2316" t="s">
        <v>77</v>
      </c>
      <c r="AT1443" s="2316"/>
      <c r="AU1443" s="2316"/>
      <c r="AV1443" s="2316"/>
      <c r="AW1443" s="2346"/>
      <c r="AX1443" s="2315" t="s">
        <v>251</v>
      </c>
      <c r="AY1443" s="2316"/>
      <c r="AZ1443" s="2316"/>
      <c r="BA1443" s="2316"/>
      <c r="BB1443" s="2317"/>
      <c r="BC1443" s="2323" t="s">
        <v>72</v>
      </c>
      <c r="BD1443" s="2323"/>
      <c r="BE1443" s="2324"/>
      <c r="BF1443" s="2030" t="s">
        <v>75</v>
      </c>
      <c r="BG1443" s="2031"/>
      <c r="BH1443" s="2031"/>
      <c r="BI1443" s="2031"/>
      <c r="BJ1443" s="2031"/>
      <c r="BK1443" s="2031"/>
      <c r="BL1443" s="2031"/>
      <c r="BM1443" s="2031"/>
      <c r="BN1443" s="2031"/>
      <c r="BO1443" s="2031"/>
      <c r="BP1443" s="2032"/>
      <c r="BQ1443" s="2329" t="s">
        <v>76</v>
      </c>
      <c r="BR1443" s="2330"/>
      <c r="BS1443" s="2330"/>
      <c r="BT1443" s="2330"/>
      <c r="BU1443" s="2330"/>
      <c r="BV1443" s="2330"/>
      <c r="BW1443" s="2330"/>
      <c r="BX1443" s="2330"/>
      <c r="BY1443" s="2330"/>
      <c r="BZ1443" s="2330"/>
      <c r="CA1443" s="2330"/>
      <c r="CB1443" s="2330"/>
      <c r="CC1443" s="2330"/>
      <c r="CD1443" s="2331"/>
      <c r="CE1443" s="76"/>
      <c r="CF1443" s="76"/>
      <c r="CG1443" s="77"/>
      <c r="CH1443" s="77"/>
      <c r="CN1443" s="85"/>
      <c r="CO1443" s="85"/>
      <c r="CP1443" s="85"/>
      <c r="CQ1443" s="85"/>
      <c r="CR1443" s="85"/>
      <c r="CS1443" s="85"/>
      <c r="CT1443" s="85"/>
      <c r="CU1443" s="85"/>
      <c r="CV1443" s="85"/>
    </row>
    <row r="1444" spans="1:100" ht="13.5" customHeight="1" x14ac:dyDescent="0.2">
      <c r="A1444" s="132" t="str">
        <f>+IF('⑧一覧からの作成用データ（異動届）'!$AC$56="印刷ＯＫ→",1,"")</f>
        <v/>
      </c>
      <c r="B1444" s="2413"/>
      <c r="C1444" s="2413"/>
      <c r="D1444" s="2396"/>
      <c r="E1444" s="2396"/>
      <c r="F1444" s="2413"/>
      <c r="G1444" s="2413"/>
      <c r="H1444" s="2396"/>
      <c r="I1444" s="2396"/>
      <c r="J1444" s="486"/>
      <c r="K1444" s="2344"/>
      <c r="L1444" s="2344"/>
      <c r="M1444" s="2333" t="s">
        <v>3</v>
      </c>
      <c r="N1444" s="2334"/>
      <c r="O1444" s="2334"/>
      <c r="P1444" s="2334"/>
      <c r="Q1444" s="2334"/>
      <c r="R1444" s="2335"/>
      <c r="S1444" s="1568" t="str">
        <f>'⑧一覧からの作成用データ（異動届）'!$C$56&amp;""</f>
        <v/>
      </c>
      <c r="T1444" s="1569"/>
      <c r="U1444" s="1569"/>
      <c r="V1444" s="1569"/>
      <c r="W1444" s="1569"/>
      <c r="X1444" s="1569"/>
      <c r="Y1444" s="1569"/>
      <c r="Z1444" s="1569"/>
      <c r="AA1444" s="1569"/>
      <c r="AB1444" s="1569"/>
      <c r="AC1444" s="1569"/>
      <c r="AD1444" s="1569"/>
      <c r="AE1444" s="1569"/>
      <c r="AF1444" s="1569"/>
      <c r="AG1444" s="1569"/>
      <c r="AH1444" s="1569"/>
      <c r="AI1444" s="1569"/>
      <c r="AJ1444" s="1569"/>
      <c r="AK1444" s="1569"/>
      <c r="AL1444" s="1569"/>
      <c r="AM1444" s="1569"/>
      <c r="AN1444" s="2347"/>
      <c r="AO1444" s="1613"/>
      <c r="AP1444" s="1613"/>
      <c r="AQ1444" s="1613"/>
      <c r="AR1444" s="2348"/>
      <c r="AS1444" s="1613"/>
      <c r="AT1444" s="1613"/>
      <c r="AU1444" s="1613"/>
      <c r="AV1444" s="1613"/>
      <c r="AW1444" s="2348"/>
      <c r="AX1444" s="2318"/>
      <c r="AY1444" s="1613"/>
      <c r="AZ1444" s="1613"/>
      <c r="BA1444" s="1613"/>
      <c r="BB1444" s="2319"/>
      <c r="BC1444" s="2325"/>
      <c r="BD1444" s="2325"/>
      <c r="BE1444" s="2326"/>
      <c r="BF1444" s="2033"/>
      <c r="BG1444" s="2034"/>
      <c r="BH1444" s="2034"/>
      <c r="BI1444" s="2034"/>
      <c r="BJ1444" s="2034"/>
      <c r="BK1444" s="2034"/>
      <c r="BL1444" s="2034"/>
      <c r="BM1444" s="2034"/>
      <c r="BN1444" s="2034"/>
      <c r="BO1444" s="2034"/>
      <c r="BP1444" s="2035"/>
      <c r="BQ1444" s="2332"/>
      <c r="BR1444" s="1590"/>
      <c r="BS1444" s="1590"/>
      <c r="BT1444" s="1590"/>
      <c r="BU1444" s="1590"/>
      <c r="BV1444" s="1590"/>
      <c r="BW1444" s="1590"/>
      <c r="BX1444" s="1590"/>
      <c r="BY1444" s="1590"/>
      <c r="BZ1444" s="1590"/>
      <c r="CA1444" s="1590"/>
      <c r="CB1444" s="1590"/>
      <c r="CC1444" s="1590"/>
      <c r="CD1444" s="1690"/>
      <c r="CE1444" s="76"/>
      <c r="CF1444" s="76"/>
      <c r="CG1444" s="77"/>
      <c r="CH1444" s="77"/>
      <c r="CN1444" s="85"/>
      <c r="CO1444" s="85"/>
      <c r="CP1444" s="85"/>
      <c r="CQ1444" s="85"/>
      <c r="CR1444" s="85"/>
      <c r="CS1444" s="85"/>
      <c r="CT1444" s="85"/>
      <c r="CU1444" s="85"/>
      <c r="CV1444" s="85"/>
    </row>
    <row r="1445" spans="1:100" ht="13.5" customHeight="1" x14ac:dyDescent="0.2">
      <c r="A1445" s="132" t="str">
        <f>+IF('⑧一覧からの作成用データ（異動届）'!$AC$56="印刷ＯＫ→",1,"")</f>
        <v/>
      </c>
      <c r="B1445" s="2413"/>
      <c r="C1445" s="2413"/>
      <c r="D1445" s="2396"/>
      <c r="E1445" s="2396"/>
      <c r="F1445" s="2413"/>
      <c r="G1445" s="2413"/>
      <c r="H1445" s="2396"/>
      <c r="I1445" s="2396"/>
      <c r="J1445" s="486"/>
      <c r="K1445" s="2344"/>
      <c r="L1445" s="2344"/>
      <c r="M1445" s="1559"/>
      <c r="N1445" s="2052"/>
      <c r="O1445" s="2052"/>
      <c r="P1445" s="2052"/>
      <c r="Q1445" s="2052"/>
      <c r="R1445" s="2054"/>
      <c r="S1445" s="1570"/>
      <c r="T1445" s="1571"/>
      <c r="U1445" s="1571"/>
      <c r="V1445" s="1571"/>
      <c r="W1445" s="1571"/>
      <c r="X1445" s="1571"/>
      <c r="Y1445" s="1571"/>
      <c r="Z1445" s="1571"/>
      <c r="AA1445" s="1571"/>
      <c r="AB1445" s="1571"/>
      <c r="AC1445" s="1571"/>
      <c r="AD1445" s="1571"/>
      <c r="AE1445" s="1571"/>
      <c r="AF1445" s="1571"/>
      <c r="AG1445" s="1571"/>
      <c r="AH1445" s="1571"/>
      <c r="AI1445" s="1571"/>
      <c r="AJ1445" s="1571"/>
      <c r="AK1445" s="1571"/>
      <c r="AL1445" s="1571"/>
      <c r="AM1445" s="1571"/>
      <c r="AN1445" s="2347"/>
      <c r="AO1445" s="1613"/>
      <c r="AP1445" s="1613"/>
      <c r="AQ1445" s="1613"/>
      <c r="AR1445" s="2348"/>
      <c r="AS1445" s="1613"/>
      <c r="AT1445" s="1613"/>
      <c r="AU1445" s="1613"/>
      <c r="AV1445" s="1613"/>
      <c r="AW1445" s="2348"/>
      <c r="AX1445" s="2318"/>
      <c r="AY1445" s="1613"/>
      <c r="AZ1445" s="1613"/>
      <c r="BA1445" s="1613"/>
      <c r="BB1445" s="2319"/>
      <c r="BC1445" s="2325"/>
      <c r="BD1445" s="2325"/>
      <c r="BE1445" s="2326"/>
      <c r="BF1445" s="2033"/>
      <c r="BG1445" s="2034"/>
      <c r="BH1445" s="2034"/>
      <c r="BI1445" s="2034"/>
      <c r="BJ1445" s="2034"/>
      <c r="BK1445" s="2034"/>
      <c r="BL1445" s="2034"/>
      <c r="BM1445" s="2034"/>
      <c r="BN1445" s="2034"/>
      <c r="BO1445" s="2034"/>
      <c r="BP1445" s="2035"/>
      <c r="BQ1445" s="2332"/>
      <c r="BR1445" s="1590"/>
      <c r="BS1445" s="1590"/>
      <c r="BT1445" s="1590"/>
      <c r="BU1445" s="1590"/>
      <c r="BV1445" s="1590"/>
      <c r="BW1445" s="1590"/>
      <c r="BX1445" s="1590"/>
      <c r="BY1445" s="1590"/>
      <c r="BZ1445" s="1590"/>
      <c r="CA1445" s="1590"/>
      <c r="CB1445" s="1590"/>
      <c r="CC1445" s="1590"/>
      <c r="CD1445" s="1690"/>
      <c r="CE1445" s="76"/>
      <c r="CF1445" s="76"/>
      <c r="CG1445" s="77"/>
      <c r="CH1445" s="77"/>
      <c r="CN1445" s="85"/>
      <c r="CO1445" s="85"/>
      <c r="CP1445" s="85"/>
      <c r="CQ1445" s="85"/>
      <c r="CR1445" s="85"/>
      <c r="CS1445" s="85"/>
      <c r="CT1445" s="85"/>
      <c r="CU1445" s="85"/>
      <c r="CV1445" s="85"/>
    </row>
    <row r="1446" spans="1:100" ht="13.5" customHeight="1" x14ac:dyDescent="0.2">
      <c r="A1446" s="132" t="str">
        <f>+IF('⑧一覧からの作成用データ（異動届）'!$AC$56="印刷ＯＫ→",1,"")</f>
        <v/>
      </c>
      <c r="B1446" s="2413"/>
      <c r="C1446" s="2413"/>
      <c r="D1446" s="2396"/>
      <c r="E1446" s="2396"/>
      <c r="F1446" s="2413"/>
      <c r="G1446" s="2413"/>
      <c r="H1446" s="2396"/>
      <c r="I1446" s="2396"/>
      <c r="J1446" s="486"/>
      <c r="K1446" s="2344"/>
      <c r="L1446" s="2344"/>
      <c r="M1446" s="697" t="s">
        <v>16</v>
      </c>
      <c r="N1446" s="2051"/>
      <c r="O1446" s="2051"/>
      <c r="P1446" s="2051"/>
      <c r="Q1446" s="2051"/>
      <c r="R1446" s="2053"/>
      <c r="S1446" s="2336" t="str">
        <f>IF('⑧一覧からの作成用データ（異動届）'!$E$56="","",'⑧一覧からの作成用データ（異動届）'!$E$56)</f>
        <v/>
      </c>
      <c r="T1446" s="2337"/>
      <c r="U1446" s="2337"/>
      <c r="V1446" s="2337"/>
      <c r="W1446" s="2337"/>
      <c r="X1446" s="2337"/>
      <c r="Y1446" s="2337"/>
      <c r="Z1446" s="2337"/>
      <c r="AA1446" s="2337"/>
      <c r="AB1446" s="2337"/>
      <c r="AC1446" s="2337"/>
      <c r="AD1446" s="2337"/>
      <c r="AE1446" s="2337"/>
      <c r="AF1446" s="2337"/>
      <c r="AG1446" s="2337"/>
      <c r="AH1446" s="2337"/>
      <c r="AI1446" s="2337"/>
      <c r="AJ1446" s="2337"/>
      <c r="AK1446" s="2337"/>
      <c r="AL1446" s="2337"/>
      <c r="AM1446" s="2337"/>
      <c r="AN1446" s="2347"/>
      <c r="AO1446" s="1613"/>
      <c r="AP1446" s="1613"/>
      <c r="AQ1446" s="1613"/>
      <c r="AR1446" s="2348"/>
      <c r="AS1446" s="1613"/>
      <c r="AT1446" s="1613"/>
      <c r="AU1446" s="1613"/>
      <c r="AV1446" s="1613"/>
      <c r="AW1446" s="2348"/>
      <c r="AX1446" s="2318"/>
      <c r="AY1446" s="1613"/>
      <c r="AZ1446" s="1613"/>
      <c r="BA1446" s="1613"/>
      <c r="BB1446" s="2319"/>
      <c r="BC1446" s="2325"/>
      <c r="BD1446" s="2325"/>
      <c r="BE1446" s="2326"/>
      <c r="BF1446" s="2033" t="str">
        <f>IFERROR(IF(BF1448="3","310",IF(BF1448="1",300,IF(BF1448="2",203,IF(BF1448="4",301,IF(BF1448="5",301,IF(BF1448=6,401,)))))),"")&amp;""</f>
        <v/>
      </c>
      <c r="BG1446" s="2034"/>
      <c r="BH1446" s="2034"/>
      <c r="BI1446" s="2034"/>
      <c r="BJ1446" s="2034"/>
      <c r="BK1446" s="2034"/>
      <c r="BL1446" s="2034"/>
      <c r="BM1446" s="2034"/>
      <c r="BN1446" s="2034"/>
      <c r="BO1446" s="2034"/>
      <c r="BP1446" s="2035"/>
      <c r="BQ1446" s="2332"/>
      <c r="BR1446" s="1590"/>
      <c r="BS1446" s="1590"/>
      <c r="BT1446" s="1590"/>
      <c r="BU1446" s="1590"/>
      <c r="BV1446" s="1590"/>
      <c r="BW1446" s="1590"/>
      <c r="BX1446" s="1590"/>
      <c r="BY1446" s="1590"/>
      <c r="BZ1446" s="1590"/>
      <c r="CA1446" s="1590"/>
      <c r="CB1446" s="1590"/>
      <c r="CC1446" s="1590"/>
      <c r="CD1446" s="1690"/>
      <c r="CE1446" s="76"/>
      <c r="CF1446" s="76"/>
      <c r="CG1446" s="77"/>
      <c r="CH1446" s="77"/>
      <c r="CN1446" s="85"/>
      <c r="CO1446" s="85"/>
      <c r="CP1446" s="85"/>
      <c r="CQ1446" s="85"/>
      <c r="CR1446" s="85"/>
      <c r="CS1446" s="85"/>
      <c r="CT1446" s="85"/>
      <c r="CU1446" s="85"/>
      <c r="CV1446" s="85"/>
    </row>
    <row r="1447" spans="1:100" ht="13.5" customHeight="1" thickBot="1" x14ac:dyDescent="0.25">
      <c r="A1447" s="132" t="str">
        <f>+IF('⑧一覧からの作成用データ（異動届）'!$AC$56="印刷ＯＫ→",1,"")</f>
        <v/>
      </c>
      <c r="B1447" s="2413"/>
      <c r="C1447" s="2413"/>
      <c r="D1447" s="2396"/>
      <c r="E1447" s="2396"/>
      <c r="F1447" s="2413"/>
      <c r="G1447" s="2413"/>
      <c r="H1447" s="2396"/>
      <c r="I1447" s="2396"/>
      <c r="J1447" s="486"/>
      <c r="K1447" s="2344"/>
      <c r="L1447" s="2344"/>
      <c r="M1447" s="1559"/>
      <c r="N1447" s="2052"/>
      <c r="O1447" s="2052"/>
      <c r="P1447" s="2052"/>
      <c r="Q1447" s="2052"/>
      <c r="R1447" s="2054"/>
      <c r="S1447" s="2338"/>
      <c r="T1447" s="2339"/>
      <c r="U1447" s="2339"/>
      <c r="V1447" s="2339"/>
      <c r="W1447" s="2339"/>
      <c r="X1447" s="2339"/>
      <c r="Y1447" s="2339"/>
      <c r="Z1447" s="2339"/>
      <c r="AA1447" s="2339"/>
      <c r="AB1447" s="2339"/>
      <c r="AC1447" s="2339"/>
      <c r="AD1447" s="2339"/>
      <c r="AE1447" s="2339"/>
      <c r="AF1447" s="2339"/>
      <c r="AG1447" s="2339"/>
      <c r="AH1447" s="2339"/>
      <c r="AI1447" s="2339"/>
      <c r="AJ1447" s="2339"/>
      <c r="AK1447" s="2339"/>
      <c r="AL1447" s="2339"/>
      <c r="AM1447" s="2339"/>
      <c r="AN1447" s="2349"/>
      <c r="AO1447" s="2321"/>
      <c r="AP1447" s="2321"/>
      <c r="AQ1447" s="2321"/>
      <c r="AR1447" s="2350"/>
      <c r="AS1447" s="2321"/>
      <c r="AT1447" s="2321"/>
      <c r="AU1447" s="2321"/>
      <c r="AV1447" s="2321"/>
      <c r="AW1447" s="2350"/>
      <c r="AX1447" s="2320"/>
      <c r="AY1447" s="2321"/>
      <c r="AZ1447" s="2321"/>
      <c r="BA1447" s="2321"/>
      <c r="BB1447" s="2322"/>
      <c r="BC1447" s="2327"/>
      <c r="BD1447" s="2327"/>
      <c r="BE1447" s="2328"/>
      <c r="BF1447" s="2033"/>
      <c r="BG1447" s="2034"/>
      <c r="BH1447" s="2034"/>
      <c r="BI1447" s="2034"/>
      <c r="BJ1447" s="2034"/>
      <c r="BK1447" s="2034"/>
      <c r="BL1447" s="2034"/>
      <c r="BM1447" s="2034"/>
      <c r="BN1447" s="2034"/>
      <c r="BO1447" s="2034"/>
      <c r="BP1447" s="2035"/>
      <c r="BQ1447" s="2332"/>
      <c r="BR1447" s="1590"/>
      <c r="BS1447" s="1590"/>
      <c r="BT1447" s="1590"/>
      <c r="BU1447" s="1590"/>
      <c r="BV1447" s="1590"/>
      <c r="BW1447" s="1590"/>
      <c r="BX1447" s="1590"/>
      <c r="BY1447" s="1590"/>
      <c r="BZ1447" s="1590"/>
      <c r="CA1447" s="1590"/>
      <c r="CB1447" s="1590"/>
      <c r="CC1447" s="1590"/>
      <c r="CD1447" s="1690"/>
      <c r="CE1447" s="76"/>
      <c r="CF1447" s="76"/>
      <c r="CG1447" s="77"/>
      <c r="CH1447" s="77"/>
      <c r="CN1447" s="85"/>
      <c r="CO1447" s="85"/>
      <c r="CP1447" s="85"/>
      <c r="CQ1447" s="85"/>
      <c r="CR1447" s="85"/>
      <c r="CS1447" s="85"/>
      <c r="CT1447" s="85"/>
      <c r="CU1447" s="85"/>
      <c r="CV1447" s="85"/>
    </row>
    <row r="1448" spans="1:100" ht="13.5" customHeight="1" x14ac:dyDescent="0.2">
      <c r="A1448" s="132" t="str">
        <f>+IF('⑧一覧からの作成用データ（異動届）'!$AC$56="印刷ＯＫ→",1,"")</f>
        <v/>
      </c>
      <c r="B1448" s="2413"/>
      <c r="C1448" s="2413"/>
      <c r="D1448" s="2396"/>
      <c r="E1448" s="2396"/>
      <c r="F1448" s="2413"/>
      <c r="G1448" s="2413"/>
      <c r="H1448" s="2396"/>
      <c r="I1448" s="2396"/>
      <c r="J1448" s="486"/>
      <c r="K1448" s="2344"/>
      <c r="L1448" s="2344"/>
      <c r="M1448" s="697" t="s">
        <v>34</v>
      </c>
      <c r="N1448" s="2051"/>
      <c r="O1448" s="2051"/>
      <c r="P1448" s="2051"/>
      <c r="Q1448" s="2051"/>
      <c r="R1448" s="2053"/>
      <c r="S1448" s="2284" t="s">
        <v>476</v>
      </c>
      <c r="T1448" s="732"/>
      <c r="U1448" s="732"/>
      <c r="V1448" s="732"/>
      <c r="W1448" s="732"/>
      <c r="X1448" s="732"/>
      <c r="Y1448" s="732"/>
      <c r="Z1448" s="732"/>
      <c r="AA1448" s="732"/>
      <c r="AB1448" s="732"/>
      <c r="AC1448" s="732"/>
      <c r="AD1448" s="732"/>
      <c r="AE1448" s="732"/>
      <c r="AF1448" s="732"/>
      <c r="AG1448" s="732"/>
      <c r="AH1448" s="732"/>
      <c r="AI1448" s="732"/>
      <c r="AJ1448" s="732"/>
      <c r="AK1448" s="732"/>
      <c r="AL1448" s="732"/>
      <c r="AM1448" s="732"/>
      <c r="AN1448" s="2286" t="str">
        <f>TEXT('⑧一覧からの作成用データ（異動届）'!$M$56,"#,##0")&amp;""</f>
        <v>0</v>
      </c>
      <c r="AO1448" s="2287"/>
      <c r="AP1448" s="2287"/>
      <c r="AQ1448" s="2287"/>
      <c r="AR1448" s="2288"/>
      <c r="AS1448" s="2295" t="str">
        <f>'⑧一覧からの作成用データ（異動届）'!$N$56&amp;""</f>
        <v/>
      </c>
      <c r="AT1448" s="1566"/>
      <c r="AU1448" s="1566"/>
      <c r="AV1448" s="2247" t="s">
        <v>84</v>
      </c>
      <c r="AW1448" s="2299"/>
      <c r="AX1448" s="2302" t="str">
        <f>'⑧一覧からの作成用データ（異動届）'!$U$56&amp;""</f>
        <v>6</v>
      </c>
      <c r="AY1448" s="1566"/>
      <c r="AZ1448" s="1566"/>
      <c r="BA1448" s="2247" t="s">
        <v>84</v>
      </c>
      <c r="BB1448" s="2248"/>
      <c r="BC1448" s="2253" t="str">
        <f>'⑧一覧からの作成用データ（異動届）'!$R$56&amp;"年"</f>
        <v>年</v>
      </c>
      <c r="BD1448" s="2253"/>
      <c r="BE1448" s="2254"/>
      <c r="BF1448" s="2259" t="str">
        <f>'⑧一覧からの作成用データ（異動届）'!$J$56&amp;""</f>
        <v/>
      </c>
      <c r="BG1448" s="2259"/>
      <c r="BH1448" s="2260"/>
      <c r="BI1448" s="2265" t="s">
        <v>583</v>
      </c>
      <c r="BJ1448" s="2266"/>
      <c r="BK1448" s="2266"/>
      <c r="BL1448" s="2266"/>
      <c r="BM1448" s="2266"/>
      <c r="BN1448" s="2266"/>
      <c r="BO1448" s="2266"/>
      <c r="BP1448" s="2266"/>
      <c r="BQ1448" s="2268" t="str">
        <f>'⑧一覧からの作成用データ（異動届）'!$K$56&amp;""</f>
        <v/>
      </c>
      <c r="BR1448" s="2259"/>
      <c r="BS1448" s="2260"/>
      <c r="BT1448" s="2271" t="s">
        <v>78</v>
      </c>
      <c r="BU1448" s="2272"/>
      <c r="BV1448" s="2272"/>
      <c r="BW1448" s="2272"/>
      <c r="BX1448" s="2272"/>
      <c r="BY1448" s="2272"/>
      <c r="BZ1448" s="2272"/>
      <c r="CA1448" s="2272"/>
      <c r="CB1448" s="2272"/>
      <c r="CC1448" s="2272"/>
      <c r="CD1448" s="2273"/>
      <c r="CE1448" s="76"/>
      <c r="CF1448" s="76"/>
      <c r="CG1448" s="77"/>
      <c r="CH1448" s="77"/>
      <c r="CN1448" s="85"/>
      <c r="CO1448" s="85"/>
      <c r="CP1448" s="85"/>
      <c r="CQ1448" s="85"/>
      <c r="CR1448" s="85"/>
      <c r="CS1448" s="85"/>
      <c r="CT1448" s="85"/>
      <c r="CU1448" s="85"/>
      <c r="CV1448" s="85"/>
    </row>
    <row r="1449" spans="1:100" ht="13.5" customHeight="1" x14ac:dyDescent="0.2">
      <c r="A1449" s="132" t="str">
        <f>+IF('⑧一覧からの作成用データ（異動届）'!$AC$56="印刷ＯＫ→",1,"")</f>
        <v/>
      </c>
      <c r="B1449" s="2413"/>
      <c r="C1449" s="2413"/>
      <c r="D1449" s="2396"/>
      <c r="E1449" s="2396"/>
      <c r="F1449" s="2413"/>
      <c r="G1449" s="2413"/>
      <c r="H1449" s="2396"/>
      <c r="I1449" s="2396"/>
      <c r="J1449" s="486"/>
      <c r="K1449" s="2344"/>
      <c r="L1449" s="2344"/>
      <c r="M1449" s="1559"/>
      <c r="N1449" s="2052"/>
      <c r="O1449" s="2052"/>
      <c r="P1449" s="2052"/>
      <c r="Q1449" s="2052"/>
      <c r="R1449" s="2054"/>
      <c r="S1449" s="2285"/>
      <c r="T1449" s="734"/>
      <c r="U1449" s="734"/>
      <c r="V1449" s="734"/>
      <c r="W1449" s="734"/>
      <c r="X1449" s="734"/>
      <c r="Y1449" s="734"/>
      <c r="Z1449" s="734"/>
      <c r="AA1449" s="734"/>
      <c r="AB1449" s="734"/>
      <c r="AC1449" s="734"/>
      <c r="AD1449" s="734"/>
      <c r="AE1449" s="734"/>
      <c r="AF1449" s="734"/>
      <c r="AG1449" s="734"/>
      <c r="AH1449" s="734"/>
      <c r="AI1449" s="734"/>
      <c r="AJ1449" s="734"/>
      <c r="AK1449" s="734"/>
      <c r="AL1449" s="734"/>
      <c r="AM1449" s="734"/>
      <c r="AN1449" s="2289"/>
      <c r="AO1449" s="2290"/>
      <c r="AP1449" s="2290"/>
      <c r="AQ1449" s="2290"/>
      <c r="AR1449" s="2291"/>
      <c r="AS1449" s="2296"/>
      <c r="AT1449" s="2297"/>
      <c r="AU1449" s="2297"/>
      <c r="AV1449" s="2249"/>
      <c r="AW1449" s="2300"/>
      <c r="AX1449" s="2297"/>
      <c r="AY1449" s="2297"/>
      <c r="AZ1449" s="2297"/>
      <c r="BA1449" s="2249"/>
      <c r="BB1449" s="2250"/>
      <c r="BC1449" s="2255"/>
      <c r="BD1449" s="2255"/>
      <c r="BE1449" s="2256"/>
      <c r="BF1449" s="2261"/>
      <c r="BG1449" s="2261"/>
      <c r="BH1449" s="2262"/>
      <c r="BI1449" s="2267"/>
      <c r="BJ1449" s="2267"/>
      <c r="BK1449" s="2267"/>
      <c r="BL1449" s="2267"/>
      <c r="BM1449" s="2267"/>
      <c r="BN1449" s="2267"/>
      <c r="BO1449" s="2267"/>
      <c r="BP1449" s="2267"/>
      <c r="BQ1449" s="2269"/>
      <c r="BR1449" s="2261"/>
      <c r="BS1449" s="2262"/>
      <c r="BT1449" s="2274"/>
      <c r="BU1449" s="2274"/>
      <c r="BV1449" s="2274"/>
      <c r="BW1449" s="2274"/>
      <c r="BX1449" s="2274"/>
      <c r="BY1449" s="2274"/>
      <c r="BZ1449" s="2274"/>
      <c r="CA1449" s="2274"/>
      <c r="CB1449" s="2274"/>
      <c r="CC1449" s="2274"/>
      <c r="CD1449" s="2275"/>
      <c r="CE1449" s="76"/>
      <c r="CF1449" s="76"/>
      <c r="CG1449" s="77"/>
      <c r="CH1449" s="77"/>
      <c r="CO1449" s="85"/>
      <c r="CP1449" s="85"/>
      <c r="CQ1449" s="85"/>
      <c r="CR1449" s="85"/>
      <c r="CS1449" s="85"/>
      <c r="CT1449" s="85"/>
      <c r="CU1449" s="85"/>
      <c r="CV1449" s="85"/>
    </row>
    <row r="1450" spans="1:100" ht="12.75" customHeight="1" thickBot="1" x14ac:dyDescent="0.25">
      <c r="A1450" s="132" t="str">
        <f>+IF('⑧一覧からの作成用データ（異動届）'!$AC$56="印刷ＯＫ→",1,"")</f>
        <v/>
      </c>
      <c r="B1450" s="2413"/>
      <c r="C1450" s="2413"/>
      <c r="D1450" s="2396"/>
      <c r="E1450" s="2396"/>
      <c r="F1450" s="2413"/>
      <c r="G1450" s="2413"/>
      <c r="H1450" s="2396"/>
      <c r="I1450" s="2396"/>
      <c r="J1450" s="486"/>
      <c r="K1450" s="2344"/>
      <c r="L1450" s="2344"/>
      <c r="M1450" s="2303" t="s">
        <v>486</v>
      </c>
      <c r="N1450" s="2304"/>
      <c r="O1450" s="2304"/>
      <c r="P1450" s="2304"/>
      <c r="Q1450" s="2304"/>
      <c r="R1450" s="2305"/>
      <c r="S1450" s="2312" t="str">
        <f>'⑧一覧からの作成用データ（異動届）'!$F$56&amp;""</f>
        <v/>
      </c>
      <c r="T1450" s="2313"/>
      <c r="U1450" s="2313"/>
      <c r="V1450" s="2313"/>
      <c r="W1450" s="2313"/>
      <c r="X1450" s="2313"/>
      <c r="Y1450" s="2313"/>
      <c r="Z1450" s="2313"/>
      <c r="AA1450" s="2313"/>
      <c r="AB1450" s="2313"/>
      <c r="AC1450" s="2313"/>
      <c r="AD1450" s="2313"/>
      <c r="AE1450" s="2313"/>
      <c r="AF1450" s="2313"/>
      <c r="AG1450" s="2313"/>
      <c r="AH1450" s="2313"/>
      <c r="AI1450" s="2313"/>
      <c r="AJ1450" s="2313"/>
      <c r="AK1450" s="2313"/>
      <c r="AL1450" s="2313"/>
      <c r="AM1450" s="2314"/>
      <c r="AN1450" s="2289"/>
      <c r="AO1450" s="2290"/>
      <c r="AP1450" s="2290"/>
      <c r="AQ1450" s="2290"/>
      <c r="AR1450" s="2291"/>
      <c r="AS1450" s="2298"/>
      <c r="AT1450" s="1567"/>
      <c r="AU1450" s="1567"/>
      <c r="AV1450" s="2251"/>
      <c r="AW1450" s="2301"/>
      <c r="AX1450" s="1567"/>
      <c r="AY1450" s="1567"/>
      <c r="AZ1450" s="1567"/>
      <c r="BA1450" s="2251"/>
      <c r="BB1450" s="2252"/>
      <c r="BC1450" s="2257"/>
      <c r="BD1450" s="2257"/>
      <c r="BE1450" s="2258"/>
      <c r="BF1450" s="2263"/>
      <c r="BG1450" s="2263"/>
      <c r="BH1450" s="2264"/>
      <c r="BI1450" s="2267"/>
      <c r="BJ1450" s="2267"/>
      <c r="BK1450" s="2267"/>
      <c r="BL1450" s="2267"/>
      <c r="BM1450" s="2267"/>
      <c r="BN1450" s="2267"/>
      <c r="BO1450" s="2267"/>
      <c r="BP1450" s="2267"/>
      <c r="BQ1450" s="2270"/>
      <c r="BR1450" s="2263"/>
      <c r="BS1450" s="2264"/>
      <c r="BT1450" s="2274"/>
      <c r="BU1450" s="2274"/>
      <c r="BV1450" s="2274"/>
      <c r="BW1450" s="2274"/>
      <c r="BX1450" s="2274"/>
      <c r="BY1450" s="2274"/>
      <c r="BZ1450" s="2274"/>
      <c r="CA1450" s="2274"/>
      <c r="CB1450" s="2274"/>
      <c r="CC1450" s="2274"/>
      <c r="CD1450" s="2275"/>
      <c r="CE1450" s="76"/>
      <c r="CF1450" s="76"/>
      <c r="CG1450" s="77"/>
      <c r="CH1450" s="77"/>
      <c r="CO1450" s="85"/>
      <c r="CP1450" s="85"/>
      <c r="CQ1450" s="85"/>
      <c r="CR1450" s="85"/>
      <c r="CS1450" s="85"/>
      <c r="CT1450" s="85"/>
      <c r="CU1450" s="85"/>
      <c r="CV1450" s="85"/>
    </row>
    <row r="1451" spans="1:100" ht="12.75" customHeight="1" x14ac:dyDescent="0.2">
      <c r="A1451" s="132" t="str">
        <f>+IF('⑧一覧からの作成用データ（異動届）'!$AC$56="印刷ＯＫ→",1,"")</f>
        <v/>
      </c>
      <c r="B1451" s="2413"/>
      <c r="C1451" s="2413"/>
      <c r="D1451" s="2396"/>
      <c r="E1451" s="2396"/>
      <c r="F1451" s="2413"/>
      <c r="G1451" s="2413"/>
      <c r="H1451" s="2396"/>
      <c r="I1451" s="2396"/>
      <c r="J1451" s="486"/>
      <c r="K1451" s="2344"/>
      <c r="L1451" s="2344"/>
      <c r="M1451" s="2306"/>
      <c r="N1451" s="2307"/>
      <c r="O1451" s="2307"/>
      <c r="P1451" s="2307"/>
      <c r="Q1451" s="2307"/>
      <c r="R1451" s="2308"/>
      <c r="S1451" s="1568"/>
      <c r="T1451" s="1569"/>
      <c r="U1451" s="1569"/>
      <c r="V1451" s="1569"/>
      <c r="W1451" s="1569"/>
      <c r="X1451" s="1569"/>
      <c r="Y1451" s="1569"/>
      <c r="Z1451" s="1569"/>
      <c r="AA1451" s="1569"/>
      <c r="AB1451" s="1569"/>
      <c r="AC1451" s="1569"/>
      <c r="AD1451" s="1569"/>
      <c r="AE1451" s="1569"/>
      <c r="AF1451" s="1569"/>
      <c r="AG1451" s="1569"/>
      <c r="AH1451" s="1569"/>
      <c r="AI1451" s="1569"/>
      <c r="AJ1451" s="1569"/>
      <c r="AK1451" s="1569"/>
      <c r="AL1451" s="1569"/>
      <c r="AM1451" s="1725"/>
      <c r="AN1451" s="2289"/>
      <c r="AO1451" s="2290"/>
      <c r="AP1451" s="2290"/>
      <c r="AQ1451" s="2290"/>
      <c r="AR1451" s="2291"/>
      <c r="AS1451" s="2295" t="str">
        <f>'⑧一覧からの作成用データ（異動届）'!$O$56&amp;""</f>
        <v/>
      </c>
      <c r="AT1451" s="1566"/>
      <c r="AU1451" s="1566"/>
      <c r="AV1451" s="2247" t="s">
        <v>81</v>
      </c>
      <c r="AW1451" s="2299"/>
      <c r="AX1451" s="1566" t="str">
        <f>'⑧一覧からの作成用データ（異動届）'!V56&amp;""</f>
        <v>5</v>
      </c>
      <c r="AY1451" s="1566"/>
      <c r="AZ1451" s="1566"/>
      <c r="BA1451" s="2247" t="s">
        <v>81</v>
      </c>
      <c r="BB1451" s="2248"/>
      <c r="BC1451" s="2351" t="str">
        <f>'⑧一覧からの作成用データ（異動届）'!$S$56&amp;"月"</f>
        <v>月</v>
      </c>
      <c r="BD1451" s="2352"/>
      <c r="BE1451" s="2353"/>
      <c r="BF1451" s="2360" t="s">
        <v>108</v>
      </c>
      <c r="BG1451" s="2361"/>
      <c r="BH1451" s="2361"/>
      <c r="BI1451" s="2267"/>
      <c r="BJ1451" s="2267"/>
      <c r="BK1451" s="2267"/>
      <c r="BL1451" s="2267"/>
      <c r="BM1451" s="2267"/>
      <c r="BN1451" s="2267"/>
      <c r="BO1451" s="2267"/>
      <c r="BP1451" s="2267"/>
      <c r="BQ1451" s="2364" t="s">
        <v>457</v>
      </c>
      <c r="BR1451" s="2365"/>
      <c r="BS1451" s="2365"/>
      <c r="BT1451" s="2274"/>
      <c r="BU1451" s="2274"/>
      <c r="BV1451" s="2274"/>
      <c r="BW1451" s="2274"/>
      <c r="BX1451" s="2274"/>
      <c r="BY1451" s="2274"/>
      <c r="BZ1451" s="2274"/>
      <c r="CA1451" s="2274"/>
      <c r="CB1451" s="2274"/>
      <c r="CC1451" s="2274"/>
      <c r="CD1451" s="2275"/>
      <c r="CE1451" s="76"/>
      <c r="CF1451" s="76"/>
      <c r="CG1451" s="77"/>
      <c r="CH1451" s="77"/>
      <c r="CO1451" s="85"/>
      <c r="CP1451" s="85"/>
      <c r="CQ1451" s="85"/>
      <c r="CR1451" s="85"/>
      <c r="CS1451" s="85"/>
      <c r="CT1451" s="85"/>
      <c r="CU1451" s="85"/>
      <c r="CV1451" s="85"/>
    </row>
    <row r="1452" spans="1:100" ht="12.75" customHeight="1" x14ac:dyDescent="0.2">
      <c r="A1452" s="132" t="str">
        <f>+IF('⑧一覧からの作成用データ（異動届）'!$AC$56="印刷ＯＫ→",1,"")</f>
        <v/>
      </c>
      <c r="B1452" s="2413"/>
      <c r="C1452" s="2413"/>
      <c r="D1452" s="2396"/>
      <c r="E1452" s="2396"/>
      <c r="F1452" s="2413"/>
      <c r="G1452" s="2413"/>
      <c r="H1452" s="2396"/>
      <c r="I1452" s="2396"/>
      <c r="J1452" s="486"/>
      <c r="K1452" s="2344"/>
      <c r="L1452" s="2344"/>
      <c r="M1452" s="2309"/>
      <c r="N1452" s="2310"/>
      <c r="O1452" s="2310"/>
      <c r="P1452" s="2310"/>
      <c r="Q1452" s="2310"/>
      <c r="R1452" s="2311"/>
      <c r="S1452" s="1570"/>
      <c r="T1452" s="1571"/>
      <c r="U1452" s="1571"/>
      <c r="V1452" s="1571"/>
      <c r="W1452" s="1571"/>
      <c r="X1452" s="1571"/>
      <c r="Y1452" s="1571"/>
      <c r="Z1452" s="1571"/>
      <c r="AA1452" s="1571"/>
      <c r="AB1452" s="1571"/>
      <c r="AC1452" s="1571"/>
      <c r="AD1452" s="1571"/>
      <c r="AE1452" s="1571"/>
      <c r="AF1452" s="1571"/>
      <c r="AG1452" s="1571"/>
      <c r="AH1452" s="1571"/>
      <c r="AI1452" s="1571"/>
      <c r="AJ1452" s="1571"/>
      <c r="AK1452" s="1571"/>
      <c r="AL1452" s="1571"/>
      <c r="AM1452" s="1726"/>
      <c r="AN1452" s="2289"/>
      <c r="AO1452" s="2290"/>
      <c r="AP1452" s="2290"/>
      <c r="AQ1452" s="2290"/>
      <c r="AR1452" s="2291"/>
      <c r="AS1452" s="2296"/>
      <c r="AT1452" s="2297"/>
      <c r="AU1452" s="2297"/>
      <c r="AV1452" s="2249"/>
      <c r="AW1452" s="2300"/>
      <c r="AX1452" s="2297"/>
      <c r="AY1452" s="2297"/>
      <c r="AZ1452" s="2297"/>
      <c r="BA1452" s="2249"/>
      <c r="BB1452" s="2250"/>
      <c r="BC1452" s="2354"/>
      <c r="BD1452" s="2355"/>
      <c r="BE1452" s="2356"/>
      <c r="BF1452" s="2362"/>
      <c r="BG1452" s="2363"/>
      <c r="BH1452" s="2363"/>
      <c r="BI1452" s="2267"/>
      <c r="BJ1452" s="2267"/>
      <c r="BK1452" s="2267"/>
      <c r="BL1452" s="2267"/>
      <c r="BM1452" s="2267"/>
      <c r="BN1452" s="2267"/>
      <c r="BO1452" s="2267"/>
      <c r="BP1452" s="2267"/>
      <c r="BQ1452" s="2366"/>
      <c r="BR1452" s="2367"/>
      <c r="BS1452" s="2367"/>
      <c r="BT1452" s="2274"/>
      <c r="BU1452" s="2274"/>
      <c r="BV1452" s="2274"/>
      <c r="BW1452" s="2274"/>
      <c r="BX1452" s="2274"/>
      <c r="BY1452" s="2274"/>
      <c r="BZ1452" s="2274"/>
      <c r="CA1452" s="2274"/>
      <c r="CB1452" s="2274"/>
      <c r="CC1452" s="2274"/>
      <c r="CD1452" s="2275"/>
      <c r="CE1452" s="76"/>
      <c r="CF1452" s="76"/>
      <c r="CG1452" s="77"/>
      <c r="CH1452" s="77"/>
      <c r="CN1452" s="85"/>
      <c r="CO1452" s="85"/>
      <c r="CP1452" s="85"/>
      <c r="CQ1452" s="85"/>
      <c r="CR1452" s="85"/>
      <c r="CS1452" s="85"/>
      <c r="CT1452" s="87"/>
      <c r="CU1452" s="85"/>
      <c r="CV1452" s="85"/>
    </row>
    <row r="1453" spans="1:100" ht="12.75" customHeight="1" x14ac:dyDescent="0.2">
      <c r="A1453" s="132" t="str">
        <f>+IF('⑧一覧からの作成用データ（異動届）'!$AC$56="印刷ＯＫ→",1,"")</f>
        <v/>
      </c>
      <c r="B1453" s="2413"/>
      <c r="C1453" s="2413"/>
      <c r="D1453" s="2396"/>
      <c r="E1453" s="2396"/>
      <c r="F1453" s="2413"/>
      <c r="G1453" s="2413"/>
      <c r="H1453" s="2396"/>
      <c r="I1453" s="2396"/>
      <c r="J1453" s="486"/>
      <c r="K1453" s="2344"/>
      <c r="L1453" s="2344"/>
      <c r="M1453" s="697" t="s">
        <v>5</v>
      </c>
      <c r="N1453" s="2051"/>
      <c r="O1453" s="2051"/>
      <c r="P1453" s="2051"/>
      <c r="Q1453" s="2051"/>
      <c r="R1453" s="2053"/>
      <c r="S1453" s="2370" t="str">
        <f>'⑧一覧からの作成用データ（異動届）'!$G$56&amp;""</f>
        <v/>
      </c>
      <c r="T1453" s="2371"/>
      <c r="U1453" s="2371"/>
      <c r="V1453" s="2371"/>
      <c r="W1453" s="2371"/>
      <c r="X1453" s="2371"/>
      <c r="Y1453" s="2371"/>
      <c r="Z1453" s="2371"/>
      <c r="AA1453" s="2371"/>
      <c r="AB1453" s="2371"/>
      <c r="AC1453" s="2371"/>
      <c r="AD1453" s="2371"/>
      <c r="AE1453" s="2371"/>
      <c r="AF1453" s="2371"/>
      <c r="AG1453" s="2371"/>
      <c r="AH1453" s="2371"/>
      <c r="AI1453" s="2371"/>
      <c r="AJ1453" s="2371"/>
      <c r="AK1453" s="2371"/>
      <c r="AL1453" s="2371"/>
      <c r="AM1453" s="2371"/>
      <c r="AN1453" s="2289"/>
      <c r="AO1453" s="2290"/>
      <c r="AP1453" s="2290"/>
      <c r="AQ1453" s="2290"/>
      <c r="AR1453" s="2291"/>
      <c r="AS1453" s="2298"/>
      <c r="AT1453" s="1567"/>
      <c r="AU1453" s="1567"/>
      <c r="AV1453" s="2251"/>
      <c r="AW1453" s="2301"/>
      <c r="AX1453" s="1567"/>
      <c r="AY1453" s="1567"/>
      <c r="AZ1453" s="1567"/>
      <c r="BA1453" s="2251"/>
      <c r="BB1453" s="2252"/>
      <c r="BC1453" s="2357"/>
      <c r="BD1453" s="2358"/>
      <c r="BE1453" s="2359"/>
      <c r="BF1453" s="2362"/>
      <c r="BG1453" s="2363"/>
      <c r="BH1453" s="2363"/>
      <c r="BI1453" s="2267"/>
      <c r="BJ1453" s="2267"/>
      <c r="BK1453" s="2267"/>
      <c r="BL1453" s="2267"/>
      <c r="BM1453" s="2267"/>
      <c r="BN1453" s="2267"/>
      <c r="BO1453" s="2267"/>
      <c r="BP1453" s="2267"/>
      <c r="BQ1453" s="2366"/>
      <c r="BR1453" s="2367"/>
      <c r="BS1453" s="2367"/>
      <c r="BT1453" s="2274"/>
      <c r="BU1453" s="2274"/>
      <c r="BV1453" s="2274"/>
      <c r="BW1453" s="2274"/>
      <c r="BX1453" s="2274"/>
      <c r="BY1453" s="2274"/>
      <c r="BZ1453" s="2274"/>
      <c r="CA1453" s="2274"/>
      <c r="CB1453" s="2274"/>
      <c r="CC1453" s="2274"/>
      <c r="CD1453" s="2275"/>
      <c r="CE1453" s="76"/>
      <c r="CF1453" s="76"/>
      <c r="CG1453" s="77"/>
      <c r="CH1453" s="77"/>
      <c r="CN1453" s="85"/>
      <c r="CO1453" s="85"/>
      <c r="CP1453" s="85"/>
      <c r="CQ1453" s="85"/>
      <c r="CR1453" s="85"/>
      <c r="CS1453" s="85"/>
      <c r="CT1453" s="85"/>
      <c r="CU1453" s="85"/>
      <c r="CV1453" s="85"/>
    </row>
    <row r="1454" spans="1:100" ht="12.75" customHeight="1" x14ac:dyDescent="0.2">
      <c r="A1454" s="132" t="str">
        <f>+IF('⑧一覧からの作成用データ（異動届）'!$AC$56="印刷ＯＫ→",1,"")</f>
        <v/>
      </c>
      <c r="B1454" s="2413"/>
      <c r="C1454" s="2413"/>
      <c r="D1454" s="2396"/>
      <c r="E1454" s="2396"/>
      <c r="F1454" s="2413"/>
      <c r="G1454" s="2413"/>
      <c r="H1454" s="2396"/>
      <c r="I1454" s="2396"/>
      <c r="J1454" s="486"/>
      <c r="K1454" s="2344"/>
      <c r="L1454" s="2344"/>
      <c r="M1454" s="2165"/>
      <c r="N1454" s="1564"/>
      <c r="O1454" s="1564"/>
      <c r="P1454" s="1564"/>
      <c r="Q1454" s="1564"/>
      <c r="R1454" s="1565"/>
      <c r="S1454" s="2372"/>
      <c r="T1454" s="2373"/>
      <c r="U1454" s="2373"/>
      <c r="V1454" s="2373"/>
      <c r="W1454" s="2373"/>
      <c r="X1454" s="2373"/>
      <c r="Y1454" s="2373"/>
      <c r="Z1454" s="2373"/>
      <c r="AA1454" s="2373"/>
      <c r="AB1454" s="2373"/>
      <c r="AC1454" s="2373"/>
      <c r="AD1454" s="2373"/>
      <c r="AE1454" s="2373"/>
      <c r="AF1454" s="2373"/>
      <c r="AG1454" s="2373"/>
      <c r="AH1454" s="2373"/>
      <c r="AI1454" s="2373"/>
      <c r="AJ1454" s="2373"/>
      <c r="AK1454" s="2373"/>
      <c r="AL1454" s="2373"/>
      <c r="AM1454" s="2373"/>
      <c r="AN1454" s="2289"/>
      <c r="AO1454" s="2290"/>
      <c r="AP1454" s="2290"/>
      <c r="AQ1454" s="2290"/>
      <c r="AR1454" s="2291"/>
      <c r="AS1454" s="2376" t="str">
        <f>TEXT('⑧一覧からの作成用データ（異動届）'!$P$56,"#,##0")&amp;""</f>
        <v>0</v>
      </c>
      <c r="AT1454" s="2376"/>
      <c r="AU1454" s="2376"/>
      <c r="AV1454" s="2376"/>
      <c r="AW1454" s="2376"/>
      <c r="AX1454" s="2232" t="str">
        <f>TEXT('⑧一覧からの作成用データ（異動届）'!$W$56,"#,##0")&amp;""</f>
        <v>左記（ア）（イ）を入力してください</v>
      </c>
      <c r="AY1454" s="2232"/>
      <c r="AZ1454" s="2232"/>
      <c r="BA1454" s="2232"/>
      <c r="BB1454" s="2233"/>
      <c r="BC1454" s="2238" t="str">
        <f>'⑧一覧からの作成用データ（異動届）'!$T$56&amp;"日"</f>
        <v>日</v>
      </c>
      <c r="BD1454" s="2239"/>
      <c r="BE1454" s="2240"/>
      <c r="BF1454" s="2362"/>
      <c r="BG1454" s="2363"/>
      <c r="BH1454" s="2363"/>
      <c r="BI1454" s="2267"/>
      <c r="BJ1454" s="2267"/>
      <c r="BK1454" s="2267"/>
      <c r="BL1454" s="2267"/>
      <c r="BM1454" s="2267"/>
      <c r="BN1454" s="2267"/>
      <c r="BO1454" s="2267"/>
      <c r="BP1454" s="2267"/>
      <c r="BQ1454" s="2366"/>
      <c r="BR1454" s="2367"/>
      <c r="BS1454" s="2367"/>
      <c r="BT1454" s="2274"/>
      <c r="BU1454" s="2274"/>
      <c r="BV1454" s="2274"/>
      <c r="BW1454" s="2274"/>
      <c r="BX1454" s="2274"/>
      <c r="BY1454" s="2274"/>
      <c r="BZ1454" s="2274"/>
      <c r="CA1454" s="2274"/>
      <c r="CB1454" s="2274"/>
      <c r="CC1454" s="2274"/>
      <c r="CD1454" s="2275"/>
      <c r="CE1454" s="76"/>
      <c r="CF1454" s="76"/>
      <c r="CG1454" s="77"/>
      <c r="CH1454" s="77"/>
      <c r="CN1454" s="85"/>
      <c r="CO1454" s="85"/>
      <c r="CP1454" s="85"/>
      <c r="CQ1454" s="85"/>
      <c r="CR1454" s="85"/>
      <c r="CS1454" s="85"/>
      <c r="CT1454" s="85"/>
      <c r="CU1454" s="85"/>
      <c r="CV1454" s="85"/>
    </row>
    <row r="1455" spans="1:100" ht="12.75" customHeight="1" x14ac:dyDescent="0.2">
      <c r="A1455" s="132" t="str">
        <f>+IF('⑧一覧からの作成用データ（異動届）'!$AC$56="印刷ＯＫ→",1,"")</f>
        <v/>
      </c>
      <c r="B1455" s="2413"/>
      <c r="C1455" s="2413"/>
      <c r="D1455" s="2396"/>
      <c r="E1455" s="2396"/>
      <c r="F1455" s="2413"/>
      <c r="G1455" s="2413"/>
      <c r="H1455" s="2396"/>
      <c r="I1455" s="2396"/>
      <c r="J1455" s="486"/>
      <c r="K1455" s="2344"/>
      <c r="L1455" s="2344"/>
      <c r="M1455" s="2165"/>
      <c r="N1455" s="1564"/>
      <c r="O1455" s="1564"/>
      <c r="P1455" s="1564"/>
      <c r="Q1455" s="1564"/>
      <c r="R1455" s="1565"/>
      <c r="S1455" s="2372"/>
      <c r="T1455" s="2373"/>
      <c r="U1455" s="2373"/>
      <c r="V1455" s="2373"/>
      <c r="W1455" s="2373"/>
      <c r="X1455" s="2373"/>
      <c r="Y1455" s="2373"/>
      <c r="Z1455" s="2373"/>
      <c r="AA1455" s="2373"/>
      <c r="AB1455" s="2373"/>
      <c r="AC1455" s="2373"/>
      <c r="AD1455" s="2373"/>
      <c r="AE1455" s="2373"/>
      <c r="AF1455" s="2373"/>
      <c r="AG1455" s="2373"/>
      <c r="AH1455" s="2373"/>
      <c r="AI1455" s="2373"/>
      <c r="AJ1455" s="2373"/>
      <c r="AK1455" s="2373"/>
      <c r="AL1455" s="2373"/>
      <c r="AM1455" s="2373"/>
      <c r="AN1455" s="2289"/>
      <c r="AO1455" s="2290"/>
      <c r="AP1455" s="2290"/>
      <c r="AQ1455" s="2290"/>
      <c r="AR1455" s="2291"/>
      <c r="AS1455" s="2376"/>
      <c r="AT1455" s="2376"/>
      <c r="AU1455" s="2376"/>
      <c r="AV1455" s="2376"/>
      <c r="AW1455" s="2376"/>
      <c r="AX1455" s="2234"/>
      <c r="AY1455" s="2234"/>
      <c r="AZ1455" s="2234"/>
      <c r="BA1455" s="2234"/>
      <c r="BB1455" s="2235"/>
      <c r="BC1455" s="2241"/>
      <c r="BD1455" s="2242"/>
      <c r="BE1455" s="2243"/>
      <c r="BF1455" s="2278" t="s">
        <v>458</v>
      </c>
      <c r="BG1455" s="2280" t="s">
        <v>107</v>
      </c>
      <c r="BH1455" s="2280"/>
      <c r="BI1455" s="2280"/>
      <c r="BJ1455" s="2280"/>
      <c r="BK1455" s="2280"/>
      <c r="BL1455" s="2280"/>
      <c r="BM1455" s="2280"/>
      <c r="BN1455" s="2280"/>
      <c r="BO1455" s="610"/>
      <c r="BP1455" s="2281" t="s">
        <v>575</v>
      </c>
      <c r="BQ1455" s="2366"/>
      <c r="BR1455" s="2367"/>
      <c r="BS1455" s="2367"/>
      <c r="BT1455" s="2274"/>
      <c r="BU1455" s="2274"/>
      <c r="BV1455" s="2274"/>
      <c r="BW1455" s="2274"/>
      <c r="BX1455" s="2274"/>
      <c r="BY1455" s="2274"/>
      <c r="BZ1455" s="2274"/>
      <c r="CA1455" s="2274"/>
      <c r="CB1455" s="2274"/>
      <c r="CC1455" s="2274"/>
      <c r="CD1455" s="2275"/>
      <c r="CE1455" s="76"/>
      <c r="CF1455" s="76"/>
      <c r="CG1455" s="88"/>
      <c r="CH1455" s="88"/>
      <c r="CN1455" s="85"/>
      <c r="CO1455" s="85"/>
      <c r="CP1455" s="85"/>
      <c r="CQ1455" s="85"/>
      <c r="CR1455" s="85"/>
      <c r="CS1455" s="85"/>
      <c r="CT1455" s="85"/>
      <c r="CU1455" s="85"/>
      <c r="CV1455" s="85"/>
    </row>
    <row r="1456" spans="1:100" ht="12.75" customHeight="1" thickBot="1" x14ac:dyDescent="0.25">
      <c r="A1456" s="132" t="str">
        <f>+IF('⑧一覧からの作成用データ（異動届）'!$AC$56="印刷ＯＫ→",1,"")</f>
        <v/>
      </c>
      <c r="B1456" s="2413"/>
      <c r="C1456" s="2413"/>
      <c r="D1456" s="2396"/>
      <c r="E1456" s="2396"/>
      <c r="F1456" s="2413"/>
      <c r="G1456" s="2413"/>
      <c r="H1456" s="2396"/>
      <c r="I1456" s="2396"/>
      <c r="J1456" s="486"/>
      <c r="K1456" s="2344"/>
      <c r="L1456" s="2344"/>
      <c r="M1456" s="1559"/>
      <c r="N1456" s="2052"/>
      <c r="O1456" s="2052"/>
      <c r="P1456" s="2052"/>
      <c r="Q1456" s="2052"/>
      <c r="R1456" s="2054"/>
      <c r="S1456" s="2374"/>
      <c r="T1456" s="2375"/>
      <c r="U1456" s="2375"/>
      <c r="V1456" s="2375"/>
      <c r="W1456" s="2375"/>
      <c r="X1456" s="2375"/>
      <c r="Y1456" s="2375"/>
      <c r="Z1456" s="2375"/>
      <c r="AA1456" s="2375"/>
      <c r="AB1456" s="2375"/>
      <c r="AC1456" s="2375"/>
      <c r="AD1456" s="2375"/>
      <c r="AE1456" s="2375"/>
      <c r="AF1456" s="2375"/>
      <c r="AG1456" s="2375"/>
      <c r="AH1456" s="2375"/>
      <c r="AI1456" s="2375"/>
      <c r="AJ1456" s="2375"/>
      <c r="AK1456" s="2375"/>
      <c r="AL1456" s="2375"/>
      <c r="AM1456" s="2375"/>
      <c r="AN1456" s="2292"/>
      <c r="AO1456" s="2293"/>
      <c r="AP1456" s="2293"/>
      <c r="AQ1456" s="2293"/>
      <c r="AR1456" s="2294"/>
      <c r="AS1456" s="2377"/>
      <c r="AT1456" s="2377"/>
      <c r="AU1456" s="2377"/>
      <c r="AV1456" s="2377"/>
      <c r="AW1456" s="2377"/>
      <c r="AX1456" s="2236"/>
      <c r="AY1456" s="2236"/>
      <c r="AZ1456" s="2236"/>
      <c r="BA1456" s="2236"/>
      <c r="BB1456" s="2237"/>
      <c r="BC1456" s="2244"/>
      <c r="BD1456" s="2245"/>
      <c r="BE1456" s="2246"/>
      <c r="BF1456" s="2279"/>
      <c r="BG1456" s="2283"/>
      <c r="BH1456" s="2283"/>
      <c r="BI1456" s="2283"/>
      <c r="BJ1456" s="2283"/>
      <c r="BK1456" s="2283"/>
      <c r="BL1456" s="2283"/>
      <c r="BM1456" s="2283"/>
      <c r="BN1456" s="2283"/>
      <c r="BO1456" s="611"/>
      <c r="BP1456" s="2282"/>
      <c r="BQ1456" s="2368"/>
      <c r="BR1456" s="2369"/>
      <c r="BS1456" s="2369"/>
      <c r="BT1456" s="2276"/>
      <c r="BU1456" s="2276"/>
      <c r="BV1456" s="2276"/>
      <c r="BW1456" s="2276"/>
      <c r="BX1456" s="2276"/>
      <c r="BY1456" s="2276"/>
      <c r="BZ1456" s="2276"/>
      <c r="CA1456" s="2276"/>
      <c r="CB1456" s="2276"/>
      <c r="CC1456" s="2276"/>
      <c r="CD1456" s="2277"/>
      <c r="CE1456" s="89"/>
      <c r="CF1456" s="89"/>
      <c r="CG1456" s="88"/>
      <c r="CH1456" s="88"/>
      <c r="CN1456" s="85"/>
      <c r="CO1456" s="85"/>
      <c r="CP1456" s="85"/>
      <c r="CQ1456" s="85"/>
      <c r="CR1456" s="85"/>
      <c r="CS1456" s="85"/>
      <c r="CT1456" s="85"/>
      <c r="CU1456" s="85"/>
      <c r="CV1456" s="85"/>
    </row>
    <row r="1457" spans="1:100" ht="6.75" customHeight="1" x14ac:dyDescent="0.2">
      <c r="A1457" s="132" t="str">
        <f>+IF('⑧一覧からの作成用データ（異動届）'!$AC$56="印刷ＯＫ→",1,"")</f>
        <v/>
      </c>
      <c r="B1457" s="2413"/>
      <c r="C1457" s="2413"/>
      <c r="D1457" s="2396"/>
      <c r="E1457" s="2396"/>
      <c r="F1457" s="2413"/>
      <c r="G1457" s="2413"/>
      <c r="H1457" s="2396"/>
      <c r="I1457" s="2396"/>
      <c r="J1457" s="486"/>
      <c r="K1457" s="2211" t="s">
        <v>308</v>
      </c>
      <c r="L1457" s="2211"/>
      <c r="M1457" s="2211"/>
      <c r="N1457" s="2211"/>
      <c r="O1457" s="2211"/>
      <c r="P1457" s="2211"/>
      <c r="Q1457" s="2211"/>
      <c r="R1457" s="2211"/>
      <c r="S1457" s="2211"/>
      <c r="T1457" s="2211"/>
      <c r="U1457" s="2211"/>
      <c r="V1457" s="2211"/>
      <c r="W1457" s="2211"/>
      <c r="X1457" s="2211"/>
      <c r="Y1457" s="2211"/>
      <c r="Z1457" s="2211"/>
      <c r="AA1457" s="2211"/>
      <c r="AB1457" s="2211"/>
      <c r="AC1457" s="2211"/>
      <c r="AD1457" s="2211"/>
      <c r="AE1457" s="2211"/>
      <c r="AF1457" s="2211"/>
      <c r="AG1457" s="2211"/>
      <c r="AH1457" s="2211"/>
      <c r="AI1457" s="2211"/>
      <c r="AJ1457" s="2211"/>
      <c r="AK1457" s="2211"/>
      <c r="AL1457" s="2211"/>
      <c r="AM1457" s="2211"/>
      <c r="AN1457" s="2212"/>
      <c r="AO1457" s="2212"/>
      <c r="AP1457" s="2212"/>
      <c r="AQ1457" s="2212"/>
      <c r="AR1457" s="2212"/>
      <c r="AS1457" s="2212"/>
      <c r="AT1457" s="2212"/>
      <c r="AU1457" s="2212"/>
      <c r="AV1457" s="2212"/>
      <c r="AW1457" s="2212"/>
      <c r="AX1457" s="2212"/>
      <c r="AY1457" s="2212"/>
      <c r="AZ1457" s="2212"/>
      <c r="BA1457" s="2212"/>
      <c r="BB1457" s="2212"/>
      <c r="BC1457" s="2212"/>
      <c r="BD1457" s="2212"/>
      <c r="BE1457" s="2212"/>
      <c r="BF1457" s="2211"/>
      <c r="BG1457" s="76"/>
      <c r="BH1457" s="76"/>
      <c r="BI1457" s="76"/>
      <c r="BJ1457" s="76"/>
      <c r="BK1457" s="76"/>
      <c r="BL1457" s="76"/>
      <c r="BM1457" s="76"/>
      <c r="BN1457" s="76"/>
      <c r="BO1457" s="76"/>
      <c r="BP1457" s="76"/>
      <c r="BQ1457" s="76"/>
      <c r="BR1457" s="76"/>
      <c r="BS1457" s="76"/>
      <c r="BT1457" s="76"/>
      <c r="BU1457" s="76"/>
      <c r="BV1457" s="76"/>
      <c r="BW1457" s="76"/>
      <c r="BX1457" s="76"/>
      <c r="BY1457" s="76"/>
      <c r="BZ1457" s="76"/>
      <c r="CA1457" s="76"/>
      <c r="CB1457" s="89"/>
      <c r="CC1457" s="89"/>
      <c r="CD1457" s="89"/>
      <c r="CE1457" s="89"/>
      <c r="CF1457" s="89"/>
      <c r="CG1457" s="88"/>
      <c r="CH1457" s="88"/>
      <c r="CN1457" s="85"/>
      <c r="CO1457" s="85"/>
      <c r="CP1457" s="85"/>
      <c r="CQ1457" s="85"/>
      <c r="CR1457" s="85"/>
      <c r="CS1457" s="85"/>
      <c r="CT1457" s="85"/>
      <c r="CU1457" s="85"/>
      <c r="CV1457" s="85"/>
    </row>
    <row r="1458" spans="1:100" ht="16.5" customHeight="1" thickBot="1" x14ac:dyDescent="0.25">
      <c r="A1458" s="132" t="str">
        <f>+IF('⑧一覧からの作成用データ（異動届）'!$AC$56="印刷ＯＫ→",1,"")</f>
        <v/>
      </c>
      <c r="B1458" s="2413"/>
      <c r="C1458" s="2413"/>
      <c r="D1458" s="2396"/>
      <c r="E1458" s="2396"/>
      <c r="F1458" s="2413"/>
      <c r="G1458" s="2413"/>
      <c r="H1458" s="2396"/>
      <c r="I1458" s="2396"/>
      <c r="J1458" s="486"/>
      <c r="K1458" s="2212"/>
      <c r="L1458" s="2212"/>
      <c r="M1458" s="2212"/>
      <c r="N1458" s="2212"/>
      <c r="O1458" s="2212"/>
      <c r="P1458" s="2212"/>
      <c r="Q1458" s="2212"/>
      <c r="R1458" s="2212"/>
      <c r="S1458" s="2212"/>
      <c r="T1458" s="2212"/>
      <c r="U1458" s="2212"/>
      <c r="V1458" s="2212"/>
      <c r="W1458" s="2212"/>
      <c r="X1458" s="2212"/>
      <c r="Y1458" s="2212"/>
      <c r="Z1458" s="2212"/>
      <c r="AA1458" s="2212"/>
      <c r="AB1458" s="2212"/>
      <c r="AC1458" s="2212"/>
      <c r="AD1458" s="2212"/>
      <c r="AE1458" s="2212"/>
      <c r="AF1458" s="2212"/>
      <c r="AG1458" s="2212"/>
      <c r="AH1458" s="2212"/>
      <c r="AI1458" s="2212"/>
      <c r="AJ1458" s="2212"/>
      <c r="AK1458" s="2212"/>
      <c r="AL1458" s="2212"/>
      <c r="AM1458" s="2212"/>
      <c r="AN1458" s="2212"/>
      <c r="AO1458" s="2212"/>
      <c r="AP1458" s="2212"/>
      <c r="AQ1458" s="2212"/>
      <c r="AR1458" s="2212"/>
      <c r="AS1458" s="2212"/>
      <c r="AT1458" s="2212"/>
      <c r="AU1458" s="2212"/>
      <c r="AV1458" s="2212"/>
      <c r="AW1458" s="2212"/>
      <c r="AX1458" s="2212"/>
      <c r="AY1458" s="2212"/>
      <c r="AZ1458" s="2212"/>
      <c r="BA1458" s="2212"/>
      <c r="BB1458" s="2212"/>
      <c r="BC1458" s="2212"/>
      <c r="BD1458" s="2212"/>
      <c r="BE1458" s="2212"/>
      <c r="BF1458" s="2212"/>
      <c r="BG1458" s="89"/>
      <c r="BH1458" s="89"/>
      <c r="BI1458" s="89"/>
      <c r="BJ1458" s="89"/>
      <c r="BK1458" s="89"/>
      <c r="BL1458" s="89"/>
      <c r="BM1458" s="89"/>
      <c r="BN1458" s="89"/>
      <c r="BO1458" s="89"/>
      <c r="BP1458" s="89"/>
      <c r="BQ1458" s="89"/>
      <c r="BR1458" s="89"/>
      <c r="BS1458" s="89"/>
      <c r="BT1458" s="89"/>
      <c r="BU1458" s="89"/>
      <c r="BV1458" s="89"/>
      <c r="BW1458" s="89"/>
      <c r="BX1458" s="89"/>
      <c r="BY1458" s="89"/>
      <c r="BZ1458" s="89"/>
      <c r="CA1458" s="89"/>
      <c r="CB1458" s="89"/>
      <c r="CC1458" s="89"/>
      <c r="CD1458" s="89"/>
      <c r="CE1458" s="89"/>
      <c r="CF1458" s="89"/>
      <c r="CG1458" s="77"/>
      <c r="CH1458" s="77"/>
      <c r="CN1458" s="85"/>
      <c r="CO1458" s="85"/>
      <c r="CP1458" s="85"/>
      <c r="CQ1458" s="85"/>
      <c r="CR1458" s="85"/>
      <c r="CS1458" s="85"/>
      <c r="CT1458" s="85"/>
      <c r="CU1458" s="85"/>
      <c r="CV1458" s="85"/>
    </row>
    <row r="1459" spans="1:100" ht="16.5" customHeight="1" x14ac:dyDescent="0.2">
      <c r="A1459" s="132" t="str">
        <f>+IF('⑧一覧からの作成用データ（異動届）'!$AC$56="印刷ＯＫ→",1,"")</f>
        <v/>
      </c>
      <c r="B1459" s="2413"/>
      <c r="C1459" s="2413"/>
      <c r="D1459" s="2396"/>
      <c r="E1459" s="2396"/>
      <c r="F1459" s="2413"/>
      <c r="G1459" s="2413"/>
      <c r="H1459" s="2396"/>
      <c r="I1459" s="2396"/>
      <c r="J1459" s="486"/>
      <c r="K1459" s="2213" t="s">
        <v>35</v>
      </c>
      <c r="L1459" s="2213"/>
      <c r="M1459" s="2213"/>
      <c r="N1459" s="1692" t="s">
        <v>561</v>
      </c>
      <c r="O1459" s="1693"/>
      <c r="P1459" s="1693"/>
      <c r="Q1459" s="1693"/>
      <c r="R1459" s="1693"/>
      <c r="S1459" s="1693"/>
      <c r="T1459" s="1693"/>
      <c r="U1459" s="2214"/>
      <c r="V1459" s="2215"/>
      <c r="W1459" s="2215"/>
      <c r="X1459" s="2215"/>
      <c r="Y1459" s="2215"/>
      <c r="Z1459" s="2215"/>
      <c r="AA1459" s="2215"/>
      <c r="AB1459" s="2215"/>
      <c r="AC1459" s="2215"/>
      <c r="AD1459" s="2215"/>
      <c r="AE1459" s="2215"/>
      <c r="AF1459" s="2215"/>
      <c r="AG1459" s="2215"/>
      <c r="AH1459" s="2216"/>
      <c r="AI1459" s="2220" t="s">
        <v>229</v>
      </c>
      <c r="AJ1459" s="2221"/>
      <c r="AK1459" s="2222"/>
      <c r="AL1459" s="2226" t="s">
        <v>39</v>
      </c>
      <c r="AM1459" s="2227"/>
      <c r="AN1459" s="2227"/>
      <c r="AO1459" s="2227"/>
      <c r="AP1459" s="2227"/>
      <c r="AQ1459" s="2227"/>
      <c r="AR1459" s="2227"/>
      <c r="AS1459" s="2228"/>
      <c r="AT1459" s="2077"/>
      <c r="AU1459" s="2077"/>
      <c r="AV1459" s="2077"/>
      <c r="AW1459" s="2077"/>
      <c r="AX1459" s="2077"/>
      <c r="AY1459" s="2077"/>
      <c r="AZ1459" s="2077"/>
      <c r="BA1459" s="2077"/>
      <c r="BB1459" s="2077"/>
      <c r="BC1459" s="2077"/>
      <c r="BD1459" s="2077"/>
      <c r="BE1459" s="2177"/>
      <c r="BF1459" s="2178"/>
      <c r="BG1459" s="2199" t="s">
        <v>40</v>
      </c>
      <c r="BH1459" s="2200"/>
      <c r="BI1459" s="2200"/>
      <c r="BJ1459" s="2200"/>
      <c r="BK1459" s="2200"/>
      <c r="BL1459" s="2200"/>
      <c r="BM1459" s="2200"/>
      <c r="BN1459" s="2200"/>
      <c r="BO1459" s="2200"/>
      <c r="BP1459" s="2200"/>
      <c r="BQ1459" s="2200"/>
      <c r="BR1459" s="2202" t="str">
        <f>IF('⑧一覧からの作成用データ（異動届）'!$Y$56="","",TEXT('⑧一覧からの作成用データ（異動届）'!$Y$56,"#,##0")&amp;"")</f>
        <v/>
      </c>
      <c r="BS1459" s="2203"/>
      <c r="BT1459" s="2203"/>
      <c r="BU1459" s="2203"/>
      <c r="BV1459" s="2203"/>
      <c r="BW1459" s="2203"/>
      <c r="BX1459" s="2203"/>
      <c r="BY1459" s="2203"/>
      <c r="BZ1459" s="2204"/>
      <c r="CA1459" s="2208" t="s">
        <v>7</v>
      </c>
      <c r="CB1459" s="2208"/>
      <c r="CC1459" s="2208"/>
      <c r="CD1459" s="2209"/>
      <c r="CE1459" s="23"/>
      <c r="CF1459" s="76"/>
      <c r="CG1459" s="77"/>
      <c r="CH1459" s="77"/>
      <c r="CN1459" s="85"/>
      <c r="CO1459" s="85"/>
      <c r="CP1459" s="85"/>
      <c r="CQ1459" s="85"/>
      <c r="CR1459" s="85"/>
      <c r="CS1459" s="85"/>
      <c r="CT1459" s="85"/>
      <c r="CU1459" s="85"/>
      <c r="CV1459" s="85"/>
    </row>
    <row r="1460" spans="1:100" ht="16.5" customHeight="1" thickBot="1" x14ac:dyDescent="0.25">
      <c r="A1460" s="132" t="str">
        <f>+IF('⑧一覧からの作成用データ（異動届）'!$AC$56="印刷ＯＫ→",1,"")</f>
        <v/>
      </c>
      <c r="B1460" s="2413"/>
      <c r="C1460" s="2413"/>
      <c r="D1460" s="2396"/>
      <c r="E1460" s="2396"/>
      <c r="F1460" s="2413"/>
      <c r="G1460" s="2413"/>
      <c r="H1460" s="2396"/>
      <c r="I1460" s="2396"/>
      <c r="J1460" s="486"/>
      <c r="K1460" s="2213"/>
      <c r="L1460" s="2213"/>
      <c r="M1460" s="2213"/>
      <c r="N1460" s="1698"/>
      <c r="O1460" s="1699"/>
      <c r="P1460" s="1699"/>
      <c r="Q1460" s="1699"/>
      <c r="R1460" s="1699"/>
      <c r="S1460" s="1699"/>
      <c r="T1460" s="1699"/>
      <c r="U1460" s="2217"/>
      <c r="V1460" s="2218"/>
      <c r="W1460" s="2218"/>
      <c r="X1460" s="2218"/>
      <c r="Y1460" s="2218"/>
      <c r="Z1460" s="2218"/>
      <c r="AA1460" s="2218"/>
      <c r="AB1460" s="2218"/>
      <c r="AC1460" s="2218"/>
      <c r="AD1460" s="2218"/>
      <c r="AE1460" s="2218"/>
      <c r="AF1460" s="2218"/>
      <c r="AG1460" s="2218"/>
      <c r="AH1460" s="2219"/>
      <c r="AI1460" s="2223"/>
      <c r="AJ1460" s="2224"/>
      <c r="AK1460" s="2225"/>
      <c r="AL1460" s="2229"/>
      <c r="AM1460" s="2230"/>
      <c r="AN1460" s="2230"/>
      <c r="AO1460" s="2230"/>
      <c r="AP1460" s="2230"/>
      <c r="AQ1460" s="2230"/>
      <c r="AR1460" s="2230"/>
      <c r="AS1460" s="2231"/>
      <c r="AT1460" s="2077"/>
      <c r="AU1460" s="2077"/>
      <c r="AV1460" s="2077"/>
      <c r="AW1460" s="2077"/>
      <c r="AX1460" s="2077"/>
      <c r="AY1460" s="2077"/>
      <c r="AZ1460" s="2077"/>
      <c r="BA1460" s="2077"/>
      <c r="BB1460" s="2077"/>
      <c r="BC1460" s="2077"/>
      <c r="BD1460" s="2077"/>
      <c r="BE1460" s="2198"/>
      <c r="BF1460" s="2196"/>
      <c r="BG1460" s="2201"/>
      <c r="BH1460" s="1530"/>
      <c r="BI1460" s="1530"/>
      <c r="BJ1460" s="1530"/>
      <c r="BK1460" s="1530"/>
      <c r="BL1460" s="1530"/>
      <c r="BM1460" s="1530"/>
      <c r="BN1460" s="1530"/>
      <c r="BO1460" s="1530"/>
      <c r="BP1460" s="1530"/>
      <c r="BQ1460" s="1530"/>
      <c r="BR1460" s="2205"/>
      <c r="BS1460" s="2206"/>
      <c r="BT1460" s="2206"/>
      <c r="BU1460" s="2206"/>
      <c r="BV1460" s="2206"/>
      <c r="BW1460" s="2206"/>
      <c r="BX1460" s="2206"/>
      <c r="BY1460" s="2206"/>
      <c r="BZ1460" s="2207"/>
      <c r="CA1460" s="1632"/>
      <c r="CB1460" s="1632"/>
      <c r="CC1460" s="1632"/>
      <c r="CD1460" s="2210"/>
      <c r="CE1460" s="76"/>
      <c r="CF1460" s="76"/>
      <c r="CG1460" s="77"/>
      <c r="CH1460" s="77"/>
      <c r="CN1460" s="85"/>
      <c r="CO1460" s="85"/>
      <c r="CP1460" s="85"/>
      <c r="CQ1460" s="85"/>
      <c r="CR1460" s="85"/>
      <c r="CS1460" s="85"/>
      <c r="CT1460" s="85"/>
      <c r="CU1460" s="85"/>
      <c r="CV1460" s="85"/>
    </row>
    <row r="1461" spans="1:100" ht="16.5" customHeight="1" x14ac:dyDescent="0.2">
      <c r="A1461" s="132" t="str">
        <f>+IF('⑧一覧からの作成用データ（異動届）'!$AC$56="印刷ＯＫ→",1,"")</f>
        <v/>
      </c>
      <c r="B1461" s="2413"/>
      <c r="C1461" s="2413"/>
      <c r="D1461" s="2396"/>
      <c r="E1461" s="2396"/>
      <c r="F1461" s="2413"/>
      <c r="G1461" s="2413"/>
      <c r="H1461" s="2396"/>
      <c r="I1461" s="2396"/>
      <c r="J1461" s="486"/>
      <c r="K1461" s="2213"/>
      <c r="L1461" s="2213"/>
      <c r="M1461" s="2213"/>
      <c r="N1461" s="2168" t="s">
        <v>21</v>
      </c>
      <c r="O1461" s="2169"/>
      <c r="P1461" s="2169"/>
      <c r="Q1461" s="2169"/>
      <c r="R1461" s="2169"/>
      <c r="S1461" s="2169"/>
      <c r="T1461" s="2170"/>
      <c r="U1461" s="2177" t="s">
        <v>576</v>
      </c>
      <c r="V1461" s="2178"/>
      <c r="W1461" s="2179"/>
      <c r="X1461" s="2179"/>
      <c r="Y1461" s="2179"/>
      <c r="Z1461" s="2179"/>
      <c r="AA1461" s="2179"/>
      <c r="AB1461" s="2179"/>
      <c r="AC1461" s="2179"/>
      <c r="AD1461" s="2179"/>
      <c r="AE1461" s="63"/>
      <c r="AF1461" s="63"/>
      <c r="AG1461" s="63"/>
      <c r="AH1461" s="63"/>
      <c r="AI1461" s="63"/>
      <c r="AJ1461" s="63"/>
      <c r="AK1461" s="63"/>
      <c r="AL1461" s="63"/>
      <c r="AM1461" s="63"/>
      <c r="AN1461" s="63"/>
      <c r="AO1461" s="64"/>
      <c r="AP1461" s="2180" t="s">
        <v>38</v>
      </c>
      <c r="AQ1461" s="2181"/>
      <c r="AR1461" s="2073" t="s">
        <v>33</v>
      </c>
      <c r="AS1461" s="2074"/>
      <c r="AT1461" s="2077"/>
      <c r="AU1461" s="2077"/>
      <c r="AV1461" s="2077"/>
      <c r="AW1461" s="2077"/>
      <c r="AX1461" s="2077"/>
      <c r="AY1461" s="2077"/>
      <c r="AZ1461" s="2077"/>
      <c r="BA1461" s="2077"/>
      <c r="BB1461" s="2077"/>
      <c r="BC1461" s="2077"/>
      <c r="BD1461" s="2077"/>
      <c r="BE1461" s="2077"/>
      <c r="BF1461" s="2078"/>
      <c r="BG1461" s="57"/>
      <c r="BH1461" s="76"/>
      <c r="BI1461" s="76"/>
      <c r="BJ1461" s="2057" t="str">
        <f>'⑧一覧からの作成用データ（異動届）'!$X$56&amp;""</f>
        <v/>
      </c>
      <c r="BK1461" s="2058"/>
      <c r="BL1461" s="2058"/>
      <c r="BM1461" s="2058"/>
      <c r="BN1461" s="2058"/>
      <c r="BO1461" s="2059"/>
      <c r="BP1461" s="1720" t="s">
        <v>311</v>
      </c>
      <c r="BQ1461" s="2063"/>
      <c r="BR1461" s="2063"/>
      <c r="BS1461" s="2063"/>
      <c r="BT1461" s="2063"/>
      <c r="BU1461" s="2063"/>
      <c r="BV1461" s="2063"/>
      <c r="BW1461" s="2063"/>
      <c r="BX1461" s="2063"/>
      <c r="BY1461" s="2063"/>
      <c r="BZ1461" s="2063"/>
      <c r="CA1461" s="2063"/>
      <c r="CB1461" s="2063"/>
      <c r="CC1461" s="2063"/>
      <c r="CD1461" s="2064"/>
      <c r="CE1461" s="76"/>
      <c r="CF1461" s="76"/>
      <c r="CG1461" s="77"/>
      <c r="CH1461" s="77"/>
      <c r="CN1461" s="85"/>
      <c r="CO1461" s="85"/>
      <c r="CP1461" s="85"/>
      <c r="CQ1461" s="85"/>
      <c r="CR1461" s="85"/>
      <c r="CS1461" s="85"/>
    </row>
    <row r="1462" spans="1:100" ht="16.5" customHeight="1" thickBot="1" x14ac:dyDescent="0.25">
      <c r="A1462" s="132" t="str">
        <f>+IF('⑧一覧からの作成用データ（異動届）'!$AC$56="印刷ＯＫ→",1,"")</f>
        <v/>
      </c>
      <c r="B1462" s="2413"/>
      <c r="C1462" s="2413"/>
      <c r="D1462" s="2396"/>
      <c r="E1462" s="2396"/>
      <c r="F1462" s="2413"/>
      <c r="G1462" s="2413"/>
      <c r="H1462" s="2396"/>
      <c r="I1462" s="2396"/>
      <c r="J1462" s="486"/>
      <c r="K1462" s="2213"/>
      <c r="L1462" s="2213"/>
      <c r="M1462" s="2213"/>
      <c r="N1462" s="2171"/>
      <c r="O1462" s="2172"/>
      <c r="P1462" s="2172"/>
      <c r="Q1462" s="2172"/>
      <c r="R1462" s="2172"/>
      <c r="S1462" s="2172"/>
      <c r="T1462" s="2173"/>
      <c r="U1462" s="2067"/>
      <c r="V1462" s="2068"/>
      <c r="W1462" s="2068"/>
      <c r="X1462" s="2068"/>
      <c r="Y1462" s="2068"/>
      <c r="Z1462" s="2068"/>
      <c r="AA1462" s="2068"/>
      <c r="AB1462" s="2068"/>
      <c r="AC1462" s="2068"/>
      <c r="AD1462" s="2068"/>
      <c r="AE1462" s="2068"/>
      <c r="AF1462" s="2068"/>
      <c r="AG1462" s="2068"/>
      <c r="AH1462" s="2068"/>
      <c r="AI1462" s="2068"/>
      <c r="AJ1462" s="2068"/>
      <c r="AK1462" s="2068"/>
      <c r="AL1462" s="2068"/>
      <c r="AM1462" s="2068"/>
      <c r="AN1462" s="2068"/>
      <c r="AO1462" s="2069"/>
      <c r="AP1462" s="2182"/>
      <c r="AQ1462" s="2183"/>
      <c r="AR1462" s="2075"/>
      <c r="AS1462" s="2076"/>
      <c r="AT1462" s="2077"/>
      <c r="AU1462" s="2077"/>
      <c r="AV1462" s="2077"/>
      <c r="AW1462" s="2077"/>
      <c r="AX1462" s="2077"/>
      <c r="AY1462" s="2077"/>
      <c r="AZ1462" s="2077"/>
      <c r="BA1462" s="2077"/>
      <c r="BB1462" s="2077"/>
      <c r="BC1462" s="2077"/>
      <c r="BD1462" s="2077"/>
      <c r="BE1462" s="2077"/>
      <c r="BF1462" s="2078"/>
      <c r="BG1462" s="57"/>
      <c r="BH1462" s="76"/>
      <c r="BI1462" s="76"/>
      <c r="BJ1462" s="2060"/>
      <c r="BK1462" s="2061"/>
      <c r="BL1462" s="2061"/>
      <c r="BM1462" s="2061"/>
      <c r="BN1462" s="2061"/>
      <c r="BO1462" s="2062"/>
      <c r="BP1462" s="2063"/>
      <c r="BQ1462" s="2063"/>
      <c r="BR1462" s="2063"/>
      <c r="BS1462" s="2063"/>
      <c r="BT1462" s="2063"/>
      <c r="BU1462" s="2063"/>
      <c r="BV1462" s="2063"/>
      <c r="BW1462" s="2063"/>
      <c r="BX1462" s="2063"/>
      <c r="BY1462" s="2063"/>
      <c r="BZ1462" s="2063"/>
      <c r="CA1462" s="2063"/>
      <c r="CB1462" s="2063"/>
      <c r="CC1462" s="2063"/>
      <c r="CD1462" s="2064"/>
      <c r="CE1462" s="76"/>
      <c r="CF1462" s="76"/>
      <c r="CG1462" s="77"/>
      <c r="CH1462" s="77"/>
      <c r="CN1462" s="85"/>
      <c r="CO1462" s="85"/>
      <c r="CP1462" s="85"/>
      <c r="CQ1462" s="85"/>
      <c r="CR1462" s="85"/>
      <c r="CS1462" s="85"/>
    </row>
    <row r="1463" spans="1:100" ht="16.5" customHeight="1" thickBot="1" x14ac:dyDescent="0.25">
      <c r="A1463" s="132" t="str">
        <f>+IF('⑧一覧からの作成用データ（異動届）'!$AC$56="印刷ＯＫ→",1,"")</f>
        <v/>
      </c>
      <c r="B1463" s="2413"/>
      <c r="C1463" s="2413"/>
      <c r="D1463" s="2396"/>
      <c r="E1463" s="2396"/>
      <c r="F1463" s="2413"/>
      <c r="G1463" s="2413"/>
      <c r="H1463" s="2396"/>
      <c r="I1463" s="2396"/>
      <c r="J1463" s="486"/>
      <c r="K1463" s="2213"/>
      <c r="L1463" s="2213"/>
      <c r="M1463" s="2213"/>
      <c r="N1463" s="2174"/>
      <c r="O1463" s="2175"/>
      <c r="P1463" s="2175"/>
      <c r="Q1463" s="2175"/>
      <c r="R1463" s="2175"/>
      <c r="S1463" s="2175"/>
      <c r="T1463" s="2176"/>
      <c r="U1463" s="2070"/>
      <c r="V1463" s="2071"/>
      <c r="W1463" s="2071"/>
      <c r="X1463" s="2071"/>
      <c r="Y1463" s="2071"/>
      <c r="Z1463" s="2071"/>
      <c r="AA1463" s="2071"/>
      <c r="AB1463" s="2071"/>
      <c r="AC1463" s="2071"/>
      <c r="AD1463" s="2071"/>
      <c r="AE1463" s="2071"/>
      <c r="AF1463" s="2071"/>
      <c r="AG1463" s="2071"/>
      <c r="AH1463" s="2071"/>
      <c r="AI1463" s="2071"/>
      <c r="AJ1463" s="2071"/>
      <c r="AK1463" s="2071"/>
      <c r="AL1463" s="2071"/>
      <c r="AM1463" s="2071"/>
      <c r="AN1463" s="2071"/>
      <c r="AO1463" s="2072"/>
      <c r="AP1463" s="2182"/>
      <c r="AQ1463" s="2183"/>
      <c r="AR1463" s="2073" t="s">
        <v>3</v>
      </c>
      <c r="AS1463" s="2074"/>
      <c r="AT1463" s="2077"/>
      <c r="AU1463" s="2077"/>
      <c r="AV1463" s="2077"/>
      <c r="AW1463" s="2077"/>
      <c r="AX1463" s="2077"/>
      <c r="AY1463" s="2077"/>
      <c r="AZ1463" s="2077"/>
      <c r="BA1463" s="2077"/>
      <c r="BB1463" s="2077"/>
      <c r="BC1463" s="2077"/>
      <c r="BD1463" s="2077"/>
      <c r="BE1463" s="2077"/>
      <c r="BF1463" s="2078"/>
      <c r="BG1463" s="58"/>
      <c r="BH1463" s="59"/>
      <c r="BI1463" s="59"/>
      <c r="BJ1463" s="59"/>
      <c r="BK1463" s="59"/>
      <c r="BL1463" s="59"/>
      <c r="BM1463" s="59"/>
      <c r="BN1463" s="59"/>
      <c r="BO1463" s="59"/>
      <c r="BP1463" s="2065"/>
      <c r="BQ1463" s="2065"/>
      <c r="BR1463" s="2065"/>
      <c r="BS1463" s="2065"/>
      <c r="BT1463" s="2065"/>
      <c r="BU1463" s="2065"/>
      <c r="BV1463" s="2065"/>
      <c r="BW1463" s="2065"/>
      <c r="BX1463" s="2065"/>
      <c r="BY1463" s="2065"/>
      <c r="BZ1463" s="2065"/>
      <c r="CA1463" s="2065"/>
      <c r="CB1463" s="2065"/>
      <c r="CC1463" s="2065"/>
      <c r="CD1463" s="2066"/>
      <c r="CE1463" s="76"/>
      <c r="CF1463" s="76"/>
      <c r="CG1463" s="77"/>
      <c r="CH1463" s="77"/>
      <c r="CN1463" s="85"/>
      <c r="CO1463" s="85"/>
      <c r="CP1463" s="85"/>
      <c r="CQ1463" s="85"/>
      <c r="CR1463" s="85"/>
      <c r="CS1463" s="85"/>
      <c r="CT1463" s="85"/>
      <c r="CU1463" s="85"/>
      <c r="CV1463" s="85"/>
    </row>
    <row r="1464" spans="1:100" ht="16.5" customHeight="1" thickBot="1" x14ac:dyDescent="0.25">
      <c r="A1464" s="132" t="str">
        <f>+IF('⑧一覧からの作成用データ（異動届）'!$AC$56="印刷ＯＫ→",1,"")</f>
        <v/>
      </c>
      <c r="B1464" s="2413"/>
      <c r="C1464" s="2413"/>
      <c r="D1464" s="2396"/>
      <c r="E1464" s="2396"/>
      <c r="F1464" s="2413"/>
      <c r="G1464" s="2413"/>
      <c r="H1464" s="2396"/>
      <c r="I1464" s="2396"/>
      <c r="J1464" s="486"/>
      <c r="K1464" s="2213"/>
      <c r="L1464" s="2213"/>
      <c r="M1464" s="2213"/>
      <c r="N1464" s="1529" t="s">
        <v>36</v>
      </c>
      <c r="O1464" s="2079"/>
      <c r="P1464" s="2079"/>
      <c r="Q1464" s="2079"/>
      <c r="R1464" s="2079"/>
      <c r="S1464" s="2079"/>
      <c r="T1464" s="2080"/>
      <c r="U1464" s="2081"/>
      <c r="V1464" s="2082"/>
      <c r="W1464" s="2082"/>
      <c r="X1464" s="2082"/>
      <c r="Y1464" s="2082"/>
      <c r="Z1464" s="2082"/>
      <c r="AA1464" s="2082"/>
      <c r="AB1464" s="2082"/>
      <c r="AC1464" s="2082"/>
      <c r="AD1464" s="2082"/>
      <c r="AE1464" s="2082"/>
      <c r="AF1464" s="2082"/>
      <c r="AG1464" s="2082"/>
      <c r="AH1464" s="2082"/>
      <c r="AI1464" s="2082"/>
      <c r="AJ1464" s="2082"/>
      <c r="AK1464" s="2082"/>
      <c r="AL1464" s="2082"/>
      <c r="AM1464" s="2082"/>
      <c r="AN1464" s="2082"/>
      <c r="AO1464" s="2083"/>
      <c r="AP1464" s="2182"/>
      <c r="AQ1464" s="2183"/>
      <c r="AR1464" s="2075"/>
      <c r="AS1464" s="2076"/>
      <c r="AT1464" s="2077"/>
      <c r="AU1464" s="2077"/>
      <c r="AV1464" s="2077"/>
      <c r="AW1464" s="2077"/>
      <c r="AX1464" s="2077"/>
      <c r="AY1464" s="2077"/>
      <c r="AZ1464" s="2077"/>
      <c r="BA1464" s="2077"/>
      <c r="BB1464" s="2077"/>
      <c r="BC1464" s="2077"/>
      <c r="BD1464" s="2077"/>
      <c r="BE1464" s="2077"/>
      <c r="BF1464" s="2078"/>
      <c r="BG1464" s="2165" t="s">
        <v>34</v>
      </c>
      <c r="BH1464" s="1564"/>
      <c r="BI1464" s="1564"/>
      <c r="BJ1464" s="1564"/>
      <c r="BK1464" s="1564"/>
      <c r="BL1464" s="1564"/>
      <c r="BM1464" s="1564"/>
      <c r="BN1464" s="1564"/>
      <c r="BO1464" s="1565"/>
      <c r="BP1464" s="2166"/>
      <c r="BQ1464" s="714"/>
      <c r="BR1464" s="714"/>
      <c r="BS1464" s="714"/>
      <c r="BT1464" s="714"/>
      <c r="BU1464" s="714"/>
      <c r="BV1464" s="714"/>
      <c r="BW1464" s="714"/>
      <c r="BX1464" s="714"/>
      <c r="BY1464" s="714"/>
      <c r="BZ1464" s="714"/>
      <c r="CA1464" s="714"/>
      <c r="CB1464" s="714"/>
      <c r="CC1464" s="714"/>
      <c r="CD1464" s="2167"/>
      <c r="CE1464" s="76"/>
      <c r="CF1464" s="76"/>
      <c r="CG1464" s="77"/>
      <c r="CH1464" s="77"/>
      <c r="CN1464" s="85"/>
      <c r="CO1464" s="85"/>
      <c r="CP1464" s="85"/>
      <c r="CQ1464" s="85"/>
      <c r="CR1464" s="85"/>
      <c r="CS1464" s="85"/>
      <c r="CT1464" s="85"/>
      <c r="CU1464" s="85"/>
      <c r="CV1464" s="85"/>
    </row>
    <row r="1465" spans="1:100" ht="16.5" customHeight="1" x14ac:dyDescent="0.2">
      <c r="A1465" s="132" t="str">
        <f>+IF('⑧一覧からの作成用データ（異動届）'!$AC$56="印刷ＯＫ→",1,"")</f>
        <v/>
      </c>
      <c r="B1465" s="2413"/>
      <c r="C1465" s="2413"/>
      <c r="D1465" s="2396"/>
      <c r="E1465" s="2396"/>
      <c r="F1465" s="2413"/>
      <c r="G1465" s="2413"/>
      <c r="H1465" s="2396"/>
      <c r="I1465" s="2396"/>
      <c r="J1465" s="486"/>
      <c r="K1465" s="2213"/>
      <c r="L1465" s="2213"/>
      <c r="M1465" s="2213"/>
      <c r="N1465" s="2186" t="s">
        <v>37</v>
      </c>
      <c r="O1465" s="2187"/>
      <c r="P1465" s="2187"/>
      <c r="Q1465" s="2187"/>
      <c r="R1465" s="2187"/>
      <c r="S1465" s="2187"/>
      <c r="T1465" s="2188"/>
      <c r="U1465" s="2192"/>
      <c r="V1465" s="2193"/>
      <c r="W1465" s="2193"/>
      <c r="X1465" s="2193"/>
      <c r="Y1465" s="2193"/>
      <c r="Z1465" s="2193"/>
      <c r="AA1465" s="2193"/>
      <c r="AB1465" s="2193"/>
      <c r="AC1465" s="2193"/>
      <c r="AD1465" s="2193"/>
      <c r="AE1465" s="2193"/>
      <c r="AF1465" s="2193"/>
      <c r="AG1465" s="2193"/>
      <c r="AH1465" s="2193"/>
      <c r="AI1465" s="2193"/>
      <c r="AJ1465" s="2193"/>
      <c r="AK1465" s="2193"/>
      <c r="AL1465" s="2193"/>
      <c r="AM1465" s="2193"/>
      <c r="AN1465" s="2193"/>
      <c r="AO1465" s="2194"/>
      <c r="AP1465" s="2182"/>
      <c r="AQ1465" s="2183"/>
      <c r="AR1465" s="2073" t="s">
        <v>4</v>
      </c>
      <c r="AS1465" s="2074"/>
      <c r="AT1465" s="2178"/>
      <c r="AU1465" s="2195"/>
      <c r="AV1465" s="2195"/>
      <c r="AW1465" s="2195"/>
      <c r="AX1465" s="2195"/>
      <c r="AY1465" s="2195"/>
      <c r="AZ1465" s="2195"/>
      <c r="BA1465" s="2195"/>
      <c r="BB1465" s="2195"/>
      <c r="BC1465" s="2195"/>
      <c r="BD1465" s="2195"/>
      <c r="BE1465" s="2195"/>
      <c r="BF1465" s="2195"/>
      <c r="BG1465" s="1640" t="s">
        <v>309</v>
      </c>
      <c r="BH1465" s="1590"/>
      <c r="BI1465" s="1590"/>
      <c r="BJ1465" s="1590"/>
      <c r="BK1465" s="1590"/>
      <c r="BL1465" s="1590"/>
      <c r="BM1465" s="1590"/>
      <c r="BN1465" s="1590"/>
      <c r="BO1465" s="2039"/>
      <c r="BP1465" s="2041"/>
      <c r="BQ1465" s="2042"/>
      <c r="BR1465" s="2042"/>
      <c r="BS1465" s="2043"/>
      <c r="BT1465" s="2047" t="s">
        <v>41</v>
      </c>
      <c r="BU1465" s="2048"/>
      <c r="BV1465" s="2048"/>
      <c r="BW1465" s="2051" t="s">
        <v>42</v>
      </c>
      <c r="BX1465" s="2051"/>
      <c r="BY1465" s="2051"/>
      <c r="BZ1465" s="2051"/>
      <c r="CA1465" s="2051" t="s">
        <v>43</v>
      </c>
      <c r="CB1465" s="2051"/>
      <c r="CC1465" s="2051"/>
      <c r="CD1465" s="2053"/>
      <c r="CE1465" s="76"/>
      <c r="CF1465" s="76"/>
      <c r="CG1465" s="77"/>
      <c r="CH1465" s="77"/>
      <c r="CN1465" s="85"/>
      <c r="CO1465" s="85"/>
      <c r="CP1465" s="85"/>
      <c r="CQ1465" s="85"/>
      <c r="CR1465" s="85"/>
      <c r="CS1465" s="85"/>
      <c r="CT1465" s="85"/>
      <c r="CU1465" s="85"/>
      <c r="CV1465" s="85"/>
    </row>
    <row r="1466" spans="1:100" ht="12" customHeight="1" thickBot="1" x14ac:dyDescent="0.25">
      <c r="A1466" s="132" t="str">
        <f>+IF('⑧一覧からの作成用データ（異動届）'!$AC$56="印刷ＯＫ→",1,"")</f>
        <v/>
      </c>
      <c r="B1466" s="2413"/>
      <c r="C1466" s="2413"/>
      <c r="D1466" s="2396"/>
      <c r="E1466" s="2396"/>
      <c r="F1466" s="2413"/>
      <c r="G1466" s="2413"/>
      <c r="H1466" s="2396"/>
      <c r="I1466" s="2396"/>
      <c r="J1466" s="486"/>
      <c r="K1466" s="2213"/>
      <c r="L1466" s="2213"/>
      <c r="M1466" s="2213"/>
      <c r="N1466" s="2189"/>
      <c r="O1466" s="2190"/>
      <c r="P1466" s="2190"/>
      <c r="Q1466" s="2190"/>
      <c r="R1466" s="2190"/>
      <c r="S1466" s="2190"/>
      <c r="T1466" s="2191"/>
      <c r="U1466" s="2070"/>
      <c r="V1466" s="2071"/>
      <c r="W1466" s="2071"/>
      <c r="X1466" s="2071"/>
      <c r="Y1466" s="2071"/>
      <c r="Z1466" s="2071"/>
      <c r="AA1466" s="2071"/>
      <c r="AB1466" s="2071"/>
      <c r="AC1466" s="2071"/>
      <c r="AD1466" s="2071"/>
      <c r="AE1466" s="2071"/>
      <c r="AF1466" s="2071"/>
      <c r="AG1466" s="2071"/>
      <c r="AH1466" s="2071"/>
      <c r="AI1466" s="2071"/>
      <c r="AJ1466" s="2071"/>
      <c r="AK1466" s="2071"/>
      <c r="AL1466" s="2071"/>
      <c r="AM1466" s="2071"/>
      <c r="AN1466" s="2071"/>
      <c r="AO1466" s="2072"/>
      <c r="AP1466" s="2184"/>
      <c r="AQ1466" s="2185"/>
      <c r="AR1466" s="2075"/>
      <c r="AS1466" s="2076"/>
      <c r="AT1466" s="2196"/>
      <c r="AU1466" s="2197"/>
      <c r="AV1466" s="2197"/>
      <c r="AW1466" s="2197"/>
      <c r="AX1466" s="2197"/>
      <c r="AY1466" s="2197"/>
      <c r="AZ1466" s="2197"/>
      <c r="BA1466" s="2197"/>
      <c r="BB1466" s="2197"/>
      <c r="BC1466" s="2197"/>
      <c r="BD1466" s="2197"/>
      <c r="BE1466" s="2197"/>
      <c r="BF1466" s="2197"/>
      <c r="BG1466" s="1637"/>
      <c r="BH1466" s="1638"/>
      <c r="BI1466" s="1638"/>
      <c r="BJ1466" s="1638"/>
      <c r="BK1466" s="1638"/>
      <c r="BL1466" s="1638"/>
      <c r="BM1466" s="1638"/>
      <c r="BN1466" s="1638"/>
      <c r="BO1466" s="2040"/>
      <c r="BP1466" s="2044"/>
      <c r="BQ1466" s="2045"/>
      <c r="BR1466" s="2045"/>
      <c r="BS1466" s="2046"/>
      <c r="BT1466" s="2049"/>
      <c r="BU1466" s="2050"/>
      <c r="BV1466" s="2050"/>
      <c r="BW1466" s="2052"/>
      <c r="BX1466" s="2052"/>
      <c r="BY1466" s="2052"/>
      <c r="BZ1466" s="2052"/>
      <c r="CA1466" s="2052"/>
      <c r="CB1466" s="2052"/>
      <c r="CC1466" s="2052"/>
      <c r="CD1466" s="2054"/>
      <c r="CE1466" s="76"/>
      <c r="CF1466" s="76"/>
      <c r="CG1466" s="77"/>
      <c r="CH1466" s="77"/>
      <c r="CN1466" s="85"/>
      <c r="CO1466" s="85"/>
      <c r="CP1466" s="85"/>
      <c r="CQ1466" s="85"/>
      <c r="CR1466" s="85"/>
      <c r="CS1466" s="85"/>
      <c r="CT1466" s="85"/>
      <c r="CU1466" s="85"/>
      <c r="CV1466" s="85"/>
    </row>
    <row r="1467" spans="1:100" ht="6.75" customHeight="1" x14ac:dyDescent="0.2">
      <c r="A1467" s="132" t="str">
        <f>+IF('⑧一覧からの作成用データ（異動届）'!$AC$56="印刷ＯＫ→",1,"")</f>
        <v/>
      </c>
      <c r="B1467" s="2413"/>
      <c r="C1467" s="2413"/>
      <c r="D1467" s="2396"/>
      <c r="E1467" s="2396"/>
      <c r="F1467" s="2413"/>
      <c r="G1467" s="2413"/>
      <c r="H1467" s="2396"/>
      <c r="I1467" s="2396"/>
      <c r="J1467" s="486"/>
      <c r="K1467" s="2055" t="s">
        <v>79</v>
      </c>
      <c r="L1467" s="2055"/>
      <c r="M1467" s="2055"/>
      <c r="N1467" s="2055"/>
      <c r="O1467" s="2055"/>
      <c r="P1467" s="2055"/>
      <c r="Q1467" s="2055"/>
      <c r="R1467" s="2055"/>
      <c r="S1467" s="2055"/>
      <c r="T1467" s="2055"/>
      <c r="U1467" s="2055"/>
      <c r="V1467" s="2055"/>
      <c r="W1467" s="2055"/>
      <c r="X1467" s="2055"/>
      <c r="Y1467" s="2055"/>
      <c r="Z1467" s="2055"/>
      <c r="AA1467" s="2055"/>
      <c r="AB1467" s="2055"/>
      <c r="AC1467" s="2055"/>
      <c r="AD1467" s="2055"/>
      <c r="AE1467" s="2055"/>
      <c r="AF1467" s="2055"/>
      <c r="AG1467" s="2055"/>
      <c r="AH1467" s="2055"/>
      <c r="AI1467" s="2055"/>
      <c r="AJ1467" s="2055"/>
      <c r="AK1467" s="2055"/>
      <c r="AL1467" s="2055"/>
      <c r="AM1467" s="2055"/>
      <c r="AN1467" s="2055"/>
      <c r="AO1467" s="2055"/>
      <c r="AP1467" s="2055"/>
      <c r="AQ1467" s="2055"/>
      <c r="AR1467" s="2055"/>
      <c r="AS1467" s="2055"/>
      <c r="AT1467" s="2055"/>
      <c r="AU1467" s="2055"/>
      <c r="AV1467" s="2055"/>
      <c r="AW1467" s="2055"/>
      <c r="AX1467" s="2055"/>
      <c r="AY1467" s="2055"/>
      <c r="AZ1467" s="2055"/>
      <c r="BA1467" s="2055"/>
      <c r="BB1467" s="2055"/>
      <c r="BC1467" s="2055"/>
      <c r="BD1467" s="2055"/>
      <c r="BE1467" s="2055"/>
      <c r="BF1467" s="2055"/>
      <c r="BG1467" s="60"/>
      <c r="BH1467" s="60"/>
      <c r="BI1467" s="60"/>
      <c r="BJ1467" s="60"/>
      <c r="BK1467" s="61"/>
      <c r="BL1467" s="76"/>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c r="CG1467" s="77"/>
      <c r="CH1467" s="77"/>
      <c r="CN1467" s="85"/>
      <c r="CO1467" s="85"/>
      <c r="CP1467" s="85"/>
      <c r="CQ1467" s="85"/>
      <c r="CR1467" s="85"/>
      <c r="CS1467" s="85"/>
      <c r="CT1467" s="85"/>
      <c r="CU1467" s="85"/>
      <c r="CV1467" s="85"/>
    </row>
    <row r="1468" spans="1:100" ht="13.5" customHeight="1" thickBot="1" x14ac:dyDescent="0.25">
      <c r="A1468" s="132" t="str">
        <f>+IF('⑧一覧からの作成用データ（異動届）'!$AC$56="印刷ＯＫ→",1,"")</f>
        <v/>
      </c>
      <c r="B1468" s="2413"/>
      <c r="C1468" s="2413"/>
      <c r="D1468" s="2396"/>
      <c r="E1468" s="2396"/>
      <c r="F1468" s="2413"/>
      <c r="G1468" s="2413"/>
      <c r="H1468" s="2396"/>
      <c r="I1468" s="2396"/>
      <c r="J1468" s="486"/>
      <c r="K1468" s="2056"/>
      <c r="L1468" s="2056"/>
      <c r="M1468" s="2056"/>
      <c r="N1468" s="2056"/>
      <c r="O1468" s="2056"/>
      <c r="P1468" s="2056"/>
      <c r="Q1468" s="2056"/>
      <c r="R1468" s="2056"/>
      <c r="S1468" s="2056"/>
      <c r="T1468" s="2056"/>
      <c r="U1468" s="2056"/>
      <c r="V1468" s="2056"/>
      <c r="W1468" s="2056"/>
      <c r="X1468" s="2056"/>
      <c r="Y1468" s="2056"/>
      <c r="Z1468" s="2056"/>
      <c r="AA1468" s="2056"/>
      <c r="AB1468" s="2056"/>
      <c r="AC1468" s="2056"/>
      <c r="AD1468" s="2056"/>
      <c r="AE1468" s="2056"/>
      <c r="AF1468" s="2056"/>
      <c r="AG1468" s="2056"/>
      <c r="AH1468" s="2056"/>
      <c r="AI1468" s="2056"/>
      <c r="AJ1468" s="2056"/>
      <c r="AK1468" s="2056"/>
      <c r="AL1468" s="2056"/>
      <c r="AM1468" s="2056"/>
      <c r="AN1468" s="2056"/>
      <c r="AO1468" s="2056"/>
      <c r="AP1468" s="2056"/>
      <c r="AQ1468" s="2056"/>
      <c r="AR1468" s="2056"/>
      <c r="AS1468" s="2056"/>
      <c r="AT1468" s="2056"/>
      <c r="AU1468" s="2056"/>
      <c r="AV1468" s="2056"/>
      <c r="AW1468" s="2056"/>
      <c r="AX1468" s="2056"/>
      <c r="AY1468" s="2056"/>
      <c r="AZ1468" s="2056"/>
      <c r="BA1468" s="2056"/>
      <c r="BB1468" s="2056"/>
      <c r="BC1468" s="2056"/>
      <c r="BD1468" s="2056"/>
      <c r="BE1468" s="2056"/>
      <c r="BF1468" s="2056"/>
      <c r="BG1468" s="60"/>
      <c r="BH1468" s="60"/>
      <c r="BI1468" s="60"/>
      <c r="BJ1468" s="60"/>
      <c r="BK1468" s="62"/>
      <c r="BL1468" s="62"/>
      <c r="BM1468" s="62"/>
      <c r="BN1468" s="62"/>
      <c r="BO1468" s="62"/>
      <c r="BP1468" s="62"/>
      <c r="BQ1468" s="62"/>
      <c r="BR1468" s="62"/>
      <c r="BS1468" s="62"/>
      <c r="BT1468" s="62"/>
      <c r="BU1468" s="62"/>
      <c r="BV1468" s="62"/>
      <c r="BW1468" s="62"/>
      <c r="BX1468" s="62"/>
      <c r="BY1468" s="62"/>
      <c r="BZ1468" s="62"/>
      <c r="CA1468" s="62"/>
      <c r="CB1468" s="62"/>
      <c r="CC1468" s="62"/>
      <c r="CD1468" s="62"/>
      <c r="CE1468" s="76"/>
      <c r="CF1468" s="76"/>
      <c r="CG1468" s="91"/>
      <c r="CH1468" s="77"/>
      <c r="CN1468" s="85"/>
      <c r="CO1468" s="85"/>
      <c r="CP1468" s="85"/>
      <c r="CQ1468" s="85"/>
      <c r="CR1468" s="85"/>
      <c r="CS1468" s="85"/>
      <c r="CT1468" s="85"/>
      <c r="CU1468" s="85"/>
    </row>
    <row r="1469" spans="1:100" ht="11.25" customHeight="1" thickBot="1" x14ac:dyDescent="0.25">
      <c r="A1469" s="132" t="str">
        <f>+IF('⑧一覧からの作成用データ（異動届）'!$AC$56="印刷ＯＫ→",1,"")</f>
        <v/>
      </c>
      <c r="B1469" s="2413"/>
      <c r="C1469" s="2413"/>
      <c r="D1469" s="2396"/>
      <c r="E1469" s="2396"/>
      <c r="F1469" s="2413"/>
      <c r="G1469" s="2413"/>
      <c r="H1469" s="2396"/>
      <c r="I1469" s="2396"/>
      <c r="J1469" s="486"/>
      <c r="K1469" s="2152" t="s">
        <v>44</v>
      </c>
      <c r="L1469" s="2153"/>
      <c r="M1469" s="2153"/>
      <c r="N1469" s="2153"/>
      <c r="O1469" s="2154"/>
      <c r="P1469" s="2158" t="s">
        <v>46</v>
      </c>
      <c r="Q1469" s="2159"/>
      <c r="R1469" s="2159"/>
      <c r="S1469" s="2159"/>
      <c r="T1469" s="2159"/>
      <c r="U1469" s="2159"/>
      <c r="V1469" s="2159"/>
      <c r="W1469" s="2159"/>
      <c r="X1469" s="2117" t="str">
        <f>'⑧一覧からの作成用データ（異動届）'!$R$56&amp;""</f>
        <v/>
      </c>
      <c r="Y1469" s="2117"/>
      <c r="Z1469" s="2117"/>
      <c r="AA1469" s="2119" t="s">
        <v>48</v>
      </c>
      <c r="AB1469" s="2119"/>
      <c r="AC1469" s="2119"/>
      <c r="AD1469" s="2119"/>
      <c r="AE1469" s="2119"/>
      <c r="AF1469" s="2119"/>
      <c r="AG1469" s="2119"/>
      <c r="AH1469" s="2119"/>
      <c r="AI1469" s="2119"/>
      <c r="AJ1469" s="2119"/>
      <c r="AK1469" s="2119"/>
      <c r="AL1469" s="2119"/>
      <c r="AM1469" s="2119"/>
      <c r="AN1469" s="2119"/>
      <c r="AO1469" s="2119"/>
      <c r="AP1469" s="2119"/>
      <c r="AQ1469" s="2119"/>
      <c r="AR1469" s="2119"/>
      <c r="AS1469" s="2120"/>
      <c r="AT1469" s="2160" t="s">
        <v>50</v>
      </c>
      <c r="AU1469" s="2160"/>
      <c r="AV1469" s="2160"/>
      <c r="AW1469" s="2160"/>
      <c r="AX1469" s="2160"/>
      <c r="AY1469" s="2160"/>
      <c r="AZ1469" s="2161" t="s">
        <v>53</v>
      </c>
      <c r="BA1469" s="2162"/>
      <c r="BB1469" s="2162"/>
      <c r="BC1469" s="2162"/>
      <c r="BD1469" s="2162"/>
      <c r="BE1469" s="2162"/>
      <c r="BF1469" s="2162"/>
      <c r="BG1469" s="2162"/>
      <c r="BH1469" s="2162"/>
      <c r="BI1469" s="2162"/>
      <c r="BJ1469" s="2162"/>
      <c r="BK1469" s="2036" t="s">
        <v>54</v>
      </c>
      <c r="BL1469" s="2037"/>
      <c r="BM1469" s="2037"/>
      <c r="BN1469" s="2037"/>
      <c r="BO1469" s="2037"/>
      <c r="BP1469" s="2037"/>
      <c r="BQ1469" s="2037"/>
      <c r="BR1469" s="2037"/>
      <c r="BS1469" s="2037"/>
      <c r="BT1469" s="2037"/>
      <c r="BU1469" s="2037"/>
      <c r="BV1469" s="2037"/>
      <c r="BW1469" s="2037"/>
      <c r="BX1469" s="2037"/>
      <c r="BY1469" s="2037"/>
      <c r="BZ1469" s="2037"/>
      <c r="CA1469" s="2037"/>
      <c r="CB1469" s="2037"/>
      <c r="CC1469" s="2037"/>
      <c r="CD1469" s="2038"/>
      <c r="CE1469" s="90"/>
      <c r="CF1469" s="90"/>
      <c r="CG1469" s="91"/>
      <c r="CH1469" s="77"/>
      <c r="CN1469" s="85"/>
      <c r="CO1469" s="85"/>
      <c r="CP1469" s="85"/>
      <c r="CQ1469" s="85"/>
      <c r="CR1469" s="85"/>
      <c r="CS1469" s="85"/>
      <c r="CT1469" s="85"/>
      <c r="CU1469" s="85"/>
    </row>
    <row r="1470" spans="1:100" ht="11.25" customHeight="1" x14ac:dyDescent="0.2">
      <c r="A1470" s="132" t="str">
        <f>+IF('⑧一覧からの作成用データ（異動届）'!$AC$56="印刷ＯＫ→",1,"")</f>
        <v/>
      </c>
      <c r="B1470" s="2413"/>
      <c r="C1470" s="2413"/>
      <c r="D1470" s="2396"/>
      <c r="E1470" s="2396"/>
      <c r="F1470" s="2413"/>
      <c r="G1470" s="2413"/>
      <c r="H1470" s="2396"/>
      <c r="I1470" s="2396"/>
      <c r="J1470" s="486"/>
      <c r="K1470" s="2155"/>
      <c r="L1470" s="2156"/>
      <c r="M1470" s="2156"/>
      <c r="N1470" s="2156"/>
      <c r="O1470" s="2157"/>
      <c r="P1470" s="2145"/>
      <c r="Q1470" s="2146"/>
      <c r="R1470" s="2146"/>
      <c r="S1470" s="2146"/>
      <c r="T1470" s="2146"/>
      <c r="U1470" s="2146"/>
      <c r="V1470" s="2146"/>
      <c r="W1470" s="2146"/>
      <c r="X1470" s="2118"/>
      <c r="Y1470" s="2118"/>
      <c r="Z1470" s="2118"/>
      <c r="AA1470" s="2084"/>
      <c r="AB1470" s="2084"/>
      <c r="AC1470" s="2084"/>
      <c r="AD1470" s="2084"/>
      <c r="AE1470" s="2084"/>
      <c r="AF1470" s="2084"/>
      <c r="AG1470" s="2084"/>
      <c r="AH1470" s="2084"/>
      <c r="AI1470" s="2084"/>
      <c r="AJ1470" s="2084"/>
      <c r="AK1470" s="2084"/>
      <c r="AL1470" s="2084"/>
      <c r="AM1470" s="2084"/>
      <c r="AN1470" s="2084"/>
      <c r="AO1470" s="2084"/>
      <c r="AP1470" s="2084"/>
      <c r="AQ1470" s="2084"/>
      <c r="AR1470" s="2084"/>
      <c r="AS1470" s="2086"/>
      <c r="AT1470" s="2160"/>
      <c r="AU1470" s="2160"/>
      <c r="AV1470" s="2160"/>
      <c r="AW1470" s="2160"/>
      <c r="AX1470" s="2160"/>
      <c r="AY1470" s="2160"/>
      <c r="AZ1470" s="2163"/>
      <c r="BA1470" s="2164"/>
      <c r="BB1470" s="2164"/>
      <c r="BC1470" s="2164"/>
      <c r="BD1470" s="2164"/>
      <c r="BE1470" s="2164"/>
      <c r="BF1470" s="2164"/>
      <c r="BG1470" s="2164"/>
      <c r="BH1470" s="2164"/>
      <c r="BI1470" s="2164"/>
      <c r="BJ1470" s="2164"/>
      <c r="BK1470" s="51"/>
      <c r="BL1470" s="2123" t="str">
        <f>IF('⑧一覧からの作成用データ（異動届）'!$Z$56="","",'⑧一覧からの作成用データ（異動届）'!$Z$56)</f>
        <v/>
      </c>
      <c r="BM1470" s="2124"/>
      <c r="BN1470" s="2124"/>
      <c r="BO1470" s="2124"/>
      <c r="BP1470" s="2125"/>
      <c r="BQ1470" s="2132" t="s">
        <v>312</v>
      </c>
      <c r="BR1470" s="2133"/>
      <c r="BS1470" s="2133"/>
      <c r="BT1470" s="2133"/>
      <c r="BU1470" s="2133"/>
      <c r="BV1470" s="2133"/>
      <c r="BW1470" s="2133"/>
      <c r="BX1470" s="2133"/>
      <c r="BY1470" s="2133"/>
      <c r="BZ1470" s="2133"/>
      <c r="CA1470" s="2133"/>
      <c r="CB1470" s="2133"/>
      <c r="CC1470" s="2133"/>
      <c r="CD1470" s="2134"/>
      <c r="CE1470" s="90"/>
      <c r="CF1470" s="90"/>
      <c r="CG1470" s="91"/>
      <c r="CH1470" s="77"/>
    </row>
    <row r="1471" spans="1:100" ht="11.25" customHeight="1" x14ac:dyDescent="0.2">
      <c r="A1471" s="132" t="str">
        <f>+IF('⑧一覧からの作成用データ（異動届）'!$AC$56="印刷ＯＫ→",1,"")</f>
        <v/>
      </c>
      <c r="B1471" s="2413"/>
      <c r="C1471" s="2413"/>
      <c r="D1471" s="2396"/>
      <c r="E1471" s="2396"/>
      <c r="F1471" s="2413"/>
      <c r="G1471" s="2413"/>
      <c r="H1471" s="2396"/>
      <c r="I1471" s="2396"/>
      <c r="J1471" s="486"/>
      <c r="K1471" s="2139" t="s">
        <v>45</v>
      </c>
      <c r="L1471" s="2140"/>
      <c r="M1471" s="2140"/>
      <c r="N1471" s="2140"/>
      <c r="O1471" s="2141"/>
      <c r="P1471" s="2145" t="s">
        <v>47</v>
      </c>
      <c r="Q1471" s="2146"/>
      <c r="R1471" s="2146"/>
      <c r="S1471" s="2146"/>
      <c r="T1471" s="2146"/>
      <c r="U1471" s="2146"/>
      <c r="V1471" s="2146"/>
      <c r="W1471" s="2146"/>
      <c r="X1471" s="2085"/>
      <c r="Y1471" s="2085"/>
      <c r="Z1471" s="2085"/>
      <c r="AA1471" s="2084" t="s">
        <v>49</v>
      </c>
      <c r="AB1471" s="2084"/>
      <c r="AC1471" s="2084"/>
      <c r="AD1471" s="2084"/>
      <c r="AE1471" s="2084"/>
      <c r="AF1471" s="2084"/>
      <c r="AG1471" s="2084"/>
      <c r="AH1471" s="2084"/>
      <c r="AI1471" s="2084"/>
      <c r="AJ1471" s="2084"/>
      <c r="AK1471" s="2084"/>
      <c r="AL1471" s="2084"/>
      <c r="AM1471" s="2084"/>
      <c r="AN1471" s="2084"/>
      <c r="AO1471" s="2084"/>
      <c r="AP1471" s="2084"/>
      <c r="AQ1471" s="2084"/>
      <c r="AR1471" s="2084"/>
      <c r="AS1471" s="2086"/>
      <c r="AT1471" s="2150" t="s">
        <v>506</v>
      </c>
      <c r="AU1471" s="2105"/>
      <c r="AV1471" s="2105" t="s">
        <v>51</v>
      </c>
      <c r="AW1471" s="2105" t="s">
        <v>506</v>
      </c>
      <c r="AX1471" s="2105"/>
      <c r="AY1471" s="2099" t="s">
        <v>52</v>
      </c>
      <c r="AZ1471" s="2101" t="str">
        <f>'⑧一覧からの作成用データ（異動届）'!$AB$56&amp;""</f>
        <v/>
      </c>
      <c r="BA1471" s="2102"/>
      <c r="BB1471" s="2102"/>
      <c r="BC1471" s="2102"/>
      <c r="BD1471" s="2102"/>
      <c r="BE1471" s="2102"/>
      <c r="BF1471" s="2102"/>
      <c r="BG1471" s="2102"/>
      <c r="BH1471" s="2102"/>
      <c r="BI1471" s="2105" t="s">
        <v>6</v>
      </c>
      <c r="BJ1471" s="2105"/>
      <c r="BK1471" s="51"/>
      <c r="BL1471" s="2126"/>
      <c r="BM1471" s="2127"/>
      <c r="BN1471" s="2127"/>
      <c r="BO1471" s="2127"/>
      <c r="BP1471" s="2128"/>
      <c r="BQ1471" s="2135"/>
      <c r="BR1471" s="2133"/>
      <c r="BS1471" s="2133"/>
      <c r="BT1471" s="2133"/>
      <c r="BU1471" s="2133"/>
      <c r="BV1471" s="2133"/>
      <c r="BW1471" s="2133"/>
      <c r="BX1471" s="2133"/>
      <c r="BY1471" s="2133"/>
      <c r="BZ1471" s="2133"/>
      <c r="CA1471" s="2133"/>
      <c r="CB1471" s="2133"/>
      <c r="CC1471" s="2133"/>
      <c r="CD1471" s="2134"/>
      <c r="CE1471" s="90"/>
      <c r="CF1471" s="90"/>
      <c r="CG1471" s="91"/>
      <c r="CH1471" s="77"/>
    </row>
    <row r="1472" spans="1:100" ht="11.25" customHeight="1" thickBot="1" x14ac:dyDescent="0.25">
      <c r="A1472" s="132" t="str">
        <f>+IF('⑧一覧からの作成用データ（異動届）'!$AC$56="印刷ＯＫ→",1,"")</f>
        <v/>
      </c>
      <c r="B1472" s="2413"/>
      <c r="C1472" s="2413"/>
      <c r="D1472" s="2396"/>
      <c r="E1472" s="2396"/>
      <c r="F1472" s="2413"/>
      <c r="G1472" s="2413"/>
      <c r="H1472" s="2396"/>
      <c r="I1472" s="2396"/>
      <c r="J1472" s="486"/>
      <c r="K1472" s="2142"/>
      <c r="L1472" s="2143"/>
      <c r="M1472" s="2143"/>
      <c r="N1472" s="2143"/>
      <c r="O1472" s="2144"/>
      <c r="P1472" s="2147"/>
      <c r="Q1472" s="2148"/>
      <c r="R1472" s="2148"/>
      <c r="S1472" s="2148"/>
      <c r="T1472" s="2148"/>
      <c r="U1472" s="2148"/>
      <c r="V1472" s="2148"/>
      <c r="W1472" s="2148"/>
      <c r="X1472" s="2149"/>
      <c r="Y1472" s="2149"/>
      <c r="Z1472" s="2149"/>
      <c r="AA1472" s="2094"/>
      <c r="AB1472" s="2094"/>
      <c r="AC1472" s="2094"/>
      <c r="AD1472" s="2094"/>
      <c r="AE1472" s="2094"/>
      <c r="AF1472" s="2094"/>
      <c r="AG1472" s="2094"/>
      <c r="AH1472" s="2094"/>
      <c r="AI1472" s="2094"/>
      <c r="AJ1472" s="2094"/>
      <c r="AK1472" s="2094"/>
      <c r="AL1472" s="2094"/>
      <c r="AM1472" s="2094"/>
      <c r="AN1472" s="2094"/>
      <c r="AO1472" s="2094"/>
      <c r="AP1472" s="2094"/>
      <c r="AQ1472" s="2094"/>
      <c r="AR1472" s="2094"/>
      <c r="AS1472" s="2095"/>
      <c r="AT1472" s="2151"/>
      <c r="AU1472" s="2106"/>
      <c r="AV1472" s="2106"/>
      <c r="AW1472" s="2106"/>
      <c r="AX1472" s="2106"/>
      <c r="AY1472" s="2100"/>
      <c r="AZ1472" s="2103"/>
      <c r="BA1472" s="2104"/>
      <c r="BB1472" s="2104"/>
      <c r="BC1472" s="2104"/>
      <c r="BD1472" s="2104"/>
      <c r="BE1472" s="2104"/>
      <c r="BF1472" s="2104"/>
      <c r="BG1472" s="2104"/>
      <c r="BH1472" s="2104"/>
      <c r="BI1472" s="2106"/>
      <c r="BJ1472" s="2106"/>
      <c r="BK1472" s="52"/>
      <c r="BL1472" s="2129"/>
      <c r="BM1472" s="2130"/>
      <c r="BN1472" s="2130"/>
      <c r="BO1472" s="2130"/>
      <c r="BP1472" s="2131"/>
      <c r="BQ1472" s="2136"/>
      <c r="BR1472" s="2137"/>
      <c r="BS1472" s="2137"/>
      <c r="BT1472" s="2137"/>
      <c r="BU1472" s="2137"/>
      <c r="BV1472" s="2137"/>
      <c r="BW1472" s="2137"/>
      <c r="BX1472" s="2137"/>
      <c r="BY1472" s="2137"/>
      <c r="BZ1472" s="2137"/>
      <c r="CA1472" s="2137"/>
      <c r="CB1472" s="2137"/>
      <c r="CC1472" s="2137"/>
      <c r="CD1472" s="2138"/>
      <c r="CE1472" s="90"/>
      <c r="CF1472" s="90"/>
      <c r="CG1472" s="91"/>
      <c r="CH1472" s="77"/>
    </row>
    <row r="1473" spans="1:100" ht="6.75" customHeight="1" x14ac:dyDescent="0.2">
      <c r="A1473" s="132" t="str">
        <f>+IF('⑧一覧からの作成用データ（異動届）'!$AC$56="印刷ＯＫ→",1,"")</f>
        <v/>
      </c>
      <c r="B1473" s="2413"/>
      <c r="C1473" s="2413"/>
      <c r="D1473" s="2396"/>
      <c r="E1473" s="2396"/>
      <c r="F1473" s="2413"/>
      <c r="G1473" s="2413"/>
      <c r="H1473" s="2396"/>
      <c r="I1473" s="2396"/>
      <c r="J1473" s="486"/>
      <c r="K1473" s="2107" t="s">
        <v>80</v>
      </c>
      <c r="L1473" s="2107"/>
      <c r="M1473" s="2107"/>
      <c r="N1473" s="2107"/>
      <c r="O1473" s="2107"/>
      <c r="P1473" s="2107"/>
      <c r="Q1473" s="2107"/>
      <c r="R1473" s="2107"/>
      <c r="S1473" s="2107"/>
      <c r="T1473" s="2107"/>
      <c r="U1473" s="2107"/>
      <c r="V1473" s="2107"/>
      <c r="W1473" s="2107"/>
      <c r="X1473" s="2107"/>
      <c r="Y1473" s="2107"/>
      <c r="Z1473" s="2107"/>
      <c r="AA1473" s="2107"/>
      <c r="AB1473" s="2107"/>
      <c r="AC1473" s="2107"/>
      <c r="AD1473" s="2107"/>
      <c r="AE1473" s="2107"/>
      <c r="AF1473" s="2107"/>
      <c r="AG1473" s="2107"/>
      <c r="AH1473" s="2107"/>
      <c r="AI1473" s="2107"/>
      <c r="AJ1473" s="2107"/>
      <c r="AK1473" s="2107"/>
      <c r="AL1473" s="2107"/>
      <c r="AM1473" s="2107"/>
      <c r="AN1473" s="2107"/>
      <c r="AO1473" s="2107"/>
      <c r="AP1473" s="2107"/>
      <c r="AQ1473" s="2107"/>
      <c r="AR1473" s="2107"/>
      <c r="AS1473" s="2107"/>
      <c r="AT1473" s="2107"/>
      <c r="AU1473" s="2107"/>
      <c r="AV1473" s="2107"/>
      <c r="AW1473" s="2107"/>
      <c r="AX1473" s="2107"/>
      <c r="AY1473" s="2107"/>
      <c r="AZ1473" s="2107"/>
      <c r="BA1473" s="2107"/>
      <c r="BB1473" s="2107"/>
      <c r="BC1473" s="2107"/>
      <c r="BD1473" s="2107"/>
      <c r="BE1473" s="2107"/>
      <c r="BF1473" s="2107"/>
      <c r="BG1473" s="53"/>
      <c r="BH1473" s="53"/>
      <c r="BI1473" s="53"/>
      <c r="BJ1473" s="53"/>
      <c r="BK1473" s="54"/>
      <c r="BL1473" s="54"/>
      <c r="BM1473" s="54"/>
      <c r="BN1473" s="54"/>
      <c r="BO1473" s="54"/>
      <c r="BP1473" s="54"/>
      <c r="BQ1473" s="54"/>
      <c r="BR1473" s="54"/>
      <c r="BS1473" s="54"/>
      <c r="BT1473" s="54"/>
      <c r="BU1473" s="54"/>
      <c r="BV1473" s="54"/>
      <c r="BW1473" s="54"/>
      <c r="BX1473" s="54"/>
      <c r="BY1473" s="54"/>
      <c r="BZ1473" s="54"/>
      <c r="CA1473" s="54"/>
      <c r="CB1473" s="55"/>
      <c r="CC1473" s="55"/>
      <c r="CD1473" s="55"/>
      <c r="CE1473" s="90"/>
      <c r="CF1473" s="90"/>
      <c r="CG1473" s="91"/>
      <c r="CH1473" s="77"/>
    </row>
    <row r="1474" spans="1:100" ht="13.5" customHeight="1" x14ac:dyDescent="0.2">
      <c r="A1474" s="132" t="str">
        <f>+IF('⑧一覧からの作成用データ（異動届）'!$AC$56="印刷ＯＫ→",1,"")</f>
        <v/>
      </c>
      <c r="B1474" s="2413"/>
      <c r="C1474" s="2413"/>
      <c r="D1474" s="2396"/>
      <c r="E1474" s="2396"/>
      <c r="F1474" s="2413"/>
      <c r="G1474" s="2413"/>
      <c r="H1474" s="2396"/>
      <c r="I1474" s="2396"/>
      <c r="J1474" s="486"/>
      <c r="K1474" s="2108"/>
      <c r="L1474" s="2108"/>
      <c r="M1474" s="2108"/>
      <c r="N1474" s="2108"/>
      <c r="O1474" s="2108"/>
      <c r="P1474" s="2108"/>
      <c r="Q1474" s="2108"/>
      <c r="R1474" s="2108"/>
      <c r="S1474" s="2108"/>
      <c r="T1474" s="2108"/>
      <c r="U1474" s="2108"/>
      <c r="V1474" s="2108"/>
      <c r="W1474" s="2108"/>
      <c r="X1474" s="2108"/>
      <c r="Y1474" s="2108"/>
      <c r="Z1474" s="2108"/>
      <c r="AA1474" s="2108"/>
      <c r="AB1474" s="2108"/>
      <c r="AC1474" s="2108"/>
      <c r="AD1474" s="2108"/>
      <c r="AE1474" s="2108"/>
      <c r="AF1474" s="2108"/>
      <c r="AG1474" s="2108"/>
      <c r="AH1474" s="2108"/>
      <c r="AI1474" s="2108"/>
      <c r="AJ1474" s="2108"/>
      <c r="AK1474" s="2108"/>
      <c r="AL1474" s="2108"/>
      <c r="AM1474" s="2108"/>
      <c r="AN1474" s="2108"/>
      <c r="AO1474" s="2108"/>
      <c r="AP1474" s="2108"/>
      <c r="AQ1474" s="2108"/>
      <c r="AR1474" s="2108"/>
      <c r="AS1474" s="2108"/>
      <c r="AT1474" s="2108"/>
      <c r="AU1474" s="2108"/>
      <c r="AV1474" s="2108"/>
      <c r="AW1474" s="2108"/>
      <c r="AX1474" s="2108"/>
      <c r="AY1474" s="2108"/>
      <c r="AZ1474" s="2108"/>
      <c r="BA1474" s="2108"/>
      <c r="BB1474" s="2108"/>
      <c r="BC1474" s="2108"/>
      <c r="BD1474" s="2108"/>
      <c r="BE1474" s="2108"/>
      <c r="BF1474" s="2108"/>
      <c r="BG1474" s="53"/>
      <c r="BH1474" s="53"/>
      <c r="BI1474" s="53"/>
      <c r="BJ1474" s="53"/>
      <c r="BK1474" s="55"/>
      <c r="BL1474" s="55"/>
      <c r="BM1474" s="55"/>
      <c r="BN1474" s="55"/>
      <c r="BO1474" s="55"/>
      <c r="BP1474" s="55"/>
      <c r="BQ1474" s="55"/>
      <c r="BR1474" s="55"/>
      <c r="BS1474" s="55"/>
      <c r="BT1474" s="55"/>
      <c r="BU1474" s="55"/>
      <c r="BV1474" s="55"/>
      <c r="BW1474" s="55"/>
      <c r="BX1474" s="55"/>
      <c r="BY1474" s="55"/>
      <c r="BZ1474" s="55"/>
      <c r="CA1474" s="55"/>
      <c r="CB1474" s="55"/>
      <c r="CC1474" s="55"/>
      <c r="CD1474" s="55"/>
      <c r="CE1474" s="90"/>
      <c r="CF1474" s="90"/>
      <c r="CG1474" s="91"/>
      <c r="CH1474" s="77"/>
      <c r="CN1474" s="85"/>
      <c r="CO1474" s="85"/>
      <c r="CP1474" s="85"/>
      <c r="CQ1474" s="85"/>
      <c r="CR1474" s="85"/>
      <c r="CS1474" s="85"/>
      <c r="CT1474" s="85"/>
    </row>
    <row r="1475" spans="1:100" ht="11.25" customHeight="1" x14ac:dyDescent="0.2">
      <c r="A1475" s="132" t="str">
        <f>+IF('⑧一覧からの作成用データ（異動届）'!$AC$56="印刷ＯＫ→",1,"")</f>
        <v/>
      </c>
      <c r="B1475" s="2413"/>
      <c r="C1475" s="2413"/>
      <c r="D1475" s="2396"/>
      <c r="E1475" s="2396"/>
      <c r="F1475" s="2413"/>
      <c r="G1475" s="2413"/>
      <c r="H1475" s="2396"/>
      <c r="I1475" s="2396"/>
      <c r="J1475" s="486"/>
      <c r="K1475" s="2109" t="s">
        <v>44</v>
      </c>
      <c r="L1475" s="2110"/>
      <c r="M1475" s="2110"/>
      <c r="N1475" s="2110"/>
      <c r="O1475" s="2111"/>
      <c r="P1475" s="2115" t="s">
        <v>57</v>
      </c>
      <c r="Q1475" s="2115"/>
      <c r="R1475" s="2115"/>
      <c r="S1475" s="2115"/>
      <c r="T1475" s="2115"/>
      <c r="U1475" s="2115"/>
      <c r="V1475" s="2117" t="str">
        <f>'⑧一覧からの作成用データ（異動届）'!$R$56&amp;""</f>
        <v/>
      </c>
      <c r="W1475" s="2117"/>
      <c r="X1475" s="2117"/>
      <c r="Y1475" s="2119" t="s">
        <v>58</v>
      </c>
      <c r="Z1475" s="2119"/>
      <c r="AA1475" s="2119"/>
      <c r="AB1475" s="2119"/>
      <c r="AC1475" s="2119"/>
      <c r="AD1475" s="2119"/>
      <c r="AE1475" s="2119"/>
      <c r="AF1475" s="2119"/>
      <c r="AG1475" s="2119"/>
      <c r="AH1475" s="2119"/>
      <c r="AI1475" s="2119"/>
      <c r="AJ1475" s="2119"/>
      <c r="AK1475" s="2119"/>
      <c r="AL1475" s="2119"/>
      <c r="AM1475" s="2119"/>
      <c r="AN1475" s="2119"/>
      <c r="AO1475" s="2119"/>
      <c r="AP1475" s="2119"/>
      <c r="AQ1475" s="2119"/>
      <c r="AR1475" s="2119"/>
      <c r="AS1475" s="2119"/>
      <c r="AT1475" s="2119"/>
      <c r="AU1475" s="2119"/>
      <c r="AV1475" s="2119"/>
      <c r="AW1475" s="2119"/>
      <c r="AX1475" s="2119"/>
      <c r="AY1475" s="2119"/>
      <c r="AZ1475" s="2119"/>
      <c r="BA1475" s="2119"/>
      <c r="BB1475" s="2119"/>
      <c r="BC1475" s="2119"/>
      <c r="BD1475" s="2120"/>
      <c r="BE1475" s="56"/>
      <c r="BF1475" s="56"/>
      <c r="BG1475" s="2121" t="s">
        <v>470</v>
      </c>
      <c r="BH1475" s="2121"/>
      <c r="BI1475" s="2122"/>
      <c r="BJ1475" s="2122"/>
      <c r="BK1475" s="2122"/>
      <c r="BL1475" s="2122"/>
      <c r="BM1475" s="2122"/>
      <c r="BN1475" s="2122"/>
      <c r="BO1475" s="2122"/>
      <c r="BP1475" s="2122"/>
      <c r="BQ1475" s="2122"/>
      <c r="BR1475" s="2122"/>
      <c r="BS1475" s="2122"/>
      <c r="BT1475" s="2122"/>
      <c r="BU1475" s="2122"/>
      <c r="BV1475" s="2122"/>
      <c r="BW1475" s="2122"/>
      <c r="BX1475" s="2122"/>
      <c r="BY1475" s="2122"/>
      <c r="BZ1475" s="2122"/>
      <c r="CA1475" s="2122"/>
      <c r="CB1475" s="2122"/>
      <c r="CC1475" s="2122"/>
      <c r="CD1475" s="2122"/>
      <c r="CE1475" s="90"/>
      <c r="CF1475" s="90"/>
      <c r="CG1475" s="91"/>
      <c r="CH1475" s="77"/>
      <c r="CN1475" s="85"/>
      <c r="CO1475" s="85"/>
      <c r="CP1475" s="85"/>
      <c r="CQ1475" s="85"/>
      <c r="CR1475" s="85"/>
      <c r="CS1475" s="85"/>
      <c r="CT1475" s="85"/>
    </row>
    <row r="1476" spans="1:100" ht="11.25" customHeight="1" x14ac:dyDescent="0.2">
      <c r="A1476" s="132" t="str">
        <f>+IF('⑧一覧からの作成用データ（異動届）'!$AC$56="印刷ＯＫ→",1,"")</f>
        <v/>
      </c>
      <c r="B1476" s="2413"/>
      <c r="C1476" s="2413"/>
      <c r="D1476" s="2396"/>
      <c r="E1476" s="2396"/>
      <c r="F1476" s="2413"/>
      <c r="G1476" s="2413"/>
      <c r="H1476" s="2396"/>
      <c r="I1476" s="2396"/>
      <c r="J1476" s="486"/>
      <c r="K1476" s="2112"/>
      <c r="L1476" s="2113"/>
      <c r="M1476" s="2113"/>
      <c r="N1476" s="2113"/>
      <c r="O1476" s="2114"/>
      <c r="P1476" s="2116"/>
      <c r="Q1476" s="2116"/>
      <c r="R1476" s="2116"/>
      <c r="S1476" s="2116"/>
      <c r="T1476" s="2116"/>
      <c r="U1476" s="2116"/>
      <c r="V1476" s="2118"/>
      <c r="W1476" s="2118"/>
      <c r="X1476" s="2118"/>
      <c r="Y1476" s="2084"/>
      <c r="Z1476" s="2084"/>
      <c r="AA1476" s="2084"/>
      <c r="AB1476" s="2084"/>
      <c r="AC1476" s="2084"/>
      <c r="AD1476" s="2084"/>
      <c r="AE1476" s="2084"/>
      <c r="AF1476" s="2084"/>
      <c r="AG1476" s="2084"/>
      <c r="AH1476" s="2084"/>
      <c r="AI1476" s="2084"/>
      <c r="AJ1476" s="2084"/>
      <c r="AK1476" s="2084"/>
      <c r="AL1476" s="2084"/>
      <c r="AM1476" s="2084"/>
      <c r="AN1476" s="2084"/>
      <c r="AO1476" s="2084"/>
      <c r="AP1476" s="2084"/>
      <c r="AQ1476" s="2084"/>
      <c r="AR1476" s="2084"/>
      <c r="AS1476" s="2084"/>
      <c r="AT1476" s="2084"/>
      <c r="AU1476" s="2084"/>
      <c r="AV1476" s="2084"/>
      <c r="AW1476" s="2084"/>
      <c r="AX1476" s="2084"/>
      <c r="AY1476" s="2084"/>
      <c r="AZ1476" s="2084"/>
      <c r="BA1476" s="2084"/>
      <c r="BB1476" s="2084"/>
      <c r="BC1476" s="2084"/>
      <c r="BD1476" s="2086"/>
      <c r="BE1476" s="56"/>
      <c r="BF1476" s="56"/>
      <c r="BG1476" s="2121"/>
      <c r="BH1476" s="2121"/>
      <c r="BI1476" s="2122"/>
      <c r="BJ1476" s="2122"/>
      <c r="BK1476" s="2122"/>
      <c r="BL1476" s="2122"/>
      <c r="BM1476" s="2122"/>
      <c r="BN1476" s="2122"/>
      <c r="BO1476" s="2122"/>
      <c r="BP1476" s="2122"/>
      <c r="BQ1476" s="2122"/>
      <c r="BR1476" s="2122"/>
      <c r="BS1476" s="2122"/>
      <c r="BT1476" s="2122"/>
      <c r="BU1476" s="2122"/>
      <c r="BV1476" s="2122"/>
      <c r="BW1476" s="2122"/>
      <c r="BX1476" s="2122"/>
      <c r="BY1476" s="2122"/>
      <c r="BZ1476" s="2122"/>
      <c r="CA1476" s="2122"/>
      <c r="CB1476" s="2122"/>
      <c r="CC1476" s="2122"/>
      <c r="CD1476" s="2122"/>
      <c r="CE1476" s="90"/>
      <c r="CF1476" s="90"/>
      <c r="CG1476" s="91"/>
      <c r="CH1476" s="77"/>
      <c r="CN1476" s="85"/>
      <c r="CO1476" s="85"/>
      <c r="CP1476" s="85"/>
      <c r="CQ1476" s="85"/>
      <c r="CR1476" s="85"/>
      <c r="CS1476" s="85"/>
      <c r="CT1476" s="85"/>
    </row>
    <row r="1477" spans="1:100" ht="11.25" customHeight="1" x14ac:dyDescent="0.2">
      <c r="A1477" s="132" t="str">
        <f>+IF('⑧一覧からの作成用データ（異動届）'!$AC$56="印刷ＯＫ→",1,"")</f>
        <v/>
      </c>
      <c r="B1477" s="2413"/>
      <c r="C1477" s="2413"/>
      <c r="D1477" s="2396"/>
      <c r="E1477" s="2396"/>
      <c r="F1477" s="2413"/>
      <c r="G1477" s="2413"/>
      <c r="H1477" s="2396"/>
      <c r="I1477" s="2396"/>
      <c r="J1477" s="486"/>
      <c r="K1477" s="2112"/>
      <c r="L1477" s="2113"/>
      <c r="M1477" s="2113"/>
      <c r="N1477" s="2113"/>
      <c r="O1477" s="2114"/>
      <c r="P1477" s="2084" t="s">
        <v>56</v>
      </c>
      <c r="Q1477" s="2084"/>
      <c r="R1477" s="2084"/>
      <c r="S1477" s="2084"/>
      <c r="T1477" s="2085"/>
      <c r="U1477" s="2085"/>
      <c r="V1477" s="2085"/>
      <c r="W1477" s="2084" t="s">
        <v>59</v>
      </c>
      <c r="X1477" s="2084"/>
      <c r="Y1477" s="2084"/>
      <c r="Z1477" s="2084"/>
      <c r="AA1477" s="2084"/>
      <c r="AB1477" s="2084"/>
      <c r="AC1477" s="2084"/>
      <c r="AD1477" s="2084"/>
      <c r="AE1477" s="2084"/>
      <c r="AF1477" s="2084"/>
      <c r="AG1477" s="2084"/>
      <c r="AH1477" s="2084"/>
      <c r="AI1477" s="2084"/>
      <c r="AJ1477" s="2084"/>
      <c r="AK1477" s="2084"/>
      <c r="AL1477" s="2084"/>
      <c r="AM1477" s="2084"/>
      <c r="AN1477" s="2084"/>
      <c r="AO1477" s="2084"/>
      <c r="AP1477" s="2084"/>
      <c r="AQ1477" s="2084"/>
      <c r="AR1477" s="2084"/>
      <c r="AS1477" s="2084"/>
      <c r="AT1477" s="2084"/>
      <c r="AU1477" s="2084"/>
      <c r="AV1477" s="2084"/>
      <c r="AW1477" s="2084"/>
      <c r="AX1477" s="2084"/>
      <c r="AY1477" s="2084"/>
      <c r="AZ1477" s="2084"/>
      <c r="BA1477" s="2084"/>
      <c r="BB1477" s="2084"/>
      <c r="BC1477" s="2084"/>
      <c r="BD1477" s="2086"/>
      <c r="BE1477" s="56"/>
      <c r="BF1477" s="56"/>
      <c r="BG1477" s="2121"/>
      <c r="BH1477" s="2121"/>
      <c r="BI1477" s="2122"/>
      <c r="BJ1477" s="2122"/>
      <c r="BK1477" s="2122"/>
      <c r="BL1477" s="2122"/>
      <c r="BM1477" s="2122"/>
      <c r="BN1477" s="2122"/>
      <c r="BO1477" s="2122"/>
      <c r="BP1477" s="2122"/>
      <c r="BQ1477" s="2122"/>
      <c r="BR1477" s="2122"/>
      <c r="BS1477" s="2122"/>
      <c r="BT1477" s="2122"/>
      <c r="BU1477" s="2122"/>
      <c r="BV1477" s="2122"/>
      <c r="BW1477" s="2122"/>
      <c r="BX1477" s="2122"/>
      <c r="BY1477" s="2122"/>
      <c r="BZ1477" s="2122"/>
      <c r="CA1477" s="2122"/>
      <c r="CB1477" s="2122"/>
      <c r="CC1477" s="2122"/>
      <c r="CD1477" s="2122"/>
      <c r="CE1477" s="90"/>
      <c r="CF1477" s="90"/>
      <c r="CG1477" s="91"/>
      <c r="CH1477" s="77"/>
      <c r="CN1477" s="85"/>
      <c r="CO1477" s="85"/>
      <c r="CP1477" s="85"/>
      <c r="CQ1477" s="85"/>
      <c r="CR1477" s="85"/>
      <c r="CS1477" s="85"/>
      <c r="CT1477" s="85"/>
    </row>
    <row r="1478" spans="1:100" ht="11.25" customHeight="1" x14ac:dyDescent="0.2">
      <c r="A1478" s="132" t="str">
        <f>+IF('⑧一覧からの作成用データ（異動届）'!$AC$56="印刷ＯＫ→",1,"")</f>
        <v/>
      </c>
      <c r="B1478" s="2413"/>
      <c r="C1478" s="2413"/>
      <c r="D1478" s="2396"/>
      <c r="E1478" s="2396"/>
      <c r="F1478" s="2413"/>
      <c r="G1478" s="2413"/>
      <c r="H1478" s="2396"/>
      <c r="I1478" s="2396"/>
      <c r="J1478" s="486"/>
      <c r="K1478" s="2087" t="s">
        <v>45</v>
      </c>
      <c r="L1478" s="2088"/>
      <c r="M1478" s="2088"/>
      <c r="N1478" s="2088"/>
      <c r="O1478" s="2089"/>
      <c r="P1478" s="2084"/>
      <c r="Q1478" s="2084"/>
      <c r="R1478" s="2084"/>
      <c r="S1478" s="2084"/>
      <c r="T1478" s="2085"/>
      <c r="U1478" s="2085"/>
      <c r="V1478" s="2085"/>
      <c r="W1478" s="2084"/>
      <c r="X1478" s="2084"/>
      <c r="Y1478" s="2084"/>
      <c r="Z1478" s="2084"/>
      <c r="AA1478" s="2084"/>
      <c r="AB1478" s="2084"/>
      <c r="AC1478" s="2084"/>
      <c r="AD1478" s="2084"/>
      <c r="AE1478" s="2084"/>
      <c r="AF1478" s="2084"/>
      <c r="AG1478" s="2084"/>
      <c r="AH1478" s="2084"/>
      <c r="AI1478" s="2084"/>
      <c r="AJ1478" s="2084"/>
      <c r="AK1478" s="2084"/>
      <c r="AL1478" s="2084"/>
      <c r="AM1478" s="2084"/>
      <c r="AN1478" s="2084"/>
      <c r="AO1478" s="2084"/>
      <c r="AP1478" s="2084"/>
      <c r="AQ1478" s="2084"/>
      <c r="AR1478" s="2084"/>
      <c r="AS1478" s="2084"/>
      <c r="AT1478" s="2084"/>
      <c r="AU1478" s="2084"/>
      <c r="AV1478" s="2084"/>
      <c r="AW1478" s="2084"/>
      <c r="AX1478" s="2084"/>
      <c r="AY1478" s="2084"/>
      <c r="AZ1478" s="2084"/>
      <c r="BA1478" s="2084"/>
      <c r="BB1478" s="2084"/>
      <c r="BC1478" s="2084"/>
      <c r="BD1478" s="2086"/>
      <c r="BE1478" s="56"/>
      <c r="BF1478" s="56"/>
      <c r="BG1478" s="2121"/>
      <c r="BH1478" s="2121"/>
      <c r="BI1478" s="2122"/>
      <c r="BJ1478" s="2122"/>
      <c r="BK1478" s="2122"/>
      <c r="BL1478" s="2122"/>
      <c r="BM1478" s="2122"/>
      <c r="BN1478" s="2122"/>
      <c r="BO1478" s="2122"/>
      <c r="BP1478" s="2122"/>
      <c r="BQ1478" s="2122"/>
      <c r="BR1478" s="2122"/>
      <c r="BS1478" s="2122"/>
      <c r="BT1478" s="2122"/>
      <c r="BU1478" s="2122"/>
      <c r="BV1478" s="2122"/>
      <c r="BW1478" s="2122"/>
      <c r="BX1478" s="2122"/>
      <c r="BY1478" s="2122"/>
      <c r="BZ1478" s="2122"/>
      <c r="CA1478" s="2122"/>
      <c r="CB1478" s="2122"/>
      <c r="CC1478" s="2122"/>
      <c r="CD1478" s="2122"/>
      <c r="CE1478" s="35"/>
      <c r="CF1478" s="90"/>
      <c r="CG1478" s="91"/>
      <c r="CH1478" s="77"/>
      <c r="CN1478" s="85"/>
      <c r="CO1478" s="85"/>
      <c r="CP1478" s="85"/>
      <c r="CQ1478" s="85"/>
      <c r="CR1478" s="85"/>
      <c r="CS1478" s="85"/>
      <c r="CT1478" s="85"/>
    </row>
    <row r="1479" spans="1:100" ht="11.25" customHeight="1" x14ac:dyDescent="0.2">
      <c r="A1479" s="132" t="str">
        <f>+IF('⑧一覧からの作成用データ（異動届）'!$AC$56="印刷ＯＫ→",1,"")</f>
        <v/>
      </c>
      <c r="B1479" s="2413"/>
      <c r="C1479" s="2413"/>
      <c r="D1479" s="2396"/>
      <c r="E1479" s="2396"/>
      <c r="F1479" s="2413"/>
      <c r="G1479" s="2413"/>
      <c r="H1479" s="2396"/>
      <c r="I1479" s="2396"/>
      <c r="J1479" s="486"/>
      <c r="K1479" s="2090"/>
      <c r="L1479" s="2091"/>
      <c r="M1479" s="2091"/>
      <c r="N1479" s="2091"/>
      <c r="O1479" s="2092"/>
      <c r="P1479" s="2093"/>
      <c r="Q1479" s="2094"/>
      <c r="R1479" s="2094"/>
      <c r="S1479" s="2094"/>
      <c r="T1479" s="2094"/>
      <c r="U1479" s="2094"/>
      <c r="V1479" s="2094"/>
      <c r="W1479" s="2094"/>
      <c r="X1479" s="2094"/>
      <c r="Y1479" s="2094"/>
      <c r="Z1479" s="2094"/>
      <c r="AA1479" s="2094"/>
      <c r="AB1479" s="2094"/>
      <c r="AC1479" s="2094"/>
      <c r="AD1479" s="2094"/>
      <c r="AE1479" s="2094"/>
      <c r="AF1479" s="2094"/>
      <c r="AG1479" s="2094"/>
      <c r="AH1479" s="2094"/>
      <c r="AI1479" s="2094"/>
      <c r="AJ1479" s="2094"/>
      <c r="AK1479" s="2094"/>
      <c r="AL1479" s="2094"/>
      <c r="AM1479" s="2094"/>
      <c r="AN1479" s="2094"/>
      <c r="AO1479" s="2094"/>
      <c r="AP1479" s="2094"/>
      <c r="AQ1479" s="2094"/>
      <c r="AR1479" s="2094"/>
      <c r="AS1479" s="2094"/>
      <c r="AT1479" s="2094"/>
      <c r="AU1479" s="2094"/>
      <c r="AV1479" s="2094"/>
      <c r="AW1479" s="2094"/>
      <c r="AX1479" s="2094"/>
      <c r="AY1479" s="2094"/>
      <c r="AZ1479" s="2094"/>
      <c r="BA1479" s="2094"/>
      <c r="BB1479" s="2094"/>
      <c r="BC1479" s="2094"/>
      <c r="BD1479" s="2095"/>
      <c r="BE1479" s="56"/>
      <c r="BF1479" s="56"/>
      <c r="BG1479" s="2121"/>
      <c r="BH1479" s="2121"/>
      <c r="BI1479" s="2122"/>
      <c r="BJ1479" s="2122"/>
      <c r="BK1479" s="2122"/>
      <c r="BL1479" s="2122"/>
      <c r="BM1479" s="2122"/>
      <c r="BN1479" s="2122"/>
      <c r="BO1479" s="2122"/>
      <c r="BP1479" s="2122"/>
      <c r="BQ1479" s="2122"/>
      <c r="BR1479" s="2122"/>
      <c r="BS1479" s="2122"/>
      <c r="BT1479" s="2122"/>
      <c r="BU1479" s="2122"/>
      <c r="BV1479" s="2122"/>
      <c r="BW1479" s="2122"/>
      <c r="BX1479" s="2122"/>
      <c r="BY1479" s="2122"/>
      <c r="BZ1479" s="2122"/>
      <c r="CA1479" s="2122"/>
      <c r="CB1479" s="2122"/>
      <c r="CC1479" s="2122"/>
      <c r="CD1479" s="2122"/>
      <c r="CE1479" s="90"/>
      <c r="CF1479" s="90"/>
      <c r="CG1479" s="77"/>
      <c r="CH1479" s="77"/>
      <c r="CN1479" s="85"/>
      <c r="CO1479" s="85"/>
      <c r="CP1479" s="85"/>
      <c r="CQ1479" s="85"/>
      <c r="CR1479" s="85"/>
      <c r="CS1479" s="85"/>
      <c r="CT1479" s="85"/>
      <c r="CU1479" s="85"/>
      <c r="CV1479" s="85"/>
    </row>
    <row r="1480" spans="1:100" ht="11.25" customHeight="1" x14ac:dyDescent="0.2">
      <c r="A1480" s="132" t="str">
        <f>+IF('⑧一覧からの作成用データ（異動届）'!$AC$56="印刷ＯＫ→",1,"")</f>
        <v/>
      </c>
      <c r="B1480" s="2413"/>
      <c r="C1480" s="2413"/>
      <c r="D1480" s="2396"/>
      <c r="E1480" s="2396"/>
      <c r="F1480" s="2413"/>
      <c r="G1480" s="2413"/>
      <c r="H1480" s="2396"/>
      <c r="I1480" s="2396"/>
      <c r="J1480" s="486"/>
      <c r="K1480" s="1691" t="s">
        <v>69</v>
      </c>
      <c r="L1480" s="1691"/>
      <c r="M1480" s="1691"/>
      <c r="N1480" s="1691"/>
      <c r="O1480" s="1691"/>
      <c r="P1480" s="2097" t="s">
        <v>70</v>
      </c>
      <c r="Q1480" s="2097"/>
      <c r="R1480" s="2097"/>
      <c r="S1480" s="2097"/>
      <c r="T1480" s="2097"/>
      <c r="U1480" s="2097"/>
      <c r="V1480" s="2097"/>
      <c r="W1480" s="2097"/>
      <c r="X1480" s="2097"/>
      <c r="Y1480" s="2097"/>
      <c r="Z1480" s="2097"/>
      <c r="AA1480" s="2097"/>
      <c r="AB1480" s="2097"/>
      <c r="AC1480" s="2097"/>
      <c r="AD1480" s="2097"/>
      <c r="AE1480" s="2097"/>
      <c r="AF1480" s="2097"/>
      <c r="AG1480" s="2097"/>
      <c r="AH1480" s="2097"/>
      <c r="AI1480" s="2097"/>
      <c r="AJ1480" s="2097"/>
      <c r="AK1480" s="2097"/>
      <c r="AL1480" s="2097"/>
      <c r="AM1480" s="2097"/>
      <c r="AN1480" s="2097"/>
      <c r="AO1480" s="2097"/>
      <c r="AP1480" s="2097"/>
      <c r="AQ1480" s="2097"/>
      <c r="AR1480" s="2097"/>
      <c r="AS1480" s="2097"/>
      <c r="AT1480" s="2097"/>
      <c r="AU1480" s="2097"/>
      <c r="AV1480" s="2097"/>
      <c r="AW1480" s="2097"/>
      <c r="AX1480" s="2097"/>
      <c r="AY1480" s="2097"/>
      <c r="AZ1480" s="2097"/>
      <c r="BA1480" s="2097"/>
      <c r="BB1480" s="2097"/>
      <c r="BC1480" s="2097"/>
      <c r="BD1480" s="2097"/>
      <c r="BE1480" s="65"/>
      <c r="BF1480" s="65"/>
      <c r="BG1480" s="2121"/>
      <c r="BH1480" s="2121"/>
      <c r="BI1480" s="2122"/>
      <c r="BJ1480" s="2122"/>
      <c r="BK1480" s="2122"/>
      <c r="BL1480" s="2122"/>
      <c r="BM1480" s="2122"/>
      <c r="BN1480" s="2122"/>
      <c r="BO1480" s="2122"/>
      <c r="BP1480" s="2122"/>
      <c r="BQ1480" s="2122"/>
      <c r="BR1480" s="2122"/>
      <c r="BS1480" s="2122"/>
      <c r="BT1480" s="2122"/>
      <c r="BU1480" s="2122"/>
      <c r="BV1480" s="2122"/>
      <c r="BW1480" s="2122"/>
      <c r="BX1480" s="2122"/>
      <c r="BY1480" s="2122"/>
      <c r="BZ1480" s="2122"/>
      <c r="CA1480" s="2122"/>
      <c r="CB1480" s="2122"/>
      <c r="CC1480" s="2122"/>
      <c r="CD1480" s="2122"/>
      <c r="CE1480" s="76"/>
      <c r="CF1480" s="76"/>
      <c r="CG1480" s="77"/>
      <c r="CH1480" s="77"/>
      <c r="CN1480" s="85"/>
      <c r="CO1480" s="85"/>
      <c r="CP1480" s="85"/>
      <c r="CQ1480" s="85"/>
      <c r="CR1480" s="85"/>
      <c r="CS1480" s="85"/>
      <c r="CT1480" s="85"/>
      <c r="CU1480" s="85"/>
      <c r="CV1480" s="85"/>
    </row>
    <row r="1481" spans="1:100" ht="13.5" customHeight="1" x14ac:dyDescent="0.2">
      <c r="A1481" s="132" t="str">
        <f>+IF('⑧一覧からの作成用データ（異動届）'!$AC$56="印刷ＯＫ→",1,"")</f>
        <v/>
      </c>
      <c r="B1481" s="2413"/>
      <c r="C1481" s="2413"/>
      <c r="D1481" s="2396"/>
      <c r="E1481" s="2396"/>
      <c r="F1481" s="2413"/>
      <c r="G1481" s="2413"/>
      <c r="H1481" s="2396"/>
      <c r="I1481" s="2396"/>
      <c r="J1481" s="486"/>
      <c r="K1481" s="2096"/>
      <c r="L1481" s="2096"/>
      <c r="M1481" s="2096"/>
      <c r="N1481" s="2096"/>
      <c r="O1481" s="2096"/>
      <c r="P1481" s="2098"/>
      <c r="Q1481" s="2098"/>
      <c r="R1481" s="2098"/>
      <c r="S1481" s="2098"/>
      <c r="T1481" s="2098"/>
      <c r="U1481" s="2098"/>
      <c r="V1481" s="2098"/>
      <c r="W1481" s="2098"/>
      <c r="X1481" s="2098"/>
      <c r="Y1481" s="2098"/>
      <c r="Z1481" s="2098"/>
      <c r="AA1481" s="2098"/>
      <c r="AB1481" s="2098"/>
      <c r="AC1481" s="2098"/>
      <c r="AD1481" s="2098"/>
      <c r="AE1481" s="2098"/>
      <c r="AF1481" s="2098"/>
      <c r="AG1481" s="2098"/>
      <c r="AH1481" s="2098"/>
      <c r="AI1481" s="2098"/>
      <c r="AJ1481" s="2098"/>
      <c r="AK1481" s="2098"/>
      <c r="AL1481" s="2098"/>
      <c r="AM1481" s="2098"/>
      <c r="AN1481" s="2098"/>
      <c r="AO1481" s="2098"/>
      <c r="AP1481" s="2098"/>
      <c r="AQ1481" s="2098"/>
      <c r="AR1481" s="2098"/>
      <c r="AS1481" s="2098"/>
      <c r="AT1481" s="2098"/>
      <c r="AU1481" s="2098"/>
      <c r="AV1481" s="2098"/>
      <c r="AW1481" s="2098"/>
      <c r="AX1481" s="2098"/>
      <c r="AY1481" s="2098"/>
      <c r="AZ1481" s="2098"/>
      <c r="BA1481" s="2098"/>
      <c r="BB1481" s="2098"/>
      <c r="BC1481" s="2098"/>
      <c r="BD1481" s="2098"/>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76"/>
      <c r="CC1481" s="76"/>
      <c r="CD1481" s="76"/>
      <c r="CE1481" s="76"/>
      <c r="CF1481" s="76"/>
      <c r="CG1481" s="77"/>
      <c r="CH1481" s="77"/>
      <c r="CN1481" s="85"/>
      <c r="CO1481" s="85"/>
      <c r="CP1481" s="85"/>
      <c r="CQ1481" s="85"/>
      <c r="CR1481" s="85"/>
      <c r="CS1481" s="85"/>
      <c r="CT1481" s="85"/>
      <c r="CU1481" s="85"/>
      <c r="CV1481" s="85"/>
    </row>
    <row r="1482" spans="1:100" ht="13.5" customHeight="1" x14ac:dyDescent="0.2">
      <c r="A1482" s="132" t="str">
        <f>+IF('⑧一覧からの作成用データ（異動届）'!$AC$56="印刷ＯＫ→",1,"")</f>
        <v/>
      </c>
      <c r="B1482" s="2413"/>
      <c r="C1482" s="2413"/>
      <c r="D1482" s="2396"/>
      <c r="E1482" s="2396"/>
      <c r="F1482" s="2413"/>
      <c r="G1482" s="2413"/>
      <c r="H1482" s="2396"/>
      <c r="I1482" s="2396"/>
      <c r="J1482" s="486"/>
      <c r="K1482" s="66"/>
      <c r="L1482" s="66"/>
      <c r="M1482" s="66"/>
      <c r="N1482" s="66"/>
      <c r="O1482" s="66"/>
      <c r="P1482" s="485"/>
      <c r="Q1482" s="485"/>
      <c r="R1482" s="485"/>
      <c r="S1482" s="485"/>
      <c r="T1482" s="485"/>
      <c r="U1482" s="485"/>
      <c r="V1482" s="485"/>
      <c r="W1482" s="485"/>
      <c r="X1482" s="485"/>
      <c r="Y1482" s="485"/>
      <c r="Z1482" s="485"/>
      <c r="AA1482" s="485"/>
      <c r="AB1482" s="485"/>
      <c r="AC1482" s="485"/>
      <c r="AD1482" s="485"/>
      <c r="AE1482" s="485"/>
      <c r="AF1482" s="485"/>
      <c r="AG1482" s="485"/>
      <c r="AH1482" s="485"/>
      <c r="AI1482" s="485"/>
      <c r="AJ1482" s="485"/>
      <c r="AK1482" s="485"/>
      <c r="AL1482" s="485"/>
      <c r="AM1482" s="485"/>
      <c r="AN1482" s="485"/>
      <c r="AO1482" s="485"/>
      <c r="AP1482" s="485"/>
      <c r="AQ1482" s="48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76"/>
      <c r="CC1482" s="76"/>
      <c r="CD1482" s="76"/>
      <c r="CE1482" s="76"/>
      <c r="CF1482" s="76"/>
      <c r="CG1482" s="77"/>
      <c r="CH1482" s="77"/>
      <c r="CN1482" s="85"/>
      <c r="CO1482" s="85"/>
      <c r="CP1482" s="85"/>
      <c r="CQ1482" s="85"/>
      <c r="CR1482" s="85"/>
      <c r="CS1482" s="85"/>
      <c r="CT1482" s="85"/>
      <c r="CU1482" s="85"/>
      <c r="CV1482" s="85"/>
    </row>
    <row r="1483" spans="1:100" ht="6" customHeight="1" x14ac:dyDescent="0.2">
      <c r="A1483" s="132" t="str">
        <f>+IF('⑧一覧からの作成用データ（異動届）'!$AC$57="印刷ＯＫ→",1,"")</f>
        <v/>
      </c>
      <c r="B1483" s="82"/>
      <c r="C1483" s="2414" t="s">
        <v>113</v>
      </c>
      <c r="D1483" s="2414"/>
      <c r="E1483" s="2414"/>
      <c r="F1483" s="2414"/>
      <c r="G1483" s="2414"/>
      <c r="H1483" s="2414"/>
      <c r="I1483" s="82"/>
      <c r="J1483" s="82"/>
      <c r="K1483" s="82"/>
      <c r="L1483" s="82"/>
      <c r="M1483" s="82"/>
      <c r="N1483" s="82"/>
      <c r="O1483" s="82"/>
      <c r="P1483" s="82"/>
      <c r="Q1483" s="82"/>
      <c r="R1483" s="82"/>
      <c r="S1483" s="82"/>
      <c r="T1483" s="82"/>
      <c r="U1483" s="82"/>
      <c r="V1483" s="82"/>
      <c r="W1483" s="82"/>
      <c r="X1483" s="82"/>
      <c r="Y1483" s="82"/>
      <c r="Z1483" s="82"/>
      <c r="AA1483" s="82"/>
      <c r="AB1483" s="82"/>
      <c r="AC1483" s="82"/>
      <c r="AD1483" s="82"/>
      <c r="AE1483" s="82"/>
      <c r="AF1483" s="82"/>
      <c r="AG1483" s="82"/>
      <c r="AH1483" s="82"/>
      <c r="AI1483" s="82"/>
      <c r="AJ1483" s="82"/>
      <c r="AK1483" s="82"/>
      <c r="AL1483" s="82"/>
      <c r="AM1483" s="82"/>
      <c r="AN1483" s="82"/>
      <c r="AO1483" s="82"/>
      <c r="AP1483" s="82"/>
      <c r="AQ1483" s="82"/>
      <c r="AR1483" s="82"/>
      <c r="AS1483" s="82"/>
      <c r="AT1483" s="82"/>
      <c r="AU1483" s="82"/>
      <c r="AV1483" s="82"/>
      <c r="AW1483" s="82"/>
      <c r="AX1483" s="82"/>
      <c r="AY1483" s="82"/>
      <c r="AZ1483" s="82"/>
      <c r="BA1483" s="82"/>
      <c r="BB1483" s="82"/>
      <c r="BC1483" s="82"/>
      <c r="BD1483" s="82"/>
      <c r="BE1483" s="82"/>
      <c r="BF1483" s="82"/>
      <c r="BG1483" s="82"/>
      <c r="BH1483" s="82"/>
      <c r="BI1483" s="82"/>
      <c r="BJ1483" s="82"/>
      <c r="BK1483" s="82"/>
      <c r="BL1483" s="82"/>
      <c r="BM1483" s="82"/>
      <c r="BN1483" s="82"/>
      <c r="BO1483" s="82"/>
      <c r="BP1483" s="82"/>
      <c r="BQ1483" s="82"/>
      <c r="BR1483" s="82"/>
      <c r="BS1483" s="82"/>
      <c r="BT1483" s="82"/>
      <c r="BU1483" s="82"/>
      <c r="BV1483" s="82"/>
      <c r="BW1483" s="82"/>
      <c r="BX1483" s="82"/>
      <c r="BY1483" s="82"/>
      <c r="BZ1483" s="82"/>
      <c r="CA1483" s="82"/>
      <c r="CB1483" s="82"/>
      <c r="CC1483" s="82"/>
      <c r="CD1483" s="82"/>
      <c r="CE1483" s="82"/>
      <c r="CF1483" s="82"/>
    </row>
    <row r="1484" spans="1:100" ht="12.75" customHeight="1" x14ac:dyDescent="0.2">
      <c r="A1484" s="132" t="str">
        <f>+IF('⑧一覧からの作成用データ（異動届）'!$AC$57="印刷ＯＫ→",1,"")</f>
        <v/>
      </c>
      <c r="B1484" s="82"/>
      <c r="C1484" s="2414"/>
      <c r="D1484" s="2414"/>
      <c r="E1484" s="2414"/>
      <c r="F1484" s="2414"/>
      <c r="G1484" s="2414"/>
      <c r="H1484" s="2414"/>
      <c r="I1484" s="82"/>
      <c r="J1484" s="82"/>
      <c r="K1484" s="2415" t="s">
        <v>480</v>
      </c>
      <c r="L1484" s="2415"/>
      <c r="M1484" s="2415"/>
      <c r="N1484" s="2415"/>
      <c r="O1484" s="2415"/>
      <c r="P1484" s="2415"/>
      <c r="Q1484" s="2415"/>
      <c r="R1484" s="2415"/>
      <c r="S1484" s="2415"/>
      <c r="T1484" s="2415"/>
      <c r="U1484" s="2415"/>
      <c r="V1484" s="2415"/>
      <c r="W1484" s="2415"/>
      <c r="X1484" s="2415"/>
      <c r="Y1484" s="2415"/>
      <c r="Z1484" s="2415"/>
      <c r="AA1484" s="2415"/>
      <c r="AB1484" s="2417" t="s">
        <v>490</v>
      </c>
      <c r="AC1484" s="2417"/>
      <c r="AD1484" s="2417"/>
      <c r="AE1484" s="2417"/>
      <c r="AF1484" s="2417"/>
      <c r="AG1484" s="2417"/>
      <c r="AH1484" s="2417"/>
      <c r="AI1484" s="2417"/>
      <c r="AJ1484" s="2417"/>
      <c r="AK1484" s="2417"/>
      <c r="AL1484" s="2417"/>
      <c r="AM1484" s="2417"/>
      <c r="AN1484" s="2417"/>
      <c r="AO1484" s="2417"/>
      <c r="AP1484" s="2417"/>
      <c r="AQ1484" s="2417"/>
      <c r="AR1484" s="2417"/>
      <c r="AS1484" s="2417"/>
      <c r="AT1484" s="2417"/>
      <c r="AU1484" s="2417"/>
      <c r="AV1484" s="2417"/>
      <c r="AW1484" s="2417"/>
      <c r="AX1484" s="2419" t="s">
        <v>26</v>
      </c>
      <c r="AY1484" s="2420"/>
      <c r="AZ1484" s="2420"/>
      <c r="BA1484" s="2421"/>
      <c r="BB1484" s="2428"/>
      <c r="BC1484" s="2429"/>
      <c r="BD1484" s="2429"/>
      <c r="BE1484" s="2429"/>
      <c r="BF1484" s="2429"/>
      <c r="BG1484" s="2429"/>
      <c r="BH1484" s="2429"/>
      <c r="BI1484" s="2429"/>
      <c r="BJ1484" s="2429"/>
      <c r="BK1484" s="2429"/>
      <c r="BL1484" s="2429"/>
      <c r="BM1484" s="2429"/>
      <c r="BN1484" s="2429"/>
      <c r="BO1484" s="2429"/>
      <c r="BP1484" s="2429"/>
      <c r="BQ1484" s="2429"/>
      <c r="BR1484" s="2429"/>
      <c r="BS1484" s="2429"/>
      <c r="BT1484" s="2430"/>
      <c r="BU1484" s="697" t="s">
        <v>28</v>
      </c>
      <c r="BV1484" s="2051"/>
      <c r="BW1484" s="2051"/>
      <c r="BX1484" s="2051"/>
      <c r="BY1484" s="2051"/>
      <c r="BZ1484" s="2051"/>
      <c r="CA1484" s="2051"/>
      <c r="CB1484" s="2051"/>
      <c r="CC1484" s="2051"/>
      <c r="CD1484" s="2053"/>
      <c r="CE1484" s="82"/>
      <c r="CF1484" s="82"/>
    </row>
    <row r="1485" spans="1:100" ht="12.75" customHeight="1" x14ac:dyDescent="0.2">
      <c r="A1485" s="132" t="str">
        <f>+IF('⑧一覧からの作成用データ（異動届）'!$AC$57="印刷ＯＫ→",1,"")</f>
        <v/>
      </c>
      <c r="B1485" s="82"/>
      <c r="C1485" s="2414"/>
      <c r="D1485" s="2414"/>
      <c r="E1485" s="2414"/>
      <c r="F1485" s="2414"/>
      <c r="G1485" s="2414"/>
      <c r="H1485" s="2414"/>
      <c r="I1485" s="82"/>
      <c r="J1485" s="82"/>
      <c r="K1485" s="2415"/>
      <c r="L1485" s="2415"/>
      <c r="M1485" s="2415"/>
      <c r="N1485" s="2415"/>
      <c r="O1485" s="2415"/>
      <c r="P1485" s="2415"/>
      <c r="Q1485" s="2415"/>
      <c r="R1485" s="2415"/>
      <c r="S1485" s="2415"/>
      <c r="T1485" s="2415"/>
      <c r="U1485" s="2415"/>
      <c r="V1485" s="2415"/>
      <c r="W1485" s="2415"/>
      <c r="X1485" s="2415"/>
      <c r="Y1485" s="2415"/>
      <c r="Z1485" s="2415"/>
      <c r="AA1485" s="2415"/>
      <c r="AB1485" s="2417"/>
      <c r="AC1485" s="2417"/>
      <c r="AD1485" s="2417"/>
      <c r="AE1485" s="2417"/>
      <c r="AF1485" s="2417"/>
      <c r="AG1485" s="2417"/>
      <c r="AH1485" s="2417"/>
      <c r="AI1485" s="2417"/>
      <c r="AJ1485" s="2417"/>
      <c r="AK1485" s="2417"/>
      <c r="AL1485" s="2417"/>
      <c r="AM1485" s="2417"/>
      <c r="AN1485" s="2417"/>
      <c r="AO1485" s="2417"/>
      <c r="AP1485" s="2417"/>
      <c r="AQ1485" s="2417"/>
      <c r="AR1485" s="2417"/>
      <c r="AS1485" s="2417"/>
      <c r="AT1485" s="2417"/>
      <c r="AU1485" s="2417"/>
      <c r="AV1485" s="2417"/>
      <c r="AW1485" s="2417"/>
      <c r="AX1485" s="2422"/>
      <c r="AY1485" s="2423"/>
      <c r="AZ1485" s="2423"/>
      <c r="BA1485" s="2424"/>
      <c r="BB1485" s="2431"/>
      <c r="BC1485" s="2432"/>
      <c r="BD1485" s="2432"/>
      <c r="BE1485" s="2432"/>
      <c r="BF1485" s="2432"/>
      <c r="BG1485" s="2432"/>
      <c r="BH1485" s="2432"/>
      <c r="BI1485" s="2432"/>
      <c r="BJ1485" s="2432"/>
      <c r="BK1485" s="2432"/>
      <c r="BL1485" s="2432"/>
      <c r="BM1485" s="2432"/>
      <c r="BN1485" s="2432"/>
      <c r="BO1485" s="2432"/>
      <c r="BP1485" s="2432"/>
      <c r="BQ1485" s="2432"/>
      <c r="BR1485" s="2432"/>
      <c r="BS1485" s="2432"/>
      <c r="BT1485" s="2433"/>
      <c r="BU1485" s="1559"/>
      <c r="BV1485" s="2052"/>
      <c r="BW1485" s="2052"/>
      <c r="BX1485" s="2052"/>
      <c r="BY1485" s="2052"/>
      <c r="BZ1485" s="2052"/>
      <c r="CA1485" s="2052"/>
      <c r="CB1485" s="2052"/>
      <c r="CC1485" s="2052"/>
      <c r="CD1485" s="2054"/>
      <c r="CE1485" s="83"/>
      <c r="CF1485" s="83"/>
    </row>
    <row r="1486" spans="1:100" ht="12.75" customHeight="1" x14ac:dyDescent="0.2">
      <c r="A1486" s="132" t="str">
        <f>+IF('⑧一覧からの作成用データ（異動届）'!$AC$57="印刷ＯＫ→",1,"")</f>
        <v/>
      </c>
      <c r="B1486" s="82"/>
      <c r="C1486" s="82"/>
      <c r="D1486" s="82"/>
      <c r="E1486" s="82"/>
      <c r="F1486" s="82"/>
      <c r="G1486" s="82"/>
      <c r="H1486" s="82"/>
      <c r="I1486" s="82"/>
      <c r="J1486" s="82"/>
      <c r="K1486" s="2415"/>
      <c r="L1486" s="2415"/>
      <c r="M1486" s="2415"/>
      <c r="N1486" s="2415"/>
      <c r="O1486" s="2415"/>
      <c r="P1486" s="2415"/>
      <c r="Q1486" s="2415"/>
      <c r="R1486" s="2415"/>
      <c r="S1486" s="2415"/>
      <c r="T1486" s="2415"/>
      <c r="U1486" s="2415"/>
      <c r="V1486" s="2415"/>
      <c r="W1486" s="2415"/>
      <c r="X1486" s="2415"/>
      <c r="Y1486" s="2415"/>
      <c r="Z1486" s="2415"/>
      <c r="AA1486" s="2415"/>
      <c r="AB1486" s="2417"/>
      <c r="AC1486" s="2417"/>
      <c r="AD1486" s="2417"/>
      <c r="AE1486" s="2417"/>
      <c r="AF1486" s="2417"/>
      <c r="AG1486" s="2417"/>
      <c r="AH1486" s="2417"/>
      <c r="AI1486" s="2417"/>
      <c r="AJ1486" s="2417"/>
      <c r="AK1486" s="2417"/>
      <c r="AL1486" s="2417"/>
      <c r="AM1486" s="2417"/>
      <c r="AN1486" s="2417"/>
      <c r="AO1486" s="2417"/>
      <c r="AP1486" s="2417"/>
      <c r="AQ1486" s="2417"/>
      <c r="AR1486" s="2417"/>
      <c r="AS1486" s="2417"/>
      <c r="AT1486" s="2417"/>
      <c r="AU1486" s="2417"/>
      <c r="AV1486" s="2417"/>
      <c r="AW1486" s="2417"/>
      <c r="AX1486" s="2422"/>
      <c r="AY1486" s="2423"/>
      <c r="AZ1486" s="2423"/>
      <c r="BA1486" s="2424"/>
      <c r="BB1486" s="2431"/>
      <c r="BC1486" s="2432"/>
      <c r="BD1486" s="2432"/>
      <c r="BE1486" s="2432"/>
      <c r="BF1486" s="2432"/>
      <c r="BG1486" s="2432"/>
      <c r="BH1486" s="2432"/>
      <c r="BI1486" s="2432"/>
      <c r="BJ1486" s="2432"/>
      <c r="BK1486" s="2432"/>
      <c r="BL1486" s="2432"/>
      <c r="BM1486" s="2432"/>
      <c r="BN1486" s="2432"/>
      <c r="BO1486" s="2432"/>
      <c r="BP1486" s="2432"/>
      <c r="BQ1486" s="2432"/>
      <c r="BR1486" s="2432"/>
      <c r="BS1486" s="2432"/>
      <c r="BT1486" s="2433"/>
      <c r="BU1486" s="2437" t="s">
        <v>27</v>
      </c>
      <c r="BV1486" s="2397" t="s">
        <v>29</v>
      </c>
      <c r="BW1486" s="2397"/>
      <c r="BX1486" s="2397"/>
      <c r="BY1486" s="2397"/>
      <c r="BZ1486" s="2398"/>
      <c r="CA1486" s="1683" t="s">
        <v>30</v>
      </c>
      <c r="CB1486" s="2397"/>
      <c r="CC1486" s="2397"/>
      <c r="CD1486" s="2398"/>
      <c r="CE1486" s="76"/>
      <c r="CF1486" s="76"/>
    </row>
    <row r="1487" spans="1:100" ht="12.75" customHeight="1" x14ac:dyDescent="0.2">
      <c r="A1487" s="132" t="str">
        <f>+IF('⑧一覧からの作成用データ（異動届）'!$AC$57="印刷ＯＫ→",1,"")</f>
        <v/>
      </c>
      <c r="B1487" s="82"/>
      <c r="C1487" s="82">
        <v>3</v>
      </c>
      <c r="D1487" s="82"/>
      <c r="E1487" s="82"/>
      <c r="F1487" s="82"/>
      <c r="G1487" s="82"/>
      <c r="H1487" s="82">
        <v>2</v>
      </c>
      <c r="I1487" s="82">
        <v>1</v>
      </c>
      <c r="J1487" s="82"/>
      <c r="K1487" s="2415"/>
      <c r="L1487" s="2415"/>
      <c r="M1487" s="2415"/>
      <c r="N1487" s="2415"/>
      <c r="O1487" s="2415"/>
      <c r="P1487" s="2415"/>
      <c r="Q1487" s="2415"/>
      <c r="R1487" s="2415"/>
      <c r="S1487" s="2415"/>
      <c r="T1487" s="2415"/>
      <c r="U1487" s="2415"/>
      <c r="V1487" s="2415"/>
      <c r="W1487" s="2415"/>
      <c r="X1487" s="2415"/>
      <c r="Y1487" s="2415"/>
      <c r="Z1487" s="2415"/>
      <c r="AA1487" s="2415"/>
      <c r="AB1487" s="2417"/>
      <c r="AC1487" s="2417"/>
      <c r="AD1487" s="2417"/>
      <c r="AE1487" s="2417"/>
      <c r="AF1487" s="2417"/>
      <c r="AG1487" s="2417"/>
      <c r="AH1487" s="2417"/>
      <c r="AI1487" s="2417"/>
      <c r="AJ1487" s="2417"/>
      <c r="AK1487" s="2417"/>
      <c r="AL1487" s="2417"/>
      <c r="AM1487" s="2417"/>
      <c r="AN1487" s="2417"/>
      <c r="AO1487" s="2417"/>
      <c r="AP1487" s="2417"/>
      <c r="AQ1487" s="2417"/>
      <c r="AR1487" s="2417"/>
      <c r="AS1487" s="2417"/>
      <c r="AT1487" s="2417"/>
      <c r="AU1487" s="2417"/>
      <c r="AV1487" s="2417"/>
      <c r="AW1487" s="2417"/>
      <c r="AX1487" s="2422"/>
      <c r="AY1487" s="2423"/>
      <c r="AZ1487" s="2423"/>
      <c r="BA1487" s="2424"/>
      <c r="BB1487" s="2431"/>
      <c r="BC1487" s="2432"/>
      <c r="BD1487" s="2432"/>
      <c r="BE1487" s="2432"/>
      <c r="BF1487" s="2432"/>
      <c r="BG1487" s="2432"/>
      <c r="BH1487" s="2432"/>
      <c r="BI1487" s="2432"/>
      <c r="BJ1487" s="2432"/>
      <c r="BK1487" s="2432"/>
      <c r="BL1487" s="2432"/>
      <c r="BM1487" s="2432"/>
      <c r="BN1487" s="2432"/>
      <c r="BO1487" s="2432"/>
      <c r="BP1487" s="2432"/>
      <c r="BQ1487" s="2432"/>
      <c r="BR1487" s="2432"/>
      <c r="BS1487" s="2432"/>
      <c r="BT1487" s="2433"/>
      <c r="BU1487" s="2437"/>
      <c r="BV1487" s="2399"/>
      <c r="BW1487" s="2399"/>
      <c r="BX1487" s="2399"/>
      <c r="BY1487" s="2399"/>
      <c r="BZ1487" s="2400"/>
      <c r="CA1487" s="2401"/>
      <c r="CB1487" s="2399"/>
      <c r="CC1487" s="2399"/>
      <c r="CD1487" s="2400"/>
      <c r="CE1487" s="76"/>
      <c r="CF1487" s="76"/>
    </row>
    <row r="1488" spans="1:100" ht="12.75" customHeight="1" x14ac:dyDescent="0.2">
      <c r="A1488" s="132" t="str">
        <f>+IF('⑧一覧からの作成用データ（異動届）'!$AC$57="印刷ＯＫ→",1,"")</f>
        <v/>
      </c>
      <c r="B1488" s="2413" t="s">
        <v>67</v>
      </c>
      <c r="C1488" s="2413" t="s">
        <v>66</v>
      </c>
      <c r="D1488" s="2396" t="s">
        <v>65</v>
      </c>
      <c r="E1488" s="2396" t="s">
        <v>64</v>
      </c>
      <c r="F1488" s="2413" t="s">
        <v>63</v>
      </c>
      <c r="G1488" s="2413" t="s">
        <v>62</v>
      </c>
      <c r="H1488" s="2396" t="s">
        <v>61</v>
      </c>
      <c r="I1488" s="2396" t="s">
        <v>60</v>
      </c>
      <c r="J1488" s="486"/>
      <c r="K1488" s="2415"/>
      <c r="L1488" s="2415"/>
      <c r="M1488" s="2415"/>
      <c r="N1488" s="2415"/>
      <c r="O1488" s="2415"/>
      <c r="P1488" s="2415"/>
      <c r="Q1488" s="2415"/>
      <c r="R1488" s="2415"/>
      <c r="S1488" s="2415"/>
      <c r="T1488" s="2415"/>
      <c r="U1488" s="2415"/>
      <c r="V1488" s="2415"/>
      <c r="W1488" s="2415"/>
      <c r="X1488" s="2415"/>
      <c r="Y1488" s="2415"/>
      <c r="Z1488" s="2415"/>
      <c r="AA1488" s="2415"/>
      <c r="AB1488" s="2417"/>
      <c r="AC1488" s="2417"/>
      <c r="AD1488" s="2417"/>
      <c r="AE1488" s="2417"/>
      <c r="AF1488" s="2417"/>
      <c r="AG1488" s="2417"/>
      <c r="AH1488" s="2417"/>
      <c r="AI1488" s="2417"/>
      <c r="AJ1488" s="2417"/>
      <c r="AK1488" s="2417"/>
      <c r="AL1488" s="2417"/>
      <c r="AM1488" s="2417"/>
      <c r="AN1488" s="2417"/>
      <c r="AO1488" s="2417"/>
      <c r="AP1488" s="2417"/>
      <c r="AQ1488" s="2417"/>
      <c r="AR1488" s="2417"/>
      <c r="AS1488" s="2417"/>
      <c r="AT1488" s="2417"/>
      <c r="AU1488" s="2417"/>
      <c r="AV1488" s="2417"/>
      <c r="AW1488" s="2417"/>
      <c r="AX1488" s="2422"/>
      <c r="AY1488" s="2423"/>
      <c r="AZ1488" s="2423"/>
      <c r="BA1488" s="2424"/>
      <c r="BB1488" s="2431"/>
      <c r="BC1488" s="2432"/>
      <c r="BD1488" s="2432"/>
      <c r="BE1488" s="2432"/>
      <c r="BF1488" s="2432"/>
      <c r="BG1488" s="2432"/>
      <c r="BH1488" s="2432"/>
      <c r="BI1488" s="2432"/>
      <c r="BJ1488" s="2432"/>
      <c r="BK1488" s="2432"/>
      <c r="BL1488" s="2432"/>
      <c r="BM1488" s="2432"/>
      <c r="BN1488" s="2432"/>
      <c r="BO1488" s="2432"/>
      <c r="BP1488" s="2432"/>
      <c r="BQ1488" s="2432"/>
      <c r="BR1488" s="2432"/>
      <c r="BS1488" s="2432"/>
      <c r="BT1488" s="2433"/>
      <c r="BU1488" s="2437"/>
      <c r="BV1488" s="2397" t="s">
        <v>32</v>
      </c>
      <c r="BW1488" s="2397"/>
      <c r="BX1488" s="2397"/>
      <c r="BY1488" s="2397"/>
      <c r="BZ1488" s="2398"/>
      <c r="CA1488" s="1683" t="s">
        <v>31</v>
      </c>
      <c r="CB1488" s="2397"/>
      <c r="CC1488" s="2397"/>
      <c r="CD1488" s="2398"/>
      <c r="CE1488" s="76"/>
      <c r="CF1488" s="76"/>
    </row>
    <row r="1489" spans="1:100" ht="13.5" customHeight="1" x14ac:dyDescent="0.2">
      <c r="A1489" s="132" t="str">
        <f>+IF('⑧一覧からの作成用データ（異動届）'!$AC$57="印刷ＯＫ→",1,"")</f>
        <v/>
      </c>
      <c r="B1489" s="2413"/>
      <c r="C1489" s="2413"/>
      <c r="D1489" s="2396"/>
      <c r="E1489" s="2396"/>
      <c r="F1489" s="2413"/>
      <c r="G1489" s="2413"/>
      <c r="H1489" s="2396"/>
      <c r="I1489" s="2396"/>
      <c r="J1489" s="486"/>
      <c r="K1489" s="2416"/>
      <c r="L1489" s="2416"/>
      <c r="M1489" s="2416"/>
      <c r="N1489" s="2416"/>
      <c r="O1489" s="2416"/>
      <c r="P1489" s="2416"/>
      <c r="Q1489" s="2416"/>
      <c r="R1489" s="2416"/>
      <c r="S1489" s="2416"/>
      <c r="T1489" s="2416"/>
      <c r="U1489" s="2416"/>
      <c r="V1489" s="2416"/>
      <c r="W1489" s="2416"/>
      <c r="X1489" s="2416"/>
      <c r="Y1489" s="2416"/>
      <c r="Z1489" s="2416"/>
      <c r="AA1489" s="2416"/>
      <c r="AB1489" s="2418"/>
      <c r="AC1489" s="2418"/>
      <c r="AD1489" s="2418"/>
      <c r="AE1489" s="2418"/>
      <c r="AF1489" s="2418"/>
      <c r="AG1489" s="2418"/>
      <c r="AH1489" s="2418"/>
      <c r="AI1489" s="2418"/>
      <c r="AJ1489" s="2418"/>
      <c r="AK1489" s="2418"/>
      <c r="AL1489" s="2418"/>
      <c r="AM1489" s="2418"/>
      <c r="AN1489" s="2418"/>
      <c r="AO1489" s="2418"/>
      <c r="AP1489" s="2418"/>
      <c r="AQ1489" s="2418"/>
      <c r="AR1489" s="2418"/>
      <c r="AS1489" s="2418"/>
      <c r="AT1489" s="2418"/>
      <c r="AU1489" s="2418"/>
      <c r="AV1489" s="2418"/>
      <c r="AW1489" s="2418"/>
      <c r="AX1489" s="2425"/>
      <c r="AY1489" s="2426"/>
      <c r="AZ1489" s="2426"/>
      <c r="BA1489" s="2427"/>
      <c r="BB1489" s="2434"/>
      <c r="BC1489" s="2435"/>
      <c r="BD1489" s="2435"/>
      <c r="BE1489" s="2435"/>
      <c r="BF1489" s="2435"/>
      <c r="BG1489" s="2435"/>
      <c r="BH1489" s="2435"/>
      <c r="BI1489" s="2435"/>
      <c r="BJ1489" s="2435"/>
      <c r="BK1489" s="2435"/>
      <c r="BL1489" s="2435"/>
      <c r="BM1489" s="2435"/>
      <c r="BN1489" s="2435"/>
      <c r="BO1489" s="2435"/>
      <c r="BP1489" s="2435"/>
      <c r="BQ1489" s="2435"/>
      <c r="BR1489" s="2435"/>
      <c r="BS1489" s="2435"/>
      <c r="BT1489" s="2436"/>
      <c r="BU1489" s="2437"/>
      <c r="BV1489" s="2399"/>
      <c r="BW1489" s="2399"/>
      <c r="BX1489" s="2399"/>
      <c r="BY1489" s="2399"/>
      <c r="BZ1489" s="2400"/>
      <c r="CA1489" s="2401"/>
      <c r="CB1489" s="2399"/>
      <c r="CC1489" s="2399"/>
      <c r="CD1489" s="2400"/>
      <c r="CE1489" s="76"/>
      <c r="CF1489" s="76"/>
      <c r="CG1489" s="84"/>
      <c r="CL1489" s="85"/>
      <c r="CM1489" s="85"/>
      <c r="CN1489" s="85"/>
      <c r="CO1489" s="85"/>
      <c r="CP1489" s="85"/>
      <c r="CQ1489" s="85"/>
      <c r="CR1489" s="85"/>
      <c r="CS1489" s="85"/>
      <c r="CT1489" s="85"/>
    </row>
    <row r="1490" spans="1:100" ht="13.5" customHeight="1" x14ac:dyDescent="0.2">
      <c r="A1490" s="132" t="str">
        <f>+IF('⑧一覧からの作成用データ（異動届）'!$AC$57="印刷ＯＫ→",1,"")</f>
        <v/>
      </c>
      <c r="B1490" s="2413"/>
      <c r="C1490" s="2413"/>
      <c r="D1490" s="2396"/>
      <c r="E1490" s="2396"/>
      <c r="F1490" s="2413"/>
      <c r="G1490" s="2413"/>
      <c r="H1490" s="2396"/>
      <c r="I1490" s="2396"/>
      <c r="J1490" s="486"/>
      <c r="K1490" s="45"/>
      <c r="L1490" s="25"/>
      <c r="M1490" s="25"/>
      <c r="N1490" s="25"/>
      <c r="O1490" s="25"/>
      <c r="P1490" s="25"/>
      <c r="Q1490" s="25"/>
      <c r="R1490" s="25"/>
      <c r="S1490" s="25"/>
      <c r="T1490" s="25"/>
      <c r="U1490" s="25"/>
      <c r="V1490" s="25"/>
      <c r="W1490" s="25"/>
      <c r="X1490" s="25"/>
      <c r="Y1490" s="46"/>
      <c r="Z1490" s="2402" t="s">
        <v>466</v>
      </c>
      <c r="AA1490" s="2403"/>
      <c r="AB1490" s="2408" t="s">
        <v>21</v>
      </c>
      <c r="AC1490" s="2409"/>
      <c r="AD1490" s="2409"/>
      <c r="AE1490" s="2409"/>
      <c r="AF1490" s="2409"/>
      <c r="AG1490" s="2410"/>
      <c r="AH1490" s="1682" t="s">
        <v>512</v>
      </c>
      <c r="AI1490" s="1683"/>
      <c r="AJ1490" s="2097" t="str">
        <f>①伊勢崎市における事業所基本情報!$K$26&amp;"-"&amp;①伊勢崎市における事業所基本情報!Q26&amp;""</f>
        <v>-</v>
      </c>
      <c r="AK1490" s="2097"/>
      <c r="AL1490" s="2097"/>
      <c r="AM1490" s="2097"/>
      <c r="AN1490" s="2097"/>
      <c r="AO1490" s="2097"/>
      <c r="AP1490" s="2097"/>
      <c r="AQ1490" s="2097"/>
      <c r="AR1490" s="25"/>
      <c r="AS1490" s="25"/>
      <c r="AT1490" s="25"/>
      <c r="AU1490" s="25"/>
      <c r="AV1490" s="25"/>
      <c r="AW1490" s="25"/>
      <c r="AX1490" s="25"/>
      <c r="AY1490" s="76"/>
      <c r="AZ1490" s="76"/>
      <c r="BA1490" s="76"/>
      <c r="BB1490" s="76"/>
      <c r="BC1490" s="76"/>
      <c r="BD1490" s="25"/>
      <c r="BE1490" s="25"/>
      <c r="BF1490" s="25"/>
      <c r="BG1490" s="25"/>
      <c r="BH1490" s="2386" t="s">
        <v>468</v>
      </c>
      <c r="BI1490" s="2386"/>
      <c r="BJ1490" s="2386"/>
      <c r="BK1490" s="2386"/>
      <c r="BL1490" s="2386"/>
      <c r="BM1490" s="2386"/>
      <c r="BN1490" s="2386"/>
      <c r="BO1490" s="2411" t="str">
        <f>①伊勢崎市における事業所基本情報!$CG$18&amp;""</f>
        <v/>
      </c>
      <c r="BP1490" s="2392"/>
      <c r="BQ1490" s="2392" t="str">
        <f>①伊勢崎市における事業所基本情報!$CH$18&amp;""</f>
        <v/>
      </c>
      <c r="BR1490" s="2392"/>
      <c r="BS1490" s="2392" t="str">
        <f>①伊勢崎市における事業所基本情報!$CI$18&amp;""</f>
        <v/>
      </c>
      <c r="BT1490" s="2392"/>
      <c r="BU1490" s="2392" t="str">
        <f>①伊勢崎市における事業所基本情報!$CJ$18&amp;""</f>
        <v/>
      </c>
      <c r="BV1490" s="2392"/>
      <c r="BW1490" s="2392" t="str">
        <f>①伊勢崎市における事業所基本情報!$CK$18&amp;""</f>
        <v/>
      </c>
      <c r="BX1490" s="2392"/>
      <c r="BY1490" s="2392" t="str">
        <f>①伊勢崎市における事業所基本情報!$CL$18&amp;""</f>
        <v/>
      </c>
      <c r="BZ1490" s="2392"/>
      <c r="CA1490" s="2392" t="str">
        <f>①伊勢崎市における事業所基本情報!$CM$18&amp;""</f>
        <v/>
      </c>
      <c r="CB1490" s="2392"/>
      <c r="CC1490" s="2392" t="str">
        <f>①伊勢崎市における事業所基本情報!$CN$18&amp;""</f>
        <v/>
      </c>
      <c r="CD1490" s="2394"/>
      <c r="CE1490" s="86"/>
      <c r="CF1490" s="86"/>
      <c r="CG1490" s="84"/>
      <c r="CL1490" s="85"/>
      <c r="CM1490" s="85"/>
      <c r="CN1490" s="85"/>
      <c r="CO1490" s="85"/>
      <c r="CP1490" s="85"/>
      <c r="CQ1490" s="85"/>
      <c r="CR1490" s="85"/>
      <c r="CS1490" s="85"/>
      <c r="CT1490" s="85"/>
    </row>
    <row r="1491" spans="1:100" ht="12" customHeight="1" x14ac:dyDescent="0.2">
      <c r="A1491" s="132" t="str">
        <f>+IF('⑧一覧からの作成用データ（異動届）'!$AC$57="印刷ＯＫ→",1,"")</f>
        <v/>
      </c>
      <c r="B1491" s="2413"/>
      <c r="C1491" s="2413"/>
      <c r="D1491" s="2396"/>
      <c r="E1491" s="2396"/>
      <c r="F1491" s="2413"/>
      <c r="G1491" s="2413"/>
      <c r="H1491" s="2396"/>
      <c r="I1491" s="2396"/>
      <c r="J1491" s="486"/>
      <c r="K1491" s="47"/>
      <c r="L1491" s="76"/>
      <c r="M1491" s="76"/>
      <c r="N1491" s="76"/>
      <c r="O1491" s="76"/>
      <c r="P1491" s="76"/>
      <c r="Q1491" s="76"/>
      <c r="R1491" s="76"/>
      <c r="S1491" s="76"/>
      <c r="T1491" s="76"/>
      <c r="U1491" s="76"/>
      <c r="V1491" s="76"/>
      <c r="W1491" s="76"/>
      <c r="X1491" s="76"/>
      <c r="Y1491" s="48"/>
      <c r="Z1491" s="2404"/>
      <c r="AA1491" s="2405"/>
      <c r="AB1491" s="1640"/>
      <c r="AC1491" s="1590"/>
      <c r="AD1491" s="1590"/>
      <c r="AE1491" s="1590"/>
      <c r="AF1491" s="1590"/>
      <c r="AG1491" s="1641"/>
      <c r="AH1491" s="1568" t="str">
        <f>①伊勢崎市における事業所基本情報!$I$27&amp;""</f>
        <v/>
      </c>
      <c r="AI1491" s="1569"/>
      <c r="AJ1491" s="1569"/>
      <c r="AK1491" s="1569"/>
      <c r="AL1491" s="1569"/>
      <c r="AM1491" s="1569"/>
      <c r="AN1491" s="1569"/>
      <c r="AO1491" s="1569"/>
      <c r="AP1491" s="1569"/>
      <c r="AQ1491" s="1569"/>
      <c r="AR1491" s="1569"/>
      <c r="AS1491" s="1569"/>
      <c r="AT1491" s="1569"/>
      <c r="AU1491" s="1569"/>
      <c r="AV1491" s="1569"/>
      <c r="AW1491" s="1569"/>
      <c r="AX1491" s="1569"/>
      <c r="AY1491" s="1569"/>
      <c r="AZ1491" s="1569"/>
      <c r="BA1491" s="1569"/>
      <c r="BB1491" s="1569"/>
      <c r="BC1491" s="1569"/>
      <c r="BD1491" s="1569"/>
      <c r="BE1491" s="1569"/>
      <c r="BF1491" s="1569"/>
      <c r="BG1491" s="1569"/>
      <c r="BH1491" s="2386"/>
      <c r="BI1491" s="2386"/>
      <c r="BJ1491" s="2386"/>
      <c r="BK1491" s="2386"/>
      <c r="BL1491" s="2386"/>
      <c r="BM1491" s="2386"/>
      <c r="BN1491" s="2386"/>
      <c r="BO1491" s="2412"/>
      <c r="BP1491" s="2393"/>
      <c r="BQ1491" s="2393"/>
      <c r="BR1491" s="2393"/>
      <c r="BS1491" s="2393"/>
      <c r="BT1491" s="2393"/>
      <c r="BU1491" s="2393"/>
      <c r="BV1491" s="2393"/>
      <c r="BW1491" s="2393"/>
      <c r="BX1491" s="2393"/>
      <c r="BY1491" s="2393"/>
      <c r="BZ1491" s="2393"/>
      <c r="CA1491" s="2393"/>
      <c r="CB1491" s="2393"/>
      <c r="CC1491" s="2393"/>
      <c r="CD1491" s="2395"/>
      <c r="CE1491" s="86"/>
      <c r="CF1491" s="86"/>
      <c r="CG1491" s="77"/>
      <c r="CL1491" s="85"/>
      <c r="CM1491" s="85"/>
      <c r="CN1491" s="85"/>
      <c r="CO1491" s="85"/>
      <c r="CP1491" s="85"/>
      <c r="CQ1491" s="85"/>
      <c r="CR1491" s="85"/>
      <c r="CS1491" s="85"/>
      <c r="CT1491" s="85"/>
    </row>
    <row r="1492" spans="1:100" ht="12" customHeight="1" x14ac:dyDescent="0.2">
      <c r="A1492" s="132" t="str">
        <f>+IF('⑧一覧からの作成用データ（異動届）'!$AC$57="印刷ＯＫ→",1,"")</f>
        <v/>
      </c>
      <c r="B1492" s="2413"/>
      <c r="C1492" s="2413"/>
      <c r="D1492" s="2396"/>
      <c r="E1492" s="2396"/>
      <c r="F1492" s="2413"/>
      <c r="G1492" s="2413"/>
      <c r="H1492" s="2396"/>
      <c r="I1492" s="2396"/>
      <c r="J1492" s="486"/>
      <c r="K1492" s="2165" t="s">
        <v>447</v>
      </c>
      <c r="L1492" s="1564"/>
      <c r="M1492" s="1564"/>
      <c r="N1492" s="1564"/>
      <c r="O1492" s="1564"/>
      <c r="P1492" s="2378" t="s">
        <v>19</v>
      </c>
      <c r="Q1492" s="2378"/>
      <c r="R1492" s="2378"/>
      <c r="S1492" s="2378"/>
      <c r="T1492" s="2378"/>
      <c r="U1492" s="2378"/>
      <c r="V1492" s="2378"/>
      <c r="W1492" s="2378"/>
      <c r="X1492" s="2378"/>
      <c r="Y1492" s="2379"/>
      <c r="Z1492" s="2404"/>
      <c r="AA1492" s="2405"/>
      <c r="AB1492" s="1640"/>
      <c r="AC1492" s="1590"/>
      <c r="AD1492" s="1590"/>
      <c r="AE1492" s="1590"/>
      <c r="AF1492" s="1590"/>
      <c r="AG1492" s="1641"/>
      <c r="AH1492" s="1568"/>
      <c r="AI1492" s="1569"/>
      <c r="AJ1492" s="1569"/>
      <c r="AK1492" s="1569"/>
      <c r="AL1492" s="1569"/>
      <c r="AM1492" s="1569"/>
      <c r="AN1492" s="1569"/>
      <c r="AO1492" s="1569"/>
      <c r="AP1492" s="1569"/>
      <c r="AQ1492" s="1569"/>
      <c r="AR1492" s="1569"/>
      <c r="AS1492" s="1569"/>
      <c r="AT1492" s="1569"/>
      <c r="AU1492" s="1569"/>
      <c r="AV1492" s="1569"/>
      <c r="AW1492" s="1569"/>
      <c r="AX1492" s="1569"/>
      <c r="AY1492" s="1569"/>
      <c r="AZ1492" s="1569"/>
      <c r="BA1492" s="1569"/>
      <c r="BB1492" s="1569"/>
      <c r="BC1492" s="1569"/>
      <c r="BD1492" s="1569"/>
      <c r="BE1492" s="1569"/>
      <c r="BF1492" s="1569"/>
      <c r="BG1492" s="1569"/>
      <c r="BH1492" s="1561" t="s">
        <v>493</v>
      </c>
      <c r="BI1492" s="1561"/>
      <c r="BJ1492" s="1561"/>
      <c r="BK1492" s="1561"/>
      <c r="BL1492" s="1561"/>
      <c r="BM1492" s="1561"/>
      <c r="BN1492" s="1561"/>
      <c r="BO1492" s="2380" t="s">
        <v>463</v>
      </c>
      <c r="BP1492" s="2381"/>
      <c r="BQ1492" s="2381"/>
      <c r="BR1492" s="2381"/>
      <c r="BS1492" s="2381"/>
      <c r="BT1492" s="2381"/>
      <c r="BU1492" s="2381"/>
      <c r="BV1492" s="2381"/>
      <c r="BW1492" s="2381"/>
      <c r="BX1492" s="2381"/>
      <c r="BY1492" s="2381"/>
      <c r="BZ1492" s="2381"/>
      <c r="CA1492" s="2381"/>
      <c r="CB1492" s="2381"/>
      <c r="CC1492" s="2381"/>
      <c r="CD1492" s="2382"/>
      <c r="CE1492" s="78"/>
      <c r="CF1492" s="78"/>
      <c r="CG1492" s="77"/>
      <c r="CL1492" s="85"/>
      <c r="CM1492" s="85"/>
      <c r="CN1492" s="85"/>
      <c r="CO1492" s="85"/>
      <c r="CP1492" s="85"/>
      <c r="CQ1492" s="85"/>
      <c r="CR1492" s="85"/>
      <c r="CS1492" s="85"/>
      <c r="CT1492" s="85"/>
    </row>
    <row r="1493" spans="1:100" ht="12" customHeight="1" x14ac:dyDescent="0.2">
      <c r="A1493" s="132" t="str">
        <f>+IF('⑧一覧からの作成用データ（異動届）'!$AC$57="印刷ＯＫ→",1,"")</f>
        <v/>
      </c>
      <c r="B1493" s="2413"/>
      <c r="C1493" s="2413"/>
      <c r="D1493" s="2396"/>
      <c r="E1493" s="2396"/>
      <c r="F1493" s="2413"/>
      <c r="G1493" s="2413"/>
      <c r="H1493" s="2396"/>
      <c r="I1493" s="2396"/>
      <c r="J1493" s="486"/>
      <c r="K1493" s="2165"/>
      <c r="L1493" s="1564"/>
      <c r="M1493" s="1564"/>
      <c r="N1493" s="1564"/>
      <c r="O1493" s="1564"/>
      <c r="P1493" s="2378"/>
      <c r="Q1493" s="2378"/>
      <c r="R1493" s="2378"/>
      <c r="S1493" s="2378"/>
      <c r="T1493" s="2378"/>
      <c r="U1493" s="2378"/>
      <c r="V1493" s="2378"/>
      <c r="W1493" s="2378"/>
      <c r="X1493" s="2378"/>
      <c r="Y1493" s="2379"/>
      <c r="Z1493" s="2404"/>
      <c r="AA1493" s="2405"/>
      <c r="AB1493" s="1637"/>
      <c r="AC1493" s="1638"/>
      <c r="AD1493" s="1638"/>
      <c r="AE1493" s="1638"/>
      <c r="AF1493" s="1638"/>
      <c r="AG1493" s="1642"/>
      <c r="AH1493" s="1570"/>
      <c r="AI1493" s="1571"/>
      <c r="AJ1493" s="1571"/>
      <c r="AK1493" s="1571"/>
      <c r="AL1493" s="1571"/>
      <c r="AM1493" s="1571"/>
      <c r="AN1493" s="1571"/>
      <c r="AO1493" s="1571"/>
      <c r="AP1493" s="1571"/>
      <c r="AQ1493" s="1571"/>
      <c r="AR1493" s="1571"/>
      <c r="AS1493" s="1571"/>
      <c r="AT1493" s="1571"/>
      <c r="AU1493" s="1571"/>
      <c r="AV1493" s="1571"/>
      <c r="AW1493" s="1571"/>
      <c r="AX1493" s="1571"/>
      <c r="AY1493" s="1571"/>
      <c r="AZ1493" s="1571"/>
      <c r="BA1493" s="1571"/>
      <c r="BB1493" s="1571"/>
      <c r="BC1493" s="1571"/>
      <c r="BD1493" s="1571"/>
      <c r="BE1493" s="1571"/>
      <c r="BF1493" s="1571"/>
      <c r="BG1493" s="1571"/>
      <c r="BH1493" s="1561"/>
      <c r="BI1493" s="1561"/>
      <c r="BJ1493" s="1561"/>
      <c r="BK1493" s="1561"/>
      <c r="BL1493" s="1561"/>
      <c r="BM1493" s="1561"/>
      <c r="BN1493" s="1561"/>
      <c r="BO1493" s="2383"/>
      <c r="BP1493" s="2384"/>
      <c r="BQ1493" s="2384"/>
      <c r="BR1493" s="2384"/>
      <c r="BS1493" s="2384"/>
      <c r="BT1493" s="2384"/>
      <c r="BU1493" s="2384"/>
      <c r="BV1493" s="2384"/>
      <c r="BW1493" s="2384"/>
      <c r="BX1493" s="2384"/>
      <c r="BY1493" s="2384"/>
      <c r="BZ1493" s="2384"/>
      <c r="CA1493" s="2384"/>
      <c r="CB1493" s="2384"/>
      <c r="CC1493" s="2384"/>
      <c r="CD1493" s="2385"/>
      <c r="CE1493" s="78"/>
      <c r="CF1493" s="78"/>
      <c r="CG1493" s="77"/>
      <c r="CL1493" s="85"/>
      <c r="CM1493" s="85"/>
      <c r="CN1493" s="85"/>
      <c r="CO1493" s="85"/>
      <c r="CP1493" s="85"/>
      <c r="CQ1493" s="85"/>
      <c r="CR1493" s="85"/>
      <c r="CS1493" s="85"/>
      <c r="CT1493" s="85"/>
    </row>
    <row r="1494" spans="1:100" ht="13.5" customHeight="1" x14ac:dyDescent="0.2">
      <c r="A1494" s="132" t="str">
        <f>+IF('⑧一覧からの作成用データ（異動届）'!$AC$57="印刷ＯＫ→",1,"")</f>
        <v/>
      </c>
      <c r="B1494" s="2413"/>
      <c r="C1494" s="2413"/>
      <c r="D1494" s="2396"/>
      <c r="E1494" s="2396"/>
      <c r="F1494" s="2413"/>
      <c r="G1494" s="2413"/>
      <c r="H1494" s="2396"/>
      <c r="I1494" s="2396"/>
      <c r="J1494" s="486"/>
      <c r="K1494" s="47"/>
      <c r="L1494" s="76"/>
      <c r="M1494" s="76"/>
      <c r="N1494" s="76"/>
      <c r="O1494" s="76"/>
      <c r="P1494" s="76"/>
      <c r="Q1494" s="76"/>
      <c r="R1494" s="76"/>
      <c r="S1494" s="76"/>
      <c r="T1494" s="76"/>
      <c r="U1494" s="76"/>
      <c r="V1494" s="76"/>
      <c r="W1494" s="76"/>
      <c r="X1494" s="76"/>
      <c r="Y1494" s="48"/>
      <c r="Z1494" s="2404"/>
      <c r="AA1494" s="2405"/>
      <c r="AB1494" s="1634" t="s">
        <v>494</v>
      </c>
      <c r="AC1494" s="1634"/>
      <c r="AD1494" s="1634"/>
      <c r="AE1494" s="1634"/>
      <c r="AF1494" s="1634"/>
      <c r="AG1494" s="1634"/>
      <c r="AH1494" s="1610" t="str">
        <f>①伊勢崎市における事業所基本情報!$I$20&amp;""</f>
        <v/>
      </c>
      <c r="AI1494" s="1611"/>
      <c r="AJ1494" s="1611"/>
      <c r="AK1494" s="1611"/>
      <c r="AL1494" s="1611"/>
      <c r="AM1494" s="1611"/>
      <c r="AN1494" s="1611"/>
      <c r="AO1494" s="1611"/>
      <c r="AP1494" s="1611"/>
      <c r="AQ1494" s="1611"/>
      <c r="AR1494" s="1611"/>
      <c r="AS1494" s="1611"/>
      <c r="AT1494" s="1611"/>
      <c r="AU1494" s="1611"/>
      <c r="AV1494" s="1611"/>
      <c r="AW1494" s="1611"/>
      <c r="AX1494" s="1611"/>
      <c r="AY1494" s="1611"/>
      <c r="AZ1494" s="1611"/>
      <c r="BA1494" s="1611"/>
      <c r="BB1494" s="1611"/>
      <c r="BC1494" s="1611"/>
      <c r="BD1494" s="1611"/>
      <c r="BE1494" s="1611"/>
      <c r="BF1494" s="1611"/>
      <c r="BG1494" s="1612"/>
      <c r="BH1494" s="2386" t="s">
        <v>495</v>
      </c>
      <c r="BI1494" s="2386"/>
      <c r="BJ1494" s="2386"/>
      <c r="BK1494" s="2386"/>
      <c r="BL1494" s="1550" t="s">
        <v>33</v>
      </c>
      <c r="BM1494" s="1550"/>
      <c r="BN1494" s="1550"/>
      <c r="BO1494" s="2388" t="str">
        <f>①伊勢崎市における事業所基本情報!$I$35&amp;""</f>
        <v/>
      </c>
      <c r="BP1494" s="1614"/>
      <c r="BQ1494" s="1614"/>
      <c r="BR1494" s="1614"/>
      <c r="BS1494" s="1614"/>
      <c r="BT1494" s="1614"/>
      <c r="BU1494" s="1614"/>
      <c r="BV1494" s="1614"/>
      <c r="BW1494" s="1614"/>
      <c r="BX1494" s="1614"/>
      <c r="BY1494" s="1614"/>
      <c r="BZ1494" s="1614"/>
      <c r="CA1494" s="1614"/>
      <c r="CB1494" s="1614"/>
      <c r="CC1494" s="1614"/>
      <c r="CD1494" s="2389"/>
      <c r="CE1494" s="78"/>
      <c r="CF1494" s="78"/>
      <c r="CG1494" s="77"/>
      <c r="CL1494" s="85"/>
    </row>
    <row r="1495" spans="1:100" ht="12" customHeight="1" x14ac:dyDescent="0.2">
      <c r="A1495" s="132" t="str">
        <f>+IF('⑧一覧からの作成用データ（異動届）'!$AC$57="印刷ＯＫ→",1,"")</f>
        <v/>
      </c>
      <c r="B1495" s="2413"/>
      <c r="C1495" s="2413"/>
      <c r="D1495" s="2396"/>
      <c r="E1495" s="2396"/>
      <c r="F1495" s="2413"/>
      <c r="G1495" s="2413"/>
      <c r="H1495" s="2396"/>
      <c r="I1495" s="2396"/>
      <c r="J1495" s="486"/>
      <c r="K1495" s="2438">
        <f ca="1">IF('⑧一覧からの作成用データ（異動届）'!$B$31="","",'⑧一覧からの作成用データ（異動届）'!$B$31)</f>
        <v>45617</v>
      </c>
      <c r="L1495" s="2439"/>
      <c r="M1495" s="2439"/>
      <c r="N1495" s="2439"/>
      <c r="O1495" s="2439"/>
      <c r="P1495" s="2439"/>
      <c r="Q1495" s="2439"/>
      <c r="R1495" s="2439"/>
      <c r="S1495" s="2439"/>
      <c r="T1495" s="2439"/>
      <c r="U1495" s="2439"/>
      <c r="V1495" s="2439"/>
      <c r="W1495" s="2439"/>
      <c r="X1495" s="2439"/>
      <c r="Y1495" s="2440"/>
      <c r="Z1495" s="2404"/>
      <c r="AA1495" s="2405"/>
      <c r="AB1495" s="2441" t="s">
        <v>484</v>
      </c>
      <c r="AC1495" s="2441"/>
      <c r="AD1495" s="2441"/>
      <c r="AE1495" s="2441"/>
      <c r="AF1495" s="2441"/>
      <c r="AG1495" s="2441"/>
      <c r="AH1495" s="2442" t="str">
        <f>①伊勢崎市における事業所基本情報!$I$22&amp;""</f>
        <v/>
      </c>
      <c r="AI1495" s="2442"/>
      <c r="AJ1495" s="2442"/>
      <c r="AK1495" s="2442"/>
      <c r="AL1495" s="2442"/>
      <c r="AM1495" s="2442"/>
      <c r="AN1495" s="2442"/>
      <c r="AO1495" s="2442"/>
      <c r="AP1495" s="2442"/>
      <c r="AQ1495" s="2442"/>
      <c r="AR1495" s="2442"/>
      <c r="AS1495" s="2442"/>
      <c r="AT1495" s="2442"/>
      <c r="AU1495" s="2442"/>
      <c r="AV1495" s="2442"/>
      <c r="AW1495" s="2442"/>
      <c r="AX1495" s="2442"/>
      <c r="AY1495" s="2442"/>
      <c r="AZ1495" s="2442"/>
      <c r="BA1495" s="2442"/>
      <c r="BB1495" s="2442"/>
      <c r="BC1495" s="2442"/>
      <c r="BD1495" s="2442"/>
      <c r="BE1495" s="2442"/>
      <c r="BF1495" s="2442"/>
      <c r="BG1495" s="2442"/>
      <c r="BH1495" s="2386"/>
      <c r="BI1495" s="2386"/>
      <c r="BJ1495" s="2386"/>
      <c r="BK1495" s="2386"/>
      <c r="BL1495" s="1550"/>
      <c r="BM1495" s="1550"/>
      <c r="BN1495" s="1550"/>
      <c r="BO1495" s="2390"/>
      <c r="BP1495" s="1616"/>
      <c r="BQ1495" s="1616"/>
      <c r="BR1495" s="1616"/>
      <c r="BS1495" s="1616"/>
      <c r="BT1495" s="1616"/>
      <c r="BU1495" s="1616"/>
      <c r="BV1495" s="1616"/>
      <c r="BW1495" s="1616"/>
      <c r="BX1495" s="1616"/>
      <c r="BY1495" s="1616"/>
      <c r="BZ1495" s="1616"/>
      <c r="CA1495" s="1616"/>
      <c r="CB1495" s="1616"/>
      <c r="CC1495" s="1616"/>
      <c r="CD1495" s="2391"/>
      <c r="CE1495" s="78"/>
      <c r="CF1495" s="78"/>
      <c r="CG1495" s="77"/>
      <c r="CL1495" s="85"/>
    </row>
    <row r="1496" spans="1:100" ht="12" customHeight="1" x14ac:dyDescent="0.2">
      <c r="A1496" s="132" t="str">
        <f>+IF('⑧一覧からの作成用データ（異動届）'!$AC$57="印刷ＯＫ→",1,"")</f>
        <v/>
      </c>
      <c r="B1496" s="2413"/>
      <c r="C1496" s="2413"/>
      <c r="D1496" s="2396"/>
      <c r="E1496" s="2396"/>
      <c r="F1496" s="2413"/>
      <c r="G1496" s="2413"/>
      <c r="H1496" s="2396"/>
      <c r="I1496" s="2396"/>
      <c r="J1496" s="486"/>
      <c r="K1496" s="2438"/>
      <c r="L1496" s="2439"/>
      <c r="M1496" s="2439"/>
      <c r="N1496" s="2439"/>
      <c r="O1496" s="2439"/>
      <c r="P1496" s="2439"/>
      <c r="Q1496" s="2439"/>
      <c r="R1496" s="2439"/>
      <c r="S1496" s="2439"/>
      <c r="T1496" s="2439"/>
      <c r="U1496" s="2439"/>
      <c r="V1496" s="2439"/>
      <c r="W1496" s="2439"/>
      <c r="X1496" s="2439"/>
      <c r="Y1496" s="2440"/>
      <c r="Z1496" s="2404"/>
      <c r="AA1496" s="2405"/>
      <c r="AB1496" s="1550"/>
      <c r="AC1496" s="1550"/>
      <c r="AD1496" s="1550"/>
      <c r="AE1496" s="1550"/>
      <c r="AF1496" s="1550"/>
      <c r="AG1496" s="1550"/>
      <c r="AH1496" s="2443"/>
      <c r="AI1496" s="2443"/>
      <c r="AJ1496" s="2443"/>
      <c r="AK1496" s="2443"/>
      <c r="AL1496" s="2443"/>
      <c r="AM1496" s="2443"/>
      <c r="AN1496" s="2443"/>
      <c r="AO1496" s="2443"/>
      <c r="AP1496" s="2443"/>
      <c r="AQ1496" s="2443"/>
      <c r="AR1496" s="2443"/>
      <c r="AS1496" s="2443"/>
      <c r="AT1496" s="2443"/>
      <c r="AU1496" s="2443"/>
      <c r="AV1496" s="2443"/>
      <c r="AW1496" s="2443"/>
      <c r="AX1496" s="2443"/>
      <c r="AY1496" s="2443"/>
      <c r="AZ1496" s="2443"/>
      <c r="BA1496" s="2443"/>
      <c r="BB1496" s="2443"/>
      <c r="BC1496" s="2443"/>
      <c r="BD1496" s="2443"/>
      <c r="BE1496" s="2443"/>
      <c r="BF1496" s="2443"/>
      <c r="BG1496" s="2443"/>
      <c r="BH1496" s="2386"/>
      <c r="BI1496" s="2386"/>
      <c r="BJ1496" s="2386"/>
      <c r="BK1496" s="2386"/>
      <c r="BL1496" s="1550" t="s">
        <v>3</v>
      </c>
      <c r="BM1496" s="1550"/>
      <c r="BN1496" s="1550"/>
      <c r="BO1496" s="1708" t="str">
        <f>①伊勢崎市における事業所基本情報!$I$37&amp;""</f>
        <v/>
      </c>
      <c r="BP1496" s="1709"/>
      <c r="BQ1496" s="1709"/>
      <c r="BR1496" s="1709"/>
      <c r="BS1496" s="1709"/>
      <c r="BT1496" s="1709"/>
      <c r="BU1496" s="1709"/>
      <c r="BV1496" s="1709"/>
      <c r="BW1496" s="1709"/>
      <c r="BX1496" s="1709"/>
      <c r="BY1496" s="1709"/>
      <c r="BZ1496" s="1709"/>
      <c r="CA1496" s="1709"/>
      <c r="CB1496" s="1709"/>
      <c r="CC1496" s="1709"/>
      <c r="CD1496" s="2444"/>
      <c r="CE1496" s="78"/>
      <c r="CF1496" s="78"/>
      <c r="CG1496" s="77"/>
      <c r="CL1496" s="85"/>
      <c r="CM1496" s="85"/>
    </row>
    <row r="1497" spans="1:100" ht="12" customHeight="1" x14ac:dyDescent="0.2">
      <c r="A1497" s="132" t="str">
        <f>+IF('⑧一覧からの作成用データ（異動届）'!$AC$57="印刷ＯＫ→",1,"")</f>
        <v/>
      </c>
      <c r="B1497" s="2413"/>
      <c r="C1497" s="2413"/>
      <c r="D1497" s="2396"/>
      <c r="E1497" s="2396"/>
      <c r="F1497" s="2413"/>
      <c r="G1497" s="2413"/>
      <c r="H1497" s="2396"/>
      <c r="I1497" s="2396"/>
      <c r="J1497" s="486"/>
      <c r="K1497" s="2438"/>
      <c r="L1497" s="2439"/>
      <c r="M1497" s="2439"/>
      <c r="N1497" s="2439"/>
      <c r="O1497" s="2439"/>
      <c r="P1497" s="2439"/>
      <c r="Q1497" s="2439"/>
      <c r="R1497" s="2439"/>
      <c r="S1497" s="2439"/>
      <c r="T1497" s="2439"/>
      <c r="U1497" s="2439"/>
      <c r="V1497" s="2439"/>
      <c r="W1497" s="2439"/>
      <c r="X1497" s="2439"/>
      <c r="Y1497" s="2440"/>
      <c r="Z1497" s="2404"/>
      <c r="AA1497" s="2405"/>
      <c r="AB1497" s="1550"/>
      <c r="AC1497" s="1550"/>
      <c r="AD1497" s="1550"/>
      <c r="AE1497" s="1550"/>
      <c r="AF1497" s="1550"/>
      <c r="AG1497" s="1550"/>
      <c r="AH1497" s="2443"/>
      <c r="AI1497" s="2443"/>
      <c r="AJ1497" s="2443"/>
      <c r="AK1497" s="2443"/>
      <c r="AL1497" s="2443"/>
      <c r="AM1497" s="2443"/>
      <c r="AN1497" s="2443"/>
      <c r="AO1497" s="2443"/>
      <c r="AP1497" s="2443"/>
      <c r="AQ1497" s="2443"/>
      <c r="AR1497" s="2443"/>
      <c r="AS1497" s="2443"/>
      <c r="AT1497" s="2443"/>
      <c r="AU1497" s="2443"/>
      <c r="AV1497" s="2443"/>
      <c r="AW1497" s="2443"/>
      <c r="AX1497" s="2443"/>
      <c r="AY1497" s="2443"/>
      <c r="AZ1497" s="2443"/>
      <c r="BA1497" s="2443"/>
      <c r="BB1497" s="2443"/>
      <c r="BC1497" s="2443"/>
      <c r="BD1497" s="2443"/>
      <c r="BE1497" s="2443"/>
      <c r="BF1497" s="2443"/>
      <c r="BG1497" s="2443"/>
      <c r="BH1497" s="2386"/>
      <c r="BI1497" s="2386"/>
      <c r="BJ1497" s="2386"/>
      <c r="BK1497" s="2386"/>
      <c r="BL1497" s="1550"/>
      <c r="BM1497" s="1550"/>
      <c r="BN1497" s="1550"/>
      <c r="BO1497" s="1711"/>
      <c r="BP1497" s="1712"/>
      <c r="BQ1497" s="1712"/>
      <c r="BR1497" s="1712"/>
      <c r="BS1497" s="1712"/>
      <c r="BT1497" s="1712"/>
      <c r="BU1497" s="1712"/>
      <c r="BV1497" s="1712"/>
      <c r="BW1497" s="1712"/>
      <c r="BX1497" s="1712"/>
      <c r="BY1497" s="1712"/>
      <c r="BZ1497" s="1712"/>
      <c r="CA1497" s="1712"/>
      <c r="CB1497" s="1712"/>
      <c r="CC1497" s="1712"/>
      <c r="CD1497" s="2445"/>
      <c r="CE1497" s="78"/>
      <c r="CF1497" s="78"/>
      <c r="CG1497" s="77"/>
      <c r="CL1497" s="85"/>
      <c r="CM1497" s="85"/>
    </row>
    <row r="1498" spans="1:100" ht="12" customHeight="1" x14ac:dyDescent="0.2">
      <c r="A1498" s="132" t="str">
        <f>+IF('⑧一覧からの作成用データ（異動届）'!$AC$57="印刷ＯＫ→",1,"")</f>
        <v/>
      </c>
      <c r="B1498" s="2413"/>
      <c r="C1498" s="2413"/>
      <c r="D1498" s="2396"/>
      <c r="E1498" s="2396"/>
      <c r="F1498" s="2413"/>
      <c r="G1498" s="2413"/>
      <c r="H1498" s="2396"/>
      <c r="I1498" s="2396"/>
      <c r="J1498" s="486"/>
      <c r="K1498" s="47"/>
      <c r="L1498" s="76"/>
      <c r="M1498" s="76"/>
      <c r="N1498" s="76"/>
      <c r="O1498" s="76"/>
      <c r="P1498" s="76"/>
      <c r="Q1498" s="76"/>
      <c r="R1498" s="76"/>
      <c r="S1498" s="76"/>
      <c r="T1498" s="76"/>
      <c r="U1498" s="76"/>
      <c r="V1498" s="76"/>
      <c r="W1498" s="76"/>
      <c r="X1498" s="76"/>
      <c r="Y1498" s="48"/>
      <c r="Z1498" s="2404"/>
      <c r="AA1498" s="2405"/>
      <c r="AB1498" s="1550" t="s">
        <v>496</v>
      </c>
      <c r="AC1498" s="1550"/>
      <c r="AD1498" s="1550"/>
      <c r="AE1498" s="1550"/>
      <c r="AF1498" s="1550"/>
      <c r="AG1498" s="1550"/>
      <c r="AH1498" s="1543" t="str">
        <f>①伊勢崎市における事業所基本情報!$CG$35&amp;""</f>
        <v/>
      </c>
      <c r="AI1498" s="1544"/>
      <c r="AJ1498" s="1543" t="str">
        <f>①伊勢崎市における事業所基本情報!$CH$35&amp;""</f>
        <v/>
      </c>
      <c r="AK1498" s="1544"/>
      <c r="AL1498" s="1543" t="str">
        <f>①伊勢崎市における事業所基本情報!$CI$35&amp;""</f>
        <v/>
      </c>
      <c r="AM1498" s="1544"/>
      <c r="AN1498" s="1543" t="str">
        <f>①伊勢崎市における事業所基本情報!$CJ$35&amp;""</f>
        <v/>
      </c>
      <c r="AO1498" s="1544"/>
      <c r="AP1498" s="1543" t="str">
        <f>①伊勢崎市における事業所基本情報!$CK$35&amp;""</f>
        <v/>
      </c>
      <c r="AQ1498" s="1544"/>
      <c r="AR1498" s="1543" t="str">
        <f>①伊勢崎市における事業所基本情報!$CL$35&amp;""</f>
        <v/>
      </c>
      <c r="AS1498" s="1544"/>
      <c r="AT1498" s="1543" t="str">
        <f>①伊勢崎市における事業所基本情報!$CM$35&amp;""</f>
        <v/>
      </c>
      <c r="AU1498" s="1544"/>
      <c r="AV1498" s="1543" t="str">
        <f>①伊勢崎市における事業所基本情報!$CN$35&amp;""</f>
        <v/>
      </c>
      <c r="AW1498" s="1544"/>
      <c r="AX1498" s="1543" t="str">
        <f>①伊勢崎市における事業所基本情報!$CO$35&amp;""</f>
        <v/>
      </c>
      <c r="AY1498" s="1544"/>
      <c r="AZ1498" s="1543" t="str">
        <f>①伊勢崎市における事業所基本情報!$CP$35&amp;""</f>
        <v/>
      </c>
      <c r="BA1498" s="1544"/>
      <c r="BB1498" s="1543" t="str">
        <f>①伊勢崎市における事業所基本情報!$CQ$35&amp;""</f>
        <v/>
      </c>
      <c r="BC1498" s="1544"/>
      <c r="BD1498" s="1543" t="str">
        <f>①伊勢崎市における事業所基本情報!$CR$35&amp;""</f>
        <v/>
      </c>
      <c r="BE1498" s="1544"/>
      <c r="BF1498" s="1736" t="str">
        <f>①伊勢崎市における事業所基本情報!$CS$35&amp;""</f>
        <v/>
      </c>
      <c r="BG1498" s="1737"/>
      <c r="BH1498" s="2386"/>
      <c r="BI1498" s="2386"/>
      <c r="BJ1498" s="2386"/>
      <c r="BK1498" s="2386"/>
      <c r="BL1498" s="1550" t="s">
        <v>4</v>
      </c>
      <c r="BM1498" s="1550"/>
      <c r="BN1498" s="1550"/>
      <c r="BO1498" s="1714" t="str">
        <f>①伊勢崎市における事業所基本情報!$I$39&amp;""</f>
        <v/>
      </c>
      <c r="BP1498" s="1715"/>
      <c r="BQ1498" s="1715"/>
      <c r="BR1498" s="1715"/>
      <c r="BS1498" s="1715"/>
      <c r="BT1498" s="1715"/>
      <c r="BU1498" s="1715"/>
      <c r="BV1498" s="1715"/>
      <c r="BW1498" s="1715"/>
      <c r="BX1498" s="1715"/>
      <c r="BY1498" s="1715"/>
      <c r="BZ1498" s="1715"/>
      <c r="CA1498" s="1715"/>
      <c r="CB1498" s="1715"/>
      <c r="CC1498" s="1715"/>
      <c r="CD1498" s="2340"/>
      <c r="CE1498" s="78"/>
      <c r="CF1498" s="78"/>
      <c r="CL1498" s="85"/>
      <c r="CM1498" s="85"/>
      <c r="CN1498" s="85"/>
      <c r="CO1498" s="85"/>
      <c r="CP1498" s="85"/>
      <c r="CQ1498" s="85"/>
      <c r="CR1498" s="85"/>
      <c r="CS1498" s="85"/>
      <c r="CT1498" s="85"/>
    </row>
    <row r="1499" spans="1:100" ht="12" customHeight="1" thickBot="1" x14ac:dyDescent="0.25">
      <c r="A1499" s="132" t="str">
        <f>+IF('⑧一覧からの作成用データ（異動届）'!$AC$57="印刷ＯＫ→",1,"")</f>
        <v/>
      </c>
      <c r="B1499" s="2413"/>
      <c r="C1499" s="2413"/>
      <c r="D1499" s="2396"/>
      <c r="E1499" s="2396"/>
      <c r="F1499" s="2413"/>
      <c r="G1499" s="2413"/>
      <c r="H1499" s="2396"/>
      <c r="I1499" s="2396"/>
      <c r="J1499" s="486"/>
      <c r="K1499" s="49"/>
      <c r="L1499" s="19"/>
      <c r="M1499" s="19"/>
      <c r="N1499" s="19"/>
      <c r="O1499" s="19"/>
      <c r="P1499" s="19"/>
      <c r="Q1499" s="19"/>
      <c r="R1499" s="19"/>
      <c r="S1499" s="19"/>
      <c r="T1499" s="19"/>
      <c r="U1499" s="19"/>
      <c r="V1499" s="19"/>
      <c r="W1499" s="19"/>
      <c r="X1499" s="19"/>
      <c r="Y1499" s="50"/>
      <c r="Z1499" s="2406"/>
      <c r="AA1499" s="2407"/>
      <c r="AB1499" s="1550"/>
      <c r="AC1499" s="1550"/>
      <c r="AD1499" s="1550"/>
      <c r="AE1499" s="1550"/>
      <c r="AF1499" s="1550"/>
      <c r="AG1499" s="1550"/>
      <c r="AH1499" s="1620"/>
      <c r="AI1499" s="1621"/>
      <c r="AJ1499" s="1620"/>
      <c r="AK1499" s="1621"/>
      <c r="AL1499" s="1620"/>
      <c r="AM1499" s="1621"/>
      <c r="AN1499" s="1545"/>
      <c r="AO1499" s="1546"/>
      <c r="AP1499" s="1545"/>
      <c r="AQ1499" s="1546"/>
      <c r="AR1499" s="1545"/>
      <c r="AS1499" s="1546"/>
      <c r="AT1499" s="1545"/>
      <c r="AU1499" s="1546"/>
      <c r="AV1499" s="1545"/>
      <c r="AW1499" s="1546"/>
      <c r="AX1499" s="1545"/>
      <c r="AY1499" s="1546"/>
      <c r="AZ1499" s="1545"/>
      <c r="BA1499" s="1546"/>
      <c r="BB1499" s="1545"/>
      <c r="BC1499" s="1546"/>
      <c r="BD1499" s="1545"/>
      <c r="BE1499" s="1546"/>
      <c r="BF1499" s="1738"/>
      <c r="BG1499" s="1543"/>
      <c r="BH1499" s="2387"/>
      <c r="BI1499" s="2387"/>
      <c r="BJ1499" s="2387"/>
      <c r="BK1499" s="2387"/>
      <c r="BL1499" s="1634"/>
      <c r="BM1499" s="1634"/>
      <c r="BN1499" s="1634"/>
      <c r="BO1499" s="2341"/>
      <c r="BP1499" s="2342"/>
      <c r="BQ1499" s="2342"/>
      <c r="BR1499" s="2342"/>
      <c r="BS1499" s="2342"/>
      <c r="BT1499" s="2342"/>
      <c r="BU1499" s="2342"/>
      <c r="BV1499" s="2342"/>
      <c r="BW1499" s="2342"/>
      <c r="BX1499" s="2342"/>
      <c r="BY1499" s="2342"/>
      <c r="BZ1499" s="2342"/>
      <c r="CA1499" s="2342"/>
      <c r="CB1499" s="2342"/>
      <c r="CC1499" s="2342"/>
      <c r="CD1499" s="2343"/>
      <c r="CE1499" s="78"/>
      <c r="CF1499" s="78"/>
      <c r="CG1499" s="77"/>
      <c r="CH1499" s="77"/>
      <c r="CN1499" s="85"/>
      <c r="CO1499" s="85"/>
      <c r="CP1499" s="85"/>
      <c r="CQ1499" s="85"/>
      <c r="CR1499" s="85"/>
      <c r="CS1499" s="85"/>
      <c r="CT1499" s="85"/>
      <c r="CU1499" s="85"/>
      <c r="CV1499" s="85"/>
    </row>
    <row r="1500" spans="1:100" ht="13.5" customHeight="1" x14ac:dyDescent="0.2">
      <c r="A1500" s="132" t="str">
        <f>+IF('⑧一覧からの作成用データ（異動届）'!$AC$57="印刷ＯＫ→",1,"")</f>
        <v/>
      </c>
      <c r="B1500" s="2413"/>
      <c r="C1500" s="2413"/>
      <c r="D1500" s="2396"/>
      <c r="E1500" s="2396"/>
      <c r="F1500" s="2413"/>
      <c r="G1500" s="2413"/>
      <c r="H1500" s="2396"/>
      <c r="I1500" s="2396"/>
      <c r="J1500" s="486"/>
      <c r="K1500" s="2344" t="s">
        <v>22</v>
      </c>
      <c r="L1500" s="2344"/>
      <c r="M1500" s="697" t="s">
        <v>558</v>
      </c>
      <c r="N1500" s="2051"/>
      <c r="O1500" s="2051"/>
      <c r="P1500" s="2051"/>
      <c r="Q1500" s="2051"/>
      <c r="R1500" s="2053"/>
      <c r="S1500" s="1680" t="str">
        <f>'⑧一覧からの作成用データ（異動届）'!$D$57&amp;""</f>
        <v/>
      </c>
      <c r="T1500" s="1681"/>
      <c r="U1500" s="1681"/>
      <c r="V1500" s="1681"/>
      <c r="W1500" s="1681"/>
      <c r="X1500" s="1681"/>
      <c r="Y1500" s="1681"/>
      <c r="Z1500" s="1681"/>
      <c r="AA1500" s="1681"/>
      <c r="AB1500" s="1681"/>
      <c r="AC1500" s="1681"/>
      <c r="AD1500" s="1681"/>
      <c r="AE1500" s="1681"/>
      <c r="AF1500" s="1681"/>
      <c r="AG1500" s="1681"/>
      <c r="AH1500" s="1681"/>
      <c r="AI1500" s="1681"/>
      <c r="AJ1500" s="1681"/>
      <c r="AK1500" s="1681"/>
      <c r="AL1500" s="1681"/>
      <c r="AM1500" s="1681"/>
      <c r="AN1500" s="2345" t="s">
        <v>71</v>
      </c>
      <c r="AO1500" s="2316"/>
      <c r="AP1500" s="2316"/>
      <c r="AQ1500" s="2316"/>
      <c r="AR1500" s="2346"/>
      <c r="AS1500" s="2316" t="s">
        <v>77</v>
      </c>
      <c r="AT1500" s="2316"/>
      <c r="AU1500" s="2316"/>
      <c r="AV1500" s="2316"/>
      <c r="AW1500" s="2346"/>
      <c r="AX1500" s="2315" t="s">
        <v>251</v>
      </c>
      <c r="AY1500" s="2316"/>
      <c r="AZ1500" s="2316"/>
      <c r="BA1500" s="2316"/>
      <c r="BB1500" s="2317"/>
      <c r="BC1500" s="2323" t="s">
        <v>72</v>
      </c>
      <c r="BD1500" s="2323"/>
      <c r="BE1500" s="2324"/>
      <c r="BF1500" s="2030" t="s">
        <v>75</v>
      </c>
      <c r="BG1500" s="2031"/>
      <c r="BH1500" s="2031"/>
      <c r="BI1500" s="2031"/>
      <c r="BJ1500" s="2031"/>
      <c r="BK1500" s="2031"/>
      <c r="BL1500" s="2031"/>
      <c r="BM1500" s="2031"/>
      <c r="BN1500" s="2031"/>
      <c r="BO1500" s="2031"/>
      <c r="BP1500" s="2032"/>
      <c r="BQ1500" s="2329" t="s">
        <v>76</v>
      </c>
      <c r="BR1500" s="2330"/>
      <c r="BS1500" s="2330"/>
      <c r="BT1500" s="2330"/>
      <c r="BU1500" s="2330"/>
      <c r="BV1500" s="2330"/>
      <c r="BW1500" s="2330"/>
      <c r="BX1500" s="2330"/>
      <c r="BY1500" s="2330"/>
      <c r="BZ1500" s="2330"/>
      <c r="CA1500" s="2330"/>
      <c r="CB1500" s="2330"/>
      <c r="CC1500" s="2330"/>
      <c r="CD1500" s="2331"/>
      <c r="CE1500" s="76"/>
      <c r="CF1500" s="76"/>
      <c r="CG1500" s="77"/>
      <c r="CH1500" s="77"/>
      <c r="CN1500" s="85"/>
      <c r="CO1500" s="85"/>
      <c r="CP1500" s="85"/>
      <c r="CQ1500" s="85"/>
      <c r="CR1500" s="85"/>
      <c r="CS1500" s="85"/>
      <c r="CT1500" s="85"/>
      <c r="CU1500" s="85"/>
      <c r="CV1500" s="85"/>
    </row>
    <row r="1501" spans="1:100" ht="13.5" customHeight="1" x14ac:dyDescent="0.2">
      <c r="A1501" s="132" t="str">
        <f>+IF('⑧一覧からの作成用データ（異動届）'!$AC$57="印刷ＯＫ→",1,"")</f>
        <v/>
      </c>
      <c r="B1501" s="2413"/>
      <c r="C1501" s="2413"/>
      <c r="D1501" s="2396"/>
      <c r="E1501" s="2396"/>
      <c r="F1501" s="2413"/>
      <c r="G1501" s="2413"/>
      <c r="H1501" s="2396"/>
      <c r="I1501" s="2396"/>
      <c r="J1501" s="486"/>
      <c r="K1501" s="2344"/>
      <c r="L1501" s="2344"/>
      <c r="M1501" s="2333" t="s">
        <v>3</v>
      </c>
      <c r="N1501" s="2334"/>
      <c r="O1501" s="2334"/>
      <c r="P1501" s="2334"/>
      <c r="Q1501" s="2334"/>
      <c r="R1501" s="2335"/>
      <c r="S1501" s="1568" t="str">
        <f>'⑧一覧からの作成用データ（異動届）'!$C$57&amp;""</f>
        <v/>
      </c>
      <c r="T1501" s="1569"/>
      <c r="U1501" s="1569"/>
      <c r="V1501" s="1569"/>
      <c r="W1501" s="1569"/>
      <c r="X1501" s="1569"/>
      <c r="Y1501" s="1569"/>
      <c r="Z1501" s="1569"/>
      <c r="AA1501" s="1569"/>
      <c r="AB1501" s="1569"/>
      <c r="AC1501" s="1569"/>
      <c r="AD1501" s="1569"/>
      <c r="AE1501" s="1569"/>
      <c r="AF1501" s="1569"/>
      <c r="AG1501" s="1569"/>
      <c r="AH1501" s="1569"/>
      <c r="AI1501" s="1569"/>
      <c r="AJ1501" s="1569"/>
      <c r="AK1501" s="1569"/>
      <c r="AL1501" s="1569"/>
      <c r="AM1501" s="1569"/>
      <c r="AN1501" s="2347"/>
      <c r="AO1501" s="1613"/>
      <c r="AP1501" s="1613"/>
      <c r="AQ1501" s="1613"/>
      <c r="AR1501" s="2348"/>
      <c r="AS1501" s="1613"/>
      <c r="AT1501" s="1613"/>
      <c r="AU1501" s="1613"/>
      <c r="AV1501" s="1613"/>
      <c r="AW1501" s="2348"/>
      <c r="AX1501" s="2318"/>
      <c r="AY1501" s="1613"/>
      <c r="AZ1501" s="1613"/>
      <c r="BA1501" s="1613"/>
      <c r="BB1501" s="2319"/>
      <c r="BC1501" s="2325"/>
      <c r="BD1501" s="2325"/>
      <c r="BE1501" s="2326"/>
      <c r="BF1501" s="2033"/>
      <c r="BG1501" s="2034"/>
      <c r="BH1501" s="2034"/>
      <c r="BI1501" s="2034"/>
      <c r="BJ1501" s="2034"/>
      <c r="BK1501" s="2034"/>
      <c r="BL1501" s="2034"/>
      <c r="BM1501" s="2034"/>
      <c r="BN1501" s="2034"/>
      <c r="BO1501" s="2034"/>
      <c r="BP1501" s="2035"/>
      <c r="BQ1501" s="2332"/>
      <c r="BR1501" s="1590"/>
      <c r="BS1501" s="1590"/>
      <c r="BT1501" s="1590"/>
      <c r="BU1501" s="1590"/>
      <c r="BV1501" s="1590"/>
      <c r="BW1501" s="1590"/>
      <c r="BX1501" s="1590"/>
      <c r="BY1501" s="1590"/>
      <c r="BZ1501" s="1590"/>
      <c r="CA1501" s="1590"/>
      <c r="CB1501" s="1590"/>
      <c r="CC1501" s="1590"/>
      <c r="CD1501" s="1690"/>
      <c r="CE1501" s="76"/>
      <c r="CF1501" s="76"/>
      <c r="CG1501" s="77"/>
      <c r="CH1501" s="77"/>
      <c r="CN1501" s="85"/>
      <c r="CO1501" s="85"/>
      <c r="CP1501" s="85"/>
      <c r="CQ1501" s="85"/>
      <c r="CR1501" s="85"/>
      <c r="CS1501" s="85"/>
      <c r="CT1501" s="85"/>
      <c r="CU1501" s="85"/>
      <c r="CV1501" s="85"/>
    </row>
    <row r="1502" spans="1:100" ht="13.5" customHeight="1" x14ac:dyDescent="0.2">
      <c r="A1502" s="132" t="str">
        <f>+IF('⑧一覧からの作成用データ（異動届）'!$AC$57="印刷ＯＫ→",1,"")</f>
        <v/>
      </c>
      <c r="B1502" s="2413"/>
      <c r="C1502" s="2413"/>
      <c r="D1502" s="2396"/>
      <c r="E1502" s="2396"/>
      <c r="F1502" s="2413"/>
      <c r="G1502" s="2413"/>
      <c r="H1502" s="2396"/>
      <c r="I1502" s="2396"/>
      <c r="J1502" s="486"/>
      <c r="K1502" s="2344"/>
      <c r="L1502" s="2344"/>
      <c r="M1502" s="1559"/>
      <c r="N1502" s="2052"/>
      <c r="O1502" s="2052"/>
      <c r="P1502" s="2052"/>
      <c r="Q1502" s="2052"/>
      <c r="R1502" s="2054"/>
      <c r="S1502" s="1570"/>
      <c r="T1502" s="1571"/>
      <c r="U1502" s="1571"/>
      <c r="V1502" s="1571"/>
      <c r="W1502" s="1571"/>
      <c r="X1502" s="1571"/>
      <c r="Y1502" s="1571"/>
      <c r="Z1502" s="1571"/>
      <c r="AA1502" s="1571"/>
      <c r="AB1502" s="1571"/>
      <c r="AC1502" s="1571"/>
      <c r="AD1502" s="1571"/>
      <c r="AE1502" s="1571"/>
      <c r="AF1502" s="1571"/>
      <c r="AG1502" s="1571"/>
      <c r="AH1502" s="1571"/>
      <c r="AI1502" s="1571"/>
      <c r="AJ1502" s="1571"/>
      <c r="AK1502" s="1571"/>
      <c r="AL1502" s="1571"/>
      <c r="AM1502" s="1571"/>
      <c r="AN1502" s="2347"/>
      <c r="AO1502" s="1613"/>
      <c r="AP1502" s="1613"/>
      <c r="AQ1502" s="1613"/>
      <c r="AR1502" s="2348"/>
      <c r="AS1502" s="1613"/>
      <c r="AT1502" s="1613"/>
      <c r="AU1502" s="1613"/>
      <c r="AV1502" s="1613"/>
      <c r="AW1502" s="2348"/>
      <c r="AX1502" s="2318"/>
      <c r="AY1502" s="1613"/>
      <c r="AZ1502" s="1613"/>
      <c r="BA1502" s="1613"/>
      <c r="BB1502" s="2319"/>
      <c r="BC1502" s="2325"/>
      <c r="BD1502" s="2325"/>
      <c r="BE1502" s="2326"/>
      <c r="BF1502" s="2033"/>
      <c r="BG1502" s="2034"/>
      <c r="BH1502" s="2034"/>
      <c r="BI1502" s="2034"/>
      <c r="BJ1502" s="2034"/>
      <c r="BK1502" s="2034"/>
      <c r="BL1502" s="2034"/>
      <c r="BM1502" s="2034"/>
      <c r="BN1502" s="2034"/>
      <c r="BO1502" s="2034"/>
      <c r="BP1502" s="2035"/>
      <c r="BQ1502" s="2332"/>
      <c r="BR1502" s="1590"/>
      <c r="BS1502" s="1590"/>
      <c r="BT1502" s="1590"/>
      <c r="BU1502" s="1590"/>
      <c r="BV1502" s="1590"/>
      <c r="BW1502" s="1590"/>
      <c r="BX1502" s="1590"/>
      <c r="BY1502" s="1590"/>
      <c r="BZ1502" s="1590"/>
      <c r="CA1502" s="1590"/>
      <c r="CB1502" s="1590"/>
      <c r="CC1502" s="1590"/>
      <c r="CD1502" s="1690"/>
      <c r="CE1502" s="76"/>
      <c r="CF1502" s="76"/>
      <c r="CG1502" s="77"/>
      <c r="CH1502" s="77"/>
      <c r="CN1502" s="85"/>
      <c r="CO1502" s="85"/>
      <c r="CP1502" s="85"/>
      <c r="CQ1502" s="85"/>
      <c r="CR1502" s="85"/>
      <c r="CS1502" s="85"/>
      <c r="CT1502" s="85"/>
      <c r="CU1502" s="85"/>
      <c r="CV1502" s="85"/>
    </row>
    <row r="1503" spans="1:100" ht="13.5" customHeight="1" x14ac:dyDescent="0.2">
      <c r="A1503" s="132" t="str">
        <f>+IF('⑧一覧からの作成用データ（異動届）'!$AC$57="印刷ＯＫ→",1,"")</f>
        <v/>
      </c>
      <c r="B1503" s="2413"/>
      <c r="C1503" s="2413"/>
      <c r="D1503" s="2396"/>
      <c r="E1503" s="2396"/>
      <c r="F1503" s="2413"/>
      <c r="G1503" s="2413"/>
      <c r="H1503" s="2396"/>
      <c r="I1503" s="2396"/>
      <c r="J1503" s="486"/>
      <c r="K1503" s="2344"/>
      <c r="L1503" s="2344"/>
      <c r="M1503" s="697" t="s">
        <v>16</v>
      </c>
      <c r="N1503" s="2051"/>
      <c r="O1503" s="2051"/>
      <c r="P1503" s="2051"/>
      <c r="Q1503" s="2051"/>
      <c r="R1503" s="2053"/>
      <c r="S1503" s="2336" t="str">
        <f>IF('⑧一覧からの作成用データ（異動届）'!$E$57="","",'⑧一覧からの作成用データ（異動届）'!$E$57)</f>
        <v/>
      </c>
      <c r="T1503" s="2337"/>
      <c r="U1503" s="2337"/>
      <c r="V1503" s="2337"/>
      <c r="W1503" s="2337"/>
      <c r="X1503" s="2337"/>
      <c r="Y1503" s="2337"/>
      <c r="Z1503" s="2337"/>
      <c r="AA1503" s="2337"/>
      <c r="AB1503" s="2337"/>
      <c r="AC1503" s="2337"/>
      <c r="AD1503" s="2337"/>
      <c r="AE1503" s="2337"/>
      <c r="AF1503" s="2337"/>
      <c r="AG1503" s="2337"/>
      <c r="AH1503" s="2337"/>
      <c r="AI1503" s="2337"/>
      <c r="AJ1503" s="2337"/>
      <c r="AK1503" s="2337"/>
      <c r="AL1503" s="2337"/>
      <c r="AM1503" s="2337"/>
      <c r="AN1503" s="2347"/>
      <c r="AO1503" s="1613"/>
      <c r="AP1503" s="1613"/>
      <c r="AQ1503" s="1613"/>
      <c r="AR1503" s="2348"/>
      <c r="AS1503" s="1613"/>
      <c r="AT1503" s="1613"/>
      <c r="AU1503" s="1613"/>
      <c r="AV1503" s="1613"/>
      <c r="AW1503" s="2348"/>
      <c r="AX1503" s="2318"/>
      <c r="AY1503" s="1613"/>
      <c r="AZ1503" s="1613"/>
      <c r="BA1503" s="1613"/>
      <c r="BB1503" s="2319"/>
      <c r="BC1503" s="2325"/>
      <c r="BD1503" s="2325"/>
      <c r="BE1503" s="2326"/>
      <c r="BF1503" s="2033" t="str">
        <f>IFERROR(IF(BF1505="3","310",IF(BF1505="1",300,IF(BF1505="2",203,IF(BF1505="4",301,IF(BF1505="5",301,IF(BF1505=6,401,)))))),"")&amp;""</f>
        <v/>
      </c>
      <c r="BG1503" s="2034"/>
      <c r="BH1503" s="2034"/>
      <c r="BI1503" s="2034"/>
      <c r="BJ1503" s="2034"/>
      <c r="BK1503" s="2034"/>
      <c r="BL1503" s="2034"/>
      <c r="BM1503" s="2034"/>
      <c r="BN1503" s="2034"/>
      <c r="BO1503" s="2034"/>
      <c r="BP1503" s="2035"/>
      <c r="BQ1503" s="2332"/>
      <c r="BR1503" s="1590"/>
      <c r="BS1503" s="1590"/>
      <c r="BT1503" s="1590"/>
      <c r="BU1503" s="1590"/>
      <c r="BV1503" s="1590"/>
      <c r="BW1503" s="1590"/>
      <c r="BX1503" s="1590"/>
      <c r="BY1503" s="1590"/>
      <c r="BZ1503" s="1590"/>
      <c r="CA1503" s="1590"/>
      <c r="CB1503" s="1590"/>
      <c r="CC1503" s="1590"/>
      <c r="CD1503" s="1690"/>
      <c r="CE1503" s="76"/>
      <c r="CF1503" s="76"/>
      <c r="CG1503" s="77"/>
      <c r="CH1503" s="77"/>
      <c r="CN1503" s="85"/>
      <c r="CO1503" s="85"/>
      <c r="CP1503" s="85"/>
      <c r="CQ1503" s="85"/>
      <c r="CR1503" s="85"/>
      <c r="CS1503" s="85"/>
      <c r="CT1503" s="85"/>
      <c r="CU1503" s="85"/>
      <c r="CV1503" s="85"/>
    </row>
    <row r="1504" spans="1:100" ht="13.5" customHeight="1" thickBot="1" x14ac:dyDescent="0.25">
      <c r="A1504" s="132" t="str">
        <f>+IF('⑧一覧からの作成用データ（異動届）'!$AC$57="印刷ＯＫ→",1,"")</f>
        <v/>
      </c>
      <c r="B1504" s="2413"/>
      <c r="C1504" s="2413"/>
      <c r="D1504" s="2396"/>
      <c r="E1504" s="2396"/>
      <c r="F1504" s="2413"/>
      <c r="G1504" s="2413"/>
      <c r="H1504" s="2396"/>
      <c r="I1504" s="2396"/>
      <c r="J1504" s="486"/>
      <c r="K1504" s="2344"/>
      <c r="L1504" s="2344"/>
      <c r="M1504" s="1559"/>
      <c r="N1504" s="2052"/>
      <c r="O1504" s="2052"/>
      <c r="P1504" s="2052"/>
      <c r="Q1504" s="2052"/>
      <c r="R1504" s="2054"/>
      <c r="S1504" s="2338"/>
      <c r="T1504" s="2339"/>
      <c r="U1504" s="2339"/>
      <c r="V1504" s="2339"/>
      <c r="W1504" s="2339"/>
      <c r="X1504" s="2339"/>
      <c r="Y1504" s="2339"/>
      <c r="Z1504" s="2339"/>
      <c r="AA1504" s="2339"/>
      <c r="AB1504" s="2339"/>
      <c r="AC1504" s="2339"/>
      <c r="AD1504" s="2339"/>
      <c r="AE1504" s="2339"/>
      <c r="AF1504" s="2339"/>
      <c r="AG1504" s="2339"/>
      <c r="AH1504" s="2339"/>
      <c r="AI1504" s="2339"/>
      <c r="AJ1504" s="2339"/>
      <c r="AK1504" s="2339"/>
      <c r="AL1504" s="2339"/>
      <c r="AM1504" s="2339"/>
      <c r="AN1504" s="2349"/>
      <c r="AO1504" s="2321"/>
      <c r="AP1504" s="2321"/>
      <c r="AQ1504" s="2321"/>
      <c r="AR1504" s="2350"/>
      <c r="AS1504" s="2321"/>
      <c r="AT1504" s="2321"/>
      <c r="AU1504" s="2321"/>
      <c r="AV1504" s="2321"/>
      <c r="AW1504" s="2350"/>
      <c r="AX1504" s="2320"/>
      <c r="AY1504" s="2321"/>
      <c r="AZ1504" s="2321"/>
      <c r="BA1504" s="2321"/>
      <c r="BB1504" s="2322"/>
      <c r="BC1504" s="2327"/>
      <c r="BD1504" s="2327"/>
      <c r="BE1504" s="2328"/>
      <c r="BF1504" s="2033"/>
      <c r="BG1504" s="2034"/>
      <c r="BH1504" s="2034"/>
      <c r="BI1504" s="2034"/>
      <c r="BJ1504" s="2034"/>
      <c r="BK1504" s="2034"/>
      <c r="BL1504" s="2034"/>
      <c r="BM1504" s="2034"/>
      <c r="BN1504" s="2034"/>
      <c r="BO1504" s="2034"/>
      <c r="BP1504" s="2035"/>
      <c r="BQ1504" s="2332"/>
      <c r="BR1504" s="1590"/>
      <c r="BS1504" s="1590"/>
      <c r="BT1504" s="1590"/>
      <c r="BU1504" s="1590"/>
      <c r="BV1504" s="1590"/>
      <c r="BW1504" s="1590"/>
      <c r="BX1504" s="1590"/>
      <c r="BY1504" s="1590"/>
      <c r="BZ1504" s="1590"/>
      <c r="CA1504" s="1590"/>
      <c r="CB1504" s="1590"/>
      <c r="CC1504" s="1590"/>
      <c r="CD1504" s="1690"/>
      <c r="CE1504" s="76"/>
      <c r="CF1504" s="76"/>
      <c r="CG1504" s="77"/>
      <c r="CH1504" s="77"/>
      <c r="CN1504" s="85"/>
      <c r="CO1504" s="85"/>
      <c r="CP1504" s="85"/>
      <c r="CQ1504" s="85"/>
      <c r="CR1504" s="85"/>
      <c r="CS1504" s="85"/>
      <c r="CT1504" s="85"/>
      <c r="CU1504" s="85"/>
      <c r="CV1504" s="85"/>
    </row>
    <row r="1505" spans="1:100" ht="13.5" customHeight="1" x14ac:dyDescent="0.2">
      <c r="A1505" s="132" t="str">
        <f>+IF('⑧一覧からの作成用データ（異動届）'!$AC$57="印刷ＯＫ→",1,"")</f>
        <v/>
      </c>
      <c r="B1505" s="2413"/>
      <c r="C1505" s="2413"/>
      <c r="D1505" s="2396"/>
      <c r="E1505" s="2396"/>
      <c r="F1505" s="2413"/>
      <c r="G1505" s="2413"/>
      <c r="H1505" s="2396"/>
      <c r="I1505" s="2396"/>
      <c r="J1505" s="486"/>
      <c r="K1505" s="2344"/>
      <c r="L1505" s="2344"/>
      <c r="M1505" s="697" t="s">
        <v>34</v>
      </c>
      <c r="N1505" s="2051"/>
      <c r="O1505" s="2051"/>
      <c r="P1505" s="2051"/>
      <c r="Q1505" s="2051"/>
      <c r="R1505" s="2053"/>
      <c r="S1505" s="2284" t="s">
        <v>476</v>
      </c>
      <c r="T1505" s="732"/>
      <c r="U1505" s="732"/>
      <c r="V1505" s="732"/>
      <c r="W1505" s="732"/>
      <c r="X1505" s="732"/>
      <c r="Y1505" s="732"/>
      <c r="Z1505" s="732"/>
      <c r="AA1505" s="732"/>
      <c r="AB1505" s="732"/>
      <c r="AC1505" s="732"/>
      <c r="AD1505" s="732"/>
      <c r="AE1505" s="732"/>
      <c r="AF1505" s="732"/>
      <c r="AG1505" s="732"/>
      <c r="AH1505" s="732"/>
      <c r="AI1505" s="732"/>
      <c r="AJ1505" s="732"/>
      <c r="AK1505" s="732"/>
      <c r="AL1505" s="732"/>
      <c r="AM1505" s="732"/>
      <c r="AN1505" s="2286" t="str">
        <f>TEXT('⑧一覧からの作成用データ（異動届）'!$M$57,"#,##0")&amp;""</f>
        <v>0</v>
      </c>
      <c r="AO1505" s="2287"/>
      <c r="AP1505" s="2287"/>
      <c r="AQ1505" s="2287"/>
      <c r="AR1505" s="2288"/>
      <c r="AS1505" s="2295" t="str">
        <f>'⑧一覧からの作成用データ（異動届）'!$N$57&amp;""</f>
        <v/>
      </c>
      <c r="AT1505" s="1566"/>
      <c r="AU1505" s="1566"/>
      <c r="AV1505" s="2247" t="s">
        <v>84</v>
      </c>
      <c r="AW1505" s="2299"/>
      <c r="AX1505" s="2302" t="str">
        <f>'⑧一覧からの作成用データ（異動届）'!$U$57&amp;""</f>
        <v>6</v>
      </c>
      <c r="AY1505" s="1566"/>
      <c r="AZ1505" s="1566"/>
      <c r="BA1505" s="2247" t="s">
        <v>84</v>
      </c>
      <c r="BB1505" s="2248"/>
      <c r="BC1505" s="2253" t="str">
        <f>'⑧一覧からの作成用データ（異動届）'!$R$57&amp;"年"</f>
        <v>年</v>
      </c>
      <c r="BD1505" s="2253"/>
      <c r="BE1505" s="2254"/>
      <c r="BF1505" s="2259" t="str">
        <f>'⑧一覧からの作成用データ（異動届）'!$J$57&amp;""</f>
        <v/>
      </c>
      <c r="BG1505" s="2259"/>
      <c r="BH1505" s="2260"/>
      <c r="BI1505" s="2265" t="s">
        <v>583</v>
      </c>
      <c r="BJ1505" s="2266"/>
      <c r="BK1505" s="2266"/>
      <c r="BL1505" s="2266"/>
      <c r="BM1505" s="2266"/>
      <c r="BN1505" s="2266"/>
      <c r="BO1505" s="2266"/>
      <c r="BP1505" s="2266"/>
      <c r="BQ1505" s="2268" t="str">
        <f>'⑧一覧からの作成用データ（異動届）'!$K$57&amp;""</f>
        <v/>
      </c>
      <c r="BR1505" s="2259"/>
      <c r="BS1505" s="2260"/>
      <c r="BT1505" s="2271" t="s">
        <v>78</v>
      </c>
      <c r="BU1505" s="2272"/>
      <c r="BV1505" s="2272"/>
      <c r="BW1505" s="2272"/>
      <c r="BX1505" s="2272"/>
      <c r="BY1505" s="2272"/>
      <c r="BZ1505" s="2272"/>
      <c r="CA1505" s="2272"/>
      <c r="CB1505" s="2272"/>
      <c r="CC1505" s="2272"/>
      <c r="CD1505" s="2273"/>
      <c r="CE1505" s="76"/>
      <c r="CF1505" s="76"/>
      <c r="CG1505" s="77"/>
      <c r="CH1505" s="77"/>
      <c r="CN1505" s="85"/>
      <c r="CO1505" s="85"/>
      <c r="CP1505" s="85"/>
      <c r="CQ1505" s="85"/>
      <c r="CR1505" s="85"/>
      <c r="CS1505" s="85"/>
      <c r="CT1505" s="85"/>
      <c r="CU1505" s="85"/>
      <c r="CV1505" s="85"/>
    </row>
    <row r="1506" spans="1:100" ht="13.5" customHeight="1" x14ac:dyDescent="0.2">
      <c r="A1506" s="132" t="str">
        <f>+IF('⑧一覧からの作成用データ（異動届）'!$AC$57="印刷ＯＫ→",1,"")</f>
        <v/>
      </c>
      <c r="B1506" s="2413"/>
      <c r="C1506" s="2413"/>
      <c r="D1506" s="2396"/>
      <c r="E1506" s="2396"/>
      <c r="F1506" s="2413"/>
      <c r="G1506" s="2413"/>
      <c r="H1506" s="2396"/>
      <c r="I1506" s="2396"/>
      <c r="J1506" s="486"/>
      <c r="K1506" s="2344"/>
      <c r="L1506" s="2344"/>
      <c r="M1506" s="1559"/>
      <c r="N1506" s="2052"/>
      <c r="O1506" s="2052"/>
      <c r="P1506" s="2052"/>
      <c r="Q1506" s="2052"/>
      <c r="R1506" s="2054"/>
      <c r="S1506" s="2285"/>
      <c r="T1506" s="734"/>
      <c r="U1506" s="734"/>
      <c r="V1506" s="734"/>
      <c r="W1506" s="734"/>
      <c r="X1506" s="734"/>
      <c r="Y1506" s="734"/>
      <c r="Z1506" s="734"/>
      <c r="AA1506" s="734"/>
      <c r="AB1506" s="734"/>
      <c r="AC1506" s="734"/>
      <c r="AD1506" s="734"/>
      <c r="AE1506" s="734"/>
      <c r="AF1506" s="734"/>
      <c r="AG1506" s="734"/>
      <c r="AH1506" s="734"/>
      <c r="AI1506" s="734"/>
      <c r="AJ1506" s="734"/>
      <c r="AK1506" s="734"/>
      <c r="AL1506" s="734"/>
      <c r="AM1506" s="734"/>
      <c r="AN1506" s="2289"/>
      <c r="AO1506" s="2290"/>
      <c r="AP1506" s="2290"/>
      <c r="AQ1506" s="2290"/>
      <c r="AR1506" s="2291"/>
      <c r="AS1506" s="2296"/>
      <c r="AT1506" s="2297"/>
      <c r="AU1506" s="2297"/>
      <c r="AV1506" s="2249"/>
      <c r="AW1506" s="2300"/>
      <c r="AX1506" s="2297"/>
      <c r="AY1506" s="2297"/>
      <c r="AZ1506" s="2297"/>
      <c r="BA1506" s="2249"/>
      <c r="BB1506" s="2250"/>
      <c r="BC1506" s="2255"/>
      <c r="BD1506" s="2255"/>
      <c r="BE1506" s="2256"/>
      <c r="BF1506" s="2261"/>
      <c r="BG1506" s="2261"/>
      <c r="BH1506" s="2262"/>
      <c r="BI1506" s="2267"/>
      <c r="BJ1506" s="2267"/>
      <c r="BK1506" s="2267"/>
      <c r="BL1506" s="2267"/>
      <c r="BM1506" s="2267"/>
      <c r="BN1506" s="2267"/>
      <c r="BO1506" s="2267"/>
      <c r="BP1506" s="2267"/>
      <c r="BQ1506" s="2269"/>
      <c r="BR1506" s="2261"/>
      <c r="BS1506" s="2262"/>
      <c r="BT1506" s="2274"/>
      <c r="BU1506" s="2274"/>
      <c r="BV1506" s="2274"/>
      <c r="BW1506" s="2274"/>
      <c r="BX1506" s="2274"/>
      <c r="BY1506" s="2274"/>
      <c r="BZ1506" s="2274"/>
      <c r="CA1506" s="2274"/>
      <c r="CB1506" s="2274"/>
      <c r="CC1506" s="2274"/>
      <c r="CD1506" s="2275"/>
      <c r="CE1506" s="76"/>
      <c r="CF1506" s="76"/>
      <c r="CG1506" s="77"/>
      <c r="CH1506" s="77"/>
      <c r="CO1506" s="85"/>
      <c r="CP1506" s="85"/>
      <c r="CQ1506" s="85"/>
      <c r="CR1506" s="85"/>
      <c r="CS1506" s="85"/>
      <c r="CT1506" s="85"/>
      <c r="CU1506" s="85"/>
      <c r="CV1506" s="85"/>
    </row>
    <row r="1507" spans="1:100" ht="12.75" customHeight="1" thickBot="1" x14ac:dyDescent="0.25">
      <c r="A1507" s="132" t="str">
        <f>+IF('⑧一覧からの作成用データ（異動届）'!$AC$57="印刷ＯＫ→",1,"")</f>
        <v/>
      </c>
      <c r="B1507" s="2413"/>
      <c r="C1507" s="2413"/>
      <c r="D1507" s="2396"/>
      <c r="E1507" s="2396"/>
      <c r="F1507" s="2413"/>
      <c r="G1507" s="2413"/>
      <c r="H1507" s="2396"/>
      <c r="I1507" s="2396"/>
      <c r="J1507" s="486"/>
      <c r="K1507" s="2344"/>
      <c r="L1507" s="2344"/>
      <c r="M1507" s="2303" t="s">
        <v>477</v>
      </c>
      <c r="N1507" s="2304"/>
      <c r="O1507" s="2304"/>
      <c r="P1507" s="2304"/>
      <c r="Q1507" s="2304"/>
      <c r="R1507" s="2305"/>
      <c r="S1507" s="2312" t="str">
        <f>'⑧一覧からの作成用データ（異動届）'!$F$57&amp;""</f>
        <v/>
      </c>
      <c r="T1507" s="2313"/>
      <c r="U1507" s="2313"/>
      <c r="V1507" s="2313"/>
      <c r="W1507" s="2313"/>
      <c r="X1507" s="2313"/>
      <c r="Y1507" s="2313"/>
      <c r="Z1507" s="2313"/>
      <c r="AA1507" s="2313"/>
      <c r="AB1507" s="2313"/>
      <c r="AC1507" s="2313"/>
      <c r="AD1507" s="2313"/>
      <c r="AE1507" s="2313"/>
      <c r="AF1507" s="2313"/>
      <c r="AG1507" s="2313"/>
      <c r="AH1507" s="2313"/>
      <c r="AI1507" s="2313"/>
      <c r="AJ1507" s="2313"/>
      <c r="AK1507" s="2313"/>
      <c r="AL1507" s="2313"/>
      <c r="AM1507" s="2314"/>
      <c r="AN1507" s="2289"/>
      <c r="AO1507" s="2290"/>
      <c r="AP1507" s="2290"/>
      <c r="AQ1507" s="2290"/>
      <c r="AR1507" s="2291"/>
      <c r="AS1507" s="2298"/>
      <c r="AT1507" s="1567"/>
      <c r="AU1507" s="1567"/>
      <c r="AV1507" s="2251"/>
      <c r="AW1507" s="2301"/>
      <c r="AX1507" s="1567"/>
      <c r="AY1507" s="1567"/>
      <c r="AZ1507" s="1567"/>
      <c r="BA1507" s="2251"/>
      <c r="BB1507" s="2252"/>
      <c r="BC1507" s="2257"/>
      <c r="BD1507" s="2257"/>
      <c r="BE1507" s="2258"/>
      <c r="BF1507" s="2263"/>
      <c r="BG1507" s="2263"/>
      <c r="BH1507" s="2264"/>
      <c r="BI1507" s="2267"/>
      <c r="BJ1507" s="2267"/>
      <c r="BK1507" s="2267"/>
      <c r="BL1507" s="2267"/>
      <c r="BM1507" s="2267"/>
      <c r="BN1507" s="2267"/>
      <c r="BO1507" s="2267"/>
      <c r="BP1507" s="2267"/>
      <c r="BQ1507" s="2270"/>
      <c r="BR1507" s="2263"/>
      <c r="BS1507" s="2264"/>
      <c r="BT1507" s="2274"/>
      <c r="BU1507" s="2274"/>
      <c r="BV1507" s="2274"/>
      <c r="BW1507" s="2274"/>
      <c r="BX1507" s="2274"/>
      <c r="BY1507" s="2274"/>
      <c r="BZ1507" s="2274"/>
      <c r="CA1507" s="2274"/>
      <c r="CB1507" s="2274"/>
      <c r="CC1507" s="2274"/>
      <c r="CD1507" s="2275"/>
      <c r="CE1507" s="76"/>
      <c r="CF1507" s="76"/>
      <c r="CG1507" s="77"/>
      <c r="CH1507" s="77"/>
      <c r="CO1507" s="85"/>
      <c r="CP1507" s="85"/>
      <c r="CQ1507" s="85"/>
      <c r="CR1507" s="85"/>
      <c r="CS1507" s="85"/>
      <c r="CT1507" s="85"/>
      <c r="CU1507" s="85"/>
      <c r="CV1507" s="85"/>
    </row>
    <row r="1508" spans="1:100" ht="12.75" customHeight="1" x14ac:dyDescent="0.2">
      <c r="A1508" s="132" t="str">
        <f>+IF('⑧一覧からの作成用データ（異動届）'!$AC$57="印刷ＯＫ→",1,"")</f>
        <v/>
      </c>
      <c r="B1508" s="2413"/>
      <c r="C1508" s="2413"/>
      <c r="D1508" s="2396"/>
      <c r="E1508" s="2396"/>
      <c r="F1508" s="2413"/>
      <c r="G1508" s="2413"/>
      <c r="H1508" s="2396"/>
      <c r="I1508" s="2396"/>
      <c r="J1508" s="486"/>
      <c r="K1508" s="2344"/>
      <c r="L1508" s="2344"/>
      <c r="M1508" s="2306"/>
      <c r="N1508" s="2307"/>
      <c r="O1508" s="2307"/>
      <c r="P1508" s="2307"/>
      <c r="Q1508" s="2307"/>
      <c r="R1508" s="2308"/>
      <c r="S1508" s="1568"/>
      <c r="T1508" s="1569"/>
      <c r="U1508" s="1569"/>
      <c r="V1508" s="1569"/>
      <c r="W1508" s="1569"/>
      <c r="X1508" s="1569"/>
      <c r="Y1508" s="1569"/>
      <c r="Z1508" s="1569"/>
      <c r="AA1508" s="1569"/>
      <c r="AB1508" s="1569"/>
      <c r="AC1508" s="1569"/>
      <c r="AD1508" s="1569"/>
      <c r="AE1508" s="1569"/>
      <c r="AF1508" s="1569"/>
      <c r="AG1508" s="1569"/>
      <c r="AH1508" s="1569"/>
      <c r="AI1508" s="1569"/>
      <c r="AJ1508" s="1569"/>
      <c r="AK1508" s="1569"/>
      <c r="AL1508" s="1569"/>
      <c r="AM1508" s="1725"/>
      <c r="AN1508" s="2289"/>
      <c r="AO1508" s="2290"/>
      <c r="AP1508" s="2290"/>
      <c r="AQ1508" s="2290"/>
      <c r="AR1508" s="2291"/>
      <c r="AS1508" s="2295" t="str">
        <f>'⑧一覧からの作成用データ（異動届）'!$O$57&amp;""</f>
        <v/>
      </c>
      <c r="AT1508" s="1566"/>
      <c r="AU1508" s="1566"/>
      <c r="AV1508" s="2247" t="s">
        <v>81</v>
      </c>
      <c r="AW1508" s="2299"/>
      <c r="AX1508" s="1566" t="str">
        <f>'⑧一覧からの作成用データ（異動届）'!V57&amp;""</f>
        <v>5</v>
      </c>
      <c r="AY1508" s="1566"/>
      <c r="AZ1508" s="1566"/>
      <c r="BA1508" s="2247" t="s">
        <v>81</v>
      </c>
      <c r="BB1508" s="2248"/>
      <c r="BC1508" s="2351" t="str">
        <f>'⑧一覧からの作成用データ（異動届）'!$S$57&amp;"月"</f>
        <v>月</v>
      </c>
      <c r="BD1508" s="2352"/>
      <c r="BE1508" s="2353"/>
      <c r="BF1508" s="2360" t="s">
        <v>108</v>
      </c>
      <c r="BG1508" s="2361"/>
      <c r="BH1508" s="2361"/>
      <c r="BI1508" s="2267"/>
      <c r="BJ1508" s="2267"/>
      <c r="BK1508" s="2267"/>
      <c r="BL1508" s="2267"/>
      <c r="BM1508" s="2267"/>
      <c r="BN1508" s="2267"/>
      <c r="BO1508" s="2267"/>
      <c r="BP1508" s="2267"/>
      <c r="BQ1508" s="2364" t="s">
        <v>457</v>
      </c>
      <c r="BR1508" s="2365"/>
      <c r="BS1508" s="2365"/>
      <c r="BT1508" s="2274"/>
      <c r="BU1508" s="2274"/>
      <c r="BV1508" s="2274"/>
      <c r="BW1508" s="2274"/>
      <c r="BX1508" s="2274"/>
      <c r="BY1508" s="2274"/>
      <c r="BZ1508" s="2274"/>
      <c r="CA1508" s="2274"/>
      <c r="CB1508" s="2274"/>
      <c r="CC1508" s="2274"/>
      <c r="CD1508" s="2275"/>
      <c r="CE1508" s="76"/>
      <c r="CF1508" s="76"/>
      <c r="CG1508" s="77"/>
      <c r="CH1508" s="77"/>
      <c r="CO1508" s="85"/>
      <c r="CP1508" s="85"/>
      <c r="CQ1508" s="85"/>
      <c r="CR1508" s="85"/>
      <c r="CS1508" s="85"/>
      <c r="CT1508" s="85"/>
      <c r="CU1508" s="85"/>
      <c r="CV1508" s="85"/>
    </row>
    <row r="1509" spans="1:100" ht="12.75" customHeight="1" x14ac:dyDescent="0.2">
      <c r="A1509" s="132" t="str">
        <f>+IF('⑧一覧からの作成用データ（異動届）'!$AC$57="印刷ＯＫ→",1,"")</f>
        <v/>
      </c>
      <c r="B1509" s="2413"/>
      <c r="C1509" s="2413"/>
      <c r="D1509" s="2396"/>
      <c r="E1509" s="2396"/>
      <c r="F1509" s="2413"/>
      <c r="G1509" s="2413"/>
      <c r="H1509" s="2396"/>
      <c r="I1509" s="2396"/>
      <c r="J1509" s="486"/>
      <c r="K1509" s="2344"/>
      <c r="L1509" s="2344"/>
      <c r="M1509" s="2309"/>
      <c r="N1509" s="2310"/>
      <c r="O1509" s="2310"/>
      <c r="P1509" s="2310"/>
      <c r="Q1509" s="2310"/>
      <c r="R1509" s="2311"/>
      <c r="S1509" s="1570"/>
      <c r="T1509" s="1571"/>
      <c r="U1509" s="1571"/>
      <c r="V1509" s="1571"/>
      <c r="W1509" s="1571"/>
      <c r="X1509" s="1571"/>
      <c r="Y1509" s="1571"/>
      <c r="Z1509" s="1571"/>
      <c r="AA1509" s="1571"/>
      <c r="AB1509" s="1571"/>
      <c r="AC1509" s="1571"/>
      <c r="AD1509" s="1571"/>
      <c r="AE1509" s="1571"/>
      <c r="AF1509" s="1571"/>
      <c r="AG1509" s="1571"/>
      <c r="AH1509" s="1571"/>
      <c r="AI1509" s="1571"/>
      <c r="AJ1509" s="1571"/>
      <c r="AK1509" s="1571"/>
      <c r="AL1509" s="1571"/>
      <c r="AM1509" s="1726"/>
      <c r="AN1509" s="2289"/>
      <c r="AO1509" s="2290"/>
      <c r="AP1509" s="2290"/>
      <c r="AQ1509" s="2290"/>
      <c r="AR1509" s="2291"/>
      <c r="AS1509" s="2296"/>
      <c r="AT1509" s="2297"/>
      <c r="AU1509" s="2297"/>
      <c r="AV1509" s="2249"/>
      <c r="AW1509" s="2300"/>
      <c r="AX1509" s="2297"/>
      <c r="AY1509" s="2297"/>
      <c r="AZ1509" s="2297"/>
      <c r="BA1509" s="2249"/>
      <c r="BB1509" s="2250"/>
      <c r="BC1509" s="2354"/>
      <c r="BD1509" s="2355"/>
      <c r="BE1509" s="2356"/>
      <c r="BF1509" s="2362"/>
      <c r="BG1509" s="2363"/>
      <c r="BH1509" s="2363"/>
      <c r="BI1509" s="2267"/>
      <c r="BJ1509" s="2267"/>
      <c r="BK1509" s="2267"/>
      <c r="BL1509" s="2267"/>
      <c r="BM1509" s="2267"/>
      <c r="BN1509" s="2267"/>
      <c r="BO1509" s="2267"/>
      <c r="BP1509" s="2267"/>
      <c r="BQ1509" s="2366"/>
      <c r="BR1509" s="2367"/>
      <c r="BS1509" s="2367"/>
      <c r="BT1509" s="2274"/>
      <c r="BU1509" s="2274"/>
      <c r="BV1509" s="2274"/>
      <c r="BW1509" s="2274"/>
      <c r="BX1509" s="2274"/>
      <c r="BY1509" s="2274"/>
      <c r="BZ1509" s="2274"/>
      <c r="CA1509" s="2274"/>
      <c r="CB1509" s="2274"/>
      <c r="CC1509" s="2274"/>
      <c r="CD1509" s="2275"/>
      <c r="CE1509" s="76"/>
      <c r="CF1509" s="76"/>
      <c r="CG1509" s="77"/>
      <c r="CH1509" s="77"/>
      <c r="CN1509" s="85"/>
      <c r="CO1509" s="85"/>
      <c r="CP1509" s="85"/>
      <c r="CQ1509" s="85"/>
      <c r="CR1509" s="85"/>
      <c r="CS1509" s="85"/>
      <c r="CT1509" s="87"/>
      <c r="CU1509" s="85"/>
      <c r="CV1509" s="85"/>
    </row>
    <row r="1510" spans="1:100" ht="12.75" customHeight="1" x14ac:dyDescent="0.2">
      <c r="A1510" s="132" t="str">
        <f>+IF('⑧一覧からの作成用データ（異動届）'!$AC$57="印刷ＯＫ→",1,"")</f>
        <v/>
      </c>
      <c r="B1510" s="2413"/>
      <c r="C1510" s="2413"/>
      <c r="D1510" s="2396"/>
      <c r="E1510" s="2396"/>
      <c r="F1510" s="2413"/>
      <c r="G1510" s="2413"/>
      <c r="H1510" s="2396"/>
      <c r="I1510" s="2396"/>
      <c r="J1510" s="486"/>
      <c r="K1510" s="2344"/>
      <c r="L1510" s="2344"/>
      <c r="M1510" s="697" t="s">
        <v>5</v>
      </c>
      <c r="N1510" s="2051"/>
      <c r="O1510" s="2051"/>
      <c r="P1510" s="2051"/>
      <c r="Q1510" s="2051"/>
      <c r="R1510" s="2053"/>
      <c r="S1510" s="2370" t="str">
        <f>'⑧一覧からの作成用データ（異動届）'!$G$57&amp;""</f>
        <v/>
      </c>
      <c r="T1510" s="2371"/>
      <c r="U1510" s="2371"/>
      <c r="V1510" s="2371"/>
      <c r="W1510" s="2371"/>
      <c r="X1510" s="2371"/>
      <c r="Y1510" s="2371"/>
      <c r="Z1510" s="2371"/>
      <c r="AA1510" s="2371"/>
      <c r="AB1510" s="2371"/>
      <c r="AC1510" s="2371"/>
      <c r="AD1510" s="2371"/>
      <c r="AE1510" s="2371"/>
      <c r="AF1510" s="2371"/>
      <c r="AG1510" s="2371"/>
      <c r="AH1510" s="2371"/>
      <c r="AI1510" s="2371"/>
      <c r="AJ1510" s="2371"/>
      <c r="AK1510" s="2371"/>
      <c r="AL1510" s="2371"/>
      <c r="AM1510" s="2371"/>
      <c r="AN1510" s="2289"/>
      <c r="AO1510" s="2290"/>
      <c r="AP1510" s="2290"/>
      <c r="AQ1510" s="2290"/>
      <c r="AR1510" s="2291"/>
      <c r="AS1510" s="2298"/>
      <c r="AT1510" s="1567"/>
      <c r="AU1510" s="1567"/>
      <c r="AV1510" s="2251"/>
      <c r="AW1510" s="2301"/>
      <c r="AX1510" s="1567"/>
      <c r="AY1510" s="1567"/>
      <c r="AZ1510" s="1567"/>
      <c r="BA1510" s="2251"/>
      <c r="BB1510" s="2252"/>
      <c r="BC1510" s="2357"/>
      <c r="BD1510" s="2358"/>
      <c r="BE1510" s="2359"/>
      <c r="BF1510" s="2362"/>
      <c r="BG1510" s="2363"/>
      <c r="BH1510" s="2363"/>
      <c r="BI1510" s="2267"/>
      <c r="BJ1510" s="2267"/>
      <c r="BK1510" s="2267"/>
      <c r="BL1510" s="2267"/>
      <c r="BM1510" s="2267"/>
      <c r="BN1510" s="2267"/>
      <c r="BO1510" s="2267"/>
      <c r="BP1510" s="2267"/>
      <c r="BQ1510" s="2366"/>
      <c r="BR1510" s="2367"/>
      <c r="BS1510" s="2367"/>
      <c r="BT1510" s="2274"/>
      <c r="BU1510" s="2274"/>
      <c r="BV1510" s="2274"/>
      <c r="BW1510" s="2274"/>
      <c r="BX1510" s="2274"/>
      <c r="BY1510" s="2274"/>
      <c r="BZ1510" s="2274"/>
      <c r="CA1510" s="2274"/>
      <c r="CB1510" s="2274"/>
      <c r="CC1510" s="2274"/>
      <c r="CD1510" s="2275"/>
      <c r="CE1510" s="76"/>
      <c r="CF1510" s="76"/>
      <c r="CG1510" s="77"/>
      <c r="CH1510" s="77"/>
      <c r="CN1510" s="85"/>
      <c r="CO1510" s="85"/>
      <c r="CP1510" s="85"/>
      <c r="CQ1510" s="85"/>
      <c r="CR1510" s="85"/>
      <c r="CS1510" s="85"/>
      <c r="CT1510" s="85"/>
      <c r="CU1510" s="85"/>
      <c r="CV1510" s="85"/>
    </row>
    <row r="1511" spans="1:100" ht="12.75" customHeight="1" x14ac:dyDescent="0.2">
      <c r="A1511" s="132" t="str">
        <f>+IF('⑧一覧からの作成用データ（異動届）'!$AC$57="印刷ＯＫ→",1,"")</f>
        <v/>
      </c>
      <c r="B1511" s="2413"/>
      <c r="C1511" s="2413"/>
      <c r="D1511" s="2396"/>
      <c r="E1511" s="2396"/>
      <c r="F1511" s="2413"/>
      <c r="G1511" s="2413"/>
      <c r="H1511" s="2396"/>
      <c r="I1511" s="2396"/>
      <c r="J1511" s="486"/>
      <c r="K1511" s="2344"/>
      <c r="L1511" s="2344"/>
      <c r="M1511" s="2165"/>
      <c r="N1511" s="1564"/>
      <c r="O1511" s="1564"/>
      <c r="P1511" s="1564"/>
      <c r="Q1511" s="1564"/>
      <c r="R1511" s="1565"/>
      <c r="S1511" s="2372"/>
      <c r="T1511" s="2373"/>
      <c r="U1511" s="2373"/>
      <c r="V1511" s="2373"/>
      <c r="W1511" s="2373"/>
      <c r="X1511" s="2373"/>
      <c r="Y1511" s="2373"/>
      <c r="Z1511" s="2373"/>
      <c r="AA1511" s="2373"/>
      <c r="AB1511" s="2373"/>
      <c r="AC1511" s="2373"/>
      <c r="AD1511" s="2373"/>
      <c r="AE1511" s="2373"/>
      <c r="AF1511" s="2373"/>
      <c r="AG1511" s="2373"/>
      <c r="AH1511" s="2373"/>
      <c r="AI1511" s="2373"/>
      <c r="AJ1511" s="2373"/>
      <c r="AK1511" s="2373"/>
      <c r="AL1511" s="2373"/>
      <c r="AM1511" s="2373"/>
      <c r="AN1511" s="2289"/>
      <c r="AO1511" s="2290"/>
      <c r="AP1511" s="2290"/>
      <c r="AQ1511" s="2290"/>
      <c r="AR1511" s="2291"/>
      <c r="AS1511" s="2376" t="str">
        <f>TEXT('⑧一覧からの作成用データ（異動届）'!$P$57,"#,##0")&amp;""</f>
        <v>0</v>
      </c>
      <c r="AT1511" s="2376"/>
      <c r="AU1511" s="2376"/>
      <c r="AV1511" s="2376"/>
      <c r="AW1511" s="2376"/>
      <c r="AX1511" s="2232" t="str">
        <f>TEXT('⑧一覧からの作成用データ（異動届）'!$W$57,"#,##0")&amp;""</f>
        <v>左記（ア）（イ）を入力してください</v>
      </c>
      <c r="AY1511" s="2232"/>
      <c r="AZ1511" s="2232"/>
      <c r="BA1511" s="2232"/>
      <c r="BB1511" s="2233"/>
      <c r="BC1511" s="2238" t="str">
        <f>'⑧一覧からの作成用データ（異動届）'!$T$57&amp;"日"</f>
        <v>日</v>
      </c>
      <c r="BD1511" s="2239"/>
      <c r="BE1511" s="2240"/>
      <c r="BF1511" s="2362"/>
      <c r="BG1511" s="2363"/>
      <c r="BH1511" s="2363"/>
      <c r="BI1511" s="2267"/>
      <c r="BJ1511" s="2267"/>
      <c r="BK1511" s="2267"/>
      <c r="BL1511" s="2267"/>
      <c r="BM1511" s="2267"/>
      <c r="BN1511" s="2267"/>
      <c r="BO1511" s="2267"/>
      <c r="BP1511" s="2267"/>
      <c r="BQ1511" s="2366"/>
      <c r="BR1511" s="2367"/>
      <c r="BS1511" s="2367"/>
      <c r="BT1511" s="2274"/>
      <c r="BU1511" s="2274"/>
      <c r="BV1511" s="2274"/>
      <c r="BW1511" s="2274"/>
      <c r="BX1511" s="2274"/>
      <c r="BY1511" s="2274"/>
      <c r="BZ1511" s="2274"/>
      <c r="CA1511" s="2274"/>
      <c r="CB1511" s="2274"/>
      <c r="CC1511" s="2274"/>
      <c r="CD1511" s="2275"/>
      <c r="CE1511" s="76"/>
      <c r="CF1511" s="76"/>
      <c r="CG1511" s="77"/>
      <c r="CH1511" s="77"/>
      <c r="CN1511" s="85"/>
      <c r="CO1511" s="85"/>
      <c r="CP1511" s="85"/>
      <c r="CQ1511" s="85"/>
      <c r="CR1511" s="85"/>
      <c r="CS1511" s="85"/>
      <c r="CT1511" s="85"/>
      <c r="CU1511" s="85"/>
      <c r="CV1511" s="85"/>
    </row>
    <row r="1512" spans="1:100" ht="12.75" customHeight="1" x14ac:dyDescent="0.2">
      <c r="A1512" s="132" t="str">
        <f>+IF('⑧一覧からの作成用データ（異動届）'!$AC$57="印刷ＯＫ→",1,"")</f>
        <v/>
      </c>
      <c r="B1512" s="2413"/>
      <c r="C1512" s="2413"/>
      <c r="D1512" s="2396"/>
      <c r="E1512" s="2396"/>
      <c r="F1512" s="2413"/>
      <c r="G1512" s="2413"/>
      <c r="H1512" s="2396"/>
      <c r="I1512" s="2396"/>
      <c r="J1512" s="486"/>
      <c r="K1512" s="2344"/>
      <c r="L1512" s="2344"/>
      <c r="M1512" s="2165"/>
      <c r="N1512" s="1564"/>
      <c r="O1512" s="1564"/>
      <c r="P1512" s="1564"/>
      <c r="Q1512" s="1564"/>
      <c r="R1512" s="1565"/>
      <c r="S1512" s="2372"/>
      <c r="T1512" s="2373"/>
      <c r="U1512" s="2373"/>
      <c r="V1512" s="2373"/>
      <c r="W1512" s="2373"/>
      <c r="X1512" s="2373"/>
      <c r="Y1512" s="2373"/>
      <c r="Z1512" s="2373"/>
      <c r="AA1512" s="2373"/>
      <c r="AB1512" s="2373"/>
      <c r="AC1512" s="2373"/>
      <c r="AD1512" s="2373"/>
      <c r="AE1512" s="2373"/>
      <c r="AF1512" s="2373"/>
      <c r="AG1512" s="2373"/>
      <c r="AH1512" s="2373"/>
      <c r="AI1512" s="2373"/>
      <c r="AJ1512" s="2373"/>
      <c r="AK1512" s="2373"/>
      <c r="AL1512" s="2373"/>
      <c r="AM1512" s="2373"/>
      <c r="AN1512" s="2289"/>
      <c r="AO1512" s="2290"/>
      <c r="AP1512" s="2290"/>
      <c r="AQ1512" s="2290"/>
      <c r="AR1512" s="2291"/>
      <c r="AS1512" s="2376"/>
      <c r="AT1512" s="2376"/>
      <c r="AU1512" s="2376"/>
      <c r="AV1512" s="2376"/>
      <c r="AW1512" s="2376"/>
      <c r="AX1512" s="2234"/>
      <c r="AY1512" s="2234"/>
      <c r="AZ1512" s="2234"/>
      <c r="BA1512" s="2234"/>
      <c r="BB1512" s="2235"/>
      <c r="BC1512" s="2241"/>
      <c r="BD1512" s="2242"/>
      <c r="BE1512" s="2243"/>
      <c r="BF1512" s="2278" t="s">
        <v>458</v>
      </c>
      <c r="BG1512" s="2280" t="s">
        <v>107</v>
      </c>
      <c r="BH1512" s="2280"/>
      <c r="BI1512" s="2280"/>
      <c r="BJ1512" s="2280"/>
      <c r="BK1512" s="2280"/>
      <c r="BL1512" s="2280"/>
      <c r="BM1512" s="2280"/>
      <c r="BN1512" s="2280"/>
      <c r="BO1512" s="610"/>
      <c r="BP1512" s="2281" t="s">
        <v>459</v>
      </c>
      <c r="BQ1512" s="2366"/>
      <c r="BR1512" s="2367"/>
      <c r="BS1512" s="2367"/>
      <c r="BT1512" s="2274"/>
      <c r="BU1512" s="2274"/>
      <c r="BV1512" s="2274"/>
      <c r="BW1512" s="2274"/>
      <c r="BX1512" s="2274"/>
      <c r="BY1512" s="2274"/>
      <c r="BZ1512" s="2274"/>
      <c r="CA1512" s="2274"/>
      <c r="CB1512" s="2274"/>
      <c r="CC1512" s="2274"/>
      <c r="CD1512" s="2275"/>
      <c r="CE1512" s="76"/>
      <c r="CF1512" s="76"/>
      <c r="CG1512" s="88"/>
      <c r="CH1512" s="88"/>
      <c r="CN1512" s="85"/>
      <c r="CO1512" s="85"/>
      <c r="CP1512" s="85"/>
      <c r="CQ1512" s="85"/>
      <c r="CR1512" s="85"/>
      <c r="CS1512" s="85"/>
      <c r="CT1512" s="85"/>
      <c r="CU1512" s="85"/>
      <c r="CV1512" s="85"/>
    </row>
    <row r="1513" spans="1:100" ht="12.75" customHeight="1" thickBot="1" x14ac:dyDescent="0.25">
      <c r="A1513" s="132" t="str">
        <f>+IF('⑧一覧からの作成用データ（異動届）'!$AC$57="印刷ＯＫ→",1,"")</f>
        <v/>
      </c>
      <c r="B1513" s="2413"/>
      <c r="C1513" s="2413"/>
      <c r="D1513" s="2396"/>
      <c r="E1513" s="2396"/>
      <c r="F1513" s="2413"/>
      <c r="G1513" s="2413"/>
      <c r="H1513" s="2396"/>
      <c r="I1513" s="2396"/>
      <c r="J1513" s="486"/>
      <c r="K1513" s="2344"/>
      <c r="L1513" s="2344"/>
      <c r="M1513" s="1559"/>
      <c r="N1513" s="2052"/>
      <c r="O1513" s="2052"/>
      <c r="P1513" s="2052"/>
      <c r="Q1513" s="2052"/>
      <c r="R1513" s="2054"/>
      <c r="S1513" s="2374"/>
      <c r="T1513" s="2375"/>
      <c r="U1513" s="2375"/>
      <c r="V1513" s="2375"/>
      <c r="W1513" s="2375"/>
      <c r="X1513" s="2375"/>
      <c r="Y1513" s="2375"/>
      <c r="Z1513" s="2375"/>
      <c r="AA1513" s="2375"/>
      <c r="AB1513" s="2375"/>
      <c r="AC1513" s="2375"/>
      <c r="AD1513" s="2375"/>
      <c r="AE1513" s="2375"/>
      <c r="AF1513" s="2375"/>
      <c r="AG1513" s="2375"/>
      <c r="AH1513" s="2375"/>
      <c r="AI1513" s="2375"/>
      <c r="AJ1513" s="2375"/>
      <c r="AK1513" s="2375"/>
      <c r="AL1513" s="2375"/>
      <c r="AM1513" s="2375"/>
      <c r="AN1513" s="2292"/>
      <c r="AO1513" s="2293"/>
      <c r="AP1513" s="2293"/>
      <c r="AQ1513" s="2293"/>
      <c r="AR1513" s="2294"/>
      <c r="AS1513" s="2377"/>
      <c r="AT1513" s="2377"/>
      <c r="AU1513" s="2377"/>
      <c r="AV1513" s="2377"/>
      <c r="AW1513" s="2377"/>
      <c r="AX1513" s="2236"/>
      <c r="AY1513" s="2236"/>
      <c r="AZ1513" s="2236"/>
      <c r="BA1513" s="2236"/>
      <c r="BB1513" s="2237"/>
      <c r="BC1513" s="2244"/>
      <c r="BD1513" s="2245"/>
      <c r="BE1513" s="2246"/>
      <c r="BF1513" s="2279"/>
      <c r="BG1513" s="2283"/>
      <c r="BH1513" s="2283"/>
      <c r="BI1513" s="2283"/>
      <c r="BJ1513" s="2283"/>
      <c r="BK1513" s="2283"/>
      <c r="BL1513" s="2283"/>
      <c r="BM1513" s="2283"/>
      <c r="BN1513" s="2283"/>
      <c r="BO1513" s="611"/>
      <c r="BP1513" s="2282"/>
      <c r="BQ1513" s="2368"/>
      <c r="BR1513" s="2369"/>
      <c r="BS1513" s="2369"/>
      <c r="BT1513" s="2276"/>
      <c r="BU1513" s="2276"/>
      <c r="BV1513" s="2276"/>
      <c r="BW1513" s="2276"/>
      <c r="BX1513" s="2276"/>
      <c r="BY1513" s="2276"/>
      <c r="BZ1513" s="2276"/>
      <c r="CA1513" s="2276"/>
      <c r="CB1513" s="2276"/>
      <c r="CC1513" s="2276"/>
      <c r="CD1513" s="2277"/>
      <c r="CE1513" s="89"/>
      <c r="CF1513" s="89"/>
      <c r="CG1513" s="88"/>
      <c r="CH1513" s="88"/>
      <c r="CN1513" s="85"/>
      <c r="CO1513" s="85"/>
      <c r="CP1513" s="85"/>
      <c r="CQ1513" s="85"/>
      <c r="CR1513" s="85"/>
      <c r="CS1513" s="85"/>
      <c r="CT1513" s="85"/>
      <c r="CU1513" s="85"/>
      <c r="CV1513" s="85"/>
    </row>
    <row r="1514" spans="1:100" ht="6.75" customHeight="1" x14ac:dyDescent="0.2">
      <c r="A1514" s="132" t="str">
        <f>+IF('⑧一覧からの作成用データ（異動届）'!$AC$57="印刷ＯＫ→",1,"")</f>
        <v/>
      </c>
      <c r="B1514" s="2413"/>
      <c r="C1514" s="2413"/>
      <c r="D1514" s="2396"/>
      <c r="E1514" s="2396"/>
      <c r="F1514" s="2413"/>
      <c r="G1514" s="2413"/>
      <c r="H1514" s="2396"/>
      <c r="I1514" s="2396"/>
      <c r="J1514" s="486"/>
      <c r="K1514" s="2211" t="s">
        <v>308</v>
      </c>
      <c r="L1514" s="2211"/>
      <c r="M1514" s="2211"/>
      <c r="N1514" s="2211"/>
      <c r="O1514" s="2211"/>
      <c r="P1514" s="2211"/>
      <c r="Q1514" s="2211"/>
      <c r="R1514" s="2211"/>
      <c r="S1514" s="2211"/>
      <c r="T1514" s="2211"/>
      <c r="U1514" s="2211"/>
      <c r="V1514" s="2211"/>
      <c r="W1514" s="2211"/>
      <c r="X1514" s="2211"/>
      <c r="Y1514" s="2211"/>
      <c r="Z1514" s="2211"/>
      <c r="AA1514" s="2211"/>
      <c r="AB1514" s="2211"/>
      <c r="AC1514" s="2211"/>
      <c r="AD1514" s="2211"/>
      <c r="AE1514" s="2211"/>
      <c r="AF1514" s="2211"/>
      <c r="AG1514" s="2211"/>
      <c r="AH1514" s="2211"/>
      <c r="AI1514" s="2211"/>
      <c r="AJ1514" s="2211"/>
      <c r="AK1514" s="2211"/>
      <c r="AL1514" s="2211"/>
      <c r="AM1514" s="2211"/>
      <c r="AN1514" s="2212"/>
      <c r="AO1514" s="2212"/>
      <c r="AP1514" s="2212"/>
      <c r="AQ1514" s="2212"/>
      <c r="AR1514" s="2212"/>
      <c r="AS1514" s="2212"/>
      <c r="AT1514" s="2212"/>
      <c r="AU1514" s="2212"/>
      <c r="AV1514" s="2212"/>
      <c r="AW1514" s="2212"/>
      <c r="AX1514" s="2212"/>
      <c r="AY1514" s="2212"/>
      <c r="AZ1514" s="2212"/>
      <c r="BA1514" s="2212"/>
      <c r="BB1514" s="2212"/>
      <c r="BC1514" s="2212"/>
      <c r="BD1514" s="2212"/>
      <c r="BE1514" s="2212"/>
      <c r="BF1514" s="2211"/>
      <c r="BG1514" s="76"/>
      <c r="BH1514" s="76"/>
      <c r="BI1514" s="76"/>
      <c r="BJ1514" s="76"/>
      <c r="BK1514" s="76"/>
      <c r="BL1514" s="76"/>
      <c r="BM1514" s="76"/>
      <c r="BN1514" s="76"/>
      <c r="BO1514" s="76"/>
      <c r="BP1514" s="76"/>
      <c r="BQ1514" s="76"/>
      <c r="BR1514" s="76"/>
      <c r="BS1514" s="76"/>
      <c r="BT1514" s="76"/>
      <c r="BU1514" s="76"/>
      <c r="BV1514" s="76"/>
      <c r="BW1514" s="76"/>
      <c r="BX1514" s="76"/>
      <c r="BY1514" s="76"/>
      <c r="BZ1514" s="76"/>
      <c r="CA1514" s="76"/>
      <c r="CB1514" s="89"/>
      <c r="CC1514" s="89"/>
      <c r="CD1514" s="89"/>
      <c r="CE1514" s="89"/>
      <c r="CF1514" s="89"/>
      <c r="CG1514" s="88"/>
      <c r="CH1514" s="88"/>
      <c r="CN1514" s="85"/>
      <c r="CO1514" s="85"/>
      <c r="CP1514" s="85"/>
      <c r="CQ1514" s="85"/>
      <c r="CR1514" s="85"/>
      <c r="CS1514" s="85"/>
      <c r="CT1514" s="85"/>
      <c r="CU1514" s="85"/>
      <c r="CV1514" s="85"/>
    </row>
    <row r="1515" spans="1:100" ht="16.5" customHeight="1" thickBot="1" x14ac:dyDescent="0.25">
      <c r="A1515" s="132" t="str">
        <f>+IF('⑧一覧からの作成用データ（異動届）'!$AC$57="印刷ＯＫ→",1,"")</f>
        <v/>
      </c>
      <c r="B1515" s="2413"/>
      <c r="C1515" s="2413"/>
      <c r="D1515" s="2396"/>
      <c r="E1515" s="2396"/>
      <c r="F1515" s="2413"/>
      <c r="G1515" s="2413"/>
      <c r="H1515" s="2396"/>
      <c r="I1515" s="2396"/>
      <c r="J1515" s="486"/>
      <c r="K1515" s="2212"/>
      <c r="L1515" s="2212"/>
      <c r="M1515" s="2212"/>
      <c r="N1515" s="2212"/>
      <c r="O1515" s="2212"/>
      <c r="P1515" s="2212"/>
      <c r="Q1515" s="2212"/>
      <c r="R1515" s="2212"/>
      <c r="S1515" s="2212"/>
      <c r="T1515" s="2212"/>
      <c r="U1515" s="2212"/>
      <c r="V1515" s="2212"/>
      <c r="W1515" s="2212"/>
      <c r="X1515" s="2212"/>
      <c r="Y1515" s="2212"/>
      <c r="Z1515" s="2212"/>
      <c r="AA1515" s="2212"/>
      <c r="AB1515" s="2212"/>
      <c r="AC1515" s="2212"/>
      <c r="AD1515" s="2212"/>
      <c r="AE1515" s="2212"/>
      <c r="AF1515" s="2212"/>
      <c r="AG1515" s="2212"/>
      <c r="AH1515" s="2212"/>
      <c r="AI1515" s="2212"/>
      <c r="AJ1515" s="2212"/>
      <c r="AK1515" s="2212"/>
      <c r="AL1515" s="2212"/>
      <c r="AM1515" s="2212"/>
      <c r="AN1515" s="2212"/>
      <c r="AO1515" s="2212"/>
      <c r="AP1515" s="2212"/>
      <c r="AQ1515" s="2212"/>
      <c r="AR1515" s="2212"/>
      <c r="AS1515" s="2212"/>
      <c r="AT1515" s="2212"/>
      <c r="AU1515" s="2212"/>
      <c r="AV1515" s="2212"/>
      <c r="AW1515" s="2212"/>
      <c r="AX1515" s="2212"/>
      <c r="AY1515" s="2212"/>
      <c r="AZ1515" s="2212"/>
      <c r="BA1515" s="2212"/>
      <c r="BB1515" s="2212"/>
      <c r="BC1515" s="2212"/>
      <c r="BD1515" s="2212"/>
      <c r="BE1515" s="2212"/>
      <c r="BF1515" s="2212"/>
      <c r="BG1515" s="89"/>
      <c r="BH1515" s="89"/>
      <c r="BI1515" s="89"/>
      <c r="BJ1515" s="89"/>
      <c r="BK1515" s="89"/>
      <c r="BL1515" s="89"/>
      <c r="BM1515" s="89"/>
      <c r="BN1515" s="89"/>
      <c r="BO1515" s="89"/>
      <c r="BP1515" s="89"/>
      <c r="BQ1515" s="89"/>
      <c r="BR1515" s="89"/>
      <c r="BS1515" s="89"/>
      <c r="BT1515" s="89"/>
      <c r="BU1515" s="89"/>
      <c r="BV1515" s="89"/>
      <c r="BW1515" s="89"/>
      <c r="BX1515" s="89"/>
      <c r="BY1515" s="89"/>
      <c r="BZ1515" s="89"/>
      <c r="CA1515" s="89"/>
      <c r="CB1515" s="89"/>
      <c r="CC1515" s="89"/>
      <c r="CD1515" s="89"/>
      <c r="CE1515" s="89"/>
      <c r="CF1515" s="89"/>
      <c r="CG1515" s="77"/>
      <c r="CH1515" s="77"/>
      <c r="CN1515" s="85"/>
      <c r="CO1515" s="85"/>
      <c r="CP1515" s="85"/>
      <c r="CQ1515" s="85"/>
      <c r="CR1515" s="85"/>
      <c r="CS1515" s="85"/>
      <c r="CT1515" s="85"/>
      <c r="CU1515" s="85"/>
      <c r="CV1515" s="85"/>
    </row>
    <row r="1516" spans="1:100" ht="16.5" customHeight="1" x14ac:dyDescent="0.2">
      <c r="A1516" s="132" t="str">
        <f>+IF('⑧一覧からの作成用データ（異動届）'!$AC$57="印刷ＯＫ→",1,"")</f>
        <v/>
      </c>
      <c r="B1516" s="2413"/>
      <c r="C1516" s="2413"/>
      <c r="D1516" s="2396"/>
      <c r="E1516" s="2396"/>
      <c r="F1516" s="2413"/>
      <c r="G1516" s="2413"/>
      <c r="H1516" s="2396"/>
      <c r="I1516" s="2396"/>
      <c r="J1516" s="486"/>
      <c r="K1516" s="2213" t="s">
        <v>35</v>
      </c>
      <c r="L1516" s="2213"/>
      <c r="M1516" s="2213"/>
      <c r="N1516" s="1692" t="s">
        <v>460</v>
      </c>
      <c r="O1516" s="1693"/>
      <c r="P1516" s="1693"/>
      <c r="Q1516" s="1693"/>
      <c r="R1516" s="1693"/>
      <c r="S1516" s="1693"/>
      <c r="T1516" s="1693"/>
      <c r="U1516" s="2214"/>
      <c r="V1516" s="2215"/>
      <c r="W1516" s="2215"/>
      <c r="X1516" s="2215"/>
      <c r="Y1516" s="2215"/>
      <c r="Z1516" s="2215"/>
      <c r="AA1516" s="2215"/>
      <c r="AB1516" s="2215"/>
      <c r="AC1516" s="2215"/>
      <c r="AD1516" s="2215"/>
      <c r="AE1516" s="2215"/>
      <c r="AF1516" s="2215"/>
      <c r="AG1516" s="2215"/>
      <c r="AH1516" s="2216"/>
      <c r="AI1516" s="2220" t="s">
        <v>229</v>
      </c>
      <c r="AJ1516" s="2221"/>
      <c r="AK1516" s="2222"/>
      <c r="AL1516" s="2226" t="s">
        <v>39</v>
      </c>
      <c r="AM1516" s="2227"/>
      <c r="AN1516" s="2227"/>
      <c r="AO1516" s="2227"/>
      <c r="AP1516" s="2227"/>
      <c r="AQ1516" s="2227"/>
      <c r="AR1516" s="2227"/>
      <c r="AS1516" s="2228"/>
      <c r="AT1516" s="2077"/>
      <c r="AU1516" s="2077"/>
      <c r="AV1516" s="2077"/>
      <c r="AW1516" s="2077"/>
      <c r="AX1516" s="2077"/>
      <c r="AY1516" s="2077"/>
      <c r="AZ1516" s="2077"/>
      <c r="BA1516" s="2077"/>
      <c r="BB1516" s="2077"/>
      <c r="BC1516" s="2077"/>
      <c r="BD1516" s="2077"/>
      <c r="BE1516" s="2177"/>
      <c r="BF1516" s="2178"/>
      <c r="BG1516" s="2199" t="s">
        <v>40</v>
      </c>
      <c r="BH1516" s="2200"/>
      <c r="BI1516" s="2200"/>
      <c r="BJ1516" s="2200"/>
      <c r="BK1516" s="2200"/>
      <c r="BL1516" s="2200"/>
      <c r="BM1516" s="2200"/>
      <c r="BN1516" s="2200"/>
      <c r="BO1516" s="2200"/>
      <c r="BP1516" s="2200"/>
      <c r="BQ1516" s="2200"/>
      <c r="BR1516" s="2202" t="str">
        <f>IF('⑧一覧からの作成用データ（異動届）'!$Y$57="","",TEXT('⑧一覧からの作成用データ（異動届）'!$Y$57,"#,##0")&amp;"")</f>
        <v/>
      </c>
      <c r="BS1516" s="2203"/>
      <c r="BT1516" s="2203"/>
      <c r="BU1516" s="2203"/>
      <c r="BV1516" s="2203"/>
      <c r="BW1516" s="2203"/>
      <c r="BX1516" s="2203"/>
      <c r="BY1516" s="2203"/>
      <c r="BZ1516" s="2204"/>
      <c r="CA1516" s="2208" t="s">
        <v>7</v>
      </c>
      <c r="CB1516" s="2208"/>
      <c r="CC1516" s="2208"/>
      <c r="CD1516" s="2209"/>
      <c r="CE1516" s="23"/>
      <c r="CF1516" s="76"/>
      <c r="CG1516" s="77"/>
      <c r="CH1516" s="77"/>
      <c r="CN1516" s="85"/>
      <c r="CO1516" s="85"/>
      <c r="CP1516" s="85"/>
      <c r="CQ1516" s="85"/>
      <c r="CR1516" s="85"/>
      <c r="CS1516" s="85"/>
      <c r="CT1516" s="85"/>
      <c r="CU1516" s="85"/>
      <c r="CV1516" s="85"/>
    </row>
    <row r="1517" spans="1:100" ht="16.5" customHeight="1" thickBot="1" x14ac:dyDescent="0.25">
      <c r="A1517" s="132" t="str">
        <f>+IF('⑧一覧からの作成用データ（異動届）'!$AC$57="印刷ＯＫ→",1,"")</f>
        <v/>
      </c>
      <c r="B1517" s="2413"/>
      <c r="C1517" s="2413"/>
      <c r="D1517" s="2396"/>
      <c r="E1517" s="2396"/>
      <c r="F1517" s="2413"/>
      <c r="G1517" s="2413"/>
      <c r="H1517" s="2396"/>
      <c r="I1517" s="2396"/>
      <c r="J1517" s="486"/>
      <c r="K1517" s="2213"/>
      <c r="L1517" s="2213"/>
      <c r="M1517" s="2213"/>
      <c r="N1517" s="1698"/>
      <c r="O1517" s="1699"/>
      <c r="P1517" s="1699"/>
      <c r="Q1517" s="1699"/>
      <c r="R1517" s="1699"/>
      <c r="S1517" s="1699"/>
      <c r="T1517" s="1699"/>
      <c r="U1517" s="2217"/>
      <c r="V1517" s="2218"/>
      <c r="W1517" s="2218"/>
      <c r="X1517" s="2218"/>
      <c r="Y1517" s="2218"/>
      <c r="Z1517" s="2218"/>
      <c r="AA1517" s="2218"/>
      <c r="AB1517" s="2218"/>
      <c r="AC1517" s="2218"/>
      <c r="AD1517" s="2218"/>
      <c r="AE1517" s="2218"/>
      <c r="AF1517" s="2218"/>
      <c r="AG1517" s="2218"/>
      <c r="AH1517" s="2219"/>
      <c r="AI1517" s="2223"/>
      <c r="AJ1517" s="2224"/>
      <c r="AK1517" s="2225"/>
      <c r="AL1517" s="2229"/>
      <c r="AM1517" s="2230"/>
      <c r="AN1517" s="2230"/>
      <c r="AO1517" s="2230"/>
      <c r="AP1517" s="2230"/>
      <c r="AQ1517" s="2230"/>
      <c r="AR1517" s="2230"/>
      <c r="AS1517" s="2231"/>
      <c r="AT1517" s="2077"/>
      <c r="AU1517" s="2077"/>
      <c r="AV1517" s="2077"/>
      <c r="AW1517" s="2077"/>
      <c r="AX1517" s="2077"/>
      <c r="AY1517" s="2077"/>
      <c r="AZ1517" s="2077"/>
      <c r="BA1517" s="2077"/>
      <c r="BB1517" s="2077"/>
      <c r="BC1517" s="2077"/>
      <c r="BD1517" s="2077"/>
      <c r="BE1517" s="2198"/>
      <c r="BF1517" s="2196"/>
      <c r="BG1517" s="2201"/>
      <c r="BH1517" s="1530"/>
      <c r="BI1517" s="1530"/>
      <c r="BJ1517" s="1530"/>
      <c r="BK1517" s="1530"/>
      <c r="BL1517" s="1530"/>
      <c r="BM1517" s="1530"/>
      <c r="BN1517" s="1530"/>
      <c r="BO1517" s="1530"/>
      <c r="BP1517" s="1530"/>
      <c r="BQ1517" s="1530"/>
      <c r="BR1517" s="2205"/>
      <c r="BS1517" s="2206"/>
      <c r="BT1517" s="2206"/>
      <c r="BU1517" s="2206"/>
      <c r="BV1517" s="2206"/>
      <c r="BW1517" s="2206"/>
      <c r="BX1517" s="2206"/>
      <c r="BY1517" s="2206"/>
      <c r="BZ1517" s="2207"/>
      <c r="CA1517" s="1632"/>
      <c r="CB1517" s="1632"/>
      <c r="CC1517" s="1632"/>
      <c r="CD1517" s="2210"/>
      <c r="CE1517" s="76"/>
      <c r="CF1517" s="76"/>
      <c r="CG1517" s="77"/>
      <c r="CH1517" s="77"/>
      <c r="CN1517" s="85"/>
      <c r="CO1517" s="85"/>
      <c r="CP1517" s="85"/>
      <c r="CQ1517" s="85"/>
      <c r="CR1517" s="85"/>
      <c r="CS1517" s="85"/>
      <c r="CT1517" s="85"/>
      <c r="CU1517" s="85"/>
      <c r="CV1517" s="85"/>
    </row>
    <row r="1518" spans="1:100" ht="16.5" customHeight="1" x14ac:dyDescent="0.2">
      <c r="A1518" s="132" t="str">
        <f>+IF('⑧一覧からの作成用データ（異動届）'!$AC$57="印刷ＯＫ→",1,"")</f>
        <v/>
      </c>
      <c r="B1518" s="2413"/>
      <c r="C1518" s="2413"/>
      <c r="D1518" s="2396"/>
      <c r="E1518" s="2396"/>
      <c r="F1518" s="2413"/>
      <c r="G1518" s="2413"/>
      <c r="H1518" s="2396"/>
      <c r="I1518" s="2396"/>
      <c r="J1518" s="486"/>
      <c r="K1518" s="2213"/>
      <c r="L1518" s="2213"/>
      <c r="M1518" s="2213"/>
      <c r="N1518" s="2168" t="s">
        <v>21</v>
      </c>
      <c r="O1518" s="2169"/>
      <c r="P1518" s="2169"/>
      <c r="Q1518" s="2169"/>
      <c r="R1518" s="2169"/>
      <c r="S1518" s="2169"/>
      <c r="T1518" s="2170"/>
      <c r="U1518" s="2177" t="s">
        <v>461</v>
      </c>
      <c r="V1518" s="2178"/>
      <c r="W1518" s="2179"/>
      <c r="X1518" s="2179"/>
      <c r="Y1518" s="2179"/>
      <c r="Z1518" s="2179"/>
      <c r="AA1518" s="2179"/>
      <c r="AB1518" s="2179"/>
      <c r="AC1518" s="2179"/>
      <c r="AD1518" s="2179"/>
      <c r="AE1518" s="63"/>
      <c r="AF1518" s="63"/>
      <c r="AG1518" s="63"/>
      <c r="AH1518" s="63"/>
      <c r="AI1518" s="63"/>
      <c r="AJ1518" s="63"/>
      <c r="AK1518" s="63"/>
      <c r="AL1518" s="63"/>
      <c r="AM1518" s="63"/>
      <c r="AN1518" s="63"/>
      <c r="AO1518" s="64"/>
      <c r="AP1518" s="2180" t="s">
        <v>38</v>
      </c>
      <c r="AQ1518" s="2181"/>
      <c r="AR1518" s="2073" t="s">
        <v>33</v>
      </c>
      <c r="AS1518" s="2074"/>
      <c r="AT1518" s="2077"/>
      <c r="AU1518" s="2077"/>
      <c r="AV1518" s="2077"/>
      <c r="AW1518" s="2077"/>
      <c r="AX1518" s="2077"/>
      <c r="AY1518" s="2077"/>
      <c r="AZ1518" s="2077"/>
      <c r="BA1518" s="2077"/>
      <c r="BB1518" s="2077"/>
      <c r="BC1518" s="2077"/>
      <c r="BD1518" s="2077"/>
      <c r="BE1518" s="2077"/>
      <c r="BF1518" s="2078"/>
      <c r="BG1518" s="57"/>
      <c r="BH1518" s="76"/>
      <c r="BI1518" s="76"/>
      <c r="BJ1518" s="2057" t="str">
        <f>'⑧一覧からの作成用データ（異動届）'!$X$57&amp;""</f>
        <v/>
      </c>
      <c r="BK1518" s="2058"/>
      <c r="BL1518" s="2058"/>
      <c r="BM1518" s="2058"/>
      <c r="BN1518" s="2058"/>
      <c r="BO1518" s="2059"/>
      <c r="BP1518" s="1720" t="s">
        <v>311</v>
      </c>
      <c r="BQ1518" s="2063"/>
      <c r="BR1518" s="2063"/>
      <c r="BS1518" s="2063"/>
      <c r="BT1518" s="2063"/>
      <c r="BU1518" s="2063"/>
      <c r="BV1518" s="2063"/>
      <c r="BW1518" s="2063"/>
      <c r="BX1518" s="2063"/>
      <c r="BY1518" s="2063"/>
      <c r="BZ1518" s="2063"/>
      <c r="CA1518" s="2063"/>
      <c r="CB1518" s="2063"/>
      <c r="CC1518" s="2063"/>
      <c r="CD1518" s="2064"/>
      <c r="CE1518" s="76"/>
      <c r="CF1518" s="76"/>
      <c r="CG1518" s="77"/>
      <c r="CH1518" s="77"/>
      <c r="CN1518" s="85"/>
      <c r="CO1518" s="85"/>
      <c r="CP1518" s="85"/>
      <c r="CQ1518" s="85"/>
      <c r="CR1518" s="85"/>
      <c r="CS1518" s="85"/>
    </row>
    <row r="1519" spans="1:100" ht="16.5" customHeight="1" thickBot="1" x14ac:dyDescent="0.25">
      <c r="A1519" s="132" t="str">
        <f>+IF('⑧一覧からの作成用データ（異動届）'!$AC$57="印刷ＯＫ→",1,"")</f>
        <v/>
      </c>
      <c r="B1519" s="2413"/>
      <c r="C1519" s="2413"/>
      <c r="D1519" s="2396"/>
      <c r="E1519" s="2396"/>
      <c r="F1519" s="2413"/>
      <c r="G1519" s="2413"/>
      <c r="H1519" s="2396"/>
      <c r="I1519" s="2396"/>
      <c r="J1519" s="486"/>
      <c r="K1519" s="2213"/>
      <c r="L1519" s="2213"/>
      <c r="M1519" s="2213"/>
      <c r="N1519" s="2171"/>
      <c r="O1519" s="2172"/>
      <c r="P1519" s="2172"/>
      <c r="Q1519" s="2172"/>
      <c r="R1519" s="2172"/>
      <c r="S1519" s="2172"/>
      <c r="T1519" s="2173"/>
      <c r="U1519" s="2067"/>
      <c r="V1519" s="2068"/>
      <c r="W1519" s="2068"/>
      <c r="X1519" s="2068"/>
      <c r="Y1519" s="2068"/>
      <c r="Z1519" s="2068"/>
      <c r="AA1519" s="2068"/>
      <c r="AB1519" s="2068"/>
      <c r="AC1519" s="2068"/>
      <c r="AD1519" s="2068"/>
      <c r="AE1519" s="2068"/>
      <c r="AF1519" s="2068"/>
      <c r="AG1519" s="2068"/>
      <c r="AH1519" s="2068"/>
      <c r="AI1519" s="2068"/>
      <c r="AJ1519" s="2068"/>
      <c r="AK1519" s="2068"/>
      <c r="AL1519" s="2068"/>
      <c r="AM1519" s="2068"/>
      <c r="AN1519" s="2068"/>
      <c r="AO1519" s="2069"/>
      <c r="AP1519" s="2182"/>
      <c r="AQ1519" s="2183"/>
      <c r="AR1519" s="2075"/>
      <c r="AS1519" s="2076"/>
      <c r="AT1519" s="2077"/>
      <c r="AU1519" s="2077"/>
      <c r="AV1519" s="2077"/>
      <c r="AW1519" s="2077"/>
      <c r="AX1519" s="2077"/>
      <c r="AY1519" s="2077"/>
      <c r="AZ1519" s="2077"/>
      <c r="BA1519" s="2077"/>
      <c r="BB1519" s="2077"/>
      <c r="BC1519" s="2077"/>
      <c r="BD1519" s="2077"/>
      <c r="BE1519" s="2077"/>
      <c r="BF1519" s="2078"/>
      <c r="BG1519" s="57"/>
      <c r="BH1519" s="76"/>
      <c r="BI1519" s="76"/>
      <c r="BJ1519" s="2060"/>
      <c r="BK1519" s="2061"/>
      <c r="BL1519" s="2061"/>
      <c r="BM1519" s="2061"/>
      <c r="BN1519" s="2061"/>
      <c r="BO1519" s="2062"/>
      <c r="BP1519" s="2063"/>
      <c r="BQ1519" s="2063"/>
      <c r="BR1519" s="2063"/>
      <c r="BS1519" s="2063"/>
      <c r="BT1519" s="2063"/>
      <c r="BU1519" s="2063"/>
      <c r="BV1519" s="2063"/>
      <c r="BW1519" s="2063"/>
      <c r="BX1519" s="2063"/>
      <c r="BY1519" s="2063"/>
      <c r="BZ1519" s="2063"/>
      <c r="CA1519" s="2063"/>
      <c r="CB1519" s="2063"/>
      <c r="CC1519" s="2063"/>
      <c r="CD1519" s="2064"/>
      <c r="CE1519" s="76"/>
      <c r="CF1519" s="76"/>
      <c r="CG1519" s="77"/>
      <c r="CH1519" s="77"/>
      <c r="CN1519" s="85"/>
      <c r="CO1519" s="85"/>
      <c r="CP1519" s="85"/>
      <c r="CQ1519" s="85"/>
      <c r="CR1519" s="85"/>
      <c r="CS1519" s="85"/>
    </row>
    <row r="1520" spans="1:100" ht="16.5" customHeight="1" thickBot="1" x14ac:dyDescent="0.25">
      <c r="A1520" s="132" t="str">
        <f>+IF('⑧一覧からの作成用データ（異動届）'!$AC$57="印刷ＯＫ→",1,"")</f>
        <v/>
      </c>
      <c r="B1520" s="2413"/>
      <c r="C1520" s="2413"/>
      <c r="D1520" s="2396"/>
      <c r="E1520" s="2396"/>
      <c r="F1520" s="2413"/>
      <c r="G1520" s="2413"/>
      <c r="H1520" s="2396"/>
      <c r="I1520" s="2396"/>
      <c r="J1520" s="486"/>
      <c r="K1520" s="2213"/>
      <c r="L1520" s="2213"/>
      <c r="M1520" s="2213"/>
      <c r="N1520" s="2174"/>
      <c r="O1520" s="2175"/>
      <c r="P1520" s="2175"/>
      <c r="Q1520" s="2175"/>
      <c r="R1520" s="2175"/>
      <c r="S1520" s="2175"/>
      <c r="T1520" s="2176"/>
      <c r="U1520" s="2070"/>
      <c r="V1520" s="2071"/>
      <c r="W1520" s="2071"/>
      <c r="X1520" s="2071"/>
      <c r="Y1520" s="2071"/>
      <c r="Z1520" s="2071"/>
      <c r="AA1520" s="2071"/>
      <c r="AB1520" s="2071"/>
      <c r="AC1520" s="2071"/>
      <c r="AD1520" s="2071"/>
      <c r="AE1520" s="2071"/>
      <c r="AF1520" s="2071"/>
      <c r="AG1520" s="2071"/>
      <c r="AH1520" s="2071"/>
      <c r="AI1520" s="2071"/>
      <c r="AJ1520" s="2071"/>
      <c r="AK1520" s="2071"/>
      <c r="AL1520" s="2071"/>
      <c r="AM1520" s="2071"/>
      <c r="AN1520" s="2071"/>
      <c r="AO1520" s="2072"/>
      <c r="AP1520" s="2182"/>
      <c r="AQ1520" s="2183"/>
      <c r="AR1520" s="2073" t="s">
        <v>3</v>
      </c>
      <c r="AS1520" s="2074"/>
      <c r="AT1520" s="2077"/>
      <c r="AU1520" s="2077"/>
      <c r="AV1520" s="2077"/>
      <c r="AW1520" s="2077"/>
      <c r="AX1520" s="2077"/>
      <c r="AY1520" s="2077"/>
      <c r="AZ1520" s="2077"/>
      <c r="BA1520" s="2077"/>
      <c r="BB1520" s="2077"/>
      <c r="BC1520" s="2077"/>
      <c r="BD1520" s="2077"/>
      <c r="BE1520" s="2077"/>
      <c r="BF1520" s="2078"/>
      <c r="BG1520" s="58"/>
      <c r="BH1520" s="59"/>
      <c r="BI1520" s="59"/>
      <c r="BJ1520" s="59"/>
      <c r="BK1520" s="59"/>
      <c r="BL1520" s="59"/>
      <c r="BM1520" s="59"/>
      <c r="BN1520" s="59"/>
      <c r="BO1520" s="59"/>
      <c r="BP1520" s="2065"/>
      <c r="BQ1520" s="2065"/>
      <c r="BR1520" s="2065"/>
      <c r="BS1520" s="2065"/>
      <c r="BT1520" s="2065"/>
      <c r="BU1520" s="2065"/>
      <c r="BV1520" s="2065"/>
      <c r="BW1520" s="2065"/>
      <c r="BX1520" s="2065"/>
      <c r="BY1520" s="2065"/>
      <c r="BZ1520" s="2065"/>
      <c r="CA1520" s="2065"/>
      <c r="CB1520" s="2065"/>
      <c r="CC1520" s="2065"/>
      <c r="CD1520" s="2066"/>
      <c r="CE1520" s="76"/>
      <c r="CF1520" s="76"/>
      <c r="CG1520" s="77"/>
      <c r="CH1520" s="77"/>
      <c r="CN1520" s="85"/>
      <c r="CO1520" s="85"/>
      <c r="CP1520" s="85"/>
      <c r="CQ1520" s="85"/>
      <c r="CR1520" s="85"/>
      <c r="CS1520" s="85"/>
      <c r="CT1520" s="85"/>
      <c r="CU1520" s="85"/>
      <c r="CV1520" s="85"/>
    </row>
    <row r="1521" spans="1:100" ht="16.5" customHeight="1" thickBot="1" x14ac:dyDescent="0.25">
      <c r="A1521" s="132" t="str">
        <f>+IF('⑧一覧からの作成用データ（異動届）'!$AC$57="印刷ＯＫ→",1,"")</f>
        <v/>
      </c>
      <c r="B1521" s="2413"/>
      <c r="C1521" s="2413"/>
      <c r="D1521" s="2396"/>
      <c r="E1521" s="2396"/>
      <c r="F1521" s="2413"/>
      <c r="G1521" s="2413"/>
      <c r="H1521" s="2396"/>
      <c r="I1521" s="2396"/>
      <c r="J1521" s="486"/>
      <c r="K1521" s="2213"/>
      <c r="L1521" s="2213"/>
      <c r="M1521" s="2213"/>
      <c r="N1521" s="1529" t="s">
        <v>36</v>
      </c>
      <c r="O1521" s="2079"/>
      <c r="P1521" s="2079"/>
      <c r="Q1521" s="2079"/>
      <c r="R1521" s="2079"/>
      <c r="S1521" s="2079"/>
      <c r="T1521" s="2080"/>
      <c r="U1521" s="2081"/>
      <c r="V1521" s="2082"/>
      <c r="W1521" s="2082"/>
      <c r="X1521" s="2082"/>
      <c r="Y1521" s="2082"/>
      <c r="Z1521" s="2082"/>
      <c r="AA1521" s="2082"/>
      <c r="AB1521" s="2082"/>
      <c r="AC1521" s="2082"/>
      <c r="AD1521" s="2082"/>
      <c r="AE1521" s="2082"/>
      <c r="AF1521" s="2082"/>
      <c r="AG1521" s="2082"/>
      <c r="AH1521" s="2082"/>
      <c r="AI1521" s="2082"/>
      <c r="AJ1521" s="2082"/>
      <c r="AK1521" s="2082"/>
      <c r="AL1521" s="2082"/>
      <c r="AM1521" s="2082"/>
      <c r="AN1521" s="2082"/>
      <c r="AO1521" s="2083"/>
      <c r="AP1521" s="2182"/>
      <c r="AQ1521" s="2183"/>
      <c r="AR1521" s="2075"/>
      <c r="AS1521" s="2076"/>
      <c r="AT1521" s="2077"/>
      <c r="AU1521" s="2077"/>
      <c r="AV1521" s="2077"/>
      <c r="AW1521" s="2077"/>
      <c r="AX1521" s="2077"/>
      <c r="AY1521" s="2077"/>
      <c r="AZ1521" s="2077"/>
      <c r="BA1521" s="2077"/>
      <c r="BB1521" s="2077"/>
      <c r="BC1521" s="2077"/>
      <c r="BD1521" s="2077"/>
      <c r="BE1521" s="2077"/>
      <c r="BF1521" s="2078"/>
      <c r="BG1521" s="2165" t="s">
        <v>34</v>
      </c>
      <c r="BH1521" s="1564"/>
      <c r="BI1521" s="1564"/>
      <c r="BJ1521" s="1564"/>
      <c r="BK1521" s="1564"/>
      <c r="BL1521" s="1564"/>
      <c r="BM1521" s="1564"/>
      <c r="BN1521" s="1564"/>
      <c r="BO1521" s="1565"/>
      <c r="BP1521" s="2166"/>
      <c r="BQ1521" s="714"/>
      <c r="BR1521" s="714"/>
      <c r="BS1521" s="714"/>
      <c r="BT1521" s="714"/>
      <c r="BU1521" s="714"/>
      <c r="BV1521" s="714"/>
      <c r="BW1521" s="714"/>
      <c r="BX1521" s="714"/>
      <c r="BY1521" s="714"/>
      <c r="BZ1521" s="714"/>
      <c r="CA1521" s="714"/>
      <c r="CB1521" s="714"/>
      <c r="CC1521" s="714"/>
      <c r="CD1521" s="2167"/>
      <c r="CE1521" s="76"/>
      <c r="CF1521" s="76"/>
      <c r="CG1521" s="77"/>
      <c r="CH1521" s="77"/>
      <c r="CN1521" s="85"/>
      <c r="CO1521" s="85"/>
      <c r="CP1521" s="85"/>
      <c r="CQ1521" s="85"/>
      <c r="CR1521" s="85"/>
      <c r="CS1521" s="85"/>
      <c r="CT1521" s="85"/>
      <c r="CU1521" s="85"/>
      <c r="CV1521" s="85"/>
    </row>
    <row r="1522" spans="1:100" ht="16.5" customHeight="1" x14ac:dyDescent="0.2">
      <c r="A1522" s="132" t="str">
        <f>+IF('⑧一覧からの作成用データ（異動届）'!$AC$57="印刷ＯＫ→",1,"")</f>
        <v/>
      </c>
      <c r="B1522" s="2413"/>
      <c r="C1522" s="2413"/>
      <c r="D1522" s="2396"/>
      <c r="E1522" s="2396"/>
      <c r="F1522" s="2413"/>
      <c r="G1522" s="2413"/>
      <c r="H1522" s="2396"/>
      <c r="I1522" s="2396"/>
      <c r="J1522" s="486"/>
      <c r="K1522" s="2213"/>
      <c r="L1522" s="2213"/>
      <c r="M1522" s="2213"/>
      <c r="N1522" s="2186" t="s">
        <v>37</v>
      </c>
      <c r="O1522" s="2187"/>
      <c r="P1522" s="2187"/>
      <c r="Q1522" s="2187"/>
      <c r="R1522" s="2187"/>
      <c r="S1522" s="2187"/>
      <c r="T1522" s="2188"/>
      <c r="U1522" s="2192"/>
      <c r="V1522" s="2193"/>
      <c r="W1522" s="2193"/>
      <c r="X1522" s="2193"/>
      <c r="Y1522" s="2193"/>
      <c r="Z1522" s="2193"/>
      <c r="AA1522" s="2193"/>
      <c r="AB1522" s="2193"/>
      <c r="AC1522" s="2193"/>
      <c r="AD1522" s="2193"/>
      <c r="AE1522" s="2193"/>
      <c r="AF1522" s="2193"/>
      <c r="AG1522" s="2193"/>
      <c r="AH1522" s="2193"/>
      <c r="AI1522" s="2193"/>
      <c r="AJ1522" s="2193"/>
      <c r="AK1522" s="2193"/>
      <c r="AL1522" s="2193"/>
      <c r="AM1522" s="2193"/>
      <c r="AN1522" s="2193"/>
      <c r="AO1522" s="2194"/>
      <c r="AP1522" s="2182"/>
      <c r="AQ1522" s="2183"/>
      <c r="AR1522" s="2073" t="s">
        <v>4</v>
      </c>
      <c r="AS1522" s="2074"/>
      <c r="AT1522" s="2178"/>
      <c r="AU1522" s="2195"/>
      <c r="AV1522" s="2195"/>
      <c r="AW1522" s="2195"/>
      <c r="AX1522" s="2195"/>
      <c r="AY1522" s="2195"/>
      <c r="AZ1522" s="2195"/>
      <c r="BA1522" s="2195"/>
      <c r="BB1522" s="2195"/>
      <c r="BC1522" s="2195"/>
      <c r="BD1522" s="2195"/>
      <c r="BE1522" s="2195"/>
      <c r="BF1522" s="2195"/>
      <c r="BG1522" s="1640" t="s">
        <v>309</v>
      </c>
      <c r="BH1522" s="1590"/>
      <c r="BI1522" s="1590"/>
      <c r="BJ1522" s="1590"/>
      <c r="BK1522" s="1590"/>
      <c r="BL1522" s="1590"/>
      <c r="BM1522" s="1590"/>
      <c r="BN1522" s="1590"/>
      <c r="BO1522" s="2039"/>
      <c r="BP1522" s="2041"/>
      <c r="BQ1522" s="2042"/>
      <c r="BR1522" s="2042"/>
      <c r="BS1522" s="2043"/>
      <c r="BT1522" s="2047" t="s">
        <v>41</v>
      </c>
      <c r="BU1522" s="2048"/>
      <c r="BV1522" s="2048"/>
      <c r="BW1522" s="2051" t="s">
        <v>42</v>
      </c>
      <c r="BX1522" s="2051"/>
      <c r="BY1522" s="2051"/>
      <c r="BZ1522" s="2051"/>
      <c r="CA1522" s="2051" t="s">
        <v>43</v>
      </c>
      <c r="CB1522" s="2051"/>
      <c r="CC1522" s="2051"/>
      <c r="CD1522" s="2053"/>
      <c r="CE1522" s="76"/>
      <c r="CF1522" s="76"/>
      <c r="CG1522" s="77"/>
      <c r="CH1522" s="77"/>
      <c r="CN1522" s="85"/>
      <c r="CO1522" s="85"/>
      <c r="CP1522" s="85"/>
      <c r="CQ1522" s="85"/>
      <c r="CR1522" s="85"/>
      <c r="CS1522" s="85"/>
      <c r="CT1522" s="85"/>
      <c r="CU1522" s="85"/>
      <c r="CV1522" s="85"/>
    </row>
    <row r="1523" spans="1:100" ht="12" customHeight="1" thickBot="1" x14ac:dyDescent="0.25">
      <c r="A1523" s="132" t="str">
        <f>+IF('⑧一覧からの作成用データ（異動届）'!$AC$57="印刷ＯＫ→",1,"")</f>
        <v/>
      </c>
      <c r="B1523" s="2413"/>
      <c r="C1523" s="2413"/>
      <c r="D1523" s="2396"/>
      <c r="E1523" s="2396"/>
      <c r="F1523" s="2413"/>
      <c r="G1523" s="2413"/>
      <c r="H1523" s="2396"/>
      <c r="I1523" s="2396"/>
      <c r="J1523" s="486"/>
      <c r="K1523" s="2213"/>
      <c r="L1523" s="2213"/>
      <c r="M1523" s="2213"/>
      <c r="N1523" s="2189"/>
      <c r="O1523" s="2190"/>
      <c r="P1523" s="2190"/>
      <c r="Q1523" s="2190"/>
      <c r="R1523" s="2190"/>
      <c r="S1523" s="2190"/>
      <c r="T1523" s="2191"/>
      <c r="U1523" s="2070"/>
      <c r="V1523" s="2071"/>
      <c r="W1523" s="2071"/>
      <c r="X1523" s="2071"/>
      <c r="Y1523" s="2071"/>
      <c r="Z1523" s="2071"/>
      <c r="AA1523" s="2071"/>
      <c r="AB1523" s="2071"/>
      <c r="AC1523" s="2071"/>
      <c r="AD1523" s="2071"/>
      <c r="AE1523" s="2071"/>
      <c r="AF1523" s="2071"/>
      <c r="AG1523" s="2071"/>
      <c r="AH1523" s="2071"/>
      <c r="AI1523" s="2071"/>
      <c r="AJ1523" s="2071"/>
      <c r="AK1523" s="2071"/>
      <c r="AL1523" s="2071"/>
      <c r="AM1523" s="2071"/>
      <c r="AN1523" s="2071"/>
      <c r="AO1523" s="2072"/>
      <c r="AP1523" s="2184"/>
      <c r="AQ1523" s="2185"/>
      <c r="AR1523" s="2075"/>
      <c r="AS1523" s="2076"/>
      <c r="AT1523" s="2196"/>
      <c r="AU1523" s="2197"/>
      <c r="AV1523" s="2197"/>
      <c r="AW1523" s="2197"/>
      <c r="AX1523" s="2197"/>
      <c r="AY1523" s="2197"/>
      <c r="AZ1523" s="2197"/>
      <c r="BA1523" s="2197"/>
      <c r="BB1523" s="2197"/>
      <c r="BC1523" s="2197"/>
      <c r="BD1523" s="2197"/>
      <c r="BE1523" s="2197"/>
      <c r="BF1523" s="2197"/>
      <c r="BG1523" s="1637"/>
      <c r="BH1523" s="1638"/>
      <c r="BI1523" s="1638"/>
      <c r="BJ1523" s="1638"/>
      <c r="BK1523" s="1638"/>
      <c r="BL1523" s="1638"/>
      <c r="BM1523" s="1638"/>
      <c r="BN1523" s="1638"/>
      <c r="BO1523" s="2040"/>
      <c r="BP1523" s="2044"/>
      <c r="BQ1523" s="2045"/>
      <c r="BR1523" s="2045"/>
      <c r="BS1523" s="2046"/>
      <c r="BT1523" s="2049"/>
      <c r="BU1523" s="2050"/>
      <c r="BV1523" s="2050"/>
      <c r="BW1523" s="2052"/>
      <c r="BX1523" s="2052"/>
      <c r="BY1523" s="2052"/>
      <c r="BZ1523" s="2052"/>
      <c r="CA1523" s="2052"/>
      <c r="CB1523" s="2052"/>
      <c r="CC1523" s="2052"/>
      <c r="CD1523" s="2054"/>
      <c r="CE1523" s="76"/>
      <c r="CF1523" s="76"/>
      <c r="CG1523" s="77"/>
      <c r="CH1523" s="77"/>
      <c r="CN1523" s="85"/>
      <c r="CO1523" s="85"/>
      <c r="CP1523" s="85"/>
      <c r="CQ1523" s="85"/>
      <c r="CR1523" s="85"/>
      <c r="CS1523" s="85"/>
      <c r="CT1523" s="85"/>
      <c r="CU1523" s="85"/>
      <c r="CV1523" s="85"/>
    </row>
    <row r="1524" spans="1:100" ht="6.75" customHeight="1" x14ac:dyDescent="0.2">
      <c r="A1524" s="132" t="str">
        <f>+IF('⑧一覧からの作成用データ（異動届）'!$AC$57="印刷ＯＫ→",1,"")</f>
        <v/>
      </c>
      <c r="B1524" s="2413"/>
      <c r="C1524" s="2413"/>
      <c r="D1524" s="2396"/>
      <c r="E1524" s="2396"/>
      <c r="F1524" s="2413"/>
      <c r="G1524" s="2413"/>
      <c r="H1524" s="2396"/>
      <c r="I1524" s="2396"/>
      <c r="J1524" s="486"/>
      <c r="K1524" s="2055" t="s">
        <v>79</v>
      </c>
      <c r="L1524" s="2055"/>
      <c r="M1524" s="2055"/>
      <c r="N1524" s="2055"/>
      <c r="O1524" s="2055"/>
      <c r="P1524" s="2055"/>
      <c r="Q1524" s="2055"/>
      <c r="R1524" s="2055"/>
      <c r="S1524" s="2055"/>
      <c r="T1524" s="2055"/>
      <c r="U1524" s="2055"/>
      <c r="V1524" s="2055"/>
      <c r="W1524" s="2055"/>
      <c r="X1524" s="2055"/>
      <c r="Y1524" s="2055"/>
      <c r="Z1524" s="2055"/>
      <c r="AA1524" s="2055"/>
      <c r="AB1524" s="2055"/>
      <c r="AC1524" s="2055"/>
      <c r="AD1524" s="2055"/>
      <c r="AE1524" s="2055"/>
      <c r="AF1524" s="2055"/>
      <c r="AG1524" s="2055"/>
      <c r="AH1524" s="2055"/>
      <c r="AI1524" s="2055"/>
      <c r="AJ1524" s="2055"/>
      <c r="AK1524" s="2055"/>
      <c r="AL1524" s="2055"/>
      <c r="AM1524" s="2055"/>
      <c r="AN1524" s="2055"/>
      <c r="AO1524" s="2055"/>
      <c r="AP1524" s="2055"/>
      <c r="AQ1524" s="2055"/>
      <c r="AR1524" s="2055"/>
      <c r="AS1524" s="2055"/>
      <c r="AT1524" s="2055"/>
      <c r="AU1524" s="2055"/>
      <c r="AV1524" s="2055"/>
      <c r="AW1524" s="2055"/>
      <c r="AX1524" s="2055"/>
      <c r="AY1524" s="2055"/>
      <c r="AZ1524" s="2055"/>
      <c r="BA1524" s="2055"/>
      <c r="BB1524" s="2055"/>
      <c r="BC1524" s="2055"/>
      <c r="BD1524" s="2055"/>
      <c r="BE1524" s="2055"/>
      <c r="BF1524" s="2055"/>
      <c r="BG1524" s="60"/>
      <c r="BH1524" s="60"/>
      <c r="BI1524" s="60"/>
      <c r="BJ1524" s="60"/>
      <c r="BK1524" s="61"/>
      <c r="BL1524" s="76"/>
      <c r="BM1524" s="76"/>
      <c r="BN1524" s="76"/>
      <c r="BO1524" s="76"/>
      <c r="BP1524" s="76"/>
      <c r="BQ1524" s="76"/>
      <c r="BR1524" s="76"/>
      <c r="BS1524" s="76"/>
      <c r="BT1524" s="76"/>
      <c r="BU1524" s="76"/>
      <c r="BV1524" s="76"/>
      <c r="BW1524" s="76"/>
      <c r="BX1524" s="76"/>
      <c r="BY1524" s="76"/>
      <c r="BZ1524" s="76"/>
      <c r="CA1524" s="76"/>
      <c r="CB1524" s="76"/>
      <c r="CC1524" s="76"/>
      <c r="CD1524" s="76"/>
      <c r="CE1524" s="76"/>
      <c r="CF1524" s="76"/>
      <c r="CG1524" s="77"/>
      <c r="CH1524" s="77"/>
      <c r="CN1524" s="85"/>
      <c r="CO1524" s="85"/>
      <c r="CP1524" s="85"/>
      <c r="CQ1524" s="85"/>
      <c r="CR1524" s="85"/>
      <c r="CS1524" s="85"/>
      <c r="CT1524" s="85"/>
      <c r="CU1524" s="85"/>
      <c r="CV1524" s="85"/>
    </row>
    <row r="1525" spans="1:100" ht="13.5" customHeight="1" thickBot="1" x14ac:dyDescent="0.25">
      <c r="A1525" s="132" t="str">
        <f>+IF('⑧一覧からの作成用データ（異動届）'!$AC$57="印刷ＯＫ→",1,"")</f>
        <v/>
      </c>
      <c r="B1525" s="2413"/>
      <c r="C1525" s="2413"/>
      <c r="D1525" s="2396"/>
      <c r="E1525" s="2396"/>
      <c r="F1525" s="2413"/>
      <c r="G1525" s="2413"/>
      <c r="H1525" s="2396"/>
      <c r="I1525" s="2396"/>
      <c r="J1525" s="486"/>
      <c r="K1525" s="2056"/>
      <c r="L1525" s="2056"/>
      <c r="M1525" s="2056"/>
      <c r="N1525" s="2056"/>
      <c r="O1525" s="2056"/>
      <c r="P1525" s="2056"/>
      <c r="Q1525" s="2056"/>
      <c r="R1525" s="2056"/>
      <c r="S1525" s="2056"/>
      <c r="T1525" s="2056"/>
      <c r="U1525" s="2056"/>
      <c r="V1525" s="2056"/>
      <c r="W1525" s="2056"/>
      <c r="X1525" s="2056"/>
      <c r="Y1525" s="2056"/>
      <c r="Z1525" s="2056"/>
      <c r="AA1525" s="2056"/>
      <c r="AB1525" s="2056"/>
      <c r="AC1525" s="2056"/>
      <c r="AD1525" s="2056"/>
      <c r="AE1525" s="2056"/>
      <c r="AF1525" s="2056"/>
      <c r="AG1525" s="2056"/>
      <c r="AH1525" s="2056"/>
      <c r="AI1525" s="2056"/>
      <c r="AJ1525" s="2056"/>
      <c r="AK1525" s="2056"/>
      <c r="AL1525" s="2056"/>
      <c r="AM1525" s="2056"/>
      <c r="AN1525" s="2056"/>
      <c r="AO1525" s="2056"/>
      <c r="AP1525" s="2056"/>
      <c r="AQ1525" s="2056"/>
      <c r="AR1525" s="2056"/>
      <c r="AS1525" s="2056"/>
      <c r="AT1525" s="2056"/>
      <c r="AU1525" s="2056"/>
      <c r="AV1525" s="2056"/>
      <c r="AW1525" s="2056"/>
      <c r="AX1525" s="2056"/>
      <c r="AY1525" s="2056"/>
      <c r="AZ1525" s="2056"/>
      <c r="BA1525" s="2056"/>
      <c r="BB1525" s="2056"/>
      <c r="BC1525" s="2056"/>
      <c r="BD1525" s="2056"/>
      <c r="BE1525" s="2056"/>
      <c r="BF1525" s="2056"/>
      <c r="BG1525" s="60"/>
      <c r="BH1525" s="60"/>
      <c r="BI1525" s="60"/>
      <c r="BJ1525" s="60"/>
      <c r="BK1525" s="62"/>
      <c r="BL1525" s="62"/>
      <c r="BM1525" s="62"/>
      <c r="BN1525" s="62"/>
      <c r="BO1525" s="62"/>
      <c r="BP1525" s="62"/>
      <c r="BQ1525" s="62"/>
      <c r="BR1525" s="62"/>
      <c r="BS1525" s="62"/>
      <c r="BT1525" s="62"/>
      <c r="BU1525" s="62"/>
      <c r="BV1525" s="62"/>
      <c r="BW1525" s="62"/>
      <c r="BX1525" s="62"/>
      <c r="BY1525" s="62"/>
      <c r="BZ1525" s="62"/>
      <c r="CA1525" s="62"/>
      <c r="CB1525" s="62"/>
      <c r="CC1525" s="62"/>
      <c r="CD1525" s="62"/>
      <c r="CE1525" s="76"/>
      <c r="CF1525" s="76"/>
      <c r="CG1525" s="91"/>
      <c r="CH1525" s="77"/>
      <c r="CN1525" s="85"/>
      <c r="CO1525" s="85"/>
      <c r="CP1525" s="85"/>
      <c r="CQ1525" s="85"/>
      <c r="CR1525" s="85"/>
      <c r="CS1525" s="85"/>
      <c r="CT1525" s="85"/>
      <c r="CU1525" s="85"/>
    </row>
    <row r="1526" spans="1:100" ht="11.25" customHeight="1" thickBot="1" x14ac:dyDescent="0.25">
      <c r="A1526" s="132" t="str">
        <f>+IF('⑧一覧からの作成用データ（異動届）'!$AC$57="印刷ＯＫ→",1,"")</f>
        <v/>
      </c>
      <c r="B1526" s="2413"/>
      <c r="C1526" s="2413"/>
      <c r="D1526" s="2396"/>
      <c r="E1526" s="2396"/>
      <c r="F1526" s="2413"/>
      <c r="G1526" s="2413"/>
      <c r="H1526" s="2396"/>
      <c r="I1526" s="2396"/>
      <c r="J1526" s="486"/>
      <c r="K1526" s="2152" t="s">
        <v>44</v>
      </c>
      <c r="L1526" s="2153"/>
      <c r="M1526" s="2153"/>
      <c r="N1526" s="2153"/>
      <c r="O1526" s="2154"/>
      <c r="P1526" s="2158" t="s">
        <v>46</v>
      </c>
      <c r="Q1526" s="2159"/>
      <c r="R1526" s="2159"/>
      <c r="S1526" s="2159"/>
      <c r="T1526" s="2159"/>
      <c r="U1526" s="2159"/>
      <c r="V1526" s="2159"/>
      <c r="W1526" s="2159"/>
      <c r="X1526" s="2117" t="str">
        <f>'⑧一覧からの作成用データ（異動届）'!$R$57&amp;""</f>
        <v/>
      </c>
      <c r="Y1526" s="2117"/>
      <c r="Z1526" s="2117"/>
      <c r="AA1526" s="2119" t="s">
        <v>48</v>
      </c>
      <c r="AB1526" s="2119"/>
      <c r="AC1526" s="2119"/>
      <c r="AD1526" s="2119"/>
      <c r="AE1526" s="2119"/>
      <c r="AF1526" s="2119"/>
      <c r="AG1526" s="2119"/>
      <c r="AH1526" s="2119"/>
      <c r="AI1526" s="2119"/>
      <c r="AJ1526" s="2119"/>
      <c r="AK1526" s="2119"/>
      <c r="AL1526" s="2119"/>
      <c r="AM1526" s="2119"/>
      <c r="AN1526" s="2119"/>
      <c r="AO1526" s="2119"/>
      <c r="AP1526" s="2119"/>
      <c r="AQ1526" s="2119"/>
      <c r="AR1526" s="2119"/>
      <c r="AS1526" s="2120"/>
      <c r="AT1526" s="2160" t="s">
        <v>50</v>
      </c>
      <c r="AU1526" s="2160"/>
      <c r="AV1526" s="2160"/>
      <c r="AW1526" s="2160"/>
      <c r="AX1526" s="2160"/>
      <c r="AY1526" s="2160"/>
      <c r="AZ1526" s="2161" t="s">
        <v>53</v>
      </c>
      <c r="BA1526" s="2162"/>
      <c r="BB1526" s="2162"/>
      <c r="BC1526" s="2162"/>
      <c r="BD1526" s="2162"/>
      <c r="BE1526" s="2162"/>
      <c r="BF1526" s="2162"/>
      <c r="BG1526" s="2162"/>
      <c r="BH1526" s="2162"/>
      <c r="BI1526" s="2162"/>
      <c r="BJ1526" s="2162"/>
      <c r="BK1526" s="2036" t="s">
        <v>54</v>
      </c>
      <c r="BL1526" s="2037"/>
      <c r="BM1526" s="2037"/>
      <c r="BN1526" s="2037"/>
      <c r="BO1526" s="2037"/>
      <c r="BP1526" s="2037"/>
      <c r="BQ1526" s="2037"/>
      <c r="BR1526" s="2037"/>
      <c r="BS1526" s="2037"/>
      <c r="BT1526" s="2037"/>
      <c r="BU1526" s="2037"/>
      <c r="BV1526" s="2037"/>
      <c r="BW1526" s="2037"/>
      <c r="BX1526" s="2037"/>
      <c r="BY1526" s="2037"/>
      <c r="BZ1526" s="2037"/>
      <c r="CA1526" s="2037"/>
      <c r="CB1526" s="2037"/>
      <c r="CC1526" s="2037"/>
      <c r="CD1526" s="2038"/>
      <c r="CE1526" s="90"/>
      <c r="CF1526" s="90"/>
      <c r="CG1526" s="91"/>
      <c r="CH1526" s="77"/>
      <c r="CN1526" s="85"/>
      <c r="CO1526" s="85"/>
      <c r="CP1526" s="85"/>
      <c r="CQ1526" s="85"/>
      <c r="CR1526" s="85"/>
      <c r="CS1526" s="85"/>
      <c r="CT1526" s="85"/>
      <c r="CU1526" s="85"/>
    </row>
    <row r="1527" spans="1:100" ht="11.25" customHeight="1" x14ac:dyDescent="0.2">
      <c r="A1527" s="132" t="str">
        <f>+IF('⑧一覧からの作成用データ（異動届）'!$AC$57="印刷ＯＫ→",1,"")</f>
        <v/>
      </c>
      <c r="B1527" s="2413"/>
      <c r="C1527" s="2413"/>
      <c r="D1527" s="2396"/>
      <c r="E1527" s="2396"/>
      <c r="F1527" s="2413"/>
      <c r="G1527" s="2413"/>
      <c r="H1527" s="2396"/>
      <c r="I1527" s="2396"/>
      <c r="J1527" s="486"/>
      <c r="K1527" s="2155"/>
      <c r="L1527" s="2156"/>
      <c r="M1527" s="2156"/>
      <c r="N1527" s="2156"/>
      <c r="O1527" s="2157"/>
      <c r="P1527" s="2145"/>
      <c r="Q1527" s="2146"/>
      <c r="R1527" s="2146"/>
      <c r="S1527" s="2146"/>
      <c r="T1527" s="2146"/>
      <c r="U1527" s="2146"/>
      <c r="V1527" s="2146"/>
      <c r="W1527" s="2146"/>
      <c r="X1527" s="2118"/>
      <c r="Y1527" s="2118"/>
      <c r="Z1527" s="2118"/>
      <c r="AA1527" s="2084"/>
      <c r="AB1527" s="2084"/>
      <c r="AC1527" s="2084"/>
      <c r="AD1527" s="2084"/>
      <c r="AE1527" s="2084"/>
      <c r="AF1527" s="2084"/>
      <c r="AG1527" s="2084"/>
      <c r="AH1527" s="2084"/>
      <c r="AI1527" s="2084"/>
      <c r="AJ1527" s="2084"/>
      <c r="AK1527" s="2084"/>
      <c r="AL1527" s="2084"/>
      <c r="AM1527" s="2084"/>
      <c r="AN1527" s="2084"/>
      <c r="AO1527" s="2084"/>
      <c r="AP1527" s="2084"/>
      <c r="AQ1527" s="2084"/>
      <c r="AR1527" s="2084"/>
      <c r="AS1527" s="2086"/>
      <c r="AT1527" s="2160"/>
      <c r="AU1527" s="2160"/>
      <c r="AV1527" s="2160"/>
      <c r="AW1527" s="2160"/>
      <c r="AX1527" s="2160"/>
      <c r="AY1527" s="2160"/>
      <c r="AZ1527" s="2163"/>
      <c r="BA1527" s="2164"/>
      <c r="BB1527" s="2164"/>
      <c r="BC1527" s="2164"/>
      <c r="BD1527" s="2164"/>
      <c r="BE1527" s="2164"/>
      <c r="BF1527" s="2164"/>
      <c r="BG1527" s="2164"/>
      <c r="BH1527" s="2164"/>
      <c r="BI1527" s="2164"/>
      <c r="BJ1527" s="2164"/>
      <c r="BK1527" s="51"/>
      <c r="BL1527" s="2123" t="str">
        <f>IF('⑧一覧からの作成用データ（異動届）'!$Z$57="","",'⑧一覧からの作成用データ（異動届）'!$Z$57)</f>
        <v/>
      </c>
      <c r="BM1527" s="2124"/>
      <c r="BN1527" s="2124"/>
      <c r="BO1527" s="2124"/>
      <c r="BP1527" s="2125"/>
      <c r="BQ1527" s="2132" t="s">
        <v>312</v>
      </c>
      <c r="BR1527" s="2133"/>
      <c r="BS1527" s="2133"/>
      <c r="BT1527" s="2133"/>
      <c r="BU1527" s="2133"/>
      <c r="BV1527" s="2133"/>
      <c r="BW1527" s="2133"/>
      <c r="BX1527" s="2133"/>
      <c r="BY1527" s="2133"/>
      <c r="BZ1527" s="2133"/>
      <c r="CA1527" s="2133"/>
      <c r="CB1527" s="2133"/>
      <c r="CC1527" s="2133"/>
      <c r="CD1527" s="2134"/>
      <c r="CE1527" s="90"/>
      <c r="CF1527" s="90"/>
      <c r="CG1527" s="91"/>
      <c r="CH1527" s="77"/>
    </row>
    <row r="1528" spans="1:100" ht="11.25" customHeight="1" x14ac:dyDescent="0.2">
      <c r="A1528" s="132" t="str">
        <f>+IF('⑧一覧からの作成用データ（異動届）'!$AC$57="印刷ＯＫ→",1,"")</f>
        <v/>
      </c>
      <c r="B1528" s="2413"/>
      <c r="C1528" s="2413"/>
      <c r="D1528" s="2396"/>
      <c r="E1528" s="2396"/>
      <c r="F1528" s="2413"/>
      <c r="G1528" s="2413"/>
      <c r="H1528" s="2396"/>
      <c r="I1528" s="2396"/>
      <c r="J1528" s="486"/>
      <c r="K1528" s="2139" t="s">
        <v>45</v>
      </c>
      <c r="L1528" s="2140"/>
      <c r="M1528" s="2140"/>
      <c r="N1528" s="2140"/>
      <c r="O1528" s="2141"/>
      <c r="P1528" s="2145" t="s">
        <v>47</v>
      </c>
      <c r="Q1528" s="2146"/>
      <c r="R1528" s="2146"/>
      <c r="S1528" s="2146"/>
      <c r="T1528" s="2146"/>
      <c r="U1528" s="2146"/>
      <c r="V1528" s="2146"/>
      <c r="W1528" s="2146"/>
      <c r="X1528" s="2085"/>
      <c r="Y1528" s="2085"/>
      <c r="Z1528" s="2085"/>
      <c r="AA1528" s="2084" t="s">
        <v>49</v>
      </c>
      <c r="AB1528" s="2084"/>
      <c r="AC1528" s="2084"/>
      <c r="AD1528" s="2084"/>
      <c r="AE1528" s="2084"/>
      <c r="AF1528" s="2084"/>
      <c r="AG1528" s="2084"/>
      <c r="AH1528" s="2084"/>
      <c r="AI1528" s="2084"/>
      <c r="AJ1528" s="2084"/>
      <c r="AK1528" s="2084"/>
      <c r="AL1528" s="2084"/>
      <c r="AM1528" s="2084"/>
      <c r="AN1528" s="2084"/>
      <c r="AO1528" s="2084"/>
      <c r="AP1528" s="2084"/>
      <c r="AQ1528" s="2084"/>
      <c r="AR1528" s="2084"/>
      <c r="AS1528" s="2086"/>
      <c r="AT1528" s="2150" t="s">
        <v>506</v>
      </c>
      <c r="AU1528" s="2105"/>
      <c r="AV1528" s="2105" t="s">
        <v>51</v>
      </c>
      <c r="AW1528" s="2105" t="s">
        <v>526</v>
      </c>
      <c r="AX1528" s="2105"/>
      <c r="AY1528" s="2099" t="s">
        <v>52</v>
      </c>
      <c r="AZ1528" s="2101" t="str">
        <f>'⑧一覧からの作成用データ（異動届）'!$AB$57&amp;""</f>
        <v/>
      </c>
      <c r="BA1528" s="2102"/>
      <c r="BB1528" s="2102"/>
      <c r="BC1528" s="2102"/>
      <c r="BD1528" s="2102"/>
      <c r="BE1528" s="2102"/>
      <c r="BF1528" s="2102"/>
      <c r="BG1528" s="2102"/>
      <c r="BH1528" s="2102"/>
      <c r="BI1528" s="2105" t="s">
        <v>6</v>
      </c>
      <c r="BJ1528" s="2105"/>
      <c r="BK1528" s="51"/>
      <c r="BL1528" s="2126"/>
      <c r="BM1528" s="2127"/>
      <c r="BN1528" s="2127"/>
      <c r="BO1528" s="2127"/>
      <c r="BP1528" s="2128"/>
      <c r="BQ1528" s="2135"/>
      <c r="BR1528" s="2133"/>
      <c r="BS1528" s="2133"/>
      <c r="BT1528" s="2133"/>
      <c r="BU1528" s="2133"/>
      <c r="BV1528" s="2133"/>
      <c r="BW1528" s="2133"/>
      <c r="BX1528" s="2133"/>
      <c r="BY1528" s="2133"/>
      <c r="BZ1528" s="2133"/>
      <c r="CA1528" s="2133"/>
      <c r="CB1528" s="2133"/>
      <c r="CC1528" s="2133"/>
      <c r="CD1528" s="2134"/>
      <c r="CE1528" s="90"/>
      <c r="CF1528" s="90"/>
      <c r="CG1528" s="91"/>
      <c r="CH1528" s="77"/>
    </row>
    <row r="1529" spans="1:100" ht="11.25" customHeight="1" thickBot="1" x14ac:dyDescent="0.25">
      <c r="A1529" s="132" t="str">
        <f>+IF('⑧一覧からの作成用データ（異動届）'!$AC$57="印刷ＯＫ→",1,"")</f>
        <v/>
      </c>
      <c r="B1529" s="2413"/>
      <c r="C1529" s="2413"/>
      <c r="D1529" s="2396"/>
      <c r="E1529" s="2396"/>
      <c r="F1529" s="2413"/>
      <c r="G1529" s="2413"/>
      <c r="H1529" s="2396"/>
      <c r="I1529" s="2396"/>
      <c r="J1529" s="486"/>
      <c r="K1529" s="2142"/>
      <c r="L1529" s="2143"/>
      <c r="M1529" s="2143"/>
      <c r="N1529" s="2143"/>
      <c r="O1529" s="2144"/>
      <c r="P1529" s="2147"/>
      <c r="Q1529" s="2148"/>
      <c r="R1529" s="2148"/>
      <c r="S1529" s="2148"/>
      <c r="T1529" s="2148"/>
      <c r="U1529" s="2148"/>
      <c r="V1529" s="2148"/>
      <c r="W1529" s="2148"/>
      <c r="X1529" s="2149"/>
      <c r="Y1529" s="2149"/>
      <c r="Z1529" s="2149"/>
      <c r="AA1529" s="2094"/>
      <c r="AB1529" s="2094"/>
      <c r="AC1529" s="2094"/>
      <c r="AD1529" s="2094"/>
      <c r="AE1529" s="2094"/>
      <c r="AF1529" s="2094"/>
      <c r="AG1529" s="2094"/>
      <c r="AH1529" s="2094"/>
      <c r="AI1529" s="2094"/>
      <c r="AJ1529" s="2094"/>
      <c r="AK1529" s="2094"/>
      <c r="AL1529" s="2094"/>
      <c r="AM1529" s="2094"/>
      <c r="AN1529" s="2094"/>
      <c r="AO1529" s="2094"/>
      <c r="AP1529" s="2094"/>
      <c r="AQ1529" s="2094"/>
      <c r="AR1529" s="2094"/>
      <c r="AS1529" s="2095"/>
      <c r="AT1529" s="2151"/>
      <c r="AU1529" s="2106"/>
      <c r="AV1529" s="2106"/>
      <c r="AW1529" s="2106"/>
      <c r="AX1529" s="2106"/>
      <c r="AY1529" s="2100"/>
      <c r="AZ1529" s="2103"/>
      <c r="BA1529" s="2104"/>
      <c r="BB1529" s="2104"/>
      <c r="BC1529" s="2104"/>
      <c r="BD1529" s="2104"/>
      <c r="BE1529" s="2104"/>
      <c r="BF1529" s="2104"/>
      <c r="BG1529" s="2104"/>
      <c r="BH1529" s="2104"/>
      <c r="BI1529" s="2106"/>
      <c r="BJ1529" s="2106"/>
      <c r="BK1529" s="52"/>
      <c r="BL1529" s="2129"/>
      <c r="BM1529" s="2130"/>
      <c r="BN1529" s="2130"/>
      <c r="BO1529" s="2130"/>
      <c r="BP1529" s="2131"/>
      <c r="BQ1529" s="2136"/>
      <c r="BR1529" s="2137"/>
      <c r="BS1529" s="2137"/>
      <c r="BT1529" s="2137"/>
      <c r="BU1529" s="2137"/>
      <c r="BV1529" s="2137"/>
      <c r="BW1529" s="2137"/>
      <c r="BX1529" s="2137"/>
      <c r="BY1529" s="2137"/>
      <c r="BZ1529" s="2137"/>
      <c r="CA1529" s="2137"/>
      <c r="CB1529" s="2137"/>
      <c r="CC1529" s="2137"/>
      <c r="CD1529" s="2138"/>
      <c r="CE1529" s="90"/>
      <c r="CF1529" s="90"/>
      <c r="CG1529" s="91"/>
      <c r="CH1529" s="77"/>
    </row>
    <row r="1530" spans="1:100" ht="6.75" customHeight="1" x14ac:dyDescent="0.2">
      <c r="A1530" s="132" t="str">
        <f>+IF('⑧一覧からの作成用データ（異動届）'!$AC$57="印刷ＯＫ→",1,"")</f>
        <v/>
      </c>
      <c r="B1530" s="2413"/>
      <c r="C1530" s="2413"/>
      <c r="D1530" s="2396"/>
      <c r="E1530" s="2396"/>
      <c r="F1530" s="2413"/>
      <c r="G1530" s="2413"/>
      <c r="H1530" s="2396"/>
      <c r="I1530" s="2396"/>
      <c r="J1530" s="486"/>
      <c r="K1530" s="2107" t="s">
        <v>80</v>
      </c>
      <c r="L1530" s="2107"/>
      <c r="M1530" s="2107"/>
      <c r="N1530" s="2107"/>
      <c r="O1530" s="2107"/>
      <c r="P1530" s="2107"/>
      <c r="Q1530" s="2107"/>
      <c r="R1530" s="2107"/>
      <c r="S1530" s="2107"/>
      <c r="T1530" s="2107"/>
      <c r="U1530" s="2107"/>
      <c r="V1530" s="2107"/>
      <c r="W1530" s="2107"/>
      <c r="X1530" s="2107"/>
      <c r="Y1530" s="2107"/>
      <c r="Z1530" s="2107"/>
      <c r="AA1530" s="2107"/>
      <c r="AB1530" s="2107"/>
      <c r="AC1530" s="2107"/>
      <c r="AD1530" s="2107"/>
      <c r="AE1530" s="2107"/>
      <c r="AF1530" s="2107"/>
      <c r="AG1530" s="2107"/>
      <c r="AH1530" s="2107"/>
      <c r="AI1530" s="2107"/>
      <c r="AJ1530" s="2107"/>
      <c r="AK1530" s="2107"/>
      <c r="AL1530" s="2107"/>
      <c r="AM1530" s="2107"/>
      <c r="AN1530" s="2107"/>
      <c r="AO1530" s="2107"/>
      <c r="AP1530" s="2107"/>
      <c r="AQ1530" s="2107"/>
      <c r="AR1530" s="2107"/>
      <c r="AS1530" s="2107"/>
      <c r="AT1530" s="2107"/>
      <c r="AU1530" s="2107"/>
      <c r="AV1530" s="2107"/>
      <c r="AW1530" s="2107"/>
      <c r="AX1530" s="2107"/>
      <c r="AY1530" s="2107"/>
      <c r="AZ1530" s="2107"/>
      <c r="BA1530" s="2107"/>
      <c r="BB1530" s="2107"/>
      <c r="BC1530" s="2107"/>
      <c r="BD1530" s="2107"/>
      <c r="BE1530" s="2107"/>
      <c r="BF1530" s="2107"/>
      <c r="BG1530" s="53"/>
      <c r="BH1530" s="53"/>
      <c r="BI1530" s="53"/>
      <c r="BJ1530" s="53"/>
      <c r="BK1530" s="54"/>
      <c r="BL1530" s="54"/>
      <c r="BM1530" s="54"/>
      <c r="BN1530" s="54"/>
      <c r="BO1530" s="54"/>
      <c r="BP1530" s="54"/>
      <c r="BQ1530" s="54"/>
      <c r="BR1530" s="54"/>
      <c r="BS1530" s="54"/>
      <c r="BT1530" s="54"/>
      <c r="BU1530" s="54"/>
      <c r="BV1530" s="54"/>
      <c r="BW1530" s="54"/>
      <c r="BX1530" s="54"/>
      <c r="BY1530" s="54"/>
      <c r="BZ1530" s="54"/>
      <c r="CA1530" s="54"/>
      <c r="CB1530" s="55"/>
      <c r="CC1530" s="55"/>
      <c r="CD1530" s="55"/>
      <c r="CE1530" s="90"/>
      <c r="CF1530" s="90"/>
      <c r="CG1530" s="91"/>
      <c r="CH1530" s="77"/>
    </row>
    <row r="1531" spans="1:100" ht="13.5" customHeight="1" x14ac:dyDescent="0.2">
      <c r="A1531" s="132" t="str">
        <f>+IF('⑧一覧からの作成用データ（異動届）'!$AC$57="印刷ＯＫ→",1,"")</f>
        <v/>
      </c>
      <c r="B1531" s="2413"/>
      <c r="C1531" s="2413"/>
      <c r="D1531" s="2396"/>
      <c r="E1531" s="2396"/>
      <c r="F1531" s="2413"/>
      <c r="G1531" s="2413"/>
      <c r="H1531" s="2396"/>
      <c r="I1531" s="2396"/>
      <c r="J1531" s="486"/>
      <c r="K1531" s="2108"/>
      <c r="L1531" s="2108"/>
      <c r="M1531" s="2108"/>
      <c r="N1531" s="2108"/>
      <c r="O1531" s="2108"/>
      <c r="P1531" s="2108"/>
      <c r="Q1531" s="2108"/>
      <c r="R1531" s="2108"/>
      <c r="S1531" s="2108"/>
      <c r="T1531" s="2108"/>
      <c r="U1531" s="2108"/>
      <c r="V1531" s="2108"/>
      <c r="W1531" s="2108"/>
      <c r="X1531" s="2108"/>
      <c r="Y1531" s="2108"/>
      <c r="Z1531" s="2108"/>
      <c r="AA1531" s="2108"/>
      <c r="AB1531" s="2108"/>
      <c r="AC1531" s="2108"/>
      <c r="AD1531" s="2108"/>
      <c r="AE1531" s="2108"/>
      <c r="AF1531" s="2108"/>
      <c r="AG1531" s="2108"/>
      <c r="AH1531" s="2108"/>
      <c r="AI1531" s="2108"/>
      <c r="AJ1531" s="2108"/>
      <c r="AK1531" s="2108"/>
      <c r="AL1531" s="2108"/>
      <c r="AM1531" s="2108"/>
      <c r="AN1531" s="2108"/>
      <c r="AO1531" s="2108"/>
      <c r="AP1531" s="2108"/>
      <c r="AQ1531" s="2108"/>
      <c r="AR1531" s="2108"/>
      <c r="AS1531" s="2108"/>
      <c r="AT1531" s="2108"/>
      <c r="AU1531" s="2108"/>
      <c r="AV1531" s="2108"/>
      <c r="AW1531" s="2108"/>
      <c r="AX1531" s="2108"/>
      <c r="AY1531" s="2108"/>
      <c r="AZ1531" s="2108"/>
      <c r="BA1531" s="2108"/>
      <c r="BB1531" s="2108"/>
      <c r="BC1531" s="2108"/>
      <c r="BD1531" s="2108"/>
      <c r="BE1531" s="2108"/>
      <c r="BF1531" s="2108"/>
      <c r="BG1531" s="53"/>
      <c r="BH1531" s="53"/>
      <c r="BI1531" s="53"/>
      <c r="BJ1531" s="53"/>
      <c r="BK1531" s="55"/>
      <c r="BL1531" s="55"/>
      <c r="BM1531" s="55"/>
      <c r="BN1531" s="55"/>
      <c r="BO1531" s="55"/>
      <c r="BP1531" s="55"/>
      <c r="BQ1531" s="55"/>
      <c r="BR1531" s="55"/>
      <c r="BS1531" s="55"/>
      <c r="BT1531" s="55"/>
      <c r="BU1531" s="55"/>
      <c r="BV1531" s="55"/>
      <c r="BW1531" s="55"/>
      <c r="BX1531" s="55"/>
      <c r="BY1531" s="55"/>
      <c r="BZ1531" s="55"/>
      <c r="CA1531" s="55"/>
      <c r="CB1531" s="55"/>
      <c r="CC1531" s="55"/>
      <c r="CD1531" s="55"/>
      <c r="CE1531" s="90"/>
      <c r="CF1531" s="90"/>
      <c r="CG1531" s="91"/>
      <c r="CH1531" s="77"/>
      <c r="CN1531" s="85"/>
      <c r="CO1531" s="85"/>
      <c r="CP1531" s="85"/>
      <c r="CQ1531" s="85"/>
      <c r="CR1531" s="85"/>
      <c r="CS1531" s="85"/>
      <c r="CT1531" s="85"/>
    </row>
    <row r="1532" spans="1:100" ht="11.25" customHeight="1" x14ac:dyDescent="0.2">
      <c r="A1532" s="132" t="str">
        <f>+IF('⑧一覧からの作成用データ（異動届）'!$AC$57="印刷ＯＫ→",1,"")</f>
        <v/>
      </c>
      <c r="B1532" s="2413"/>
      <c r="C1532" s="2413"/>
      <c r="D1532" s="2396"/>
      <c r="E1532" s="2396"/>
      <c r="F1532" s="2413"/>
      <c r="G1532" s="2413"/>
      <c r="H1532" s="2396"/>
      <c r="I1532" s="2396"/>
      <c r="J1532" s="486"/>
      <c r="K1532" s="2109" t="s">
        <v>44</v>
      </c>
      <c r="L1532" s="2110"/>
      <c r="M1532" s="2110"/>
      <c r="N1532" s="2110"/>
      <c r="O1532" s="2111"/>
      <c r="P1532" s="2115" t="s">
        <v>57</v>
      </c>
      <c r="Q1532" s="2115"/>
      <c r="R1532" s="2115"/>
      <c r="S1532" s="2115"/>
      <c r="T1532" s="2115"/>
      <c r="U1532" s="2115"/>
      <c r="V1532" s="2117" t="str">
        <f>'⑧一覧からの作成用データ（異動届）'!$R$57&amp;""</f>
        <v/>
      </c>
      <c r="W1532" s="2117"/>
      <c r="X1532" s="2117"/>
      <c r="Y1532" s="2119" t="s">
        <v>58</v>
      </c>
      <c r="Z1532" s="2119"/>
      <c r="AA1532" s="2119"/>
      <c r="AB1532" s="2119"/>
      <c r="AC1532" s="2119"/>
      <c r="AD1532" s="2119"/>
      <c r="AE1532" s="2119"/>
      <c r="AF1532" s="2119"/>
      <c r="AG1532" s="2119"/>
      <c r="AH1532" s="2119"/>
      <c r="AI1532" s="2119"/>
      <c r="AJ1532" s="2119"/>
      <c r="AK1532" s="2119"/>
      <c r="AL1532" s="2119"/>
      <c r="AM1532" s="2119"/>
      <c r="AN1532" s="2119"/>
      <c r="AO1532" s="2119"/>
      <c r="AP1532" s="2119"/>
      <c r="AQ1532" s="2119"/>
      <c r="AR1532" s="2119"/>
      <c r="AS1532" s="2119"/>
      <c r="AT1532" s="2119"/>
      <c r="AU1532" s="2119"/>
      <c r="AV1532" s="2119"/>
      <c r="AW1532" s="2119"/>
      <c r="AX1532" s="2119"/>
      <c r="AY1532" s="2119"/>
      <c r="AZ1532" s="2119"/>
      <c r="BA1532" s="2119"/>
      <c r="BB1532" s="2119"/>
      <c r="BC1532" s="2119"/>
      <c r="BD1532" s="2120"/>
      <c r="BE1532" s="56"/>
      <c r="BF1532" s="56"/>
      <c r="BG1532" s="2121" t="s">
        <v>470</v>
      </c>
      <c r="BH1532" s="2121"/>
      <c r="BI1532" s="2122"/>
      <c r="BJ1532" s="2122"/>
      <c r="BK1532" s="2122"/>
      <c r="BL1532" s="2122"/>
      <c r="BM1532" s="2122"/>
      <c r="BN1532" s="2122"/>
      <c r="BO1532" s="2122"/>
      <c r="BP1532" s="2122"/>
      <c r="BQ1532" s="2122"/>
      <c r="BR1532" s="2122"/>
      <c r="BS1532" s="2122"/>
      <c r="BT1532" s="2122"/>
      <c r="BU1532" s="2122"/>
      <c r="BV1532" s="2122"/>
      <c r="BW1532" s="2122"/>
      <c r="BX1532" s="2122"/>
      <c r="BY1532" s="2122"/>
      <c r="BZ1532" s="2122"/>
      <c r="CA1532" s="2122"/>
      <c r="CB1532" s="2122"/>
      <c r="CC1532" s="2122"/>
      <c r="CD1532" s="2122"/>
      <c r="CE1532" s="90"/>
      <c r="CF1532" s="90"/>
      <c r="CG1532" s="91"/>
      <c r="CH1532" s="77"/>
      <c r="CN1532" s="85"/>
      <c r="CO1532" s="85"/>
      <c r="CP1532" s="85"/>
      <c r="CQ1532" s="85"/>
      <c r="CR1532" s="85"/>
      <c r="CS1532" s="85"/>
      <c r="CT1532" s="85"/>
    </row>
    <row r="1533" spans="1:100" ht="11.25" customHeight="1" x14ac:dyDescent="0.2">
      <c r="A1533" s="132" t="str">
        <f>+IF('⑧一覧からの作成用データ（異動届）'!$AC$57="印刷ＯＫ→",1,"")</f>
        <v/>
      </c>
      <c r="B1533" s="2413"/>
      <c r="C1533" s="2413"/>
      <c r="D1533" s="2396"/>
      <c r="E1533" s="2396"/>
      <c r="F1533" s="2413"/>
      <c r="G1533" s="2413"/>
      <c r="H1533" s="2396"/>
      <c r="I1533" s="2396"/>
      <c r="J1533" s="486"/>
      <c r="K1533" s="2112"/>
      <c r="L1533" s="2113"/>
      <c r="M1533" s="2113"/>
      <c r="N1533" s="2113"/>
      <c r="O1533" s="2114"/>
      <c r="P1533" s="2116"/>
      <c r="Q1533" s="2116"/>
      <c r="R1533" s="2116"/>
      <c r="S1533" s="2116"/>
      <c r="T1533" s="2116"/>
      <c r="U1533" s="2116"/>
      <c r="V1533" s="2118"/>
      <c r="W1533" s="2118"/>
      <c r="X1533" s="2118"/>
      <c r="Y1533" s="2084"/>
      <c r="Z1533" s="2084"/>
      <c r="AA1533" s="2084"/>
      <c r="AB1533" s="2084"/>
      <c r="AC1533" s="2084"/>
      <c r="AD1533" s="2084"/>
      <c r="AE1533" s="2084"/>
      <c r="AF1533" s="2084"/>
      <c r="AG1533" s="2084"/>
      <c r="AH1533" s="2084"/>
      <c r="AI1533" s="2084"/>
      <c r="AJ1533" s="2084"/>
      <c r="AK1533" s="2084"/>
      <c r="AL1533" s="2084"/>
      <c r="AM1533" s="2084"/>
      <c r="AN1533" s="2084"/>
      <c r="AO1533" s="2084"/>
      <c r="AP1533" s="2084"/>
      <c r="AQ1533" s="2084"/>
      <c r="AR1533" s="2084"/>
      <c r="AS1533" s="2084"/>
      <c r="AT1533" s="2084"/>
      <c r="AU1533" s="2084"/>
      <c r="AV1533" s="2084"/>
      <c r="AW1533" s="2084"/>
      <c r="AX1533" s="2084"/>
      <c r="AY1533" s="2084"/>
      <c r="AZ1533" s="2084"/>
      <c r="BA1533" s="2084"/>
      <c r="BB1533" s="2084"/>
      <c r="BC1533" s="2084"/>
      <c r="BD1533" s="2086"/>
      <c r="BE1533" s="56"/>
      <c r="BF1533" s="56"/>
      <c r="BG1533" s="2121"/>
      <c r="BH1533" s="2121"/>
      <c r="BI1533" s="2122"/>
      <c r="BJ1533" s="2122"/>
      <c r="BK1533" s="2122"/>
      <c r="BL1533" s="2122"/>
      <c r="BM1533" s="2122"/>
      <c r="BN1533" s="2122"/>
      <c r="BO1533" s="2122"/>
      <c r="BP1533" s="2122"/>
      <c r="BQ1533" s="2122"/>
      <c r="BR1533" s="2122"/>
      <c r="BS1533" s="2122"/>
      <c r="BT1533" s="2122"/>
      <c r="BU1533" s="2122"/>
      <c r="BV1533" s="2122"/>
      <c r="BW1533" s="2122"/>
      <c r="BX1533" s="2122"/>
      <c r="BY1533" s="2122"/>
      <c r="BZ1533" s="2122"/>
      <c r="CA1533" s="2122"/>
      <c r="CB1533" s="2122"/>
      <c r="CC1533" s="2122"/>
      <c r="CD1533" s="2122"/>
      <c r="CE1533" s="90"/>
      <c r="CF1533" s="90"/>
      <c r="CG1533" s="91"/>
      <c r="CH1533" s="77"/>
      <c r="CN1533" s="85"/>
      <c r="CO1533" s="85"/>
      <c r="CP1533" s="85"/>
      <c r="CQ1533" s="85"/>
      <c r="CR1533" s="85"/>
      <c r="CS1533" s="85"/>
      <c r="CT1533" s="85"/>
    </row>
    <row r="1534" spans="1:100" ht="11.25" customHeight="1" x14ac:dyDescent="0.2">
      <c r="A1534" s="132" t="str">
        <f>+IF('⑧一覧からの作成用データ（異動届）'!$AC$57="印刷ＯＫ→",1,"")</f>
        <v/>
      </c>
      <c r="B1534" s="2413"/>
      <c r="C1534" s="2413"/>
      <c r="D1534" s="2396"/>
      <c r="E1534" s="2396"/>
      <c r="F1534" s="2413"/>
      <c r="G1534" s="2413"/>
      <c r="H1534" s="2396"/>
      <c r="I1534" s="2396"/>
      <c r="J1534" s="486"/>
      <c r="K1534" s="2112"/>
      <c r="L1534" s="2113"/>
      <c r="M1534" s="2113"/>
      <c r="N1534" s="2113"/>
      <c r="O1534" s="2114"/>
      <c r="P1534" s="2084" t="s">
        <v>56</v>
      </c>
      <c r="Q1534" s="2084"/>
      <c r="R1534" s="2084"/>
      <c r="S1534" s="2084"/>
      <c r="T1534" s="2085"/>
      <c r="U1534" s="2085"/>
      <c r="V1534" s="2085"/>
      <c r="W1534" s="2084" t="s">
        <v>59</v>
      </c>
      <c r="X1534" s="2084"/>
      <c r="Y1534" s="2084"/>
      <c r="Z1534" s="2084"/>
      <c r="AA1534" s="2084"/>
      <c r="AB1534" s="2084"/>
      <c r="AC1534" s="2084"/>
      <c r="AD1534" s="2084"/>
      <c r="AE1534" s="2084"/>
      <c r="AF1534" s="2084"/>
      <c r="AG1534" s="2084"/>
      <c r="AH1534" s="2084"/>
      <c r="AI1534" s="2084"/>
      <c r="AJ1534" s="2084"/>
      <c r="AK1534" s="2084"/>
      <c r="AL1534" s="2084"/>
      <c r="AM1534" s="2084"/>
      <c r="AN1534" s="2084"/>
      <c r="AO1534" s="2084"/>
      <c r="AP1534" s="2084"/>
      <c r="AQ1534" s="2084"/>
      <c r="AR1534" s="2084"/>
      <c r="AS1534" s="2084"/>
      <c r="AT1534" s="2084"/>
      <c r="AU1534" s="2084"/>
      <c r="AV1534" s="2084"/>
      <c r="AW1534" s="2084"/>
      <c r="AX1534" s="2084"/>
      <c r="AY1534" s="2084"/>
      <c r="AZ1534" s="2084"/>
      <c r="BA1534" s="2084"/>
      <c r="BB1534" s="2084"/>
      <c r="BC1534" s="2084"/>
      <c r="BD1534" s="2086"/>
      <c r="BE1534" s="56"/>
      <c r="BF1534" s="56"/>
      <c r="BG1534" s="2121"/>
      <c r="BH1534" s="2121"/>
      <c r="BI1534" s="2122"/>
      <c r="BJ1534" s="2122"/>
      <c r="BK1534" s="2122"/>
      <c r="BL1534" s="2122"/>
      <c r="BM1534" s="2122"/>
      <c r="BN1534" s="2122"/>
      <c r="BO1534" s="2122"/>
      <c r="BP1534" s="2122"/>
      <c r="BQ1534" s="2122"/>
      <c r="BR1534" s="2122"/>
      <c r="BS1534" s="2122"/>
      <c r="BT1534" s="2122"/>
      <c r="BU1534" s="2122"/>
      <c r="BV1534" s="2122"/>
      <c r="BW1534" s="2122"/>
      <c r="BX1534" s="2122"/>
      <c r="BY1534" s="2122"/>
      <c r="BZ1534" s="2122"/>
      <c r="CA1534" s="2122"/>
      <c r="CB1534" s="2122"/>
      <c r="CC1534" s="2122"/>
      <c r="CD1534" s="2122"/>
      <c r="CE1534" s="90"/>
      <c r="CF1534" s="90"/>
      <c r="CG1534" s="91"/>
      <c r="CH1534" s="77"/>
      <c r="CN1534" s="85"/>
      <c r="CO1534" s="85"/>
      <c r="CP1534" s="85"/>
      <c r="CQ1534" s="85"/>
      <c r="CR1534" s="85"/>
      <c r="CS1534" s="85"/>
      <c r="CT1534" s="85"/>
    </row>
    <row r="1535" spans="1:100" ht="11.25" customHeight="1" x14ac:dyDescent="0.2">
      <c r="A1535" s="132" t="str">
        <f>+IF('⑧一覧からの作成用データ（異動届）'!$AC$57="印刷ＯＫ→",1,"")</f>
        <v/>
      </c>
      <c r="B1535" s="2413"/>
      <c r="C1535" s="2413"/>
      <c r="D1535" s="2396"/>
      <c r="E1535" s="2396"/>
      <c r="F1535" s="2413"/>
      <c r="G1535" s="2413"/>
      <c r="H1535" s="2396"/>
      <c r="I1535" s="2396"/>
      <c r="J1535" s="486"/>
      <c r="K1535" s="2087" t="s">
        <v>45</v>
      </c>
      <c r="L1535" s="2088"/>
      <c r="M1535" s="2088"/>
      <c r="N1535" s="2088"/>
      <c r="O1535" s="2089"/>
      <c r="P1535" s="2084"/>
      <c r="Q1535" s="2084"/>
      <c r="R1535" s="2084"/>
      <c r="S1535" s="2084"/>
      <c r="T1535" s="2085"/>
      <c r="U1535" s="2085"/>
      <c r="V1535" s="2085"/>
      <c r="W1535" s="2084"/>
      <c r="X1535" s="2084"/>
      <c r="Y1535" s="2084"/>
      <c r="Z1535" s="2084"/>
      <c r="AA1535" s="2084"/>
      <c r="AB1535" s="2084"/>
      <c r="AC1535" s="2084"/>
      <c r="AD1535" s="2084"/>
      <c r="AE1535" s="2084"/>
      <c r="AF1535" s="2084"/>
      <c r="AG1535" s="2084"/>
      <c r="AH1535" s="2084"/>
      <c r="AI1535" s="2084"/>
      <c r="AJ1535" s="2084"/>
      <c r="AK1535" s="2084"/>
      <c r="AL1535" s="2084"/>
      <c r="AM1535" s="2084"/>
      <c r="AN1535" s="2084"/>
      <c r="AO1535" s="2084"/>
      <c r="AP1535" s="2084"/>
      <c r="AQ1535" s="2084"/>
      <c r="AR1535" s="2084"/>
      <c r="AS1535" s="2084"/>
      <c r="AT1535" s="2084"/>
      <c r="AU1535" s="2084"/>
      <c r="AV1535" s="2084"/>
      <c r="AW1535" s="2084"/>
      <c r="AX1535" s="2084"/>
      <c r="AY1535" s="2084"/>
      <c r="AZ1535" s="2084"/>
      <c r="BA1535" s="2084"/>
      <c r="BB1535" s="2084"/>
      <c r="BC1535" s="2084"/>
      <c r="BD1535" s="2086"/>
      <c r="BE1535" s="56"/>
      <c r="BF1535" s="56"/>
      <c r="BG1535" s="2121"/>
      <c r="BH1535" s="2121"/>
      <c r="BI1535" s="2122"/>
      <c r="BJ1535" s="2122"/>
      <c r="BK1535" s="2122"/>
      <c r="BL1535" s="2122"/>
      <c r="BM1535" s="2122"/>
      <c r="BN1535" s="2122"/>
      <c r="BO1535" s="2122"/>
      <c r="BP1535" s="2122"/>
      <c r="BQ1535" s="2122"/>
      <c r="BR1535" s="2122"/>
      <c r="BS1535" s="2122"/>
      <c r="BT1535" s="2122"/>
      <c r="BU1535" s="2122"/>
      <c r="BV1535" s="2122"/>
      <c r="BW1535" s="2122"/>
      <c r="BX1535" s="2122"/>
      <c r="BY1535" s="2122"/>
      <c r="BZ1535" s="2122"/>
      <c r="CA1535" s="2122"/>
      <c r="CB1535" s="2122"/>
      <c r="CC1535" s="2122"/>
      <c r="CD1535" s="2122"/>
      <c r="CE1535" s="35"/>
      <c r="CF1535" s="90"/>
      <c r="CG1535" s="91"/>
      <c r="CH1535" s="77"/>
      <c r="CN1535" s="85"/>
      <c r="CO1535" s="85"/>
      <c r="CP1535" s="85"/>
      <c r="CQ1535" s="85"/>
      <c r="CR1535" s="85"/>
      <c r="CS1535" s="85"/>
      <c r="CT1535" s="85"/>
    </row>
    <row r="1536" spans="1:100" ht="11.25" customHeight="1" x14ac:dyDescent="0.2">
      <c r="A1536" s="132" t="str">
        <f>+IF('⑧一覧からの作成用データ（異動届）'!$AC$57="印刷ＯＫ→",1,"")</f>
        <v/>
      </c>
      <c r="B1536" s="2413"/>
      <c r="C1536" s="2413"/>
      <c r="D1536" s="2396"/>
      <c r="E1536" s="2396"/>
      <c r="F1536" s="2413"/>
      <c r="G1536" s="2413"/>
      <c r="H1536" s="2396"/>
      <c r="I1536" s="2396"/>
      <c r="J1536" s="486"/>
      <c r="K1536" s="2090"/>
      <c r="L1536" s="2091"/>
      <c r="M1536" s="2091"/>
      <c r="N1536" s="2091"/>
      <c r="O1536" s="2092"/>
      <c r="P1536" s="2093"/>
      <c r="Q1536" s="2094"/>
      <c r="R1536" s="2094"/>
      <c r="S1536" s="2094"/>
      <c r="T1536" s="2094"/>
      <c r="U1536" s="2094"/>
      <c r="V1536" s="2094"/>
      <c r="W1536" s="2094"/>
      <c r="X1536" s="2094"/>
      <c r="Y1536" s="2094"/>
      <c r="Z1536" s="2094"/>
      <c r="AA1536" s="2094"/>
      <c r="AB1536" s="2094"/>
      <c r="AC1536" s="2094"/>
      <c r="AD1536" s="2094"/>
      <c r="AE1536" s="2094"/>
      <c r="AF1536" s="2094"/>
      <c r="AG1536" s="2094"/>
      <c r="AH1536" s="2094"/>
      <c r="AI1536" s="2094"/>
      <c r="AJ1536" s="2094"/>
      <c r="AK1536" s="2094"/>
      <c r="AL1536" s="2094"/>
      <c r="AM1536" s="2094"/>
      <c r="AN1536" s="2094"/>
      <c r="AO1536" s="2094"/>
      <c r="AP1536" s="2094"/>
      <c r="AQ1536" s="2094"/>
      <c r="AR1536" s="2094"/>
      <c r="AS1536" s="2094"/>
      <c r="AT1536" s="2094"/>
      <c r="AU1536" s="2094"/>
      <c r="AV1536" s="2094"/>
      <c r="AW1536" s="2094"/>
      <c r="AX1536" s="2094"/>
      <c r="AY1536" s="2094"/>
      <c r="AZ1536" s="2094"/>
      <c r="BA1536" s="2094"/>
      <c r="BB1536" s="2094"/>
      <c r="BC1536" s="2094"/>
      <c r="BD1536" s="2095"/>
      <c r="BE1536" s="56"/>
      <c r="BF1536" s="56"/>
      <c r="BG1536" s="2121"/>
      <c r="BH1536" s="2121"/>
      <c r="BI1536" s="2122"/>
      <c r="BJ1536" s="2122"/>
      <c r="BK1536" s="2122"/>
      <c r="BL1536" s="2122"/>
      <c r="BM1536" s="2122"/>
      <c r="BN1536" s="2122"/>
      <c r="BO1536" s="2122"/>
      <c r="BP1536" s="2122"/>
      <c r="BQ1536" s="2122"/>
      <c r="BR1536" s="2122"/>
      <c r="BS1536" s="2122"/>
      <c r="BT1536" s="2122"/>
      <c r="BU1536" s="2122"/>
      <c r="BV1536" s="2122"/>
      <c r="BW1536" s="2122"/>
      <c r="BX1536" s="2122"/>
      <c r="BY1536" s="2122"/>
      <c r="BZ1536" s="2122"/>
      <c r="CA1536" s="2122"/>
      <c r="CB1536" s="2122"/>
      <c r="CC1536" s="2122"/>
      <c r="CD1536" s="2122"/>
      <c r="CE1536" s="90"/>
      <c r="CF1536" s="90"/>
      <c r="CG1536" s="77"/>
      <c r="CH1536" s="77"/>
      <c r="CN1536" s="85"/>
      <c r="CO1536" s="85"/>
      <c r="CP1536" s="85"/>
      <c r="CQ1536" s="85"/>
      <c r="CR1536" s="85"/>
      <c r="CS1536" s="85"/>
      <c r="CT1536" s="85"/>
      <c r="CU1536" s="85"/>
      <c r="CV1536" s="85"/>
    </row>
    <row r="1537" spans="1:100" ht="11.25" customHeight="1" x14ac:dyDescent="0.2">
      <c r="A1537" s="132" t="str">
        <f>+IF('⑧一覧からの作成用データ（異動届）'!$AC$57="印刷ＯＫ→",1,"")</f>
        <v/>
      </c>
      <c r="B1537" s="2413"/>
      <c r="C1537" s="2413"/>
      <c r="D1537" s="2396"/>
      <c r="E1537" s="2396"/>
      <c r="F1537" s="2413"/>
      <c r="G1537" s="2413"/>
      <c r="H1537" s="2396"/>
      <c r="I1537" s="2396"/>
      <c r="J1537" s="486"/>
      <c r="K1537" s="1691" t="s">
        <v>69</v>
      </c>
      <c r="L1537" s="1691"/>
      <c r="M1537" s="1691"/>
      <c r="N1537" s="1691"/>
      <c r="O1537" s="1691"/>
      <c r="P1537" s="2097" t="s">
        <v>70</v>
      </c>
      <c r="Q1537" s="2097"/>
      <c r="R1537" s="2097"/>
      <c r="S1537" s="2097"/>
      <c r="T1537" s="2097"/>
      <c r="U1537" s="2097"/>
      <c r="V1537" s="2097"/>
      <c r="W1537" s="2097"/>
      <c r="X1537" s="2097"/>
      <c r="Y1537" s="2097"/>
      <c r="Z1537" s="2097"/>
      <c r="AA1537" s="2097"/>
      <c r="AB1537" s="2097"/>
      <c r="AC1537" s="2097"/>
      <c r="AD1537" s="2097"/>
      <c r="AE1537" s="2097"/>
      <c r="AF1537" s="2097"/>
      <c r="AG1537" s="2097"/>
      <c r="AH1537" s="2097"/>
      <c r="AI1537" s="2097"/>
      <c r="AJ1537" s="2097"/>
      <c r="AK1537" s="2097"/>
      <c r="AL1537" s="2097"/>
      <c r="AM1537" s="2097"/>
      <c r="AN1537" s="2097"/>
      <c r="AO1537" s="2097"/>
      <c r="AP1537" s="2097"/>
      <c r="AQ1537" s="2097"/>
      <c r="AR1537" s="2097"/>
      <c r="AS1537" s="2097"/>
      <c r="AT1537" s="2097"/>
      <c r="AU1537" s="2097"/>
      <c r="AV1537" s="2097"/>
      <c r="AW1537" s="2097"/>
      <c r="AX1537" s="2097"/>
      <c r="AY1537" s="2097"/>
      <c r="AZ1537" s="2097"/>
      <c r="BA1537" s="2097"/>
      <c r="BB1537" s="2097"/>
      <c r="BC1537" s="2097"/>
      <c r="BD1537" s="2097"/>
      <c r="BE1537" s="65"/>
      <c r="BF1537" s="65"/>
      <c r="BG1537" s="2121"/>
      <c r="BH1537" s="2121"/>
      <c r="BI1537" s="2122"/>
      <c r="BJ1537" s="2122"/>
      <c r="BK1537" s="2122"/>
      <c r="BL1537" s="2122"/>
      <c r="BM1537" s="2122"/>
      <c r="BN1537" s="2122"/>
      <c r="BO1537" s="2122"/>
      <c r="BP1537" s="2122"/>
      <c r="BQ1537" s="2122"/>
      <c r="BR1537" s="2122"/>
      <c r="BS1537" s="2122"/>
      <c r="BT1537" s="2122"/>
      <c r="BU1537" s="2122"/>
      <c r="BV1537" s="2122"/>
      <c r="BW1537" s="2122"/>
      <c r="BX1537" s="2122"/>
      <c r="BY1537" s="2122"/>
      <c r="BZ1537" s="2122"/>
      <c r="CA1537" s="2122"/>
      <c r="CB1537" s="2122"/>
      <c r="CC1537" s="2122"/>
      <c r="CD1537" s="2122"/>
      <c r="CE1537" s="76"/>
      <c r="CF1537" s="76"/>
      <c r="CG1537" s="77"/>
      <c r="CH1537" s="77"/>
      <c r="CN1537" s="85"/>
      <c r="CO1537" s="85"/>
      <c r="CP1537" s="85"/>
      <c r="CQ1537" s="85"/>
      <c r="CR1537" s="85"/>
      <c r="CS1537" s="85"/>
      <c r="CT1537" s="85"/>
      <c r="CU1537" s="85"/>
      <c r="CV1537" s="85"/>
    </row>
    <row r="1538" spans="1:100" ht="13.5" customHeight="1" x14ac:dyDescent="0.2">
      <c r="A1538" s="132" t="str">
        <f>+IF('⑧一覧からの作成用データ（異動届）'!$AC$57="印刷ＯＫ→",1,"")</f>
        <v/>
      </c>
      <c r="B1538" s="2413"/>
      <c r="C1538" s="2413"/>
      <c r="D1538" s="2396"/>
      <c r="E1538" s="2396"/>
      <c r="F1538" s="2413"/>
      <c r="G1538" s="2413"/>
      <c r="H1538" s="2396"/>
      <c r="I1538" s="2396"/>
      <c r="J1538" s="486"/>
      <c r="K1538" s="2096"/>
      <c r="L1538" s="2096"/>
      <c r="M1538" s="2096"/>
      <c r="N1538" s="2096"/>
      <c r="O1538" s="2096"/>
      <c r="P1538" s="2098"/>
      <c r="Q1538" s="2098"/>
      <c r="R1538" s="2098"/>
      <c r="S1538" s="2098"/>
      <c r="T1538" s="2098"/>
      <c r="U1538" s="2098"/>
      <c r="V1538" s="2098"/>
      <c r="W1538" s="2098"/>
      <c r="X1538" s="2098"/>
      <c r="Y1538" s="2098"/>
      <c r="Z1538" s="2098"/>
      <c r="AA1538" s="2098"/>
      <c r="AB1538" s="2098"/>
      <c r="AC1538" s="2098"/>
      <c r="AD1538" s="2098"/>
      <c r="AE1538" s="2098"/>
      <c r="AF1538" s="2098"/>
      <c r="AG1538" s="2098"/>
      <c r="AH1538" s="2098"/>
      <c r="AI1538" s="2098"/>
      <c r="AJ1538" s="2098"/>
      <c r="AK1538" s="2098"/>
      <c r="AL1538" s="2098"/>
      <c r="AM1538" s="2098"/>
      <c r="AN1538" s="2098"/>
      <c r="AO1538" s="2098"/>
      <c r="AP1538" s="2098"/>
      <c r="AQ1538" s="2098"/>
      <c r="AR1538" s="2098"/>
      <c r="AS1538" s="2098"/>
      <c r="AT1538" s="2098"/>
      <c r="AU1538" s="2098"/>
      <c r="AV1538" s="2098"/>
      <c r="AW1538" s="2098"/>
      <c r="AX1538" s="2098"/>
      <c r="AY1538" s="2098"/>
      <c r="AZ1538" s="2098"/>
      <c r="BA1538" s="2098"/>
      <c r="BB1538" s="2098"/>
      <c r="BC1538" s="2098"/>
      <c r="BD1538" s="2098"/>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76"/>
      <c r="CC1538" s="76"/>
      <c r="CD1538" s="76"/>
      <c r="CE1538" s="76"/>
      <c r="CF1538" s="76"/>
      <c r="CG1538" s="77"/>
      <c r="CH1538" s="77"/>
      <c r="CN1538" s="85"/>
      <c r="CO1538" s="85"/>
      <c r="CP1538" s="85"/>
      <c r="CQ1538" s="85"/>
      <c r="CR1538" s="85"/>
      <c r="CS1538" s="85"/>
      <c r="CT1538" s="85"/>
      <c r="CU1538" s="85"/>
      <c r="CV1538" s="85"/>
    </row>
    <row r="1539" spans="1:100" ht="13.5" customHeight="1" x14ac:dyDescent="0.2">
      <c r="A1539" s="132" t="str">
        <f>+IF('⑧一覧からの作成用データ（異動届）'!$AC$57="印刷ＯＫ→",1,"")</f>
        <v/>
      </c>
      <c r="B1539" s="2413"/>
      <c r="C1539" s="2413"/>
      <c r="D1539" s="2396"/>
      <c r="E1539" s="2396"/>
      <c r="F1539" s="2413"/>
      <c r="G1539" s="2413"/>
      <c r="H1539" s="2396"/>
      <c r="I1539" s="2396"/>
      <c r="J1539" s="486"/>
      <c r="K1539" s="66"/>
      <c r="L1539" s="66"/>
      <c r="M1539" s="66"/>
      <c r="N1539" s="66"/>
      <c r="O1539" s="66"/>
      <c r="P1539" s="485"/>
      <c r="Q1539" s="485"/>
      <c r="R1539" s="485"/>
      <c r="S1539" s="485"/>
      <c r="T1539" s="485"/>
      <c r="U1539" s="485"/>
      <c r="V1539" s="485"/>
      <c r="W1539" s="485"/>
      <c r="X1539" s="485"/>
      <c r="Y1539" s="485"/>
      <c r="Z1539" s="485"/>
      <c r="AA1539" s="485"/>
      <c r="AB1539" s="485"/>
      <c r="AC1539" s="485"/>
      <c r="AD1539" s="485"/>
      <c r="AE1539" s="485"/>
      <c r="AF1539" s="485"/>
      <c r="AG1539" s="485"/>
      <c r="AH1539" s="485"/>
      <c r="AI1539" s="485"/>
      <c r="AJ1539" s="485"/>
      <c r="AK1539" s="485"/>
      <c r="AL1539" s="485"/>
      <c r="AM1539" s="485"/>
      <c r="AN1539" s="485"/>
      <c r="AO1539" s="485"/>
      <c r="AP1539" s="485"/>
      <c r="AQ1539" s="48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76"/>
      <c r="CC1539" s="76"/>
      <c r="CD1539" s="76"/>
      <c r="CE1539" s="76"/>
      <c r="CF1539" s="76"/>
      <c r="CG1539" s="77"/>
      <c r="CH1539" s="77"/>
      <c r="CN1539" s="85"/>
      <c r="CO1539" s="85"/>
      <c r="CP1539" s="85"/>
      <c r="CQ1539" s="85"/>
      <c r="CR1539" s="85"/>
      <c r="CS1539" s="85"/>
      <c r="CT1539" s="85"/>
      <c r="CU1539" s="85"/>
      <c r="CV1539" s="85"/>
    </row>
    <row r="1540" spans="1:100" ht="6" customHeight="1" x14ac:dyDescent="0.2">
      <c r="A1540" s="132" t="str">
        <f>+IF('⑧一覧からの作成用データ（異動届）'!$AC$58="印刷ＯＫ→",1,"")</f>
        <v/>
      </c>
      <c r="B1540" s="82"/>
      <c r="C1540" s="2414" t="s">
        <v>113</v>
      </c>
      <c r="D1540" s="2414"/>
      <c r="E1540" s="2414"/>
      <c r="F1540" s="2414"/>
      <c r="G1540" s="2414"/>
      <c r="H1540" s="2414"/>
      <c r="I1540" s="82"/>
      <c r="J1540" s="82"/>
      <c r="K1540" s="82"/>
      <c r="L1540" s="82"/>
      <c r="M1540" s="82"/>
      <c r="N1540" s="82"/>
      <c r="O1540" s="82"/>
      <c r="P1540" s="82"/>
      <c r="Q1540" s="82"/>
      <c r="R1540" s="82"/>
      <c r="S1540" s="82"/>
      <c r="T1540" s="82"/>
      <c r="U1540" s="82"/>
      <c r="V1540" s="82"/>
      <c r="W1540" s="82"/>
      <c r="X1540" s="82"/>
      <c r="Y1540" s="82"/>
      <c r="Z1540" s="82"/>
      <c r="AA1540" s="82"/>
      <c r="AB1540" s="82"/>
      <c r="AC1540" s="82"/>
      <c r="AD1540" s="82"/>
      <c r="AE1540" s="82"/>
      <c r="AF1540" s="82"/>
      <c r="AG1540" s="82"/>
      <c r="AH1540" s="82"/>
      <c r="AI1540" s="82"/>
      <c r="AJ1540" s="82"/>
      <c r="AK1540" s="82"/>
      <c r="AL1540" s="82"/>
      <c r="AM1540" s="82"/>
      <c r="AN1540" s="82"/>
      <c r="AO1540" s="82"/>
      <c r="AP1540" s="82"/>
      <c r="AQ1540" s="82"/>
      <c r="AR1540" s="82"/>
      <c r="AS1540" s="82"/>
      <c r="AT1540" s="82"/>
      <c r="AU1540" s="82"/>
      <c r="AV1540" s="82"/>
      <c r="AW1540" s="82"/>
      <c r="AX1540" s="82"/>
      <c r="AY1540" s="82"/>
      <c r="AZ1540" s="82"/>
      <c r="BA1540" s="82"/>
      <c r="BB1540" s="82"/>
      <c r="BC1540" s="82"/>
      <c r="BD1540" s="82"/>
      <c r="BE1540" s="82"/>
      <c r="BF1540" s="82"/>
      <c r="BG1540" s="82"/>
      <c r="BH1540" s="82"/>
      <c r="BI1540" s="82"/>
      <c r="BJ1540" s="82"/>
      <c r="BK1540" s="82"/>
      <c r="BL1540" s="82"/>
      <c r="BM1540" s="82"/>
      <c r="BN1540" s="82"/>
      <c r="BO1540" s="82"/>
      <c r="BP1540" s="82"/>
      <c r="BQ1540" s="82"/>
      <c r="BR1540" s="82"/>
      <c r="BS1540" s="82"/>
      <c r="BT1540" s="82"/>
      <c r="BU1540" s="82"/>
      <c r="BV1540" s="82"/>
      <c r="BW1540" s="82"/>
      <c r="BX1540" s="82"/>
      <c r="BY1540" s="82"/>
      <c r="BZ1540" s="82"/>
      <c r="CA1540" s="82"/>
      <c r="CB1540" s="82"/>
      <c r="CC1540" s="82"/>
      <c r="CD1540" s="82"/>
      <c r="CE1540" s="82"/>
      <c r="CF1540" s="82"/>
    </row>
    <row r="1541" spans="1:100" ht="12.75" customHeight="1" x14ac:dyDescent="0.2">
      <c r="A1541" s="132" t="str">
        <f>+IF('⑧一覧からの作成用データ（異動届）'!$AC$58="印刷ＯＫ→",1,"")</f>
        <v/>
      </c>
      <c r="B1541" s="82"/>
      <c r="C1541" s="2414"/>
      <c r="D1541" s="2414"/>
      <c r="E1541" s="2414"/>
      <c r="F1541" s="2414"/>
      <c r="G1541" s="2414"/>
      <c r="H1541" s="2414"/>
      <c r="I1541" s="82"/>
      <c r="J1541" s="82"/>
      <c r="K1541" s="2415" t="s">
        <v>480</v>
      </c>
      <c r="L1541" s="2415"/>
      <c r="M1541" s="2415"/>
      <c r="N1541" s="2415"/>
      <c r="O1541" s="2415"/>
      <c r="P1541" s="2415"/>
      <c r="Q1541" s="2415"/>
      <c r="R1541" s="2415"/>
      <c r="S1541" s="2415"/>
      <c r="T1541" s="2415"/>
      <c r="U1541" s="2415"/>
      <c r="V1541" s="2415"/>
      <c r="W1541" s="2415"/>
      <c r="X1541" s="2415"/>
      <c r="Y1541" s="2415"/>
      <c r="Z1541" s="2415"/>
      <c r="AA1541" s="2415"/>
      <c r="AB1541" s="2417" t="s">
        <v>577</v>
      </c>
      <c r="AC1541" s="2417"/>
      <c r="AD1541" s="2417"/>
      <c r="AE1541" s="2417"/>
      <c r="AF1541" s="2417"/>
      <c r="AG1541" s="2417"/>
      <c r="AH1541" s="2417"/>
      <c r="AI1541" s="2417"/>
      <c r="AJ1541" s="2417"/>
      <c r="AK1541" s="2417"/>
      <c r="AL1541" s="2417"/>
      <c r="AM1541" s="2417"/>
      <c r="AN1541" s="2417"/>
      <c r="AO1541" s="2417"/>
      <c r="AP1541" s="2417"/>
      <c r="AQ1541" s="2417"/>
      <c r="AR1541" s="2417"/>
      <c r="AS1541" s="2417"/>
      <c r="AT1541" s="2417"/>
      <c r="AU1541" s="2417"/>
      <c r="AV1541" s="2417"/>
      <c r="AW1541" s="2417"/>
      <c r="AX1541" s="2419" t="s">
        <v>26</v>
      </c>
      <c r="AY1541" s="2420"/>
      <c r="AZ1541" s="2420"/>
      <c r="BA1541" s="2421"/>
      <c r="BB1541" s="2428"/>
      <c r="BC1541" s="2429"/>
      <c r="BD1541" s="2429"/>
      <c r="BE1541" s="2429"/>
      <c r="BF1541" s="2429"/>
      <c r="BG1541" s="2429"/>
      <c r="BH1541" s="2429"/>
      <c r="BI1541" s="2429"/>
      <c r="BJ1541" s="2429"/>
      <c r="BK1541" s="2429"/>
      <c r="BL1541" s="2429"/>
      <c r="BM1541" s="2429"/>
      <c r="BN1541" s="2429"/>
      <c r="BO1541" s="2429"/>
      <c r="BP1541" s="2429"/>
      <c r="BQ1541" s="2429"/>
      <c r="BR1541" s="2429"/>
      <c r="BS1541" s="2429"/>
      <c r="BT1541" s="2430"/>
      <c r="BU1541" s="697" t="s">
        <v>28</v>
      </c>
      <c r="BV1541" s="2051"/>
      <c r="BW1541" s="2051"/>
      <c r="BX1541" s="2051"/>
      <c r="BY1541" s="2051"/>
      <c r="BZ1541" s="2051"/>
      <c r="CA1541" s="2051"/>
      <c r="CB1541" s="2051"/>
      <c r="CC1541" s="2051"/>
      <c r="CD1541" s="2053"/>
      <c r="CE1541" s="82"/>
      <c r="CF1541" s="82"/>
    </row>
    <row r="1542" spans="1:100" ht="12.75" customHeight="1" x14ac:dyDescent="0.2">
      <c r="A1542" s="132" t="str">
        <f>+IF('⑧一覧からの作成用データ（異動届）'!$AC$58="印刷ＯＫ→",1,"")</f>
        <v/>
      </c>
      <c r="B1542" s="82"/>
      <c r="C1542" s="2414"/>
      <c r="D1542" s="2414"/>
      <c r="E1542" s="2414"/>
      <c r="F1542" s="2414"/>
      <c r="G1542" s="2414"/>
      <c r="H1542" s="2414"/>
      <c r="I1542" s="82"/>
      <c r="J1542" s="82"/>
      <c r="K1542" s="2415"/>
      <c r="L1542" s="2415"/>
      <c r="M1542" s="2415"/>
      <c r="N1542" s="2415"/>
      <c r="O1542" s="2415"/>
      <c r="P1542" s="2415"/>
      <c r="Q1542" s="2415"/>
      <c r="R1542" s="2415"/>
      <c r="S1542" s="2415"/>
      <c r="T1542" s="2415"/>
      <c r="U1542" s="2415"/>
      <c r="V1542" s="2415"/>
      <c r="W1542" s="2415"/>
      <c r="X1542" s="2415"/>
      <c r="Y1542" s="2415"/>
      <c r="Z1542" s="2415"/>
      <c r="AA1542" s="2415"/>
      <c r="AB1542" s="2417"/>
      <c r="AC1542" s="2417"/>
      <c r="AD1542" s="2417"/>
      <c r="AE1542" s="2417"/>
      <c r="AF1542" s="2417"/>
      <c r="AG1542" s="2417"/>
      <c r="AH1542" s="2417"/>
      <c r="AI1542" s="2417"/>
      <c r="AJ1542" s="2417"/>
      <c r="AK1542" s="2417"/>
      <c r="AL1542" s="2417"/>
      <c r="AM1542" s="2417"/>
      <c r="AN1542" s="2417"/>
      <c r="AO1542" s="2417"/>
      <c r="AP1542" s="2417"/>
      <c r="AQ1542" s="2417"/>
      <c r="AR1542" s="2417"/>
      <c r="AS1542" s="2417"/>
      <c r="AT1542" s="2417"/>
      <c r="AU1542" s="2417"/>
      <c r="AV1542" s="2417"/>
      <c r="AW1542" s="2417"/>
      <c r="AX1542" s="2422"/>
      <c r="AY1542" s="2423"/>
      <c r="AZ1542" s="2423"/>
      <c r="BA1542" s="2424"/>
      <c r="BB1542" s="2431"/>
      <c r="BC1542" s="2432"/>
      <c r="BD1542" s="2432"/>
      <c r="BE1542" s="2432"/>
      <c r="BF1542" s="2432"/>
      <c r="BG1542" s="2432"/>
      <c r="BH1542" s="2432"/>
      <c r="BI1542" s="2432"/>
      <c r="BJ1542" s="2432"/>
      <c r="BK1542" s="2432"/>
      <c r="BL1542" s="2432"/>
      <c r="BM1542" s="2432"/>
      <c r="BN1542" s="2432"/>
      <c r="BO1542" s="2432"/>
      <c r="BP1542" s="2432"/>
      <c r="BQ1542" s="2432"/>
      <c r="BR1542" s="2432"/>
      <c r="BS1542" s="2432"/>
      <c r="BT1542" s="2433"/>
      <c r="BU1542" s="1559"/>
      <c r="BV1542" s="2052"/>
      <c r="BW1542" s="2052"/>
      <c r="BX1542" s="2052"/>
      <c r="BY1542" s="2052"/>
      <c r="BZ1542" s="2052"/>
      <c r="CA1542" s="2052"/>
      <c r="CB1542" s="2052"/>
      <c r="CC1542" s="2052"/>
      <c r="CD1542" s="2054"/>
      <c r="CE1542" s="83"/>
      <c r="CF1542" s="83"/>
    </row>
    <row r="1543" spans="1:100" ht="12.75" customHeight="1" x14ac:dyDescent="0.2">
      <c r="A1543" s="132" t="str">
        <f>+IF('⑧一覧からの作成用データ（異動届）'!$AC$58="印刷ＯＫ→",1,"")</f>
        <v/>
      </c>
      <c r="B1543" s="82"/>
      <c r="C1543" s="82"/>
      <c r="D1543" s="82"/>
      <c r="E1543" s="82"/>
      <c r="F1543" s="82"/>
      <c r="G1543" s="82"/>
      <c r="H1543" s="82"/>
      <c r="I1543" s="82"/>
      <c r="J1543" s="82"/>
      <c r="K1543" s="2415"/>
      <c r="L1543" s="2415"/>
      <c r="M1543" s="2415"/>
      <c r="N1543" s="2415"/>
      <c r="O1543" s="2415"/>
      <c r="P1543" s="2415"/>
      <c r="Q1543" s="2415"/>
      <c r="R1543" s="2415"/>
      <c r="S1543" s="2415"/>
      <c r="T1543" s="2415"/>
      <c r="U1543" s="2415"/>
      <c r="V1543" s="2415"/>
      <c r="W1543" s="2415"/>
      <c r="X1543" s="2415"/>
      <c r="Y1543" s="2415"/>
      <c r="Z1543" s="2415"/>
      <c r="AA1543" s="2415"/>
      <c r="AB1543" s="2417"/>
      <c r="AC1543" s="2417"/>
      <c r="AD1543" s="2417"/>
      <c r="AE1543" s="2417"/>
      <c r="AF1543" s="2417"/>
      <c r="AG1543" s="2417"/>
      <c r="AH1543" s="2417"/>
      <c r="AI1543" s="2417"/>
      <c r="AJ1543" s="2417"/>
      <c r="AK1543" s="2417"/>
      <c r="AL1543" s="2417"/>
      <c r="AM1543" s="2417"/>
      <c r="AN1543" s="2417"/>
      <c r="AO1543" s="2417"/>
      <c r="AP1543" s="2417"/>
      <c r="AQ1543" s="2417"/>
      <c r="AR1543" s="2417"/>
      <c r="AS1543" s="2417"/>
      <c r="AT1543" s="2417"/>
      <c r="AU1543" s="2417"/>
      <c r="AV1543" s="2417"/>
      <c r="AW1543" s="2417"/>
      <c r="AX1543" s="2422"/>
      <c r="AY1543" s="2423"/>
      <c r="AZ1543" s="2423"/>
      <c r="BA1543" s="2424"/>
      <c r="BB1543" s="2431"/>
      <c r="BC1543" s="2432"/>
      <c r="BD1543" s="2432"/>
      <c r="BE1543" s="2432"/>
      <c r="BF1543" s="2432"/>
      <c r="BG1543" s="2432"/>
      <c r="BH1543" s="2432"/>
      <c r="BI1543" s="2432"/>
      <c r="BJ1543" s="2432"/>
      <c r="BK1543" s="2432"/>
      <c r="BL1543" s="2432"/>
      <c r="BM1543" s="2432"/>
      <c r="BN1543" s="2432"/>
      <c r="BO1543" s="2432"/>
      <c r="BP1543" s="2432"/>
      <c r="BQ1543" s="2432"/>
      <c r="BR1543" s="2432"/>
      <c r="BS1543" s="2432"/>
      <c r="BT1543" s="2433"/>
      <c r="BU1543" s="2437" t="s">
        <v>27</v>
      </c>
      <c r="BV1543" s="2397" t="s">
        <v>29</v>
      </c>
      <c r="BW1543" s="2397"/>
      <c r="BX1543" s="2397"/>
      <c r="BY1543" s="2397"/>
      <c r="BZ1543" s="2398"/>
      <c r="CA1543" s="1683" t="s">
        <v>30</v>
      </c>
      <c r="CB1543" s="2397"/>
      <c r="CC1543" s="2397"/>
      <c r="CD1543" s="2398"/>
      <c r="CE1543" s="76"/>
      <c r="CF1543" s="76"/>
    </row>
    <row r="1544" spans="1:100" ht="12.75" customHeight="1" x14ac:dyDescent="0.2">
      <c r="A1544" s="132" t="str">
        <f>+IF('⑧一覧からの作成用データ（異動届）'!$AC$58="印刷ＯＫ→",1,"")</f>
        <v/>
      </c>
      <c r="B1544" s="82"/>
      <c r="C1544" s="82">
        <v>3</v>
      </c>
      <c r="D1544" s="82"/>
      <c r="E1544" s="82"/>
      <c r="F1544" s="82"/>
      <c r="G1544" s="82"/>
      <c r="H1544" s="82">
        <v>2</v>
      </c>
      <c r="I1544" s="82">
        <v>1</v>
      </c>
      <c r="J1544" s="82"/>
      <c r="K1544" s="2415"/>
      <c r="L1544" s="2415"/>
      <c r="M1544" s="2415"/>
      <c r="N1544" s="2415"/>
      <c r="O1544" s="2415"/>
      <c r="P1544" s="2415"/>
      <c r="Q1544" s="2415"/>
      <c r="R1544" s="2415"/>
      <c r="S1544" s="2415"/>
      <c r="T1544" s="2415"/>
      <c r="U1544" s="2415"/>
      <c r="V1544" s="2415"/>
      <c r="W1544" s="2415"/>
      <c r="X1544" s="2415"/>
      <c r="Y1544" s="2415"/>
      <c r="Z1544" s="2415"/>
      <c r="AA1544" s="2415"/>
      <c r="AB1544" s="2417"/>
      <c r="AC1544" s="2417"/>
      <c r="AD1544" s="2417"/>
      <c r="AE1544" s="2417"/>
      <c r="AF1544" s="2417"/>
      <c r="AG1544" s="2417"/>
      <c r="AH1544" s="2417"/>
      <c r="AI1544" s="2417"/>
      <c r="AJ1544" s="2417"/>
      <c r="AK1544" s="2417"/>
      <c r="AL1544" s="2417"/>
      <c r="AM1544" s="2417"/>
      <c r="AN1544" s="2417"/>
      <c r="AO1544" s="2417"/>
      <c r="AP1544" s="2417"/>
      <c r="AQ1544" s="2417"/>
      <c r="AR1544" s="2417"/>
      <c r="AS1544" s="2417"/>
      <c r="AT1544" s="2417"/>
      <c r="AU1544" s="2417"/>
      <c r="AV1544" s="2417"/>
      <c r="AW1544" s="2417"/>
      <c r="AX1544" s="2422"/>
      <c r="AY1544" s="2423"/>
      <c r="AZ1544" s="2423"/>
      <c r="BA1544" s="2424"/>
      <c r="BB1544" s="2431"/>
      <c r="BC1544" s="2432"/>
      <c r="BD1544" s="2432"/>
      <c r="BE1544" s="2432"/>
      <c r="BF1544" s="2432"/>
      <c r="BG1544" s="2432"/>
      <c r="BH1544" s="2432"/>
      <c r="BI1544" s="2432"/>
      <c r="BJ1544" s="2432"/>
      <c r="BK1544" s="2432"/>
      <c r="BL1544" s="2432"/>
      <c r="BM1544" s="2432"/>
      <c r="BN1544" s="2432"/>
      <c r="BO1544" s="2432"/>
      <c r="BP1544" s="2432"/>
      <c r="BQ1544" s="2432"/>
      <c r="BR1544" s="2432"/>
      <c r="BS1544" s="2432"/>
      <c r="BT1544" s="2433"/>
      <c r="BU1544" s="2437"/>
      <c r="BV1544" s="2399"/>
      <c r="BW1544" s="2399"/>
      <c r="BX1544" s="2399"/>
      <c r="BY1544" s="2399"/>
      <c r="BZ1544" s="2400"/>
      <c r="CA1544" s="2401"/>
      <c r="CB1544" s="2399"/>
      <c r="CC1544" s="2399"/>
      <c r="CD1544" s="2400"/>
      <c r="CE1544" s="76"/>
      <c r="CF1544" s="76"/>
    </row>
    <row r="1545" spans="1:100" ht="12.75" customHeight="1" x14ac:dyDescent="0.2">
      <c r="A1545" s="132" t="str">
        <f>+IF('⑧一覧からの作成用データ（異動届）'!$AC$58="印刷ＯＫ→",1,"")</f>
        <v/>
      </c>
      <c r="B1545" s="2413" t="s">
        <v>67</v>
      </c>
      <c r="C1545" s="2413" t="s">
        <v>66</v>
      </c>
      <c r="D1545" s="2396" t="s">
        <v>65</v>
      </c>
      <c r="E1545" s="2396" t="s">
        <v>64</v>
      </c>
      <c r="F1545" s="2413" t="s">
        <v>63</v>
      </c>
      <c r="G1545" s="2413" t="s">
        <v>62</v>
      </c>
      <c r="H1545" s="2396" t="s">
        <v>61</v>
      </c>
      <c r="I1545" s="2396" t="s">
        <v>60</v>
      </c>
      <c r="J1545" s="486"/>
      <c r="K1545" s="2415"/>
      <c r="L1545" s="2415"/>
      <c r="M1545" s="2415"/>
      <c r="N1545" s="2415"/>
      <c r="O1545" s="2415"/>
      <c r="P1545" s="2415"/>
      <c r="Q1545" s="2415"/>
      <c r="R1545" s="2415"/>
      <c r="S1545" s="2415"/>
      <c r="T1545" s="2415"/>
      <c r="U1545" s="2415"/>
      <c r="V1545" s="2415"/>
      <c r="W1545" s="2415"/>
      <c r="X1545" s="2415"/>
      <c r="Y1545" s="2415"/>
      <c r="Z1545" s="2415"/>
      <c r="AA1545" s="2415"/>
      <c r="AB1545" s="2417"/>
      <c r="AC1545" s="2417"/>
      <c r="AD1545" s="2417"/>
      <c r="AE1545" s="2417"/>
      <c r="AF1545" s="2417"/>
      <c r="AG1545" s="2417"/>
      <c r="AH1545" s="2417"/>
      <c r="AI1545" s="2417"/>
      <c r="AJ1545" s="2417"/>
      <c r="AK1545" s="2417"/>
      <c r="AL1545" s="2417"/>
      <c r="AM1545" s="2417"/>
      <c r="AN1545" s="2417"/>
      <c r="AO1545" s="2417"/>
      <c r="AP1545" s="2417"/>
      <c r="AQ1545" s="2417"/>
      <c r="AR1545" s="2417"/>
      <c r="AS1545" s="2417"/>
      <c r="AT1545" s="2417"/>
      <c r="AU1545" s="2417"/>
      <c r="AV1545" s="2417"/>
      <c r="AW1545" s="2417"/>
      <c r="AX1545" s="2422"/>
      <c r="AY1545" s="2423"/>
      <c r="AZ1545" s="2423"/>
      <c r="BA1545" s="2424"/>
      <c r="BB1545" s="2431"/>
      <c r="BC1545" s="2432"/>
      <c r="BD1545" s="2432"/>
      <c r="BE1545" s="2432"/>
      <c r="BF1545" s="2432"/>
      <c r="BG1545" s="2432"/>
      <c r="BH1545" s="2432"/>
      <c r="BI1545" s="2432"/>
      <c r="BJ1545" s="2432"/>
      <c r="BK1545" s="2432"/>
      <c r="BL1545" s="2432"/>
      <c r="BM1545" s="2432"/>
      <c r="BN1545" s="2432"/>
      <c r="BO1545" s="2432"/>
      <c r="BP1545" s="2432"/>
      <c r="BQ1545" s="2432"/>
      <c r="BR1545" s="2432"/>
      <c r="BS1545" s="2432"/>
      <c r="BT1545" s="2433"/>
      <c r="BU1545" s="2437"/>
      <c r="BV1545" s="2397" t="s">
        <v>32</v>
      </c>
      <c r="BW1545" s="2397"/>
      <c r="BX1545" s="2397"/>
      <c r="BY1545" s="2397"/>
      <c r="BZ1545" s="2398"/>
      <c r="CA1545" s="1683" t="s">
        <v>31</v>
      </c>
      <c r="CB1545" s="2397"/>
      <c r="CC1545" s="2397"/>
      <c r="CD1545" s="2398"/>
      <c r="CE1545" s="76"/>
      <c r="CF1545" s="76"/>
    </row>
    <row r="1546" spans="1:100" ht="13.5" customHeight="1" x14ac:dyDescent="0.2">
      <c r="A1546" s="132" t="str">
        <f>+IF('⑧一覧からの作成用データ（異動届）'!$AC$58="印刷ＯＫ→",1,"")</f>
        <v/>
      </c>
      <c r="B1546" s="2413"/>
      <c r="C1546" s="2413"/>
      <c r="D1546" s="2396"/>
      <c r="E1546" s="2396"/>
      <c r="F1546" s="2413"/>
      <c r="G1546" s="2413"/>
      <c r="H1546" s="2396"/>
      <c r="I1546" s="2396"/>
      <c r="J1546" s="486"/>
      <c r="K1546" s="2416"/>
      <c r="L1546" s="2416"/>
      <c r="M1546" s="2416"/>
      <c r="N1546" s="2416"/>
      <c r="O1546" s="2416"/>
      <c r="P1546" s="2416"/>
      <c r="Q1546" s="2416"/>
      <c r="R1546" s="2416"/>
      <c r="S1546" s="2416"/>
      <c r="T1546" s="2416"/>
      <c r="U1546" s="2416"/>
      <c r="V1546" s="2416"/>
      <c r="W1546" s="2416"/>
      <c r="X1546" s="2416"/>
      <c r="Y1546" s="2416"/>
      <c r="Z1546" s="2416"/>
      <c r="AA1546" s="2416"/>
      <c r="AB1546" s="2418"/>
      <c r="AC1546" s="2418"/>
      <c r="AD1546" s="2418"/>
      <c r="AE1546" s="2418"/>
      <c r="AF1546" s="2418"/>
      <c r="AG1546" s="2418"/>
      <c r="AH1546" s="2418"/>
      <c r="AI1546" s="2418"/>
      <c r="AJ1546" s="2418"/>
      <c r="AK1546" s="2418"/>
      <c r="AL1546" s="2418"/>
      <c r="AM1546" s="2418"/>
      <c r="AN1546" s="2418"/>
      <c r="AO1546" s="2418"/>
      <c r="AP1546" s="2418"/>
      <c r="AQ1546" s="2418"/>
      <c r="AR1546" s="2418"/>
      <c r="AS1546" s="2418"/>
      <c r="AT1546" s="2418"/>
      <c r="AU1546" s="2418"/>
      <c r="AV1546" s="2418"/>
      <c r="AW1546" s="2418"/>
      <c r="AX1546" s="2425"/>
      <c r="AY1546" s="2426"/>
      <c r="AZ1546" s="2426"/>
      <c r="BA1546" s="2427"/>
      <c r="BB1546" s="2434"/>
      <c r="BC1546" s="2435"/>
      <c r="BD1546" s="2435"/>
      <c r="BE1546" s="2435"/>
      <c r="BF1546" s="2435"/>
      <c r="BG1546" s="2435"/>
      <c r="BH1546" s="2435"/>
      <c r="BI1546" s="2435"/>
      <c r="BJ1546" s="2435"/>
      <c r="BK1546" s="2435"/>
      <c r="BL1546" s="2435"/>
      <c r="BM1546" s="2435"/>
      <c r="BN1546" s="2435"/>
      <c r="BO1546" s="2435"/>
      <c r="BP1546" s="2435"/>
      <c r="BQ1546" s="2435"/>
      <c r="BR1546" s="2435"/>
      <c r="BS1546" s="2435"/>
      <c r="BT1546" s="2436"/>
      <c r="BU1546" s="2437"/>
      <c r="BV1546" s="2399"/>
      <c r="BW1546" s="2399"/>
      <c r="BX1546" s="2399"/>
      <c r="BY1546" s="2399"/>
      <c r="BZ1546" s="2400"/>
      <c r="CA1546" s="2401"/>
      <c r="CB1546" s="2399"/>
      <c r="CC1546" s="2399"/>
      <c r="CD1546" s="2400"/>
      <c r="CE1546" s="76"/>
      <c r="CF1546" s="76"/>
      <c r="CG1546" s="84"/>
      <c r="CL1546" s="85"/>
      <c r="CM1546" s="85"/>
      <c r="CN1546" s="85"/>
      <c r="CO1546" s="85"/>
      <c r="CP1546" s="85"/>
      <c r="CQ1546" s="85"/>
      <c r="CR1546" s="85"/>
      <c r="CS1546" s="85"/>
      <c r="CT1546" s="85"/>
    </row>
    <row r="1547" spans="1:100" ht="13.5" customHeight="1" x14ac:dyDescent="0.2">
      <c r="A1547" s="132" t="str">
        <f>+IF('⑧一覧からの作成用データ（異動届）'!$AC$58="印刷ＯＫ→",1,"")</f>
        <v/>
      </c>
      <c r="B1547" s="2413"/>
      <c r="C1547" s="2413"/>
      <c r="D1547" s="2396"/>
      <c r="E1547" s="2396"/>
      <c r="F1547" s="2413"/>
      <c r="G1547" s="2413"/>
      <c r="H1547" s="2396"/>
      <c r="I1547" s="2396"/>
      <c r="J1547" s="486"/>
      <c r="K1547" s="45"/>
      <c r="L1547" s="25"/>
      <c r="M1547" s="25"/>
      <c r="N1547" s="25"/>
      <c r="O1547" s="25"/>
      <c r="P1547" s="25"/>
      <c r="Q1547" s="25"/>
      <c r="R1547" s="25"/>
      <c r="S1547" s="25"/>
      <c r="T1547" s="25"/>
      <c r="U1547" s="25"/>
      <c r="V1547" s="25"/>
      <c r="W1547" s="25"/>
      <c r="X1547" s="25"/>
      <c r="Y1547" s="46"/>
      <c r="Z1547" s="2402" t="s">
        <v>519</v>
      </c>
      <c r="AA1547" s="2403"/>
      <c r="AB1547" s="2408" t="s">
        <v>21</v>
      </c>
      <c r="AC1547" s="2409"/>
      <c r="AD1547" s="2409"/>
      <c r="AE1547" s="2409"/>
      <c r="AF1547" s="2409"/>
      <c r="AG1547" s="2410"/>
      <c r="AH1547" s="1682" t="s">
        <v>507</v>
      </c>
      <c r="AI1547" s="1683"/>
      <c r="AJ1547" s="2097" t="str">
        <f>①伊勢崎市における事業所基本情報!$K$26&amp;"-"&amp;①伊勢崎市における事業所基本情報!Q26&amp;""</f>
        <v>-</v>
      </c>
      <c r="AK1547" s="2097"/>
      <c r="AL1547" s="2097"/>
      <c r="AM1547" s="2097"/>
      <c r="AN1547" s="2097"/>
      <c r="AO1547" s="2097"/>
      <c r="AP1547" s="2097"/>
      <c r="AQ1547" s="2097"/>
      <c r="AR1547" s="25"/>
      <c r="AS1547" s="25"/>
      <c r="AT1547" s="25"/>
      <c r="AU1547" s="25"/>
      <c r="AV1547" s="25"/>
      <c r="AW1547" s="25"/>
      <c r="AX1547" s="25"/>
      <c r="AY1547" s="76"/>
      <c r="AZ1547" s="76"/>
      <c r="BA1547" s="76"/>
      <c r="BB1547" s="76"/>
      <c r="BC1547" s="76"/>
      <c r="BD1547" s="25"/>
      <c r="BE1547" s="25"/>
      <c r="BF1547" s="25"/>
      <c r="BG1547" s="25"/>
      <c r="BH1547" s="2386" t="s">
        <v>517</v>
      </c>
      <c r="BI1547" s="2386"/>
      <c r="BJ1547" s="2386"/>
      <c r="BK1547" s="2386"/>
      <c r="BL1547" s="2386"/>
      <c r="BM1547" s="2386"/>
      <c r="BN1547" s="2386"/>
      <c r="BO1547" s="2411" t="str">
        <f>①伊勢崎市における事業所基本情報!$CG$18&amp;""</f>
        <v/>
      </c>
      <c r="BP1547" s="2392"/>
      <c r="BQ1547" s="2392" t="str">
        <f>①伊勢崎市における事業所基本情報!$CH$18&amp;""</f>
        <v/>
      </c>
      <c r="BR1547" s="2392"/>
      <c r="BS1547" s="2392" t="str">
        <f>①伊勢崎市における事業所基本情報!$CI$18&amp;""</f>
        <v/>
      </c>
      <c r="BT1547" s="2392"/>
      <c r="BU1547" s="2392" t="str">
        <f>①伊勢崎市における事業所基本情報!$CJ$18&amp;""</f>
        <v/>
      </c>
      <c r="BV1547" s="2392"/>
      <c r="BW1547" s="2392" t="str">
        <f>①伊勢崎市における事業所基本情報!$CK$18&amp;""</f>
        <v/>
      </c>
      <c r="BX1547" s="2392"/>
      <c r="BY1547" s="2392" t="str">
        <f>①伊勢崎市における事業所基本情報!$CL$18&amp;""</f>
        <v/>
      </c>
      <c r="BZ1547" s="2392"/>
      <c r="CA1547" s="2392" t="str">
        <f>①伊勢崎市における事業所基本情報!$CM$18&amp;""</f>
        <v/>
      </c>
      <c r="CB1547" s="2392"/>
      <c r="CC1547" s="2392" t="str">
        <f>①伊勢崎市における事業所基本情報!$CN$18&amp;""</f>
        <v/>
      </c>
      <c r="CD1547" s="2394"/>
      <c r="CE1547" s="86"/>
      <c r="CF1547" s="86"/>
      <c r="CG1547" s="84"/>
      <c r="CL1547" s="85"/>
      <c r="CM1547" s="85"/>
      <c r="CN1547" s="85"/>
      <c r="CO1547" s="85"/>
      <c r="CP1547" s="85"/>
      <c r="CQ1547" s="85"/>
      <c r="CR1547" s="85"/>
      <c r="CS1547" s="85"/>
      <c r="CT1547" s="85"/>
    </row>
    <row r="1548" spans="1:100" ht="12" customHeight="1" x14ac:dyDescent="0.2">
      <c r="A1548" s="132" t="str">
        <f>+IF('⑧一覧からの作成用データ（異動届）'!$AC$58="印刷ＯＫ→",1,"")</f>
        <v/>
      </c>
      <c r="B1548" s="2413"/>
      <c r="C1548" s="2413"/>
      <c r="D1548" s="2396"/>
      <c r="E1548" s="2396"/>
      <c r="F1548" s="2413"/>
      <c r="G1548" s="2413"/>
      <c r="H1548" s="2396"/>
      <c r="I1548" s="2396"/>
      <c r="J1548" s="486"/>
      <c r="K1548" s="47"/>
      <c r="L1548" s="76"/>
      <c r="M1548" s="76"/>
      <c r="N1548" s="76"/>
      <c r="O1548" s="76"/>
      <c r="P1548" s="76"/>
      <c r="Q1548" s="76"/>
      <c r="R1548" s="76"/>
      <c r="S1548" s="76"/>
      <c r="T1548" s="76"/>
      <c r="U1548" s="76"/>
      <c r="V1548" s="76"/>
      <c r="W1548" s="76"/>
      <c r="X1548" s="76"/>
      <c r="Y1548" s="48"/>
      <c r="Z1548" s="2404"/>
      <c r="AA1548" s="2405"/>
      <c r="AB1548" s="1640"/>
      <c r="AC1548" s="1590"/>
      <c r="AD1548" s="1590"/>
      <c r="AE1548" s="1590"/>
      <c r="AF1548" s="1590"/>
      <c r="AG1548" s="1641"/>
      <c r="AH1548" s="1568" t="str">
        <f>①伊勢崎市における事業所基本情報!$I$27&amp;""</f>
        <v/>
      </c>
      <c r="AI1548" s="1569"/>
      <c r="AJ1548" s="1569"/>
      <c r="AK1548" s="1569"/>
      <c r="AL1548" s="1569"/>
      <c r="AM1548" s="1569"/>
      <c r="AN1548" s="1569"/>
      <c r="AO1548" s="1569"/>
      <c r="AP1548" s="1569"/>
      <c r="AQ1548" s="1569"/>
      <c r="AR1548" s="1569"/>
      <c r="AS1548" s="1569"/>
      <c r="AT1548" s="1569"/>
      <c r="AU1548" s="1569"/>
      <c r="AV1548" s="1569"/>
      <c r="AW1548" s="1569"/>
      <c r="AX1548" s="1569"/>
      <c r="AY1548" s="1569"/>
      <c r="AZ1548" s="1569"/>
      <c r="BA1548" s="1569"/>
      <c r="BB1548" s="1569"/>
      <c r="BC1548" s="1569"/>
      <c r="BD1548" s="1569"/>
      <c r="BE1548" s="1569"/>
      <c r="BF1548" s="1569"/>
      <c r="BG1548" s="1569"/>
      <c r="BH1548" s="2386"/>
      <c r="BI1548" s="2386"/>
      <c r="BJ1548" s="2386"/>
      <c r="BK1548" s="2386"/>
      <c r="BL1548" s="2386"/>
      <c r="BM1548" s="2386"/>
      <c r="BN1548" s="2386"/>
      <c r="BO1548" s="2412"/>
      <c r="BP1548" s="2393"/>
      <c r="BQ1548" s="2393"/>
      <c r="BR1548" s="2393"/>
      <c r="BS1548" s="2393"/>
      <c r="BT1548" s="2393"/>
      <c r="BU1548" s="2393"/>
      <c r="BV1548" s="2393"/>
      <c r="BW1548" s="2393"/>
      <c r="BX1548" s="2393"/>
      <c r="BY1548" s="2393"/>
      <c r="BZ1548" s="2393"/>
      <c r="CA1548" s="2393"/>
      <c r="CB1548" s="2393"/>
      <c r="CC1548" s="2393"/>
      <c r="CD1548" s="2395"/>
      <c r="CE1548" s="86"/>
      <c r="CF1548" s="86"/>
      <c r="CG1548" s="77"/>
      <c r="CL1548" s="85"/>
      <c r="CM1548" s="85"/>
      <c r="CN1548" s="85"/>
      <c r="CO1548" s="85"/>
      <c r="CP1548" s="85"/>
      <c r="CQ1548" s="85"/>
      <c r="CR1548" s="85"/>
      <c r="CS1548" s="85"/>
      <c r="CT1548" s="85"/>
    </row>
    <row r="1549" spans="1:100" ht="12" customHeight="1" x14ac:dyDescent="0.2">
      <c r="A1549" s="132" t="str">
        <f>+IF('⑧一覧からの作成用データ（異動届）'!$AC$58="印刷ＯＫ→",1,"")</f>
        <v/>
      </c>
      <c r="B1549" s="2413"/>
      <c r="C1549" s="2413"/>
      <c r="D1549" s="2396"/>
      <c r="E1549" s="2396"/>
      <c r="F1549" s="2413"/>
      <c r="G1549" s="2413"/>
      <c r="H1549" s="2396"/>
      <c r="I1549" s="2396"/>
      <c r="J1549" s="486"/>
      <c r="K1549" s="2165" t="s">
        <v>578</v>
      </c>
      <c r="L1549" s="1564"/>
      <c r="M1549" s="1564"/>
      <c r="N1549" s="1564"/>
      <c r="O1549" s="1564"/>
      <c r="P1549" s="2378" t="s">
        <v>19</v>
      </c>
      <c r="Q1549" s="2378"/>
      <c r="R1549" s="2378"/>
      <c r="S1549" s="2378"/>
      <c r="T1549" s="2378"/>
      <c r="U1549" s="2378"/>
      <c r="V1549" s="2378"/>
      <c r="W1549" s="2378"/>
      <c r="X1549" s="2378"/>
      <c r="Y1549" s="2379"/>
      <c r="Z1549" s="2404"/>
      <c r="AA1549" s="2405"/>
      <c r="AB1549" s="1640"/>
      <c r="AC1549" s="1590"/>
      <c r="AD1549" s="1590"/>
      <c r="AE1549" s="1590"/>
      <c r="AF1549" s="1590"/>
      <c r="AG1549" s="1641"/>
      <c r="AH1549" s="1568"/>
      <c r="AI1549" s="1569"/>
      <c r="AJ1549" s="1569"/>
      <c r="AK1549" s="1569"/>
      <c r="AL1549" s="1569"/>
      <c r="AM1549" s="1569"/>
      <c r="AN1549" s="1569"/>
      <c r="AO1549" s="1569"/>
      <c r="AP1549" s="1569"/>
      <c r="AQ1549" s="1569"/>
      <c r="AR1549" s="1569"/>
      <c r="AS1549" s="1569"/>
      <c r="AT1549" s="1569"/>
      <c r="AU1549" s="1569"/>
      <c r="AV1549" s="1569"/>
      <c r="AW1549" s="1569"/>
      <c r="AX1549" s="1569"/>
      <c r="AY1549" s="1569"/>
      <c r="AZ1549" s="1569"/>
      <c r="BA1549" s="1569"/>
      <c r="BB1549" s="1569"/>
      <c r="BC1549" s="1569"/>
      <c r="BD1549" s="1569"/>
      <c r="BE1549" s="1569"/>
      <c r="BF1549" s="1569"/>
      <c r="BG1549" s="1569"/>
      <c r="BH1549" s="1561" t="s">
        <v>520</v>
      </c>
      <c r="BI1549" s="1561"/>
      <c r="BJ1549" s="1561"/>
      <c r="BK1549" s="1561"/>
      <c r="BL1549" s="1561"/>
      <c r="BM1549" s="1561"/>
      <c r="BN1549" s="1561"/>
      <c r="BO1549" s="2380" t="s">
        <v>499</v>
      </c>
      <c r="BP1549" s="2381"/>
      <c r="BQ1549" s="2381"/>
      <c r="BR1549" s="2381"/>
      <c r="BS1549" s="2381"/>
      <c r="BT1549" s="2381"/>
      <c r="BU1549" s="2381"/>
      <c r="BV1549" s="2381"/>
      <c r="BW1549" s="2381"/>
      <c r="BX1549" s="2381"/>
      <c r="BY1549" s="2381"/>
      <c r="BZ1549" s="2381"/>
      <c r="CA1549" s="2381"/>
      <c r="CB1549" s="2381"/>
      <c r="CC1549" s="2381"/>
      <c r="CD1549" s="2382"/>
      <c r="CE1549" s="78"/>
      <c r="CF1549" s="78"/>
      <c r="CG1549" s="77"/>
      <c r="CL1549" s="85"/>
      <c r="CM1549" s="85"/>
      <c r="CN1549" s="85"/>
      <c r="CO1549" s="85"/>
      <c r="CP1549" s="85"/>
      <c r="CQ1549" s="85"/>
      <c r="CR1549" s="85"/>
      <c r="CS1549" s="85"/>
      <c r="CT1549" s="85"/>
    </row>
    <row r="1550" spans="1:100" ht="12" customHeight="1" x14ac:dyDescent="0.2">
      <c r="A1550" s="132" t="str">
        <f>+IF('⑧一覧からの作成用データ（異動届）'!$AC$58="印刷ＯＫ→",1,"")</f>
        <v/>
      </c>
      <c r="B1550" s="2413"/>
      <c r="C1550" s="2413"/>
      <c r="D1550" s="2396"/>
      <c r="E1550" s="2396"/>
      <c r="F1550" s="2413"/>
      <c r="G1550" s="2413"/>
      <c r="H1550" s="2396"/>
      <c r="I1550" s="2396"/>
      <c r="J1550" s="486"/>
      <c r="K1550" s="2165"/>
      <c r="L1550" s="1564"/>
      <c r="M1550" s="1564"/>
      <c r="N1550" s="1564"/>
      <c r="O1550" s="1564"/>
      <c r="P1550" s="2378"/>
      <c r="Q1550" s="2378"/>
      <c r="R1550" s="2378"/>
      <c r="S1550" s="2378"/>
      <c r="T1550" s="2378"/>
      <c r="U1550" s="2378"/>
      <c r="V1550" s="2378"/>
      <c r="W1550" s="2378"/>
      <c r="X1550" s="2378"/>
      <c r="Y1550" s="2379"/>
      <c r="Z1550" s="2404"/>
      <c r="AA1550" s="2405"/>
      <c r="AB1550" s="1637"/>
      <c r="AC1550" s="1638"/>
      <c r="AD1550" s="1638"/>
      <c r="AE1550" s="1638"/>
      <c r="AF1550" s="1638"/>
      <c r="AG1550" s="1642"/>
      <c r="AH1550" s="1570"/>
      <c r="AI1550" s="1571"/>
      <c r="AJ1550" s="1571"/>
      <c r="AK1550" s="1571"/>
      <c r="AL1550" s="1571"/>
      <c r="AM1550" s="1571"/>
      <c r="AN1550" s="1571"/>
      <c r="AO1550" s="1571"/>
      <c r="AP1550" s="1571"/>
      <c r="AQ1550" s="1571"/>
      <c r="AR1550" s="1571"/>
      <c r="AS1550" s="1571"/>
      <c r="AT1550" s="1571"/>
      <c r="AU1550" s="1571"/>
      <c r="AV1550" s="1571"/>
      <c r="AW1550" s="1571"/>
      <c r="AX1550" s="1571"/>
      <c r="AY1550" s="1571"/>
      <c r="AZ1550" s="1571"/>
      <c r="BA1550" s="1571"/>
      <c r="BB1550" s="1571"/>
      <c r="BC1550" s="1571"/>
      <c r="BD1550" s="1571"/>
      <c r="BE1550" s="1571"/>
      <c r="BF1550" s="1571"/>
      <c r="BG1550" s="1571"/>
      <c r="BH1550" s="1561"/>
      <c r="BI1550" s="1561"/>
      <c r="BJ1550" s="1561"/>
      <c r="BK1550" s="1561"/>
      <c r="BL1550" s="1561"/>
      <c r="BM1550" s="1561"/>
      <c r="BN1550" s="1561"/>
      <c r="BO1550" s="2383"/>
      <c r="BP1550" s="2384"/>
      <c r="BQ1550" s="2384"/>
      <c r="BR1550" s="2384"/>
      <c r="BS1550" s="2384"/>
      <c r="BT1550" s="2384"/>
      <c r="BU1550" s="2384"/>
      <c r="BV1550" s="2384"/>
      <c r="BW1550" s="2384"/>
      <c r="BX1550" s="2384"/>
      <c r="BY1550" s="2384"/>
      <c r="BZ1550" s="2384"/>
      <c r="CA1550" s="2384"/>
      <c r="CB1550" s="2384"/>
      <c r="CC1550" s="2384"/>
      <c r="CD1550" s="2385"/>
      <c r="CE1550" s="78"/>
      <c r="CF1550" s="78"/>
      <c r="CG1550" s="77"/>
      <c r="CL1550" s="85"/>
      <c r="CM1550" s="85"/>
      <c r="CN1550" s="85"/>
      <c r="CO1550" s="85"/>
      <c r="CP1550" s="85"/>
      <c r="CQ1550" s="85"/>
      <c r="CR1550" s="85"/>
      <c r="CS1550" s="85"/>
      <c r="CT1550" s="85"/>
    </row>
    <row r="1551" spans="1:100" ht="13.5" customHeight="1" x14ac:dyDescent="0.2">
      <c r="A1551" s="132" t="str">
        <f>+IF('⑧一覧からの作成用データ（異動届）'!$AC$58="印刷ＯＫ→",1,"")</f>
        <v/>
      </c>
      <c r="B1551" s="2413"/>
      <c r="C1551" s="2413"/>
      <c r="D1551" s="2396"/>
      <c r="E1551" s="2396"/>
      <c r="F1551" s="2413"/>
      <c r="G1551" s="2413"/>
      <c r="H1551" s="2396"/>
      <c r="I1551" s="2396"/>
      <c r="J1551" s="486"/>
      <c r="K1551" s="47"/>
      <c r="L1551" s="76"/>
      <c r="M1551" s="76"/>
      <c r="N1551" s="76"/>
      <c r="O1551" s="76"/>
      <c r="P1551" s="76"/>
      <c r="Q1551" s="76"/>
      <c r="R1551" s="76"/>
      <c r="S1551" s="76"/>
      <c r="T1551" s="76"/>
      <c r="U1551" s="76"/>
      <c r="V1551" s="76"/>
      <c r="W1551" s="76"/>
      <c r="X1551" s="76"/>
      <c r="Y1551" s="48"/>
      <c r="Z1551" s="2404"/>
      <c r="AA1551" s="2405"/>
      <c r="AB1551" s="1634" t="s">
        <v>579</v>
      </c>
      <c r="AC1551" s="1634"/>
      <c r="AD1551" s="1634"/>
      <c r="AE1551" s="1634"/>
      <c r="AF1551" s="1634"/>
      <c r="AG1551" s="1634"/>
      <c r="AH1551" s="1610" t="str">
        <f>①伊勢崎市における事業所基本情報!$I$20&amp;""</f>
        <v/>
      </c>
      <c r="AI1551" s="1611"/>
      <c r="AJ1551" s="1611"/>
      <c r="AK1551" s="1611"/>
      <c r="AL1551" s="1611"/>
      <c r="AM1551" s="1611"/>
      <c r="AN1551" s="1611"/>
      <c r="AO1551" s="1611"/>
      <c r="AP1551" s="1611"/>
      <c r="AQ1551" s="1611"/>
      <c r="AR1551" s="1611"/>
      <c r="AS1551" s="1611"/>
      <c r="AT1551" s="1611"/>
      <c r="AU1551" s="1611"/>
      <c r="AV1551" s="1611"/>
      <c r="AW1551" s="1611"/>
      <c r="AX1551" s="1611"/>
      <c r="AY1551" s="1611"/>
      <c r="AZ1551" s="1611"/>
      <c r="BA1551" s="1611"/>
      <c r="BB1551" s="1611"/>
      <c r="BC1551" s="1611"/>
      <c r="BD1551" s="1611"/>
      <c r="BE1551" s="1611"/>
      <c r="BF1551" s="1611"/>
      <c r="BG1551" s="1612"/>
      <c r="BH1551" s="2386" t="s">
        <v>554</v>
      </c>
      <c r="BI1551" s="2386"/>
      <c r="BJ1551" s="2386"/>
      <c r="BK1551" s="2386"/>
      <c r="BL1551" s="1550" t="s">
        <v>33</v>
      </c>
      <c r="BM1551" s="1550"/>
      <c r="BN1551" s="1550"/>
      <c r="BO1551" s="2388" t="str">
        <f>①伊勢崎市における事業所基本情報!$I$35&amp;""</f>
        <v/>
      </c>
      <c r="BP1551" s="1614"/>
      <c r="BQ1551" s="1614"/>
      <c r="BR1551" s="1614"/>
      <c r="BS1551" s="1614"/>
      <c r="BT1551" s="1614"/>
      <c r="BU1551" s="1614"/>
      <c r="BV1551" s="1614"/>
      <c r="BW1551" s="1614"/>
      <c r="BX1551" s="1614"/>
      <c r="BY1551" s="1614"/>
      <c r="BZ1551" s="1614"/>
      <c r="CA1551" s="1614"/>
      <c r="CB1551" s="1614"/>
      <c r="CC1551" s="1614"/>
      <c r="CD1551" s="2389"/>
      <c r="CE1551" s="78"/>
      <c r="CF1551" s="78"/>
      <c r="CG1551" s="77"/>
      <c r="CL1551" s="85"/>
    </row>
    <row r="1552" spans="1:100" ht="12" customHeight="1" x14ac:dyDescent="0.2">
      <c r="A1552" s="132" t="str">
        <f>+IF('⑧一覧からの作成用データ（異動届）'!$AC$58="印刷ＯＫ→",1,"")</f>
        <v/>
      </c>
      <c r="B1552" s="2413"/>
      <c r="C1552" s="2413"/>
      <c r="D1552" s="2396"/>
      <c r="E1552" s="2396"/>
      <c r="F1552" s="2413"/>
      <c r="G1552" s="2413"/>
      <c r="H1552" s="2396"/>
      <c r="I1552" s="2396"/>
      <c r="J1552" s="486"/>
      <c r="K1552" s="2438">
        <f ca="1">IF('⑧一覧からの作成用データ（異動届）'!$B$31="","",'⑧一覧からの作成用データ（異動届）'!$B$31)</f>
        <v>45617</v>
      </c>
      <c r="L1552" s="2439"/>
      <c r="M1552" s="2439"/>
      <c r="N1552" s="2439"/>
      <c r="O1552" s="2439"/>
      <c r="P1552" s="2439"/>
      <c r="Q1552" s="2439"/>
      <c r="R1552" s="2439"/>
      <c r="S1552" s="2439"/>
      <c r="T1552" s="2439"/>
      <c r="U1552" s="2439"/>
      <c r="V1552" s="2439"/>
      <c r="W1552" s="2439"/>
      <c r="X1552" s="2439"/>
      <c r="Y1552" s="2440"/>
      <c r="Z1552" s="2404"/>
      <c r="AA1552" s="2405"/>
      <c r="AB1552" s="2441" t="s">
        <v>484</v>
      </c>
      <c r="AC1552" s="2441"/>
      <c r="AD1552" s="2441"/>
      <c r="AE1552" s="2441"/>
      <c r="AF1552" s="2441"/>
      <c r="AG1552" s="2441"/>
      <c r="AH1552" s="2442" t="str">
        <f>①伊勢崎市における事業所基本情報!$I$22&amp;""</f>
        <v/>
      </c>
      <c r="AI1552" s="2442"/>
      <c r="AJ1552" s="2442"/>
      <c r="AK1552" s="2442"/>
      <c r="AL1552" s="2442"/>
      <c r="AM1552" s="2442"/>
      <c r="AN1552" s="2442"/>
      <c r="AO1552" s="2442"/>
      <c r="AP1552" s="2442"/>
      <c r="AQ1552" s="2442"/>
      <c r="AR1552" s="2442"/>
      <c r="AS1552" s="2442"/>
      <c r="AT1552" s="2442"/>
      <c r="AU1552" s="2442"/>
      <c r="AV1552" s="2442"/>
      <c r="AW1552" s="2442"/>
      <c r="AX1552" s="2442"/>
      <c r="AY1552" s="2442"/>
      <c r="AZ1552" s="2442"/>
      <c r="BA1552" s="2442"/>
      <c r="BB1552" s="2442"/>
      <c r="BC1552" s="2442"/>
      <c r="BD1552" s="2442"/>
      <c r="BE1552" s="2442"/>
      <c r="BF1552" s="2442"/>
      <c r="BG1552" s="2442"/>
      <c r="BH1552" s="2386"/>
      <c r="BI1552" s="2386"/>
      <c r="BJ1552" s="2386"/>
      <c r="BK1552" s="2386"/>
      <c r="BL1552" s="1550"/>
      <c r="BM1552" s="1550"/>
      <c r="BN1552" s="1550"/>
      <c r="BO1552" s="2390"/>
      <c r="BP1552" s="1616"/>
      <c r="BQ1552" s="1616"/>
      <c r="BR1552" s="1616"/>
      <c r="BS1552" s="1616"/>
      <c r="BT1552" s="1616"/>
      <c r="BU1552" s="1616"/>
      <c r="BV1552" s="1616"/>
      <c r="BW1552" s="1616"/>
      <c r="BX1552" s="1616"/>
      <c r="BY1552" s="1616"/>
      <c r="BZ1552" s="1616"/>
      <c r="CA1552" s="1616"/>
      <c r="CB1552" s="1616"/>
      <c r="CC1552" s="1616"/>
      <c r="CD1552" s="2391"/>
      <c r="CE1552" s="78"/>
      <c r="CF1552" s="78"/>
      <c r="CG1552" s="77"/>
      <c r="CL1552" s="85"/>
    </row>
    <row r="1553" spans="1:100" ht="12" customHeight="1" x14ac:dyDescent="0.2">
      <c r="A1553" s="132" t="str">
        <f>+IF('⑧一覧からの作成用データ（異動届）'!$AC$58="印刷ＯＫ→",1,"")</f>
        <v/>
      </c>
      <c r="B1553" s="2413"/>
      <c r="C1553" s="2413"/>
      <c r="D1553" s="2396"/>
      <c r="E1553" s="2396"/>
      <c r="F1553" s="2413"/>
      <c r="G1553" s="2413"/>
      <c r="H1553" s="2396"/>
      <c r="I1553" s="2396"/>
      <c r="J1553" s="486"/>
      <c r="K1553" s="2438"/>
      <c r="L1553" s="2439"/>
      <c r="M1553" s="2439"/>
      <c r="N1553" s="2439"/>
      <c r="O1553" s="2439"/>
      <c r="P1553" s="2439"/>
      <c r="Q1553" s="2439"/>
      <c r="R1553" s="2439"/>
      <c r="S1553" s="2439"/>
      <c r="T1553" s="2439"/>
      <c r="U1553" s="2439"/>
      <c r="V1553" s="2439"/>
      <c r="W1553" s="2439"/>
      <c r="X1553" s="2439"/>
      <c r="Y1553" s="2440"/>
      <c r="Z1553" s="2404"/>
      <c r="AA1553" s="2405"/>
      <c r="AB1553" s="1550"/>
      <c r="AC1553" s="1550"/>
      <c r="AD1553" s="1550"/>
      <c r="AE1553" s="1550"/>
      <c r="AF1553" s="1550"/>
      <c r="AG1553" s="1550"/>
      <c r="AH1553" s="2443"/>
      <c r="AI1553" s="2443"/>
      <c r="AJ1553" s="2443"/>
      <c r="AK1553" s="2443"/>
      <c r="AL1553" s="2443"/>
      <c r="AM1553" s="2443"/>
      <c r="AN1553" s="2443"/>
      <c r="AO1553" s="2443"/>
      <c r="AP1553" s="2443"/>
      <c r="AQ1553" s="2443"/>
      <c r="AR1553" s="2443"/>
      <c r="AS1553" s="2443"/>
      <c r="AT1553" s="2443"/>
      <c r="AU1553" s="2443"/>
      <c r="AV1553" s="2443"/>
      <c r="AW1553" s="2443"/>
      <c r="AX1553" s="2443"/>
      <c r="AY1553" s="2443"/>
      <c r="AZ1553" s="2443"/>
      <c r="BA1553" s="2443"/>
      <c r="BB1553" s="2443"/>
      <c r="BC1553" s="2443"/>
      <c r="BD1553" s="2443"/>
      <c r="BE1553" s="2443"/>
      <c r="BF1553" s="2443"/>
      <c r="BG1553" s="2443"/>
      <c r="BH1553" s="2386"/>
      <c r="BI1553" s="2386"/>
      <c r="BJ1553" s="2386"/>
      <c r="BK1553" s="2386"/>
      <c r="BL1553" s="1550" t="s">
        <v>3</v>
      </c>
      <c r="BM1553" s="1550"/>
      <c r="BN1553" s="1550"/>
      <c r="BO1553" s="1708" t="str">
        <f>①伊勢崎市における事業所基本情報!$I$37&amp;""</f>
        <v/>
      </c>
      <c r="BP1553" s="1709"/>
      <c r="BQ1553" s="1709"/>
      <c r="BR1553" s="1709"/>
      <c r="BS1553" s="1709"/>
      <c r="BT1553" s="1709"/>
      <c r="BU1553" s="1709"/>
      <c r="BV1553" s="1709"/>
      <c r="BW1553" s="1709"/>
      <c r="BX1553" s="1709"/>
      <c r="BY1553" s="1709"/>
      <c r="BZ1553" s="1709"/>
      <c r="CA1553" s="1709"/>
      <c r="CB1553" s="1709"/>
      <c r="CC1553" s="1709"/>
      <c r="CD1553" s="2444"/>
      <c r="CE1553" s="78"/>
      <c r="CF1553" s="78"/>
      <c r="CG1553" s="77"/>
      <c r="CL1553" s="85"/>
      <c r="CM1553" s="85"/>
    </row>
    <row r="1554" spans="1:100" ht="12" customHeight="1" x14ac:dyDescent="0.2">
      <c r="A1554" s="132" t="str">
        <f>+IF('⑧一覧からの作成用データ（異動届）'!$AC$58="印刷ＯＫ→",1,"")</f>
        <v/>
      </c>
      <c r="B1554" s="2413"/>
      <c r="C1554" s="2413"/>
      <c r="D1554" s="2396"/>
      <c r="E1554" s="2396"/>
      <c r="F1554" s="2413"/>
      <c r="G1554" s="2413"/>
      <c r="H1554" s="2396"/>
      <c r="I1554" s="2396"/>
      <c r="J1554" s="486"/>
      <c r="K1554" s="2438"/>
      <c r="L1554" s="2439"/>
      <c r="M1554" s="2439"/>
      <c r="N1554" s="2439"/>
      <c r="O1554" s="2439"/>
      <c r="P1554" s="2439"/>
      <c r="Q1554" s="2439"/>
      <c r="R1554" s="2439"/>
      <c r="S1554" s="2439"/>
      <c r="T1554" s="2439"/>
      <c r="U1554" s="2439"/>
      <c r="V1554" s="2439"/>
      <c r="W1554" s="2439"/>
      <c r="X1554" s="2439"/>
      <c r="Y1554" s="2440"/>
      <c r="Z1554" s="2404"/>
      <c r="AA1554" s="2405"/>
      <c r="AB1554" s="1550"/>
      <c r="AC1554" s="1550"/>
      <c r="AD1554" s="1550"/>
      <c r="AE1554" s="1550"/>
      <c r="AF1554" s="1550"/>
      <c r="AG1554" s="1550"/>
      <c r="AH1554" s="2443"/>
      <c r="AI1554" s="2443"/>
      <c r="AJ1554" s="2443"/>
      <c r="AK1554" s="2443"/>
      <c r="AL1554" s="2443"/>
      <c r="AM1554" s="2443"/>
      <c r="AN1554" s="2443"/>
      <c r="AO1554" s="2443"/>
      <c r="AP1554" s="2443"/>
      <c r="AQ1554" s="2443"/>
      <c r="AR1554" s="2443"/>
      <c r="AS1554" s="2443"/>
      <c r="AT1554" s="2443"/>
      <c r="AU1554" s="2443"/>
      <c r="AV1554" s="2443"/>
      <c r="AW1554" s="2443"/>
      <c r="AX1554" s="2443"/>
      <c r="AY1554" s="2443"/>
      <c r="AZ1554" s="2443"/>
      <c r="BA1554" s="2443"/>
      <c r="BB1554" s="2443"/>
      <c r="BC1554" s="2443"/>
      <c r="BD1554" s="2443"/>
      <c r="BE1554" s="2443"/>
      <c r="BF1554" s="2443"/>
      <c r="BG1554" s="2443"/>
      <c r="BH1554" s="2386"/>
      <c r="BI1554" s="2386"/>
      <c r="BJ1554" s="2386"/>
      <c r="BK1554" s="2386"/>
      <c r="BL1554" s="1550"/>
      <c r="BM1554" s="1550"/>
      <c r="BN1554" s="1550"/>
      <c r="BO1554" s="1711"/>
      <c r="BP1554" s="1712"/>
      <c r="BQ1554" s="1712"/>
      <c r="BR1554" s="1712"/>
      <c r="BS1554" s="1712"/>
      <c r="BT1554" s="1712"/>
      <c r="BU1554" s="1712"/>
      <c r="BV1554" s="1712"/>
      <c r="BW1554" s="1712"/>
      <c r="BX1554" s="1712"/>
      <c r="BY1554" s="1712"/>
      <c r="BZ1554" s="1712"/>
      <c r="CA1554" s="1712"/>
      <c r="CB1554" s="1712"/>
      <c r="CC1554" s="1712"/>
      <c r="CD1554" s="2445"/>
      <c r="CE1554" s="78"/>
      <c r="CF1554" s="78"/>
      <c r="CG1554" s="77"/>
      <c r="CL1554" s="85"/>
      <c r="CM1554" s="85"/>
    </row>
    <row r="1555" spans="1:100" ht="12" customHeight="1" x14ac:dyDescent="0.2">
      <c r="A1555" s="132" t="str">
        <f>+IF('⑧一覧からの作成用データ（異動届）'!$AC$58="印刷ＯＫ→",1,"")</f>
        <v/>
      </c>
      <c r="B1555" s="2413"/>
      <c r="C1555" s="2413"/>
      <c r="D1555" s="2396"/>
      <c r="E1555" s="2396"/>
      <c r="F1555" s="2413"/>
      <c r="G1555" s="2413"/>
      <c r="H1555" s="2396"/>
      <c r="I1555" s="2396"/>
      <c r="J1555" s="486"/>
      <c r="K1555" s="47"/>
      <c r="L1555" s="76"/>
      <c r="M1555" s="76"/>
      <c r="N1555" s="76"/>
      <c r="O1555" s="76"/>
      <c r="P1555" s="76"/>
      <c r="Q1555" s="76"/>
      <c r="R1555" s="76"/>
      <c r="S1555" s="76"/>
      <c r="T1555" s="76"/>
      <c r="U1555" s="76"/>
      <c r="V1555" s="76"/>
      <c r="W1555" s="76"/>
      <c r="X1555" s="76"/>
      <c r="Y1555" s="48"/>
      <c r="Z1555" s="2404"/>
      <c r="AA1555" s="2405"/>
      <c r="AB1555" s="1550" t="s">
        <v>474</v>
      </c>
      <c r="AC1555" s="1550"/>
      <c r="AD1555" s="1550"/>
      <c r="AE1555" s="1550"/>
      <c r="AF1555" s="1550"/>
      <c r="AG1555" s="1550"/>
      <c r="AH1555" s="1543" t="str">
        <f>①伊勢崎市における事業所基本情報!$CG$35&amp;""</f>
        <v/>
      </c>
      <c r="AI1555" s="1544"/>
      <c r="AJ1555" s="1543" t="str">
        <f>①伊勢崎市における事業所基本情報!$CH$35&amp;""</f>
        <v/>
      </c>
      <c r="AK1555" s="1544"/>
      <c r="AL1555" s="1543" t="str">
        <f>①伊勢崎市における事業所基本情報!$CI$35&amp;""</f>
        <v/>
      </c>
      <c r="AM1555" s="1544"/>
      <c r="AN1555" s="1543" t="str">
        <f>①伊勢崎市における事業所基本情報!$CJ$35&amp;""</f>
        <v/>
      </c>
      <c r="AO1555" s="1544"/>
      <c r="AP1555" s="1543" t="str">
        <f>①伊勢崎市における事業所基本情報!$CK$35&amp;""</f>
        <v/>
      </c>
      <c r="AQ1555" s="1544"/>
      <c r="AR1555" s="1543" t="str">
        <f>①伊勢崎市における事業所基本情報!$CL$35&amp;""</f>
        <v/>
      </c>
      <c r="AS1555" s="1544"/>
      <c r="AT1555" s="1543" t="str">
        <f>①伊勢崎市における事業所基本情報!$CM$35&amp;""</f>
        <v/>
      </c>
      <c r="AU1555" s="1544"/>
      <c r="AV1555" s="1543" t="str">
        <f>①伊勢崎市における事業所基本情報!$CN$35&amp;""</f>
        <v/>
      </c>
      <c r="AW1555" s="1544"/>
      <c r="AX1555" s="1543" t="str">
        <f>①伊勢崎市における事業所基本情報!$CO$35&amp;""</f>
        <v/>
      </c>
      <c r="AY1555" s="1544"/>
      <c r="AZ1555" s="1543" t="str">
        <f>①伊勢崎市における事業所基本情報!$CP$35&amp;""</f>
        <v/>
      </c>
      <c r="BA1555" s="1544"/>
      <c r="BB1555" s="1543" t="str">
        <f>①伊勢崎市における事業所基本情報!$CQ$35&amp;""</f>
        <v/>
      </c>
      <c r="BC1555" s="1544"/>
      <c r="BD1555" s="1543" t="str">
        <f>①伊勢崎市における事業所基本情報!$CR$35&amp;""</f>
        <v/>
      </c>
      <c r="BE1555" s="1544"/>
      <c r="BF1555" s="1736" t="str">
        <f>①伊勢崎市における事業所基本情報!$CS$35&amp;""</f>
        <v/>
      </c>
      <c r="BG1555" s="1737"/>
      <c r="BH1555" s="2386"/>
      <c r="BI1555" s="2386"/>
      <c r="BJ1555" s="2386"/>
      <c r="BK1555" s="2386"/>
      <c r="BL1555" s="1550" t="s">
        <v>4</v>
      </c>
      <c r="BM1555" s="1550"/>
      <c r="BN1555" s="1550"/>
      <c r="BO1555" s="1714" t="str">
        <f>①伊勢崎市における事業所基本情報!$I$39&amp;""</f>
        <v/>
      </c>
      <c r="BP1555" s="1715"/>
      <c r="BQ1555" s="1715"/>
      <c r="BR1555" s="1715"/>
      <c r="BS1555" s="1715"/>
      <c r="BT1555" s="1715"/>
      <c r="BU1555" s="1715"/>
      <c r="BV1555" s="1715"/>
      <c r="BW1555" s="1715"/>
      <c r="BX1555" s="1715"/>
      <c r="BY1555" s="1715"/>
      <c r="BZ1555" s="1715"/>
      <c r="CA1555" s="1715"/>
      <c r="CB1555" s="1715"/>
      <c r="CC1555" s="1715"/>
      <c r="CD1555" s="2340"/>
      <c r="CE1555" s="78"/>
      <c r="CF1555" s="78"/>
      <c r="CL1555" s="85"/>
      <c r="CM1555" s="85"/>
      <c r="CN1555" s="85"/>
      <c r="CO1555" s="85"/>
      <c r="CP1555" s="85"/>
      <c r="CQ1555" s="85"/>
      <c r="CR1555" s="85"/>
      <c r="CS1555" s="85"/>
      <c r="CT1555" s="85"/>
    </row>
    <row r="1556" spans="1:100" ht="12" customHeight="1" thickBot="1" x14ac:dyDescent="0.25">
      <c r="A1556" s="132" t="str">
        <f>+IF('⑧一覧からの作成用データ（異動届）'!$AC$58="印刷ＯＫ→",1,"")</f>
        <v/>
      </c>
      <c r="B1556" s="2413"/>
      <c r="C1556" s="2413"/>
      <c r="D1556" s="2396"/>
      <c r="E1556" s="2396"/>
      <c r="F1556" s="2413"/>
      <c r="G1556" s="2413"/>
      <c r="H1556" s="2396"/>
      <c r="I1556" s="2396"/>
      <c r="J1556" s="486"/>
      <c r="K1556" s="49"/>
      <c r="L1556" s="19"/>
      <c r="M1556" s="19"/>
      <c r="N1556" s="19"/>
      <c r="O1556" s="19"/>
      <c r="P1556" s="19"/>
      <c r="Q1556" s="19"/>
      <c r="R1556" s="19"/>
      <c r="S1556" s="19"/>
      <c r="T1556" s="19"/>
      <c r="U1556" s="19"/>
      <c r="V1556" s="19"/>
      <c r="W1556" s="19"/>
      <c r="X1556" s="19"/>
      <c r="Y1556" s="50"/>
      <c r="Z1556" s="2406"/>
      <c r="AA1556" s="2407"/>
      <c r="AB1556" s="1550"/>
      <c r="AC1556" s="1550"/>
      <c r="AD1556" s="1550"/>
      <c r="AE1556" s="1550"/>
      <c r="AF1556" s="1550"/>
      <c r="AG1556" s="1550"/>
      <c r="AH1556" s="1620"/>
      <c r="AI1556" s="1621"/>
      <c r="AJ1556" s="1620"/>
      <c r="AK1556" s="1621"/>
      <c r="AL1556" s="1620"/>
      <c r="AM1556" s="1621"/>
      <c r="AN1556" s="1545"/>
      <c r="AO1556" s="1546"/>
      <c r="AP1556" s="1545"/>
      <c r="AQ1556" s="1546"/>
      <c r="AR1556" s="1545"/>
      <c r="AS1556" s="1546"/>
      <c r="AT1556" s="1545"/>
      <c r="AU1556" s="1546"/>
      <c r="AV1556" s="1545"/>
      <c r="AW1556" s="1546"/>
      <c r="AX1556" s="1545"/>
      <c r="AY1556" s="1546"/>
      <c r="AZ1556" s="1545"/>
      <c r="BA1556" s="1546"/>
      <c r="BB1556" s="1545"/>
      <c r="BC1556" s="1546"/>
      <c r="BD1556" s="1545"/>
      <c r="BE1556" s="1546"/>
      <c r="BF1556" s="1738"/>
      <c r="BG1556" s="1543"/>
      <c r="BH1556" s="2387"/>
      <c r="BI1556" s="2387"/>
      <c r="BJ1556" s="2387"/>
      <c r="BK1556" s="2387"/>
      <c r="BL1556" s="1634"/>
      <c r="BM1556" s="1634"/>
      <c r="BN1556" s="1634"/>
      <c r="BO1556" s="2341"/>
      <c r="BP1556" s="2342"/>
      <c r="BQ1556" s="2342"/>
      <c r="BR1556" s="2342"/>
      <c r="BS1556" s="2342"/>
      <c r="BT1556" s="2342"/>
      <c r="BU1556" s="2342"/>
      <c r="BV1556" s="2342"/>
      <c r="BW1556" s="2342"/>
      <c r="BX1556" s="2342"/>
      <c r="BY1556" s="2342"/>
      <c r="BZ1556" s="2342"/>
      <c r="CA1556" s="2342"/>
      <c r="CB1556" s="2342"/>
      <c r="CC1556" s="2342"/>
      <c r="CD1556" s="2343"/>
      <c r="CE1556" s="78"/>
      <c r="CF1556" s="78"/>
      <c r="CG1556" s="77"/>
      <c r="CH1556" s="77"/>
      <c r="CN1556" s="85"/>
      <c r="CO1556" s="85"/>
      <c r="CP1556" s="85"/>
      <c r="CQ1556" s="85"/>
      <c r="CR1556" s="85"/>
      <c r="CS1556" s="85"/>
      <c r="CT1556" s="85"/>
      <c r="CU1556" s="85"/>
      <c r="CV1556" s="85"/>
    </row>
    <row r="1557" spans="1:100" ht="13.5" customHeight="1" x14ac:dyDescent="0.2">
      <c r="A1557" s="132" t="str">
        <f>+IF('⑧一覧からの作成用データ（異動届）'!$AC$58="印刷ＯＫ→",1,"")</f>
        <v/>
      </c>
      <c r="B1557" s="2413"/>
      <c r="C1557" s="2413"/>
      <c r="D1557" s="2396"/>
      <c r="E1557" s="2396"/>
      <c r="F1557" s="2413"/>
      <c r="G1557" s="2413"/>
      <c r="H1557" s="2396"/>
      <c r="I1557" s="2396"/>
      <c r="J1557" s="486"/>
      <c r="K1557" s="2344" t="s">
        <v>22</v>
      </c>
      <c r="L1557" s="2344"/>
      <c r="M1557" s="697" t="s">
        <v>485</v>
      </c>
      <c r="N1557" s="2051"/>
      <c r="O1557" s="2051"/>
      <c r="P1557" s="2051"/>
      <c r="Q1557" s="2051"/>
      <c r="R1557" s="2053"/>
      <c r="S1557" s="1680" t="str">
        <f>'⑧一覧からの作成用データ（異動届）'!$D$58&amp;""</f>
        <v/>
      </c>
      <c r="T1557" s="1681"/>
      <c r="U1557" s="1681"/>
      <c r="V1557" s="1681"/>
      <c r="W1557" s="1681"/>
      <c r="X1557" s="1681"/>
      <c r="Y1557" s="1681"/>
      <c r="Z1557" s="1681"/>
      <c r="AA1557" s="1681"/>
      <c r="AB1557" s="1681"/>
      <c r="AC1557" s="1681"/>
      <c r="AD1557" s="1681"/>
      <c r="AE1557" s="1681"/>
      <c r="AF1557" s="1681"/>
      <c r="AG1557" s="1681"/>
      <c r="AH1557" s="1681"/>
      <c r="AI1557" s="1681"/>
      <c r="AJ1557" s="1681"/>
      <c r="AK1557" s="1681"/>
      <c r="AL1557" s="1681"/>
      <c r="AM1557" s="1681"/>
      <c r="AN1557" s="2345" t="s">
        <v>71</v>
      </c>
      <c r="AO1557" s="2316"/>
      <c r="AP1557" s="2316"/>
      <c r="AQ1557" s="2316"/>
      <c r="AR1557" s="2346"/>
      <c r="AS1557" s="2316" t="s">
        <v>77</v>
      </c>
      <c r="AT1557" s="2316"/>
      <c r="AU1557" s="2316"/>
      <c r="AV1557" s="2316"/>
      <c r="AW1557" s="2346"/>
      <c r="AX1557" s="2315" t="s">
        <v>251</v>
      </c>
      <c r="AY1557" s="2316"/>
      <c r="AZ1557" s="2316"/>
      <c r="BA1557" s="2316"/>
      <c r="BB1557" s="2317"/>
      <c r="BC1557" s="2323" t="s">
        <v>72</v>
      </c>
      <c r="BD1557" s="2323"/>
      <c r="BE1557" s="2324"/>
      <c r="BF1557" s="2030" t="s">
        <v>75</v>
      </c>
      <c r="BG1557" s="2031"/>
      <c r="BH1557" s="2031"/>
      <c r="BI1557" s="2031"/>
      <c r="BJ1557" s="2031"/>
      <c r="BK1557" s="2031"/>
      <c r="BL1557" s="2031"/>
      <c r="BM1557" s="2031"/>
      <c r="BN1557" s="2031"/>
      <c r="BO1557" s="2031"/>
      <c r="BP1557" s="2032"/>
      <c r="BQ1557" s="2329" t="s">
        <v>76</v>
      </c>
      <c r="BR1557" s="2330"/>
      <c r="BS1557" s="2330"/>
      <c r="BT1557" s="2330"/>
      <c r="BU1557" s="2330"/>
      <c r="BV1557" s="2330"/>
      <c r="BW1557" s="2330"/>
      <c r="BX1557" s="2330"/>
      <c r="BY1557" s="2330"/>
      <c r="BZ1557" s="2330"/>
      <c r="CA1557" s="2330"/>
      <c r="CB1557" s="2330"/>
      <c r="CC1557" s="2330"/>
      <c r="CD1557" s="2331"/>
      <c r="CE1557" s="76"/>
      <c r="CF1557" s="76"/>
      <c r="CG1557" s="77"/>
      <c r="CH1557" s="77"/>
      <c r="CN1557" s="85"/>
      <c r="CO1557" s="85"/>
      <c r="CP1557" s="85"/>
      <c r="CQ1557" s="85"/>
      <c r="CR1557" s="85"/>
      <c r="CS1557" s="85"/>
      <c r="CT1557" s="85"/>
      <c r="CU1557" s="85"/>
      <c r="CV1557" s="85"/>
    </row>
    <row r="1558" spans="1:100" ht="13.5" customHeight="1" x14ac:dyDescent="0.2">
      <c r="A1558" s="132" t="str">
        <f>+IF('⑧一覧からの作成用データ（異動届）'!$AC$58="印刷ＯＫ→",1,"")</f>
        <v/>
      </c>
      <c r="B1558" s="2413"/>
      <c r="C1558" s="2413"/>
      <c r="D1558" s="2396"/>
      <c r="E1558" s="2396"/>
      <c r="F1558" s="2413"/>
      <c r="G1558" s="2413"/>
      <c r="H1558" s="2396"/>
      <c r="I1558" s="2396"/>
      <c r="J1558" s="486"/>
      <c r="K1558" s="2344"/>
      <c r="L1558" s="2344"/>
      <c r="M1558" s="2333" t="s">
        <v>3</v>
      </c>
      <c r="N1558" s="2334"/>
      <c r="O1558" s="2334"/>
      <c r="P1558" s="2334"/>
      <c r="Q1558" s="2334"/>
      <c r="R1558" s="2335"/>
      <c r="S1558" s="1568" t="str">
        <f>'⑧一覧からの作成用データ（異動届）'!$C$58&amp;""</f>
        <v/>
      </c>
      <c r="T1558" s="1569"/>
      <c r="U1558" s="1569"/>
      <c r="V1558" s="1569"/>
      <c r="W1558" s="1569"/>
      <c r="X1558" s="1569"/>
      <c r="Y1558" s="1569"/>
      <c r="Z1558" s="1569"/>
      <c r="AA1558" s="1569"/>
      <c r="AB1558" s="1569"/>
      <c r="AC1558" s="1569"/>
      <c r="AD1558" s="1569"/>
      <c r="AE1558" s="1569"/>
      <c r="AF1558" s="1569"/>
      <c r="AG1558" s="1569"/>
      <c r="AH1558" s="1569"/>
      <c r="AI1558" s="1569"/>
      <c r="AJ1558" s="1569"/>
      <c r="AK1558" s="1569"/>
      <c r="AL1558" s="1569"/>
      <c r="AM1558" s="1569"/>
      <c r="AN1558" s="2347"/>
      <c r="AO1558" s="1613"/>
      <c r="AP1558" s="1613"/>
      <c r="AQ1558" s="1613"/>
      <c r="AR1558" s="2348"/>
      <c r="AS1558" s="1613"/>
      <c r="AT1558" s="1613"/>
      <c r="AU1558" s="1613"/>
      <c r="AV1558" s="1613"/>
      <c r="AW1558" s="2348"/>
      <c r="AX1558" s="2318"/>
      <c r="AY1558" s="1613"/>
      <c r="AZ1558" s="1613"/>
      <c r="BA1558" s="1613"/>
      <c r="BB1558" s="2319"/>
      <c r="BC1558" s="2325"/>
      <c r="BD1558" s="2325"/>
      <c r="BE1558" s="2326"/>
      <c r="BF1558" s="2033"/>
      <c r="BG1558" s="2034"/>
      <c r="BH1558" s="2034"/>
      <c r="BI1558" s="2034"/>
      <c r="BJ1558" s="2034"/>
      <c r="BK1558" s="2034"/>
      <c r="BL1558" s="2034"/>
      <c r="BM1558" s="2034"/>
      <c r="BN1558" s="2034"/>
      <c r="BO1558" s="2034"/>
      <c r="BP1558" s="2035"/>
      <c r="BQ1558" s="2332"/>
      <c r="BR1558" s="1590"/>
      <c r="BS1558" s="1590"/>
      <c r="BT1558" s="1590"/>
      <c r="BU1558" s="1590"/>
      <c r="BV1558" s="1590"/>
      <c r="BW1558" s="1590"/>
      <c r="BX1558" s="1590"/>
      <c r="BY1558" s="1590"/>
      <c r="BZ1558" s="1590"/>
      <c r="CA1558" s="1590"/>
      <c r="CB1558" s="1590"/>
      <c r="CC1558" s="1590"/>
      <c r="CD1558" s="1690"/>
      <c r="CE1558" s="76"/>
      <c r="CF1558" s="76"/>
      <c r="CG1558" s="77"/>
      <c r="CH1558" s="77"/>
      <c r="CN1558" s="85"/>
      <c r="CO1558" s="85"/>
      <c r="CP1558" s="85"/>
      <c r="CQ1558" s="85"/>
      <c r="CR1558" s="85"/>
      <c r="CS1558" s="85"/>
      <c r="CT1558" s="85"/>
      <c r="CU1558" s="85"/>
      <c r="CV1558" s="85"/>
    </row>
    <row r="1559" spans="1:100" ht="13.5" customHeight="1" x14ac:dyDescent="0.2">
      <c r="A1559" s="132" t="str">
        <f>+IF('⑧一覧からの作成用データ（異動届）'!$AC$58="印刷ＯＫ→",1,"")</f>
        <v/>
      </c>
      <c r="B1559" s="2413"/>
      <c r="C1559" s="2413"/>
      <c r="D1559" s="2396"/>
      <c r="E1559" s="2396"/>
      <c r="F1559" s="2413"/>
      <c r="G1559" s="2413"/>
      <c r="H1559" s="2396"/>
      <c r="I1559" s="2396"/>
      <c r="J1559" s="486"/>
      <c r="K1559" s="2344"/>
      <c r="L1559" s="2344"/>
      <c r="M1559" s="1559"/>
      <c r="N1559" s="2052"/>
      <c r="O1559" s="2052"/>
      <c r="P1559" s="2052"/>
      <c r="Q1559" s="2052"/>
      <c r="R1559" s="2054"/>
      <c r="S1559" s="1570"/>
      <c r="T1559" s="1571"/>
      <c r="U1559" s="1571"/>
      <c r="V1559" s="1571"/>
      <c r="W1559" s="1571"/>
      <c r="X1559" s="1571"/>
      <c r="Y1559" s="1571"/>
      <c r="Z1559" s="1571"/>
      <c r="AA1559" s="1571"/>
      <c r="AB1559" s="1571"/>
      <c r="AC1559" s="1571"/>
      <c r="AD1559" s="1571"/>
      <c r="AE1559" s="1571"/>
      <c r="AF1559" s="1571"/>
      <c r="AG1559" s="1571"/>
      <c r="AH1559" s="1571"/>
      <c r="AI1559" s="1571"/>
      <c r="AJ1559" s="1571"/>
      <c r="AK1559" s="1571"/>
      <c r="AL1559" s="1571"/>
      <c r="AM1559" s="1571"/>
      <c r="AN1559" s="2347"/>
      <c r="AO1559" s="1613"/>
      <c r="AP1559" s="1613"/>
      <c r="AQ1559" s="1613"/>
      <c r="AR1559" s="2348"/>
      <c r="AS1559" s="1613"/>
      <c r="AT1559" s="1613"/>
      <c r="AU1559" s="1613"/>
      <c r="AV1559" s="1613"/>
      <c r="AW1559" s="2348"/>
      <c r="AX1559" s="2318"/>
      <c r="AY1559" s="1613"/>
      <c r="AZ1559" s="1613"/>
      <c r="BA1559" s="1613"/>
      <c r="BB1559" s="2319"/>
      <c r="BC1559" s="2325"/>
      <c r="BD1559" s="2325"/>
      <c r="BE1559" s="2326"/>
      <c r="BF1559" s="2033"/>
      <c r="BG1559" s="2034"/>
      <c r="BH1559" s="2034"/>
      <c r="BI1559" s="2034"/>
      <c r="BJ1559" s="2034"/>
      <c r="BK1559" s="2034"/>
      <c r="BL1559" s="2034"/>
      <c r="BM1559" s="2034"/>
      <c r="BN1559" s="2034"/>
      <c r="BO1559" s="2034"/>
      <c r="BP1559" s="2035"/>
      <c r="BQ1559" s="2332"/>
      <c r="BR1559" s="1590"/>
      <c r="BS1559" s="1590"/>
      <c r="BT1559" s="1590"/>
      <c r="BU1559" s="1590"/>
      <c r="BV1559" s="1590"/>
      <c r="BW1559" s="1590"/>
      <c r="BX1559" s="1590"/>
      <c r="BY1559" s="1590"/>
      <c r="BZ1559" s="1590"/>
      <c r="CA1559" s="1590"/>
      <c r="CB1559" s="1590"/>
      <c r="CC1559" s="1590"/>
      <c r="CD1559" s="1690"/>
      <c r="CE1559" s="76"/>
      <c r="CF1559" s="76"/>
      <c r="CG1559" s="77"/>
      <c r="CH1559" s="77"/>
      <c r="CN1559" s="85"/>
      <c r="CO1559" s="85"/>
      <c r="CP1559" s="85"/>
      <c r="CQ1559" s="85"/>
      <c r="CR1559" s="85"/>
      <c r="CS1559" s="85"/>
      <c r="CT1559" s="85"/>
      <c r="CU1559" s="85"/>
      <c r="CV1559" s="85"/>
    </row>
    <row r="1560" spans="1:100" ht="13.5" customHeight="1" x14ac:dyDescent="0.2">
      <c r="A1560" s="132" t="str">
        <f>+IF('⑧一覧からの作成用データ（異動届）'!$AC$58="印刷ＯＫ→",1,"")</f>
        <v/>
      </c>
      <c r="B1560" s="2413"/>
      <c r="C1560" s="2413"/>
      <c r="D1560" s="2396"/>
      <c r="E1560" s="2396"/>
      <c r="F1560" s="2413"/>
      <c r="G1560" s="2413"/>
      <c r="H1560" s="2396"/>
      <c r="I1560" s="2396"/>
      <c r="J1560" s="486"/>
      <c r="K1560" s="2344"/>
      <c r="L1560" s="2344"/>
      <c r="M1560" s="697" t="s">
        <v>16</v>
      </c>
      <c r="N1560" s="2051"/>
      <c r="O1560" s="2051"/>
      <c r="P1560" s="2051"/>
      <c r="Q1560" s="2051"/>
      <c r="R1560" s="2053"/>
      <c r="S1560" s="2336" t="str">
        <f>IF('⑧一覧からの作成用データ（異動届）'!$E$58="","",'⑧一覧からの作成用データ（異動届）'!$E$58)</f>
        <v/>
      </c>
      <c r="T1560" s="2337"/>
      <c r="U1560" s="2337"/>
      <c r="V1560" s="2337"/>
      <c r="W1560" s="2337"/>
      <c r="X1560" s="2337"/>
      <c r="Y1560" s="2337"/>
      <c r="Z1560" s="2337"/>
      <c r="AA1560" s="2337"/>
      <c r="AB1560" s="2337"/>
      <c r="AC1560" s="2337"/>
      <c r="AD1560" s="2337"/>
      <c r="AE1560" s="2337"/>
      <c r="AF1560" s="2337"/>
      <c r="AG1560" s="2337"/>
      <c r="AH1560" s="2337"/>
      <c r="AI1560" s="2337"/>
      <c r="AJ1560" s="2337"/>
      <c r="AK1560" s="2337"/>
      <c r="AL1560" s="2337"/>
      <c r="AM1560" s="2337"/>
      <c r="AN1560" s="2347"/>
      <c r="AO1560" s="1613"/>
      <c r="AP1560" s="1613"/>
      <c r="AQ1560" s="1613"/>
      <c r="AR1560" s="2348"/>
      <c r="AS1560" s="1613"/>
      <c r="AT1560" s="1613"/>
      <c r="AU1560" s="1613"/>
      <c r="AV1560" s="1613"/>
      <c r="AW1560" s="2348"/>
      <c r="AX1560" s="2318"/>
      <c r="AY1560" s="1613"/>
      <c r="AZ1560" s="1613"/>
      <c r="BA1560" s="1613"/>
      <c r="BB1560" s="2319"/>
      <c r="BC1560" s="2325"/>
      <c r="BD1560" s="2325"/>
      <c r="BE1560" s="2326"/>
      <c r="BF1560" s="2033" t="str">
        <f>IFERROR(IF(BF1562="3","310",IF(BF1562="1",300,IF(BF1562="2",203,IF(BF1562="4",301,IF(BF1562="5",301,IF(BF1562=6,401,)))))),"")&amp;""</f>
        <v/>
      </c>
      <c r="BG1560" s="2034"/>
      <c r="BH1560" s="2034"/>
      <c r="BI1560" s="2034"/>
      <c r="BJ1560" s="2034"/>
      <c r="BK1560" s="2034"/>
      <c r="BL1560" s="2034"/>
      <c r="BM1560" s="2034"/>
      <c r="BN1560" s="2034"/>
      <c r="BO1560" s="2034"/>
      <c r="BP1560" s="2035"/>
      <c r="BQ1560" s="2332"/>
      <c r="BR1560" s="1590"/>
      <c r="BS1560" s="1590"/>
      <c r="BT1560" s="1590"/>
      <c r="BU1560" s="1590"/>
      <c r="BV1560" s="1590"/>
      <c r="BW1560" s="1590"/>
      <c r="BX1560" s="1590"/>
      <c r="BY1560" s="1590"/>
      <c r="BZ1560" s="1590"/>
      <c r="CA1560" s="1590"/>
      <c r="CB1560" s="1590"/>
      <c r="CC1560" s="1590"/>
      <c r="CD1560" s="1690"/>
      <c r="CE1560" s="76"/>
      <c r="CF1560" s="76"/>
      <c r="CG1560" s="77"/>
      <c r="CH1560" s="77"/>
      <c r="CN1560" s="85"/>
      <c r="CO1560" s="85"/>
      <c r="CP1560" s="85"/>
      <c r="CQ1560" s="85"/>
      <c r="CR1560" s="85"/>
      <c r="CS1560" s="85"/>
      <c r="CT1560" s="85"/>
      <c r="CU1560" s="85"/>
      <c r="CV1560" s="85"/>
    </row>
    <row r="1561" spans="1:100" ht="13.5" customHeight="1" thickBot="1" x14ac:dyDescent="0.25">
      <c r="A1561" s="132" t="str">
        <f>+IF('⑧一覧からの作成用データ（異動届）'!$AC$58="印刷ＯＫ→",1,"")</f>
        <v/>
      </c>
      <c r="B1561" s="2413"/>
      <c r="C1561" s="2413"/>
      <c r="D1561" s="2396"/>
      <c r="E1561" s="2396"/>
      <c r="F1561" s="2413"/>
      <c r="G1561" s="2413"/>
      <c r="H1561" s="2396"/>
      <c r="I1561" s="2396"/>
      <c r="J1561" s="486"/>
      <c r="K1561" s="2344"/>
      <c r="L1561" s="2344"/>
      <c r="M1561" s="1559"/>
      <c r="N1561" s="2052"/>
      <c r="O1561" s="2052"/>
      <c r="P1561" s="2052"/>
      <c r="Q1561" s="2052"/>
      <c r="R1561" s="2054"/>
      <c r="S1561" s="2338"/>
      <c r="T1561" s="2339"/>
      <c r="U1561" s="2339"/>
      <c r="V1561" s="2339"/>
      <c r="W1561" s="2339"/>
      <c r="X1561" s="2339"/>
      <c r="Y1561" s="2339"/>
      <c r="Z1561" s="2339"/>
      <c r="AA1561" s="2339"/>
      <c r="AB1561" s="2339"/>
      <c r="AC1561" s="2339"/>
      <c r="AD1561" s="2339"/>
      <c r="AE1561" s="2339"/>
      <c r="AF1561" s="2339"/>
      <c r="AG1561" s="2339"/>
      <c r="AH1561" s="2339"/>
      <c r="AI1561" s="2339"/>
      <c r="AJ1561" s="2339"/>
      <c r="AK1561" s="2339"/>
      <c r="AL1561" s="2339"/>
      <c r="AM1561" s="2339"/>
      <c r="AN1561" s="2349"/>
      <c r="AO1561" s="2321"/>
      <c r="AP1561" s="2321"/>
      <c r="AQ1561" s="2321"/>
      <c r="AR1561" s="2350"/>
      <c r="AS1561" s="2321"/>
      <c r="AT1561" s="2321"/>
      <c r="AU1561" s="2321"/>
      <c r="AV1561" s="2321"/>
      <c r="AW1561" s="2350"/>
      <c r="AX1561" s="2320"/>
      <c r="AY1561" s="2321"/>
      <c r="AZ1561" s="2321"/>
      <c r="BA1561" s="2321"/>
      <c r="BB1561" s="2322"/>
      <c r="BC1561" s="2327"/>
      <c r="BD1561" s="2327"/>
      <c r="BE1561" s="2328"/>
      <c r="BF1561" s="2033"/>
      <c r="BG1561" s="2034"/>
      <c r="BH1561" s="2034"/>
      <c r="BI1561" s="2034"/>
      <c r="BJ1561" s="2034"/>
      <c r="BK1561" s="2034"/>
      <c r="BL1561" s="2034"/>
      <c r="BM1561" s="2034"/>
      <c r="BN1561" s="2034"/>
      <c r="BO1561" s="2034"/>
      <c r="BP1561" s="2035"/>
      <c r="BQ1561" s="2332"/>
      <c r="BR1561" s="1590"/>
      <c r="BS1561" s="1590"/>
      <c r="BT1561" s="1590"/>
      <c r="BU1561" s="1590"/>
      <c r="BV1561" s="1590"/>
      <c r="BW1561" s="1590"/>
      <c r="BX1561" s="1590"/>
      <c r="BY1561" s="1590"/>
      <c r="BZ1561" s="1590"/>
      <c r="CA1561" s="1590"/>
      <c r="CB1561" s="1590"/>
      <c r="CC1561" s="1590"/>
      <c r="CD1561" s="1690"/>
      <c r="CE1561" s="76"/>
      <c r="CF1561" s="76"/>
      <c r="CG1561" s="77"/>
      <c r="CH1561" s="77"/>
      <c r="CN1561" s="85"/>
      <c r="CO1561" s="85"/>
      <c r="CP1561" s="85"/>
      <c r="CQ1561" s="85"/>
      <c r="CR1561" s="85"/>
      <c r="CS1561" s="85"/>
      <c r="CT1561" s="85"/>
      <c r="CU1561" s="85"/>
      <c r="CV1561" s="85"/>
    </row>
    <row r="1562" spans="1:100" ht="13.5" customHeight="1" x14ac:dyDescent="0.2">
      <c r="A1562" s="132" t="str">
        <f>+IF('⑧一覧からの作成用データ（異動届）'!$AC$58="印刷ＯＫ→",1,"")</f>
        <v/>
      </c>
      <c r="B1562" s="2413"/>
      <c r="C1562" s="2413"/>
      <c r="D1562" s="2396"/>
      <c r="E1562" s="2396"/>
      <c r="F1562" s="2413"/>
      <c r="G1562" s="2413"/>
      <c r="H1562" s="2396"/>
      <c r="I1562" s="2396"/>
      <c r="J1562" s="486"/>
      <c r="K1562" s="2344"/>
      <c r="L1562" s="2344"/>
      <c r="M1562" s="697" t="s">
        <v>34</v>
      </c>
      <c r="N1562" s="2051"/>
      <c r="O1562" s="2051"/>
      <c r="P1562" s="2051"/>
      <c r="Q1562" s="2051"/>
      <c r="R1562" s="2053"/>
      <c r="S1562" s="2284" t="s">
        <v>476</v>
      </c>
      <c r="T1562" s="732"/>
      <c r="U1562" s="732"/>
      <c r="V1562" s="732"/>
      <c r="W1562" s="732"/>
      <c r="X1562" s="732"/>
      <c r="Y1562" s="732"/>
      <c r="Z1562" s="732"/>
      <c r="AA1562" s="732"/>
      <c r="AB1562" s="732"/>
      <c r="AC1562" s="732"/>
      <c r="AD1562" s="732"/>
      <c r="AE1562" s="732"/>
      <c r="AF1562" s="732"/>
      <c r="AG1562" s="732"/>
      <c r="AH1562" s="732"/>
      <c r="AI1562" s="732"/>
      <c r="AJ1562" s="732"/>
      <c r="AK1562" s="732"/>
      <c r="AL1562" s="732"/>
      <c r="AM1562" s="732"/>
      <c r="AN1562" s="2286" t="str">
        <f>TEXT('⑧一覧からの作成用データ（異動届）'!$M$58,"#,##0")&amp;""</f>
        <v>0</v>
      </c>
      <c r="AO1562" s="2287"/>
      <c r="AP1562" s="2287"/>
      <c r="AQ1562" s="2287"/>
      <c r="AR1562" s="2288"/>
      <c r="AS1562" s="2295" t="str">
        <f>'⑧一覧からの作成用データ（異動届）'!$N$58&amp;""</f>
        <v/>
      </c>
      <c r="AT1562" s="1566"/>
      <c r="AU1562" s="1566"/>
      <c r="AV1562" s="2247" t="s">
        <v>84</v>
      </c>
      <c r="AW1562" s="2299"/>
      <c r="AX1562" s="2302" t="str">
        <f>'⑧一覧からの作成用データ（異動届）'!$U$58&amp;""</f>
        <v>6</v>
      </c>
      <c r="AY1562" s="1566"/>
      <c r="AZ1562" s="1566"/>
      <c r="BA1562" s="2247" t="s">
        <v>84</v>
      </c>
      <c r="BB1562" s="2248"/>
      <c r="BC1562" s="2253" t="str">
        <f>'⑧一覧からの作成用データ（異動届）'!$R$58&amp;"年"</f>
        <v>年</v>
      </c>
      <c r="BD1562" s="2253"/>
      <c r="BE1562" s="2254"/>
      <c r="BF1562" s="2259" t="str">
        <f>'⑧一覧からの作成用データ（異動届）'!$J$58&amp;""</f>
        <v/>
      </c>
      <c r="BG1562" s="2259"/>
      <c r="BH1562" s="2260"/>
      <c r="BI1562" s="2265" t="s">
        <v>583</v>
      </c>
      <c r="BJ1562" s="2266"/>
      <c r="BK1562" s="2266"/>
      <c r="BL1562" s="2266"/>
      <c r="BM1562" s="2266"/>
      <c r="BN1562" s="2266"/>
      <c r="BO1562" s="2266"/>
      <c r="BP1562" s="2266"/>
      <c r="BQ1562" s="2268" t="str">
        <f>'⑧一覧からの作成用データ（異動届）'!$K$58&amp;""</f>
        <v/>
      </c>
      <c r="BR1562" s="2259"/>
      <c r="BS1562" s="2260"/>
      <c r="BT1562" s="2271" t="s">
        <v>78</v>
      </c>
      <c r="BU1562" s="2272"/>
      <c r="BV1562" s="2272"/>
      <c r="BW1562" s="2272"/>
      <c r="BX1562" s="2272"/>
      <c r="BY1562" s="2272"/>
      <c r="BZ1562" s="2272"/>
      <c r="CA1562" s="2272"/>
      <c r="CB1562" s="2272"/>
      <c r="CC1562" s="2272"/>
      <c r="CD1562" s="2273"/>
      <c r="CE1562" s="76"/>
      <c r="CF1562" s="76"/>
      <c r="CG1562" s="77"/>
      <c r="CH1562" s="77"/>
      <c r="CN1562" s="85"/>
      <c r="CO1562" s="85"/>
      <c r="CP1562" s="85"/>
      <c r="CQ1562" s="85"/>
      <c r="CR1562" s="85"/>
      <c r="CS1562" s="85"/>
      <c r="CT1562" s="85"/>
      <c r="CU1562" s="85"/>
      <c r="CV1562" s="85"/>
    </row>
    <row r="1563" spans="1:100" ht="13.5" customHeight="1" x14ac:dyDescent="0.2">
      <c r="A1563" s="132" t="str">
        <f>+IF('⑧一覧からの作成用データ（異動届）'!$AC$58="印刷ＯＫ→",1,"")</f>
        <v/>
      </c>
      <c r="B1563" s="2413"/>
      <c r="C1563" s="2413"/>
      <c r="D1563" s="2396"/>
      <c r="E1563" s="2396"/>
      <c r="F1563" s="2413"/>
      <c r="G1563" s="2413"/>
      <c r="H1563" s="2396"/>
      <c r="I1563" s="2396"/>
      <c r="J1563" s="486"/>
      <c r="K1563" s="2344"/>
      <c r="L1563" s="2344"/>
      <c r="M1563" s="1559"/>
      <c r="N1563" s="2052"/>
      <c r="O1563" s="2052"/>
      <c r="P1563" s="2052"/>
      <c r="Q1563" s="2052"/>
      <c r="R1563" s="2054"/>
      <c r="S1563" s="2285"/>
      <c r="T1563" s="734"/>
      <c r="U1563" s="734"/>
      <c r="V1563" s="734"/>
      <c r="W1563" s="734"/>
      <c r="X1563" s="734"/>
      <c r="Y1563" s="734"/>
      <c r="Z1563" s="734"/>
      <c r="AA1563" s="734"/>
      <c r="AB1563" s="734"/>
      <c r="AC1563" s="734"/>
      <c r="AD1563" s="734"/>
      <c r="AE1563" s="734"/>
      <c r="AF1563" s="734"/>
      <c r="AG1563" s="734"/>
      <c r="AH1563" s="734"/>
      <c r="AI1563" s="734"/>
      <c r="AJ1563" s="734"/>
      <c r="AK1563" s="734"/>
      <c r="AL1563" s="734"/>
      <c r="AM1563" s="734"/>
      <c r="AN1563" s="2289"/>
      <c r="AO1563" s="2290"/>
      <c r="AP1563" s="2290"/>
      <c r="AQ1563" s="2290"/>
      <c r="AR1563" s="2291"/>
      <c r="AS1563" s="2296"/>
      <c r="AT1563" s="2297"/>
      <c r="AU1563" s="2297"/>
      <c r="AV1563" s="2249"/>
      <c r="AW1563" s="2300"/>
      <c r="AX1563" s="2297"/>
      <c r="AY1563" s="2297"/>
      <c r="AZ1563" s="2297"/>
      <c r="BA1563" s="2249"/>
      <c r="BB1563" s="2250"/>
      <c r="BC1563" s="2255"/>
      <c r="BD1563" s="2255"/>
      <c r="BE1563" s="2256"/>
      <c r="BF1563" s="2261"/>
      <c r="BG1563" s="2261"/>
      <c r="BH1563" s="2262"/>
      <c r="BI1563" s="2267"/>
      <c r="BJ1563" s="2267"/>
      <c r="BK1563" s="2267"/>
      <c r="BL1563" s="2267"/>
      <c r="BM1563" s="2267"/>
      <c r="BN1563" s="2267"/>
      <c r="BO1563" s="2267"/>
      <c r="BP1563" s="2267"/>
      <c r="BQ1563" s="2269"/>
      <c r="BR1563" s="2261"/>
      <c r="BS1563" s="2262"/>
      <c r="BT1563" s="2274"/>
      <c r="BU1563" s="2274"/>
      <c r="BV1563" s="2274"/>
      <c r="BW1563" s="2274"/>
      <c r="BX1563" s="2274"/>
      <c r="BY1563" s="2274"/>
      <c r="BZ1563" s="2274"/>
      <c r="CA1563" s="2274"/>
      <c r="CB1563" s="2274"/>
      <c r="CC1563" s="2274"/>
      <c r="CD1563" s="2275"/>
      <c r="CE1563" s="76"/>
      <c r="CF1563" s="76"/>
      <c r="CG1563" s="77"/>
      <c r="CH1563" s="77"/>
      <c r="CO1563" s="85"/>
      <c r="CP1563" s="85"/>
      <c r="CQ1563" s="85"/>
      <c r="CR1563" s="85"/>
      <c r="CS1563" s="85"/>
      <c r="CT1563" s="85"/>
      <c r="CU1563" s="85"/>
      <c r="CV1563" s="85"/>
    </row>
    <row r="1564" spans="1:100" ht="12.75" customHeight="1" thickBot="1" x14ac:dyDescent="0.25">
      <c r="A1564" s="132" t="str">
        <f>+IF('⑧一覧からの作成用データ（異動届）'!$AC$58="印刷ＯＫ→",1,"")</f>
        <v/>
      </c>
      <c r="B1564" s="2413"/>
      <c r="C1564" s="2413"/>
      <c r="D1564" s="2396"/>
      <c r="E1564" s="2396"/>
      <c r="F1564" s="2413"/>
      <c r="G1564" s="2413"/>
      <c r="H1564" s="2396"/>
      <c r="I1564" s="2396"/>
      <c r="J1564" s="486"/>
      <c r="K1564" s="2344"/>
      <c r="L1564" s="2344"/>
      <c r="M1564" s="2303" t="s">
        <v>477</v>
      </c>
      <c r="N1564" s="2304"/>
      <c r="O1564" s="2304"/>
      <c r="P1564" s="2304"/>
      <c r="Q1564" s="2304"/>
      <c r="R1564" s="2305"/>
      <c r="S1564" s="2312" t="str">
        <f>'⑧一覧からの作成用データ（異動届）'!$F$58&amp;""</f>
        <v/>
      </c>
      <c r="T1564" s="2313"/>
      <c r="U1564" s="2313"/>
      <c r="V1564" s="2313"/>
      <c r="W1564" s="2313"/>
      <c r="X1564" s="2313"/>
      <c r="Y1564" s="2313"/>
      <c r="Z1564" s="2313"/>
      <c r="AA1564" s="2313"/>
      <c r="AB1564" s="2313"/>
      <c r="AC1564" s="2313"/>
      <c r="AD1564" s="2313"/>
      <c r="AE1564" s="2313"/>
      <c r="AF1564" s="2313"/>
      <c r="AG1564" s="2313"/>
      <c r="AH1564" s="2313"/>
      <c r="AI1564" s="2313"/>
      <c r="AJ1564" s="2313"/>
      <c r="AK1564" s="2313"/>
      <c r="AL1564" s="2313"/>
      <c r="AM1564" s="2314"/>
      <c r="AN1564" s="2289"/>
      <c r="AO1564" s="2290"/>
      <c r="AP1564" s="2290"/>
      <c r="AQ1564" s="2290"/>
      <c r="AR1564" s="2291"/>
      <c r="AS1564" s="2298"/>
      <c r="AT1564" s="1567"/>
      <c r="AU1564" s="1567"/>
      <c r="AV1564" s="2251"/>
      <c r="AW1564" s="2301"/>
      <c r="AX1564" s="1567"/>
      <c r="AY1564" s="1567"/>
      <c r="AZ1564" s="1567"/>
      <c r="BA1564" s="2251"/>
      <c r="BB1564" s="2252"/>
      <c r="BC1564" s="2257"/>
      <c r="BD1564" s="2257"/>
      <c r="BE1564" s="2258"/>
      <c r="BF1564" s="2263"/>
      <c r="BG1564" s="2263"/>
      <c r="BH1564" s="2264"/>
      <c r="BI1564" s="2267"/>
      <c r="BJ1564" s="2267"/>
      <c r="BK1564" s="2267"/>
      <c r="BL1564" s="2267"/>
      <c r="BM1564" s="2267"/>
      <c r="BN1564" s="2267"/>
      <c r="BO1564" s="2267"/>
      <c r="BP1564" s="2267"/>
      <c r="BQ1564" s="2270"/>
      <c r="BR1564" s="2263"/>
      <c r="BS1564" s="2264"/>
      <c r="BT1564" s="2274"/>
      <c r="BU1564" s="2274"/>
      <c r="BV1564" s="2274"/>
      <c r="BW1564" s="2274"/>
      <c r="BX1564" s="2274"/>
      <c r="BY1564" s="2274"/>
      <c r="BZ1564" s="2274"/>
      <c r="CA1564" s="2274"/>
      <c r="CB1564" s="2274"/>
      <c r="CC1564" s="2274"/>
      <c r="CD1564" s="2275"/>
      <c r="CE1564" s="76"/>
      <c r="CF1564" s="76"/>
      <c r="CG1564" s="77"/>
      <c r="CH1564" s="77"/>
      <c r="CO1564" s="85"/>
      <c r="CP1564" s="85"/>
      <c r="CQ1564" s="85"/>
      <c r="CR1564" s="85"/>
      <c r="CS1564" s="85"/>
      <c r="CT1564" s="85"/>
      <c r="CU1564" s="85"/>
      <c r="CV1564" s="85"/>
    </row>
    <row r="1565" spans="1:100" ht="12.75" customHeight="1" x14ac:dyDescent="0.2">
      <c r="A1565" s="132" t="str">
        <f>+IF('⑧一覧からの作成用データ（異動届）'!$AC$58="印刷ＯＫ→",1,"")</f>
        <v/>
      </c>
      <c r="B1565" s="2413"/>
      <c r="C1565" s="2413"/>
      <c r="D1565" s="2396"/>
      <c r="E1565" s="2396"/>
      <c r="F1565" s="2413"/>
      <c r="G1565" s="2413"/>
      <c r="H1565" s="2396"/>
      <c r="I1565" s="2396"/>
      <c r="J1565" s="486"/>
      <c r="K1565" s="2344"/>
      <c r="L1565" s="2344"/>
      <c r="M1565" s="2306"/>
      <c r="N1565" s="2307"/>
      <c r="O1565" s="2307"/>
      <c r="P1565" s="2307"/>
      <c r="Q1565" s="2307"/>
      <c r="R1565" s="2308"/>
      <c r="S1565" s="1568"/>
      <c r="T1565" s="1569"/>
      <c r="U1565" s="1569"/>
      <c r="V1565" s="1569"/>
      <c r="W1565" s="1569"/>
      <c r="X1565" s="1569"/>
      <c r="Y1565" s="1569"/>
      <c r="Z1565" s="1569"/>
      <c r="AA1565" s="1569"/>
      <c r="AB1565" s="1569"/>
      <c r="AC1565" s="1569"/>
      <c r="AD1565" s="1569"/>
      <c r="AE1565" s="1569"/>
      <c r="AF1565" s="1569"/>
      <c r="AG1565" s="1569"/>
      <c r="AH1565" s="1569"/>
      <c r="AI1565" s="1569"/>
      <c r="AJ1565" s="1569"/>
      <c r="AK1565" s="1569"/>
      <c r="AL1565" s="1569"/>
      <c r="AM1565" s="1725"/>
      <c r="AN1565" s="2289"/>
      <c r="AO1565" s="2290"/>
      <c r="AP1565" s="2290"/>
      <c r="AQ1565" s="2290"/>
      <c r="AR1565" s="2291"/>
      <c r="AS1565" s="2295" t="str">
        <f>'⑧一覧からの作成用データ（異動届）'!$O$58&amp;""</f>
        <v/>
      </c>
      <c r="AT1565" s="1566"/>
      <c r="AU1565" s="1566"/>
      <c r="AV1565" s="2247" t="s">
        <v>81</v>
      </c>
      <c r="AW1565" s="2299"/>
      <c r="AX1565" s="1566" t="str">
        <f>'⑧一覧からの作成用データ（異動届）'!V58&amp;""</f>
        <v>5</v>
      </c>
      <c r="AY1565" s="1566"/>
      <c r="AZ1565" s="1566"/>
      <c r="BA1565" s="2247" t="s">
        <v>81</v>
      </c>
      <c r="BB1565" s="2248"/>
      <c r="BC1565" s="2351" t="str">
        <f>'⑧一覧からの作成用データ（異動届）'!$S$58&amp;"月"</f>
        <v>月</v>
      </c>
      <c r="BD1565" s="2352"/>
      <c r="BE1565" s="2353"/>
      <c r="BF1565" s="2360" t="s">
        <v>108</v>
      </c>
      <c r="BG1565" s="2361"/>
      <c r="BH1565" s="2361"/>
      <c r="BI1565" s="2267"/>
      <c r="BJ1565" s="2267"/>
      <c r="BK1565" s="2267"/>
      <c r="BL1565" s="2267"/>
      <c r="BM1565" s="2267"/>
      <c r="BN1565" s="2267"/>
      <c r="BO1565" s="2267"/>
      <c r="BP1565" s="2267"/>
      <c r="BQ1565" s="2364" t="s">
        <v>497</v>
      </c>
      <c r="BR1565" s="2365"/>
      <c r="BS1565" s="2365"/>
      <c r="BT1565" s="2274"/>
      <c r="BU1565" s="2274"/>
      <c r="BV1565" s="2274"/>
      <c r="BW1565" s="2274"/>
      <c r="BX1565" s="2274"/>
      <c r="BY1565" s="2274"/>
      <c r="BZ1565" s="2274"/>
      <c r="CA1565" s="2274"/>
      <c r="CB1565" s="2274"/>
      <c r="CC1565" s="2274"/>
      <c r="CD1565" s="2275"/>
      <c r="CE1565" s="76"/>
      <c r="CF1565" s="76"/>
      <c r="CG1565" s="77"/>
      <c r="CH1565" s="77"/>
      <c r="CO1565" s="85"/>
      <c r="CP1565" s="85"/>
      <c r="CQ1565" s="85"/>
      <c r="CR1565" s="85"/>
      <c r="CS1565" s="85"/>
      <c r="CT1565" s="85"/>
      <c r="CU1565" s="85"/>
      <c r="CV1565" s="85"/>
    </row>
    <row r="1566" spans="1:100" ht="12.75" customHeight="1" x14ac:dyDescent="0.2">
      <c r="A1566" s="132" t="str">
        <f>+IF('⑧一覧からの作成用データ（異動届）'!$AC$58="印刷ＯＫ→",1,"")</f>
        <v/>
      </c>
      <c r="B1566" s="2413"/>
      <c r="C1566" s="2413"/>
      <c r="D1566" s="2396"/>
      <c r="E1566" s="2396"/>
      <c r="F1566" s="2413"/>
      <c r="G1566" s="2413"/>
      <c r="H1566" s="2396"/>
      <c r="I1566" s="2396"/>
      <c r="J1566" s="486"/>
      <c r="K1566" s="2344"/>
      <c r="L1566" s="2344"/>
      <c r="M1566" s="2309"/>
      <c r="N1566" s="2310"/>
      <c r="O1566" s="2310"/>
      <c r="P1566" s="2310"/>
      <c r="Q1566" s="2310"/>
      <c r="R1566" s="2311"/>
      <c r="S1566" s="1570"/>
      <c r="T1566" s="1571"/>
      <c r="U1566" s="1571"/>
      <c r="V1566" s="1571"/>
      <c r="W1566" s="1571"/>
      <c r="X1566" s="1571"/>
      <c r="Y1566" s="1571"/>
      <c r="Z1566" s="1571"/>
      <c r="AA1566" s="1571"/>
      <c r="AB1566" s="1571"/>
      <c r="AC1566" s="1571"/>
      <c r="AD1566" s="1571"/>
      <c r="AE1566" s="1571"/>
      <c r="AF1566" s="1571"/>
      <c r="AG1566" s="1571"/>
      <c r="AH1566" s="1571"/>
      <c r="AI1566" s="1571"/>
      <c r="AJ1566" s="1571"/>
      <c r="AK1566" s="1571"/>
      <c r="AL1566" s="1571"/>
      <c r="AM1566" s="1726"/>
      <c r="AN1566" s="2289"/>
      <c r="AO1566" s="2290"/>
      <c r="AP1566" s="2290"/>
      <c r="AQ1566" s="2290"/>
      <c r="AR1566" s="2291"/>
      <c r="AS1566" s="2296"/>
      <c r="AT1566" s="2297"/>
      <c r="AU1566" s="2297"/>
      <c r="AV1566" s="2249"/>
      <c r="AW1566" s="2300"/>
      <c r="AX1566" s="2297"/>
      <c r="AY1566" s="2297"/>
      <c r="AZ1566" s="2297"/>
      <c r="BA1566" s="2249"/>
      <c r="BB1566" s="2250"/>
      <c r="BC1566" s="2354"/>
      <c r="BD1566" s="2355"/>
      <c r="BE1566" s="2356"/>
      <c r="BF1566" s="2362"/>
      <c r="BG1566" s="2363"/>
      <c r="BH1566" s="2363"/>
      <c r="BI1566" s="2267"/>
      <c r="BJ1566" s="2267"/>
      <c r="BK1566" s="2267"/>
      <c r="BL1566" s="2267"/>
      <c r="BM1566" s="2267"/>
      <c r="BN1566" s="2267"/>
      <c r="BO1566" s="2267"/>
      <c r="BP1566" s="2267"/>
      <c r="BQ1566" s="2366"/>
      <c r="BR1566" s="2367"/>
      <c r="BS1566" s="2367"/>
      <c r="BT1566" s="2274"/>
      <c r="BU1566" s="2274"/>
      <c r="BV1566" s="2274"/>
      <c r="BW1566" s="2274"/>
      <c r="BX1566" s="2274"/>
      <c r="BY1566" s="2274"/>
      <c r="BZ1566" s="2274"/>
      <c r="CA1566" s="2274"/>
      <c r="CB1566" s="2274"/>
      <c r="CC1566" s="2274"/>
      <c r="CD1566" s="2275"/>
      <c r="CE1566" s="76"/>
      <c r="CF1566" s="76"/>
      <c r="CG1566" s="77"/>
      <c r="CH1566" s="77"/>
      <c r="CN1566" s="85"/>
      <c r="CO1566" s="85"/>
      <c r="CP1566" s="85"/>
      <c r="CQ1566" s="85"/>
      <c r="CR1566" s="85"/>
      <c r="CS1566" s="85"/>
      <c r="CT1566" s="87"/>
      <c r="CU1566" s="85"/>
      <c r="CV1566" s="85"/>
    </row>
    <row r="1567" spans="1:100" ht="12.75" customHeight="1" x14ac:dyDescent="0.2">
      <c r="A1567" s="132" t="str">
        <f>+IF('⑧一覧からの作成用データ（異動届）'!$AC$58="印刷ＯＫ→",1,"")</f>
        <v/>
      </c>
      <c r="B1567" s="2413"/>
      <c r="C1567" s="2413"/>
      <c r="D1567" s="2396"/>
      <c r="E1567" s="2396"/>
      <c r="F1567" s="2413"/>
      <c r="G1567" s="2413"/>
      <c r="H1567" s="2396"/>
      <c r="I1567" s="2396"/>
      <c r="J1567" s="486"/>
      <c r="K1567" s="2344"/>
      <c r="L1567" s="2344"/>
      <c r="M1567" s="697" t="s">
        <v>5</v>
      </c>
      <c r="N1567" s="2051"/>
      <c r="O1567" s="2051"/>
      <c r="P1567" s="2051"/>
      <c r="Q1567" s="2051"/>
      <c r="R1567" s="2053"/>
      <c r="S1567" s="2370" t="str">
        <f>'⑧一覧からの作成用データ（異動届）'!$G$58&amp;""</f>
        <v/>
      </c>
      <c r="T1567" s="2371"/>
      <c r="U1567" s="2371"/>
      <c r="V1567" s="2371"/>
      <c r="W1567" s="2371"/>
      <c r="X1567" s="2371"/>
      <c r="Y1567" s="2371"/>
      <c r="Z1567" s="2371"/>
      <c r="AA1567" s="2371"/>
      <c r="AB1567" s="2371"/>
      <c r="AC1567" s="2371"/>
      <c r="AD1567" s="2371"/>
      <c r="AE1567" s="2371"/>
      <c r="AF1567" s="2371"/>
      <c r="AG1567" s="2371"/>
      <c r="AH1567" s="2371"/>
      <c r="AI1567" s="2371"/>
      <c r="AJ1567" s="2371"/>
      <c r="AK1567" s="2371"/>
      <c r="AL1567" s="2371"/>
      <c r="AM1567" s="2371"/>
      <c r="AN1567" s="2289"/>
      <c r="AO1567" s="2290"/>
      <c r="AP1567" s="2290"/>
      <c r="AQ1567" s="2290"/>
      <c r="AR1567" s="2291"/>
      <c r="AS1567" s="2298"/>
      <c r="AT1567" s="1567"/>
      <c r="AU1567" s="1567"/>
      <c r="AV1567" s="2251"/>
      <c r="AW1567" s="2301"/>
      <c r="AX1567" s="1567"/>
      <c r="AY1567" s="1567"/>
      <c r="AZ1567" s="1567"/>
      <c r="BA1567" s="2251"/>
      <c r="BB1567" s="2252"/>
      <c r="BC1567" s="2357"/>
      <c r="BD1567" s="2358"/>
      <c r="BE1567" s="2359"/>
      <c r="BF1567" s="2362"/>
      <c r="BG1567" s="2363"/>
      <c r="BH1567" s="2363"/>
      <c r="BI1567" s="2267"/>
      <c r="BJ1567" s="2267"/>
      <c r="BK1567" s="2267"/>
      <c r="BL1567" s="2267"/>
      <c r="BM1567" s="2267"/>
      <c r="BN1567" s="2267"/>
      <c r="BO1567" s="2267"/>
      <c r="BP1567" s="2267"/>
      <c r="BQ1567" s="2366"/>
      <c r="BR1567" s="2367"/>
      <c r="BS1567" s="2367"/>
      <c r="BT1567" s="2274"/>
      <c r="BU1567" s="2274"/>
      <c r="BV1567" s="2274"/>
      <c r="BW1567" s="2274"/>
      <c r="BX1567" s="2274"/>
      <c r="BY1567" s="2274"/>
      <c r="BZ1567" s="2274"/>
      <c r="CA1567" s="2274"/>
      <c r="CB1567" s="2274"/>
      <c r="CC1567" s="2274"/>
      <c r="CD1567" s="2275"/>
      <c r="CE1567" s="76"/>
      <c r="CF1567" s="76"/>
      <c r="CG1567" s="77"/>
      <c r="CH1567" s="77"/>
      <c r="CN1567" s="85"/>
      <c r="CO1567" s="85"/>
      <c r="CP1567" s="85"/>
      <c r="CQ1567" s="85"/>
      <c r="CR1567" s="85"/>
      <c r="CS1567" s="85"/>
      <c r="CT1567" s="85"/>
      <c r="CU1567" s="85"/>
      <c r="CV1567" s="85"/>
    </row>
    <row r="1568" spans="1:100" ht="12.75" customHeight="1" x14ac:dyDescent="0.2">
      <c r="A1568" s="132" t="str">
        <f>+IF('⑧一覧からの作成用データ（異動届）'!$AC$58="印刷ＯＫ→",1,"")</f>
        <v/>
      </c>
      <c r="B1568" s="2413"/>
      <c r="C1568" s="2413"/>
      <c r="D1568" s="2396"/>
      <c r="E1568" s="2396"/>
      <c r="F1568" s="2413"/>
      <c r="G1568" s="2413"/>
      <c r="H1568" s="2396"/>
      <c r="I1568" s="2396"/>
      <c r="J1568" s="486"/>
      <c r="K1568" s="2344"/>
      <c r="L1568" s="2344"/>
      <c r="M1568" s="2165"/>
      <c r="N1568" s="1564"/>
      <c r="O1568" s="1564"/>
      <c r="P1568" s="1564"/>
      <c r="Q1568" s="1564"/>
      <c r="R1568" s="1565"/>
      <c r="S1568" s="2372"/>
      <c r="T1568" s="2373"/>
      <c r="U1568" s="2373"/>
      <c r="V1568" s="2373"/>
      <c r="W1568" s="2373"/>
      <c r="X1568" s="2373"/>
      <c r="Y1568" s="2373"/>
      <c r="Z1568" s="2373"/>
      <c r="AA1568" s="2373"/>
      <c r="AB1568" s="2373"/>
      <c r="AC1568" s="2373"/>
      <c r="AD1568" s="2373"/>
      <c r="AE1568" s="2373"/>
      <c r="AF1568" s="2373"/>
      <c r="AG1568" s="2373"/>
      <c r="AH1568" s="2373"/>
      <c r="AI1568" s="2373"/>
      <c r="AJ1568" s="2373"/>
      <c r="AK1568" s="2373"/>
      <c r="AL1568" s="2373"/>
      <c r="AM1568" s="2373"/>
      <c r="AN1568" s="2289"/>
      <c r="AO1568" s="2290"/>
      <c r="AP1568" s="2290"/>
      <c r="AQ1568" s="2290"/>
      <c r="AR1568" s="2291"/>
      <c r="AS1568" s="2376" t="str">
        <f>TEXT('⑧一覧からの作成用データ（異動届）'!$P$58,"#,##0")&amp;""</f>
        <v>0</v>
      </c>
      <c r="AT1568" s="2376"/>
      <c r="AU1568" s="2376"/>
      <c r="AV1568" s="2376"/>
      <c r="AW1568" s="2376"/>
      <c r="AX1568" s="2232" t="str">
        <f>TEXT('⑧一覧からの作成用データ（異動届）'!$W$58,"#,##0")&amp;""</f>
        <v>左記（ア）（イ）を入力してください</v>
      </c>
      <c r="AY1568" s="2232"/>
      <c r="AZ1568" s="2232"/>
      <c r="BA1568" s="2232"/>
      <c r="BB1568" s="2233"/>
      <c r="BC1568" s="2238" t="str">
        <f>'⑧一覧からの作成用データ（異動届）'!$T$58&amp;"日"</f>
        <v>日</v>
      </c>
      <c r="BD1568" s="2239"/>
      <c r="BE1568" s="2240"/>
      <c r="BF1568" s="2362"/>
      <c r="BG1568" s="2363"/>
      <c r="BH1568" s="2363"/>
      <c r="BI1568" s="2267"/>
      <c r="BJ1568" s="2267"/>
      <c r="BK1568" s="2267"/>
      <c r="BL1568" s="2267"/>
      <c r="BM1568" s="2267"/>
      <c r="BN1568" s="2267"/>
      <c r="BO1568" s="2267"/>
      <c r="BP1568" s="2267"/>
      <c r="BQ1568" s="2366"/>
      <c r="BR1568" s="2367"/>
      <c r="BS1568" s="2367"/>
      <c r="BT1568" s="2274"/>
      <c r="BU1568" s="2274"/>
      <c r="BV1568" s="2274"/>
      <c r="BW1568" s="2274"/>
      <c r="BX1568" s="2274"/>
      <c r="BY1568" s="2274"/>
      <c r="BZ1568" s="2274"/>
      <c r="CA1568" s="2274"/>
      <c r="CB1568" s="2274"/>
      <c r="CC1568" s="2274"/>
      <c r="CD1568" s="2275"/>
      <c r="CE1568" s="76"/>
      <c r="CF1568" s="76"/>
      <c r="CG1568" s="77"/>
      <c r="CH1568" s="77"/>
      <c r="CN1568" s="85"/>
      <c r="CO1568" s="85"/>
      <c r="CP1568" s="85"/>
      <c r="CQ1568" s="85"/>
      <c r="CR1568" s="85"/>
      <c r="CS1568" s="85"/>
      <c r="CT1568" s="85"/>
      <c r="CU1568" s="85"/>
      <c r="CV1568" s="85"/>
    </row>
    <row r="1569" spans="1:100" ht="12.75" customHeight="1" x14ac:dyDescent="0.2">
      <c r="A1569" s="132" t="str">
        <f>+IF('⑧一覧からの作成用データ（異動届）'!$AC$58="印刷ＯＫ→",1,"")</f>
        <v/>
      </c>
      <c r="B1569" s="2413"/>
      <c r="C1569" s="2413"/>
      <c r="D1569" s="2396"/>
      <c r="E1569" s="2396"/>
      <c r="F1569" s="2413"/>
      <c r="G1569" s="2413"/>
      <c r="H1569" s="2396"/>
      <c r="I1569" s="2396"/>
      <c r="J1569" s="486"/>
      <c r="K1569" s="2344"/>
      <c r="L1569" s="2344"/>
      <c r="M1569" s="2165"/>
      <c r="N1569" s="1564"/>
      <c r="O1569" s="1564"/>
      <c r="P1569" s="1564"/>
      <c r="Q1569" s="1564"/>
      <c r="R1569" s="1565"/>
      <c r="S1569" s="2372"/>
      <c r="T1569" s="2373"/>
      <c r="U1569" s="2373"/>
      <c r="V1569" s="2373"/>
      <c r="W1569" s="2373"/>
      <c r="X1569" s="2373"/>
      <c r="Y1569" s="2373"/>
      <c r="Z1569" s="2373"/>
      <c r="AA1569" s="2373"/>
      <c r="AB1569" s="2373"/>
      <c r="AC1569" s="2373"/>
      <c r="AD1569" s="2373"/>
      <c r="AE1569" s="2373"/>
      <c r="AF1569" s="2373"/>
      <c r="AG1569" s="2373"/>
      <c r="AH1569" s="2373"/>
      <c r="AI1569" s="2373"/>
      <c r="AJ1569" s="2373"/>
      <c r="AK1569" s="2373"/>
      <c r="AL1569" s="2373"/>
      <c r="AM1569" s="2373"/>
      <c r="AN1569" s="2289"/>
      <c r="AO1569" s="2290"/>
      <c r="AP1569" s="2290"/>
      <c r="AQ1569" s="2290"/>
      <c r="AR1569" s="2291"/>
      <c r="AS1569" s="2376"/>
      <c r="AT1569" s="2376"/>
      <c r="AU1569" s="2376"/>
      <c r="AV1569" s="2376"/>
      <c r="AW1569" s="2376"/>
      <c r="AX1569" s="2234"/>
      <c r="AY1569" s="2234"/>
      <c r="AZ1569" s="2234"/>
      <c r="BA1569" s="2234"/>
      <c r="BB1569" s="2235"/>
      <c r="BC1569" s="2241"/>
      <c r="BD1569" s="2242"/>
      <c r="BE1569" s="2243"/>
      <c r="BF1569" s="2278" t="s">
        <v>458</v>
      </c>
      <c r="BG1569" s="2280" t="s">
        <v>107</v>
      </c>
      <c r="BH1569" s="2280"/>
      <c r="BI1569" s="2280"/>
      <c r="BJ1569" s="2280"/>
      <c r="BK1569" s="2280"/>
      <c r="BL1569" s="2280"/>
      <c r="BM1569" s="2280"/>
      <c r="BN1569" s="2280"/>
      <c r="BO1569" s="610"/>
      <c r="BP1569" s="2281" t="s">
        <v>459</v>
      </c>
      <c r="BQ1569" s="2366"/>
      <c r="BR1569" s="2367"/>
      <c r="BS1569" s="2367"/>
      <c r="BT1569" s="2274"/>
      <c r="BU1569" s="2274"/>
      <c r="BV1569" s="2274"/>
      <c r="BW1569" s="2274"/>
      <c r="BX1569" s="2274"/>
      <c r="BY1569" s="2274"/>
      <c r="BZ1569" s="2274"/>
      <c r="CA1569" s="2274"/>
      <c r="CB1569" s="2274"/>
      <c r="CC1569" s="2274"/>
      <c r="CD1569" s="2275"/>
      <c r="CE1569" s="76"/>
      <c r="CF1569" s="76"/>
      <c r="CG1569" s="88"/>
      <c r="CH1569" s="88"/>
      <c r="CN1569" s="85"/>
      <c r="CO1569" s="85"/>
      <c r="CP1569" s="85"/>
      <c r="CQ1569" s="85"/>
      <c r="CR1569" s="85"/>
      <c r="CS1569" s="85"/>
      <c r="CT1569" s="85"/>
      <c r="CU1569" s="85"/>
      <c r="CV1569" s="85"/>
    </row>
    <row r="1570" spans="1:100" ht="12.75" customHeight="1" thickBot="1" x14ac:dyDescent="0.25">
      <c r="A1570" s="132" t="str">
        <f>+IF('⑧一覧からの作成用データ（異動届）'!$AC$58="印刷ＯＫ→",1,"")</f>
        <v/>
      </c>
      <c r="B1570" s="2413"/>
      <c r="C1570" s="2413"/>
      <c r="D1570" s="2396"/>
      <c r="E1570" s="2396"/>
      <c r="F1570" s="2413"/>
      <c r="G1570" s="2413"/>
      <c r="H1570" s="2396"/>
      <c r="I1570" s="2396"/>
      <c r="J1570" s="486"/>
      <c r="K1570" s="2344"/>
      <c r="L1570" s="2344"/>
      <c r="M1570" s="1559"/>
      <c r="N1570" s="2052"/>
      <c r="O1570" s="2052"/>
      <c r="P1570" s="2052"/>
      <c r="Q1570" s="2052"/>
      <c r="R1570" s="2054"/>
      <c r="S1570" s="2374"/>
      <c r="T1570" s="2375"/>
      <c r="U1570" s="2375"/>
      <c r="V1570" s="2375"/>
      <c r="W1570" s="2375"/>
      <c r="X1570" s="2375"/>
      <c r="Y1570" s="2375"/>
      <c r="Z1570" s="2375"/>
      <c r="AA1570" s="2375"/>
      <c r="AB1570" s="2375"/>
      <c r="AC1570" s="2375"/>
      <c r="AD1570" s="2375"/>
      <c r="AE1570" s="2375"/>
      <c r="AF1570" s="2375"/>
      <c r="AG1570" s="2375"/>
      <c r="AH1570" s="2375"/>
      <c r="AI1570" s="2375"/>
      <c r="AJ1570" s="2375"/>
      <c r="AK1570" s="2375"/>
      <c r="AL1570" s="2375"/>
      <c r="AM1570" s="2375"/>
      <c r="AN1570" s="2292"/>
      <c r="AO1570" s="2293"/>
      <c r="AP1570" s="2293"/>
      <c r="AQ1570" s="2293"/>
      <c r="AR1570" s="2294"/>
      <c r="AS1570" s="2377"/>
      <c r="AT1570" s="2377"/>
      <c r="AU1570" s="2377"/>
      <c r="AV1570" s="2377"/>
      <c r="AW1570" s="2377"/>
      <c r="AX1570" s="2236"/>
      <c r="AY1570" s="2236"/>
      <c r="AZ1570" s="2236"/>
      <c r="BA1570" s="2236"/>
      <c r="BB1570" s="2237"/>
      <c r="BC1570" s="2244"/>
      <c r="BD1570" s="2245"/>
      <c r="BE1570" s="2246"/>
      <c r="BF1570" s="2279"/>
      <c r="BG1570" s="2283"/>
      <c r="BH1570" s="2283"/>
      <c r="BI1570" s="2283"/>
      <c r="BJ1570" s="2283"/>
      <c r="BK1570" s="2283"/>
      <c r="BL1570" s="2283"/>
      <c r="BM1570" s="2283"/>
      <c r="BN1570" s="2283"/>
      <c r="BO1570" s="611"/>
      <c r="BP1570" s="2282"/>
      <c r="BQ1570" s="2368"/>
      <c r="BR1570" s="2369"/>
      <c r="BS1570" s="2369"/>
      <c r="BT1570" s="2276"/>
      <c r="BU1570" s="2276"/>
      <c r="BV1570" s="2276"/>
      <c r="BW1570" s="2276"/>
      <c r="BX1570" s="2276"/>
      <c r="BY1570" s="2276"/>
      <c r="BZ1570" s="2276"/>
      <c r="CA1570" s="2276"/>
      <c r="CB1570" s="2276"/>
      <c r="CC1570" s="2276"/>
      <c r="CD1570" s="2277"/>
      <c r="CE1570" s="89"/>
      <c r="CF1570" s="89"/>
      <c r="CG1570" s="88"/>
      <c r="CH1570" s="88"/>
      <c r="CN1570" s="85"/>
      <c r="CO1570" s="85"/>
      <c r="CP1570" s="85"/>
      <c r="CQ1570" s="85"/>
      <c r="CR1570" s="85"/>
      <c r="CS1570" s="85"/>
      <c r="CT1570" s="85"/>
      <c r="CU1570" s="85"/>
      <c r="CV1570" s="85"/>
    </row>
    <row r="1571" spans="1:100" ht="6.75" customHeight="1" x14ac:dyDescent="0.2">
      <c r="A1571" s="132" t="str">
        <f>+IF('⑧一覧からの作成用データ（異動届）'!$AC$58="印刷ＯＫ→",1,"")</f>
        <v/>
      </c>
      <c r="B1571" s="2413"/>
      <c r="C1571" s="2413"/>
      <c r="D1571" s="2396"/>
      <c r="E1571" s="2396"/>
      <c r="F1571" s="2413"/>
      <c r="G1571" s="2413"/>
      <c r="H1571" s="2396"/>
      <c r="I1571" s="2396"/>
      <c r="J1571" s="486"/>
      <c r="K1571" s="2211" t="s">
        <v>308</v>
      </c>
      <c r="L1571" s="2211"/>
      <c r="M1571" s="2211"/>
      <c r="N1571" s="2211"/>
      <c r="O1571" s="2211"/>
      <c r="P1571" s="2211"/>
      <c r="Q1571" s="2211"/>
      <c r="R1571" s="2211"/>
      <c r="S1571" s="2211"/>
      <c r="T1571" s="2211"/>
      <c r="U1571" s="2211"/>
      <c r="V1571" s="2211"/>
      <c r="W1571" s="2211"/>
      <c r="X1571" s="2211"/>
      <c r="Y1571" s="2211"/>
      <c r="Z1571" s="2211"/>
      <c r="AA1571" s="2211"/>
      <c r="AB1571" s="2211"/>
      <c r="AC1571" s="2211"/>
      <c r="AD1571" s="2211"/>
      <c r="AE1571" s="2211"/>
      <c r="AF1571" s="2211"/>
      <c r="AG1571" s="2211"/>
      <c r="AH1571" s="2211"/>
      <c r="AI1571" s="2211"/>
      <c r="AJ1571" s="2211"/>
      <c r="AK1571" s="2211"/>
      <c r="AL1571" s="2211"/>
      <c r="AM1571" s="2211"/>
      <c r="AN1571" s="2212"/>
      <c r="AO1571" s="2212"/>
      <c r="AP1571" s="2212"/>
      <c r="AQ1571" s="2212"/>
      <c r="AR1571" s="2212"/>
      <c r="AS1571" s="2212"/>
      <c r="AT1571" s="2212"/>
      <c r="AU1571" s="2212"/>
      <c r="AV1571" s="2212"/>
      <c r="AW1571" s="2212"/>
      <c r="AX1571" s="2212"/>
      <c r="AY1571" s="2212"/>
      <c r="AZ1571" s="2212"/>
      <c r="BA1571" s="2212"/>
      <c r="BB1571" s="2212"/>
      <c r="BC1571" s="2212"/>
      <c r="BD1571" s="2212"/>
      <c r="BE1571" s="2212"/>
      <c r="BF1571" s="2211"/>
      <c r="BG1571" s="76"/>
      <c r="BH1571" s="76"/>
      <c r="BI1571" s="76"/>
      <c r="BJ1571" s="76"/>
      <c r="BK1571" s="76"/>
      <c r="BL1571" s="76"/>
      <c r="BM1571" s="76"/>
      <c r="BN1571" s="76"/>
      <c r="BO1571" s="76"/>
      <c r="BP1571" s="76"/>
      <c r="BQ1571" s="76"/>
      <c r="BR1571" s="76"/>
      <c r="BS1571" s="76"/>
      <c r="BT1571" s="76"/>
      <c r="BU1571" s="76"/>
      <c r="BV1571" s="76"/>
      <c r="BW1571" s="76"/>
      <c r="BX1571" s="76"/>
      <c r="BY1571" s="76"/>
      <c r="BZ1571" s="76"/>
      <c r="CA1571" s="76"/>
      <c r="CB1571" s="89"/>
      <c r="CC1571" s="89"/>
      <c r="CD1571" s="89"/>
      <c r="CE1571" s="89"/>
      <c r="CF1571" s="89"/>
      <c r="CG1571" s="88"/>
      <c r="CH1571" s="88"/>
      <c r="CN1571" s="85"/>
      <c r="CO1571" s="85"/>
      <c r="CP1571" s="85"/>
      <c r="CQ1571" s="85"/>
      <c r="CR1571" s="85"/>
      <c r="CS1571" s="85"/>
      <c r="CT1571" s="85"/>
      <c r="CU1571" s="85"/>
      <c r="CV1571" s="85"/>
    </row>
    <row r="1572" spans="1:100" ht="16.5" customHeight="1" thickBot="1" x14ac:dyDescent="0.25">
      <c r="A1572" s="132" t="str">
        <f>+IF('⑧一覧からの作成用データ（異動届）'!$AC$58="印刷ＯＫ→",1,"")</f>
        <v/>
      </c>
      <c r="B1572" s="2413"/>
      <c r="C1572" s="2413"/>
      <c r="D1572" s="2396"/>
      <c r="E1572" s="2396"/>
      <c r="F1572" s="2413"/>
      <c r="G1572" s="2413"/>
      <c r="H1572" s="2396"/>
      <c r="I1572" s="2396"/>
      <c r="J1572" s="486"/>
      <c r="K1572" s="2212"/>
      <c r="L1572" s="2212"/>
      <c r="M1572" s="2212"/>
      <c r="N1572" s="2212"/>
      <c r="O1572" s="2212"/>
      <c r="P1572" s="2212"/>
      <c r="Q1572" s="2212"/>
      <c r="R1572" s="2212"/>
      <c r="S1572" s="2212"/>
      <c r="T1572" s="2212"/>
      <c r="U1572" s="2212"/>
      <c r="V1572" s="2212"/>
      <c r="W1572" s="2212"/>
      <c r="X1572" s="2212"/>
      <c r="Y1572" s="2212"/>
      <c r="Z1572" s="2212"/>
      <c r="AA1572" s="2212"/>
      <c r="AB1572" s="2212"/>
      <c r="AC1572" s="2212"/>
      <c r="AD1572" s="2212"/>
      <c r="AE1572" s="2212"/>
      <c r="AF1572" s="2212"/>
      <c r="AG1572" s="2212"/>
      <c r="AH1572" s="2212"/>
      <c r="AI1572" s="2212"/>
      <c r="AJ1572" s="2212"/>
      <c r="AK1572" s="2212"/>
      <c r="AL1572" s="2212"/>
      <c r="AM1572" s="2212"/>
      <c r="AN1572" s="2212"/>
      <c r="AO1572" s="2212"/>
      <c r="AP1572" s="2212"/>
      <c r="AQ1572" s="2212"/>
      <c r="AR1572" s="2212"/>
      <c r="AS1572" s="2212"/>
      <c r="AT1572" s="2212"/>
      <c r="AU1572" s="2212"/>
      <c r="AV1572" s="2212"/>
      <c r="AW1572" s="2212"/>
      <c r="AX1572" s="2212"/>
      <c r="AY1572" s="2212"/>
      <c r="AZ1572" s="2212"/>
      <c r="BA1572" s="2212"/>
      <c r="BB1572" s="2212"/>
      <c r="BC1572" s="2212"/>
      <c r="BD1572" s="2212"/>
      <c r="BE1572" s="2212"/>
      <c r="BF1572" s="2212"/>
      <c r="BG1572" s="89"/>
      <c r="BH1572" s="89"/>
      <c r="BI1572" s="89"/>
      <c r="BJ1572" s="89"/>
      <c r="BK1572" s="89"/>
      <c r="BL1572" s="89"/>
      <c r="BM1572" s="89"/>
      <c r="BN1572" s="89"/>
      <c r="BO1572" s="89"/>
      <c r="BP1572" s="89"/>
      <c r="BQ1572" s="89"/>
      <c r="BR1572" s="89"/>
      <c r="BS1572" s="89"/>
      <c r="BT1572" s="89"/>
      <c r="BU1572" s="89"/>
      <c r="BV1572" s="89"/>
      <c r="BW1572" s="89"/>
      <c r="BX1572" s="89"/>
      <c r="BY1572" s="89"/>
      <c r="BZ1572" s="89"/>
      <c r="CA1572" s="89"/>
      <c r="CB1572" s="89"/>
      <c r="CC1572" s="89"/>
      <c r="CD1572" s="89"/>
      <c r="CE1572" s="89"/>
      <c r="CF1572" s="89"/>
      <c r="CG1572" s="77"/>
      <c r="CH1572" s="77"/>
      <c r="CN1572" s="85"/>
      <c r="CO1572" s="85"/>
      <c r="CP1572" s="85"/>
      <c r="CQ1572" s="85"/>
      <c r="CR1572" s="85"/>
      <c r="CS1572" s="85"/>
      <c r="CT1572" s="85"/>
      <c r="CU1572" s="85"/>
      <c r="CV1572" s="85"/>
    </row>
    <row r="1573" spans="1:100" ht="16.5" customHeight="1" x14ac:dyDescent="0.2">
      <c r="A1573" s="132" t="str">
        <f>+IF('⑧一覧からの作成用データ（異動届）'!$AC$58="印刷ＯＫ→",1,"")</f>
        <v/>
      </c>
      <c r="B1573" s="2413"/>
      <c r="C1573" s="2413"/>
      <c r="D1573" s="2396"/>
      <c r="E1573" s="2396"/>
      <c r="F1573" s="2413"/>
      <c r="G1573" s="2413"/>
      <c r="H1573" s="2396"/>
      <c r="I1573" s="2396"/>
      <c r="J1573" s="486"/>
      <c r="K1573" s="2213" t="s">
        <v>35</v>
      </c>
      <c r="L1573" s="2213"/>
      <c r="M1573" s="2213"/>
      <c r="N1573" s="1692" t="s">
        <v>460</v>
      </c>
      <c r="O1573" s="1693"/>
      <c r="P1573" s="1693"/>
      <c r="Q1573" s="1693"/>
      <c r="R1573" s="1693"/>
      <c r="S1573" s="1693"/>
      <c r="T1573" s="1693"/>
      <c r="U1573" s="2214"/>
      <c r="V1573" s="2215"/>
      <c r="W1573" s="2215"/>
      <c r="X1573" s="2215"/>
      <c r="Y1573" s="2215"/>
      <c r="Z1573" s="2215"/>
      <c r="AA1573" s="2215"/>
      <c r="AB1573" s="2215"/>
      <c r="AC1573" s="2215"/>
      <c r="AD1573" s="2215"/>
      <c r="AE1573" s="2215"/>
      <c r="AF1573" s="2215"/>
      <c r="AG1573" s="2215"/>
      <c r="AH1573" s="2216"/>
      <c r="AI1573" s="2220" t="s">
        <v>229</v>
      </c>
      <c r="AJ1573" s="2221"/>
      <c r="AK1573" s="2222"/>
      <c r="AL1573" s="2226" t="s">
        <v>39</v>
      </c>
      <c r="AM1573" s="2227"/>
      <c r="AN1573" s="2227"/>
      <c r="AO1573" s="2227"/>
      <c r="AP1573" s="2227"/>
      <c r="AQ1573" s="2227"/>
      <c r="AR1573" s="2227"/>
      <c r="AS1573" s="2228"/>
      <c r="AT1573" s="2077"/>
      <c r="AU1573" s="2077"/>
      <c r="AV1573" s="2077"/>
      <c r="AW1573" s="2077"/>
      <c r="AX1573" s="2077"/>
      <c r="AY1573" s="2077"/>
      <c r="AZ1573" s="2077"/>
      <c r="BA1573" s="2077"/>
      <c r="BB1573" s="2077"/>
      <c r="BC1573" s="2077"/>
      <c r="BD1573" s="2077"/>
      <c r="BE1573" s="2177"/>
      <c r="BF1573" s="2178"/>
      <c r="BG1573" s="2199" t="s">
        <v>40</v>
      </c>
      <c r="BH1573" s="2200"/>
      <c r="BI1573" s="2200"/>
      <c r="BJ1573" s="2200"/>
      <c r="BK1573" s="2200"/>
      <c r="BL1573" s="2200"/>
      <c r="BM1573" s="2200"/>
      <c r="BN1573" s="2200"/>
      <c r="BO1573" s="2200"/>
      <c r="BP1573" s="2200"/>
      <c r="BQ1573" s="2200"/>
      <c r="BR1573" s="2202" t="str">
        <f>IF('⑧一覧からの作成用データ（異動届）'!$Y$58="","",TEXT('⑧一覧からの作成用データ（異動届）'!$Y$58,"#,##0")&amp;"")</f>
        <v/>
      </c>
      <c r="BS1573" s="2203"/>
      <c r="BT1573" s="2203"/>
      <c r="BU1573" s="2203"/>
      <c r="BV1573" s="2203"/>
      <c r="BW1573" s="2203"/>
      <c r="BX1573" s="2203"/>
      <c r="BY1573" s="2203"/>
      <c r="BZ1573" s="2204"/>
      <c r="CA1573" s="2208" t="s">
        <v>7</v>
      </c>
      <c r="CB1573" s="2208"/>
      <c r="CC1573" s="2208"/>
      <c r="CD1573" s="2209"/>
      <c r="CE1573" s="23"/>
      <c r="CF1573" s="76"/>
      <c r="CG1573" s="77"/>
      <c r="CH1573" s="77"/>
      <c r="CN1573" s="85"/>
      <c r="CO1573" s="85"/>
      <c r="CP1573" s="85"/>
      <c r="CQ1573" s="85"/>
      <c r="CR1573" s="85"/>
      <c r="CS1573" s="85"/>
      <c r="CT1573" s="85"/>
      <c r="CU1573" s="85"/>
      <c r="CV1573" s="85"/>
    </row>
    <row r="1574" spans="1:100" ht="16.5" customHeight="1" thickBot="1" x14ac:dyDescent="0.25">
      <c r="A1574" s="132" t="str">
        <f>+IF('⑧一覧からの作成用データ（異動届）'!$AC$58="印刷ＯＫ→",1,"")</f>
        <v/>
      </c>
      <c r="B1574" s="2413"/>
      <c r="C1574" s="2413"/>
      <c r="D1574" s="2396"/>
      <c r="E1574" s="2396"/>
      <c r="F1574" s="2413"/>
      <c r="G1574" s="2413"/>
      <c r="H1574" s="2396"/>
      <c r="I1574" s="2396"/>
      <c r="J1574" s="486"/>
      <c r="K1574" s="2213"/>
      <c r="L1574" s="2213"/>
      <c r="M1574" s="2213"/>
      <c r="N1574" s="1698"/>
      <c r="O1574" s="1699"/>
      <c r="P1574" s="1699"/>
      <c r="Q1574" s="1699"/>
      <c r="R1574" s="1699"/>
      <c r="S1574" s="1699"/>
      <c r="T1574" s="1699"/>
      <c r="U1574" s="2217"/>
      <c r="V1574" s="2218"/>
      <c r="W1574" s="2218"/>
      <c r="X1574" s="2218"/>
      <c r="Y1574" s="2218"/>
      <c r="Z1574" s="2218"/>
      <c r="AA1574" s="2218"/>
      <c r="AB1574" s="2218"/>
      <c r="AC1574" s="2218"/>
      <c r="AD1574" s="2218"/>
      <c r="AE1574" s="2218"/>
      <c r="AF1574" s="2218"/>
      <c r="AG1574" s="2218"/>
      <c r="AH1574" s="2219"/>
      <c r="AI1574" s="2223"/>
      <c r="AJ1574" s="2224"/>
      <c r="AK1574" s="2225"/>
      <c r="AL1574" s="2229"/>
      <c r="AM1574" s="2230"/>
      <c r="AN1574" s="2230"/>
      <c r="AO1574" s="2230"/>
      <c r="AP1574" s="2230"/>
      <c r="AQ1574" s="2230"/>
      <c r="AR1574" s="2230"/>
      <c r="AS1574" s="2231"/>
      <c r="AT1574" s="2077"/>
      <c r="AU1574" s="2077"/>
      <c r="AV1574" s="2077"/>
      <c r="AW1574" s="2077"/>
      <c r="AX1574" s="2077"/>
      <c r="AY1574" s="2077"/>
      <c r="AZ1574" s="2077"/>
      <c r="BA1574" s="2077"/>
      <c r="BB1574" s="2077"/>
      <c r="BC1574" s="2077"/>
      <c r="BD1574" s="2077"/>
      <c r="BE1574" s="2198"/>
      <c r="BF1574" s="2196"/>
      <c r="BG1574" s="2201"/>
      <c r="BH1574" s="1530"/>
      <c r="BI1574" s="1530"/>
      <c r="BJ1574" s="1530"/>
      <c r="BK1574" s="1530"/>
      <c r="BL1574" s="1530"/>
      <c r="BM1574" s="1530"/>
      <c r="BN1574" s="1530"/>
      <c r="BO1574" s="1530"/>
      <c r="BP1574" s="1530"/>
      <c r="BQ1574" s="1530"/>
      <c r="BR1574" s="2205"/>
      <c r="BS1574" s="2206"/>
      <c r="BT1574" s="2206"/>
      <c r="BU1574" s="2206"/>
      <c r="BV1574" s="2206"/>
      <c r="BW1574" s="2206"/>
      <c r="BX1574" s="2206"/>
      <c r="BY1574" s="2206"/>
      <c r="BZ1574" s="2207"/>
      <c r="CA1574" s="1632"/>
      <c r="CB1574" s="1632"/>
      <c r="CC1574" s="1632"/>
      <c r="CD1574" s="2210"/>
      <c r="CE1574" s="76"/>
      <c r="CF1574" s="76"/>
      <c r="CG1574" s="77"/>
      <c r="CH1574" s="77"/>
      <c r="CN1574" s="85"/>
      <c r="CO1574" s="85"/>
      <c r="CP1574" s="85"/>
      <c r="CQ1574" s="85"/>
      <c r="CR1574" s="85"/>
      <c r="CS1574" s="85"/>
      <c r="CT1574" s="85"/>
      <c r="CU1574" s="85"/>
      <c r="CV1574" s="85"/>
    </row>
    <row r="1575" spans="1:100" ht="16.5" customHeight="1" x14ac:dyDescent="0.2">
      <c r="A1575" s="132" t="str">
        <f>+IF('⑧一覧からの作成用データ（異動届）'!$AC$58="印刷ＯＫ→",1,"")</f>
        <v/>
      </c>
      <c r="B1575" s="2413"/>
      <c r="C1575" s="2413"/>
      <c r="D1575" s="2396"/>
      <c r="E1575" s="2396"/>
      <c r="F1575" s="2413"/>
      <c r="G1575" s="2413"/>
      <c r="H1575" s="2396"/>
      <c r="I1575" s="2396"/>
      <c r="J1575" s="486"/>
      <c r="K1575" s="2213"/>
      <c r="L1575" s="2213"/>
      <c r="M1575" s="2213"/>
      <c r="N1575" s="2168" t="s">
        <v>21</v>
      </c>
      <c r="O1575" s="2169"/>
      <c r="P1575" s="2169"/>
      <c r="Q1575" s="2169"/>
      <c r="R1575" s="2169"/>
      <c r="S1575" s="2169"/>
      <c r="T1575" s="2170"/>
      <c r="U1575" s="2177" t="s">
        <v>461</v>
      </c>
      <c r="V1575" s="2178"/>
      <c r="W1575" s="2179"/>
      <c r="X1575" s="2179"/>
      <c r="Y1575" s="2179"/>
      <c r="Z1575" s="2179"/>
      <c r="AA1575" s="2179"/>
      <c r="AB1575" s="2179"/>
      <c r="AC1575" s="2179"/>
      <c r="AD1575" s="2179"/>
      <c r="AE1575" s="63"/>
      <c r="AF1575" s="63"/>
      <c r="AG1575" s="63"/>
      <c r="AH1575" s="63"/>
      <c r="AI1575" s="63"/>
      <c r="AJ1575" s="63"/>
      <c r="AK1575" s="63"/>
      <c r="AL1575" s="63"/>
      <c r="AM1575" s="63"/>
      <c r="AN1575" s="63"/>
      <c r="AO1575" s="64"/>
      <c r="AP1575" s="2180" t="s">
        <v>38</v>
      </c>
      <c r="AQ1575" s="2181"/>
      <c r="AR1575" s="2073" t="s">
        <v>33</v>
      </c>
      <c r="AS1575" s="2074"/>
      <c r="AT1575" s="2077"/>
      <c r="AU1575" s="2077"/>
      <c r="AV1575" s="2077"/>
      <c r="AW1575" s="2077"/>
      <c r="AX1575" s="2077"/>
      <c r="AY1575" s="2077"/>
      <c r="AZ1575" s="2077"/>
      <c r="BA1575" s="2077"/>
      <c r="BB1575" s="2077"/>
      <c r="BC1575" s="2077"/>
      <c r="BD1575" s="2077"/>
      <c r="BE1575" s="2077"/>
      <c r="BF1575" s="2078"/>
      <c r="BG1575" s="57"/>
      <c r="BH1575" s="76"/>
      <c r="BI1575" s="76"/>
      <c r="BJ1575" s="2057" t="str">
        <f>'⑧一覧からの作成用データ（異動届）'!$X$58&amp;""</f>
        <v/>
      </c>
      <c r="BK1575" s="2058"/>
      <c r="BL1575" s="2058"/>
      <c r="BM1575" s="2058"/>
      <c r="BN1575" s="2058"/>
      <c r="BO1575" s="2059"/>
      <c r="BP1575" s="1720" t="s">
        <v>311</v>
      </c>
      <c r="BQ1575" s="2063"/>
      <c r="BR1575" s="2063"/>
      <c r="BS1575" s="2063"/>
      <c r="BT1575" s="2063"/>
      <c r="BU1575" s="2063"/>
      <c r="BV1575" s="2063"/>
      <c r="BW1575" s="2063"/>
      <c r="BX1575" s="2063"/>
      <c r="BY1575" s="2063"/>
      <c r="BZ1575" s="2063"/>
      <c r="CA1575" s="2063"/>
      <c r="CB1575" s="2063"/>
      <c r="CC1575" s="2063"/>
      <c r="CD1575" s="2064"/>
      <c r="CE1575" s="76"/>
      <c r="CF1575" s="76"/>
      <c r="CG1575" s="77"/>
      <c r="CH1575" s="77"/>
      <c r="CN1575" s="85"/>
      <c r="CO1575" s="85"/>
      <c r="CP1575" s="85"/>
      <c r="CQ1575" s="85"/>
      <c r="CR1575" s="85"/>
      <c r="CS1575" s="85"/>
    </row>
    <row r="1576" spans="1:100" ht="16.5" customHeight="1" thickBot="1" x14ac:dyDescent="0.25">
      <c r="A1576" s="132" t="str">
        <f>+IF('⑧一覧からの作成用データ（異動届）'!$AC$58="印刷ＯＫ→",1,"")</f>
        <v/>
      </c>
      <c r="B1576" s="2413"/>
      <c r="C1576" s="2413"/>
      <c r="D1576" s="2396"/>
      <c r="E1576" s="2396"/>
      <c r="F1576" s="2413"/>
      <c r="G1576" s="2413"/>
      <c r="H1576" s="2396"/>
      <c r="I1576" s="2396"/>
      <c r="J1576" s="486"/>
      <c r="K1576" s="2213"/>
      <c r="L1576" s="2213"/>
      <c r="M1576" s="2213"/>
      <c r="N1576" s="2171"/>
      <c r="O1576" s="2172"/>
      <c r="P1576" s="2172"/>
      <c r="Q1576" s="2172"/>
      <c r="R1576" s="2172"/>
      <c r="S1576" s="2172"/>
      <c r="T1576" s="2173"/>
      <c r="U1576" s="2067"/>
      <c r="V1576" s="2068"/>
      <c r="W1576" s="2068"/>
      <c r="X1576" s="2068"/>
      <c r="Y1576" s="2068"/>
      <c r="Z1576" s="2068"/>
      <c r="AA1576" s="2068"/>
      <c r="AB1576" s="2068"/>
      <c r="AC1576" s="2068"/>
      <c r="AD1576" s="2068"/>
      <c r="AE1576" s="2068"/>
      <c r="AF1576" s="2068"/>
      <c r="AG1576" s="2068"/>
      <c r="AH1576" s="2068"/>
      <c r="AI1576" s="2068"/>
      <c r="AJ1576" s="2068"/>
      <c r="AK1576" s="2068"/>
      <c r="AL1576" s="2068"/>
      <c r="AM1576" s="2068"/>
      <c r="AN1576" s="2068"/>
      <c r="AO1576" s="2069"/>
      <c r="AP1576" s="2182"/>
      <c r="AQ1576" s="2183"/>
      <c r="AR1576" s="2075"/>
      <c r="AS1576" s="2076"/>
      <c r="AT1576" s="2077"/>
      <c r="AU1576" s="2077"/>
      <c r="AV1576" s="2077"/>
      <c r="AW1576" s="2077"/>
      <c r="AX1576" s="2077"/>
      <c r="AY1576" s="2077"/>
      <c r="AZ1576" s="2077"/>
      <c r="BA1576" s="2077"/>
      <c r="BB1576" s="2077"/>
      <c r="BC1576" s="2077"/>
      <c r="BD1576" s="2077"/>
      <c r="BE1576" s="2077"/>
      <c r="BF1576" s="2078"/>
      <c r="BG1576" s="57"/>
      <c r="BH1576" s="76"/>
      <c r="BI1576" s="76"/>
      <c r="BJ1576" s="2060"/>
      <c r="BK1576" s="2061"/>
      <c r="BL1576" s="2061"/>
      <c r="BM1576" s="2061"/>
      <c r="BN1576" s="2061"/>
      <c r="BO1576" s="2062"/>
      <c r="BP1576" s="2063"/>
      <c r="BQ1576" s="2063"/>
      <c r="BR1576" s="2063"/>
      <c r="BS1576" s="2063"/>
      <c r="BT1576" s="2063"/>
      <c r="BU1576" s="2063"/>
      <c r="BV1576" s="2063"/>
      <c r="BW1576" s="2063"/>
      <c r="BX1576" s="2063"/>
      <c r="BY1576" s="2063"/>
      <c r="BZ1576" s="2063"/>
      <c r="CA1576" s="2063"/>
      <c r="CB1576" s="2063"/>
      <c r="CC1576" s="2063"/>
      <c r="CD1576" s="2064"/>
      <c r="CE1576" s="76"/>
      <c r="CF1576" s="76"/>
      <c r="CG1576" s="77"/>
      <c r="CH1576" s="77"/>
      <c r="CN1576" s="85"/>
      <c r="CO1576" s="85"/>
      <c r="CP1576" s="85"/>
      <c r="CQ1576" s="85"/>
      <c r="CR1576" s="85"/>
      <c r="CS1576" s="85"/>
    </row>
    <row r="1577" spans="1:100" ht="16.5" customHeight="1" thickBot="1" x14ac:dyDescent="0.25">
      <c r="A1577" s="132" t="str">
        <f>+IF('⑧一覧からの作成用データ（異動届）'!$AC$58="印刷ＯＫ→",1,"")</f>
        <v/>
      </c>
      <c r="B1577" s="2413"/>
      <c r="C1577" s="2413"/>
      <c r="D1577" s="2396"/>
      <c r="E1577" s="2396"/>
      <c r="F1577" s="2413"/>
      <c r="G1577" s="2413"/>
      <c r="H1577" s="2396"/>
      <c r="I1577" s="2396"/>
      <c r="J1577" s="486"/>
      <c r="K1577" s="2213"/>
      <c r="L1577" s="2213"/>
      <c r="M1577" s="2213"/>
      <c r="N1577" s="2174"/>
      <c r="O1577" s="2175"/>
      <c r="P1577" s="2175"/>
      <c r="Q1577" s="2175"/>
      <c r="R1577" s="2175"/>
      <c r="S1577" s="2175"/>
      <c r="T1577" s="2176"/>
      <c r="U1577" s="2070"/>
      <c r="V1577" s="2071"/>
      <c r="W1577" s="2071"/>
      <c r="X1577" s="2071"/>
      <c r="Y1577" s="2071"/>
      <c r="Z1577" s="2071"/>
      <c r="AA1577" s="2071"/>
      <c r="AB1577" s="2071"/>
      <c r="AC1577" s="2071"/>
      <c r="AD1577" s="2071"/>
      <c r="AE1577" s="2071"/>
      <c r="AF1577" s="2071"/>
      <c r="AG1577" s="2071"/>
      <c r="AH1577" s="2071"/>
      <c r="AI1577" s="2071"/>
      <c r="AJ1577" s="2071"/>
      <c r="AK1577" s="2071"/>
      <c r="AL1577" s="2071"/>
      <c r="AM1577" s="2071"/>
      <c r="AN1577" s="2071"/>
      <c r="AO1577" s="2072"/>
      <c r="AP1577" s="2182"/>
      <c r="AQ1577" s="2183"/>
      <c r="AR1577" s="2073" t="s">
        <v>3</v>
      </c>
      <c r="AS1577" s="2074"/>
      <c r="AT1577" s="2077"/>
      <c r="AU1577" s="2077"/>
      <c r="AV1577" s="2077"/>
      <c r="AW1577" s="2077"/>
      <c r="AX1577" s="2077"/>
      <c r="AY1577" s="2077"/>
      <c r="AZ1577" s="2077"/>
      <c r="BA1577" s="2077"/>
      <c r="BB1577" s="2077"/>
      <c r="BC1577" s="2077"/>
      <c r="BD1577" s="2077"/>
      <c r="BE1577" s="2077"/>
      <c r="BF1577" s="2078"/>
      <c r="BG1577" s="58"/>
      <c r="BH1577" s="59"/>
      <c r="BI1577" s="59"/>
      <c r="BJ1577" s="59"/>
      <c r="BK1577" s="59"/>
      <c r="BL1577" s="59"/>
      <c r="BM1577" s="59"/>
      <c r="BN1577" s="59"/>
      <c r="BO1577" s="59"/>
      <c r="BP1577" s="2065"/>
      <c r="BQ1577" s="2065"/>
      <c r="BR1577" s="2065"/>
      <c r="BS1577" s="2065"/>
      <c r="BT1577" s="2065"/>
      <c r="BU1577" s="2065"/>
      <c r="BV1577" s="2065"/>
      <c r="BW1577" s="2065"/>
      <c r="BX1577" s="2065"/>
      <c r="BY1577" s="2065"/>
      <c r="BZ1577" s="2065"/>
      <c r="CA1577" s="2065"/>
      <c r="CB1577" s="2065"/>
      <c r="CC1577" s="2065"/>
      <c r="CD1577" s="2066"/>
      <c r="CE1577" s="76"/>
      <c r="CF1577" s="76"/>
      <c r="CG1577" s="77"/>
      <c r="CH1577" s="77"/>
      <c r="CN1577" s="85"/>
      <c r="CO1577" s="85"/>
      <c r="CP1577" s="85"/>
      <c r="CQ1577" s="85"/>
      <c r="CR1577" s="85"/>
      <c r="CS1577" s="85"/>
      <c r="CT1577" s="85"/>
      <c r="CU1577" s="85"/>
      <c r="CV1577" s="85"/>
    </row>
    <row r="1578" spans="1:100" ht="16.5" customHeight="1" thickBot="1" x14ac:dyDescent="0.25">
      <c r="A1578" s="132" t="str">
        <f>+IF('⑧一覧からの作成用データ（異動届）'!$AC$58="印刷ＯＫ→",1,"")</f>
        <v/>
      </c>
      <c r="B1578" s="2413"/>
      <c r="C1578" s="2413"/>
      <c r="D1578" s="2396"/>
      <c r="E1578" s="2396"/>
      <c r="F1578" s="2413"/>
      <c r="G1578" s="2413"/>
      <c r="H1578" s="2396"/>
      <c r="I1578" s="2396"/>
      <c r="J1578" s="486"/>
      <c r="K1578" s="2213"/>
      <c r="L1578" s="2213"/>
      <c r="M1578" s="2213"/>
      <c r="N1578" s="1529" t="s">
        <v>36</v>
      </c>
      <c r="O1578" s="2079"/>
      <c r="P1578" s="2079"/>
      <c r="Q1578" s="2079"/>
      <c r="R1578" s="2079"/>
      <c r="S1578" s="2079"/>
      <c r="T1578" s="2080"/>
      <c r="U1578" s="2081"/>
      <c r="V1578" s="2082"/>
      <c r="W1578" s="2082"/>
      <c r="X1578" s="2082"/>
      <c r="Y1578" s="2082"/>
      <c r="Z1578" s="2082"/>
      <c r="AA1578" s="2082"/>
      <c r="AB1578" s="2082"/>
      <c r="AC1578" s="2082"/>
      <c r="AD1578" s="2082"/>
      <c r="AE1578" s="2082"/>
      <c r="AF1578" s="2082"/>
      <c r="AG1578" s="2082"/>
      <c r="AH1578" s="2082"/>
      <c r="AI1578" s="2082"/>
      <c r="AJ1578" s="2082"/>
      <c r="AK1578" s="2082"/>
      <c r="AL1578" s="2082"/>
      <c r="AM1578" s="2082"/>
      <c r="AN1578" s="2082"/>
      <c r="AO1578" s="2083"/>
      <c r="AP1578" s="2182"/>
      <c r="AQ1578" s="2183"/>
      <c r="AR1578" s="2075"/>
      <c r="AS1578" s="2076"/>
      <c r="AT1578" s="2077"/>
      <c r="AU1578" s="2077"/>
      <c r="AV1578" s="2077"/>
      <c r="AW1578" s="2077"/>
      <c r="AX1578" s="2077"/>
      <c r="AY1578" s="2077"/>
      <c r="AZ1578" s="2077"/>
      <c r="BA1578" s="2077"/>
      <c r="BB1578" s="2077"/>
      <c r="BC1578" s="2077"/>
      <c r="BD1578" s="2077"/>
      <c r="BE1578" s="2077"/>
      <c r="BF1578" s="2078"/>
      <c r="BG1578" s="2165" t="s">
        <v>34</v>
      </c>
      <c r="BH1578" s="1564"/>
      <c r="BI1578" s="1564"/>
      <c r="BJ1578" s="1564"/>
      <c r="BK1578" s="1564"/>
      <c r="BL1578" s="1564"/>
      <c r="BM1578" s="1564"/>
      <c r="BN1578" s="1564"/>
      <c r="BO1578" s="1565"/>
      <c r="BP1578" s="2166"/>
      <c r="BQ1578" s="714"/>
      <c r="BR1578" s="714"/>
      <c r="BS1578" s="714"/>
      <c r="BT1578" s="714"/>
      <c r="BU1578" s="714"/>
      <c r="BV1578" s="714"/>
      <c r="BW1578" s="714"/>
      <c r="BX1578" s="714"/>
      <c r="BY1578" s="714"/>
      <c r="BZ1578" s="714"/>
      <c r="CA1578" s="714"/>
      <c r="CB1578" s="714"/>
      <c r="CC1578" s="714"/>
      <c r="CD1578" s="2167"/>
      <c r="CE1578" s="76"/>
      <c r="CF1578" s="76"/>
      <c r="CG1578" s="77"/>
      <c r="CH1578" s="77"/>
      <c r="CN1578" s="85"/>
      <c r="CO1578" s="85"/>
      <c r="CP1578" s="85"/>
      <c r="CQ1578" s="85"/>
      <c r="CR1578" s="85"/>
      <c r="CS1578" s="85"/>
      <c r="CT1578" s="85"/>
      <c r="CU1578" s="85"/>
      <c r="CV1578" s="85"/>
    </row>
    <row r="1579" spans="1:100" ht="16.5" customHeight="1" x14ac:dyDescent="0.2">
      <c r="A1579" s="132" t="str">
        <f>+IF('⑧一覧からの作成用データ（異動届）'!$AC$58="印刷ＯＫ→",1,"")</f>
        <v/>
      </c>
      <c r="B1579" s="2413"/>
      <c r="C1579" s="2413"/>
      <c r="D1579" s="2396"/>
      <c r="E1579" s="2396"/>
      <c r="F1579" s="2413"/>
      <c r="G1579" s="2413"/>
      <c r="H1579" s="2396"/>
      <c r="I1579" s="2396"/>
      <c r="J1579" s="486"/>
      <c r="K1579" s="2213"/>
      <c r="L1579" s="2213"/>
      <c r="M1579" s="2213"/>
      <c r="N1579" s="2186" t="s">
        <v>37</v>
      </c>
      <c r="O1579" s="2187"/>
      <c r="P1579" s="2187"/>
      <c r="Q1579" s="2187"/>
      <c r="R1579" s="2187"/>
      <c r="S1579" s="2187"/>
      <c r="T1579" s="2188"/>
      <c r="U1579" s="2192"/>
      <c r="V1579" s="2193"/>
      <c r="W1579" s="2193"/>
      <c r="X1579" s="2193"/>
      <c r="Y1579" s="2193"/>
      <c r="Z1579" s="2193"/>
      <c r="AA1579" s="2193"/>
      <c r="AB1579" s="2193"/>
      <c r="AC1579" s="2193"/>
      <c r="AD1579" s="2193"/>
      <c r="AE1579" s="2193"/>
      <c r="AF1579" s="2193"/>
      <c r="AG1579" s="2193"/>
      <c r="AH1579" s="2193"/>
      <c r="AI1579" s="2193"/>
      <c r="AJ1579" s="2193"/>
      <c r="AK1579" s="2193"/>
      <c r="AL1579" s="2193"/>
      <c r="AM1579" s="2193"/>
      <c r="AN1579" s="2193"/>
      <c r="AO1579" s="2194"/>
      <c r="AP1579" s="2182"/>
      <c r="AQ1579" s="2183"/>
      <c r="AR1579" s="2073" t="s">
        <v>4</v>
      </c>
      <c r="AS1579" s="2074"/>
      <c r="AT1579" s="2178"/>
      <c r="AU1579" s="2195"/>
      <c r="AV1579" s="2195"/>
      <c r="AW1579" s="2195"/>
      <c r="AX1579" s="2195"/>
      <c r="AY1579" s="2195"/>
      <c r="AZ1579" s="2195"/>
      <c r="BA1579" s="2195"/>
      <c r="BB1579" s="2195"/>
      <c r="BC1579" s="2195"/>
      <c r="BD1579" s="2195"/>
      <c r="BE1579" s="2195"/>
      <c r="BF1579" s="2195"/>
      <c r="BG1579" s="1640" t="s">
        <v>309</v>
      </c>
      <c r="BH1579" s="1590"/>
      <c r="BI1579" s="1590"/>
      <c r="BJ1579" s="1590"/>
      <c r="BK1579" s="1590"/>
      <c r="BL1579" s="1590"/>
      <c r="BM1579" s="1590"/>
      <c r="BN1579" s="1590"/>
      <c r="BO1579" s="2039"/>
      <c r="BP1579" s="2041"/>
      <c r="BQ1579" s="2042"/>
      <c r="BR1579" s="2042"/>
      <c r="BS1579" s="2043"/>
      <c r="BT1579" s="2047" t="s">
        <v>41</v>
      </c>
      <c r="BU1579" s="2048"/>
      <c r="BV1579" s="2048"/>
      <c r="BW1579" s="2051" t="s">
        <v>42</v>
      </c>
      <c r="BX1579" s="2051"/>
      <c r="BY1579" s="2051"/>
      <c r="BZ1579" s="2051"/>
      <c r="CA1579" s="2051" t="s">
        <v>43</v>
      </c>
      <c r="CB1579" s="2051"/>
      <c r="CC1579" s="2051"/>
      <c r="CD1579" s="2053"/>
      <c r="CE1579" s="76"/>
      <c r="CF1579" s="76"/>
      <c r="CG1579" s="77"/>
      <c r="CH1579" s="77"/>
      <c r="CN1579" s="85"/>
      <c r="CO1579" s="85"/>
      <c r="CP1579" s="85"/>
      <c r="CQ1579" s="85"/>
      <c r="CR1579" s="85"/>
      <c r="CS1579" s="85"/>
      <c r="CT1579" s="85"/>
      <c r="CU1579" s="85"/>
      <c r="CV1579" s="85"/>
    </row>
    <row r="1580" spans="1:100" ht="12" customHeight="1" thickBot="1" x14ac:dyDescent="0.25">
      <c r="A1580" s="132" t="str">
        <f>+IF('⑧一覧からの作成用データ（異動届）'!$AC$58="印刷ＯＫ→",1,"")</f>
        <v/>
      </c>
      <c r="B1580" s="2413"/>
      <c r="C1580" s="2413"/>
      <c r="D1580" s="2396"/>
      <c r="E1580" s="2396"/>
      <c r="F1580" s="2413"/>
      <c r="G1580" s="2413"/>
      <c r="H1580" s="2396"/>
      <c r="I1580" s="2396"/>
      <c r="J1580" s="486"/>
      <c r="K1580" s="2213"/>
      <c r="L1580" s="2213"/>
      <c r="M1580" s="2213"/>
      <c r="N1580" s="2189"/>
      <c r="O1580" s="2190"/>
      <c r="P1580" s="2190"/>
      <c r="Q1580" s="2190"/>
      <c r="R1580" s="2190"/>
      <c r="S1580" s="2190"/>
      <c r="T1580" s="2191"/>
      <c r="U1580" s="2070"/>
      <c r="V1580" s="2071"/>
      <c r="W1580" s="2071"/>
      <c r="X1580" s="2071"/>
      <c r="Y1580" s="2071"/>
      <c r="Z1580" s="2071"/>
      <c r="AA1580" s="2071"/>
      <c r="AB1580" s="2071"/>
      <c r="AC1580" s="2071"/>
      <c r="AD1580" s="2071"/>
      <c r="AE1580" s="2071"/>
      <c r="AF1580" s="2071"/>
      <c r="AG1580" s="2071"/>
      <c r="AH1580" s="2071"/>
      <c r="AI1580" s="2071"/>
      <c r="AJ1580" s="2071"/>
      <c r="AK1580" s="2071"/>
      <c r="AL1580" s="2071"/>
      <c r="AM1580" s="2071"/>
      <c r="AN1580" s="2071"/>
      <c r="AO1580" s="2072"/>
      <c r="AP1580" s="2184"/>
      <c r="AQ1580" s="2185"/>
      <c r="AR1580" s="2075"/>
      <c r="AS1580" s="2076"/>
      <c r="AT1580" s="2196"/>
      <c r="AU1580" s="2197"/>
      <c r="AV1580" s="2197"/>
      <c r="AW1580" s="2197"/>
      <c r="AX1580" s="2197"/>
      <c r="AY1580" s="2197"/>
      <c r="AZ1580" s="2197"/>
      <c r="BA1580" s="2197"/>
      <c r="BB1580" s="2197"/>
      <c r="BC1580" s="2197"/>
      <c r="BD1580" s="2197"/>
      <c r="BE1580" s="2197"/>
      <c r="BF1580" s="2197"/>
      <c r="BG1580" s="1637"/>
      <c r="BH1580" s="1638"/>
      <c r="BI1580" s="1638"/>
      <c r="BJ1580" s="1638"/>
      <c r="BK1580" s="1638"/>
      <c r="BL1580" s="1638"/>
      <c r="BM1580" s="1638"/>
      <c r="BN1580" s="1638"/>
      <c r="BO1580" s="2040"/>
      <c r="BP1580" s="2044"/>
      <c r="BQ1580" s="2045"/>
      <c r="BR1580" s="2045"/>
      <c r="BS1580" s="2046"/>
      <c r="BT1580" s="2049"/>
      <c r="BU1580" s="2050"/>
      <c r="BV1580" s="2050"/>
      <c r="BW1580" s="2052"/>
      <c r="BX1580" s="2052"/>
      <c r="BY1580" s="2052"/>
      <c r="BZ1580" s="2052"/>
      <c r="CA1580" s="2052"/>
      <c r="CB1580" s="2052"/>
      <c r="CC1580" s="2052"/>
      <c r="CD1580" s="2054"/>
      <c r="CE1580" s="76"/>
      <c r="CF1580" s="76"/>
      <c r="CG1580" s="77"/>
      <c r="CH1580" s="77"/>
      <c r="CN1580" s="85"/>
      <c r="CO1580" s="85"/>
      <c r="CP1580" s="85"/>
      <c r="CQ1580" s="85"/>
      <c r="CR1580" s="85"/>
      <c r="CS1580" s="85"/>
      <c r="CT1580" s="85"/>
      <c r="CU1580" s="85"/>
      <c r="CV1580" s="85"/>
    </row>
    <row r="1581" spans="1:100" ht="6.75" customHeight="1" x14ac:dyDescent="0.2">
      <c r="A1581" s="132" t="str">
        <f>+IF('⑧一覧からの作成用データ（異動届）'!$AC$58="印刷ＯＫ→",1,"")</f>
        <v/>
      </c>
      <c r="B1581" s="2413"/>
      <c r="C1581" s="2413"/>
      <c r="D1581" s="2396"/>
      <c r="E1581" s="2396"/>
      <c r="F1581" s="2413"/>
      <c r="G1581" s="2413"/>
      <c r="H1581" s="2396"/>
      <c r="I1581" s="2396"/>
      <c r="J1581" s="486"/>
      <c r="K1581" s="2055" t="s">
        <v>79</v>
      </c>
      <c r="L1581" s="2055"/>
      <c r="M1581" s="2055"/>
      <c r="N1581" s="2055"/>
      <c r="O1581" s="2055"/>
      <c r="P1581" s="2055"/>
      <c r="Q1581" s="2055"/>
      <c r="R1581" s="2055"/>
      <c r="S1581" s="2055"/>
      <c r="T1581" s="2055"/>
      <c r="U1581" s="2055"/>
      <c r="V1581" s="2055"/>
      <c r="W1581" s="2055"/>
      <c r="X1581" s="2055"/>
      <c r="Y1581" s="2055"/>
      <c r="Z1581" s="2055"/>
      <c r="AA1581" s="2055"/>
      <c r="AB1581" s="2055"/>
      <c r="AC1581" s="2055"/>
      <c r="AD1581" s="2055"/>
      <c r="AE1581" s="2055"/>
      <c r="AF1581" s="2055"/>
      <c r="AG1581" s="2055"/>
      <c r="AH1581" s="2055"/>
      <c r="AI1581" s="2055"/>
      <c r="AJ1581" s="2055"/>
      <c r="AK1581" s="2055"/>
      <c r="AL1581" s="2055"/>
      <c r="AM1581" s="2055"/>
      <c r="AN1581" s="2055"/>
      <c r="AO1581" s="2055"/>
      <c r="AP1581" s="2055"/>
      <c r="AQ1581" s="2055"/>
      <c r="AR1581" s="2055"/>
      <c r="AS1581" s="2055"/>
      <c r="AT1581" s="2055"/>
      <c r="AU1581" s="2055"/>
      <c r="AV1581" s="2055"/>
      <c r="AW1581" s="2055"/>
      <c r="AX1581" s="2055"/>
      <c r="AY1581" s="2055"/>
      <c r="AZ1581" s="2055"/>
      <c r="BA1581" s="2055"/>
      <c r="BB1581" s="2055"/>
      <c r="BC1581" s="2055"/>
      <c r="BD1581" s="2055"/>
      <c r="BE1581" s="2055"/>
      <c r="BF1581" s="2055"/>
      <c r="BG1581" s="60"/>
      <c r="BH1581" s="60"/>
      <c r="BI1581" s="60"/>
      <c r="BJ1581" s="60"/>
      <c r="BK1581" s="61"/>
      <c r="BL1581" s="76"/>
      <c r="BM1581" s="76"/>
      <c r="BN1581" s="76"/>
      <c r="BO1581" s="76"/>
      <c r="BP1581" s="76"/>
      <c r="BQ1581" s="76"/>
      <c r="BR1581" s="76"/>
      <c r="BS1581" s="76"/>
      <c r="BT1581" s="76"/>
      <c r="BU1581" s="76"/>
      <c r="BV1581" s="76"/>
      <c r="BW1581" s="76"/>
      <c r="BX1581" s="76"/>
      <c r="BY1581" s="76"/>
      <c r="BZ1581" s="76"/>
      <c r="CA1581" s="76"/>
      <c r="CB1581" s="76"/>
      <c r="CC1581" s="76"/>
      <c r="CD1581" s="76"/>
      <c r="CE1581" s="76"/>
      <c r="CF1581" s="76"/>
      <c r="CG1581" s="77"/>
      <c r="CH1581" s="77"/>
      <c r="CN1581" s="85"/>
      <c r="CO1581" s="85"/>
      <c r="CP1581" s="85"/>
      <c r="CQ1581" s="85"/>
      <c r="CR1581" s="85"/>
      <c r="CS1581" s="85"/>
      <c r="CT1581" s="85"/>
      <c r="CU1581" s="85"/>
      <c r="CV1581" s="85"/>
    </row>
    <row r="1582" spans="1:100" ht="13.5" customHeight="1" thickBot="1" x14ac:dyDescent="0.25">
      <c r="A1582" s="132" t="str">
        <f>+IF('⑧一覧からの作成用データ（異動届）'!$AC$58="印刷ＯＫ→",1,"")</f>
        <v/>
      </c>
      <c r="B1582" s="2413"/>
      <c r="C1582" s="2413"/>
      <c r="D1582" s="2396"/>
      <c r="E1582" s="2396"/>
      <c r="F1582" s="2413"/>
      <c r="G1582" s="2413"/>
      <c r="H1582" s="2396"/>
      <c r="I1582" s="2396"/>
      <c r="J1582" s="486"/>
      <c r="K1582" s="2056"/>
      <c r="L1582" s="2056"/>
      <c r="M1582" s="2056"/>
      <c r="N1582" s="2056"/>
      <c r="O1582" s="2056"/>
      <c r="P1582" s="2056"/>
      <c r="Q1582" s="2056"/>
      <c r="R1582" s="2056"/>
      <c r="S1582" s="2056"/>
      <c r="T1582" s="2056"/>
      <c r="U1582" s="2056"/>
      <c r="V1582" s="2056"/>
      <c r="W1582" s="2056"/>
      <c r="X1582" s="2056"/>
      <c r="Y1582" s="2056"/>
      <c r="Z1582" s="2056"/>
      <c r="AA1582" s="2056"/>
      <c r="AB1582" s="2056"/>
      <c r="AC1582" s="2056"/>
      <c r="AD1582" s="2056"/>
      <c r="AE1582" s="2056"/>
      <c r="AF1582" s="2056"/>
      <c r="AG1582" s="2056"/>
      <c r="AH1582" s="2056"/>
      <c r="AI1582" s="2056"/>
      <c r="AJ1582" s="2056"/>
      <c r="AK1582" s="2056"/>
      <c r="AL1582" s="2056"/>
      <c r="AM1582" s="2056"/>
      <c r="AN1582" s="2056"/>
      <c r="AO1582" s="2056"/>
      <c r="AP1582" s="2056"/>
      <c r="AQ1582" s="2056"/>
      <c r="AR1582" s="2056"/>
      <c r="AS1582" s="2056"/>
      <c r="AT1582" s="2056"/>
      <c r="AU1582" s="2056"/>
      <c r="AV1582" s="2056"/>
      <c r="AW1582" s="2056"/>
      <c r="AX1582" s="2056"/>
      <c r="AY1582" s="2056"/>
      <c r="AZ1582" s="2056"/>
      <c r="BA1582" s="2056"/>
      <c r="BB1582" s="2056"/>
      <c r="BC1582" s="2056"/>
      <c r="BD1582" s="2056"/>
      <c r="BE1582" s="2056"/>
      <c r="BF1582" s="2056"/>
      <c r="BG1582" s="60"/>
      <c r="BH1582" s="60"/>
      <c r="BI1582" s="60"/>
      <c r="BJ1582" s="60"/>
      <c r="BK1582" s="62"/>
      <c r="BL1582" s="62"/>
      <c r="BM1582" s="62"/>
      <c r="BN1582" s="62"/>
      <c r="BO1582" s="62"/>
      <c r="BP1582" s="62"/>
      <c r="BQ1582" s="62"/>
      <c r="BR1582" s="62"/>
      <c r="BS1582" s="62"/>
      <c r="BT1582" s="62"/>
      <c r="BU1582" s="62"/>
      <c r="BV1582" s="62"/>
      <c r="BW1582" s="62"/>
      <c r="BX1582" s="62"/>
      <c r="BY1582" s="62"/>
      <c r="BZ1582" s="62"/>
      <c r="CA1582" s="62"/>
      <c r="CB1582" s="62"/>
      <c r="CC1582" s="62"/>
      <c r="CD1582" s="62"/>
      <c r="CE1582" s="76"/>
      <c r="CF1582" s="76"/>
      <c r="CG1582" s="91"/>
      <c r="CH1582" s="77"/>
      <c r="CN1582" s="85"/>
      <c r="CO1582" s="85"/>
      <c r="CP1582" s="85"/>
      <c r="CQ1582" s="85"/>
      <c r="CR1582" s="85"/>
      <c r="CS1582" s="85"/>
      <c r="CT1582" s="85"/>
      <c r="CU1582" s="85"/>
    </row>
    <row r="1583" spans="1:100" ht="11.25" customHeight="1" thickBot="1" x14ac:dyDescent="0.25">
      <c r="A1583" s="132" t="str">
        <f>+IF('⑧一覧からの作成用データ（異動届）'!$AC$58="印刷ＯＫ→",1,"")</f>
        <v/>
      </c>
      <c r="B1583" s="2413"/>
      <c r="C1583" s="2413"/>
      <c r="D1583" s="2396"/>
      <c r="E1583" s="2396"/>
      <c r="F1583" s="2413"/>
      <c r="G1583" s="2413"/>
      <c r="H1583" s="2396"/>
      <c r="I1583" s="2396"/>
      <c r="J1583" s="486"/>
      <c r="K1583" s="2152" t="s">
        <v>44</v>
      </c>
      <c r="L1583" s="2153"/>
      <c r="M1583" s="2153"/>
      <c r="N1583" s="2153"/>
      <c r="O1583" s="2154"/>
      <c r="P1583" s="2158" t="s">
        <v>46</v>
      </c>
      <c r="Q1583" s="2159"/>
      <c r="R1583" s="2159"/>
      <c r="S1583" s="2159"/>
      <c r="T1583" s="2159"/>
      <c r="U1583" s="2159"/>
      <c r="V1583" s="2159"/>
      <c r="W1583" s="2159"/>
      <c r="X1583" s="2117" t="str">
        <f>'⑧一覧からの作成用データ（異動届）'!$R$58&amp;""</f>
        <v/>
      </c>
      <c r="Y1583" s="2117"/>
      <c r="Z1583" s="2117"/>
      <c r="AA1583" s="2119" t="s">
        <v>48</v>
      </c>
      <c r="AB1583" s="2119"/>
      <c r="AC1583" s="2119"/>
      <c r="AD1583" s="2119"/>
      <c r="AE1583" s="2119"/>
      <c r="AF1583" s="2119"/>
      <c r="AG1583" s="2119"/>
      <c r="AH1583" s="2119"/>
      <c r="AI1583" s="2119"/>
      <c r="AJ1583" s="2119"/>
      <c r="AK1583" s="2119"/>
      <c r="AL1583" s="2119"/>
      <c r="AM1583" s="2119"/>
      <c r="AN1583" s="2119"/>
      <c r="AO1583" s="2119"/>
      <c r="AP1583" s="2119"/>
      <c r="AQ1583" s="2119"/>
      <c r="AR1583" s="2119"/>
      <c r="AS1583" s="2120"/>
      <c r="AT1583" s="2160" t="s">
        <v>50</v>
      </c>
      <c r="AU1583" s="2160"/>
      <c r="AV1583" s="2160"/>
      <c r="AW1583" s="2160"/>
      <c r="AX1583" s="2160"/>
      <c r="AY1583" s="2160"/>
      <c r="AZ1583" s="2161" t="s">
        <v>53</v>
      </c>
      <c r="BA1583" s="2162"/>
      <c r="BB1583" s="2162"/>
      <c r="BC1583" s="2162"/>
      <c r="BD1583" s="2162"/>
      <c r="BE1583" s="2162"/>
      <c r="BF1583" s="2162"/>
      <c r="BG1583" s="2162"/>
      <c r="BH1583" s="2162"/>
      <c r="BI1583" s="2162"/>
      <c r="BJ1583" s="2162"/>
      <c r="BK1583" s="2036" t="s">
        <v>54</v>
      </c>
      <c r="BL1583" s="2037"/>
      <c r="BM1583" s="2037"/>
      <c r="BN1583" s="2037"/>
      <c r="BO1583" s="2037"/>
      <c r="BP1583" s="2037"/>
      <c r="BQ1583" s="2037"/>
      <c r="BR1583" s="2037"/>
      <c r="BS1583" s="2037"/>
      <c r="BT1583" s="2037"/>
      <c r="BU1583" s="2037"/>
      <c r="BV1583" s="2037"/>
      <c r="BW1583" s="2037"/>
      <c r="BX1583" s="2037"/>
      <c r="BY1583" s="2037"/>
      <c r="BZ1583" s="2037"/>
      <c r="CA1583" s="2037"/>
      <c r="CB1583" s="2037"/>
      <c r="CC1583" s="2037"/>
      <c r="CD1583" s="2038"/>
      <c r="CE1583" s="90"/>
      <c r="CF1583" s="90"/>
      <c r="CG1583" s="91"/>
      <c r="CH1583" s="77"/>
      <c r="CN1583" s="85"/>
      <c r="CO1583" s="85"/>
      <c r="CP1583" s="85"/>
      <c r="CQ1583" s="85"/>
      <c r="CR1583" s="85"/>
      <c r="CS1583" s="85"/>
      <c r="CT1583" s="85"/>
      <c r="CU1583" s="85"/>
    </row>
    <row r="1584" spans="1:100" ht="11.25" customHeight="1" x14ac:dyDescent="0.2">
      <c r="A1584" s="132" t="str">
        <f>+IF('⑧一覧からの作成用データ（異動届）'!$AC$58="印刷ＯＫ→",1,"")</f>
        <v/>
      </c>
      <c r="B1584" s="2413"/>
      <c r="C1584" s="2413"/>
      <c r="D1584" s="2396"/>
      <c r="E1584" s="2396"/>
      <c r="F1584" s="2413"/>
      <c r="G1584" s="2413"/>
      <c r="H1584" s="2396"/>
      <c r="I1584" s="2396"/>
      <c r="J1584" s="486"/>
      <c r="K1584" s="2155"/>
      <c r="L1584" s="2156"/>
      <c r="M1584" s="2156"/>
      <c r="N1584" s="2156"/>
      <c r="O1584" s="2157"/>
      <c r="P1584" s="2145"/>
      <c r="Q1584" s="2146"/>
      <c r="R1584" s="2146"/>
      <c r="S1584" s="2146"/>
      <c r="T1584" s="2146"/>
      <c r="U1584" s="2146"/>
      <c r="V1584" s="2146"/>
      <c r="W1584" s="2146"/>
      <c r="X1584" s="2118"/>
      <c r="Y1584" s="2118"/>
      <c r="Z1584" s="2118"/>
      <c r="AA1584" s="2084"/>
      <c r="AB1584" s="2084"/>
      <c r="AC1584" s="2084"/>
      <c r="AD1584" s="2084"/>
      <c r="AE1584" s="2084"/>
      <c r="AF1584" s="2084"/>
      <c r="AG1584" s="2084"/>
      <c r="AH1584" s="2084"/>
      <c r="AI1584" s="2084"/>
      <c r="AJ1584" s="2084"/>
      <c r="AK1584" s="2084"/>
      <c r="AL1584" s="2084"/>
      <c r="AM1584" s="2084"/>
      <c r="AN1584" s="2084"/>
      <c r="AO1584" s="2084"/>
      <c r="AP1584" s="2084"/>
      <c r="AQ1584" s="2084"/>
      <c r="AR1584" s="2084"/>
      <c r="AS1584" s="2086"/>
      <c r="AT1584" s="2160"/>
      <c r="AU1584" s="2160"/>
      <c r="AV1584" s="2160"/>
      <c r="AW1584" s="2160"/>
      <c r="AX1584" s="2160"/>
      <c r="AY1584" s="2160"/>
      <c r="AZ1584" s="2163"/>
      <c r="BA1584" s="2164"/>
      <c r="BB1584" s="2164"/>
      <c r="BC1584" s="2164"/>
      <c r="BD1584" s="2164"/>
      <c r="BE1584" s="2164"/>
      <c r="BF1584" s="2164"/>
      <c r="BG1584" s="2164"/>
      <c r="BH1584" s="2164"/>
      <c r="BI1584" s="2164"/>
      <c r="BJ1584" s="2164"/>
      <c r="BK1584" s="51"/>
      <c r="BL1584" s="2123" t="str">
        <f>IF('⑧一覧からの作成用データ（異動届）'!$Z$58="","",'⑧一覧からの作成用データ（異動届）'!$Z$58)</f>
        <v/>
      </c>
      <c r="BM1584" s="2124"/>
      <c r="BN1584" s="2124"/>
      <c r="BO1584" s="2124"/>
      <c r="BP1584" s="2125"/>
      <c r="BQ1584" s="2132" t="s">
        <v>312</v>
      </c>
      <c r="BR1584" s="2133"/>
      <c r="BS1584" s="2133"/>
      <c r="BT1584" s="2133"/>
      <c r="BU1584" s="2133"/>
      <c r="BV1584" s="2133"/>
      <c r="BW1584" s="2133"/>
      <c r="BX1584" s="2133"/>
      <c r="BY1584" s="2133"/>
      <c r="BZ1584" s="2133"/>
      <c r="CA1584" s="2133"/>
      <c r="CB1584" s="2133"/>
      <c r="CC1584" s="2133"/>
      <c r="CD1584" s="2134"/>
      <c r="CE1584" s="90"/>
      <c r="CF1584" s="90"/>
      <c r="CG1584" s="91"/>
      <c r="CH1584" s="77"/>
    </row>
    <row r="1585" spans="1:100" ht="11.25" customHeight="1" x14ac:dyDescent="0.2">
      <c r="A1585" s="132" t="str">
        <f>+IF('⑧一覧からの作成用データ（異動届）'!$AC$58="印刷ＯＫ→",1,"")</f>
        <v/>
      </c>
      <c r="B1585" s="2413"/>
      <c r="C1585" s="2413"/>
      <c r="D1585" s="2396"/>
      <c r="E1585" s="2396"/>
      <c r="F1585" s="2413"/>
      <c r="G1585" s="2413"/>
      <c r="H1585" s="2396"/>
      <c r="I1585" s="2396"/>
      <c r="J1585" s="486"/>
      <c r="K1585" s="2139" t="s">
        <v>45</v>
      </c>
      <c r="L1585" s="2140"/>
      <c r="M1585" s="2140"/>
      <c r="N1585" s="2140"/>
      <c r="O1585" s="2141"/>
      <c r="P1585" s="2145" t="s">
        <v>47</v>
      </c>
      <c r="Q1585" s="2146"/>
      <c r="R1585" s="2146"/>
      <c r="S1585" s="2146"/>
      <c r="T1585" s="2146"/>
      <c r="U1585" s="2146"/>
      <c r="V1585" s="2146"/>
      <c r="W1585" s="2146"/>
      <c r="X1585" s="2085"/>
      <c r="Y1585" s="2085"/>
      <c r="Z1585" s="2085"/>
      <c r="AA1585" s="2084" t="s">
        <v>49</v>
      </c>
      <c r="AB1585" s="2084"/>
      <c r="AC1585" s="2084"/>
      <c r="AD1585" s="2084"/>
      <c r="AE1585" s="2084"/>
      <c r="AF1585" s="2084"/>
      <c r="AG1585" s="2084"/>
      <c r="AH1585" s="2084"/>
      <c r="AI1585" s="2084"/>
      <c r="AJ1585" s="2084"/>
      <c r="AK1585" s="2084"/>
      <c r="AL1585" s="2084"/>
      <c r="AM1585" s="2084"/>
      <c r="AN1585" s="2084"/>
      <c r="AO1585" s="2084"/>
      <c r="AP1585" s="2084"/>
      <c r="AQ1585" s="2084"/>
      <c r="AR1585" s="2084"/>
      <c r="AS1585" s="2086"/>
      <c r="AT1585" s="2150" t="s">
        <v>506</v>
      </c>
      <c r="AU1585" s="2105"/>
      <c r="AV1585" s="2105" t="s">
        <v>51</v>
      </c>
      <c r="AW1585" s="2105" t="s">
        <v>479</v>
      </c>
      <c r="AX1585" s="2105"/>
      <c r="AY1585" s="2099" t="s">
        <v>52</v>
      </c>
      <c r="AZ1585" s="2101" t="str">
        <f>'⑧一覧からの作成用データ（異動届）'!$AB$58&amp;""</f>
        <v/>
      </c>
      <c r="BA1585" s="2102"/>
      <c r="BB1585" s="2102"/>
      <c r="BC1585" s="2102"/>
      <c r="BD1585" s="2102"/>
      <c r="BE1585" s="2102"/>
      <c r="BF1585" s="2102"/>
      <c r="BG1585" s="2102"/>
      <c r="BH1585" s="2102"/>
      <c r="BI1585" s="2105" t="s">
        <v>6</v>
      </c>
      <c r="BJ1585" s="2105"/>
      <c r="BK1585" s="51"/>
      <c r="BL1585" s="2126"/>
      <c r="BM1585" s="2127"/>
      <c r="BN1585" s="2127"/>
      <c r="BO1585" s="2127"/>
      <c r="BP1585" s="2128"/>
      <c r="BQ1585" s="2135"/>
      <c r="BR1585" s="2133"/>
      <c r="BS1585" s="2133"/>
      <c r="BT1585" s="2133"/>
      <c r="BU1585" s="2133"/>
      <c r="BV1585" s="2133"/>
      <c r="BW1585" s="2133"/>
      <c r="BX1585" s="2133"/>
      <c r="BY1585" s="2133"/>
      <c r="BZ1585" s="2133"/>
      <c r="CA1585" s="2133"/>
      <c r="CB1585" s="2133"/>
      <c r="CC1585" s="2133"/>
      <c r="CD1585" s="2134"/>
      <c r="CE1585" s="90"/>
      <c r="CF1585" s="90"/>
      <c r="CG1585" s="91"/>
      <c r="CH1585" s="77"/>
    </row>
    <row r="1586" spans="1:100" ht="11.25" customHeight="1" thickBot="1" x14ac:dyDescent="0.25">
      <c r="A1586" s="132" t="str">
        <f>+IF('⑧一覧からの作成用データ（異動届）'!$AC$58="印刷ＯＫ→",1,"")</f>
        <v/>
      </c>
      <c r="B1586" s="2413"/>
      <c r="C1586" s="2413"/>
      <c r="D1586" s="2396"/>
      <c r="E1586" s="2396"/>
      <c r="F1586" s="2413"/>
      <c r="G1586" s="2413"/>
      <c r="H1586" s="2396"/>
      <c r="I1586" s="2396"/>
      <c r="J1586" s="486"/>
      <c r="K1586" s="2142"/>
      <c r="L1586" s="2143"/>
      <c r="M1586" s="2143"/>
      <c r="N1586" s="2143"/>
      <c r="O1586" s="2144"/>
      <c r="P1586" s="2147"/>
      <c r="Q1586" s="2148"/>
      <c r="R1586" s="2148"/>
      <c r="S1586" s="2148"/>
      <c r="T1586" s="2148"/>
      <c r="U1586" s="2148"/>
      <c r="V1586" s="2148"/>
      <c r="W1586" s="2148"/>
      <c r="X1586" s="2149"/>
      <c r="Y1586" s="2149"/>
      <c r="Z1586" s="2149"/>
      <c r="AA1586" s="2094"/>
      <c r="AB1586" s="2094"/>
      <c r="AC1586" s="2094"/>
      <c r="AD1586" s="2094"/>
      <c r="AE1586" s="2094"/>
      <c r="AF1586" s="2094"/>
      <c r="AG1586" s="2094"/>
      <c r="AH1586" s="2094"/>
      <c r="AI1586" s="2094"/>
      <c r="AJ1586" s="2094"/>
      <c r="AK1586" s="2094"/>
      <c r="AL1586" s="2094"/>
      <c r="AM1586" s="2094"/>
      <c r="AN1586" s="2094"/>
      <c r="AO1586" s="2094"/>
      <c r="AP1586" s="2094"/>
      <c r="AQ1586" s="2094"/>
      <c r="AR1586" s="2094"/>
      <c r="AS1586" s="2095"/>
      <c r="AT1586" s="2151"/>
      <c r="AU1586" s="2106"/>
      <c r="AV1586" s="2106"/>
      <c r="AW1586" s="2106"/>
      <c r="AX1586" s="2106"/>
      <c r="AY1586" s="2100"/>
      <c r="AZ1586" s="2103"/>
      <c r="BA1586" s="2104"/>
      <c r="BB1586" s="2104"/>
      <c r="BC1586" s="2104"/>
      <c r="BD1586" s="2104"/>
      <c r="BE1586" s="2104"/>
      <c r="BF1586" s="2104"/>
      <c r="BG1586" s="2104"/>
      <c r="BH1586" s="2104"/>
      <c r="BI1586" s="2106"/>
      <c r="BJ1586" s="2106"/>
      <c r="BK1586" s="52"/>
      <c r="BL1586" s="2129"/>
      <c r="BM1586" s="2130"/>
      <c r="BN1586" s="2130"/>
      <c r="BO1586" s="2130"/>
      <c r="BP1586" s="2131"/>
      <c r="BQ1586" s="2136"/>
      <c r="BR1586" s="2137"/>
      <c r="BS1586" s="2137"/>
      <c r="BT1586" s="2137"/>
      <c r="BU1586" s="2137"/>
      <c r="BV1586" s="2137"/>
      <c r="BW1586" s="2137"/>
      <c r="BX1586" s="2137"/>
      <c r="BY1586" s="2137"/>
      <c r="BZ1586" s="2137"/>
      <c r="CA1586" s="2137"/>
      <c r="CB1586" s="2137"/>
      <c r="CC1586" s="2137"/>
      <c r="CD1586" s="2138"/>
      <c r="CE1586" s="90"/>
      <c r="CF1586" s="90"/>
      <c r="CG1586" s="91"/>
      <c r="CH1586" s="77"/>
    </row>
    <row r="1587" spans="1:100" ht="6.75" customHeight="1" x14ac:dyDescent="0.2">
      <c r="A1587" s="132" t="str">
        <f>+IF('⑧一覧からの作成用データ（異動届）'!$AC$58="印刷ＯＫ→",1,"")</f>
        <v/>
      </c>
      <c r="B1587" s="2413"/>
      <c r="C1587" s="2413"/>
      <c r="D1587" s="2396"/>
      <c r="E1587" s="2396"/>
      <c r="F1587" s="2413"/>
      <c r="G1587" s="2413"/>
      <c r="H1587" s="2396"/>
      <c r="I1587" s="2396"/>
      <c r="J1587" s="486"/>
      <c r="K1587" s="2107" t="s">
        <v>80</v>
      </c>
      <c r="L1587" s="2107"/>
      <c r="M1587" s="2107"/>
      <c r="N1587" s="2107"/>
      <c r="O1587" s="2107"/>
      <c r="P1587" s="2107"/>
      <c r="Q1587" s="2107"/>
      <c r="R1587" s="2107"/>
      <c r="S1587" s="2107"/>
      <c r="T1587" s="2107"/>
      <c r="U1587" s="2107"/>
      <c r="V1587" s="2107"/>
      <c r="W1587" s="2107"/>
      <c r="X1587" s="2107"/>
      <c r="Y1587" s="2107"/>
      <c r="Z1587" s="2107"/>
      <c r="AA1587" s="2107"/>
      <c r="AB1587" s="2107"/>
      <c r="AC1587" s="2107"/>
      <c r="AD1587" s="2107"/>
      <c r="AE1587" s="2107"/>
      <c r="AF1587" s="2107"/>
      <c r="AG1587" s="2107"/>
      <c r="AH1587" s="2107"/>
      <c r="AI1587" s="2107"/>
      <c r="AJ1587" s="2107"/>
      <c r="AK1587" s="2107"/>
      <c r="AL1587" s="2107"/>
      <c r="AM1587" s="2107"/>
      <c r="AN1587" s="2107"/>
      <c r="AO1587" s="2107"/>
      <c r="AP1587" s="2107"/>
      <c r="AQ1587" s="2107"/>
      <c r="AR1587" s="2107"/>
      <c r="AS1587" s="2107"/>
      <c r="AT1587" s="2107"/>
      <c r="AU1587" s="2107"/>
      <c r="AV1587" s="2107"/>
      <c r="AW1587" s="2107"/>
      <c r="AX1587" s="2107"/>
      <c r="AY1587" s="2107"/>
      <c r="AZ1587" s="2107"/>
      <c r="BA1587" s="2107"/>
      <c r="BB1587" s="2107"/>
      <c r="BC1587" s="2107"/>
      <c r="BD1587" s="2107"/>
      <c r="BE1587" s="2107"/>
      <c r="BF1587" s="2107"/>
      <c r="BG1587" s="53"/>
      <c r="BH1587" s="53"/>
      <c r="BI1587" s="53"/>
      <c r="BJ1587" s="53"/>
      <c r="BK1587" s="54"/>
      <c r="BL1587" s="54"/>
      <c r="BM1587" s="54"/>
      <c r="BN1587" s="54"/>
      <c r="BO1587" s="54"/>
      <c r="BP1587" s="54"/>
      <c r="BQ1587" s="54"/>
      <c r="BR1587" s="54"/>
      <c r="BS1587" s="54"/>
      <c r="BT1587" s="54"/>
      <c r="BU1587" s="54"/>
      <c r="BV1587" s="54"/>
      <c r="BW1587" s="54"/>
      <c r="BX1587" s="54"/>
      <c r="BY1587" s="54"/>
      <c r="BZ1587" s="54"/>
      <c r="CA1587" s="54"/>
      <c r="CB1587" s="55"/>
      <c r="CC1587" s="55"/>
      <c r="CD1587" s="55"/>
      <c r="CE1587" s="90"/>
      <c r="CF1587" s="90"/>
      <c r="CG1587" s="91"/>
      <c r="CH1587" s="77"/>
    </row>
    <row r="1588" spans="1:100" ht="13.5" customHeight="1" x14ac:dyDescent="0.2">
      <c r="A1588" s="132" t="str">
        <f>+IF('⑧一覧からの作成用データ（異動届）'!$AC$58="印刷ＯＫ→",1,"")</f>
        <v/>
      </c>
      <c r="B1588" s="2413"/>
      <c r="C1588" s="2413"/>
      <c r="D1588" s="2396"/>
      <c r="E1588" s="2396"/>
      <c r="F1588" s="2413"/>
      <c r="G1588" s="2413"/>
      <c r="H1588" s="2396"/>
      <c r="I1588" s="2396"/>
      <c r="J1588" s="486"/>
      <c r="K1588" s="2108"/>
      <c r="L1588" s="2108"/>
      <c r="M1588" s="2108"/>
      <c r="N1588" s="2108"/>
      <c r="O1588" s="2108"/>
      <c r="P1588" s="2108"/>
      <c r="Q1588" s="2108"/>
      <c r="R1588" s="2108"/>
      <c r="S1588" s="2108"/>
      <c r="T1588" s="2108"/>
      <c r="U1588" s="2108"/>
      <c r="V1588" s="2108"/>
      <c r="W1588" s="2108"/>
      <c r="X1588" s="2108"/>
      <c r="Y1588" s="2108"/>
      <c r="Z1588" s="2108"/>
      <c r="AA1588" s="2108"/>
      <c r="AB1588" s="2108"/>
      <c r="AC1588" s="2108"/>
      <c r="AD1588" s="2108"/>
      <c r="AE1588" s="2108"/>
      <c r="AF1588" s="2108"/>
      <c r="AG1588" s="2108"/>
      <c r="AH1588" s="2108"/>
      <c r="AI1588" s="2108"/>
      <c r="AJ1588" s="2108"/>
      <c r="AK1588" s="2108"/>
      <c r="AL1588" s="2108"/>
      <c r="AM1588" s="2108"/>
      <c r="AN1588" s="2108"/>
      <c r="AO1588" s="2108"/>
      <c r="AP1588" s="2108"/>
      <c r="AQ1588" s="2108"/>
      <c r="AR1588" s="2108"/>
      <c r="AS1588" s="2108"/>
      <c r="AT1588" s="2108"/>
      <c r="AU1588" s="2108"/>
      <c r="AV1588" s="2108"/>
      <c r="AW1588" s="2108"/>
      <c r="AX1588" s="2108"/>
      <c r="AY1588" s="2108"/>
      <c r="AZ1588" s="2108"/>
      <c r="BA1588" s="2108"/>
      <c r="BB1588" s="2108"/>
      <c r="BC1588" s="2108"/>
      <c r="BD1588" s="2108"/>
      <c r="BE1588" s="2108"/>
      <c r="BF1588" s="2108"/>
      <c r="BG1588" s="53"/>
      <c r="BH1588" s="53"/>
      <c r="BI1588" s="53"/>
      <c r="BJ1588" s="53"/>
      <c r="BK1588" s="55"/>
      <c r="BL1588" s="55"/>
      <c r="BM1588" s="55"/>
      <c r="BN1588" s="55"/>
      <c r="BO1588" s="55"/>
      <c r="BP1588" s="55"/>
      <c r="BQ1588" s="55"/>
      <c r="BR1588" s="55"/>
      <c r="BS1588" s="55"/>
      <c r="BT1588" s="55"/>
      <c r="BU1588" s="55"/>
      <c r="BV1588" s="55"/>
      <c r="BW1588" s="55"/>
      <c r="BX1588" s="55"/>
      <c r="BY1588" s="55"/>
      <c r="BZ1588" s="55"/>
      <c r="CA1588" s="55"/>
      <c r="CB1588" s="55"/>
      <c r="CC1588" s="55"/>
      <c r="CD1588" s="55"/>
      <c r="CE1588" s="90"/>
      <c r="CF1588" s="90"/>
      <c r="CG1588" s="91"/>
      <c r="CH1588" s="77"/>
      <c r="CN1588" s="85"/>
      <c r="CO1588" s="85"/>
      <c r="CP1588" s="85"/>
      <c r="CQ1588" s="85"/>
      <c r="CR1588" s="85"/>
      <c r="CS1588" s="85"/>
      <c r="CT1588" s="85"/>
    </row>
    <row r="1589" spans="1:100" ht="11.25" customHeight="1" x14ac:dyDescent="0.2">
      <c r="A1589" s="132" t="str">
        <f>+IF('⑧一覧からの作成用データ（異動届）'!$AC$58="印刷ＯＫ→",1,"")</f>
        <v/>
      </c>
      <c r="B1589" s="2413"/>
      <c r="C1589" s="2413"/>
      <c r="D1589" s="2396"/>
      <c r="E1589" s="2396"/>
      <c r="F1589" s="2413"/>
      <c r="G1589" s="2413"/>
      <c r="H1589" s="2396"/>
      <c r="I1589" s="2396"/>
      <c r="J1589" s="486"/>
      <c r="K1589" s="2109" t="s">
        <v>44</v>
      </c>
      <c r="L1589" s="2110"/>
      <c r="M1589" s="2110"/>
      <c r="N1589" s="2110"/>
      <c r="O1589" s="2111"/>
      <c r="P1589" s="2115" t="s">
        <v>57</v>
      </c>
      <c r="Q1589" s="2115"/>
      <c r="R1589" s="2115"/>
      <c r="S1589" s="2115"/>
      <c r="T1589" s="2115"/>
      <c r="U1589" s="2115"/>
      <c r="V1589" s="2117" t="str">
        <f>'⑧一覧からの作成用データ（異動届）'!$R$58&amp;""</f>
        <v/>
      </c>
      <c r="W1589" s="2117"/>
      <c r="X1589" s="2117"/>
      <c r="Y1589" s="2119" t="s">
        <v>58</v>
      </c>
      <c r="Z1589" s="2119"/>
      <c r="AA1589" s="2119"/>
      <c r="AB1589" s="2119"/>
      <c r="AC1589" s="2119"/>
      <c r="AD1589" s="2119"/>
      <c r="AE1589" s="2119"/>
      <c r="AF1589" s="2119"/>
      <c r="AG1589" s="2119"/>
      <c r="AH1589" s="2119"/>
      <c r="AI1589" s="2119"/>
      <c r="AJ1589" s="2119"/>
      <c r="AK1589" s="2119"/>
      <c r="AL1589" s="2119"/>
      <c r="AM1589" s="2119"/>
      <c r="AN1589" s="2119"/>
      <c r="AO1589" s="2119"/>
      <c r="AP1589" s="2119"/>
      <c r="AQ1589" s="2119"/>
      <c r="AR1589" s="2119"/>
      <c r="AS1589" s="2119"/>
      <c r="AT1589" s="2119"/>
      <c r="AU1589" s="2119"/>
      <c r="AV1589" s="2119"/>
      <c r="AW1589" s="2119"/>
      <c r="AX1589" s="2119"/>
      <c r="AY1589" s="2119"/>
      <c r="AZ1589" s="2119"/>
      <c r="BA1589" s="2119"/>
      <c r="BB1589" s="2119"/>
      <c r="BC1589" s="2119"/>
      <c r="BD1589" s="2120"/>
      <c r="BE1589" s="56"/>
      <c r="BF1589" s="56"/>
      <c r="BG1589" s="2121" t="s">
        <v>488</v>
      </c>
      <c r="BH1589" s="2121"/>
      <c r="BI1589" s="2122"/>
      <c r="BJ1589" s="2122"/>
      <c r="BK1589" s="2122"/>
      <c r="BL1589" s="2122"/>
      <c r="BM1589" s="2122"/>
      <c r="BN1589" s="2122"/>
      <c r="BO1589" s="2122"/>
      <c r="BP1589" s="2122"/>
      <c r="BQ1589" s="2122"/>
      <c r="BR1589" s="2122"/>
      <c r="BS1589" s="2122"/>
      <c r="BT1589" s="2122"/>
      <c r="BU1589" s="2122"/>
      <c r="BV1589" s="2122"/>
      <c r="BW1589" s="2122"/>
      <c r="BX1589" s="2122"/>
      <c r="BY1589" s="2122"/>
      <c r="BZ1589" s="2122"/>
      <c r="CA1589" s="2122"/>
      <c r="CB1589" s="2122"/>
      <c r="CC1589" s="2122"/>
      <c r="CD1589" s="2122"/>
      <c r="CE1589" s="90"/>
      <c r="CF1589" s="90"/>
      <c r="CG1589" s="91"/>
      <c r="CH1589" s="77"/>
      <c r="CN1589" s="85"/>
      <c r="CO1589" s="85"/>
      <c r="CP1589" s="85"/>
      <c r="CQ1589" s="85"/>
      <c r="CR1589" s="85"/>
      <c r="CS1589" s="85"/>
      <c r="CT1589" s="85"/>
    </row>
    <row r="1590" spans="1:100" ht="11.25" customHeight="1" x14ac:dyDescent="0.2">
      <c r="A1590" s="132" t="str">
        <f>+IF('⑧一覧からの作成用データ（異動届）'!$AC$58="印刷ＯＫ→",1,"")</f>
        <v/>
      </c>
      <c r="B1590" s="2413"/>
      <c r="C1590" s="2413"/>
      <c r="D1590" s="2396"/>
      <c r="E1590" s="2396"/>
      <c r="F1590" s="2413"/>
      <c r="G1590" s="2413"/>
      <c r="H1590" s="2396"/>
      <c r="I1590" s="2396"/>
      <c r="J1590" s="486"/>
      <c r="K1590" s="2112"/>
      <c r="L1590" s="2113"/>
      <c r="M1590" s="2113"/>
      <c r="N1590" s="2113"/>
      <c r="O1590" s="2114"/>
      <c r="P1590" s="2116"/>
      <c r="Q1590" s="2116"/>
      <c r="R1590" s="2116"/>
      <c r="S1590" s="2116"/>
      <c r="T1590" s="2116"/>
      <c r="U1590" s="2116"/>
      <c r="V1590" s="2118"/>
      <c r="W1590" s="2118"/>
      <c r="X1590" s="2118"/>
      <c r="Y1590" s="2084"/>
      <c r="Z1590" s="2084"/>
      <c r="AA1590" s="2084"/>
      <c r="AB1590" s="2084"/>
      <c r="AC1590" s="2084"/>
      <c r="AD1590" s="2084"/>
      <c r="AE1590" s="2084"/>
      <c r="AF1590" s="2084"/>
      <c r="AG1590" s="2084"/>
      <c r="AH1590" s="2084"/>
      <c r="AI1590" s="2084"/>
      <c r="AJ1590" s="2084"/>
      <c r="AK1590" s="2084"/>
      <c r="AL1590" s="2084"/>
      <c r="AM1590" s="2084"/>
      <c r="AN1590" s="2084"/>
      <c r="AO1590" s="2084"/>
      <c r="AP1590" s="2084"/>
      <c r="AQ1590" s="2084"/>
      <c r="AR1590" s="2084"/>
      <c r="AS1590" s="2084"/>
      <c r="AT1590" s="2084"/>
      <c r="AU1590" s="2084"/>
      <c r="AV1590" s="2084"/>
      <c r="AW1590" s="2084"/>
      <c r="AX1590" s="2084"/>
      <c r="AY1590" s="2084"/>
      <c r="AZ1590" s="2084"/>
      <c r="BA1590" s="2084"/>
      <c r="BB1590" s="2084"/>
      <c r="BC1590" s="2084"/>
      <c r="BD1590" s="2086"/>
      <c r="BE1590" s="56"/>
      <c r="BF1590" s="56"/>
      <c r="BG1590" s="2121"/>
      <c r="BH1590" s="2121"/>
      <c r="BI1590" s="2122"/>
      <c r="BJ1590" s="2122"/>
      <c r="BK1590" s="2122"/>
      <c r="BL1590" s="2122"/>
      <c r="BM1590" s="2122"/>
      <c r="BN1590" s="2122"/>
      <c r="BO1590" s="2122"/>
      <c r="BP1590" s="2122"/>
      <c r="BQ1590" s="2122"/>
      <c r="BR1590" s="2122"/>
      <c r="BS1590" s="2122"/>
      <c r="BT1590" s="2122"/>
      <c r="BU1590" s="2122"/>
      <c r="BV1590" s="2122"/>
      <c r="BW1590" s="2122"/>
      <c r="BX1590" s="2122"/>
      <c r="BY1590" s="2122"/>
      <c r="BZ1590" s="2122"/>
      <c r="CA1590" s="2122"/>
      <c r="CB1590" s="2122"/>
      <c r="CC1590" s="2122"/>
      <c r="CD1590" s="2122"/>
      <c r="CE1590" s="90"/>
      <c r="CF1590" s="90"/>
      <c r="CG1590" s="91"/>
      <c r="CH1590" s="77"/>
      <c r="CN1590" s="85"/>
      <c r="CO1590" s="85"/>
      <c r="CP1590" s="85"/>
      <c r="CQ1590" s="85"/>
      <c r="CR1590" s="85"/>
      <c r="CS1590" s="85"/>
      <c r="CT1590" s="85"/>
    </row>
    <row r="1591" spans="1:100" ht="11.25" customHeight="1" x14ac:dyDescent="0.2">
      <c r="A1591" s="132" t="str">
        <f>+IF('⑧一覧からの作成用データ（異動届）'!$AC$58="印刷ＯＫ→",1,"")</f>
        <v/>
      </c>
      <c r="B1591" s="2413"/>
      <c r="C1591" s="2413"/>
      <c r="D1591" s="2396"/>
      <c r="E1591" s="2396"/>
      <c r="F1591" s="2413"/>
      <c r="G1591" s="2413"/>
      <c r="H1591" s="2396"/>
      <c r="I1591" s="2396"/>
      <c r="J1591" s="486"/>
      <c r="K1591" s="2112"/>
      <c r="L1591" s="2113"/>
      <c r="M1591" s="2113"/>
      <c r="N1591" s="2113"/>
      <c r="O1591" s="2114"/>
      <c r="P1591" s="2084" t="s">
        <v>56</v>
      </c>
      <c r="Q1591" s="2084"/>
      <c r="R1591" s="2084"/>
      <c r="S1591" s="2084"/>
      <c r="T1591" s="2085"/>
      <c r="U1591" s="2085"/>
      <c r="V1591" s="2085"/>
      <c r="W1591" s="2084" t="s">
        <v>59</v>
      </c>
      <c r="X1591" s="2084"/>
      <c r="Y1591" s="2084"/>
      <c r="Z1591" s="2084"/>
      <c r="AA1591" s="2084"/>
      <c r="AB1591" s="2084"/>
      <c r="AC1591" s="2084"/>
      <c r="AD1591" s="2084"/>
      <c r="AE1591" s="2084"/>
      <c r="AF1591" s="2084"/>
      <c r="AG1591" s="2084"/>
      <c r="AH1591" s="2084"/>
      <c r="AI1591" s="2084"/>
      <c r="AJ1591" s="2084"/>
      <c r="AK1591" s="2084"/>
      <c r="AL1591" s="2084"/>
      <c r="AM1591" s="2084"/>
      <c r="AN1591" s="2084"/>
      <c r="AO1591" s="2084"/>
      <c r="AP1591" s="2084"/>
      <c r="AQ1591" s="2084"/>
      <c r="AR1591" s="2084"/>
      <c r="AS1591" s="2084"/>
      <c r="AT1591" s="2084"/>
      <c r="AU1591" s="2084"/>
      <c r="AV1591" s="2084"/>
      <c r="AW1591" s="2084"/>
      <c r="AX1591" s="2084"/>
      <c r="AY1591" s="2084"/>
      <c r="AZ1591" s="2084"/>
      <c r="BA1591" s="2084"/>
      <c r="BB1591" s="2084"/>
      <c r="BC1591" s="2084"/>
      <c r="BD1591" s="2086"/>
      <c r="BE1591" s="56"/>
      <c r="BF1591" s="56"/>
      <c r="BG1591" s="2121"/>
      <c r="BH1591" s="2121"/>
      <c r="BI1591" s="2122"/>
      <c r="BJ1591" s="2122"/>
      <c r="BK1591" s="2122"/>
      <c r="BL1591" s="2122"/>
      <c r="BM1591" s="2122"/>
      <c r="BN1591" s="2122"/>
      <c r="BO1591" s="2122"/>
      <c r="BP1591" s="2122"/>
      <c r="BQ1591" s="2122"/>
      <c r="BR1591" s="2122"/>
      <c r="BS1591" s="2122"/>
      <c r="BT1591" s="2122"/>
      <c r="BU1591" s="2122"/>
      <c r="BV1591" s="2122"/>
      <c r="BW1591" s="2122"/>
      <c r="BX1591" s="2122"/>
      <c r="BY1591" s="2122"/>
      <c r="BZ1591" s="2122"/>
      <c r="CA1591" s="2122"/>
      <c r="CB1591" s="2122"/>
      <c r="CC1591" s="2122"/>
      <c r="CD1591" s="2122"/>
      <c r="CE1591" s="90"/>
      <c r="CF1591" s="90"/>
      <c r="CG1591" s="91"/>
      <c r="CH1591" s="77"/>
      <c r="CN1591" s="85"/>
      <c r="CO1591" s="85"/>
      <c r="CP1591" s="85"/>
      <c r="CQ1591" s="85"/>
      <c r="CR1591" s="85"/>
      <c r="CS1591" s="85"/>
      <c r="CT1591" s="85"/>
    </row>
    <row r="1592" spans="1:100" ht="11.25" customHeight="1" x14ac:dyDescent="0.2">
      <c r="A1592" s="132" t="str">
        <f>+IF('⑧一覧からの作成用データ（異動届）'!$AC$58="印刷ＯＫ→",1,"")</f>
        <v/>
      </c>
      <c r="B1592" s="2413"/>
      <c r="C1592" s="2413"/>
      <c r="D1592" s="2396"/>
      <c r="E1592" s="2396"/>
      <c r="F1592" s="2413"/>
      <c r="G1592" s="2413"/>
      <c r="H1592" s="2396"/>
      <c r="I1592" s="2396"/>
      <c r="J1592" s="486"/>
      <c r="K1592" s="2087" t="s">
        <v>45</v>
      </c>
      <c r="L1592" s="2088"/>
      <c r="M1592" s="2088"/>
      <c r="N1592" s="2088"/>
      <c r="O1592" s="2089"/>
      <c r="P1592" s="2084"/>
      <c r="Q1592" s="2084"/>
      <c r="R1592" s="2084"/>
      <c r="S1592" s="2084"/>
      <c r="T1592" s="2085"/>
      <c r="U1592" s="2085"/>
      <c r="V1592" s="2085"/>
      <c r="W1592" s="2084"/>
      <c r="X1592" s="2084"/>
      <c r="Y1592" s="2084"/>
      <c r="Z1592" s="2084"/>
      <c r="AA1592" s="2084"/>
      <c r="AB1592" s="2084"/>
      <c r="AC1592" s="2084"/>
      <c r="AD1592" s="2084"/>
      <c r="AE1592" s="2084"/>
      <c r="AF1592" s="2084"/>
      <c r="AG1592" s="2084"/>
      <c r="AH1592" s="2084"/>
      <c r="AI1592" s="2084"/>
      <c r="AJ1592" s="2084"/>
      <c r="AK1592" s="2084"/>
      <c r="AL1592" s="2084"/>
      <c r="AM1592" s="2084"/>
      <c r="AN1592" s="2084"/>
      <c r="AO1592" s="2084"/>
      <c r="AP1592" s="2084"/>
      <c r="AQ1592" s="2084"/>
      <c r="AR1592" s="2084"/>
      <c r="AS1592" s="2084"/>
      <c r="AT1592" s="2084"/>
      <c r="AU1592" s="2084"/>
      <c r="AV1592" s="2084"/>
      <c r="AW1592" s="2084"/>
      <c r="AX1592" s="2084"/>
      <c r="AY1592" s="2084"/>
      <c r="AZ1592" s="2084"/>
      <c r="BA1592" s="2084"/>
      <c r="BB1592" s="2084"/>
      <c r="BC1592" s="2084"/>
      <c r="BD1592" s="2086"/>
      <c r="BE1592" s="56"/>
      <c r="BF1592" s="56"/>
      <c r="BG1592" s="2121"/>
      <c r="BH1592" s="2121"/>
      <c r="BI1592" s="2122"/>
      <c r="BJ1592" s="2122"/>
      <c r="BK1592" s="2122"/>
      <c r="BL1592" s="2122"/>
      <c r="BM1592" s="2122"/>
      <c r="BN1592" s="2122"/>
      <c r="BO1592" s="2122"/>
      <c r="BP1592" s="2122"/>
      <c r="BQ1592" s="2122"/>
      <c r="BR1592" s="2122"/>
      <c r="BS1592" s="2122"/>
      <c r="BT1592" s="2122"/>
      <c r="BU1592" s="2122"/>
      <c r="BV1592" s="2122"/>
      <c r="BW1592" s="2122"/>
      <c r="BX1592" s="2122"/>
      <c r="BY1592" s="2122"/>
      <c r="BZ1592" s="2122"/>
      <c r="CA1592" s="2122"/>
      <c r="CB1592" s="2122"/>
      <c r="CC1592" s="2122"/>
      <c r="CD1592" s="2122"/>
      <c r="CE1592" s="35"/>
      <c r="CF1592" s="90"/>
      <c r="CG1592" s="91"/>
      <c r="CH1592" s="77"/>
      <c r="CN1592" s="85"/>
      <c r="CO1592" s="85"/>
      <c r="CP1592" s="85"/>
      <c r="CQ1592" s="85"/>
      <c r="CR1592" s="85"/>
      <c r="CS1592" s="85"/>
      <c r="CT1592" s="85"/>
    </row>
    <row r="1593" spans="1:100" ht="11.25" customHeight="1" x14ac:dyDescent="0.2">
      <c r="A1593" s="132" t="str">
        <f>+IF('⑧一覧からの作成用データ（異動届）'!$AC$58="印刷ＯＫ→",1,"")</f>
        <v/>
      </c>
      <c r="B1593" s="2413"/>
      <c r="C1593" s="2413"/>
      <c r="D1593" s="2396"/>
      <c r="E1593" s="2396"/>
      <c r="F1593" s="2413"/>
      <c r="G1593" s="2413"/>
      <c r="H1593" s="2396"/>
      <c r="I1593" s="2396"/>
      <c r="J1593" s="486"/>
      <c r="K1593" s="2090"/>
      <c r="L1593" s="2091"/>
      <c r="M1593" s="2091"/>
      <c r="N1593" s="2091"/>
      <c r="O1593" s="2092"/>
      <c r="P1593" s="2093"/>
      <c r="Q1593" s="2094"/>
      <c r="R1593" s="2094"/>
      <c r="S1593" s="2094"/>
      <c r="T1593" s="2094"/>
      <c r="U1593" s="2094"/>
      <c r="V1593" s="2094"/>
      <c r="W1593" s="2094"/>
      <c r="X1593" s="2094"/>
      <c r="Y1593" s="2094"/>
      <c r="Z1593" s="2094"/>
      <c r="AA1593" s="2094"/>
      <c r="AB1593" s="2094"/>
      <c r="AC1593" s="2094"/>
      <c r="AD1593" s="2094"/>
      <c r="AE1593" s="2094"/>
      <c r="AF1593" s="2094"/>
      <c r="AG1593" s="2094"/>
      <c r="AH1593" s="2094"/>
      <c r="AI1593" s="2094"/>
      <c r="AJ1593" s="2094"/>
      <c r="AK1593" s="2094"/>
      <c r="AL1593" s="2094"/>
      <c r="AM1593" s="2094"/>
      <c r="AN1593" s="2094"/>
      <c r="AO1593" s="2094"/>
      <c r="AP1593" s="2094"/>
      <c r="AQ1593" s="2094"/>
      <c r="AR1593" s="2094"/>
      <c r="AS1593" s="2094"/>
      <c r="AT1593" s="2094"/>
      <c r="AU1593" s="2094"/>
      <c r="AV1593" s="2094"/>
      <c r="AW1593" s="2094"/>
      <c r="AX1593" s="2094"/>
      <c r="AY1593" s="2094"/>
      <c r="AZ1593" s="2094"/>
      <c r="BA1593" s="2094"/>
      <c r="BB1593" s="2094"/>
      <c r="BC1593" s="2094"/>
      <c r="BD1593" s="2095"/>
      <c r="BE1593" s="56"/>
      <c r="BF1593" s="56"/>
      <c r="BG1593" s="2121"/>
      <c r="BH1593" s="2121"/>
      <c r="BI1593" s="2122"/>
      <c r="BJ1593" s="2122"/>
      <c r="BK1593" s="2122"/>
      <c r="BL1593" s="2122"/>
      <c r="BM1593" s="2122"/>
      <c r="BN1593" s="2122"/>
      <c r="BO1593" s="2122"/>
      <c r="BP1593" s="2122"/>
      <c r="BQ1593" s="2122"/>
      <c r="BR1593" s="2122"/>
      <c r="BS1593" s="2122"/>
      <c r="BT1593" s="2122"/>
      <c r="BU1593" s="2122"/>
      <c r="BV1593" s="2122"/>
      <c r="BW1593" s="2122"/>
      <c r="BX1593" s="2122"/>
      <c r="BY1593" s="2122"/>
      <c r="BZ1593" s="2122"/>
      <c r="CA1593" s="2122"/>
      <c r="CB1593" s="2122"/>
      <c r="CC1593" s="2122"/>
      <c r="CD1593" s="2122"/>
      <c r="CE1593" s="90"/>
      <c r="CF1593" s="90"/>
      <c r="CG1593" s="77"/>
      <c r="CH1593" s="77"/>
      <c r="CN1593" s="85"/>
      <c r="CO1593" s="85"/>
      <c r="CP1593" s="85"/>
      <c r="CQ1593" s="85"/>
      <c r="CR1593" s="85"/>
      <c r="CS1593" s="85"/>
      <c r="CT1593" s="85"/>
      <c r="CU1593" s="85"/>
      <c r="CV1593" s="85"/>
    </row>
    <row r="1594" spans="1:100" ht="11.25" customHeight="1" x14ac:dyDescent="0.2">
      <c r="A1594" s="132" t="str">
        <f>+IF('⑧一覧からの作成用データ（異動届）'!$AC$58="印刷ＯＫ→",1,"")</f>
        <v/>
      </c>
      <c r="B1594" s="2413"/>
      <c r="C1594" s="2413"/>
      <c r="D1594" s="2396"/>
      <c r="E1594" s="2396"/>
      <c r="F1594" s="2413"/>
      <c r="G1594" s="2413"/>
      <c r="H1594" s="2396"/>
      <c r="I1594" s="2396"/>
      <c r="J1594" s="486"/>
      <c r="K1594" s="1691" t="s">
        <v>69</v>
      </c>
      <c r="L1594" s="1691"/>
      <c r="M1594" s="1691"/>
      <c r="N1594" s="1691"/>
      <c r="O1594" s="1691"/>
      <c r="P1594" s="2097" t="s">
        <v>70</v>
      </c>
      <c r="Q1594" s="2097"/>
      <c r="R1594" s="2097"/>
      <c r="S1594" s="2097"/>
      <c r="T1594" s="2097"/>
      <c r="U1594" s="2097"/>
      <c r="V1594" s="2097"/>
      <c r="W1594" s="2097"/>
      <c r="X1594" s="2097"/>
      <c r="Y1594" s="2097"/>
      <c r="Z1594" s="2097"/>
      <c r="AA1594" s="2097"/>
      <c r="AB1594" s="2097"/>
      <c r="AC1594" s="2097"/>
      <c r="AD1594" s="2097"/>
      <c r="AE1594" s="2097"/>
      <c r="AF1594" s="2097"/>
      <c r="AG1594" s="2097"/>
      <c r="AH1594" s="2097"/>
      <c r="AI1594" s="2097"/>
      <c r="AJ1594" s="2097"/>
      <c r="AK1594" s="2097"/>
      <c r="AL1594" s="2097"/>
      <c r="AM1594" s="2097"/>
      <c r="AN1594" s="2097"/>
      <c r="AO1594" s="2097"/>
      <c r="AP1594" s="2097"/>
      <c r="AQ1594" s="2097"/>
      <c r="AR1594" s="2097"/>
      <c r="AS1594" s="2097"/>
      <c r="AT1594" s="2097"/>
      <c r="AU1594" s="2097"/>
      <c r="AV1594" s="2097"/>
      <c r="AW1594" s="2097"/>
      <c r="AX1594" s="2097"/>
      <c r="AY1594" s="2097"/>
      <c r="AZ1594" s="2097"/>
      <c r="BA1594" s="2097"/>
      <c r="BB1594" s="2097"/>
      <c r="BC1594" s="2097"/>
      <c r="BD1594" s="2097"/>
      <c r="BE1594" s="65"/>
      <c r="BF1594" s="65"/>
      <c r="BG1594" s="2121"/>
      <c r="BH1594" s="2121"/>
      <c r="BI1594" s="2122"/>
      <c r="BJ1594" s="2122"/>
      <c r="BK1594" s="2122"/>
      <c r="BL1594" s="2122"/>
      <c r="BM1594" s="2122"/>
      <c r="BN1594" s="2122"/>
      <c r="BO1594" s="2122"/>
      <c r="BP1594" s="2122"/>
      <c r="BQ1594" s="2122"/>
      <c r="BR1594" s="2122"/>
      <c r="BS1594" s="2122"/>
      <c r="BT1594" s="2122"/>
      <c r="BU1594" s="2122"/>
      <c r="BV1594" s="2122"/>
      <c r="BW1594" s="2122"/>
      <c r="BX1594" s="2122"/>
      <c r="BY1594" s="2122"/>
      <c r="BZ1594" s="2122"/>
      <c r="CA1594" s="2122"/>
      <c r="CB1594" s="2122"/>
      <c r="CC1594" s="2122"/>
      <c r="CD1594" s="2122"/>
      <c r="CE1594" s="76"/>
      <c r="CF1594" s="76"/>
      <c r="CG1594" s="77"/>
      <c r="CH1594" s="77"/>
      <c r="CN1594" s="85"/>
      <c r="CO1594" s="85"/>
      <c r="CP1594" s="85"/>
      <c r="CQ1594" s="85"/>
      <c r="CR1594" s="85"/>
      <c r="CS1594" s="85"/>
      <c r="CT1594" s="85"/>
      <c r="CU1594" s="85"/>
      <c r="CV1594" s="85"/>
    </row>
    <row r="1595" spans="1:100" ht="13.5" customHeight="1" x14ac:dyDescent="0.2">
      <c r="A1595" s="132" t="str">
        <f>+IF('⑧一覧からの作成用データ（異動届）'!$AC$58="印刷ＯＫ→",1,"")</f>
        <v/>
      </c>
      <c r="B1595" s="2413"/>
      <c r="C1595" s="2413"/>
      <c r="D1595" s="2396"/>
      <c r="E1595" s="2396"/>
      <c r="F1595" s="2413"/>
      <c r="G1595" s="2413"/>
      <c r="H1595" s="2396"/>
      <c r="I1595" s="2396"/>
      <c r="J1595" s="486"/>
      <c r="K1595" s="2096"/>
      <c r="L1595" s="2096"/>
      <c r="M1595" s="2096"/>
      <c r="N1595" s="2096"/>
      <c r="O1595" s="2096"/>
      <c r="P1595" s="2098"/>
      <c r="Q1595" s="2098"/>
      <c r="R1595" s="2098"/>
      <c r="S1595" s="2098"/>
      <c r="T1595" s="2098"/>
      <c r="U1595" s="2098"/>
      <c r="V1595" s="2098"/>
      <c r="W1595" s="2098"/>
      <c r="X1595" s="2098"/>
      <c r="Y1595" s="2098"/>
      <c r="Z1595" s="2098"/>
      <c r="AA1595" s="2098"/>
      <c r="AB1595" s="2098"/>
      <c r="AC1595" s="2098"/>
      <c r="AD1595" s="2098"/>
      <c r="AE1595" s="2098"/>
      <c r="AF1595" s="2098"/>
      <c r="AG1595" s="2098"/>
      <c r="AH1595" s="2098"/>
      <c r="AI1595" s="2098"/>
      <c r="AJ1595" s="2098"/>
      <c r="AK1595" s="2098"/>
      <c r="AL1595" s="2098"/>
      <c r="AM1595" s="2098"/>
      <c r="AN1595" s="2098"/>
      <c r="AO1595" s="2098"/>
      <c r="AP1595" s="2098"/>
      <c r="AQ1595" s="2098"/>
      <c r="AR1595" s="2098"/>
      <c r="AS1595" s="2098"/>
      <c r="AT1595" s="2098"/>
      <c r="AU1595" s="2098"/>
      <c r="AV1595" s="2098"/>
      <c r="AW1595" s="2098"/>
      <c r="AX1595" s="2098"/>
      <c r="AY1595" s="2098"/>
      <c r="AZ1595" s="2098"/>
      <c r="BA1595" s="2098"/>
      <c r="BB1595" s="2098"/>
      <c r="BC1595" s="2098"/>
      <c r="BD1595" s="2098"/>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76"/>
      <c r="CC1595" s="76"/>
      <c r="CD1595" s="76"/>
      <c r="CE1595" s="76"/>
      <c r="CF1595" s="76"/>
      <c r="CG1595" s="77"/>
      <c r="CH1595" s="77"/>
      <c r="CN1595" s="85"/>
      <c r="CO1595" s="85"/>
      <c r="CP1595" s="85"/>
      <c r="CQ1595" s="85"/>
      <c r="CR1595" s="85"/>
      <c r="CS1595" s="85"/>
      <c r="CT1595" s="85"/>
      <c r="CU1595" s="85"/>
      <c r="CV1595" s="85"/>
    </row>
    <row r="1596" spans="1:100" ht="13.5" customHeight="1" x14ac:dyDescent="0.2">
      <c r="A1596" s="132" t="str">
        <f>+IF('⑧一覧からの作成用データ（異動届）'!$AC$58="印刷ＯＫ→",1,"")</f>
        <v/>
      </c>
      <c r="B1596" s="2413"/>
      <c r="C1596" s="2413"/>
      <c r="D1596" s="2396"/>
      <c r="E1596" s="2396"/>
      <c r="F1596" s="2413"/>
      <c r="G1596" s="2413"/>
      <c r="H1596" s="2396"/>
      <c r="I1596" s="2396"/>
      <c r="J1596" s="486"/>
      <c r="K1596" s="66"/>
      <c r="L1596" s="66"/>
      <c r="M1596" s="66"/>
      <c r="N1596" s="66"/>
      <c r="O1596" s="66"/>
      <c r="P1596" s="485"/>
      <c r="Q1596" s="485"/>
      <c r="R1596" s="485"/>
      <c r="S1596" s="485"/>
      <c r="T1596" s="485"/>
      <c r="U1596" s="485"/>
      <c r="V1596" s="485"/>
      <c r="W1596" s="485"/>
      <c r="X1596" s="485"/>
      <c r="Y1596" s="485"/>
      <c r="Z1596" s="485"/>
      <c r="AA1596" s="485"/>
      <c r="AB1596" s="485"/>
      <c r="AC1596" s="485"/>
      <c r="AD1596" s="485"/>
      <c r="AE1596" s="485"/>
      <c r="AF1596" s="485"/>
      <c r="AG1596" s="485"/>
      <c r="AH1596" s="485"/>
      <c r="AI1596" s="485"/>
      <c r="AJ1596" s="485"/>
      <c r="AK1596" s="485"/>
      <c r="AL1596" s="485"/>
      <c r="AM1596" s="485"/>
      <c r="AN1596" s="485"/>
      <c r="AO1596" s="485"/>
      <c r="AP1596" s="485"/>
      <c r="AQ1596" s="48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76"/>
      <c r="CC1596" s="76"/>
      <c r="CD1596" s="76"/>
      <c r="CE1596" s="76"/>
      <c r="CF1596" s="76"/>
      <c r="CG1596" s="77"/>
      <c r="CH1596" s="77"/>
      <c r="CN1596" s="85"/>
      <c r="CO1596" s="85"/>
      <c r="CP1596" s="85"/>
      <c r="CQ1596" s="85"/>
      <c r="CR1596" s="85"/>
      <c r="CS1596" s="85"/>
      <c r="CT1596" s="85"/>
      <c r="CU1596" s="85"/>
      <c r="CV1596" s="85"/>
    </row>
    <row r="1597" spans="1:100" ht="6" customHeight="1" x14ac:dyDescent="0.2">
      <c r="A1597" s="132" t="str">
        <f>+IF('⑧一覧からの作成用データ（異動届）'!$AC$59="印刷ＯＫ→",1,"")</f>
        <v/>
      </c>
      <c r="B1597" s="82"/>
      <c r="C1597" s="2414" t="s">
        <v>113</v>
      </c>
      <c r="D1597" s="2414"/>
      <c r="E1597" s="2414"/>
      <c r="F1597" s="2414"/>
      <c r="G1597" s="2414"/>
      <c r="H1597" s="2414"/>
      <c r="I1597" s="82"/>
      <c r="J1597" s="82"/>
      <c r="K1597" s="82"/>
      <c r="L1597" s="82"/>
      <c r="M1597" s="82"/>
      <c r="N1597" s="82"/>
      <c r="O1597" s="82"/>
      <c r="P1597" s="82"/>
      <c r="Q1597" s="82"/>
      <c r="R1597" s="82"/>
      <c r="S1597" s="82"/>
      <c r="T1597" s="82"/>
      <c r="U1597" s="82"/>
      <c r="V1597" s="82"/>
      <c r="W1597" s="82"/>
      <c r="X1597" s="82"/>
      <c r="Y1597" s="82"/>
      <c r="Z1597" s="82"/>
      <c r="AA1597" s="82"/>
      <c r="AB1597" s="82"/>
      <c r="AC1597" s="82"/>
      <c r="AD1597" s="82"/>
      <c r="AE1597" s="82"/>
      <c r="AF1597" s="82"/>
      <c r="AG1597" s="82"/>
      <c r="AH1597" s="82"/>
      <c r="AI1597" s="82"/>
      <c r="AJ1597" s="82"/>
      <c r="AK1597" s="82"/>
      <c r="AL1597" s="82"/>
      <c r="AM1597" s="82"/>
      <c r="AN1597" s="82"/>
      <c r="AO1597" s="82"/>
      <c r="AP1597" s="82"/>
      <c r="AQ1597" s="82"/>
      <c r="AR1597" s="82"/>
      <c r="AS1597" s="82"/>
      <c r="AT1597" s="82"/>
      <c r="AU1597" s="82"/>
      <c r="AV1597" s="82"/>
      <c r="AW1597" s="82"/>
      <c r="AX1597" s="82"/>
      <c r="AY1597" s="82"/>
      <c r="AZ1597" s="82"/>
      <c r="BA1597" s="82"/>
      <c r="BB1597" s="82"/>
      <c r="BC1597" s="82"/>
      <c r="BD1597" s="82"/>
      <c r="BE1597" s="82"/>
      <c r="BF1597" s="82"/>
      <c r="BG1597" s="82"/>
      <c r="BH1597" s="82"/>
      <c r="BI1597" s="82"/>
      <c r="BJ1597" s="82"/>
      <c r="BK1597" s="82"/>
      <c r="BL1597" s="82"/>
      <c r="BM1597" s="82"/>
      <c r="BN1597" s="82"/>
      <c r="BO1597" s="82"/>
      <c r="BP1597" s="82"/>
      <c r="BQ1597" s="82"/>
      <c r="BR1597" s="82"/>
      <c r="BS1597" s="82"/>
      <c r="BT1597" s="82"/>
      <c r="BU1597" s="82"/>
      <c r="BV1597" s="82"/>
      <c r="BW1597" s="82"/>
      <c r="BX1597" s="82"/>
      <c r="BY1597" s="82"/>
      <c r="BZ1597" s="82"/>
      <c r="CA1597" s="82"/>
      <c r="CB1597" s="82"/>
      <c r="CC1597" s="82"/>
      <c r="CD1597" s="82"/>
      <c r="CE1597" s="82"/>
      <c r="CF1597" s="82"/>
    </row>
    <row r="1598" spans="1:100" ht="12.75" customHeight="1" x14ac:dyDescent="0.2">
      <c r="A1598" s="132" t="str">
        <f>+IF('⑧一覧からの作成用データ（異動届）'!$AC$59="印刷ＯＫ→",1,"")</f>
        <v/>
      </c>
      <c r="B1598" s="82"/>
      <c r="C1598" s="2414"/>
      <c r="D1598" s="2414"/>
      <c r="E1598" s="2414"/>
      <c r="F1598" s="2414"/>
      <c r="G1598" s="2414"/>
      <c r="H1598" s="2414"/>
      <c r="I1598" s="82"/>
      <c r="J1598" s="82"/>
      <c r="K1598" s="2415" t="s">
        <v>511</v>
      </c>
      <c r="L1598" s="2415"/>
      <c r="M1598" s="2415"/>
      <c r="N1598" s="2415"/>
      <c r="O1598" s="2415"/>
      <c r="P1598" s="2415"/>
      <c r="Q1598" s="2415"/>
      <c r="R1598" s="2415"/>
      <c r="S1598" s="2415"/>
      <c r="T1598" s="2415"/>
      <c r="U1598" s="2415"/>
      <c r="V1598" s="2415"/>
      <c r="W1598" s="2415"/>
      <c r="X1598" s="2415"/>
      <c r="Y1598" s="2415"/>
      <c r="Z1598" s="2415"/>
      <c r="AA1598" s="2415"/>
      <c r="AB1598" s="2417" t="s">
        <v>481</v>
      </c>
      <c r="AC1598" s="2417"/>
      <c r="AD1598" s="2417"/>
      <c r="AE1598" s="2417"/>
      <c r="AF1598" s="2417"/>
      <c r="AG1598" s="2417"/>
      <c r="AH1598" s="2417"/>
      <c r="AI1598" s="2417"/>
      <c r="AJ1598" s="2417"/>
      <c r="AK1598" s="2417"/>
      <c r="AL1598" s="2417"/>
      <c r="AM1598" s="2417"/>
      <c r="AN1598" s="2417"/>
      <c r="AO1598" s="2417"/>
      <c r="AP1598" s="2417"/>
      <c r="AQ1598" s="2417"/>
      <c r="AR1598" s="2417"/>
      <c r="AS1598" s="2417"/>
      <c r="AT1598" s="2417"/>
      <c r="AU1598" s="2417"/>
      <c r="AV1598" s="2417"/>
      <c r="AW1598" s="2417"/>
      <c r="AX1598" s="2419" t="s">
        <v>26</v>
      </c>
      <c r="AY1598" s="2420"/>
      <c r="AZ1598" s="2420"/>
      <c r="BA1598" s="2421"/>
      <c r="BB1598" s="2428"/>
      <c r="BC1598" s="2429"/>
      <c r="BD1598" s="2429"/>
      <c r="BE1598" s="2429"/>
      <c r="BF1598" s="2429"/>
      <c r="BG1598" s="2429"/>
      <c r="BH1598" s="2429"/>
      <c r="BI1598" s="2429"/>
      <c r="BJ1598" s="2429"/>
      <c r="BK1598" s="2429"/>
      <c r="BL1598" s="2429"/>
      <c r="BM1598" s="2429"/>
      <c r="BN1598" s="2429"/>
      <c r="BO1598" s="2429"/>
      <c r="BP1598" s="2429"/>
      <c r="BQ1598" s="2429"/>
      <c r="BR1598" s="2429"/>
      <c r="BS1598" s="2429"/>
      <c r="BT1598" s="2430"/>
      <c r="BU1598" s="697" t="s">
        <v>28</v>
      </c>
      <c r="BV1598" s="2051"/>
      <c r="BW1598" s="2051"/>
      <c r="BX1598" s="2051"/>
      <c r="BY1598" s="2051"/>
      <c r="BZ1598" s="2051"/>
      <c r="CA1598" s="2051"/>
      <c r="CB1598" s="2051"/>
      <c r="CC1598" s="2051"/>
      <c r="CD1598" s="2053"/>
      <c r="CE1598" s="82"/>
      <c r="CF1598" s="82"/>
    </row>
    <row r="1599" spans="1:100" ht="12.75" customHeight="1" x14ac:dyDescent="0.2">
      <c r="A1599" s="132" t="str">
        <f>+IF('⑧一覧からの作成用データ（異動届）'!$AC$59="印刷ＯＫ→",1,"")</f>
        <v/>
      </c>
      <c r="B1599" s="82"/>
      <c r="C1599" s="2414"/>
      <c r="D1599" s="2414"/>
      <c r="E1599" s="2414"/>
      <c r="F1599" s="2414"/>
      <c r="G1599" s="2414"/>
      <c r="H1599" s="2414"/>
      <c r="I1599" s="82"/>
      <c r="J1599" s="82"/>
      <c r="K1599" s="2415"/>
      <c r="L1599" s="2415"/>
      <c r="M1599" s="2415"/>
      <c r="N1599" s="2415"/>
      <c r="O1599" s="2415"/>
      <c r="P1599" s="2415"/>
      <c r="Q1599" s="2415"/>
      <c r="R1599" s="2415"/>
      <c r="S1599" s="2415"/>
      <c r="T1599" s="2415"/>
      <c r="U1599" s="2415"/>
      <c r="V1599" s="2415"/>
      <c r="W1599" s="2415"/>
      <c r="X1599" s="2415"/>
      <c r="Y1599" s="2415"/>
      <c r="Z1599" s="2415"/>
      <c r="AA1599" s="2415"/>
      <c r="AB1599" s="2417"/>
      <c r="AC1599" s="2417"/>
      <c r="AD1599" s="2417"/>
      <c r="AE1599" s="2417"/>
      <c r="AF1599" s="2417"/>
      <c r="AG1599" s="2417"/>
      <c r="AH1599" s="2417"/>
      <c r="AI1599" s="2417"/>
      <c r="AJ1599" s="2417"/>
      <c r="AK1599" s="2417"/>
      <c r="AL1599" s="2417"/>
      <c r="AM1599" s="2417"/>
      <c r="AN1599" s="2417"/>
      <c r="AO1599" s="2417"/>
      <c r="AP1599" s="2417"/>
      <c r="AQ1599" s="2417"/>
      <c r="AR1599" s="2417"/>
      <c r="AS1599" s="2417"/>
      <c r="AT1599" s="2417"/>
      <c r="AU1599" s="2417"/>
      <c r="AV1599" s="2417"/>
      <c r="AW1599" s="2417"/>
      <c r="AX1599" s="2422"/>
      <c r="AY1599" s="2423"/>
      <c r="AZ1599" s="2423"/>
      <c r="BA1599" s="2424"/>
      <c r="BB1599" s="2431"/>
      <c r="BC1599" s="2432"/>
      <c r="BD1599" s="2432"/>
      <c r="BE1599" s="2432"/>
      <c r="BF1599" s="2432"/>
      <c r="BG1599" s="2432"/>
      <c r="BH1599" s="2432"/>
      <c r="BI1599" s="2432"/>
      <c r="BJ1599" s="2432"/>
      <c r="BK1599" s="2432"/>
      <c r="BL1599" s="2432"/>
      <c r="BM1599" s="2432"/>
      <c r="BN1599" s="2432"/>
      <c r="BO1599" s="2432"/>
      <c r="BP1599" s="2432"/>
      <c r="BQ1599" s="2432"/>
      <c r="BR1599" s="2432"/>
      <c r="BS1599" s="2432"/>
      <c r="BT1599" s="2433"/>
      <c r="BU1599" s="1559"/>
      <c r="BV1599" s="2052"/>
      <c r="BW1599" s="2052"/>
      <c r="BX1599" s="2052"/>
      <c r="BY1599" s="2052"/>
      <c r="BZ1599" s="2052"/>
      <c r="CA1599" s="2052"/>
      <c r="CB1599" s="2052"/>
      <c r="CC1599" s="2052"/>
      <c r="CD1599" s="2054"/>
      <c r="CE1599" s="83"/>
      <c r="CF1599" s="83"/>
    </row>
    <row r="1600" spans="1:100" ht="12.75" customHeight="1" x14ac:dyDescent="0.2">
      <c r="A1600" s="132" t="str">
        <f>+IF('⑧一覧からの作成用データ（異動届）'!$AC$59="印刷ＯＫ→",1,"")</f>
        <v/>
      </c>
      <c r="B1600" s="82"/>
      <c r="C1600" s="82"/>
      <c r="D1600" s="82"/>
      <c r="E1600" s="82"/>
      <c r="F1600" s="82"/>
      <c r="G1600" s="82"/>
      <c r="H1600" s="82"/>
      <c r="I1600" s="82"/>
      <c r="J1600" s="82"/>
      <c r="K1600" s="2415"/>
      <c r="L1600" s="2415"/>
      <c r="M1600" s="2415"/>
      <c r="N1600" s="2415"/>
      <c r="O1600" s="2415"/>
      <c r="P1600" s="2415"/>
      <c r="Q1600" s="2415"/>
      <c r="R1600" s="2415"/>
      <c r="S1600" s="2415"/>
      <c r="T1600" s="2415"/>
      <c r="U1600" s="2415"/>
      <c r="V1600" s="2415"/>
      <c r="W1600" s="2415"/>
      <c r="X1600" s="2415"/>
      <c r="Y1600" s="2415"/>
      <c r="Z1600" s="2415"/>
      <c r="AA1600" s="2415"/>
      <c r="AB1600" s="2417"/>
      <c r="AC1600" s="2417"/>
      <c r="AD1600" s="2417"/>
      <c r="AE1600" s="2417"/>
      <c r="AF1600" s="2417"/>
      <c r="AG1600" s="2417"/>
      <c r="AH1600" s="2417"/>
      <c r="AI1600" s="2417"/>
      <c r="AJ1600" s="2417"/>
      <c r="AK1600" s="2417"/>
      <c r="AL1600" s="2417"/>
      <c r="AM1600" s="2417"/>
      <c r="AN1600" s="2417"/>
      <c r="AO1600" s="2417"/>
      <c r="AP1600" s="2417"/>
      <c r="AQ1600" s="2417"/>
      <c r="AR1600" s="2417"/>
      <c r="AS1600" s="2417"/>
      <c r="AT1600" s="2417"/>
      <c r="AU1600" s="2417"/>
      <c r="AV1600" s="2417"/>
      <c r="AW1600" s="2417"/>
      <c r="AX1600" s="2422"/>
      <c r="AY1600" s="2423"/>
      <c r="AZ1600" s="2423"/>
      <c r="BA1600" s="2424"/>
      <c r="BB1600" s="2431"/>
      <c r="BC1600" s="2432"/>
      <c r="BD1600" s="2432"/>
      <c r="BE1600" s="2432"/>
      <c r="BF1600" s="2432"/>
      <c r="BG1600" s="2432"/>
      <c r="BH1600" s="2432"/>
      <c r="BI1600" s="2432"/>
      <c r="BJ1600" s="2432"/>
      <c r="BK1600" s="2432"/>
      <c r="BL1600" s="2432"/>
      <c r="BM1600" s="2432"/>
      <c r="BN1600" s="2432"/>
      <c r="BO1600" s="2432"/>
      <c r="BP1600" s="2432"/>
      <c r="BQ1600" s="2432"/>
      <c r="BR1600" s="2432"/>
      <c r="BS1600" s="2432"/>
      <c r="BT1600" s="2433"/>
      <c r="BU1600" s="2437" t="s">
        <v>27</v>
      </c>
      <c r="BV1600" s="2397" t="s">
        <v>29</v>
      </c>
      <c r="BW1600" s="2397"/>
      <c r="BX1600" s="2397"/>
      <c r="BY1600" s="2397"/>
      <c r="BZ1600" s="2398"/>
      <c r="CA1600" s="1683" t="s">
        <v>30</v>
      </c>
      <c r="CB1600" s="2397"/>
      <c r="CC1600" s="2397"/>
      <c r="CD1600" s="2398"/>
      <c r="CE1600" s="76"/>
      <c r="CF1600" s="76"/>
    </row>
    <row r="1601" spans="1:100" ht="12.75" customHeight="1" x14ac:dyDescent="0.2">
      <c r="A1601" s="132" t="str">
        <f>+IF('⑧一覧からの作成用データ（異動届）'!$AC$59="印刷ＯＫ→",1,"")</f>
        <v/>
      </c>
      <c r="B1601" s="82"/>
      <c r="C1601" s="82">
        <v>3</v>
      </c>
      <c r="D1601" s="82"/>
      <c r="E1601" s="82"/>
      <c r="F1601" s="82"/>
      <c r="G1601" s="82"/>
      <c r="H1601" s="82">
        <v>2</v>
      </c>
      <c r="I1601" s="82">
        <v>1</v>
      </c>
      <c r="J1601" s="82"/>
      <c r="K1601" s="2415"/>
      <c r="L1601" s="2415"/>
      <c r="M1601" s="2415"/>
      <c r="N1601" s="2415"/>
      <c r="O1601" s="2415"/>
      <c r="P1601" s="2415"/>
      <c r="Q1601" s="2415"/>
      <c r="R1601" s="2415"/>
      <c r="S1601" s="2415"/>
      <c r="T1601" s="2415"/>
      <c r="U1601" s="2415"/>
      <c r="V1601" s="2415"/>
      <c r="W1601" s="2415"/>
      <c r="X1601" s="2415"/>
      <c r="Y1601" s="2415"/>
      <c r="Z1601" s="2415"/>
      <c r="AA1601" s="2415"/>
      <c r="AB1601" s="2417"/>
      <c r="AC1601" s="2417"/>
      <c r="AD1601" s="2417"/>
      <c r="AE1601" s="2417"/>
      <c r="AF1601" s="2417"/>
      <c r="AG1601" s="2417"/>
      <c r="AH1601" s="2417"/>
      <c r="AI1601" s="2417"/>
      <c r="AJ1601" s="2417"/>
      <c r="AK1601" s="2417"/>
      <c r="AL1601" s="2417"/>
      <c r="AM1601" s="2417"/>
      <c r="AN1601" s="2417"/>
      <c r="AO1601" s="2417"/>
      <c r="AP1601" s="2417"/>
      <c r="AQ1601" s="2417"/>
      <c r="AR1601" s="2417"/>
      <c r="AS1601" s="2417"/>
      <c r="AT1601" s="2417"/>
      <c r="AU1601" s="2417"/>
      <c r="AV1601" s="2417"/>
      <c r="AW1601" s="2417"/>
      <c r="AX1601" s="2422"/>
      <c r="AY1601" s="2423"/>
      <c r="AZ1601" s="2423"/>
      <c r="BA1601" s="2424"/>
      <c r="BB1601" s="2431"/>
      <c r="BC1601" s="2432"/>
      <c r="BD1601" s="2432"/>
      <c r="BE1601" s="2432"/>
      <c r="BF1601" s="2432"/>
      <c r="BG1601" s="2432"/>
      <c r="BH1601" s="2432"/>
      <c r="BI1601" s="2432"/>
      <c r="BJ1601" s="2432"/>
      <c r="BK1601" s="2432"/>
      <c r="BL1601" s="2432"/>
      <c r="BM1601" s="2432"/>
      <c r="BN1601" s="2432"/>
      <c r="BO1601" s="2432"/>
      <c r="BP1601" s="2432"/>
      <c r="BQ1601" s="2432"/>
      <c r="BR1601" s="2432"/>
      <c r="BS1601" s="2432"/>
      <c r="BT1601" s="2433"/>
      <c r="BU1601" s="2437"/>
      <c r="BV1601" s="2399"/>
      <c r="BW1601" s="2399"/>
      <c r="BX1601" s="2399"/>
      <c r="BY1601" s="2399"/>
      <c r="BZ1601" s="2400"/>
      <c r="CA1601" s="2401"/>
      <c r="CB1601" s="2399"/>
      <c r="CC1601" s="2399"/>
      <c r="CD1601" s="2400"/>
      <c r="CE1601" s="76"/>
      <c r="CF1601" s="76"/>
    </row>
    <row r="1602" spans="1:100" ht="12.75" customHeight="1" x14ac:dyDescent="0.2">
      <c r="A1602" s="132" t="str">
        <f>+IF('⑧一覧からの作成用データ（異動届）'!$AC$59="印刷ＯＫ→",1,"")</f>
        <v/>
      </c>
      <c r="B1602" s="2413" t="s">
        <v>67</v>
      </c>
      <c r="C1602" s="2413" t="s">
        <v>66</v>
      </c>
      <c r="D1602" s="2396" t="s">
        <v>65</v>
      </c>
      <c r="E1602" s="2396" t="s">
        <v>64</v>
      </c>
      <c r="F1602" s="2413" t="s">
        <v>63</v>
      </c>
      <c r="G1602" s="2413" t="s">
        <v>62</v>
      </c>
      <c r="H1602" s="2396" t="s">
        <v>61</v>
      </c>
      <c r="I1602" s="2396" t="s">
        <v>60</v>
      </c>
      <c r="J1602" s="486"/>
      <c r="K1602" s="2415"/>
      <c r="L1602" s="2415"/>
      <c r="M1602" s="2415"/>
      <c r="N1602" s="2415"/>
      <c r="O1602" s="2415"/>
      <c r="P1602" s="2415"/>
      <c r="Q1602" s="2415"/>
      <c r="R1602" s="2415"/>
      <c r="S1602" s="2415"/>
      <c r="T1602" s="2415"/>
      <c r="U1602" s="2415"/>
      <c r="V1602" s="2415"/>
      <c r="W1602" s="2415"/>
      <c r="X1602" s="2415"/>
      <c r="Y1602" s="2415"/>
      <c r="Z1602" s="2415"/>
      <c r="AA1602" s="2415"/>
      <c r="AB1602" s="2417"/>
      <c r="AC1602" s="2417"/>
      <c r="AD1602" s="2417"/>
      <c r="AE1602" s="2417"/>
      <c r="AF1602" s="2417"/>
      <c r="AG1602" s="2417"/>
      <c r="AH1602" s="2417"/>
      <c r="AI1602" s="2417"/>
      <c r="AJ1602" s="2417"/>
      <c r="AK1602" s="2417"/>
      <c r="AL1602" s="2417"/>
      <c r="AM1602" s="2417"/>
      <c r="AN1602" s="2417"/>
      <c r="AO1602" s="2417"/>
      <c r="AP1602" s="2417"/>
      <c r="AQ1602" s="2417"/>
      <c r="AR1602" s="2417"/>
      <c r="AS1602" s="2417"/>
      <c r="AT1602" s="2417"/>
      <c r="AU1602" s="2417"/>
      <c r="AV1602" s="2417"/>
      <c r="AW1602" s="2417"/>
      <c r="AX1602" s="2422"/>
      <c r="AY1602" s="2423"/>
      <c r="AZ1602" s="2423"/>
      <c r="BA1602" s="2424"/>
      <c r="BB1602" s="2431"/>
      <c r="BC1602" s="2432"/>
      <c r="BD1602" s="2432"/>
      <c r="BE1602" s="2432"/>
      <c r="BF1602" s="2432"/>
      <c r="BG1602" s="2432"/>
      <c r="BH1602" s="2432"/>
      <c r="BI1602" s="2432"/>
      <c r="BJ1602" s="2432"/>
      <c r="BK1602" s="2432"/>
      <c r="BL1602" s="2432"/>
      <c r="BM1602" s="2432"/>
      <c r="BN1602" s="2432"/>
      <c r="BO1602" s="2432"/>
      <c r="BP1602" s="2432"/>
      <c r="BQ1602" s="2432"/>
      <c r="BR1602" s="2432"/>
      <c r="BS1602" s="2432"/>
      <c r="BT1602" s="2433"/>
      <c r="BU1602" s="2437"/>
      <c r="BV1602" s="2397" t="s">
        <v>32</v>
      </c>
      <c r="BW1602" s="2397"/>
      <c r="BX1602" s="2397"/>
      <c r="BY1602" s="2397"/>
      <c r="BZ1602" s="2398"/>
      <c r="CA1602" s="1683" t="s">
        <v>31</v>
      </c>
      <c r="CB1602" s="2397"/>
      <c r="CC1602" s="2397"/>
      <c r="CD1602" s="2398"/>
      <c r="CE1602" s="76"/>
      <c r="CF1602" s="76"/>
    </row>
    <row r="1603" spans="1:100" ht="13.5" customHeight="1" x14ac:dyDescent="0.2">
      <c r="A1603" s="132" t="str">
        <f>+IF('⑧一覧からの作成用データ（異動届）'!$AC$59="印刷ＯＫ→",1,"")</f>
        <v/>
      </c>
      <c r="B1603" s="2413"/>
      <c r="C1603" s="2413"/>
      <c r="D1603" s="2396"/>
      <c r="E1603" s="2396"/>
      <c r="F1603" s="2413"/>
      <c r="G1603" s="2413"/>
      <c r="H1603" s="2396"/>
      <c r="I1603" s="2396"/>
      <c r="J1603" s="486"/>
      <c r="K1603" s="2416"/>
      <c r="L1603" s="2416"/>
      <c r="M1603" s="2416"/>
      <c r="N1603" s="2416"/>
      <c r="O1603" s="2416"/>
      <c r="P1603" s="2416"/>
      <c r="Q1603" s="2416"/>
      <c r="R1603" s="2416"/>
      <c r="S1603" s="2416"/>
      <c r="T1603" s="2416"/>
      <c r="U1603" s="2416"/>
      <c r="V1603" s="2416"/>
      <c r="W1603" s="2416"/>
      <c r="X1603" s="2416"/>
      <c r="Y1603" s="2416"/>
      <c r="Z1603" s="2416"/>
      <c r="AA1603" s="2416"/>
      <c r="AB1603" s="2418"/>
      <c r="AC1603" s="2418"/>
      <c r="AD1603" s="2418"/>
      <c r="AE1603" s="2418"/>
      <c r="AF1603" s="2418"/>
      <c r="AG1603" s="2418"/>
      <c r="AH1603" s="2418"/>
      <c r="AI1603" s="2418"/>
      <c r="AJ1603" s="2418"/>
      <c r="AK1603" s="2418"/>
      <c r="AL1603" s="2418"/>
      <c r="AM1603" s="2418"/>
      <c r="AN1603" s="2418"/>
      <c r="AO1603" s="2418"/>
      <c r="AP1603" s="2418"/>
      <c r="AQ1603" s="2418"/>
      <c r="AR1603" s="2418"/>
      <c r="AS1603" s="2418"/>
      <c r="AT1603" s="2418"/>
      <c r="AU1603" s="2418"/>
      <c r="AV1603" s="2418"/>
      <c r="AW1603" s="2418"/>
      <c r="AX1603" s="2425"/>
      <c r="AY1603" s="2426"/>
      <c r="AZ1603" s="2426"/>
      <c r="BA1603" s="2427"/>
      <c r="BB1603" s="2434"/>
      <c r="BC1603" s="2435"/>
      <c r="BD1603" s="2435"/>
      <c r="BE1603" s="2435"/>
      <c r="BF1603" s="2435"/>
      <c r="BG1603" s="2435"/>
      <c r="BH1603" s="2435"/>
      <c r="BI1603" s="2435"/>
      <c r="BJ1603" s="2435"/>
      <c r="BK1603" s="2435"/>
      <c r="BL1603" s="2435"/>
      <c r="BM1603" s="2435"/>
      <c r="BN1603" s="2435"/>
      <c r="BO1603" s="2435"/>
      <c r="BP1603" s="2435"/>
      <c r="BQ1603" s="2435"/>
      <c r="BR1603" s="2435"/>
      <c r="BS1603" s="2435"/>
      <c r="BT1603" s="2436"/>
      <c r="BU1603" s="2437"/>
      <c r="BV1603" s="2399"/>
      <c r="BW1603" s="2399"/>
      <c r="BX1603" s="2399"/>
      <c r="BY1603" s="2399"/>
      <c r="BZ1603" s="2400"/>
      <c r="CA1603" s="2401"/>
      <c r="CB1603" s="2399"/>
      <c r="CC1603" s="2399"/>
      <c r="CD1603" s="2400"/>
      <c r="CE1603" s="76"/>
      <c r="CF1603" s="76"/>
      <c r="CG1603" s="84"/>
      <c r="CL1603" s="85"/>
      <c r="CM1603" s="85"/>
      <c r="CN1603" s="85"/>
      <c r="CO1603" s="85"/>
      <c r="CP1603" s="85"/>
      <c r="CQ1603" s="85"/>
      <c r="CR1603" s="85"/>
      <c r="CS1603" s="85"/>
      <c r="CT1603" s="85"/>
    </row>
    <row r="1604" spans="1:100" ht="13.5" customHeight="1" x14ac:dyDescent="0.2">
      <c r="A1604" s="132" t="str">
        <f>+IF('⑧一覧からの作成用データ（異動届）'!$AC$59="印刷ＯＫ→",1,"")</f>
        <v/>
      </c>
      <c r="B1604" s="2413"/>
      <c r="C1604" s="2413"/>
      <c r="D1604" s="2396"/>
      <c r="E1604" s="2396"/>
      <c r="F1604" s="2413"/>
      <c r="G1604" s="2413"/>
      <c r="H1604" s="2396"/>
      <c r="I1604" s="2396"/>
      <c r="J1604" s="486"/>
      <c r="K1604" s="45"/>
      <c r="L1604" s="25"/>
      <c r="M1604" s="25"/>
      <c r="N1604" s="25"/>
      <c r="O1604" s="25"/>
      <c r="P1604" s="25"/>
      <c r="Q1604" s="25"/>
      <c r="R1604" s="25"/>
      <c r="S1604" s="25"/>
      <c r="T1604" s="25"/>
      <c r="U1604" s="25"/>
      <c r="V1604" s="25"/>
      <c r="W1604" s="25"/>
      <c r="X1604" s="25"/>
      <c r="Y1604" s="46"/>
      <c r="Z1604" s="2402" t="s">
        <v>519</v>
      </c>
      <c r="AA1604" s="2403"/>
      <c r="AB1604" s="2408" t="s">
        <v>21</v>
      </c>
      <c r="AC1604" s="2409"/>
      <c r="AD1604" s="2409"/>
      <c r="AE1604" s="2409"/>
      <c r="AF1604" s="2409"/>
      <c r="AG1604" s="2410"/>
      <c r="AH1604" s="1682" t="s">
        <v>576</v>
      </c>
      <c r="AI1604" s="1683"/>
      <c r="AJ1604" s="2097" t="str">
        <f>①伊勢崎市における事業所基本情報!$K$26&amp;"-"&amp;①伊勢崎市における事業所基本情報!Q26&amp;""</f>
        <v>-</v>
      </c>
      <c r="AK1604" s="2097"/>
      <c r="AL1604" s="2097"/>
      <c r="AM1604" s="2097"/>
      <c r="AN1604" s="2097"/>
      <c r="AO1604" s="2097"/>
      <c r="AP1604" s="2097"/>
      <c r="AQ1604" s="2097"/>
      <c r="AR1604" s="25"/>
      <c r="AS1604" s="25"/>
      <c r="AT1604" s="25"/>
      <c r="AU1604" s="25"/>
      <c r="AV1604" s="25"/>
      <c r="AW1604" s="25"/>
      <c r="AX1604" s="25"/>
      <c r="AY1604" s="76"/>
      <c r="AZ1604" s="76"/>
      <c r="BA1604" s="76"/>
      <c r="BB1604" s="76"/>
      <c r="BC1604" s="76"/>
      <c r="BD1604" s="25"/>
      <c r="BE1604" s="25"/>
      <c r="BF1604" s="25"/>
      <c r="BG1604" s="25"/>
      <c r="BH1604" s="2386" t="s">
        <v>580</v>
      </c>
      <c r="BI1604" s="2386"/>
      <c r="BJ1604" s="2386"/>
      <c r="BK1604" s="2386"/>
      <c r="BL1604" s="2386"/>
      <c r="BM1604" s="2386"/>
      <c r="BN1604" s="2386"/>
      <c r="BO1604" s="2411" t="str">
        <f>①伊勢崎市における事業所基本情報!$CG$18&amp;""</f>
        <v/>
      </c>
      <c r="BP1604" s="2392"/>
      <c r="BQ1604" s="2392" t="str">
        <f>①伊勢崎市における事業所基本情報!$CH$18&amp;""</f>
        <v/>
      </c>
      <c r="BR1604" s="2392"/>
      <c r="BS1604" s="2392" t="str">
        <f>①伊勢崎市における事業所基本情報!$CI$18&amp;""</f>
        <v/>
      </c>
      <c r="BT1604" s="2392"/>
      <c r="BU1604" s="2392" t="str">
        <f>①伊勢崎市における事業所基本情報!$CJ$18&amp;""</f>
        <v/>
      </c>
      <c r="BV1604" s="2392"/>
      <c r="BW1604" s="2392" t="str">
        <f>①伊勢崎市における事業所基本情報!$CK$18&amp;""</f>
        <v/>
      </c>
      <c r="BX1604" s="2392"/>
      <c r="BY1604" s="2392" t="str">
        <f>①伊勢崎市における事業所基本情報!$CL$18&amp;""</f>
        <v/>
      </c>
      <c r="BZ1604" s="2392"/>
      <c r="CA1604" s="2392" t="str">
        <f>①伊勢崎市における事業所基本情報!$CM$18&amp;""</f>
        <v/>
      </c>
      <c r="CB1604" s="2392"/>
      <c r="CC1604" s="2392" t="str">
        <f>①伊勢崎市における事業所基本情報!$CN$18&amp;""</f>
        <v/>
      </c>
      <c r="CD1604" s="2394"/>
      <c r="CE1604" s="86"/>
      <c r="CF1604" s="86"/>
      <c r="CG1604" s="84"/>
      <c r="CL1604" s="85"/>
      <c r="CM1604" s="85"/>
      <c r="CN1604" s="85"/>
      <c r="CO1604" s="85"/>
      <c r="CP1604" s="85"/>
      <c r="CQ1604" s="85"/>
      <c r="CR1604" s="85"/>
      <c r="CS1604" s="85"/>
      <c r="CT1604" s="85"/>
    </row>
    <row r="1605" spans="1:100" ht="12" customHeight="1" x14ac:dyDescent="0.2">
      <c r="A1605" s="132" t="str">
        <f>+IF('⑧一覧からの作成用データ（異動届）'!$AC$59="印刷ＯＫ→",1,"")</f>
        <v/>
      </c>
      <c r="B1605" s="2413"/>
      <c r="C1605" s="2413"/>
      <c r="D1605" s="2396"/>
      <c r="E1605" s="2396"/>
      <c r="F1605" s="2413"/>
      <c r="G1605" s="2413"/>
      <c r="H1605" s="2396"/>
      <c r="I1605" s="2396"/>
      <c r="J1605" s="486"/>
      <c r="K1605" s="47"/>
      <c r="L1605" s="76"/>
      <c r="M1605" s="76"/>
      <c r="N1605" s="76"/>
      <c r="O1605" s="76"/>
      <c r="P1605" s="76"/>
      <c r="Q1605" s="76"/>
      <c r="R1605" s="76"/>
      <c r="S1605" s="76"/>
      <c r="T1605" s="76"/>
      <c r="U1605" s="76"/>
      <c r="V1605" s="76"/>
      <c r="W1605" s="76"/>
      <c r="X1605" s="76"/>
      <c r="Y1605" s="48"/>
      <c r="Z1605" s="2404"/>
      <c r="AA1605" s="2405"/>
      <c r="AB1605" s="1640"/>
      <c r="AC1605" s="1590"/>
      <c r="AD1605" s="1590"/>
      <c r="AE1605" s="1590"/>
      <c r="AF1605" s="1590"/>
      <c r="AG1605" s="1641"/>
      <c r="AH1605" s="1568" t="str">
        <f>①伊勢崎市における事業所基本情報!$I$27&amp;""</f>
        <v/>
      </c>
      <c r="AI1605" s="1569"/>
      <c r="AJ1605" s="1569"/>
      <c r="AK1605" s="1569"/>
      <c r="AL1605" s="1569"/>
      <c r="AM1605" s="1569"/>
      <c r="AN1605" s="1569"/>
      <c r="AO1605" s="1569"/>
      <c r="AP1605" s="1569"/>
      <c r="AQ1605" s="1569"/>
      <c r="AR1605" s="1569"/>
      <c r="AS1605" s="1569"/>
      <c r="AT1605" s="1569"/>
      <c r="AU1605" s="1569"/>
      <c r="AV1605" s="1569"/>
      <c r="AW1605" s="1569"/>
      <c r="AX1605" s="1569"/>
      <c r="AY1605" s="1569"/>
      <c r="AZ1605" s="1569"/>
      <c r="BA1605" s="1569"/>
      <c r="BB1605" s="1569"/>
      <c r="BC1605" s="1569"/>
      <c r="BD1605" s="1569"/>
      <c r="BE1605" s="1569"/>
      <c r="BF1605" s="1569"/>
      <c r="BG1605" s="1569"/>
      <c r="BH1605" s="2386"/>
      <c r="BI1605" s="2386"/>
      <c r="BJ1605" s="2386"/>
      <c r="BK1605" s="2386"/>
      <c r="BL1605" s="2386"/>
      <c r="BM1605" s="2386"/>
      <c r="BN1605" s="2386"/>
      <c r="BO1605" s="2412"/>
      <c r="BP1605" s="2393"/>
      <c r="BQ1605" s="2393"/>
      <c r="BR1605" s="2393"/>
      <c r="BS1605" s="2393"/>
      <c r="BT1605" s="2393"/>
      <c r="BU1605" s="2393"/>
      <c r="BV1605" s="2393"/>
      <c r="BW1605" s="2393"/>
      <c r="BX1605" s="2393"/>
      <c r="BY1605" s="2393"/>
      <c r="BZ1605" s="2393"/>
      <c r="CA1605" s="2393"/>
      <c r="CB1605" s="2393"/>
      <c r="CC1605" s="2393"/>
      <c r="CD1605" s="2395"/>
      <c r="CE1605" s="86"/>
      <c r="CF1605" s="86"/>
      <c r="CG1605" s="77"/>
      <c r="CL1605" s="85"/>
      <c r="CM1605" s="85"/>
      <c r="CN1605" s="85"/>
      <c r="CO1605" s="85"/>
      <c r="CP1605" s="85"/>
      <c r="CQ1605" s="85"/>
      <c r="CR1605" s="85"/>
      <c r="CS1605" s="85"/>
      <c r="CT1605" s="85"/>
    </row>
    <row r="1606" spans="1:100" ht="12" customHeight="1" x14ac:dyDescent="0.2">
      <c r="A1606" s="132" t="str">
        <f>+IF('⑧一覧からの作成用データ（異動届）'!$AC$59="印刷ＯＫ→",1,"")</f>
        <v/>
      </c>
      <c r="B1606" s="2413"/>
      <c r="C1606" s="2413"/>
      <c r="D1606" s="2396"/>
      <c r="E1606" s="2396"/>
      <c r="F1606" s="2413"/>
      <c r="G1606" s="2413"/>
      <c r="H1606" s="2396"/>
      <c r="I1606" s="2396"/>
      <c r="J1606" s="486"/>
      <c r="K1606" s="2165" t="s">
        <v>581</v>
      </c>
      <c r="L1606" s="1564"/>
      <c r="M1606" s="1564"/>
      <c r="N1606" s="1564"/>
      <c r="O1606" s="1564"/>
      <c r="P1606" s="2378" t="s">
        <v>19</v>
      </c>
      <c r="Q1606" s="2378"/>
      <c r="R1606" s="2378"/>
      <c r="S1606" s="2378"/>
      <c r="T1606" s="2378"/>
      <c r="U1606" s="2378"/>
      <c r="V1606" s="2378"/>
      <c r="W1606" s="2378"/>
      <c r="X1606" s="2378"/>
      <c r="Y1606" s="2379"/>
      <c r="Z1606" s="2404"/>
      <c r="AA1606" s="2405"/>
      <c r="AB1606" s="1640"/>
      <c r="AC1606" s="1590"/>
      <c r="AD1606" s="1590"/>
      <c r="AE1606" s="1590"/>
      <c r="AF1606" s="1590"/>
      <c r="AG1606" s="1641"/>
      <c r="AH1606" s="1568"/>
      <c r="AI1606" s="1569"/>
      <c r="AJ1606" s="1569"/>
      <c r="AK1606" s="1569"/>
      <c r="AL1606" s="1569"/>
      <c r="AM1606" s="1569"/>
      <c r="AN1606" s="1569"/>
      <c r="AO1606" s="1569"/>
      <c r="AP1606" s="1569"/>
      <c r="AQ1606" s="1569"/>
      <c r="AR1606" s="1569"/>
      <c r="AS1606" s="1569"/>
      <c r="AT1606" s="1569"/>
      <c r="AU1606" s="1569"/>
      <c r="AV1606" s="1569"/>
      <c r="AW1606" s="1569"/>
      <c r="AX1606" s="1569"/>
      <c r="AY1606" s="1569"/>
      <c r="AZ1606" s="1569"/>
      <c r="BA1606" s="1569"/>
      <c r="BB1606" s="1569"/>
      <c r="BC1606" s="1569"/>
      <c r="BD1606" s="1569"/>
      <c r="BE1606" s="1569"/>
      <c r="BF1606" s="1569"/>
      <c r="BG1606" s="1569"/>
      <c r="BH1606" s="1561" t="s">
        <v>582</v>
      </c>
      <c r="BI1606" s="1561"/>
      <c r="BJ1606" s="1561"/>
      <c r="BK1606" s="1561"/>
      <c r="BL1606" s="1561"/>
      <c r="BM1606" s="1561"/>
      <c r="BN1606" s="1561"/>
      <c r="BO1606" s="2380" t="s">
        <v>509</v>
      </c>
      <c r="BP1606" s="2381"/>
      <c r="BQ1606" s="2381"/>
      <c r="BR1606" s="2381"/>
      <c r="BS1606" s="2381"/>
      <c r="BT1606" s="2381"/>
      <c r="BU1606" s="2381"/>
      <c r="BV1606" s="2381"/>
      <c r="BW1606" s="2381"/>
      <c r="BX1606" s="2381"/>
      <c r="BY1606" s="2381"/>
      <c r="BZ1606" s="2381"/>
      <c r="CA1606" s="2381"/>
      <c r="CB1606" s="2381"/>
      <c r="CC1606" s="2381"/>
      <c r="CD1606" s="2382"/>
      <c r="CE1606" s="78"/>
      <c r="CF1606" s="78"/>
      <c r="CG1606" s="77"/>
      <c r="CL1606" s="85"/>
      <c r="CM1606" s="85"/>
      <c r="CN1606" s="85"/>
      <c r="CO1606" s="85"/>
      <c r="CP1606" s="85"/>
      <c r="CQ1606" s="85"/>
      <c r="CR1606" s="85"/>
      <c r="CS1606" s="85"/>
      <c r="CT1606" s="85"/>
    </row>
    <row r="1607" spans="1:100" ht="12" customHeight="1" x14ac:dyDescent="0.2">
      <c r="A1607" s="132" t="str">
        <f>+IF('⑧一覧からの作成用データ（異動届）'!$AC$59="印刷ＯＫ→",1,"")</f>
        <v/>
      </c>
      <c r="B1607" s="2413"/>
      <c r="C1607" s="2413"/>
      <c r="D1607" s="2396"/>
      <c r="E1607" s="2396"/>
      <c r="F1607" s="2413"/>
      <c r="G1607" s="2413"/>
      <c r="H1607" s="2396"/>
      <c r="I1607" s="2396"/>
      <c r="J1607" s="486"/>
      <c r="K1607" s="2165"/>
      <c r="L1607" s="1564"/>
      <c r="M1607" s="1564"/>
      <c r="N1607" s="1564"/>
      <c r="O1607" s="1564"/>
      <c r="P1607" s="2378"/>
      <c r="Q1607" s="2378"/>
      <c r="R1607" s="2378"/>
      <c r="S1607" s="2378"/>
      <c r="T1607" s="2378"/>
      <c r="U1607" s="2378"/>
      <c r="V1607" s="2378"/>
      <c r="W1607" s="2378"/>
      <c r="X1607" s="2378"/>
      <c r="Y1607" s="2379"/>
      <c r="Z1607" s="2404"/>
      <c r="AA1607" s="2405"/>
      <c r="AB1607" s="1637"/>
      <c r="AC1607" s="1638"/>
      <c r="AD1607" s="1638"/>
      <c r="AE1607" s="1638"/>
      <c r="AF1607" s="1638"/>
      <c r="AG1607" s="1642"/>
      <c r="AH1607" s="1570"/>
      <c r="AI1607" s="1571"/>
      <c r="AJ1607" s="1571"/>
      <c r="AK1607" s="1571"/>
      <c r="AL1607" s="1571"/>
      <c r="AM1607" s="1571"/>
      <c r="AN1607" s="1571"/>
      <c r="AO1607" s="1571"/>
      <c r="AP1607" s="1571"/>
      <c r="AQ1607" s="1571"/>
      <c r="AR1607" s="1571"/>
      <c r="AS1607" s="1571"/>
      <c r="AT1607" s="1571"/>
      <c r="AU1607" s="1571"/>
      <c r="AV1607" s="1571"/>
      <c r="AW1607" s="1571"/>
      <c r="AX1607" s="1571"/>
      <c r="AY1607" s="1571"/>
      <c r="AZ1607" s="1571"/>
      <c r="BA1607" s="1571"/>
      <c r="BB1607" s="1571"/>
      <c r="BC1607" s="1571"/>
      <c r="BD1607" s="1571"/>
      <c r="BE1607" s="1571"/>
      <c r="BF1607" s="1571"/>
      <c r="BG1607" s="1571"/>
      <c r="BH1607" s="1561"/>
      <c r="BI1607" s="1561"/>
      <c r="BJ1607" s="1561"/>
      <c r="BK1607" s="1561"/>
      <c r="BL1607" s="1561"/>
      <c r="BM1607" s="1561"/>
      <c r="BN1607" s="1561"/>
      <c r="BO1607" s="2383"/>
      <c r="BP1607" s="2384"/>
      <c r="BQ1607" s="2384"/>
      <c r="BR1607" s="2384"/>
      <c r="BS1607" s="2384"/>
      <c r="BT1607" s="2384"/>
      <c r="BU1607" s="2384"/>
      <c r="BV1607" s="2384"/>
      <c r="BW1607" s="2384"/>
      <c r="BX1607" s="2384"/>
      <c r="BY1607" s="2384"/>
      <c r="BZ1607" s="2384"/>
      <c r="CA1607" s="2384"/>
      <c r="CB1607" s="2384"/>
      <c r="CC1607" s="2384"/>
      <c r="CD1607" s="2385"/>
      <c r="CE1607" s="78"/>
      <c r="CF1607" s="78"/>
      <c r="CG1607" s="77"/>
      <c r="CL1607" s="85"/>
      <c r="CM1607" s="85"/>
      <c r="CN1607" s="85"/>
      <c r="CO1607" s="85"/>
      <c r="CP1607" s="85"/>
      <c r="CQ1607" s="85"/>
      <c r="CR1607" s="85"/>
      <c r="CS1607" s="85"/>
      <c r="CT1607" s="85"/>
    </row>
    <row r="1608" spans="1:100" ht="13.5" customHeight="1" x14ac:dyDescent="0.2">
      <c r="A1608" s="132" t="str">
        <f>+IF('⑧一覧からの作成用データ（異動届）'!$AC$59="印刷ＯＫ→",1,"")</f>
        <v/>
      </c>
      <c r="B1608" s="2413"/>
      <c r="C1608" s="2413"/>
      <c r="D1608" s="2396"/>
      <c r="E1608" s="2396"/>
      <c r="F1608" s="2413"/>
      <c r="G1608" s="2413"/>
      <c r="H1608" s="2396"/>
      <c r="I1608" s="2396"/>
      <c r="J1608" s="486"/>
      <c r="K1608" s="47"/>
      <c r="L1608" s="76"/>
      <c r="M1608" s="76"/>
      <c r="N1608" s="76"/>
      <c r="O1608" s="76"/>
      <c r="P1608" s="76"/>
      <c r="Q1608" s="76"/>
      <c r="R1608" s="76"/>
      <c r="S1608" s="76"/>
      <c r="T1608" s="76"/>
      <c r="U1608" s="76"/>
      <c r="V1608" s="76"/>
      <c r="W1608" s="76"/>
      <c r="X1608" s="76"/>
      <c r="Y1608" s="48"/>
      <c r="Z1608" s="2404"/>
      <c r="AA1608" s="2405"/>
      <c r="AB1608" s="1634" t="s">
        <v>471</v>
      </c>
      <c r="AC1608" s="1634"/>
      <c r="AD1608" s="1634"/>
      <c r="AE1608" s="1634"/>
      <c r="AF1608" s="1634"/>
      <c r="AG1608" s="1634"/>
      <c r="AH1608" s="1610" t="str">
        <f>①伊勢崎市における事業所基本情報!$I$20&amp;""</f>
        <v/>
      </c>
      <c r="AI1608" s="1611"/>
      <c r="AJ1608" s="1611"/>
      <c r="AK1608" s="1611"/>
      <c r="AL1608" s="1611"/>
      <c r="AM1608" s="1611"/>
      <c r="AN1608" s="1611"/>
      <c r="AO1608" s="1611"/>
      <c r="AP1608" s="1611"/>
      <c r="AQ1608" s="1611"/>
      <c r="AR1608" s="1611"/>
      <c r="AS1608" s="1611"/>
      <c r="AT1608" s="1611"/>
      <c r="AU1608" s="1611"/>
      <c r="AV1608" s="1611"/>
      <c r="AW1608" s="1611"/>
      <c r="AX1608" s="1611"/>
      <c r="AY1608" s="1611"/>
      <c r="AZ1608" s="1611"/>
      <c r="BA1608" s="1611"/>
      <c r="BB1608" s="1611"/>
      <c r="BC1608" s="1611"/>
      <c r="BD1608" s="1611"/>
      <c r="BE1608" s="1611"/>
      <c r="BF1608" s="1611"/>
      <c r="BG1608" s="1612"/>
      <c r="BH1608" s="2386" t="s">
        <v>495</v>
      </c>
      <c r="BI1608" s="2386"/>
      <c r="BJ1608" s="2386"/>
      <c r="BK1608" s="2386"/>
      <c r="BL1608" s="1550" t="s">
        <v>33</v>
      </c>
      <c r="BM1608" s="1550"/>
      <c r="BN1608" s="1550"/>
      <c r="BO1608" s="2388" t="str">
        <f>①伊勢崎市における事業所基本情報!$I$35&amp;""</f>
        <v/>
      </c>
      <c r="BP1608" s="1614"/>
      <c r="BQ1608" s="1614"/>
      <c r="BR1608" s="1614"/>
      <c r="BS1608" s="1614"/>
      <c r="BT1608" s="1614"/>
      <c r="BU1608" s="1614"/>
      <c r="BV1608" s="1614"/>
      <c r="BW1608" s="1614"/>
      <c r="BX1608" s="1614"/>
      <c r="BY1608" s="1614"/>
      <c r="BZ1608" s="1614"/>
      <c r="CA1608" s="1614"/>
      <c r="CB1608" s="1614"/>
      <c r="CC1608" s="1614"/>
      <c r="CD1608" s="2389"/>
      <c r="CE1608" s="78"/>
      <c r="CF1608" s="78"/>
      <c r="CG1608" s="77"/>
      <c r="CL1608" s="85"/>
    </row>
    <row r="1609" spans="1:100" ht="12" customHeight="1" x14ac:dyDescent="0.2">
      <c r="A1609" s="132" t="str">
        <f>+IF('⑧一覧からの作成用データ（異動届）'!$AC$59="印刷ＯＫ→",1,"")</f>
        <v/>
      </c>
      <c r="B1609" s="2413"/>
      <c r="C1609" s="2413"/>
      <c r="D1609" s="2396"/>
      <c r="E1609" s="2396"/>
      <c r="F1609" s="2413"/>
      <c r="G1609" s="2413"/>
      <c r="H1609" s="2396"/>
      <c r="I1609" s="2396"/>
      <c r="J1609" s="486"/>
      <c r="K1609" s="2438">
        <f ca="1">IF('⑧一覧からの作成用データ（異動届）'!$B$31="","",'⑧一覧からの作成用データ（異動届）'!$B$31)</f>
        <v>45617</v>
      </c>
      <c r="L1609" s="2439"/>
      <c r="M1609" s="2439"/>
      <c r="N1609" s="2439"/>
      <c r="O1609" s="2439"/>
      <c r="P1609" s="2439"/>
      <c r="Q1609" s="2439"/>
      <c r="R1609" s="2439"/>
      <c r="S1609" s="2439"/>
      <c r="T1609" s="2439"/>
      <c r="U1609" s="2439"/>
      <c r="V1609" s="2439"/>
      <c r="W1609" s="2439"/>
      <c r="X1609" s="2439"/>
      <c r="Y1609" s="2440"/>
      <c r="Z1609" s="2404"/>
      <c r="AA1609" s="2405"/>
      <c r="AB1609" s="2441" t="s">
        <v>484</v>
      </c>
      <c r="AC1609" s="2441"/>
      <c r="AD1609" s="2441"/>
      <c r="AE1609" s="2441"/>
      <c r="AF1609" s="2441"/>
      <c r="AG1609" s="2441"/>
      <c r="AH1609" s="2442" t="str">
        <f>①伊勢崎市における事業所基本情報!$I$22&amp;""</f>
        <v/>
      </c>
      <c r="AI1609" s="2442"/>
      <c r="AJ1609" s="2442"/>
      <c r="AK1609" s="2442"/>
      <c r="AL1609" s="2442"/>
      <c r="AM1609" s="2442"/>
      <c r="AN1609" s="2442"/>
      <c r="AO1609" s="2442"/>
      <c r="AP1609" s="2442"/>
      <c r="AQ1609" s="2442"/>
      <c r="AR1609" s="2442"/>
      <c r="AS1609" s="2442"/>
      <c r="AT1609" s="2442"/>
      <c r="AU1609" s="2442"/>
      <c r="AV1609" s="2442"/>
      <c r="AW1609" s="2442"/>
      <c r="AX1609" s="2442"/>
      <c r="AY1609" s="2442"/>
      <c r="AZ1609" s="2442"/>
      <c r="BA1609" s="2442"/>
      <c r="BB1609" s="2442"/>
      <c r="BC1609" s="2442"/>
      <c r="BD1609" s="2442"/>
      <c r="BE1609" s="2442"/>
      <c r="BF1609" s="2442"/>
      <c r="BG1609" s="2442"/>
      <c r="BH1609" s="2386"/>
      <c r="BI1609" s="2386"/>
      <c r="BJ1609" s="2386"/>
      <c r="BK1609" s="2386"/>
      <c r="BL1609" s="1550"/>
      <c r="BM1609" s="1550"/>
      <c r="BN1609" s="1550"/>
      <c r="BO1609" s="2390"/>
      <c r="BP1609" s="1616"/>
      <c r="BQ1609" s="1616"/>
      <c r="BR1609" s="1616"/>
      <c r="BS1609" s="1616"/>
      <c r="BT1609" s="1616"/>
      <c r="BU1609" s="1616"/>
      <c r="BV1609" s="1616"/>
      <c r="BW1609" s="1616"/>
      <c r="BX1609" s="1616"/>
      <c r="BY1609" s="1616"/>
      <c r="BZ1609" s="1616"/>
      <c r="CA1609" s="1616"/>
      <c r="CB1609" s="1616"/>
      <c r="CC1609" s="1616"/>
      <c r="CD1609" s="2391"/>
      <c r="CE1609" s="78"/>
      <c r="CF1609" s="78"/>
      <c r="CG1609" s="77"/>
      <c r="CL1609" s="85"/>
    </row>
    <row r="1610" spans="1:100" ht="12" customHeight="1" x14ac:dyDescent="0.2">
      <c r="A1610" s="132" t="str">
        <f>+IF('⑧一覧からの作成用データ（異動届）'!$AC$59="印刷ＯＫ→",1,"")</f>
        <v/>
      </c>
      <c r="B1610" s="2413"/>
      <c r="C1610" s="2413"/>
      <c r="D1610" s="2396"/>
      <c r="E1610" s="2396"/>
      <c r="F1610" s="2413"/>
      <c r="G1610" s="2413"/>
      <c r="H1610" s="2396"/>
      <c r="I1610" s="2396"/>
      <c r="J1610" s="486"/>
      <c r="K1610" s="2438"/>
      <c r="L1610" s="2439"/>
      <c r="M1610" s="2439"/>
      <c r="N1610" s="2439"/>
      <c r="O1610" s="2439"/>
      <c r="P1610" s="2439"/>
      <c r="Q1610" s="2439"/>
      <c r="R1610" s="2439"/>
      <c r="S1610" s="2439"/>
      <c r="T1610" s="2439"/>
      <c r="U1610" s="2439"/>
      <c r="V1610" s="2439"/>
      <c r="W1610" s="2439"/>
      <c r="X1610" s="2439"/>
      <c r="Y1610" s="2440"/>
      <c r="Z1610" s="2404"/>
      <c r="AA1610" s="2405"/>
      <c r="AB1610" s="1550"/>
      <c r="AC1610" s="1550"/>
      <c r="AD1610" s="1550"/>
      <c r="AE1610" s="1550"/>
      <c r="AF1610" s="1550"/>
      <c r="AG1610" s="1550"/>
      <c r="AH1610" s="2443"/>
      <c r="AI1610" s="2443"/>
      <c r="AJ1610" s="2443"/>
      <c r="AK1610" s="2443"/>
      <c r="AL1610" s="2443"/>
      <c r="AM1610" s="2443"/>
      <c r="AN1610" s="2443"/>
      <c r="AO1610" s="2443"/>
      <c r="AP1610" s="2443"/>
      <c r="AQ1610" s="2443"/>
      <c r="AR1610" s="2443"/>
      <c r="AS1610" s="2443"/>
      <c r="AT1610" s="2443"/>
      <c r="AU1610" s="2443"/>
      <c r="AV1610" s="2443"/>
      <c r="AW1610" s="2443"/>
      <c r="AX1610" s="2443"/>
      <c r="AY1610" s="2443"/>
      <c r="AZ1610" s="2443"/>
      <c r="BA1610" s="2443"/>
      <c r="BB1610" s="2443"/>
      <c r="BC1610" s="2443"/>
      <c r="BD1610" s="2443"/>
      <c r="BE1610" s="2443"/>
      <c r="BF1610" s="2443"/>
      <c r="BG1610" s="2443"/>
      <c r="BH1610" s="2386"/>
      <c r="BI1610" s="2386"/>
      <c r="BJ1610" s="2386"/>
      <c r="BK1610" s="2386"/>
      <c r="BL1610" s="1550" t="s">
        <v>3</v>
      </c>
      <c r="BM1610" s="1550"/>
      <c r="BN1610" s="1550"/>
      <c r="BO1610" s="1708" t="str">
        <f>①伊勢崎市における事業所基本情報!$I$37&amp;""</f>
        <v/>
      </c>
      <c r="BP1610" s="1709"/>
      <c r="BQ1610" s="1709"/>
      <c r="BR1610" s="1709"/>
      <c r="BS1610" s="1709"/>
      <c r="BT1610" s="1709"/>
      <c r="BU1610" s="1709"/>
      <c r="BV1610" s="1709"/>
      <c r="BW1610" s="1709"/>
      <c r="BX1610" s="1709"/>
      <c r="BY1610" s="1709"/>
      <c r="BZ1610" s="1709"/>
      <c r="CA1610" s="1709"/>
      <c r="CB1610" s="1709"/>
      <c r="CC1610" s="1709"/>
      <c r="CD1610" s="2444"/>
      <c r="CE1610" s="78"/>
      <c r="CF1610" s="78"/>
      <c r="CG1610" s="77"/>
      <c r="CL1610" s="85"/>
      <c r="CM1610" s="85"/>
    </row>
    <row r="1611" spans="1:100" ht="12" customHeight="1" x14ac:dyDescent="0.2">
      <c r="A1611" s="132" t="str">
        <f>+IF('⑧一覧からの作成用データ（異動届）'!$AC$59="印刷ＯＫ→",1,"")</f>
        <v/>
      </c>
      <c r="B1611" s="2413"/>
      <c r="C1611" s="2413"/>
      <c r="D1611" s="2396"/>
      <c r="E1611" s="2396"/>
      <c r="F1611" s="2413"/>
      <c r="G1611" s="2413"/>
      <c r="H1611" s="2396"/>
      <c r="I1611" s="2396"/>
      <c r="J1611" s="486"/>
      <c r="K1611" s="2438"/>
      <c r="L1611" s="2439"/>
      <c r="M1611" s="2439"/>
      <c r="N1611" s="2439"/>
      <c r="O1611" s="2439"/>
      <c r="P1611" s="2439"/>
      <c r="Q1611" s="2439"/>
      <c r="R1611" s="2439"/>
      <c r="S1611" s="2439"/>
      <c r="T1611" s="2439"/>
      <c r="U1611" s="2439"/>
      <c r="V1611" s="2439"/>
      <c r="W1611" s="2439"/>
      <c r="X1611" s="2439"/>
      <c r="Y1611" s="2440"/>
      <c r="Z1611" s="2404"/>
      <c r="AA1611" s="2405"/>
      <c r="AB1611" s="1550"/>
      <c r="AC1611" s="1550"/>
      <c r="AD1611" s="1550"/>
      <c r="AE1611" s="1550"/>
      <c r="AF1611" s="1550"/>
      <c r="AG1611" s="1550"/>
      <c r="AH1611" s="2443"/>
      <c r="AI1611" s="2443"/>
      <c r="AJ1611" s="2443"/>
      <c r="AK1611" s="2443"/>
      <c r="AL1611" s="2443"/>
      <c r="AM1611" s="2443"/>
      <c r="AN1611" s="2443"/>
      <c r="AO1611" s="2443"/>
      <c r="AP1611" s="2443"/>
      <c r="AQ1611" s="2443"/>
      <c r="AR1611" s="2443"/>
      <c r="AS1611" s="2443"/>
      <c r="AT1611" s="2443"/>
      <c r="AU1611" s="2443"/>
      <c r="AV1611" s="2443"/>
      <c r="AW1611" s="2443"/>
      <c r="AX1611" s="2443"/>
      <c r="AY1611" s="2443"/>
      <c r="AZ1611" s="2443"/>
      <c r="BA1611" s="2443"/>
      <c r="BB1611" s="2443"/>
      <c r="BC1611" s="2443"/>
      <c r="BD1611" s="2443"/>
      <c r="BE1611" s="2443"/>
      <c r="BF1611" s="2443"/>
      <c r="BG1611" s="2443"/>
      <c r="BH1611" s="2386"/>
      <c r="BI1611" s="2386"/>
      <c r="BJ1611" s="2386"/>
      <c r="BK1611" s="2386"/>
      <c r="BL1611" s="1550"/>
      <c r="BM1611" s="1550"/>
      <c r="BN1611" s="1550"/>
      <c r="BO1611" s="1711"/>
      <c r="BP1611" s="1712"/>
      <c r="BQ1611" s="1712"/>
      <c r="BR1611" s="1712"/>
      <c r="BS1611" s="1712"/>
      <c r="BT1611" s="1712"/>
      <c r="BU1611" s="1712"/>
      <c r="BV1611" s="1712"/>
      <c r="BW1611" s="1712"/>
      <c r="BX1611" s="1712"/>
      <c r="BY1611" s="1712"/>
      <c r="BZ1611" s="1712"/>
      <c r="CA1611" s="1712"/>
      <c r="CB1611" s="1712"/>
      <c r="CC1611" s="1712"/>
      <c r="CD1611" s="2445"/>
      <c r="CE1611" s="78"/>
      <c r="CF1611" s="78"/>
      <c r="CG1611" s="77"/>
      <c r="CL1611" s="85"/>
      <c r="CM1611" s="85"/>
    </row>
    <row r="1612" spans="1:100" ht="12" customHeight="1" x14ac:dyDescent="0.2">
      <c r="A1612" s="132" t="str">
        <f>+IF('⑧一覧からの作成用データ（異動届）'!$AC$59="印刷ＯＫ→",1,"")</f>
        <v/>
      </c>
      <c r="B1612" s="2413"/>
      <c r="C1612" s="2413"/>
      <c r="D1612" s="2396"/>
      <c r="E1612" s="2396"/>
      <c r="F1612" s="2413"/>
      <c r="G1612" s="2413"/>
      <c r="H1612" s="2396"/>
      <c r="I1612" s="2396"/>
      <c r="J1612" s="486"/>
      <c r="K1612" s="47"/>
      <c r="L1612" s="76"/>
      <c r="M1612" s="76"/>
      <c r="N1612" s="76"/>
      <c r="O1612" s="76"/>
      <c r="P1612" s="76"/>
      <c r="Q1612" s="76"/>
      <c r="R1612" s="76"/>
      <c r="S1612" s="76"/>
      <c r="T1612" s="76"/>
      <c r="U1612" s="76"/>
      <c r="V1612" s="76"/>
      <c r="W1612" s="76"/>
      <c r="X1612" s="76"/>
      <c r="Y1612" s="48"/>
      <c r="Z1612" s="2404"/>
      <c r="AA1612" s="2405"/>
      <c r="AB1612" s="1550" t="s">
        <v>474</v>
      </c>
      <c r="AC1612" s="1550"/>
      <c r="AD1612" s="1550"/>
      <c r="AE1612" s="1550"/>
      <c r="AF1612" s="1550"/>
      <c r="AG1612" s="1550"/>
      <c r="AH1612" s="1543" t="str">
        <f>①伊勢崎市における事業所基本情報!$CG$35&amp;""</f>
        <v/>
      </c>
      <c r="AI1612" s="1544"/>
      <c r="AJ1612" s="1543" t="str">
        <f>①伊勢崎市における事業所基本情報!$CH$35&amp;""</f>
        <v/>
      </c>
      <c r="AK1612" s="1544"/>
      <c r="AL1612" s="1543" t="str">
        <f>①伊勢崎市における事業所基本情報!$CI$35&amp;""</f>
        <v/>
      </c>
      <c r="AM1612" s="1544"/>
      <c r="AN1612" s="1543" t="str">
        <f>①伊勢崎市における事業所基本情報!$CJ$35&amp;""</f>
        <v/>
      </c>
      <c r="AO1612" s="1544"/>
      <c r="AP1612" s="1543" t="str">
        <f>①伊勢崎市における事業所基本情報!$CK$35&amp;""</f>
        <v/>
      </c>
      <c r="AQ1612" s="1544"/>
      <c r="AR1612" s="1543" t="str">
        <f>①伊勢崎市における事業所基本情報!$CL$35&amp;""</f>
        <v/>
      </c>
      <c r="AS1612" s="1544"/>
      <c r="AT1612" s="1543" t="str">
        <f>①伊勢崎市における事業所基本情報!$CM$35&amp;""</f>
        <v/>
      </c>
      <c r="AU1612" s="1544"/>
      <c r="AV1612" s="1543" t="str">
        <f>①伊勢崎市における事業所基本情報!$CN$35&amp;""</f>
        <v/>
      </c>
      <c r="AW1612" s="1544"/>
      <c r="AX1612" s="1543" t="str">
        <f>①伊勢崎市における事業所基本情報!$CO$35&amp;""</f>
        <v/>
      </c>
      <c r="AY1612" s="1544"/>
      <c r="AZ1612" s="1543" t="str">
        <f>①伊勢崎市における事業所基本情報!$CP$35&amp;""</f>
        <v/>
      </c>
      <c r="BA1612" s="1544"/>
      <c r="BB1612" s="1543" t="str">
        <f>①伊勢崎市における事業所基本情報!$CQ$35&amp;""</f>
        <v/>
      </c>
      <c r="BC1612" s="1544"/>
      <c r="BD1612" s="1543" t="str">
        <f>①伊勢崎市における事業所基本情報!$CR$35&amp;""</f>
        <v/>
      </c>
      <c r="BE1612" s="1544"/>
      <c r="BF1612" s="1736" t="str">
        <f>①伊勢崎市における事業所基本情報!$CS$35&amp;""</f>
        <v/>
      </c>
      <c r="BG1612" s="1737"/>
      <c r="BH1612" s="2386"/>
      <c r="BI1612" s="2386"/>
      <c r="BJ1612" s="2386"/>
      <c r="BK1612" s="2386"/>
      <c r="BL1612" s="1550" t="s">
        <v>4</v>
      </c>
      <c r="BM1612" s="1550"/>
      <c r="BN1612" s="1550"/>
      <c r="BO1612" s="1714" t="str">
        <f>①伊勢崎市における事業所基本情報!$I$39&amp;""</f>
        <v/>
      </c>
      <c r="BP1612" s="1715"/>
      <c r="BQ1612" s="1715"/>
      <c r="BR1612" s="1715"/>
      <c r="BS1612" s="1715"/>
      <c r="BT1612" s="1715"/>
      <c r="BU1612" s="1715"/>
      <c r="BV1612" s="1715"/>
      <c r="BW1612" s="1715"/>
      <c r="BX1612" s="1715"/>
      <c r="BY1612" s="1715"/>
      <c r="BZ1612" s="1715"/>
      <c r="CA1612" s="1715"/>
      <c r="CB1612" s="1715"/>
      <c r="CC1612" s="1715"/>
      <c r="CD1612" s="2340"/>
      <c r="CE1612" s="78"/>
      <c r="CF1612" s="78"/>
      <c r="CL1612" s="85"/>
      <c r="CM1612" s="85"/>
      <c r="CN1612" s="85"/>
      <c r="CO1612" s="85"/>
      <c r="CP1612" s="85"/>
      <c r="CQ1612" s="85"/>
      <c r="CR1612" s="85"/>
      <c r="CS1612" s="85"/>
      <c r="CT1612" s="85"/>
    </row>
    <row r="1613" spans="1:100" ht="12" customHeight="1" thickBot="1" x14ac:dyDescent="0.25">
      <c r="A1613" s="132" t="str">
        <f>+IF('⑧一覧からの作成用データ（異動届）'!$AC$59="印刷ＯＫ→",1,"")</f>
        <v/>
      </c>
      <c r="B1613" s="2413"/>
      <c r="C1613" s="2413"/>
      <c r="D1613" s="2396"/>
      <c r="E1613" s="2396"/>
      <c r="F1613" s="2413"/>
      <c r="G1613" s="2413"/>
      <c r="H1613" s="2396"/>
      <c r="I1613" s="2396"/>
      <c r="J1613" s="486"/>
      <c r="K1613" s="49"/>
      <c r="L1613" s="19"/>
      <c r="M1613" s="19"/>
      <c r="N1613" s="19"/>
      <c r="O1613" s="19"/>
      <c r="P1613" s="19"/>
      <c r="Q1613" s="19"/>
      <c r="R1613" s="19"/>
      <c r="S1613" s="19"/>
      <c r="T1613" s="19"/>
      <c r="U1613" s="19"/>
      <c r="V1613" s="19"/>
      <c r="W1613" s="19"/>
      <c r="X1613" s="19"/>
      <c r="Y1613" s="50"/>
      <c r="Z1613" s="2406"/>
      <c r="AA1613" s="2407"/>
      <c r="AB1613" s="1550"/>
      <c r="AC1613" s="1550"/>
      <c r="AD1613" s="1550"/>
      <c r="AE1613" s="1550"/>
      <c r="AF1613" s="1550"/>
      <c r="AG1613" s="1550"/>
      <c r="AH1613" s="1620"/>
      <c r="AI1613" s="1621"/>
      <c r="AJ1613" s="1620"/>
      <c r="AK1613" s="1621"/>
      <c r="AL1613" s="1620"/>
      <c r="AM1613" s="1621"/>
      <c r="AN1613" s="1545"/>
      <c r="AO1613" s="1546"/>
      <c r="AP1613" s="1545"/>
      <c r="AQ1613" s="1546"/>
      <c r="AR1613" s="1545"/>
      <c r="AS1613" s="1546"/>
      <c r="AT1613" s="1545"/>
      <c r="AU1613" s="1546"/>
      <c r="AV1613" s="1545"/>
      <c r="AW1613" s="1546"/>
      <c r="AX1613" s="1545"/>
      <c r="AY1613" s="1546"/>
      <c r="AZ1613" s="1545"/>
      <c r="BA1613" s="1546"/>
      <c r="BB1613" s="1545"/>
      <c r="BC1613" s="1546"/>
      <c r="BD1613" s="1545"/>
      <c r="BE1613" s="1546"/>
      <c r="BF1613" s="1738"/>
      <c r="BG1613" s="1543"/>
      <c r="BH1613" s="2387"/>
      <c r="BI1613" s="2387"/>
      <c r="BJ1613" s="2387"/>
      <c r="BK1613" s="2387"/>
      <c r="BL1613" s="1634"/>
      <c r="BM1613" s="1634"/>
      <c r="BN1613" s="1634"/>
      <c r="BO1613" s="2341"/>
      <c r="BP1613" s="2342"/>
      <c r="BQ1613" s="2342"/>
      <c r="BR1613" s="2342"/>
      <c r="BS1613" s="2342"/>
      <c r="BT1613" s="2342"/>
      <c r="BU1613" s="2342"/>
      <c r="BV1613" s="2342"/>
      <c r="BW1613" s="2342"/>
      <c r="BX1613" s="2342"/>
      <c r="BY1613" s="2342"/>
      <c r="BZ1613" s="2342"/>
      <c r="CA1613" s="2342"/>
      <c r="CB1613" s="2342"/>
      <c r="CC1613" s="2342"/>
      <c r="CD1613" s="2343"/>
      <c r="CE1613" s="78"/>
      <c r="CF1613" s="78"/>
      <c r="CG1613" s="77"/>
      <c r="CH1613" s="77"/>
      <c r="CN1613" s="85"/>
      <c r="CO1613" s="85"/>
      <c r="CP1613" s="85"/>
      <c r="CQ1613" s="85"/>
      <c r="CR1613" s="85"/>
      <c r="CS1613" s="85"/>
      <c r="CT1613" s="85"/>
      <c r="CU1613" s="85"/>
      <c r="CV1613" s="85"/>
    </row>
    <row r="1614" spans="1:100" ht="13.5" customHeight="1" x14ac:dyDescent="0.2">
      <c r="A1614" s="132" t="str">
        <f>+IF('⑧一覧からの作成用データ（異動届）'!$AC$59="印刷ＯＫ→",1,"")</f>
        <v/>
      </c>
      <c r="B1614" s="2413"/>
      <c r="C1614" s="2413"/>
      <c r="D1614" s="2396"/>
      <c r="E1614" s="2396"/>
      <c r="F1614" s="2413"/>
      <c r="G1614" s="2413"/>
      <c r="H1614" s="2396"/>
      <c r="I1614" s="2396"/>
      <c r="J1614" s="486"/>
      <c r="K1614" s="2344" t="s">
        <v>22</v>
      </c>
      <c r="L1614" s="2344"/>
      <c r="M1614" s="697" t="s">
        <v>485</v>
      </c>
      <c r="N1614" s="2051"/>
      <c r="O1614" s="2051"/>
      <c r="P1614" s="2051"/>
      <c r="Q1614" s="2051"/>
      <c r="R1614" s="2053"/>
      <c r="S1614" s="1680" t="str">
        <f>'⑧一覧からの作成用データ（異動届）'!$D$59&amp;""</f>
        <v/>
      </c>
      <c r="T1614" s="1681"/>
      <c r="U1614" s="1681"/>
      <c r="V1614" s="1681"/>
      <c r="W1614" s="1681"/>
      <c r="X1614" s="1681"/>
      <c r="Y1614" s="1681"/>
      <c r="Z1614" s="1681"/>
      <c r="AA1614" s="1681"/>
      <c r="AB1614" s="1681"/>
      <c r="AC1614" s="1681"/>
      <c r="AD1614" s="1681"/>
      <c r="AE1614" s="1681"/>
      <c r="AF1614" s="1681"/>
      <c r="AG1614" s="1681"/>
      <c r="AH1614" s="1681"/>
      <c r="AI1614" s="1681"/>
      <c r="AJ1614" s="1681"/>
      <c r="AK1614" s="1681"/>
      <c r="AL1614" s="1681"/>
      <c r="AM1614" s="1681"/>
      <c r="AN1614" s="2345" t="s">
        <v>71</v>
      </c>
      <c r="AO1614" s="2316"/>
      <c r="AP1614" s="2316"/>
      <c r="AQ1614" s="2316"/>
      <c r="AR1614" s="2346"/>
      <c r="AS1614" s="2316" t="s">
        <v>77</v>
      </c>
      <c r="AT1614" s="2316"/>
      <c r="AU1614" s="2316"/>
      <c r="AV1614" s="2316"/>
      <c r="AW1614" s="2346"/>
      <c r="AX1614" s="2315" t="s">
        <v>251</v>
      </c>
      <c r="AY1614" s="2316"/>
      <c r="AZ1614" s="2316"/>
      <c r="BA1614" s="2316"/>
      <c r="BB1614" s="2317"/>
      <c r="BC1614" s="2323" t="s">
        <v>72</v>
      </c>
      <c r="BD1614" s="2323"/>
      <c r="BE1614" s="2324"/>
      <c r="BF1614" s="2030" t="s">
        <v>75</v>
      </c>
      <c r="BG1614" s="2031"/>
      <c r="BH1614" s="2031"/>
      <c r="BI1614" s="2031"/>
      <c r="BJ1614" s="2031"/>
      <c r="BK1614" s="2031"/>
      <c r="BL1614" s="2031"/>
      <c r="BM1614" s="2031"/>
      <c r="BN1614" s="2031"/>
      <c r="BO1614" s="2031"/>
      <c r="BP1614" s="2032"/>
      <c r="BQ1614" s="2329" t="s">
        <v>76</v>
      </c>
      <c r="BR1614" s="2330"/>
      <c r="BS1614" s="2330"/>
      <c r="BT1614" s="2330"/>
      <c r="BU1614" s="2330"/>
      <c r="BV1614" s="2330"/>
      <c r="BW1614" s="2330"/>
      <c r="BX1614" s="2330"/>
      <c r="BY1614" s="2330"/>
      <c r="BZ1614" s="2330"/>
      <c r="CA1614" s="2330"/>
      <c r="CB1614" s="2330"/>
      <c r="CC1614" s="2330"/>
      <c r="CD1614" s="2331"/>
      <c r="CE1614" s="76"/>
      <c r="CF1614" s="76"/>
      <c r="CG1614" s="77"/>
      <c r="CH1614" s="77"/>
      <c r="CN1614" s="85"/>
      <c r="CO1614" s="85"/>
      <c r="CP1614" s="85"/>
      <c r="CQ1614" s="85"/>
      <c r="CR1614" s="85"/>
      <c r="CS1614" s="85"/>
      <c r="CT1614" s="85"/>
      <c r="CU1614" s="85"/>
      <c r="CV1614" s="85"/>
    </row>
    <row r="1615" spans="1:100" ht="13.5" customHeight="1" x14ac:dyDescent="0.2">
      <c r="A1615" s="132" t="str">
        <f>+IF('⑧一覧からの作成用データ（異動届）'!$AC$59="印刷ＯＫ→",1,"")</f>
        <v/>
      </c>
      <c r="B1615" s="2413"/>
      <c r="C1615" s="2413"/>
      <c r="D1615" s="2396"/>
      <c r="E1615" s="2396"/>
      <c r="F1615" s="2413"/>
      <c r="G1615" s="2413"/>
      <c r="H1615" s="2396"/>
      <c r="I1615" s="2396"/>
      <c r="J1615" s="486"/>
      <c r="K1615" s="2344"/>
      <c r="L1615" s="2344"/>
      <c r="M1615" s="2333" t="s">
        <v>3</v>
      </c>
      <c r="N1615" s="2334"/>
      <c r="O1615" s="2334"/>
      <c r="P1615" s="2334"/>
      <c r="Q1615" s="2334"/>
      <c r="R1615" s="2335"/>
      <c r="S1615" s="1568" t="str">
        <f>'⑧一覧からの作成用データ（異動届）'!$C$59&amp;""</f>
        <v/>
      </c>
      <c r="T1615" s="1569"/>
      <c r="U1615" s="1569"/>
      <c r="V1615" s="1569"/>
      <c r="W1615" s="1569"/>
      <c r="X1615" s="1569"/>
      <c r="Y1615" s="1569"/>
      <c r="Z1615" s="1569"/>
      <c r="AA1615" s="1569"/>
      <c r="AB1615" s="1569"/>
      <c r="AC1615" s="1569"/>
      <c r="AD1615" s="1569"/>
      <c r="AE1615" s="1569"/>
      <c r="AF1615" s="1569"/>
      <c r="AG1615" s="1569"/>
      <c r="AH1615" s="1569"/>
      <c r="AI1615" s="1569"/>
      <c r="AJ1615" s="1569"/>
      <c r="AK1615" s="1569"/>
      <c r="AL1615" s="1569"/>
      <c r="AM1615" s="1569"/>
      <c r="AN1615" s="2347"/>
      <c r="AO1615" s="1613"/>
      <c r="AP1615" s="1613"/>
      <c r="AQ1615" s="1613"/>
      <c r="AR1615" s="2348"/>
      <c r="AS1615" s="1613"/>
      <c r="AT1615" s="1613"/>
      <c r="AU1615" s="1613"/>
      <c r="AV1615" s="1613"/>
      <c r="AW1615" s="2348"/>
      <c r="AX1615" s="2318"/>
      <c r="AY1615" s="1613"/>
      <c r="AZ1615" s="1613"/>
      <c r="BA1615" s="1613"/>
      <c r="BB1615" s="2319"/>
      <c r="BC1615" s="2325"/>
      <c r="BD1615" s="2325"/>
      <c r="BE1615" s="2326"/>
      <c r="BF1615" s="2033"/>
      <c r="BG1615" s="2034"/>
      <c r="BH1615" s="2034"/>
      <c r="BI1615" s="2034"/>
      <c r="BJ1615" s="2034"/>
      <c r="BK1615" s="2034"/>
      <c r="BL1615" s="2034"/>
      <c r="BM1615" s="2034"/>
      <c r="BN1615" s="2034"/>
      <c r="BO1615" s="2034"/>
      <c r="BP1615" s="2035"/>
      <c r="BQ1615" s="2332"/>
      <c r="BR1615" s="1590"/>
      <c r="BS1615" s="1590"/>
      <c r="BT1615" s="1590"/>
      <c r="BU1615" s="1590"/>
      <c r="BV1615" s="1590"/>
      <c r="BW1615" s="1590"/>
      <c r="BX1615" s="1590"/>
      <c r="BY1615" s="1590"/>
      <c r="BZ1615" s="1590"/>
      <c r="CA1615" s="1590"/>
      <c r="CB1615" s="1590"/>
      <c r="CC1615" s="1590"/>
      <c r="CD1615" s="1690"/>
      <c r="CE1615" s="76"/>
      <c r="CF1615" s="76"/>
      <c r="CG1615" s="77"/>
      <c r="CH1615" s="77"/>
      <c r="CN1615" s="85"/>
      <c r="CO1615" s="85"/>
      <c r="CP1615" s="85"/>
      <c r="CQ1615" s="85"/>
      <c r="CR1615" s="85"/>
      <c r="CS1615" s="85"/>
      <c r="CT1615" s="85"/>
      <c r="CU1615" s="85"/>
      <c r="CV1615" s="85"/>
    </row>
    <row r="1616" spans="1:100" ht="13.5" customHeight="1" x14ac:dyDescent="0.2">
      <c r="A1616" s="132" t="str">
        <f>+IF('⑧一覧からの作成用データ（異動届）'!$AC$59="印刷ＯＫ→",1,"")</f>
        <v/>
      </c>
      <c r="B1616" s="2413"/>
      <c r="C1616" s="2413"/>
      <c r="D1616" s="2396"/>
      <c r="E1616" s="2396"/>
      <c r="F1616" s="2413"/>
      <c r="G1616" s="2413"/>
      <c r="H1616" s="2396"/>
      <c r="I1616" s="2396"/>
      <c r="J1616" s="486"/>
      <c r="K1616" s="2344"/>
      <c r="L1616" s="2344"/>
      <c r="M1616" s="1559"/>
      <c r="N1616" s="2052"/>
      <c r="O1616" s="2052"/>
      <c r="P1616" s="2052"/>
      <c r="Q1616" s="2052"/>
      <c r="R1616" s="2054"/>
      <c r="S1616" s="1570"/>
      <c r="T1616" s="1571"/>
      <c r="U1616" s="1571"/>
      <c r="V1616" s="1571"/>
      <c r="W1616" s="1571"/>
      <c r="X1616" s="1571"/>
      <c r="Y1616" s="1571"/>
      <c r="Z1616" s="1571"/>
      <c r="AA1616" s="1571"/>
      <c r="AB1616" s="1571"/>
      <c r="AC1616" s="1571"/>
      <c r="AD1616" s="1571"/>
      <c r="AE1616" s="1571"/>
      <c r="AF1616" s="1571"/>
      <c r="AG1616" s="1571"/>
      <c r="AH1616" s="1571"/>
      <c r="AI1616" s="1571"/>
      <c r="AJ1616" s="1571"/>
      <c r="AK1616" s="1571"/>
      <c r="AL1616" s="1571"/>
      <c r="AM1616" s="1571"/>
      <c r="AN1616" s="2347"/>
      <c r="AO1616" s="1613"/>
      <c r="AP1616" s="1613"/>
      <c r="AQ1616" s="1613"/>
      <c r="AR1616" s="2348"/>
      <c r="AS1616" s="1613"/>
      <c r="AT1616" s="1613"/>
      <c r="AU1616" s="1613"/>
      <c r="AV1616" s="1613"/>
      <c r="AW1616" s="2348"/>
      <c r="AX1616" s="2318"/>
      <c r="AY1616" s="1613"/>
      <c r="AZ1616" s="1613"/>
      <c r="BA1616" s="1613"/>
      <c r="BB1616" s="2319"/>
      <c r="BC1616" s="2325"/>
      <c r="BD1616" s="2325"/>
      <c r="BE1616" s="2326"/>
      <c r="BF1616" s="2033"/>
      <c r="BG1616" s="2034"/>
      <c r="BH1616" s="2034"/>
      <c r="BI1616" s="2034"/>
      <c r="BJ1616" s="2034"/>
      <c r="BK1616" s="2034"/>
      <c r="BL1616" s="2034"/>
      <c r="BM1616" s="2034"/>
      <c r="BN1616" s="2034"/>
      <c r="BO1616" s="2034"/>
      <c r="BP1616" s="2035"/>
      <c r="BQ1616" s="2332"/>
      <c r="BR1616" s="1590"/>
      <c r="BS1616" s="1590"/>
      <c r="BT1616" s="1590"/>
      <c r="BU1616" s="1590"/>
      <c r="BV1616" s="1590"/>
      <c r="BW1616" s="1590"/>
      <c r="BX1616" s="1590"/>
      <c r="BY1616" s="1590"/>
      <c r="BZ1616" s="1590"/>
      <c r="CA1616" s="1590"/>
      <c r="CB1616" s="1590"/>
      <c r="CC1616" s="1590"/>
      <c r="CD1616" s="1690"/>
      <c r="CE1616" s="76"/>
      <c r="CF1616" s="76"/>
      <c r="CG1616" s="77"/>
      <c r="CH1616" s="77"/>
      <c r="CN1616" s="85"/>
      <c r="CO1616" s="85"/>
      <c r="CP1616" s="85"/>
      <c r="CQ1616" s="85"/>
      <c r="CR1616" s="85"/>
      <c r="CS1616" s="85"/>
      <c r="CT1616" s="85"/>
      <c r="CU1616" s="85"/>
      <c r="CV1616" s="85"/>
    </row>
    <row r="1617" spans="1:100" ht="13.5" customHeight="1" x14ac:dyDescent="0.2">
      <c r="A1617" s="132" t="str">
        <f>+IF('⑧一覧からの作成用データ（異動届）'!$AC$59="印刷ＯＫ→",1,"")</f>
        <v/>
      </c>
      <c r="B1617" s="2413"/>
      <c r="C1617" s="2413"/>
      <c r="D1617" s="2396"/>
      <c r="E1617" s="2396"/>
      <c r="F1617" s="2413"/>
      <c r="G1617" s="2413"/>
      <c r="H1617" s="2396"/>
      <c r="I1617" s="2396"/>
      <c r="J1617" s="486"/>
      <c r="K1617" s="2344"/>
      <c r="L1617" s="2344"/>
      <c r="M1617" s="697" t="s">
        <v>16</v>
      </c>
      <c r="N1617" s="2051"/>
      <c r="O1617" s="2051"/>
      <c r="P1617" s="2051"/>
      <c r="Q1617" s="2051"/>
      <c r="R1617" s="2053"/>
      <c r="S1617" s="2336" t="str">
        <f>IF('⑧一覧からの作成用データ（異動届）'!$E$59="","",'⑧一覧からの作成用データ（異動届）'!$E$59)</f>
        <v/>
      </c>
      <c r="T1617" s="2337"/>
      <c r="U1617" s="2337"/>
      <c r="V1617" s="2337"/>
      <c r="W1617" s="2337"/>
      <c r="X1617" s="2337"/>
      <c r="Y1617" s="2337"/>
      <c r="Z1617" s="2337"/>
      <c r="AA1617" s="2337"/>
      <c r="AB1617" s="2337"/>
      <c r="AC1617" s="2337"/>
      <c r="AD1617" s="2337"/>
      <c r="AE1617" s="2337"/>
      <c r="AF1617" s="2337"/>
      <c r="AG1617" s="2337"/>
      <c r="AH1617" s="2337"/>
      <c r="AI1617" s="2337"/>
      <c r="AJ1617" s="2337"/>
      <c r="AK1617" s="2337"/>
      <c r="AL1617" s="2337"/>
      <c r="AM1617" s="2337"/>
      <c r="AN1617" s="2347"/>
      <c r="AO1617" s="1613"/>
      <c r="AP1617" s="1613"/>
      <c r="AQ1617" s="1613"/>
      <c r="AR1617" s="2348"/>
      <c r="AS1617" s="1613"/>
      <c r="AT1617" s="1613"/>
      <c r="AU1617" s="1613"/>
      <c r="AV1617" s="1613"/>
      <c r="AW1617" s="2348"/>
      <c r="AX1617" s="2318"/>
      <c r="AY1617" s="1613"/>
      <c r="AZ1617" s="1613"/>
      <c r="BA1617" s="1613"/>
      <c r="BB1617" s="2319"/>
      <c r="BC1617" s="2325"/>
      <c r="BD1617" s="2325"/>
      <c r="BE1617" s="2326"/>
      <c r="BF1617" s="2033" t="str">
        <f>IFERROR(IF(BF1619="3","310",IF(BF1619="1",300,IF(BF1619="2",203,IF(BF1619="4",301,IF(BF1619="5",301,IF(BF1619=6,401,)))))),"")&amp;""</f>
        <v/>
      </c>
      <c r="BG1617" s="2034"/>
      <c r="BH1617" s="2034"/>
      <c r="BI1617" s="2034"/>
      <c r="BJ1617" s="2034"/>
      <c r="BK1617" s="2034"/>
      <c r="BL1617" s="2034"/>
      <c r="BM1617" s="2034"/>
      <c r="BN1617" s="2034"/>
      <c r="BO1617" s="2034"/>
      <c r="BP1617" s="2035"/>
      <c r="BQ1617" s="2332"/>
      <c r="BR1617" s="1590"/>
      <c r="BS1617" s="1590"/>
      <c r="BT1617" s="1590"/>
      <c r="BU1617" s="1590"/>
      <c r="BV1617" s="1590"/>
      <c r="BW1617" s="1590"/>
      <c r="BX1617" s="1590"/>
      <c r="BY1617" s="1590"/>
      <c r="BZ1617" s="1590"/>
      <c r="CA1617" s="1590"/>
      <c r="CB1617" s="1590"/>
      <c r="CC1617" s="1590"/>
      <c r="CD1617" s="1690"/>
      <c r="CE1617" s="76"/>
      <c r="CF1617" s="76"/>
      <c r="CG1617" s="77"/>
      <c r="CH1617" s="77"/>
      <c r="CN1617" s="85"/>
      <c r="CO1617" s="85"/>
      <c r="CP1617" s="85"/>
      <c r="CQ1617" s="85"/>
      <c r="CR1617" s="85"/>
      <c r="CS1617" s="85"/>
      <c r="CT1617" s="85"/>
      <c r="CU1617" s="85"/>
      <c r="CV1617" s="85"/>
    </row>
    <row r="1618" spans="1:100" ht="13.5" customHeight="1" thickBot="1" x14ac:dyDescent="0.25">
      <c r="A1618" s="132" t="str">
        <f>+IF('⑧一覧からの作成用データ（異動届）'!$AC$59="印刷ＯＫ→",1,"")</f>
        <v/>
      </c>
      <c r="B1618" s="2413"/>
      <c r="C1618" s="2413"/>
      <c r="D1618" s="2396"/>
      <c r="E1618" s="2396"/>
      <c r="F1618" s="2413"/>
      <c r="G1618" s="2413"/>
      <c r="H1618" s="2396"/>
      <c r="I1618" s="2396"/>
      <c r="J1618" s="486"/>
      <c r="K1618" s="2344"/>
      <c r="L1618" s="2344"/>
      <c r="M1618" s="1559"/>
      <c r="N1618" s="2052"/>
      <c r="O1618" s="2052"/>
      <c r="P1618" s="2052"/>
      <c r="Q1618" s="2052"/>
      <c r="R1618" s="2054"/>
      <c r="S1618" s="2338"/>
      <c r="T1618" s="2339"/>
      <c r="U1618" s="2339"/>
      <c r="V1618" s="2339"/>
      <c r="W1618" s="2339"/>
      <c r="X1618" s="2339"/>
      <c r="Y1618" s="2339"/>
      <c r="Z1618" s="2339"/>
      <c r="AA1618" s="2339"/>
      <c r="AB1618" s="2339"/>
      <c r="AC1618" s="2339"/>
      <c r="AD1618" s="2339"/>
      <c r="AE1618" s="2339"/>
      <c r="AF1618" s="2339"/>
      <c r="AG1618" s="2339"/>
      <c r="AH1618" s="2339"/>
      <c r="AI1618" s="2339"/>
      <c r="AJ1618" s="2339"/>
      <c r="AK1618" s="2339"/>
      <c r="AL1618" s="2339"/>
      <c r="AM1618" s="2339"/>
      <c r="AN1618" s="2349"/>
      <c r="AO1618" s="2321"/>
      <c r="AP1618" s="2321"/>
      <c r="AQ1618" s="2321"/>
      <c r="AR1618" s="2350"/>
      <c r="AS1618" s="2321"/>
      <c r="AT1618" s="2321"/>
      <c r="AU1618" s="2321"/>
      <c r="AV1618" s="2321"/>
      <c r="AW1618" s="2350"/>
      <c r="AX1618" s="2320"/>
      <c r="AY1618" s="2321"/>
      <c r="AZ1618" s="2321"/>
      <c r="BA1618" s="2321"/>
      <c r="BB1618" s="2322"/>
      <c r="BC1618" s="2327"/>
      <c r="BD1618" s="2327"/>
      <c r="BE1618" s="2328"/>
      <c r="BF1618" s="2033"/>
      <c r="BG1618" s="2034"/>
      <c r="BH1618" s="2034"/>
      <c r="BI1618" s="2034"/>
      <c r="BJ1618" s="2034"/>
      <c r="BK1618" s="2034"/>
      <c r="BL1618" s="2034"/>
      <c r="BM1618" s="2034"/>
      <c r="BN1618" s="2034"/>
      <c r="BO1618" s="2034"/>
      <c r="BP1618" s="2035"/>
      <c r="BQ1618" s="2332"/>
      <c r="BR1618" s="1590"/>
      <c r="BS1618" s="1590"/>
      <c r="BT1618" s="1590"/>
      <c r="BU1618" s="1590"/>
      <c r="BV1618" s="1590"/>
      <c r="BW1618" s="1590"/>
      <c r="BX1618" s="1590"/>
      <c r="BY1618" s="1590"/>
      <c r="BZ1618" s="1590"/>
      <c r="CA1618" s="1590"/>
      <c r="CB1618" s="1590"/>
      <c r="CC1618" s="1590"/>
      <c r="CD1618" s="1690"/>
      <c r="CE1618" s="76"/>
      <c r="CF1618" s="76"/>
      <c r="CG1618" s="77"/>
      <c r="CH1618" s="77"/>
      <c r="CN1618" s="85"/>
      <c r="CO1618" s="85"/>
      <c r="CP1618" s="85"/>
      <c r="CQ1618" s="85"/>
      <c r="CR1618" s="85"/>
      <c r="CS1618" s="85"/>
      <c r="CT1618" s="85"/>
      <c r="CU1618" s="85"/>
      <c r="CV1618" s="85"/>
    </row>
    <row r="1619" spans="1:100" ht="13.5" customHeight="1" x14ac:dyDescent="0.2">
      <c r="A1619" s="132" t="str">
        <f>+IF('⑧一覧からの作成用データ（異動届）'!$AC$59="印刷ＯＫ→",1,"")</f>
        <v/>
      </c>
      <c r="B1619" s="2413"/>
      <c r="C1619" s="2413"/>
      <c r="D1619" s="2396"/>
      <c r="E1619" s="2396"/>
      <c r="F1619" s="2413"/>
      <c r="G1619" s="2413"/>
      <c r="H1619" s="2396"/>
      <c r="I1619" s="2396"/>
      <c r="J1619" s="486"/>
      <c r="K1619" s="2344"/>
      <c r="L1619" s="2344"/>
      <c r="M1619" s="697" t="s">
        <v>34</v>
      </c>
      <c r="N1619" s="2051"/>
      <c r="O1619" s="2051"/>
      <c r="P1619" s="2051"/>
      <c r="Q1619" s="2051"/>
      <c r="R1619" s="2053"/>
      <c r="S1619" s="2284" t="s">
        <v>476</v>
      </c>
      <c r="T1619" s="732"/>
      <c r="U1619" s="732"/>
      <c r="V1619" s="732"/>
      <c r="W1619" s="732"/>
      <c r="X1619" s="732"/>
      <c r="Y1619" s="732"/>
      <c r="Z1619" s="732"/>
      <c r="AA1619" s="732"/>
      <c r="AB1619" s="732"/>
      <c r="AC1619" s="732"/>
      <c r="AD1619" s="732"/>
      <c r="AE1619" s="732"/>
      <c r="AF1619" s="732"/>
      <c r="AG1619" s="732"/>
      <c r="AH1619" s="732"/>
      <c r="AI1619" s="732"/>
      <c r="AJ1619" s="732"/>
      <c r="AK1619" s="732"/>
      <c r="AL1619" s="732"/>
      <c r="AM1619" s="732"/>
      <c r="AN1619" s="2286" t="str">
        <f>TEXT('⑧一覧からの作成用データ（異動届）'!$M$59,"#,##0")&amp;""</f>
        <v>0</v>
      </c>
      <c r="AO1619" s="2287"/>
      <c r="AP1619" s="2287"/>
      <c r="AQ1619" s="2287"/>
      <c r="AR1619" s="2288"/>
      <c r="AS1619" s="2295" t="str">
        <f>'⑧一覧からの作成用データ（異動届）'!$N$59&amp;""</f>
        <v/>
      </c>
      <c r="AT1619" s="1566"/>
      <c r="AU1619" s="1566"/>
      <c r="AV1619" s="2247" t="s">
        <v>84</v>
      </c>
      <c r="AW1619" s="2299"/>
      <c r="AX1619" s="2302" t="str">
        <f>'⑧一覧からの作成用データ（異動届）'!$U$59&amp;""</f>
        <v>6</v>
      </c>
      <c r="AY1619" s="1566"/>
      <c r="AZ1619" s="1566"/>
      <c r="BA1619" s="2247" t="s">
        <v>84</v>
      </c>
      <c r="BB1619" s="2248"/>
      <c r="BC1619" s="2253" t="str">
        <f>'⑧一覧からの作成用データ（異動届）'!$R$59&amp;"年"</f>
        <v>年</v>
      </c>
      <c r="BD1619" s="2253"/>
      <c r="BE1619" s="2254"/>
      <c r="BF1619" s="2259" t="str">
        <f>'⑧一覧からの作成用データ（異動届）'!$J$59&amp;""</f>
        <v/>
      </c>
      <c r="BG1619" s="2259"/>
      <c r="BH1619" s="2260"/>
      <c r="BI1619" s="2265" t="s">
        <v>583</v>
      </c>
      <c r="BJ1619" s="2266"/>
      <c r="BK1619" s="2266"/>
      <c r="BL1619" s="2266"/>
      <c r="BM1619" s="2266"/>
      <c r="BN1619" s="2266"/>
      <c r="BO1619" s="2266"/>
      <c r="BP1619" s="2266"/>
      <c r="BQ1619" s="2268" t="str">
        <f>'⑧一覧からの作成用データ（異動届）'!$K$59&amp;""</f>
        <v/>
      </c>
      <c r="BR1619" s="2259"/>
      <c r="BS1619" s="2260"/>
      <c r="BT1619" s="2271" t="s">
        <v>78</v>
      </c>
      <c r="BU1619" s="2272"/>
      <c r="BV1619" s="2272"/>
      <c r="BW1619" s="2272"/>
      <c r="BX1619" s="2272"/>
      <c r="BY1619" s="2272"/>
      <c r="BZ1619" s="2272"/>
      <c r="CA1619" s="2272"/>
      <c r="CB1619" s="2272"/>
      <c r="CC1619" s="2272"/>
      <c r="CD1619" s="2273"/>
      <c r="CE1619" s="76"/>
      <c r="CF1619" s="76"/>
      <c r="CG1619" s="77"/>
      <c r="CH1619" s="77"/>
      <c r="CN1619" s="85"/>
      <c r="CO1619" s="85"/>
      <c r="CP1619" s="85"/>
      <c r="CQ1619" s="85"/>
      <c r="CR1619" s="85"/>
      <c r="CS1619" s="85"/>
      <c r="CT1619" s="85"/>
      <c r="CU1619" s="85"/>
      <c r="CV1619" s="85"/>
    </row>
    <row r="1620" spans="1:100" ht="13.5" customHeight="1" x14ac:dyDescent="0.2">
      <c r="A1620" s="132" t="str">
        <f>+IF('⑧一覧からの作成用データ（異動届）'!$AC$59="印刷ＯＫ→",1,"")</f>
        <v/>
      </c>
      <c r="B1620" s="2413"/>
      <c r="C1620" s="2413"/>
      <c r="D1620" s="2396"/>
      <c r="E1620" s="2396"/>
      <c r="F1620" s="2413"/>
      <c r="G1620" s="2413"/>
      <c r="H1620" s="2396"/>
      <c r="I1620" s="2396"/>
      <c r="J1620" s="486"/>
      <c r="K1620" s="2344"/>
      <c r="L1620" s="2344"/>
      <c r="M1620" s="1559"/>
      <c r="N1620" s="2052"/>
      <c r="O1620" s="2052"/>
      <c r="P1620" s="2052"/>
      <c r="Q1620" s="2052"/>
      <c r="R1620" s="2054"/>
      <c r="S1620" s="2285"/>
      <c r="T1620" s="734"/>
      <c r="U1620" s="734"/>
      <c r="V1620" s="734"/>
      <c r="W1620" s="734"/>
      <c r="X1620" s="734"/>
      <c r="Y1620" s="734"/>
      <c r="Z1620" s="734"/>
      <c r="AA1620" s="734"/>
      <c r="AB1620" s="734"/>
      <c r="AC1620" s="734"/>
      <c r="AD1620" s="734"/>
      <c r="AE1620" s="734"/>
      <c r="AF1620" s="734"/>
      <c r="AG1620" s="734"/>
      <c r="AH1620" s="734"/>
      <c r="AI1620" s="734"/>
      <c r="AJ1620" s="734"/>
      <c r="AK1620" s="734"/>
      <c r="AL1620" s="734"/>
      <c r="AM1620" s="734"/>
      <c r="AN1620" s="2289"/>
      <c r="AO1620" s="2290"/>
      <c r="AP1620" s="2290"/>
      <c r="AQ1620" s="2290"/>
      <c r="AR1620" s="2291"/>
      <c r="AS1620" s="2296"/>
      <c r="AT1620" s="2297"/>
      <c r="AU1620" s="2297"/>
      <c r="AV1620" s="2249"/>
      <c r="AW1620" s="2300"/>
      <c r="AX1620" s="2297"/>
      <c r="AY1620" s="2297"/>
      <c r="AZ1620" s="2297"/>
      <c r="BA1620" s="2249"/>
      <c r="BB1620" s="2250"/>
      <c r="BC1620" s="2255"/>
      <c r="BD1620" s="2255"/>
      <c r="BE1620" s="2256"/>
      <c r="BF1620" s="2261"/>
      <c r="BG1620" s="2261"/>
      <c r="BH1620" s="2262"/>
      <c r="BI1620" s="2267"/>
      <c r="BJ1620" s="2267"/>
      <c r="BK1620" s="2267"/>
      <c r="BL1620" s="2267"/>
      <c r="BM1620" s="2267"/>
      <c r="BN1620" s="2267"/>
      <c r="BO1620" s="2267"/>
      <c r="BP1620" s="2267"/>
      <c r="BQ1620" s="2269"/>
      <c r="BR1620" s="2261"/>
      <c r="BS1620" s="2262"/>
      <c r="BT1620" s="2274"/>
      <c r="BU1620" s="2274"/>
      <c r="BV1620" s="2274"/>
      <c r="BW1620" s="2274"/>
      <c r="BX1620" s="2274"/>
      <c r="BY1620" s="2274"/>
      <c r="BZ1620" s="2274"/>
      <c r="CA1620" s="2274"/>
      <c r="CB1620" s="2274"/>
      <c r="CC1620" s="2274"/>
      <c r="CD1620" s="2275"/>
      <c r="CE1620" s="76"/>
      <c r="CF1620" s="76"/>
      <c r="CG1620" s="77"/>
      <c r="CH1620" s="77"/>
      <c r="CO1620" s="85"/>
      <c r="CP1620" s="85"/>
      <c r="CQ1620" s="85"/>
      <c r="CR1620" s="85"/>
      <c r="CS1620" s="85"/>
      <c r="CT1620" s="85"/>
      <c r="CU1620" s="85"/>
      <c r="CV1620" s="85"/>
    </row>
    <row r="1621" spans="1:100" ht="12.75" customHeight="1" thickBot="1" x14ac:dyDescent="0.25">
      <c r="A1621" s="132" t="str">
        <f>+IF('⑧一覧からの作成用データ（異動届）'!$AC$59="印刷ＯＫ→",1,"")</f>
        <v/>
      </c>
      <c r="B1621" s="2413"/>
      <c r="C1621" s="2413"/>
      <c r="D1621" s="2396"/>
      <c r="E1621" s="2396"/>
      <c r="F1621" s="2413"/>
      <c r="G1621" s="2413"/>
      <c r="H1621" s="2396"/>
      <c r="I1621" s="2396"/>
      <c r="J1621" s="486"/>
      <c r="K1621" s="2344"/>
      <c r="L1621" s="2344"/>
      <c r="M1621" s="2303" t="s">
        <v>477</v>
      </c>
      <c r="N1621" s="2304"/>
      <c r="O1621" s="2304"/>
      <c r="P1621" s="2304"/>
      <c r="Q1621" s="2304"/>
      <c r="R1621" s="2305"/>
      <c r="S1621" s="2312" t="str">
        <f>'⑧一覧からの作成用データ（異動届）'!$F$59&amp;""</f>
        <v/>
      </c>
      <c r="T1621" s="2313"/>
      <c r="U1621" s="2313"/>
      <c r="V1621" s="2313"/>
      <c r="W1621" s="2313"/>
      <c r="X1621" s="2313"/>
      <c r="Y1621" s="2313"/>
      <c r="Z1621" s="2313"/>
      <c r="AA1621" s="2313"/>
      <c r="AB1621" s="2313"/>
      <c r="AC1621" s="2313"/>
      <c r="AD1621" s="2313"/>
      <c r="AE1621" s="2313"/>
      <c r="AF1621" s="2313"/>
      <c r="AG1621" s="2313"/>
      <c r="AH1621" s="2313"/>
      <c r="AI1621" s="2313"/>
      <c r="AJ1621" s="2313"/>
      <c r="AK1621" s="2313"/>
      <c r="AL1621" s="2313"/>
      <c r="AM1621" s="2314"/>
      <c r="AN1621" s="2289"/>
      <c r="AO1621" s="2290"/>
      <c r="AP1621" s="2290"/>
      <c r="AQ1621" s="2290"/>
      <c r="AR1621" s="2291"/>
      <c r="AS1621" s="2298"/>
      <c r="AT1621" s="1567"/>
      <c r="AU1621" s="1567"/>
      <c r="AV1621" s="2251"/>
      <c r="AW1621" s="2301"/>
      <c r="AX1621" s="1567"/>
      <c r="AY1621" s="1567"/>
      <c r="AZ1621" s="1567"/>
      <c r="BA1621" s="2251"/>
      <c r="BB1621" s="2252"/>
      <c r="BC1621" s="2257"/>
      <c r="BD1621" s="2257"/>
      <c r="BE1621" s="2258"/>
      <c r="BF1621" s="2263"/>
      <c r="BG1621" s="2263"/>
      <c r="BH1621" s="2264"/>
      <c r="BI1621" s="2267"/>
      <c r="BJ1621" s="2267"/>
      <c r="BK1621" s="2267"/>
      <c r="BL1621" s="2267"/>
      <c r="BM1621" s="2267"/>
      <c r="BN1621" s="2267"/>
      <c r="BO1621" s="2267"/>
      <c r="BP1621" s="2267"/>
      <c r="BQ1621" s="2270"/>
      <c r="BR1621" s="2263"/>
      <c r="BS1621" s="2264"/>
      <c r="BT1621" s="2274"/>
      <c r="BU1621" s="2274"/>
      <c r="BV1621" s="2274"/>
      <c r="BW1621" s="2274"/>
      <c r="BX1621" s="2274"/>
      <c r="BY1621" s="2274"/>
      <c r="BZ1621" s="2274"/>
      <c r="CA1621" s="2274"/>
      <c r="CB1621" s="2274"/>
      <c r="CC1621" s="2274"/>
      <c r="CD1621" s="2275"/>
      <c r="CE1621" s="76"/>
      <c r="CF1621" s="76"/>
      <c r="CG1621" s="77"/>
      <c r="CH1621" s="77"/>
      <c r="CO1621" s="85"/>
      <c r="CP1621" s="85"/>
      <c r="CQ1621" s="85"/>
      <c r="CR1621" s="85"/>
      <c r="CS1621" s="85"/>
      <c r="CT1621" s="85"/>
      <c r="CU1621" s="85"/>
      <c r="CV1621" s="85"/>
    </row>
    <row r="1622" spans="1:100" ht="12.75" customHeight="1" x14ac:dyDescent="0.2">
      <c r="A1622" s="132" t="str">
        <f>+IF('⑧一覧からの作成用データ（異動届）'!$AC$59="印刷ＯＫ→",1,"")</f>
        <v/>
      </c>
      <c r="B1622" s="2413"/>
      <c r="C1622" s="2413"/>
      <c r="D1622" s="2396"/>
      <c r="E1622" s="2396"/>
      <c r="F1622" s="2413"/>
      <c r="G1622" s="2413"/>
      <c r="H1622" s="2396"/>
      <c r="I1622" s="2396"/>
      <c r="J1622" s="486"/>
      <c r="K1622" s="2344"/>
      <c r="L1622" s="2344"/>
      <c r="M1622" s="2306"/>
      <c r="N1622" s="2307"/>
      <c r="O1622" s="2307"/>
      <c r="P1622" s="2307"/>
      <c r="Q1622" s="2307"/>
      <c r="R1622" s="2308"/>
      <c r="S1622" s="1568"/>
      <c r="T1622" s="1569"/>
      <c r="U1622" s="1569"/>
      <c r="V1622" s="1569"/>
      <c r="W1622" s="1569"/>
      <c r="X1622" s="1569"/>
      <c r="Y1622" s="1569"/>
      <c r="Z1622" s="1569"/>
      <c r="AA1622" s="1569"/>
      <c r="AB1622" s="1569"/>
      <c r="AC1622" s="1569"/>
      <c r="AD1622" s="1569"/>
      <c r="AE1622" s="1569"/>
      <c r="AF1622" s="1569"/>
      <c r="AG1622" s="1569"/>
      <c r="AH1622" s="1569"/>
      <c r="AI1622" s="1569"/>
      <c r="AJ1622" s="1569"/>
      <c r="AK1622" s="1569"/>
      <c r="AL1622" s="1569"/>
      <c r="AM1622" s="1725"/>
      <c r="AN1622" s="2289"/>
      <c r="AO1622" s="2290"/>
      <c r="AP1622" s="2290"/>
      <c r="AQ1622" s="2290"/>
      <c r="AR1622" s="2291"/>
      <c r="AS1622" s="2295" t="str">
        <f>'⑧一覧からの作成用データ（異動届）'!$O$59&amp;""</f>
        <v/>
      </c>
      <c r="AT1622" s="1566"/>
      <c r="AU1622" s="1566"/>
      <c r="AV1622" s="2247" t="s">
        <v>81</v>
      </c>
      <c r="AW1622" s="2299"/>
      <c r="AX1622" s="1566" t="str">
        <f>'⑧一覧からの作成用データ（異動届）'!V59&amp;""</f>
        <v>5</v>
      </c>
      <c r="AY1622" s="1566"/>
      <c r="AZ1622" s="1566"/>
      <c r="BA1622" s="2247" t="s">
        <v>81</v>
      </c>
      <c r="BB1622" s="2248"/>
      <c r="BC1622" s="2351" t="str">
        <f>'⑧一覧からの作成用データ（異動届）'!$S$59&amp;"月"</f>
        <v>月</v>
      </c>
      <c r="BD1622" s="2352"/>
      <c r="BE1622" s="2353"/>
      <c r="BF1622" s="2360" t="s">
        <v>108</v>
      </c>
      <c r="BG1622" s="2361"/>
      <c r="BH1622" s="2361"/>
      <c r="BI1622" s="2267"/>
      <c r="BJ1622" s="2267"/>
      <c r="BK1622" s="2267"/>
      <c r="BL1622" s="2267"/>
      <c r="BM1622" s="2267"/>
      <c r="BN1622" s="2267"/>
      <c r="BO1622" s="2267"/>
      <c r="BP1622" s="2267"/>
      <c r="BQ1622" s="2364" t="s">
        <v>497</v>
      </c>
      <c r="BR1622" s="2365"/>
      <c r="BS1622" s="2365"/>
      <c r="BT1622" s="2274"/>
      <c r="BU1622" s="2274"/>
      <c r="BV1622" s="2274"/>
      <c r="BW1622" s="2274"/>
      <c r="BX1622" s="2274"/>
      <c r="BY1622" s="2274"/>
      <c r="BZ1622" s="2274"/>
      <c r="CA1622" s="2274"/>
      <c r="CB1622" s="2274"/>
      <c r="CC1622" s="2274"/>
      <c r="CD1622" s="2275"/>
      <c r="CE1622" s="76"/>
      <c r="CF1622" s="76"/>
      <c r="CG1622" s="77"/>
      <c r="CH1622" s="77"/>
      <c r="CO1622" s="85"/>
      <c r="CP1622" s="85"/>
      <c r="CQ1622" s="85"/>
      <c r="CR1622" s="85"/>
      <c r="CS1622" s="85"/>
      <c r="CT1622" s="85"/>
      <c r="CU1622" s="85"/>
      <c r="CV1622" s="85"/>
    </row>
    <row r="1623" spans="1:100" ht="12.75" customHeight="1" x14ac:dyDescent="0.2">
      <c r="A1623" s="132" t="str">
        <f>+IF('⑧一覧からの作成用データ（異動届）'!$AC$59="印刷ＯＫ→",1,"")</f>
        <v/>
      </c>
      <c r="B1623" s="2413"/>
      <c r="C1623" s="2413"/>
      <c r="D1623" s="2396"/>
      <c r="E1623" s="2396"/>
      <c r="F1623" s="2413"/>
      <c r="G1623" s="2413"/>
      <c r="H1623" s="2396"/>
      <c r="I1623" s="2396"/>
      <c r="J1623" s="486"/>
      <c r="K1623" s="2344"/>
      <c r="L1623" s="2344"/>
      <c r="M1623" s="2309"/>
      <c r="N1623" s="2310"/>
      <c r="O1623" s="2310"/>
      <c r="P1623" s="2310"/>
      <c r="Q1623" s="2310"/>
      <c r="R1623" s="2311"/>
      <c r="S1623" s="1570"/>
      <c r="T1623" s="1571"/>
      <c r="U1623" s="1571"/>
      <c r="V1623" s="1571"/>
      <c r="W1623" s="1571"/>
      <c r="X1623" s="1571"/>
      <c r="Y1623" s="1571"/>
      <c r="Z1623" s="1571"/>
      <c r="AA1623" s="1571"/>
      <c r="AB1623" s="1571"/>
      <c r="AC1623" s="1571"/>
      <c r="AD1623" s="1571"/>
      <c r="AE1623" s="1571"/>
      <c r="AF1623" s="1571"/>
      <c r="AG1623" s="1571"/>
      <c r="AH1623" s="1571"/>
      <c r="AI1623" s="1571"/>
      <c r="AJ1623" s="1571"/>
      <c r="AK1623" s="1571"/>
      <c r="AL1623" s="1571"/>
      <c r="AM1623" s="1726"/>
      <c r="AN1623" s="2289"/>
      <c r="AO1623" s="2290"/>
      <c r="AP1623" s="2290"/>
      <c r="AQ1623" s="2290"/>
      <c r="AR1623" s="2291"/>
      <c r="AS1623" s="2296"/>
      <c r="AT1623" s="2297"/>
      <c r="AU1623" s="2297"/>
      <c r="AV1623" s="2249"/>
      <c r="AW1623" s="2300"/>
      <c r="AX1623" s="2297"/>
      <c r="AY1623" s="2297"/>
      <c r="AZ1623" s="2297"/>
      <c r="BA1623" s="2249"/>
      <c r="BB1623" s="2250"/>
      <c r="BC1623" s="2354"/>
      <c r="BD1623" s="2355"/>
      <c r="BE1623" s="2356"/>
      <c r="BF1623" s="2362"/>
      <c r="BG1623" s="2363"/>
      <c r="BH1623" s="2363"/>
      <c r="BI1623" s="2267"/>
      <c r="BJ1623" s="2267"/>
      <c r="BK1623" s="2267"/>
      <c r="BL1623" s="2267"/>
      <c r="BM1623" s="2267"/>
      <c r="BN1623" s="2267"/>
      <c r="BO1623" s="2267"/>
      <c r="BP1623" s="2267"/>
      <c r="BQ1623" s="2366"/>
      <c r="BR1623" s="2367"/>
      <c r="BS1623" s="2367"/>
      <c r="BT1623" s="2274"/>
      <c r="BU1623" s="2274"/>
      <c r="BV1623" s="2274"/>
      <c r="BW1623" s="2274"/>
      <c r="BX1623" s="2274"/>
      <c r="BY1623" s="2274"/>
      <c r="BZ1623" s="2274"/>
      <c r="CA1623" s="2274"/>
      <c r="CB1623" s="2274"/>
      <c r="CC1623" s="2274"/>
      <c r="CD1623" s="2275"/>
      <c r="CE1623" s="76"/>
      <c r="CF1623" s="76"/>
      <c r="CG1623" s="77"/>
      <c r="CH1623" s="77"/>
      <c r="CN1623" s="85"/>
      <c r="CO1623" s="85"/>
      <c r="CP1623" s="85"/>
      <c r="CQ1623" s="85"/>
      <c r="CR1623" s="85"/>
      <c r="CS1623" s="85"/>
      <c r="CT1623" s="87"/>
      <c r="CU1623" s="85"/>
      <c r="CV1623" s="85"/>
    </row>
    <row r="1624" spans="1:100" ht="12.75" customHeight="1" x14ac:dyDescent="0.2">
      <c r="A1624" s="132" t="str">
        <f>+IF('⑧一覧からの作成用データ（異動届）'!$AC$59="印刷ＯＫ→",1,"")</f>
        <v/>
      </c>
      <c r="B1624" s="2413"/>
      <c r="C1624" s="2413"/>
      <c r="D1624" s="2396"/>
      <c r="E1624" s="2396"/>
      <c r="F1624" s="2413"/>
      <c r="G1624" s="2413"/>
      <c r="H1624" s="2396"/>
      <c r="I1624" s="2396"/>
      <c r="J1624" s="486"/>
      <c r="K1624" s="2344"/>
      <c r="L1624" s="2344"/>
      <c r="M1624" s="697" t="s">
        <v>5</v>
      </c>
      <c r="N1624" s="2051"/>
      <c r="O1624" s="2051"/>
      <c r="P1624" s="2051"/>
      <c r="Q1624" s="2051"/>
      <c r="R1624" s="2053"/>
      <c r="S1624" s="2370" t="str">
        <f>'⑧一覧からの作成用データ（異動届）'!$G$59&amp;""</f>
        <v/>
      </c>
      <c r="T1624" s="2371"/>
      <c r="U1624" s="2371"/>
      <c r="V1624" s="2371"/>
      <c r="W1624" s="2371"/>
      <c r="X1624" s="2371"/>
      <c r="Y1624" s="2371"/>
      <c r="Z1624" s="2371"/>
      <c r="AA1624" s="2371"/>
      <c r="AB1624" s="2371"/>
      <c r="AC1624" s="2371"/>
      <c r="AD1624" s="2371"/>
      <c r="AE1624" s="2371"/>
      <c r="AF1624" s="2371"/>
      <c r="AG1624" s="2371"/>
      <c r="AH1624" s="2371"/>
      <c r="AI1624" s="2371"/>
      <c r="AJ1624" s="2371"/>
      <c r="AK1624" s="2371"/>
      <c r="AL1624" s="2371"/>
      <c r="AM1624" s="2371"/>
      <c r="AN1624" s="2289"/>
      <c r="AO1624" s="2290"/>
      <c r="AP1624" s="2290"/>
      <c r="AQ1624" s="2290"/>
      <c r="AR1624" s="2291"/>
      <c r="AS1624" s="2298"/>
      <c r="AT1624" s="1567"/>
      <c r="AU1624" s="1567"/>
      <c r="AV1624" s="2251"/>
      <c r="AW1624" s="2301"/>
      <c r="AX1624" s="1567"/>
      <c r="AY1624" s="1567"/>
      <c r="AZ1624" s="1567"/>
      <c r="BA1624" s="2251"/>
      <c r="BB1624" s="2252"/>
      <c r="BC1624" s="2357"/>
      <c r="BD1624" s="2358"/>
      <c r="BE1624" s="2359"/>
      <c r="BF1624" s="2362"/>
      <c r="BG1624" s="2363"/>
      <c r="BH1624" s="2363"/>
      <c r="BI1624" s="2267"/>
      <c r="BJ1624" s="2267"/>
      <c r="BK1624" s="2267"/>
      <c r="BL1624" s="2267"/>
      <c r="BM1624" s="2267"/>
      <c r="BN1624" s="2267"/>
      <c r="BO1624" s="2267"/>
      <c r="BP1624" s="2267"/>
      <c r="BQ1624" s="2366"/>
      <c r="BR1624" s="2367"/>
      <c r="BS1624" s="2367"/>
      <c r="BT1624" s="2274"/>
      <c r="BU1624" s="2274"/>
      <c r="BV1624" s="2274"/>
      <c r="BW1624" s="2274"/>
      <c r="BX1624" s="2274"/>
      <c r="BY1624" s="2274"/>
      <c r="BZ1624" s="2274"/>
      <c r="CA1624" s="2274"/>
      <c r="CB1624" s="2274"/>
      <c r="CC1624" s="2274"/>
      <c r="CD1624" s="2275"/>
      <c r="CE1624" s="76"/>
      <c r="CF1624" s="76"/>
      <c r="CG1624" s="77"/>
      <c r="CH1624" s="77"/>
      <c r="CN1624" s="85"/>
      <c r="CO1624" s="85"/>
      <c r="CP1624" s="85"/>
      <c r="CQ1624" s="85"/>
      <c r="CR1624" s="85"/>
      <c r="CS1624" s="85"/>
      <c r="CT1624" s="85"/>
      <c r="CU1624" s="85"/>
      <c r="CV1624" s="85"/>
    </row>
    <row r="1625" spans="1:100" ht="12.75" customHeight="1" x14ac:dyDescent="0.2">
      <c r="A1625" s="132" t="str">
        <f>+IF('⑧一覧からの作成用データ（異動届）'!$AC$59="印刷ＯＫ→",1,"")</f>
        <v/>
      </c>
      <c r="B1625" s="2413"/>
      <c r="C1625" s="2413"/>
      <c r="D1625" s="2396"/>
      <c r="E1625" s="2396"/>
      <c r="F1625" s="2413"/>
      <c r="G1625" s="2413"/>
      <c r="H1625" s="2396"/>
      <c r="I1625" s="2396"/>
      <c r="J1625" s="486"/>
      <c r="K1625" s="2344"/>
      <c r="L1625" s="2344"/>
      <c r="M1625" s="2165"/>
      <c r="N1625" s="1564"/>
      <c r="O1625" s="1564"/>
      <c r="P1625" s="1564"/>
      <c r="Q1625" s="1564"/>
      <c r="R1625" s="1565"/>
      <c r="S1625" s="2372"/>
      <c r="T1625" s="2373"/>
      <c r="U1625" s="2373"/>
      <c r="V1625" s="2373"/>
      <c r="W1625" s="2373"/>
      <c r="X1625" s="2373"/>
      <c r="Y1625" s="2373"/>
      <c r="Z1625" s="2373"/>
      <c r="AA1625" s="2373"/>
      <c r="AB1625" s="2373"/>
      <c r="AC1625" s="2373"/>
      <c r="AD1625" s="2373"/>
      <c r="AE1625" s="2373"/>
      <c r="AF1625" s="2373"/>
      <c r="AG1625" s="2373"/>
      <c r="AH1625" s="2373"/>
      <c r="AI1625" s="2373"/>
      <c r="AJ1625" s="2373"/>
      <c r="AK1625" s="2373"/>
      <c r="AL1625" s="2373"/>
      <c r="AM1625" s="2373"/>
      <c r="AN1625" s="2289"/>
      <c r="AO1625" s="2290"/>
      <c r="AP1625" s="2290"/>
      <c r="AQ1625" s="2290"/>
      <c r="AR1625" s="2291"/>
      <c r="AS1625" s="2376" t="str">
        <f>TEXT('⑧一覧からの作成用データ（異動届）'!$P$59,"#,##0")&amp;""</f>
        <v>0</v>
      </c>
      <c r="AT1625" s="2376"/>
      <c r="AU1625" s="2376"/>
      <c r="AV1625" s="2376"/>
      <c r="AW1625" s="2376"/>
      <c r="AX1625" s="2232" t="str">
        <f>TEXT('⑧一覧からの作成用データ（異動届）'!$W$59,"#,##0")&amp;""</f>
        <v>左記（ア）（イ）を入力してください</v>
      </c>
      <c r="AY1625" s="2232"/>
      <c r="AZ1625" s="2232"/>
      <c r="BA1625" s="2232"/>
      <c r="BB1625" s="2233"/>
      <c r="BC1625" s="2238" t="str">
        <f>'⑧一覧からの作成用データ（異動届）'!$T$59&amp;"日"</f>
        <v>日</v>
      </c>
      <c r="BD1625" s="2239"/>
      <c r="BE1625" s="2240"/>
      <c r="BF1625" s="2362"/>
      <c r="BG1625" s="2363"/>
      <c r="BH1625" s="2363"/>
      <c r="BI1625" s="2267"/>
      <c r="BJ1625" s="2267"/>
      <c r="BK1625" s="2267"/>
      <c r="BL1625" s="2267"/>
      <c r="BM1625" s="2267"/>
      <c r="BN1625" s="2267"/>
      <c r="BO1625" s="2267"/>
      <c r="BP1625" s="2267"/>
      <c r="BQ1625" s="2366"/>
      <c r="BR1625" s="2367"/>
      <c r="BS1625" s="2367"/>
      <c r="BT1625" s="2274"/>
      <c r="BU1625" s="2274"/>
      <c r="BV1625" s="2274"/>
      <c r="BW1625" s="2274"/>
      <c r="BX1625" s="2274"/>
      <c r="BY1625" s="2274"/>
      <c r="BZ1625" s="2274"/>
      <c r="CA1625" s="2274"/>
      <c r="CB1625" s="2274"/>
      <c r="CC1625" s="2274"/>
      <c r="CD1625" s="2275"/>
      <c r="CE1625" s="76"/>
      <c r="CF1625" s="76"/>
      <c r="CG1625" s="77"/>
      <c r="CH1625" s="77"/>
      <c r="CN1625" s="85"/>
      <c r="CO1625" s="85"/>
      <c r="CP1625" s="85"/>
      <c r="CQ1625" s="85"/>
      <c r="CR1625" s="85"/>
      <c r="CS1625" s="85"/>
      <c r="CT1625" s="85"/>
      <c r="CU1625" s="85"/>
      <c r="CV1625" s="85"/>
    </row>
    <row r="1626" spans="1:100" ht="12.75" customHeight="1" x14ac:dyDescent="0.2">
      <c r="A1626" s="132" t="str">
        <f>+IF('⑧一覧からの作成用データ（異動届）'!$AC$59="印刷ＯＫ→",1,"")</f>
        <v/>
      </c>
      <c r="B1626" s="2413"/>
      <c r="C1626" s="2413"/>
      <c r="D1626" s="2396"/>
      <c r="E1626" s="2396"/>
      <c r="F1626" s="2413"/>
      <c r="G1626" s="2413"/>
      <c r="H1626" s="2396"/>
      <c r="I1626" s="2396"/>
      <c r="J1626" s="486"/>
      <c r="K1626" s="2344"/>
      <c r="L1626" s="2344"/>
      <c r="M1626" s="2165"/>
      <c r="N1626" s="1564"/>
      <c r="O1626" s="1564"/>
      <c r="P1626" s="1564"/>
      <c r="Q1626" s="1564"/>
      <c r="R1626" s="1565"/>
      <c r="S1626" s="2372"/>
      <c r="T1626" s="2373"/>
      <c r="U1626" s="2373"/>
      <c r="V1626" s="2373"/>
      <c r="W1626" s="2373"/>
      <c r="X1626" s="2373"/>
      <c r="Y1626" s="2373"/>
      <c r="Z1626" s="2373"/>
      <c r="AA1626" s="2373"/>
      <c r="AB1626" s="2373"/>
      <c r="AC1626" s="2373"/>
      <c r="AD1626" s="2373"/>
      <c r="AE1626" s="2373"/>
      <c r="AF1626" s="2373"/>
      <c r="AG1626" s="2373"/>
      <c r="AH1626" s="2373"/>
      <c r="AI1626" s="2373"/>
      <c r="AJ1626" s="2373"/>
      <c r="AK1626" s="2373"/>
      <c r="AL1626" s="2373"/>
      <c r="AM1626" s="2373"/>
      <c r="AN1626" s="2289"/>
      <c r="AO1626" s="2290"/>
      <c r="AP1626" s="2290"/>
      <c r="AQ1626" s="2290"/>
      <c r="AR1626" s="2291"/>
      <c r="AS1626" s="2376"/>
      <c r="AT1626" s="2376"/>
      <c r="AU1626" s="2376"/>
      <c r="AV1626" s="2376"/>
      <c r="AW1626" s="2376"/>
      <c r="AX1626" s="2234"/>
      <c r="AY1626" s="2234"/>
      <c r="AZ1626" s="2234"/>
      <c r="BA1626" s="2234"/>
      <c r="BB1626" s="2235"/>
      <c r="BC1626" s="2241"/>
      <c r="BD1626" s="2242"/>
      <c r="BE1626" s="2243"/>
      <c r="BF1626" s="2278" t="s">
        <v>458</v>
      </c>
      <c r="BG1626" s="2280" t="s">
        <v>107</v>
      </c>
      <c r="BH1626" s="2280"/>
      <c r="BI1626" s="2280"/>
      <c r="BJ1626" s="2280"/>
      <c r="BK1626" s="2280"/>
      <c r="BL1626" s="2280"/>
      <c r="BM1626" s="2280"/>
      <c r="BN1626" s="2280"/>
      <c r="BO1626" s="610"/>
      <c r="BP1626" s="2281" t="s">
        <v>459</v>
      </c>
      <c r="BQ1626" s="2366"/>
      <c r="BR1626" s="2367"/>
      <c r="BS1626" s="2367"/>
      <c r="BT1626" s="2274"/>
      <c r="BU1626" s="2274"/>
      <c r="BV1626" s="2274"/>
      <c r="BW1626" s="2274"/>
      <c r="BX1626" s="2274"/>
      <c r="BY1626" s="2274"/>
      <c r="BZ1626" s="2274"/>
      <c r="CA1626" s="2274"/>
      <c r="CB1626" s="2274"/>
      <c r="CC1626" s="2274"/>
      <c r="CD1626" s="2275"/>
      <c r="CE1626" s="76"/>
      <c r="CF1626" s="76"/>
      <c r="CG1626" s="88"/>
      <c r="CH1626" s="88"/>
      <c r="CN1626" s="85"/>
      <c r="CO1626" s="85"/>
      <c r="CP1626" s="85"/>
      <c r="CQ1626" s="85"/>
      <c r="CR1626" s="85"/>
      <c r="CS1626" s="85"/>
      <c r="CT1626" s="85"/>
      <c r="CU1626" s="85"/>
      <c r="CV1626" s="85"/>
    </row>
    <row r="1627" spans="1:100" ht="12.75" customHeight="1" thickBot="1" x14ac:dyDescent="0.25">
      <c r="A1627" s="132" t="str">
        <f>+IF('⑧一覧からの作成用データ（異動届）'!$AC$59="印刷ＯＫ→",1,"")</f>
        <v/>
      </c>
      <c r="B1627" s="2413"/>
      <c r="C1627" s="2413"/>
      <c r="D1627" s="2396"/>
      <c r="E1627" s="2396"/>
      <c r="F1627" s="2413"/>
      <c r="G1627" s="2413"/>
      <c r="H1627" s="2396"/>
      <c r="I1627" s="2396"/>
      <c r="J1627" s="486"/>
      <c r="K1627" s="2344"/>
      <c r="L1627" s="2344"/>
      <c r="M1627" s="1559"/>
      <c r="N1627" s="2052"/>
      <c r="O1627" s="2052"/>
      <c r="P1627" s="2052"/>
      <c r="Q1627" s="2052"/>
      <c r="R1627" s="2054"/>
      <c r="S1627" s="2374"/>
      <c r="T1627" s="2375"/>
      <c r="U1627" s="2375"/>
      <c r="V1627" s="2375"/>
      <c r="W1627" s="2375"/>
      <c r="X1627" s="2375"/>
      <c r="Y1627" s="2375"/>
      <c r="Z1627" s="2375"/>
      <c r="AA1627" s="2375"/>
      <c r="AB1627" s="2375"/>
      <c r="AC1627" s="2375"/>
      <c r="AD1627" s="2375"/>
      <c r="AE1627" s="2375"/>
      <c r="AF1627" s="2375"/>
      <c r="AG1627" s="2375"/>
      <c r="AH1627" s="2375"/>
      <c r="AI1627" s="2375"/>
      <c r="AJ1627" s="2375"/>
      <c r="AK1627" s="2375"/>
      <c r="AL1627" s="2375"/>
      <c r="AM1627" s="2375"/>
      <c r="AN1627" s="2292"/>
      <c r="AO1627" s="2293"/>
      <c r="AP1627" s="2293"/>
      <c r="AQ1627" s="2293"/>
      <c r="AR1627" s="2294"/>
      <c r="AS1627" s="2377"/>
      <c r="AT1627" s="2377"/>
      <c r="AU1627" s="2377"/>
      <c r="AV1627" s="2377"/>
      <c r="AW1627" s="2377"/>
      <c r="AX1627" s="2236"/>
      <c r="AY1627" s="2236"/>
      <c r="AZ1627" s="2236"/>
      <c r="BA1627" s="2236"/>
      <c r="BB1627" s="2237"/>
      <c r="BC1627" s="2244"/>
      <c r="BD1627" s="2245"/>
      <c r="BE1627" s="2246"/>
      <c r="BF1627" s="2279"/>
      <c r="BG1627" s="2283"/>
      <c r="BH1627" s="2283"/>
      <c r="BI1627" s="2283"/>
      <c r="BJ1627" s="2283"/>
      <c r="BK1627" s="2283"/>
      <c r="BL1627" s="2283"/>
      <c r="BM1627" s="2283"/>
      <c r="BN1627" s="2283"/>
      <c r="BO1627" s="611"/>
      <c r="BP1627" s="2282"/>
      <c r="BQ1627" s="2368"/>
      <c r="BR1627" s="2369"/>
      <c r="BS1627" s="2369"/>
      <c r="BT1627" s="2276"/>
      <c r="BU1627" s="2276"/>
      <c r="BV1627" s="2276"/>
      <c r="BW1627" s="2276"/>
      <c r="BX1627" s="2276"/>
      <c r="BY1627" s="2276"/>
      <c r="BZ1627" s="2276"/>
      <c r="CA1627" s="2276"/>
      <c r="CB1627" s="2276"/>
      <c r="CC1627" s="2276"/>
      <c r="CD1627" s="2277"/>
      <c r="CE1627" s="89"/>
      <c r="CF1627" s="89"/>
      <c r="CG1627" s="88"/>
      <c r="CH1627" s="88"/>
      <c r="CN1627" s="85"/>
      <c r="CO1627" s="85"/>
      <c r="CP1627" s="85"/>
      <c r="CQ1627" s="85"/>
      <c r="CR1627" s="85"/>
      <c r="CS1627" s="85"/>
      <c r="CT1627" s="85"/>
      <c r="CU1627" s="85"/>
      <c r="CV1627" s="85"/>
    </row>
    <row r="1628" spans="1:100" ht="6.75" customHeight="1" x14ac:dyDescent="0.2">
      <c r="A1628" s="132" t="str">
        <f>+IF('⑧一覧からの作成用データ（異動届）'!$AC$59="印刷ＯＫ→",1,"")</f>
        <v/>
      </c>
      <c r="B1628" s="2413"/>
      <c r="C1628" s="2413"/>
      <c r="D1628" s="2396"/>
      <c r="E1628" s="2396"/>
      <c r="F1628" s="2413"/>
      <c r="G1628" s="2413"/>
      <c r="H1628" s="2396"/>
      <c r="I1628" s="2396"/>
      <c r="J1628" s="486"/>
      <c r="K1628" s="2211" t="s">
        <v>308</v>
      </c>
      <c r="L1628" s="2211"/>
      <c r="M1628" s="2211"/>
      <c r="N1628" s="2211"/>
      <c r="O1628" s="2211"/>
      <c r="P1628" s="2211"/>
      <c r="Q1628" s="2211"/>
      <c r="R1628" s="2211"/>
      <c r="S1628" s="2211"/>
      <c r="T1628" s="2211"/>
      <c r="U1628" s="2211"/>
      <c r="V1628" s="2211"/>
      <c r="W1628" s="2211"/>
      <c r="X1628" s="2211"/>
      <c r="Y1628" s="2211"/>
      <c r="Z1628" s="2211"/>
      <c r="AA1628" s="2211"/>
      <c r="AB1628" s="2211"/>
      <c r="AC1628" s="2211"/>
      <c r="AD1628" s="2211"/>
      <c r="AE1628" s="2211"/>
      <c r="AF1628" s="2211"/>
      <c r="AG1628" s="2211"/>
      <c r="AH1628" s="2211"/>
      <c r="AI1628" s="2211"/>
      <c r="AJ1628" s="2211"/>
      <c r="AK1628" s="2211"/>
      <c r="AL1628" s="2211"/>
      <c r="AM1628" s="2211"/>
      <c r="AN1628" s="2212"/>
      <c r="AO1628" s="2212"/>
      <c r="AP1628" s="2212"/>
      <c r="AQ1628" s="2212"/>
      <c r="AR1628" s="2212"/>
      <c r="AS1628" s="2212"/>
      <c r="AT1628" s="2212"/>
      <c r="AU1628" s="2212"/>
      <c r="AV1628" s="2212"/>
      <c r="AW1628" s="2212"/>
      <c r="AX1628" s="2212"/>
      <c r="AY1628" s="2212"/>
      <c r="AZ1628" s="2212"/>
      <c r="BA1628" s="2212"/>
      <c r="BB1628" s="2212"/>
      <c r="BC1628" s="2212"/>
      <c r="BD1628" s="2212"/>
      <c r="BE1628" s="2212"/>
      <c r="BF1628" s="2211"/>
      <c r="BG1628" s="76"/>
      <c r="BH1628" s="76"/>
      <c r="BI1628" s="76"/>
      <c r="BJ1628" s="76"/>
      <c r="BK1628" s="76"/>
      <c r="BL1628" s="76"/>
      <c r="BM1628" s="76"/>
      <c r="BN1628" s="76"/>
      <c r="BO1628" s="76"/>
      <c r="BP1628" s="76"/>
      <c r="BQ1628" s="76"/>
      <c r="BR1628" s="76"/>
      <c r="BS1628" s="76"/>
      <c r="BT1628" s="76"/>
      <c r="BU1628" s="76"/>
      <c r="BV1628" s="76"/>
      <c r="BW1628" s="76"/>
      <c r="BX1628" s="76"/>
      <c r="BY1628" s="76"/>
      <c r="BZ1628" s="76"/>
      <c r="CA1628" s="76"/>
      <c r="CB1628" s="89"/>
      <c r="CC1628" s="89"/>
      <c r="CD1628" s="89"/>
      <c r="CE1628" s="89"/>
      <c r="CF1628" s="89"/>
      <c r="CG1628" s="88"/>
      <c r="CH1628" s="88"/>
      <c r="CN1628" s="85"/>
      <c r="CO1628" s="85"/>
      <c r="CP1628" s="85"/>
      <c r="CQ1628" s="85"/>
      <c r="CR1628" s="85"/>
      <c r="CS1628" s="85"/>
      <c r="CT1628" s="85"/>
      <c r="CU1628" s="85"/>
      <c r="CV1628" s="85"/>
    </row>
    <row r="1629" spans="1:100" ht="16.5" customHeight="1" thickBot="1" x14ac:dyDescent="0.25">
      <c r="A1629" s="132" t="str">
        <f>+IF('⑧一覧からの作成用データ（異動届）'!$AC$59="印刷ＯＫ→",1,"")</f>
        <v/>
      </c>
      <c r="B1629" s="2413"/>
      <c r="C1629" s="2413"/>
      <c r="D1629" s="2396"/>
      <c r="E1629" s="2396"/>
      <c r="F1629" s="2413"/>
      <c r="G1629" s="2413"/>
      <c r="H1629" s="2396"/>
      <c r="I1629" s="2396"/>
      <c r="J1629" s="486"/>
      <c r="K1629" s="2212"/>
      <c r="L1629" s="2212"/>
      <c r="M1629" s="2212"/>
      <c r="N1629" s="2212"/>
      <c r="O1629" s="2212"/>
      <c r="P1629" s="2212"/>
      <c r="Q1629" s="2212"/>
      <c r="R1629" s="2212"/>
      <c r="S1629" s="2212"/>
      <c r="T1629" s="2212"/>
      <c r="U1629" s="2212"/>
      <c r="V1629" s="2212"/>
      <c r="W1629" s="2212"/>
      <c r="X1629" s="2212"/>
      <c r="Y1629" s="2212"/>
      <c r="Z1629" s="2212"/>
      <c r="AA1629" s="2212"/>
      <c r="AB1629" s="2212"/>
      <c r="AC1629" s="2212"/>
      <c r="AD1629" s="2212"/>
      <c r="AE1629" s="2212"/>
      <c r="AF1629" s="2212"/>
      <c r="AG1629" s="2212"/>
      <c r="AH1629" s="2212"/>
      <c r="AI1629" s="2212"/>
      <c r="AJ1629" s="2212"/>
      <c r="AK1629" s="2212"/>
      <c r="AL1629" s="2212"/>
      <c r="AM1629" s="2212"/>
      <c r="AN1629" s="2212"/>
      <c r="AO1629" s="2212"/>
      <c r="AP1629" s="2212"/>
      <c r="AQ1629" s="2212"/>
      <c r="AR1629" s="2212"/>
      <c r="AS1629" s="2212"/>
      <c r="AT1629" s="2212"/>
      <c r="AU1629" s="2212"/>
      <c r="AV1629" s="2212"/>
      <c r="AW1629" s="2212"/>
      <c r="AX1629" s="2212"/>
      <c r="AY1629" s="2212"/>
      <c r="AZ1629" s="2212"/>
      <c r="BA1629" s="2212"/>
      <c r="BB1629" s="2212"/>
      <c r="BC1629" s="2212"/>
      <c r="BD1629" s="2212"/>
      <c r="BE1629" s="2212"/>
      <c r="BF1629" s="2212"/>
      <c r="BG1629" s="89"/>
      <c r="BH1629" s="89"/>
      <c r="BI1629" s="89"/>
      <c r="BJ1629" s="89"/>
      <c r="BK1629" s="89"/>
      <c r="BL1629" s="89"/>
      <c r="BM1629" s="89"/>
      <c r="BN1629" s="89"/>
      <c r="BO1629" s="89"/>
      <c r="BP1629" s="89"/>
      <c r="BQ1629" s="89"/>
      <c r="BR1629" s="89"/>
      <c r="BS1629" s="89"/>
      <c r="BT1629" s="89"/>
      <c r="BU1629" s="89"/>
      <c r="BV1629" s="89"/>
      <c r="BW1629" s="89"/>
      <c r="BX1629" s="89"/>
      <c r="BY1629" s="89"/>
      <c r="BZ1629" s="89"/>
      <c r="CA1629" s="89"/>
      <c r="CB1629" s="89"/>
      <c r="CC1629" s="89"/>
      <c r="CD1629" s="89"/>
      <c r="CE1629" s="89"/>
      <c r="CF1629" s="89"/>
      <c r="CG1629" s="77"/>
      <c r="CH1629" s="77"/>
      <c r="CN1629" s="85"/>
      <c r="CO1629" s="85"/>
      <c r="CP1629" s="85"/>
      <c r="CQ1629" s="85"/>
      <c r="CR1629" s="85"/>
      <c r="CS1629" s="85"/>
      <c r="CT1629" s="85"/>
      <c r="CU1629" s="85"/>
      <c r="CV1629" s="85"/>
    </row>
    <row r="1630" spans="1:100" ht="16.5" customHeight="1" x14ac:dyDescent="0.2">
      <c r="A1630" s="132" t="str">
        <f>+IF('⑧一覧からの作成用データ（異動届）'!$AC$59="印刷ＯＫ→",1,"")</f>
        <v/>
      </c>
      <c r="B1630" s="2413"/>
      <c r="C1630" s="2413"/>
      <c r="D1630" s="2396"/>
      <c r="E1630" s="2396"/>
      <c r="F1630" s="2413"/>
      <c r="G1630" s="2413"/>
      <c r="H1630" s="2396"/>
      <c r="I1630" s="2396"/>
      <c r="J1630" s="486"/>
      <c r="K1630" s="2213" t="s">
        <v>35</v>
      </c>
      <c r="L1630" s="2213"/>
      <c r="M1630" s="2213"/>
      <c r="N1630" s="1692" t="s">
        <v>460</v>
      </c>
      <c r="O1630" s="1693"/>
      <c r="P1630" s="1693"/>
      <c r="Q1630" s="1693"/>
      <c r="R1630" s="1693"/>
      <c r="S1630" s="1693"/>
      <c r="T1630" s="1693"/>
      <c r="U1630" s="2214"/>
      <c r="V1630" s="2215"/>
      <c r="W1630" s="2215"/>
      <c r="X1630" s="2215"/>
      <c r="Y1630" s="2215"/>
      <c r="Z1630" s="2215"/>
      <c r="AA1630" s="2215"/>
      <c r="AB1630" s="2215"/>
      <c r="AC1630" s="2215"/>
      <c r="AD1630" s="2215"/>
      <c r="AE1630" s="2215"/>
      <c r="AF1630" s="2215"/>
      <c r="AG1630" s="2215"/>
      <c r="AH1630" s="2216"/>
      <c r="AI1630" s="2220" t="s">
        <v>229</v>
      </c>
      <c r="AJ1630" s="2221"/>
      <c r="AK1630" s="2222"/>
      <c r="AL1630" s="2226" t="s">
        <v>39</v>
      </c>
      <c r="AM1630" s="2227"/>
      <c r="AN1630" s="2227"/>
      <c r="AO1630" s="2227"/>
      <c r="AP1630" s="2227"/>
      <c r="AQ1630" s="2227"/>
      <c r="AR1630" s="2227"/>
      <c r="AS1630" s="2228"/>
      <c r="AT1630" s="2077"/>
      <c r="AU1630" s="2077"/>
      <c r="AV1630" s="2077"/>
      <c r="AW1630" s="2077"/>
      <c r="AX1630" s="2077"/>
      <c r="AY1630" s="2077"/>
      <c r="AZ1630" s="2077"/>
      <c r="BA1630" s="2077"/>
      <c r="BB1630" s="2077"/>
      <c r="BC1630" s="2077"/>
      <c r="BD1630" s="2077"/>
      <c r="BE1630" s="2177"/>
      <c r="BF1630" s="2178"/>
      <c r="BG1630" s="2199" t="s">
        <v>40</v>
      </c>
      <c r="BH1630" s="2200"/>
      <c r="BI1630" s="2200"/>
      <c r="BJ1630" s="2200"/>
      <c r="BK1630" s="2200"/>
      <c r="BL1630" s="2200"/>
      <c r="BM1630" s="2200"/>
      <c r="BN1630" s="2200"/>
      <c r="BO1630" s="2200"/>
      <c r="BP1630" s="2200"/>
      <c r="BQ1630" s="2200"/>
      <c r="BR1630" s="2202" t="str">
        <f>IF('⑧一覧からの作成用データ（異動届）'!$Y$59="","",TEXT('⑧一覧からの作成用データ（異動届）'!$Y$59,"#,##0")&amp;"")</f>
        <v/>
      </c>
      <c r="BS1630" s="2203"/>
      <c r="BT1630" s="2203"/>
      <c r="BU1630" s="2203"/>
      <c r="BV1630" s="2203"/>
      <c r="BW1630" s="2203"/>
      <c r="BX1630" s="2203"/>
      <c r="BY1630" s="2203"/>
      <c r="BZ1630" s="2204"/>
      <c r="CA1630" s="2208" t="s">
        <v>7</v>
      </c>
      <c r="CB1630" s="2208"/>
      <c r="CC1630" s="2208"/>
      <c r="CD1630" s="2209"/>
      <c r="CE1630" s="23"/>
      <c r="CF1630" s="76"/>
      <c r="CG1630" s="77"/>
      <c r="CH1630" s="77"/>
      <c r="CN1630" s="85"/>
      <c r="CO1630" s="85"/>
      <c r="CP1630" s="85"/>
      <c r="CQ1630" s="85"/>
      <c r="CR1630" s="85"/>
      <c r="CS1630" s="85"/>
      <c r="CT1630" s="85"/>
      <c r="CU1630" s="85"/>
      <c r="CV1630" s="85"/>
    </row>
    <row r="1631" spans="1:100" ht="16.5" customHeight="1" thickBot="1" x14ac:dyDescent="0.25">
      <c r="A1631" s="132" t="str">
        <f>+IF('⑧一覧からの作成用データ（異動届）'!$AC$59="印刷ＯＫ→",1,"")</f>
        <v/>
      </c>
      <c r="B1631" s="2413"/>
      <c r="C1631" s="2413"/>
      <c r="D1631" s="2396"/>
      <c r="E1631" s="2396"/>
      <c r="F1631" s="2413"/>
      <c r="G1631" s="2413"/>
      <c r="H1631" s="2396"/>
      <c r="I1631" s="2396"/>
      <c r="J1631" s="486"/>
      <c r="K1631" s="2213"/>
      <c r="L1631" s="2213"/>
      <c r="M1631" s="2213"/>
      <c r="N1631" s="1698"/>
      <c r="O1631" s="1699"/>
      <c r="P1631" s="1699"/>
      <c r="Q1631" s="1699"/>
      <c r="R1631" s="1699"/>
      <c r="S1631" s="1699"/>
      <c r="T1631" s="1699"/>
      <c r="U1631" s="2217"/>
      <c r="V1631" s="2218"/>
      <c r="W1631" s="2218"/>
      <c r="X1631" s="2218"/>
      <c r="Y1631" s="2218"/>
      <c r="Z1631" s="2218"/>
      <c r="AA1631" s="2218"/>
      <c r="AB1631" s="2218"/>
      <c r="AC1631" s="2218"/>
      <c r="AD1631" s="2218"/>
      <c r="AE1631" s="2218"/>
      <c r="AF1631" s="2218"/>
      <c r="AG1631" s="2218"/>
      <c r="AH1631" s="2219"/>
      <c r="AI1631" s="2223"/>
      <c r="AJ1631" s="2224"/>
      <c r="AK1631" s="2225"/>
      <c r="AL1631" s="2229"/>
      <c r="AM1631" s="2230"/>
      <c r="AN1631" s="2230"/>
      <c r="AO1631" s="2230"/>
      <c r="AP1631" s="2230"/>
      <c r="AQ1631" s="2230"/>
      <c r="AR1631" s="2230"/>
      <c r="AS1631" s="2231"/>
      <c r="AT1631" s="2077"/>
      <c r="AU1631" s="2077"/>
      <c r="AV1631" s="2077"/>
      <c r="AW1631" s="2077"/>
      <c r="AX1631" s="2077"/>
      <c r="AY1631" s="2077"/>
      <c r="AZ1631" s="2077"/>
      <c r="BA1631" s="2077"/>
      <c r="BB1631" s="2077"/>
      <c r="BC1631" s="2077"/>
      <c r="BD1631" s="2077"/>
      <c r="BE1631" s="2198"/>
      <c r="BF1631" s="2196"/>
      <c r="BG1631" s="2201"/>
      <c r="BH1631" s="1530"/>
      <c r="BI1631" s="1530"/>
      <c r="BJ1631" s="1530"/>
      <c r="BK1631" s="1530"/>
      <c r="BL1631" s="1530"/>
      <c r="BM1631" s="1530"/>
      <c r="BN1631" s="1530"/>
      <c r="BO1631" s="1530"/>
      <c r="BP1631" s="1530"/>
      <c r="BQ1631" s="1530"/>
      <c r="BR1631" s="2205"/>
      <c r="BS1631" s="2206"/>
      <c r="BT1631" s="2206"/>
      <c r="BU1631" s="2206"/>
      <c r="BV1631" s="2206"/>
      <c r="BW1631" s="2206"/>
      <c r="BX1631" s="2206"/>
      <c r="BY1631" s="2206"/>
      <c r="BZ1631" s="2207"/>
      <c r="CA1631" s="1632"/>
      <c r="CB1631" s="1632"/>
      <c r="CC1631" s="1632"/>
      <c r="CD1631" s="2210"/>
      <c r="CE1631" s="76"/>
      <c r="CF1631" s="76"/>
      <c r="CG1631" s="77"/>
      <c r="CH1631" s="77"/>
      <c r="CN1631" s="85"/>
      <c r="CO1631" s="85"/>
      <c r="CP1631" s="85"/>
      <c r="CQ1631" s="85"/>
      <c r="CR1631" s="85"/>
      <c r="CS1631" s="85"/>
      <c r="CT1631" s="85"/>
      <c r="CU1631" s="85"/>
      <c r="CV1631" s="85"/>
    </row>
    <row r="1632" spans="1:100" ht="16.5" customHeight="1" x14ac:dyDescent="0.2">
      <c r="A1632" s="132" t="str">
        <f>+IF('⑧一覧からの作成用データ（異動届）'!$AC$59="印刷ＯＫ→",1,"")</f>
        <v/>
      </c>
      <c r="B1632" s="2413"/>
      <c r="C1632" s="2413"/>
      <c r="D1632" s="2396"/>
      <c r="E1632" s="2396"/>
      <c r="F1632" s="2413"/>
      <c r="G1632" s="2413"/>
      <c r="H1632" s="2396"/>
      <c r="I1632" s="2396"/>
      <c r="J1632" s="486"/>
      <c r="K1632" s="2213"/>
      <c r="L1632" s="2213"/>
      <c r="M1632" s="2213"/>
      <c r="N1632" s="2168" t="s">
        <v>21</v>
      </c>
      <c r="O1632" s="2169"/>
      <c r="P1632" s="2169"/>
      <c r="Q1632" s="2169"/>
      <c r="R1632" s="2169"/>
      <c r="S1632" s="2169"/>
      <c r="T1632" s="2170"/>
      <c r="U1632" s="2177" t="s">
        <v>461</v>
      </c>
      <c r="V1632" s="2178"/>
      <c r="W1632" s="2179"/>
      <c r="X1632" s="2179"/>
      <c r="Y1632" s="2179"/>
      <c r="Z1632" s="2179"/>
      <c r="AA1632" s="2179"/>
      <c r="AB1632" s="2179"/>
      <c r="AC1632" s="2179"/>
      <c r="AD1632" s="2179"/>
      <c r="AE1632" s="63"/>
      <c r="AF1632" s="63"/>
      <c r="AG1632" s="63"/>
      <c r="AH1632" s="63"/>
      <c r="AI1632" s="63"/>
      <c r="AJ1632" s="63"/>
      <c r="AK1632" s="63"/>
      <c r="AL1632" s="63"/>
      <c r="AM1632" s="63"/>
      <c r="AN1632" s="63"/>
      <c r="AO1632" s="64"/>
      <c r="AP1632" s="2180" t="s">
        <v>38</v>
      </c>
      <c r="AQ1632" s="2181"/>
      <c r="AR1632" s="2073" t="s">
        <v>33</v>
      </c>
      <c r="AS1632" s="2074"/>
      <c r="AT1632" s="2077"/>
      <c r="AU1632" s="2077"/>
      <c r="AV1632" s="2077"/>
      <c r="AW1632" s="2077"/>
      <c r="AX1632" s="2077"/>
      <c r="AY1632" s="2077"/>
      <c r="AZ1632" s="2077"/>
      <c r="BA1632" s="2077"/>
      <c r="BB1632" s="2077"/>
      <c r="BC1632" s="2077"/>
      <c r="BD1632" s="2077"/>
      <c r="BE1632" s="2077"/>
      <c r="BF1632" s="2078"/>
      <c r="BG1632" s="57"/>
      <c r="BH1632" s="76"/>
      <c r="BI1632" s="76"/>
      <c r="BJ1632" s="2057" t="str">
        <f>'⑧一覧からの作成用データ（異動届）'!$X$59&amp;""</f>
        <v/>
      </c>
      <c r="BK1632" s="2058"/>
      <c r="BL1632" s="2058"/>
      <c r="BM1632" s="2058"/>
      <c r="BN1632" s="2058"/>
      <c r="BO1632" s="2059"/>
      <c r="BP1632" s="1720" t="s">
        <v>311</v>
      </c>
      <c r="BQ1632" s="2063"/>
      <c r="BR1632" s="2063"/>
      <c r="BS1632" s="2063"/>
      <c r="BT1632" s="2063"/>
      <c r="BU1632" s="2063"/>
      <c r="BV1632" s="2063"/>
      <c r="BW1632" s="2063"/>
      <c r="BX1632" s="2063"/>
      <c r="BY1632" s="2063"/>
      <c r="BZ1632" s="2063"/>
      <c r="CA1632" s="2063"/>
      <c r="CB1632" s="2063"/>
      <c r="CC1632" s="2063"/>
      <c r="CD1632" s="2064"/>
      <c r="CE1632" s="76"/>
      <c r="CF1632" s="76"/>
      <c r="CG1632" s="77"/>
      <c r="CH1632" s="77"/>
      <c r="CN1632" s="85"/>
      <c r="CO1632" s="85"/>
      <c r="CP1632" s="85"/>
      <c r="CQ1632" s="85"/>
      <c r="CR1632" s="85"/>
      <c r="CS1632" s="85"/>
    </row>
    <row r="1633" spans="1:100" ht="16.5" customHeight="1" thickBot="1" x14ac:dyDescent="0.25">
      <c r="A1633" s="132" t="str">
        <f>+IF('⑧一覧からの作成用データ（異動届）'!$AC$59="印刷ＯＫ→",1,"")</f>
        <v/>
      </c>
      <c r="B1633" s="2413"/>
      <c r="C1633" s="2413"/>
      <c r="D1633" s="2396"/>
      <c r="E1633" s="2396"/>
      <c r="F1633" s="2413"/>
      <c r="G1633" s="2413"/>
      <c r="H1633" s="2396"/>
      <c r="I1633" s="2396"/>
      <c r="J1633" s="486"/>
      <c r="K1633" s="2213"/>
      <c r="L1633" s="2213"/>
      <c r="M1633" s="2213"/>
      <c r="N1633" s="2171"/>
      <c r="O1633" s="2172"/>
      <c r="P1633" s="2172"/>
      <c r="Q1633" s="2172"/>
      <c r="R1633" s="2172"/>
      <c r="S1633" s="2172"/>
      <c r="T1633" s="2173"/>
      <c r="U1633" s="2067"/>
      <c r="V1633" s="2068"/>
      <c r="W1633" s="2068"/>
      <c r="X1633" s="2068"/>
      <c r="Y1633" s="2068"/>
      <c r="Z1633" s="2068"/>
      <c r="AA1633" s="2068"/>
      <c r="AB1633" s="2068"/>
      <c r="AC1633" s="2068"/>
      <c r="AD1633" s="2068"/>
      <c r="AE1633" s="2068"/>
      <c r="AF1633" s="2068"/>
      <c r="AG1633" s="2068"/>
      <c r="AH1633" s="2068"/>
      <c r="AI1633" s="2068"/>
      <c r="AJ1633" s="2068"/>
      <c r="AK1633" s="2068"/>
      <c r="AL1633" s="2068"/>
      <c r="AM1633" s="2068"/>
      <c r="AN1633" s="2068"/>
      <c r="AO1633" s="2069"/>
      <c r="AP1633" s="2182"/>
      <c r="AQ1633" s="2183"/>
      <c r="AR1633" s="2075"/>
      <c r="AS1633" s="2076"/>
      <c r="AT1633" s="2077"/>
      <c r="AU1633" s="2077"/>
      <c r="AV1633" s="2077"/>
      <c r="AW1633" s="2077"/>
      <c r="AX1633" s="2077"/>
      <c r="AY1633" s="2077"/>
      <c r="AZ1633" s="2077"/>
      <c r="BA1633" s="2077"/>
      <c r="BB1633" s="2077"/>
      <c r="BC1633" s="2077"/>
      <c r="BD1633" s="2077"/>
      <c r="BE1633" s="2077"/>
      <c r="BF1633" s="2078"/>
      <c r="BG1633" s="57"/>
      <c r="BH1633" s="76"/>
      <c r="BI1633" s="76"/>
      <c r="BJ1633" s="2060"/>
      <c r="BK1633" s="2061"/>
      <c r="BL1633" s="2061"/>
      <c r="BM1633" s="2061"/>
      <c r="BN1633" s="2061"/>
      <c r="BO1633" s="2062"/>
      <c r="BP1633" s="2063"/>
      <c r="BQ1633" s="2063"/>
      <c r="BR1633" s="2063"/>
      <c r="BS1633" s="2063"/>
      <c r="BT1633" s="2063"/>
      <c r="BU1633" s="2063"/>
      <c r="BV1633" s="2063"/>
      <c r="BW1633" s="2063"/>
      <c r="BX1633" s="2063"/>
      <c r="BY1633" s="2063"/>
      <c r="BZ1633" s="2063"/>
      <c r="CA1633" s="2063"/>
      <c r="CB1633" s="2063"/>
      <c r="CC1633" s="2063"/>
      <c r="CD1633" s="2064"/>
      <c r="CE1633" s="76"/>
      <c r="CF1633" s="76"/>
      <c r="CG1633" s="77"/>
      <c r="CH1633" s="77"/>
      <c r="CN1633" s="85"/>
      <c r="CO1633" s="85"/>
      <c r="CP1633" s="85"/>
      <c r="CQ1633" s="85"/>
      <c r="CR1633" s="85"/>
      <c r="CS1633" s="85"/>
    </row>
    <row r="1634" spans="1:100" ht="16.5" customHeight="1" thickBot="1" x14ac:dyDescent="0.25">
      <c r="A1634" s="132" t="str">
        <f>+IF('⑧一覧からの作成用データ（異動届）'!$AC$59="印刷ＯＫ→",1,"")</f>
        <v/>
      </c>
      <c r="B1634" s="2413"/>
      <c r="C1634" s="2413"/>
      <c r="D1634" s="2396"/>
      <c r="E1634" s="2396"/>
      <c r="F1634" s="2413"/>
      <c r="G1634" s="2413"/>
      <c r="H1634" s="2396"/>
      <c r="I1634" s="2396"/>
      <c r="J1634" s="486"/>
      <c r="K1634" s="2213"/>
      <c r="L1634" s="2213"/>
      <c r="M1634" s="2213"/>
      <c r="N1634" s="2174"/>
      <c r="O1634" s="2175"/>
      <c r="P1634" s="2175"/>
      <c r="Q1634" s="2175"/>
      <c r="R1634" s="2175"/>
      <c r="S1634" s="2175"/>
      <c r="T1634" s="2176"/>
      <c r="U1634" s="2070"/>
      <c r="V1634" s="2071"/>
      <c r="W1634" s="2071"/>
      <c r="X1634" s="2071"/>
      <c r="Y1634" s="2071"/>
      <c r="Z1634" s="2071"/>
      <c r="AA1634" s="2071"/>
      <c r="AB1634" s="2071"/>
      <c r="AC1634" s="2071"/>
      <c r="AD1634" s="2071"/>
      <c r="AE1634" s="2071"/>
      <c r="AF1634" s="2071"/>
      <c r="AG1634" s="2071"/>
      <c r="AH1634" s="2071"/>
      <c r="AI1634" s="2071"/>
      <c r="AJ1634" s="2071"/>
      <c r="AK1634" s="2071"/>
      <c r="AL1634" s="2071"/>
      <c r="AM1634" s="2071"/>
      <c r="AN1634" s="2071"/>
      <c r="AO1634" s="2072"/>
      <c r="AP1634" s="2182"/>
      <c r="AQ1634" s="2183"/>
      <c r="AR1634" s="2073" t="s">
        <v>3</v>
      </c>
      <c r="AS1634" s="2074"/>
      <c r="AT1634" s="2077"/>
      <c r="AU1634" s="2077"/>
      <c r="AV1634" s="2077"/>
      <c r="AW1634" s="2077"/>
      <c r="AX1634" s="2077"/>
      <c r="AY1634" s="2077"/>
      <c r="AZ1634" s="2077"/>
      <c r="BA1634" s="2077"/>
      <c r="BB1634" s="2077"/>
      <c r="BC1634" s="2077"/>
      <c r="BD1634" s="2077"/>
      <c r="BE1634" s="2077"/>
      <c r="BF1634" s="2078"/>
      <c r="BG1634" s="58"/>
      <c r="BH1634" s="59"/>
      <c r="BI1634" s="59"/>
      <c r="BJ1634" s="59"/>
      <c r="BK1634" s="59"/>
      <c r="BL1634" s="59"/>
      <c r="BM1634" s="59"/>
      <c r="BN1634" s="59"/>
      <c r="BO1634" s="59"/>
      <c r="BP1634" s="2065"/>
      <c r="BQ1634" s="2065"/>
      <c r="BR1634" s="2065"/>
      <c r="BS1634" s="2065"/>
      <c r="BT1634" s="2065"/>
      <c r="BU1634" s="2065"/>
      <c r="BV1634" s="2065"/>
      <c r="BW1634" s="2065"/>
      <c r="BX1634" s="2065"/>
      <c r="BY1634" s="2065"/>
      <c r="BZ1634" s="2065"/>
      <c r="CA1634" s="2065"/>
      <c r="CB1634" s="2065"/>
      <c r="CC1634" s="2065"/>
      <c r="CD1634" s="2066"/>
      <c r="CE1634" s="76"/>
      <c r="CF1634" s="76"/>
      <c r="CG1634" s="77"/>
      <c r="CH1634" s="77"/>
      <c r="CN1634" s="85"/>
      <c r="CO1634" s="85"/>
      <c r="CP1634" s="85"/>
      <c r="CQ1634" s="85"/>
      <c r="CR1634" s="85"/>
      <c r="CS1634" s="85"/>
      <c r="CT1634" s="85"/>
      <c r="CU1634" s="85"/>
      <c r="CV1634" s="85"/>
    </row>
    <row r="1635" spans="1:100" ht="16.5" customHeight="1" thickBot="1" x14ac:dyDescent="0.25">
      <c r="A1635" s="132" t="str">
        <f>+IF('⑧一覧からの作成用データ（異動届）'!$AC$59="印刷ＯＫ→",1,"")</f>
        <v/>
      </c>
      <c r="B1635" s="2413"/>
      <c r="C1635" s="2413"/>
      <c r="D1635" s="2396"/>
      <c r="E1635" s="2396"/>
      <c r="F1635" s="2413"/>
      <c r="G1635" s="2413"/>
      <c r="H1635" s="2396"/>
      <c r="I1635" s="2396"/>
      <c r="J1635" s="486"/>
      <c r="K1635" s="2213"/>
      <c r="L1635" s="2213"/>
      <c r="M1635" s="2213"/>
      <c r="N1635" s="1529" t="s">
        <v>36</v>
      </c>
      <c r="O1635" s="2079"/>
      <c r="P1635" s="2079"/>
      <c r="Q1635" s="2079"/>
      <c r="R1635" s="2079"/>
      <c r="S1635" s="2079"/>
      <c r="T1635" s="2080"/>
      <c r="U1635" s="2081"/>
      <c r="V1635" s="2082"/>
      <c r="W1635" s="2082"/>
      <c r="X1635" s="2082"/>
      <c r="Y1635" s="2082"/>
      <c r="Z1635" s="2082"/>
      <c r="AA1635" s="2082"/>
      <c r="AB1635" s="2082"/>
      <c r="AC1635" s="2082"/>
      <c r="AD1635" s="2082"/>
      <c r="AE1635" s="2082"/>
      <c r="AF1635" s="2082"/>
      <c r="AG1635" s="2082"/>
      <c r="AH1635" s="2082"/>
      <c r="AI1635" s="2082"/>
      <c r="AJ1635" s="2082"/>
      <c r="AK1635" s="2082"/>
      <c r="AL1635" s="2082"/>
      <c r="AM1635" s="2082"/>
      <c r="AN1635" s="2082"/>
      <c r="AO1635" s="2083"/>
      <c r="AP1635" s="2182"/>
      <c r="AQ1635" s="2183"/>
      <c r="AR1635" s="2075"/>
      <c r="AS1635" s="2076"/>
      <c r="AT1635" s="2077"/>
      <c r="AU1635" s="2077"/>
      <c r="AV1635" s="2077"/>
      <c r="AW1635" s="2077"/>
      <c r="AX1635" s="2077"/>
      <c r="AY1635" s="2077"/>
      <c r="AZ1635" s="2077"/>
      <c r="BA1635" s="2077"/>
      <c r="BB1635" s="2077"/>
      <c r="BC1635" s="2077"/>
      <c r="BD1635" s="2077"/>
      <c r="BE1635" s="2077"/>
      <c r="BF1635" s="2078"/>
      <c r="BG1635" s="2165" t="s">
        <v>34</v>
      </c>
      <c r="BH1635" s="1564"/>
      <c r="BI1635" s="1564"/>
      <c r="BJ1635" s="1564"/>
      <c r="BK1635" s="1564"/>
      <c r="BL1635" s="1564"/>
      <c r="BM1635" s="1564"/>
      <c r="BN1635" s="1564"/>
      <c r="BO1635" s="1565"/>
      <c r="BP1635" s="2166"/>
      <c r="BQ1635" s="714"/>
      <c r="BR1635" s="714"/>
      <c r="BS1635" s="714"/>
      <c r="BT1635" s="714"/>
      <c r="BU1635" s="714"/>
      <c r="BV1635" s="714"/>
      <c r="BW1635" s="714"/>
      <c r="BX1635" s="714"/>
      <c r="BY1635" s="714"/>
      <c r="BZ1635" s="714"/>
      <c r="CA1635" s="714"/>
      <c r="CB1635" s="714"/>
      <c r="CC1635" s="714"/>
      <c r="CD1635" s="2167"/>
      <c r="CE1635" s="76"/>
      <c r="CF1635" s="76"/>
      <c r="CG1635" s="77"/>
      <c r="CH1635" s="77"/>
      <c r="CN1635" s="85"/>
      <c r="CO1635" s="85"/>
      <c r="CP1635" s="85"/>
      <c r="CQ1635" s="85"/>
      <c r="CR1635" s="85"/>
      <c r="CS1635" s="85"/>
      <c r="CT1635" s="85"/>
      <c r="CU1635" s="85"/>
      <c r="CV1635" s="85"/>
    </row>
    <row r="1636" spans="1:100" ht="16.5" customHeight="1" x14ac:dyDescent="0.2">
      <c r="A1636" s="132" t="str">
        <f>+IF('⑧一覧からの作成用データ（異動届）'!$AC$59="印刷ＯＫ→",1,"")</f>
        <v/>
      </c>
      <c r="B1636" s="2413"/>
      <c r="C1636" s="2413"/>
      <c r="D1636" s="2396"/>
      <c r="E1636" s="2396"/>
      <c r="F1636" s="2413"/>
      <c r="G1636" s="2413"/>
      <c r="H1636" s="2396"/>
      <c r="I1636" s="2396"/>
      <c r="J1636" s="486"/>
      <c r="K1636" s="2213"/>
      <c r="L1636" s="2213"/>
      <c r="M1636" s="2213"/>
      <c r="N1636" s="2186" t="s">
        <v>37</v>
      </c>
      <c r="O1636" s="2187"/>
      <c r="P1636" s="2187"/>
      <c r="Q1636" s="2187"/>
      <c r="R1636" s="2187"/>
      <c r="S1636" s="2187"/>
      <c r="T1636" s="2188"/>
      <c r="U1636" s="2192"/>
      <c r="V1636" s="2193"/>
      <c r="W1636" s="2193"/>
      <c r="X1636" s="2193"/>
      <c r="Y1636" s="2193"/>
      <c r="Z1636" s="2193"/>
      <c r="AA1636" s="2193"/>
      <c r="AB1636" s="2193"/>
      <c r="AC1636" s="2193"/>
      <c r="AD1636" s="2193"/>
      <c r="AE1636" s="2193"/>
      <c r="AF1636" s="2193"/>
      <c r="AG1636" s="2193"/>
      <c r="AH1636" s="2193"/>
      <c r="AI1636" s="2193"/>
      <c r="AJ1636" s="2193"/>
      <c r="AK1636" s="2193"/>
      <c r="AL1636" s="2193"/>
      <c r="AM1636" s="2193"/>
      <c r="AN1636" s="2193"/>
      <c r="AO1636" s="2194"/>
      <c r="AP1636" s="2182"/>
      <c r="AQ1636" s="2183"/>
      <c r="AR1636" s="2073" t="s">
        <v>4</v>
      </c>
      <c r="AS1636" s="2074"/>
      <c r="AT1636" s="2178"/>
      <c r="AU1636" s="2195"/>
      <c r="AV1636" s="2195"/>
      <c r="AW1636" s="2195"/>
      <c r="AX1636" s="2195"/>
      <c r="AY1636" s="2195"/>
      <c r="AZ1636" s="2195"/>
      <c r="BA1636" s="2195"/>
      <c r="BB1636" s="2195"/>
      <c r="BC1636" s="2195"/>
      <c r="BD1636" s="2195"/>
      <c r="BE1636" s="2195"/>
      <c r="BF1636" s="2195"/>
      <c r="BG1636" s="1640" t="s">
        <v>309</v>
      </c>
      <c r="BH1636" s="1590"/>
      <c r="BI1636" s="1590"/>
      <c r="BJ1636" s="1590"/>
      <c r="BK1636" s="1590"/>
      <c r="BL1636" s="1590"/>
      <c r="BM1636" s="1590"/>
      <c r="BN1636" s="1590"/>
      <c r="BO1636" s="2039"/>
      <c r="BP1636" s="2041"/>
      <c r="BQ1636" s="2042"/>
      <c r="BR1636" s="2042"/>
      <c r="BS1636" s="2043"/>
      <c r="BT1636" s="2047" t="s">
        <v>41</v>
      </c>
      <c r="BU1636" s="2048"/>
      <c r="BV1636" s="2048"/>
      <c r="BW1636" s="2051" t="s">
        <v>42</v>
      </c>
      <c r="BX1636" s="2051"/>
      <c r="BY1636" s="2051"/>
      <c r="BZ1636" s="2051"/>
      <c r="CA1636" s="2051" t="s">
        <v>43</v>
      </c>
      <c r="CB1636" s="2051"/>
      <c r="CC1636" s="2051"/>
      <c r="CD1636" s="2053"/>
      <c r="CE1636" s="76"/>
      <c r="CF1636" s="76"/>
      <c r="CG1636" s="77"/>
      <c r="CH1636" s="77"/>
      <c r="CN1636" s="85"/>
      <c r="CO1636" s="85"/>
      <c r="CP1636" s="85"/>
      <c r="CQ1636" s="85"/>
      <c r="CR1636" s="85"/>
      <c r="CS1636" s="85"/>
      <c r="CT1636" s="85"/>
      <c r="CU1636" s="85"/>
      <c r="CV1636" s="85"/>
    </row>
    <row r="1637" spans="1:100" ht="12" customHeight="1" thickBot="1" x14ac:dyDescent="0.25">
      <c r="A1637" s="132" t="str">
        <f>+IF('⑧一覧からの作成用データ（異動届）'!$AC$59="印刷ＯＫ→",1,"")</f>
        <v/>
      </c>
      <c r="B1637" s="2413"/>
      <c r="C1637" s="2413"/>
      <c r="D1637" s="2396"/>
      <c r="E1637" s="2396"/>
      <c r="F1637" s="2413"/>
      <c r="G1637" s="2413"/>
      <c r="H1637" s="2396"/>
      <c r="I1637" s="2396"/>
      <c r="J1637" s="486"/>
      <c r="K1637" s="2213"/>
      <c r="L1637" s="2213"/>
      <c r="M1637" s="2213"/>
      <c r="N1637" s="2189"/>
      <c r="O1637" s="2190"/>
      <c r="P1637" s="2190"/>
      <c r="Q1637" s="2190"/>
      <c r="R1637" s="2190"/>
      <c r="S1637" s="2190"/>
      <c r="T1637" s="2191"/>
      <c r="U1637" s="2070"/>
      <c r="V1637" s="2071"/>
      <c r="W1637" s="2071"/>
      <c r="X1637" s="2071"/>
      <c r="Y1637" s="2071"/>
      <c r="Z1637" s="2071"/>
      <c r="AA1637" s="2071"/>
      <c r="AB1637" s="2071"/>
      <c r="AC1637" s="2071"/>
      <c r="AD1637" s="2071"/>
      <c r="AE1637" s="2071"/>
      <c r="AF1637" s="2071"/>
      <c r="AG1637" s="2071"/>
      <c r="AH1637" s="2071"/>
      <c r="AI1637" s="2071"/>
      <c r="AJ1637" s="2071"/>
      <c r="AK1637" s="2071"/>
      <c r="AL1637" s="2071"/>
      <c r="AM1637" s="2071"/>
      <c r="AN1637" s="2071"/>
      <c r="AO1637" s="2072"/>
      <c r="AP1637" s="2184"/>
      <c r="AQ1637" s="2185"/>
      <c r="AR1637" s="2075"/>
      <c r="AS1637" s="2076"/>
      <c r="AT1637" s="2196"/>
      <c r="AU1637" s="2197"/>
      <c r="AV1637" s="2197"/>
      <c r="AW1637" s="2197"/>
      <c r="AX1637" s="2197"/>
      <c r="AY1637" s="2197"/>
      <c r="AZ1637" s="2197"/>
      <c r="BA1637" s="2197"/>
      <c r="BB1637" s="2197"/>
      <c r="BC1637" s="2197"/>
      <c r="BD1637" s="2197"/>
      <c r="BE1637" s="2197"/>
      <c r="BF1637" s="2197"/>
      <c r="BG1637" s="1637"/>
      <c r="BH1637" s="1638"/>
      <c r="BI1637" s="1638"/>
      <c r="BJ1637" s="1638"/>
      <c r="BK1637" s="1638"/>
      <c r="BL1637" s="1638"/>
      <c r="BM1637" s="1638"/>
      <c r="BN1637" s="1638"/>
      <c r="BO1637" s="2040"/>
      <c r="BP1637" s="2044"/>
      <c r="BQ1637" s="2045"/>
      <c r="BR1637" s="2045"/>
      <c r="BS1637" s="2046"/>
      <c r="BT1637" s="2049"/>
      <c r="BU1637" s="2050"/>
      <c r="BV1637" s="2050"/>
      <c r="BW1637" s="2052"/>
      <c r="BX1637" s="2052"/>
      <c r="BY1637" s="2052"/>
      <c r="BZ1637" s="2052"/>
      <c r="CA1637" s="2052"/>
      <c r="CB1637" s="2052"/>
      <c r="CC1637" s="2052"/>
      <c r="CD1637" s="2054"/>
      <c r="CE1637" s="76"/>
      <c r="CF1637" s="76"/>
      <c r="CG1637" s="77"/>
      <c r="CH1637" s="77"/>
      <c r="CN1637" s="85"/>
      <c r="CO1637" s="85"/>
      <c r="CP1637" s="85"/>
      <c r="CQ1637" s="85"/>
      <c r="CR1637" s="85"/>
      <c r="CS1637" s="85"/>
      <c r="CT1637" s="85"/>
      <c r="CU1637" s="85"/>
      <c r="CV1637" s="85"/>
    </row>
    <row r="1638" spans="1:100" ht="6.75" customHeight="1" x14ac:dyDescent="0.2">
      <c r="A1638" s="132" t="str">
        <f>+IF('⑧一覧からの作成用データ（異動届）'!$AC$59="印刷ＯＫ→",1,"")</f>
        <v/>
      </c>
      <c r="B1638" s="2413"/>
      <c r="C1638" s="2413"/>
      <c r="D1638" s="2396"/>
      <c r="E1638" s="2396"/>
      <c r="F1638" s="2413"/>
      <c r="G1638" s="2413"/>
      <c r="H1638" s="2396"/>
      <c r="I1638" s="2396"/>
      <c r="J1638" s="486"/>
      <c r="K1638" s="2055" t="s">
        <v>79</v>
      </c>
      <c r="L1638" s="2055"/>
      <c r="M1638" s="2055"/>
      <c r="N1638" s="2055"/>
      <c r="O1638" s="2055"/>
      <c r="P1638" s="2055"/>
      <c r="Q1638" s="2055"/>
      <c r="R1638" s="2055"/>
      <c r="S1638" s="2055"/>
      <c r="T1638" s="2055"/>
      <c r="U1638" s="2055"/>
      <c r="V1638" s="2055"/>
      <c r="W1638" s="2055"/>
      <c r="X1638" s="2055"/>
      <c r="Y1638" s="2055"/>
      <c r="Z1638" s="2055"/>
      <c r="AA1638" s="2055"/>
      <c r="AB1638" s="2055"/>
      <c r="AC1638" s="2055"/>
      <c r="AD1638" s="2055"/>
      <c r="AE1638" s="2055"/>
      <c r="AF1638" s="2055"/>
      <c r="AG1638" s="2055"/>
      <c r="AH1638" s="2055"/>
      <c r="AI1638" s="2055"/>
      <c r="AJ1638" s="2055"/>
      <c r="AK1638" s="2055"/>
      <c r="AL1638" s="2055"/>
      <c r="AM1638" s="2055"/>
      <c r="AN1638" s="2055"/>
      <c r="AO1638" s="2055"/>
      <c r="AP1638" s="2055"/>
      <c r="AQ1638" s="2055"/>
      <c r="AR1638" s="2055"/>
      <c r="AS1638" s="2055"/>
      <c r="AT1638" s="2055"/>
      <c r="AU1638" s="2055"/>
      <c r="AV1638" s="2055"/>
      <c r="AW1638" s="2055"/>
      <c r="AX1638" s="2055"/>
      <c r="AY1638" s="2055"/>
      <c r="AZ1638" s="2055"/>
      <c r="BA1638" s="2055"/>
      <c r="BB1638" s="2055"/>
      <c r="BC1638" s="2055"/>
      <c r="BD1638" s="2055"/>
      <c r="BE1638" s="2055"/>
      <c r="BF1638" s="2055"/>
      <c r="BG1638" s="60"/>
      <c r="BH1638" s="60"/>
      <c r="BI1638" s="60"/>
      <c r="BJ1638" s="60"/>
      <c r="BK1638" s="61"/>
      <c r="BL1638" s="76"/>
      <c r="BM1638" s="76"/>
      <c r="BN1638" s="76"/>
      <c r="BO1638" s="76"/>
      <c r="BP1638" s="76"/>
      <c r="BQ1638" s="76"/>
      <c r="BR1638" s="76"/>
      <c r="BS1638" s="76"/>
      <c r="BT1638" s="76"/>
      <c r="BU1638" s="76"/>
      <c r="BV1638" s="76"/>
      <c r="BW1638" s="76"/>
      <c r="BX1638" s="76"/>
      <c r="BY1638" s="76"/>
      <c r="BZ1638" s="76"/>
      <c r="CA1638" s="76"/>
      <c r="CB1638" s="76"/>
      <c r="CC1638" s="76"/>
      <c r="CD1638" s="76"/>
      <c r="CE1638" s="76"/>
      <c r="CF1638" s="76"/>
      <c r="CG1638" s="77"/>
      <c r="CH1638" s="77"/>
      <c r="CN1638" s="85"/>
      <c r="CO1638" s="85"/>
      <c r="CP1638" s="85"/>
      <c r="CQ1638" s="85"/>
      <c r="CR1638" s="85"/>
      <c r="CS1638" s="85"/>
      <c r="CT1638" s="85"/>
      <c r="CU1638" s="85"/>
      <c r="CV1638" s="85"/>
    </row>
    <row r="1639" spans="1:100" ht="13.5" customHeight="1" thickBot="1" x14ac:dyDescent="0.25">
      <c r="A1639" s="132" t="str">
        <f>+IF('⑧一覧からの作成用データ（異動届）'!$AC$59="印刷ＯＫ→",1,"")</f>
        <v/>
      </c>
      <c r="B1639" s="2413"/>
      <c r="C1639" s="2413"/>
      <c r="D1639" s="2396"/>
      <c r="E1639" s="2396"/>
      <c r="F1639" s="2413"/>
      <c r="G1639" s="2413"/>
      <c r="H1639" s="2396"/>
      <c r="I1639" s="2396"/>
      <c r="J1639" s="486"/>
      <c r="K1639" s="2056"/>
      <c r="L1639" s="2056"/>
      <c r="M1639" s="2056"/>
      <c r="N1639" s="2056"/>
      <c r="O1639" s="2056"/>
      <c r="P1639" s="2056"/>
      <c r="Q1639" s="2056"/>
      <c r="R1639" s="2056"/>
      <c r="S1639" s="2056"/>
      <c r="T1639" s="2056"/>
      <c r="U1639" s="2056"/>
      <c r="V1639" s="2056"/>
      <c r="W1639" s="2056"/>
      <c r="X1639" s="2056"/>
      <c r="Y1639" s="2056"/>
      <c r="Z1639" s="2056"/>
      <c r="AA1639" s="2056"/>
      <c r="AB1639" s="2056"/>
      <c r="AC1639" s="2056"/>
      <c r="AD1639" s="2056"/>
      <c r="AE1639" s="2056"/>
      <c r="AF1639" s="2056"/>
      <c r="AG1639" s="2056"/>
      <c r="AH1639" s="2056"/>
      <c r="AI1639" s="2056"/>
      <c r="AJ1639" s="2056"/>
      <c r="AK1639" s="2056"/>
      <c r="AL1639" s="2056"/>
      <c r="AM1639" s="2056"/>
      <c r="AN1639" s="2056"/>
      <c r="AO1639" s="2056"/>
      <c r="AP1639" s="2056"/>
      <c r="AQ1639" s="2056"/>
      <c r="AR1639" s="2056"/>
      <c r="AS1639" s="2056"/>
      <c r="AT1639" s="2056"/>
      <c r="AU1639" s="2056"/>
      <c r="AV1639" s="2056"/>
      <c r="AW1639" s="2056"/>
      <c r="AX1639" s="2056"/>
      <c r="AY1639" s="2056"/>
      <c r="AZ1639" s="2056"/>
      <c r="BA1639" s="2056"/>
      <c r="BB1639" s="2056"/>
      <c r="BC1639" s="2056"/>
      <c r="BD1639" s="2056"/>
      <c r="BE1639" s="2056"/>
      <c r="BF1639" s="2056"/>
      <c r="BG1639" s="60"/>
      <c r="BH1639" s="60"/>
      <c r="BI1639" s="60"/>
      <c r="BJ1639" s="60"/>
      <c r="BK1639" s="62"/>
      <c r="BL1639" s="62"/>
      <c r="BM1639" s="62"/>
      <c r="BN1639" s="62"/>
      <c r="BO1639" s="62"/>
      <c r="BP1639" s="62"/>
      <c r="BQ1639" s="62"/>
      <c r="BR1639" s="62"/>
      <c r="BS1639" s="62"/>
      <c r="BT1639" s="62"/>
      <c r="BU1639" s="62"/>
      <c r="BV1639" s="62"/>
      <c r="BW1639" s="62"/>
      <c r="BX1639" s="62"/>
      <c r="BY1639" s="62"/>
      <c r="BZ1639" s="62"/>
      <c r="CA1639" s="62"/>
      <c r="CB1639" s="62"/>
      <c r="CC1639" s="62"/>
      <c r="CD1639" s="62"/>
      <c r="CE1639" s="76"/>
      <c r="CF1639" s="76"/>
      <c r="CG1639" s="91"/>
      <c r="CH1639" s="77"/>
      <c r="CN1639" s="85"/>
      <c r="CO1639" s="85"/>
      <c r="CP1639" s="85"/>
      <c r="CQ1639" s="85"/>
      <c r="CR1639" s="85"/>
      <c r="CS1639" s="85"/>
      <c r="CT1639" s="85"/>
      <c r="CU1639" s="85"/>
    </row>
    <row r="1640" spans="1:100" ht="11.25" customHeight="1" thickBot="1" x14ac:dyDescent="0.25">
      <c r="A1640" s="132" t="str">
        <f>+IF('⑧一覧からの作成用データ（異動届）'!$AC$59="印刷ＯＫ→",1,"")</f>
        <v/>
      </c>
      <c r="B1640" s="2413"/>
      <c r="C1640" s="2413"/>
      <c r="D1640" s="2396"/>
      <c r="E1640" s="2396"/>
      <c r="F1640" s="2413"/>
      <c r="G1640" s="2413"/>
      <c r="H1640" s="2396"/>
      <c r="I1640" s="2396"/>
      <c r="J1640" s="486"/>
      <c r="K1640" s="2152" t="s">
        <v>44</v>
      </c>
      <c r="L1640" s="2153"/>
      <c r="M1640" s="2153"/>
      <c r="N1640" s="2153"/>
      <c r="O1640" s="2154"/>
      <c r="P1640" s="2158" t="s">
        <v>46</v>
      </c>
      <c r="Q1640" s="2159"/>
      <c r="R1640" s="2159"/>
      <c r="S1640" s="2159"/>
      <c r="T1640" s="2159"/>
      <c r="U1640" s="2159"/>
      <c r="V1640" s="2159"/>
      <c r="W1640" s="2159"/>
      <c r="X1640" s="2117" t="str">
        <f>'⑧一覧からの作成用データ（異動届）'!$R$59&amp;""</f>
        <v/>
      </c>
      <c r="Y1640" s="2117"/>
      <c r="Z1640" s="2117"/>
      <c r="AA1640" s="2119" t="s">
        <v>48</v>
      </c>
      <c r="AB1640" s="2119"/>
      <c r="AC1640" s="2119"/>
      <c r="AD1640" s="2119"/>
      <c r="AE1640" s="2119"/>
      <c r="AF1640" s="2119"/>
      <c r="AG1640" s="2119"/>
      <c r="AH1640" s="2119"/>
      <c r="AI1640" s="2119"/>
      <c r="AJ1640" s="2119"/>
      <c r="AK1640" s="2119"/>
      <c r="AL1640" s="2119"/>
      <c r="AM1640" s="2119"/>
      <c r="AN1640" s="2119"/>
      <c r="AO1640" s="2119"/>
      <c r="AP1640" s="2119"/>
      <c r="AQ1640" s="2119"/>
      <c r="AR1640" s="2119"/>
      <c r="AS1640" s="2120"/>
      <c r="AT1640" s="2160" t="s">
        <v>50</v>
      </c>
      <c r="AU1640" s="2160"/>
      <c r="AV1640" s="2160"/>
      <c r="AW1640" s="2160"/>
      <c r="AX1640" s="2160"/>
      <c r="AY1640" s="2160"/>
      <c r="AZ1640" s="2161" t="s">
        <v>53</v>
      </c>
      <c r="BA1640" s="2162"/>
      <c r="BB1640" s="2162"/>
      <c r="BC1640" s="2162"/>
      <c r="BD1640" s="2162"/>
      <c r="BE1640" s="2162"/>
      <c r="BF1640" s="2162"/>
      <c r="BG1640" s="2162"/>
      <c r="BH1640" s="2162"/>
      <c r="BI1640" s="2162"/>
      <c r="BJ1640" s="2162"/>
      <c r="BK1640" s="2036" t="s">
        <v>54</v>
      </c>
      <c r="BL1640" s="2037"/>
      <c r="BM1640" s="2037"/>
      <c r="BN1640" s="2037"/>
      <c r="BO1640" s="2037"/>
      <c r="BP1640" s="2037"/>
      <c r="BQ1640" s="2037"/>
      <c r="BR1640" s="2037"/>
      <c r="BS1640" s="2037"/>
      <c r="BT1640" s="2037"/>
      <c r="BU1640" s="2037"/>
      <c r="BV1640" s="2037"/>
      <c r="BW1640" s="2037"/>
      <c r="BX1640" s="2037"/>
      <c r="BY1640" s="2037"/>
      <c r="BZ1640" s="2037"/>
      <c r="CA1640" s="2037"/>
      <c r="CB1640" s="2037"/>
      <c r="CC1640" s="2037"/>
      <c r="CD1640" s="2038"/>
      <c r="CE1640" s="90"/>
      <c r="CF1640" s="90"/>
      <c r="CG1640" s="91"/>
      <c r="CH1640" s="77"/>
      <c r="CN1640" s="85"/>
      <c r="CO1640" s="85"/>
      <c r="CP1640" s="85"/>
      <c r="CQ1640" s="85"/>
      <c r="CR1640" s="85"/>
      <c r="CS1640" s="85"/>
      <c r="CT1640" s="85"/>
      <c r="CU1640" s="85"/>
    </row>
    <row r="1641" spans="1:100" ht="11.25" customHeight="1" x14ac:dyDescent="0.2">
      <c r="A1641" s="132" t="str">
        <f>+IF('⑧一覧からの作成用データ（異動届）'!$AC$59="印刷ＯＫ→",1,"")</f>
        <v/>
      </c>
      <c r="B1641" s="2413"/>
      <c r="C1641" s="2413"/>
      <c r="D1641" s="2396"/>
      <c r="E1641" s="2396"/>
      <c r="F1641" s="2413"/>
      <c r="G1641" s="2413"/>
      <c r="H1641" s="2396"/>
      <c r="I1641" s="2396"/>
      <c r="J1641" s="486"/>
      <c r="K1641" s="2155"/>
      <c r="L1641" s="2156"/>
      <c r="M1641" s="2156"/>
      <c r="N1641" s="2156"/>
      <c r="O1641" s="2157"/>
      <c r="P1641" s="2145"/>
      <c r="Q1641" s="2146"/>
      <c r="R1641" s="2146"/>
      <c r="S1641" s="2146"/>
      <c r="T1641" s="2146"/>
      <c r="U1641" s="2146"/>
      <c r="V1641" s="2146"/>
      <c r="W1641" s="2146"/>
      <c r="X1641" s="2118"/>
      <c r="Y1641" s="2118"/>
      <c r="Z1641" s="2118"/>
      <c r="AA1641" s="2084"/>
      <c r="AB1641" s="2084"/>
      <c r="AC1641" s="2084"/>
      <c r="AD1641" s="2084"/>
      <c r="AE1641" s="2084"/>
      <c r="AF1641" s="2084"/>
      <c r="AG1641" s="2084"/>
      <c r="AH1641" s="2084"/>
      <c r="AI1641" s="2084"/>
      <c r="AJ1641" s="2084"/>
      <c r="AK1641" s="2084"/>
      <c r="AL1641" s="2084"/>
      <c r="AM1641" s="2084"/>
      <c r="AN1641" s="2084"/>
      <c r="AO1641" s="2084"/>
      <c r="AP1641" s="2084"/>
      <c r="AQ1641" s="2084"/>
      <c r="AR1641" s="2084"/>
      <c r="AS1641" s="2086"/>
      <c r="AT1641" s="2160"/>
      <c r="AU1641" s="2160"/>
      <c r="AV1641" s="2160"/>
      <c r="AW1641" s="2160"/>
      <c r="AX1641" s="2160"/>
      <c r="AY1641" s="2160"/>
      <c r="AZ1641" s="2163"/>
      <c r="BA1641" s="2164"/>
      <c r="BB1641" s="2164"/>
      <c r="BC1641" s="2164"/>
      <c r="BD1641" s="2164"/>
      <c r="BE1641" s="2164"/>
      <c r="BF1641" s="2164"/>
      <c r="BG1641" s="2164"/>
      <c r="BH1641" s="2164"/>
      <c r="BI1641" s="2164"/>
      <c r="BJ1641" s="2164"/>
      <c r="BK1641" s="51"/>
      <c r="BL1641" s="2123" t="str">
        <f>IF('⑧一覧からの作成用データ（異動届）'!$Z$59="","",'⑧一覧からの作成用データ（異動届）'!$Z$59)</f>
        <v/>
      </c>
      <c r="BM1641" s="2124"/>
      <c r="BN1641" s="2124"/>
      <c r="BO1641" s="2124"/>
      <c r="BP1641" s="2125"/>
      <c r="BQ1641" s="2132" t="s">
        <v>312</v>
      </c>
      <c r="BR1641" s="2133"/>
      <c r="BS1641" s="2133"/>
      <c r="BT1641" s="2133"/>
      <c r="BU1641" s="2133"/>
      <c r="BV1641" s="2133"/>
      <c r="BW1641" s="2133"/>
      <c r="BX1641" s="2133"/>
      <c r="BY1641" s="2133"/>
      <c r="BZ1641" s="2133"/>
      <c r="CA1641" s="2133"/>
      <c r="CB1641" s="2133"/>
      <c r="CC1641" s="2133"/>
      <c r="CD1641" s="2134"/>
      <c r="CE1641" s="90"/>
      <c r="CF1641" s="90"/>
      <c r="CG1641" s="91"/>
      <c r="CH1641" s="77"/>
    </row>
    <row r="1642" spans="1:100" ht="11.25" customHeight="1" x14ac:dyDescent="0.2">
      <c r="A1642" s="132" t="str">
        <f>+IF('⑧一覧からの作成用データ（異動届）'!$AC$59="印刷ＯＫ→",1,"")</f>
        <v/>
      </c>
      <c r="B1642" s="2413"/>
      <c r="C1642" s="2413"/>
      <c r="D1642" s="2396"/>
      <c r="E1642" s="2396"/>
      <c r="F1642" s="2413"/>
      <c r="G1642" s="2413"/>
      <c r="H1642" s="2396"/>
      <c r="I1642" s="2396"/>
      <c r="J1642" s="486"/>
      <c r="K1642" s="2139" t="s">
        <v>45</v>
      </c>
      <c r="L1642" s="2140"/>
      <c r="M1642" s="2140"/>
      <c r="N1642" s="2140"/>
      <c r="O1642" s="2141"/>
      <c r="P1642" s="2145" t="s">
        <v>47</v>
      </c>
      <c r="Q1642" s="2146"/>
      <c r="R1642" s="2146"/>
      <c r="S1642" s="2146"/>
      <c r="T1642" s="2146"/>
      <c r="U1642" s="2146"/>
      <c r="V1642" s="2146"/>
      <c r="W1642" s="2146"/>
      <c r="X1642" s="2085"/>
      <c r="Y1642" s="2085"/>
      <c r="Z1642" s="2085"/>
      <c r="AA1642" s="2084" t="s">
        <v>49</v>
      </c>
      <c r="AB1642" s="2084"/>
      <c r="AC1642" s="2084"/>
      <c r="AD1642" s="2084"/>
      <c r="AE1642" s="2084"/>
      <c r="AF1642" s="2084"/>
      <c r="AG1642" s="2084"/>
      <c r="AH1642" s="2084"/>
      <c r="AI1642" s="2084"/>
      <c r="AJ1642" s="2084"/>
      <c r="AK1642" s="2084"/>
      <c r="AL1642" s="2084"/>
      <c r="AM1642" s="2084"/>
      <c r="AN1642" s="2084"/>
      <c r="AO1642" s="2084"/>
      <c r="AP1642" s="2084"/>
      <c r="AQ1642" s="2084"/>
      <c r="AR1642" s="2084"/>
      <c r="AS1642" s="2086"/>
      <c r="AT1642" s="2150" t="s">
        <v>478</v>
      </c>
      <c r="AU1642" s="2105"/>
      <c r="AV1642" s="2105" t="s">
        <v>51</v>
      </c>
      <c r="AW1642" s="2105" t="s">
        <v>462</v>
      </c>
      <c r="AX1642" s="2105"/>
      <c r="AY1642" s="2099" t="s">
        <v>52</v>
      </c>
      <c r="AZ1642" s="2101" t="str">
        <f>'⑧一覧からの作成用データ（異動届）'!$AB$59&amp;""</f>
        <v/>
      </c>
      <c r="BA1642" s="2102"/>
      <c r="BB1642" s="2102"/>
      <c r="BC1642" s="2102"/>
      <c r="BD1642" s="2102"/>
      <c r="BE1642" s="2102"/>
      <c r="BF1642" s="2102"/>
      <c r="BG1642" s="2102"/>
      <c r="BH1642" s="2102"/>
      <c r="BI1642" s="2105" t="s">
        <v>6</v>
      </c>
      <c r="BJ1642" s="2105"/>
      <c r="BK1642" s="51"/>
      <c r="BL1642" s="2126"/>
      <c r="BM1642" s="2127"/>
      <c r="BN1642" s="2127"/>
      <c r="BO1642" s="2127"/>
      <c r="BP1642" s="2128"/>
      <c r="BQ1642" s="2135"/>
      <c r="BR1642" s="2133"/>
      <c r="BS1642" s="2133"/>
      <c r="BT1642" s="2133"/>
      <c r="BU1642" s="2133"/>
      <c r="BV1642" s="2133"/>
      <c r="BW1642" s="2133"/>
      <c r="BX1642" s="2133"/>
      <c r="BY1642" s="2133"/>
      <c r="BZ1642" s="2133"/>
      <c r="CA1642" s="2133"/>
      <c r="CB1642" s="2133"/>
      <c r="CC1642" s="2133"/>
      <c r="CD1642" s="2134"/>
      <c r="CE1642" s="90"/>
      <c r="CF1642" s="90"/>
      <c r="CG1642" s="91"/>
      <c r="CH1642" s="77"/>
    </row>
    <row r="1643" spans="1:100" ht="11.25" customHeight="1" thickBot="1" x14ac:dyDescent="0.25">
      <c r="A1643" s="132" t="str">
        <f>+IF('⑧一覧からの作成用データ（異動届）'!$AC$59="印刷ＯＫ→",1,"")</f>
        <v/>
      </c>
      <c r="B1643" s="2413"/>
      <c r="C1643" s="2413"/>
      <c r="D1643" s="2396"/>
      <c r="E1643" s="2396"/>
      <c r="F1643" s="2413"/>
      <c r="G1643" s="2413"/>
      <c r="H1643" s="2396"/>
      <c r="I1643" s="2396"/>
      <c r="J1643" s="486"/>
      <c r="K1643" s="2142"/>
      <c r="L1643" s="2143"/>
      <c r="M1643" s="2143"/>
      <c r="N1643" s="2143"/>
      <c r="O1643" s="2144"/>
      <c r="P1643" s="2147"/>
      <c r="Q1643" s="2148"/>
      <c r="R1643" s="2148"/>
      <c r="S1643" s="2148"/>
      <c r="T1643" s="2148"/>
      <c r="U1643" s="2148"/>
      <c r="V1643" s="2148"/>
      <c r="W1643" s="2148"/>
      <c r="X1643" s="2149"/>
      <c r="Y1643" s="2149"/>
      <c r="Z1643" s="2149"/>
      <c r="AA1643" s="2094"/>
      <c r="AB1643" s="2094"/>
      <c r="AC1643" s="2094"/>
      <c r="AD1643" s="2094"/>
      <c r="AE1643" s="2094"/>
      <c r="AF1643" s="2094"/>
      <c r="AG1643" s="2094"/>
      <c r="AH1643" s="2094"/>
      <c r="AI1643" s="2094"/>
      <c r="AJ1643" s="2094"/>
      <c r="AK1643" s="2094"/>
      <c r="AL1643" s="2094"/>
      <c r="AM1643" s="2094"/>
      <c r="AN1643" s="2094"/>
      <c r="AO1643" s="2094"/>
      <c r="AP1643" s="2094"/>
      <c r="AQ1643" s="2094"/>
      <c r="AR1643" s="2094"/>
      <c r="AS1643" s="2095"/>
      <c r="AT1643" s="2151"/>
      <c r="AU1643" s="2106"/>
      <c r="AV1643" s="2106"/>
      <c r="AW1643" s="2106"/>
      <c r="AX1643" s="2106"/>
      <c r="AY1643" s="2100"/>
      <c r="AZ1643" s="2103"/>
      <c r="BA1643" s="2104"/>
      <c r="BB1643" s="2104"/>
      <c r="BC1643" s="2104"/>
      <c r="BD1643" s="2104"/>
      <c r="BE1643" s="2104"/>
      <c r="BF1643" s="2104"/>
      <c r="BG1643" s="2104"/>
      <c r="BH1643" s="2104"/>
      <c r="BI1643" s="2106"/>
      <c r="BJ1643" s="2106"/>
      <c r="BK1643" s="52"/>
      <c r="BL1643" s="2129"/>
      <c r="BM1643" s="2130"/>
      <c r="BN1643" s="2130"/>
      <c r="BO1643" s="2130"/>
      <c r="BP1643" s="2131"/>
      <c r="BQ1643" s="2136"/>
      <c r="BR1643" s="2137"/>
      <c r="BS1643" s="2137"/>
      <c r="BT1643" s="2137"/>
      <c r="BU1643" s="2137"/>
      <c r="BV1643" s="2137"/>
      <c r="BW1643" s="2137"/>
      <c r="BX1643" s="2137"/>
      <c r="BY1643" s="2137"/>
      <c r="BZ1643" s="2137"/>
      <c r="CA1643" s="2137"/>
      <c r="CB1643" s="2137"/>
      <c r="CC1643" s="2137"/>
      <c r="CD1643" s="2138"/>
      <c r="CE1643" s="90"/>
      <c r="CF1643" s="90"/>
      <c r="CG1643" s="91"/>
      <c r="CH1643" s="77"/>
    </row>
    <row r="1644" spans="1:100" ht="6.75" customHeight="1" x14ac:dyDescent="0.2">
      <c r="A1644" s="132" t="str">
        <f>+IF('⑧一覧からの作成用データ（異動届）'!$AC$59="印刷ＯＫ→",1,"")</f>
        <v/>
      </c>
      <c r="B1644" s="2413"/>
      <c r="C1644" s="2413"/>
      <c r="D1644" s="2396"/>
      <c r="E1644" s="2396"/>
      <c r="F1644" s="2413"/>
      <c r="G1644" s="2413"/>
      <c r="H1644" s="2396"/>
      <c r="I1644" s="2396"/>
      <c r="J1644" s="486"/>
      <c r="K1644" s="2107" t="s">
        <v>80</v>
      </c>
      <c r="L1644" s="2107"/>
      <c r="M1644" s="2107"/>
      <c r="N1644" s="2107"/>
      <c r="O1644" s="2107"/>
      <c r="P1644" s="2107"/>
      <c r="Q1644" s="2107"/>
      <c r="R1644" s="2107"/>
      <c r="S1644" s="2107"/>
      <c r="T1644" s="2107"/>
      <c r="U1644" s="2107"/>
      <c r="V1644" s="2107"/>
      <c r="W1644" s="2107"/>
      <c r="X1644" s="2107"/>
      <c r="Y1644" s="2107"/>
      <c r="Z1644" s="2107"/>
      <c r="AA1644" s="2107"/>
      <c r="AB1644" s="2107"/>
      <c r="AC1644" s="2107"/>
      <c r="AD1644" s="2107"/>
      <c r="AE1644" s="2107"/>
      <c r="AF1644" s="2107"/>
      <c r="AG1644" s="2107"/>
      <c r="AH1644" s="2107"/>
      <c r="AI1644" s="2107"/>
      <c r="AJ1644" s="2107"/>
      <c r="AK1644" s="2107"/>
      <c r="AL1644" s="2107"/>
      <c r="AM1644" s="2107"/>
      <c r="AN1644" s="2107"/>
      <c r="AO1644" s="2107"/>
      <c r="AP1644" s="2107"/>
      <c r="AQ1644" s="2107"/>
      <c r="AR1644" s="2107"/>
      <c r="AS1644" s="2107"/>
      <c r="AT1644" s="2107"/>
      <c r="AU1644" s="2107"/>
      <c r="AV1644" s="2107"/>
      <c r="AW1644" s="2107"/>
      <c r="AX1644" s="2107"/>
      <c r="AY1644" s="2107"/>
      <c r="AZ1644" s="2107"/>
      <c r="BA1644" s="2107"/>
      <c r="BB1644" s="2107"/>
      <c r="BC1644" s="2107"/>
      <c r="BD1644" s="2107"/>
      <c r="BE1644" s="2107"/>
      <c r="BF1644" s="2107"/>
      <c r="BG1644" s="53"/>
      <c r="BH1644" s="53"/>
      <c r="BI1644" s="53"/>
      <c r="BJ1644" s="53"/>
      <c r="BK1644" s="54"/>
      <c r="BL1644" s="54"/>
      <c r="BM1644" s="54"/>
      <c r="BN1644" s="54"/>
      <c r="BO1644" s="54"/>
      <c r="BP1644" s="54"/>
      <c r="BQ1644" s="54"/>
      <c r="BR1644" s="54"/>
      <c r="BS1644" s="54"/>
      <c r="BT1644" s="54"/>
      <c r="BU1644" s="54"/>
      <c r="BV1644" s="54"/>
      <c r="BW1644" s="54"/>
      <c r="BX1644" s="54"/>
      <c r="BY1644" s="54"/>
      <c r="BZ1644" s="54"/>
      <c r="CA1644" s="54"/>
      <c r="CB1644" s="55"/>
      <c r="CC1644" s="55"/>
      <c r="CD1644" s="55"/>
      <c r="CE1644" s="90"/>
      <c r="CF1644" s="90"/>
      <c r="CG1644" s="91"/>
      <c r="CH1644" s="77"/>
    </row>
    <row r="1645" spans="1:100" ht="13.5" customHeight="1" x14ac:dyDescent="0.2">
      <c r="A1645" s="132" t="str">
        <f>+IF('⑧一覧からの作成用データ（異動届）'!$AC$59="印刷ＯＫ→",1,"")</f>
        <v/>
      </c>
      <c r="B1645" s="2413"/>
      <c r="C1645" s="2413"/>
      <c r="D1645" s="2396"/>
      <c r="E1645" s="2396"/>
      <c r="F1645" s="2413"/>
      <c r="G1645" s="2413"/>
      <c r="H1645" s="2396"/>
      <c r="I1645" s="2396"/>
      <c r="J1645" s="486"/>
      <c r="K1645" s="2108"/>
      <c r="L1645" s="2108"/>
      <c r="M1645" s="2108"/>
      <c r="N1645" s="2108"/>
      <c r="O1645" s="2108"/>
      <c r="P1645" s="2108"/>
      <c r="Q1645" s="2108"/>
      <c r="R1645" s="2108"/>
      <c r="S1645" s="2108"/>
      <c r="T1645" s="2108"/>
      <c r="U1645" s="2108"/>
      <c r="V1645" s="2108"/>
      <c r="W1645" s="2108"/>
      <c r="X1645" s="2108"/>
      <c r="Y1645" s="2108"/>
      <c r="Z1645" s="2108"/>
      <c r="AA1645" s="2108"/>
      <c r="AB1645" s="2108"/>
      <c r="AC1645" s="2108"/>
      <c r="AD1645" s="2108"/>
      <c r="AE1645" s="2108"/>
      <c r="AF1645" s="2108"/>
      <c r="AG1645" s="2108"/>
      <c r="AH1645" s="2108"/>
      <c r="AI1645" s="2108"/>
      <c r="AJ1645" s="2108"/>
      <c r="AK1645" s="2108"/>
      <c r="AL1645" s="2108"/>
      <c r="AM1645" s="2108"/>
      <c r="AN1645" s="2108"/>
      <c r="AO1645" s="2108"/>
      <c r="AP1645" s="2108"/>
      <c r="AQ1645" s="2108"/>
      <c r="AR1645" s="2108"/>
      <c r="AS1645" s="2108"/>
      <c r="AT1645" s="2108"/>
      <c r="AU1645" s="2108"/>
      <c r="AV1645" s="2108"/>
      <c r="AW1645" s="2108"/>
      <c r="AX1645" s="2108"/>
      <c r="AY1645" s="2108"/>
      <c r="AZ1645" s="2108"/>
      <c r="BA1645" s="2108"/>
      <c r="BB1645" s="2108"/>
      <c r="BC1645" s="2108"/>
      <c r="BD1645" s="2108"/>
      <c r="BE1645" s="2108"/>
      <c r="BF1645" s="2108"/>
      <c r="BG1645" s="53"/>
      <c r="BH1645" s="53"/>
      <c r="BI1645" s="53"/>
      <c r="BJ1645" s="53"/>
      <c r="BK1645" s="55"/>
      <c r="BL1645" s="55"/>
      <c r="BM1645" s="55"/>
      <c r="BN1645" s="55"/>
      <c r="BO1645" s="55"/>
      <c r="BP1645" s="55"/>
      <c r="BQ1645" s="55"/>
      <c r="BR1645" s="55"/>
      <c r="BS1645" s="55"/>
      <c r="BT1645" s="55"/>
      <c r="BU1645" s="55"/>
      <c r="BV1645" s="55"/>
      <c r="BW1645" s="55"/>
      <c r="BX1645" s="55"/>
      <c r="BY1645" s="55"/>
      <c r="BZ1645" s="55"/>
      <c r="CA1645" s="55"/>
      <c r="CB1645" s="55"/>
      <c r="CC1645" s="55"/>
      <c r="CD1645" s="55"/>
      <c r="CE1645" s="90"/>
      <c r="CF1645" s="90"/>
      <c r="CG1645" s="91"/>
      <c r="CH1645" s="77"/>
      <c r="CN1645" s="85"/>
      <c r="CO1645" s="85"/>
      <c r="CP1645" s="85"/>
      <c r="CQ1645" s="85"/>
      <c r="CR1645" s="85"/>
      <c r="CS1645" s="85"/>
      <c r="CT1645" s="85"/>
    </row>
    <row r="1646" spans="1:100" ht="11.25" customHeight="1" x14ac:dyDescent="0.2">
      <c r="A1646" s="132" t="str">
        <f>+IF('⑧一覧からの作成用データ（異動届）'!$AC$59="印刷ＯＫ→",1,"")</f>
        <v/>
      </c>
      <c r="B1646" s="2413"/>
      <c r="C1646" s="2413"/>
      <c r="D1646" s="2396"/>
      <c r="E1646" s="2396"/>
      <c r="F1646" s="2413"/>
      <c r="G1646" s="2413"/>
      <c r="H1646" s="2396"/>
      <c r="I1646" s="2396"/>
      <c r="J1646" s="486"/>
      <c r="K1646" s="2109" t="s">
        <v>44</v>
      </c>
      <c r="L1646" s="2110"/>
      <c r="M1646" s="2110"/>
      <c r="N1646" s="2110"/>
      <c r="O1646" s="2111"/>
      <c r="P1646" s="2115" t="s">
        <v>57</v>
      </c>
      <c r="Q1646" s="2115"/>
      <c r="R1646" s="2115"/>
      <c r="S1646" s="2115"/>
      <c r="T1646" s="2115"/>
      <c r="U1646" s="2115"/>
      <c r="V1646" s="2117" t="str">
        <f>'⑧一覧からの作成用データ（異動届）'!$R$59&amp;""</f>
        <v/>
      </c>
      <c r="W1646" s="2117"/>
      <c r="X1646" s="2117"/>
      <c r="Y1646" s="2119" t="s">
        <v>58</v>
      </c>
      <c r="Z1646" s="2119"/>
      <c r="AA1646" s="2119"/>
      <c r="AB1646" s="2119"/>
      <c r="AC1646" s="2119"/>
      <c r="AD1646" s="2119"/>
      <c r="AE1646" s="2119"/>
      <c r="AF1646" s="2119"/>
      <c r="AG1646" s="2119"/>
      <c r="AH1646" s="2119"/>
      <c r="AI1646" s="2119"/>
      <c r="AJ1646" s="2119"/>
      <c r="AK1646" s="2119"/>
      <c r="AL1646" s="2119"/>
      <c r="AM1646" s="2119"/>
      <c r="AN1646" s="2119"/>
      <c r="AO1646" s="2119"/>
      <c r="AP1646" s="2119"/>
      <c r="AQ1646" s="2119"/>
      <c r="AR1646" s="2119"/>
      <c r="AS1646" s="2119"/>
      <c r="AT1646" s="2119"/>
      <c r="AU1646" s="2119"/>
      <c r="AV1646" s="2119"/>
      <c r="AW1646" s="2119"/>
      <c r="AX1646" s="2119"/>
      <c r="AY1646" s="2119"/>
      <c r="AZ1646" s="2119"/>
      <c r="BA1646" s="2119"/>
      <c r="BB1646" s="2119"/>
      <c r="BC1646" s="2119"/>
      <c r="BD1646" s="2120"/>
      <c r="BE1646" s="56"/>
      <c r="BF1646" s="56"/>
      <c r="BG1646" s="2121" t="s">
        <v>535</v>
      </c>
      <c r="BH1646" s="2121"/>
      <c r="BI1646" s="2122"/>
      <c r="BJ1646" s="2122"/>
      <c r="BK1646" s="2122"/>
      <c r="BL1646" s="2122"/>
      <c r="BM1646" s="2122"/>
      <c r="BN1646" s="2122"/>
      <c r="BO1646" s="2122"/>
      <c r="BP1646" s="2122"/>
      <c r="BQ1646" s="2122"/>
      <c r="BR1646" s="2122"/>
      <c r="BS1646" s="2122"/>
      <c r="BT1646" s="2122"/>
      <c r="BU1646" s="2122"/>
      <c r="BV1646" s="2122"/>
      <c r="BW1646" s="2122"/>
      <c r="BX1646" s="2122"/>
      <c r="BY1646" s="2122"/>
      <c r="BZ1646" s="2122"/>
      <c r="CA1646" s="2122"/>
      <c r="CB1646" s="2122"/>
      <c r="CC1646" s="2122"/>
      <c r="CD1646" s="2122"/>
      <c r="CE1646" s="90"/>
      <c r="CF1646" s="90"/>
      <c r="CG1646" s="91"/>
      <c r="CH1646" s="77"/>
      <c r="CN1646" s="85"/>
      <c r="CO1646" s="85"/>
      <c r="CP1646" s="85"/>
      <c r="CQ1646" s="85"/>
      <c r="CR1646" s="85"/>
      <c r="CS1646" s="85"/>
      <c r="CT1646" s="85"/>
    </row>
    <row r="1647" spans="1:100" ht="11.25" customHeight="1" x14ac:dyDescent="0.2">
      <c r="A1647" s="132" t="str">
        <f>+IF('⑧一覧からの作成用データ（異動届）'!$AC$59="印刷ＯＫ→",1,"")</f>
        <v/>
      </c>
      <c r="B1647" s="2413"/>
      <c r="C1647" s="2413"/>
      <c r="D1647" s="2396"/>
      <c r="E1647" s="2396"/>
      <c r="F1647" s="2413"/>
      <c r="G1647" s="2413"/>
      <c r="H1647" s="2396"/>
      <c r="I1647" s="2396"/>
      <c r="J1647" s="486"/>
      <c r="K1647" s="2112"/>
      <c r="L1647" s="2113"/>
      <c r="M1647" s="2113"/>
      <c r="N1647" s="2113"/>
      <c r="O1647" s="2114"/>
      <c r="P1647" s="2116"/>
      <c r="Q1647" s="2116"/>
      <c r="R1647" s="2116"/>
      <c r="S1647" s="2116"/>
      <c r="T1647" s="2116"/>
      <c r="U1647" s="2116"/>
      <c r="V1647" s="2118"/>
      <c r="W1647" s="2118"/>
      <c r="X1647" s="2118"/>
      <c r="Y1647" s="2084"/>
      <c r="Z1647" s="2084"/>
      <c r="AA1647" s="2084"/>
      <c r="AB1647" s="2084"/>
      <c r="AC1647" s="2084"/>
      <c r="AD1647" s="2084"/>
      <c r="AE1647" s="2084"/>
      <c r="AF1647" s="2084"/>
      <c r="AG1647" s="2084"/>
      <c r="AH1647" s="2084"/>
      <c r="AI1647" s="2084"/>
      <c r="AJ1647" s="2084"/>
      <c r="AK1647" s="2084"/>
      <c r="AL1647" s="2084"/>
      <c r="AM1647" s="2084"/>
      <c r="AN1647" s="2084"/>
      <c r="AO1647" s="2084"/>
      <c r="AP1647" s="2084"/>
      <c r="AQ1647" s="2084"/>
      <c r="AR1647" s="2084"/>
      <c r="AS1647" s="2084"/>
      <c r="AT1647" s="2084"/>
      <c r="AU1647" s="2084"/>
      <c r="AV1647" s="2084"/>
      <c r="AW1647" s="2084"/>
      <c r="AX1647" s="2084"/>
      <c r="AY1647" s="2084"/>
      <c r="AZ1647" s="2084"/>
      <c r="BA1647" s="2084"/>
      <c r="BB1647" s="2084"/>
      <c r="BC1647" s="2084"/>
      <c r="BD1647" s="2086"/>
      <c r="BE1647" s="56"/>
      <c r="BF1647" s="56"/>
      <c r="BG1647" s="2121"/>
      <c r="BH1647" s="2121"/>
      <c r="BI1647" s="2122"/>
      <c r="BJ1647" s="2122"/>
      <c r="BK1647" s="2122"/>
      <c r="BL1647" s="2122"/>
      <c r="BM1647" s="2122"/>
      <c r="BN1647" s="2122"/>
      <c r="BO1647" s="2122"/>
      <c r="BP1647" s="2122"/>
      <c r="BQ1647" s="2122"/>
      <c r="BR1647" s="2122"/>
      <c r="BS1647" s="2122"/>
      <c r="BT1647" s="2122"/>
      <c r="BU1647" s="2122"/>
      <c r="BV1647" s="2122"/>
      <c r="BW1647" s="2122"/>
      <c r="BX1647" s="2122"/>
      <c r="BY1647" s="2122"/>
      <c r="BZ1647" s="2122"/>
      <c r="CA1647" s="2122"/>
      <c r="CB1647" s="2122"/>
      <c r="CC1647" s="2122"/>
      <c r="CD1647" s="2122"/>
      <c r="CE1647" s="90"/>
      <c r="CF1647" s="90"/>
      <c r="CG1647" s="91"/>
      <c r="CH1647" s="77"/>
      <c r="CN1647" s="85"/>
      <c r="CO1647" s="85"/>
      <c r="CP1647" s="85"/>
      <c r="CQ1647" s="85"/>
      <c r="CR1647" s="85"/>
      <c r="CS1647" s="85"/>
      <c r="CT1647" s="85"/>
    </row>
    <row r="1648" spans="1:100" ht="11.25" customHeight="1" x14ac:dyDescent="0.2">
      <c r="A1648" s="132" t="str">
        <f>+IF('⑧一覧からの作成用データ（異動届）'!$AC$59="印刷ＯＫ→",1,"")</f>
        <v/>
      </c>
      <c r="B1648" s="2413"/>
      <c r="C1648" s="2413"/>
      <c r="D1648" s="2396"/>
      <c r="E1648" s="2396"/>
      <c r="F1648" s="2413"/>
      <c r="G1648" s="2413"/>
      <c r="H1648" s="2396"/>
      <c r="I1648" s="2396"/>
      <c r="J1648" s="486"/>
      <c r="K1648" s="2112"/>
      <c r="L1648" s="2113"/>
      <c r="M1648" s="2113"/>
      <c r="N1648" s="2113"/>
      <c r="O1648" s="2114"/>
      <c r="P1648" s="2084" t="s">
        <v>56</v>
      </c>
      <c r="Q1648" s="2084"/>
      <c r="R1648" s="2084"/>
      <c r="S1648" s="2084"/>
      <c r="T1648" s="2085"/>
      <c r="U1648" s="2085"/>
      <c r="V1648" s="2085"/>
      <c r="W1648" s="2084" t="s">
        <v>59</v>
      </c>
      <c r="X1648" s="2084"/>
      <c r="Y1648" s="2084"/>
      <c r="Z1648" s="2084"/>
      <c r="AA1648" s="2084"/>
      <c r="AB1648" s="2084"/>
      <c r="AC1648" s="2084"/>
      <c r="AD1648" s="2084"/>
      <c r="AE1648" s="2084"/>
      <c r="AF1648" s="2084"/>
      <c r="AG1648" s="2084"/>
      <c r="AH1648" s="2084"/>
      <c r="AI1648" s="2084"/>
      <c r="AJ1648" s="2084"/>
      <c r="AK1648" s="2084"/>
      <c r="AL1648" s="2084"/>
      <c r="AM1648" s="2084"/>
      <c r="AN1648" s="2084"/>
      <c r="AO1648" s="2084"/>
      <c r="AP1648" s="2084"/>
      <c r="AQ1648" s="2084"/>
      <c r="AR1648" s="2084"/>
      <c r="AS1648" s="2084"/>
      <c r="AT1648" s="2084"/>
      <c r="AU1648" s="2084"/>
      <c r="AV1648" s="2084"/>
      <c r="AW1648" s="2084"/>
      <c r="AX1648" s="2084"/>
      <c r="AY1648" s="2084"/>
      <c r="AZ1648" s="2084"/>
      <c r="BA1648" s="2084"/>
      <c r="BB1648" s="2084"/>
      <c r="BC1648" s="2084"/>
      <c r="BD1648" s="2086"/>
      <c r="BE1648" s="56"/>
      <c r="BF1648" s="56"/>
      <c r="BG1648" s="2121"/>
      <c r="BH1648" s="2121"/>
      <c r="BI1648" s="2122"/>
      <c r="BJ1648" s="2122"/>
      <c r="BK1648" s="2122"/>
      <c r="BL1648" s="2122"/>
      <c r="BM1648" s="2122"/>
      <c r="BN1648" s="2122"/>
      <c r="BO1648" s="2122"/>
      <c r="BP1648" s="2122"/>
      <c r="BQ1648" s="2122"/>
      <c r="BR1648" s="2122"/>
      <c r="BS1648" s="2122"/>
      <c r="BT1648" s="2122"/>
      <c r="BU1648" s="2122"/>
      <c r="BV1648" s="2122"/>
      <c r="BW1648" s="2122"/>
      <c r="BX1648" s="2122"/>
      <c r="BY1648" s="2122"/>
      <c r="BZ1648" s="2122"/>
      <c r="CA1648" s="2122"/>
      <c r="CB1648" s="2122"/>
      <c r="CC1648" s="2122"/>
      <c r="CD1648" s="2122"/>
      <c r="CE1648" s="90"/>
      <c r="CF1648" s="90"/>
      <c r="CG1648" s="91"/>
      <c r="CH1648" s="77"/>
      <c r="CN1648" s="85"/>
      <c r="CO1648" s="85"/>
      <c r="CP1648" s="85"/>
      <c r="CQ1648" s="85"/>
      <c r="CR1648" s="85"/>
      <c r="CS1648" s="85"/>
      <c r="CT1648" s="85"/>
    </row>
    <row r="1649" spans="1:100" ht="11.25" customHeight="1" x14ac:dyDescent="0.2">
      <c r="A1649" s="132" t="str">
        <f>+IF('⑧一覧からの作成用データ（異動届）'!$AC$59="印刷ＯＫ→",1,"")</f>
        <v/>
      </c>
      <c r="B1649" s="2413"/>
      <c r="C1649" s="2413"/>
      <c r="D1649" s="2396"/>
      <c r="E1649" s="2396"/>
      <c r="F1649" s="2413"/>
      <c r="G1649" s="2413"/>
      <c r="H1649" s="2396"/>
      <c r="I1649" s="2396"/>
      <c r="J1649" s="486"/>
      <c r="K1649" s="2087" t="s">
        <v>45</v>
      </c>
      <c r="L1649" s="2088"/>
      <c r="M1649" s="2088"/>
      <c r="N1649" s="2088"/>
      <c r="O1649" s="2089"/>
      <c r="P1649" s="2084"/>
      <c r="Q1649" s="2084"/>
      <c r="R1649" s="2084"/>
      <c r="S1649" s="2084"/>
      <c r="T1649" s="2085"/>
      <c r="U1649" s="2085"/>
      <c r="V1649" s="2085"/>
      <c r="W1649" s="2084"/>
      <c r="X1649" s="2084"/>
      <c r="Y1649" s="2084"/>
      <c r="Z1649" s="2084"/>
      <c r="AA1649" s="2084"/>
      <c r="AB1649" s="2084"/>
      <c r="AC1649" s="2084"/>
      <c r="AD1649" s="2084"/>
      <c r="AE1649" s="2084"/>
      <c r="AF1649" s="2084"/>
      <c r="AG1649" s="2084"/>
      <c r="AH1649" s="2084"/>
      <c r="AI1649" s="2084"/>
      <c r="AJ1649" s="2084"/>
      <c r="AK1649" s="2084"/>
      <c r="AL1649" s="2084"/>
      <c r="AM1649" s="2084"/>
      <c r="AN1649" s="2084"/>
      <c r="AO1649" s="2084"/>
      <c r="AP1649" s="2084"/>
      <c r="AQ1649" s="2084"/>
      <c r="AR1649" s="2084"/>
      <c r="AS1649" s="2084"/>
      <c r="AT1649" s="2084"/>
      <c r="AU1649" s="2084"/>
      <c r="AV1649" s="2084"/>
      <c r="AW1649" s="2084"/>
      <c r="AX1649" s="2084"/>
      <c r="AY1649" s="2084"/>
      <c r="AZ1649" s="2084"/>
      <c r="BA1649" s="2084"/>
      <c r="BB1649" s="2084"/>
      <c r="BC1649" s="2084"/>
      <c r="BD1649" s="2086"/>
      <c r="BE1649" s="56"/>
      <c r="BF1649" s="56"/>
      <c r="BG1649" s="2121"/>
      <c r="BH1649" s="2121"/>
      <c r="BI1649" s="2122"/>
      <c r="BJ1649" s="2122"/>
      <c r="BK1649" s="2122"/>
      <c r="BL1649" s="2122"/>
      <c r="BM1649" s="2122"/>
      <c r="BN1649" s="2122"/>
      <c r="BO1649" s="2122"/>
      <c r="BP1649" s="2122"/>
      <c r="BQ1649" s="2122"/>
      <c r="BR1649" s="2122"/>
      <c r="BS1649" s="2122"/>
      <c r="BT1649" s="2122"/>
      <c r="BU1649" s="2122"/>
      <c r="BV1649" s="2122"/>
      <c r="BW1649" s="2122"/>
      <c r="BX1649" s="2122"/>
      <c r="BY1649" s="2122"/>
      <c r="BZ1649" s="2122"/>
      <c r="CA1649" s="2122"/>
      <c r="CB1649" s="2122"/>
      <c r="CC1649" s="2122"/>
      <c r="CD1649" s="2122"/>
      <c r="CE1649" s="35"/>
      <c r="CF1649" s="90"/>
      <c r="CG1649" s="91"/>
      <c r="CH1649" s="77"/>
      <c r="CN1649" s="85"/>
      <c r="CO1649" s="85"/>
      <c r="CP1649" s="85"/>
      <c r="CQ1649" s="85"/>
      <c r="CR1649" s="85"/>
      <c r="CS1649" s="85"/>
      <c r="CT1649" s="85"/>
    </row>
    <row r="1650" spans="1:100" ht="11.25" customHeight="1" x14ac:dyDescent="0.2">
      <c r="A1650" s="132" t="str">
        <f>+IF('⑧一覧からの作成用データ（異動届）'!$AC$59="印刷ＯＫ→",1,"")</f>
        <v/>
      </c>
      <c r="B1650" s="2413"/>
      <c r="C1650" s="2413"/>
      <c r="D1650" s="2396"/>
      <c r="E1650" s="2396"/>
      <c r="F1650" s="2413"/>
      <c r="G1650" s="2413"/>
      <c r="H1650" s="2396"/>
      <c r="I1650" s="2396"/>
      <c r="J1650" s="486"/>
      <c r="K1650" s="2090"/>
      <c r="L1650" s="2091"/>
      <c r="M1650" s="2091"/>
      <c r="N1650" s="2091"/>
      <c r="O1650" s="2092"/>
      <c r="P1650" s="2093"/>
      <c r="Q1650" s="2094"/>
      <c r="R1650" s="2094"/>
      <c r="S1650" s="2094"/>
      <c r="T1650" s="2094"/>
      <c r="U1650" s="2094"/>
      <c r="V1650" s="2094"/>
      <c r="W1650" s="2094"/>
      <c r="X1650" s="2094"/>
      <c r="Y1650" s="2094"/>
      <c r="Z1650" s="2094"/>
      <c r="AA1650" s="2094"/>
      <c r="AB1650" s="2094"/>
      <c r="AC1650" s="2094"/>
      <c r="AD1650" s="2094"/>
      <c r="AE1650" s="2094"/>
      <c r="AF1650" s="2094"/>
      <c r="AG1650" s="2094"/>
      <c r="AH1650" s="2094"/>
      <c r="AI1650" s="2094"/>
      <c r="AJ1650" s="2094"/>
      <c r="AK1650" s="2094"/>
      <c r="AL1650" s="2094"/>
      <c r="AM1650" s="2094"/>
      <c r="AN1650" s="2094"/>
      <c r="AO1650" s="2094"/>
      <c r="AP1650" s="2094"/>
      <c r="AQ1650" s="2094"/>
      <c r="AR1650" s="2094"/>
      <c r="AS1650" s="2094"/>
      <c r="AT1650" s="2094"/>
      <c r="AU1650" s="2094"/>
      <c r="AV1650" s="2094"/>
      <c r="AW1650" s="2094"/>
      <c r="AX1650" s="2094"/>
      <c r="AY1650" s="2094"/>
      <c r="AZ1650" s="2094"/>
      <c r="BA1650" s="2094"/>
      <c r="BB1650" s="2094"/>
      <c r="BC1650" s="2094"/>
      <c r="BD1650" s="2095"/>
      <c r="BE1650" s="56"/>
      <c r="BF1650" s="56"/>
      <c r="BG1650" s="2121"/>
      <c r="BH1650" s="2121"/>
      <c r="BI1650" s="2122"/>
      <c r="BJ1650" s="2122"/>
      <c r="BK1650" s="2122"/>
      <c r="BL1650" s="2122"/>
      <c r="BM1650" s="2122"/>
      <c r="BN1650" s="2122"/>
      <c r="BO1650" s="2122"/>
      <c r="BP1650" s="2122"/>
      <c r="BQ1650" s="2122"/>
      <c r="BR1650" s="2122"/>
      <c r="BS1650" s="2122"/>
      <c r="BT1650" s="2122"/>
      <c r="BU1650" s="2122"/>
      <c r="BV1650" s="2122"/>
      <c r="BW1650" s="2122"/>
      <c r="BX1650" s="2122"/>
      <c r="BY1650" s="2122"/>
      <c r="BZ1650" s="2122"/>
      <c r="CA1650" s="2122"/>
      <c r="CB1650" s="2122"/>
      <c r="CC1650" s="2122"/>
      <c r="CD1650" s="2122"/>
      <c r="CE1650" s="90"/>
      <c r="CF1650" s="90"/>
      <c r="CG1650" s="77"/>
      <c r="CH1650" s="77"/>
      <c r="CN1650" s="85"/>
      <c r="CO1650" s="85"/>
      <c r="CP1650" s="85"/>
      <c r="CQ1650" s="85"/>
      <c r="CR1650" s="85"/>
      <c r="CS1650" s="85"/>
      <c r="CT1650" s="85"/>
      <c r="CU1650" s="85"/>
      <c r="CV1650" s="85"/>
    </row>
    <row r="1651" spans="1:100" ht="11.25" customHeight="1" x14ac:dyDescent="0.2">
      <c r="A1651" s="132" t="str">
        <f>+IF('⑧一覧からの作成用データ（異動届）'!$AC$59="印刷ＯＫ→",1,"")</f>
        <v/>
      </c>
      <c r="B1651" s="2413"/>
      <c r="C1651" s="2413"/>
      <c r="D1651" s="2396"/>
      <c r="E1651" s="2396"/>
      <c r="F1651" s="2413"/>
      <c r="G1651" s="2413"/>
      <c r="H1651" s="2396"/>
      <c r="I1651" s="2396"/>
      <c r="J1651" s="486"/>
      <c r="K1651" s="1691" t="s">
        <v>69</v>
      </c>
      <c r="L1651" s="1691"/>
      <c r="M1651" s="1691"/>
      <c r="N1651" s="1691"/>
      <c r="O1651" s="1691"/>
      <c r="P1651" s="2097" t="s">
        <v>70</v>
      </c>
      <c r="Q1651" s="2097"/>
      <c r="R1651" s="2097"/>
      <c r="S1651" s="2097"/>
      <c r="T1651" s="2097"/>
      <c r="U1651" s="2097"/>
      <c r="V1651" s="2097"/>
      <c r="W1651" s="2097"/>
      <c r="X1651" s="2097"/>
      <c r="Y1651" s="2097"/>
      <c r="Z1651" s="2097"/>
      <c r="AA1651" s="2097"/>
      <c r="AB1651" s="2097"/>
      <c r="AC1651" s="2097"/>
      <c r="AD1651" s="2097"/>
      <c r="AE1651" s="2097"/>
      <c r="AF1651" s="2097"/>
      <c r="AG1651" s="2097"/>
      <c r="AH1651" s="2097"/>
      <c r="AI1651" s="2097"/>
      <c r="AJ1651" s="2097"/>
      <c r="AK1651" s="2097"/>
      <c r="AL1651" s="2097"/>
      <c r="AM1651" s="2097"/>
      <c r="AN1651" s="2097"/>
      <c r="AO1651" s="2097"/>
      <c r="AP1651" s="2097"/>
      <c r="AQ1651" s="2097"/>
      <c r="AR1651" s="2097"/>
      <c r="AS1651" s="2097"/>
      <c r="AT1651" s="2097"/>
      <c r="AU1651" s="2097"/>
      <c r="AV1651" s="2097"/>
      <c r="AW1651" s="2097"/>
      <c r="AX1651" s="2097"/>
      <c r="AY1651" s="2097"/>
      <c r="AZ1651" s="2097"/>
      <c r="BA1651" s="2097"/>
      <c r="BB1651" s="2097"/>
      <c r="BC1651" s="2097"/>
      <c r="BD1651" s="2097"/>
      <c r="BE1651" s="65"/>
      <c r="BF1651" s="65"/>
      <c r="BG1651" s="2121"/>
      <c r="BH1651" s="2121"/>
      <c r="BI1651" s="2122"/>
      <c r="BJ1651" s="2122"/>
      <c r="BK1651" s="2122"/>
      <c r="BL1651" s="2122"/>
      <c r="BM1651" s="2122"/>
      <c r="BN1651" s="2122"/>
      <c r="BO1651" s="2122"/>
      <c r="BP1651" s="2122"/>
      <c r="BQ1651" s="2122"/>
      <c r="BR1651" s="2122"/>
      <c r="BS1651" s="2122"/>
      <c r="BT1651" s="2122"/>
      <c r="BU1651" s="2122"/>
      <c r="BV1651" s="2122"/>
      <c r="BW1651" s="2122"/>
      <c r="BX1651" s="2122"/>
      <c r="BY1651" s="2122"/>
      <c r="BZ1651" s="2122"/>
      <c r="CA1651" s="2122"/>
      <c r="CB1651" s="2122"/>
      <c r="CC1651" s="2122"/>
      <c r="CD1651" s="2122"/>
      <c r="CE1651" s="76"/>
      <c r="CF1651" s="76"/>
      <c r="CG1651" s="77"/>
      <c r="CH1651" s="77"/>
      <c r="CN1651" s="85"/>
      <c r="CO1651" s="85"/>
      <c r="CP1651" s="85"/>
      <c r="CQ1651" s="85"/>
      <c r="CR1651" s="85"/>
      <c r="CS1651" s="85"/>
      <c r="CT1651" s="85"/>
      <c r="CU1651" s="85"/>
      <c r="CV1651" s="85"/>
    </row>
    <row r="1652" spans="1:100" ht="13.5" customHeight="1" x14ac:dyDescent="0.2">
      <c r="A1652" s="132" t="str">
        <f>+IF('⑧一覧からの作成用データ（異動届）'!$AC$59="印刷ＯＫ→",1,"")</f>
        <v/>
      </c>
      <c r="B1652" s="2413"/>
      <c r="C1652" s="2413"/>
      <c r="D1652" s="2396"/>
      <c r="E1652" s="2396"/>
      <c r="F1652" s="2413"/>
      <c r="G1652" s="2413"/>
      <c r="H1652" s="2396"/>
      <c r="I1652" s="2396"/>
      <c r="J1652" s="486"/>
      <c r="K1652" s="2096"/>
      <c r="L1652" s="2096"/>
      <c r="M1652" s="2096"/>
      <c r="N1652" s="2096"/>
      <c r="O1652" s="2096"/>
      <c r="P1652" s="2098"/>
      <c r="Q1652" s="2098"/>
      <c r="R1652" s="2098"/>
      <c r="S1652" s="2098"/>
      <c r="T1652" s="2098"/>
      <c r="U1652" s="2098"/>
      <c r="V1652" s="2098"/>
      <c r="W1652" s="2098"/>
      <c r="X1652" s="2098"/>
      <c r="Y1652" s="2098"/>
      <c r="Z1652" s="2098"/>
      <c r="AA1652" s="2098"/>
      <c r="AB1652" s="2098"/>
      <c r="AC1652" s="2098"/>
      <c r="AD1652" s="2098"/>
      <c r="AE1652" s="2098"/>
      <c r="AF1652" s="2098"/>
      <c r="AG1652" s="2098"/>
      <c r="AH1652" s="2098"/>
      <c r="AI1652" s="2098"/>
      <c r="AJ1652" s="2098"/>
      <c r="AK1652" s="2098"/>
      <c r="AL1652" s="2098"/>
      <c r="AM1652" s="2098"/>
      <c r="AN1652" s="2098"/>
      <c r="AO1652" s="2098"/>
      <c r="AP1652" s="2098"/>
      <c r="AQ1652" s="2098"/>
      <c r="AR1652" s="2098"/>
      <c r="AS1652" s="2098"/>
      <c r="AT1652" s="2098"/>
      <c r="AU1652" s="2098"/>
      <c r="AV1652" s="2098"/>
      <c r="AW1652" s="2098"/>
      <c r="AX1652" s="2098"/>
      <c r="AY1652" s="2098"/>
      <c r="AZ1652" s="2098"/>
      <c r="BA1652" s="2098"/>
      <c r="BB1652" s="2098"/>
      <c r="BC1652" s="2098"/>
      <c r="BD1652" s="2098"/>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76"/>
      <c r="CC1652" s="76"/>
      <c r="CD1652" s="76"/>
      <c r="CE1652" s="76"/>
      <c r="CF1652" s="76"/>
      <c r="CG1652" s="77"/>
      <c r="CH1652" s="77"/>
      <c r="CN1652" s="85"/>
      <c r="CO1652" s="85"/>
      <c r="CP1652" s="85"/>
      <c r="CQ1652" s="85"/>
      <c r="CR1652" s="85"/>
      <c r="CS1652" s="85"/>
      <c r="CT1652" s="85"/>
      <c r="CU1652" s="85"/>
      <c r="CV1652" s="85"/>
    </row>
    <row r="1653" spans="1:100" ht="13.5" customHeight="1" x14ac:dyDescent="0.2">
      <c r="A1653" s="132" t="str">
        <f>+IF('⑧一覧からの作成用データ（異動届）'!$AC$59="印刷ＯＫ→",1,"")</f>
        <v/>
      </c>
      <c r="B1653" s="2413"/>
      <c r="C1653" s="2413"/>
      <c r="D1653" s="2396"/>
      <c r="E1653" s="2396"/>
      <c r="F1653" s="2413"/>
      <c r="G1653" s="2413"/>
      <c r="H1653" s="2396"/>
      <c r="I1653" s="2396"/>
      <c r="J1653" s="486"/>
      <c r="K1653" s="66"/>
      <c r="L1653" s="66"/>
      <c r="M1653" s="66"/>
      <c r="N1653" s="66"/>
      <c r="O1653" s="66"/>
      <c r="P1653" s="485"/>
      <c r="Q1653" s="485"/>
      <c r="R1653" s="485"/>
      <c r="S1653" s="485"/>
      <c r="T1653" s="485"/>
      <c r="U1653" s="485"/>
      <c r="V1653" s="485"/>
      <c r="W1653" s="485"/>
      <c r="X1653" s="485"/>
      <c r="Y1653" s="485"/>
      <c r="Z1653" s="485"/>
      <c r="AA1653" s="485"/>
      <c r="AB1653" s="485"/>
      <c r="AC1653" s="485"/>
      <c r="AD1653" s="485"/>
      <c r="AE1653" s="485"/>
      <c r="AF1653" s="485"/>
      <c r="AG1653" s="485"/>
      <c r="AH1653" s="485"/>
      <c r="AI1653" s="485"/>
      <c r="AJ1653" s="485"/>
      <c r="AK1653" s="485"/>
      <c r="AL1653" s="485"/>
      <c r="AM1653" s="485"/>
      <c r="AN1653" s="485"/>
      <c r="AO1653" s="485"/>
      <c r="AP1653" s="485"/>
      <c r="AQ1653" s="48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76"/>
      <c r="CC1653" s="76"/>
      <c r="CD1653" s="76"/>
      <c r="CE1653" s="76"/>
      <c r="CF1653" s="76"/>
      <c r="CG1653" s="77"/>
      <c r="CH1653" s="77"/>
      <c r="CN1653" s="85"/>
      <c r="CO1653" s="85"/>
      <c r="CP1653" s="85"/>
      <c r="CQ1653" s="85"/>
      <c r="CR1653" s="85"/>
      <c r="CS1653" s="85"/>
      <c r="CT1653" s="85"/>
      <c r="CU1653" s="85"/>
      <c r="CV1653" s="85"/>
    </row>
    <row r="1654" spans="1:100" ht="6" customHeight="1" x14ac:dyDescent="0.2">
      <c r="A1654" s="132" t="str">
        <f>+IF('⑧一覧からの作成用データ（異動届）'!$AC$60="印刷ＯＫ→",1,"")</f>
        <v/>
      </c>
      <c r="B1654" s="82"/>
      <c r="C1654" s="2414" t="s">
        <v>113</v>
      </c>
      <c r="D1654" s="2414"/>
      <c r="E1654" s="2414"/>
      <c r="F1654" s="2414"/>
      <c r="G1654" s="2414"/>
      <c r="H1654" s="2414"/>
      <c r="I1654" s="82"/>
      <c r="J1654" s="82"/>
      <c r="K1654" s="82"/>
      <c r="L1654" s="82"/>
      <c r="M1654" s="82"/>
      <c r="N1654" s="82"/>
      <c r="O1654" s="82"/>
      <c r="P1654" s="82"/>
      <c r="Q1654" s="82"/>
      <c r="R1654" s="82"/>
      <c r="S1654" s="82"/>
      <c r="T1654" s="82"/>
      <c r="U1654" s="82"/>
      <c r="V1654" s="82"/>
      <c r="W1654" s="82"/>
      <c r="X1654" s="82"/>
      <c r="Y1654" s="82"/>
      <c r="Z1654" s="82"/>
      <c r="AA1654" s="82"/>
      <c r="AB1654" s="82"/>
      <c r="AC1654" s="82"/>
      <c r="AD1654" s="82"/>
      <c r="AE1654" s="82"/>
      <c r="AF1654" s="82"/>
      <c r="AG1654" s="82"/>
      <c r="AH1654" s="82"/>
      <c r="AI1654" s="82"/>
      <c r="AJ1654" s="82"/>
      <c r="AK1654" s="82"/>
      <c r="AL1654" s="82"/>
      <c r="AM1654" s="82"/>
      <c r="AN1654" s="82"/>
      <c r="AO1654" s="82"/>
      <c r="AP1654" s="82"/>
      <c r="AQ1654" s="82"/>
      <c r="AR1654" s="82"/>
      <c r="AS1654" s="82"/>
      <c r="AT1654" s="82"/>
      <c r="AU1654" s="82"/>
      <c r="AV1654" s="82"/>
      <c r="AW1654" s="82"/>
      <c r="AX1654" s="82"/>
      <c r="AY1654" s="82"/>
      <c r="AZ1654" s="82"/>
      <c r="BA1654" s="82"/>
      <c r="BB1654" s="82"/>
      <c r="BC1654" s="82"/>
      <c r="BD1654" s="82"/>
      <c r="BE1654" s="82"/>
      <c r="BF1654" s="82"/>
      <c r="BG1654" s="82"/>
      <c r="BH1654" s="82"/>
      <c r="BI1654" s="82"/>
      <c r="BJ1654" s="82"/>
      <c r="BK1654" s="82"/>
      <c r="BL1654" s="82"/>
      <c r="BM1654" s="82"/>
      <c r="BN1654" s="82"/>
      <c r="BO1654" s="82"/>
      <c r="BP1654" s="82"/>
      <c r="BQ1654" s="82"/>
      <c r="BR1654" s="82"/>
      <c r="BS1654" s="82"/>
      <c r="BT1654" s="82"/>
      <c r="BU1654" s="82"/>
      <c r="BV1654" s="82"/>
      <c r="BW1654" s="82"/>
      <c r="BX1654" s="82"/>
      <c r="BY1654" s="82"/>
      <c r="BZ1654" s="82"/>
      <c r="CA1654" s="82"/>
      <c r="CB1654" s="82"/>
      <c r="CC1654" s="82"/>
      <c r="CD1654" s="82"/>
      <c r="CE1654" s="82"/>
      <c r="CF1654" s="82"/>
    </row>
    <row r="1655" spans="1:100" ht="12.75" customHeight="1" x14ac:dyDescent="0.2">
      <c r="A1655" s="132" t="str">
        <f>+IF('⑧一覧からの作成用データ（異動届）'!$AC$60="印刷ＯＫ→",1,"")</f>
        <v/>
      </c>
      <c r="B1655" s="82"/>
      <c r="C1655" s="2414"/>
      <c r="D1655" s="2414"/>
      <c r="E1655" s="2414"/>
      <c r="F1655" s="2414"/>
      <c r="G1655" s="2414"/>
      <c r="H1655" s="2414"/>
      <c r="I1655" s="82"/>
      <c r="J1655" s="82"/>
      <c r="K1655" s="2415" t="s">
        <v>480</v>
      </c>
      <c r="L1655" s="2415"/>
      <c r="M1655" s="2415"/>
      <c r="N1655" s="2415"/>
      <c r="O1655" s="2415"/>
      <c r="P1655" s="2415"/>
      <c r="Q1655" s="2415"/>
      <c r="R1655" s="2415"/>
      <c r="S1655" s="2415"/>
      <c r="T1655" s="2415"/>
      <c r="U1655" s="2415"/>
      <c r="V1655" s="2415"/>
      <c r="W1655" s="2415"/>
      <c r="X1655" s="2415"/>
      <c r="Y1655" s="2415"/>
      <c r="Z1655" s="2415"/>
      <c r="AA1655" s="2415"/>
      <c r="AB1655" s="2417" t="s">
        <v>501</v>
      </c>
      <c r="AC1655" s="2417"/>
      <c r="AD1655" s="2417"/>
      <c r="AE1655" s="2417"/>
      <c r="AF1655" s="2417"/>
      <c r="AG1655" s="2417"/>
      <c r="AH1655" s="2417"/>
      <c r="AI1655" s="2417"/>
      <c r="AJ1655" s="2417"/>
      <c r="AK1655" s="2417"/>
      <c r="AL1655" s="2417"/>
      <c r="AM1655" s="2417"/>
      <c r="AN1655" s="2417"/>
      <c r="AO1655" s="2417"/>
      <c r="AP1655" s="2417"/>
      <c r="AQ1655" s="2417"/>
      <c r="AR1655" s="2417"/>
      <c r="AS1655" s="2417"/>
      <c r="AT1655" s="2417"/>
      <c r="AU1655" s="2417"/>
      <c r="AV1655" s="2417"/>
      <c r="AW1655" s="2417"/>
      <c r="AX1655" s="2419" t="s">
        <v>26</v>
      </c>
      <c r="AY1655" s="2420"/>
      <c r="AZ1655" s="2420"/>
      <c r="BA1655" s="2421"/>
      <c r="BB1655" s="2428"/>
      <c r="BC1655" s="2429"/>
      <c r="BD1655" s="2429"/>
      <c r="BE1655" s="2429"/>
      <c r="BF1655" s="2429"/>
      <c r="BG1655" s="2429"/>
      <c r="BH1655" s="2429"/>
      <c r="BI1655" s="2429"/>
      <c r="BJ1655" s="2429"/>
      <c r="BK1655" s="2429"/>
      <c r="BL1655" s="2429"/>
      <c r="BM1655" s="2429"/>
      <c r="BN1655" s="2429"/>
      <c r="BO1655" s="2429"/>
      <c r="BP1655" s="2429"/>
      <c r="BQ1655" s="2429"/>
      <c r="BR1655" s="2429"/>
      <c r="BS1655" s="2429"/>
      <c r="BT1655" s="2430"/>
      <c r="BU1655" s="697" t="s">
        <v>28</v>
      </c>
      <c r="BV1655" s="2051"/>
      <c r="BW1655" s="2051"/>
      <c r="BX1655" s="2051"/>
      <c r="BY1655" s="2051"/>
      <c r="BZ1655" s="2051"/>
      <c r="CA1655" s="2051"/>
      <c r="CB1655" s="2051"/>
      <c r="CC1655" s="2051"/>
      <c r="CD1655" s="2053"/>
      <c r="CE1655" s="82"/>
      <c r="CF1655" s="82"/>
    </row>
    <row r="1656" spans="1:100" ht="12.75" customHeight="1" x14ac:dyDescent="0.2">
      <c r="A1656" s="132" t="str">
        <f>+IF('⑧一覧からの作成用データ（異動届）'!$AC$60="印刷ＯＫ→",1,"")</f>
        <v/>
      </c>
      <c r="B1656" s="82"/>
      <c r="C1656" s="2414"/>
      <c r="D1656" s="2414"/>
      <c r="E1656" s="2414"/>
      <c r="F1656" s="2414"/>
      <c r="G1656" s="2414"/>
      <c r="H1656" s="2414"/>
      <c r="I1656" s="82"/>
      <c r="J1656" s="82"/>
      <c r="K1656" s="2415"/>
      <c r="L1656" s="2415"/>
      <c r="M1656" s="2415"/>
      <c r="N1656" s="2415"/>
      <c r="O1656" s="2415"/>
      <c r="P1656" s="2415"/>
      <c r="Q1656" s="2415"/>
      <c r="R1656" s="2415"/>
      <c r="S1656" s="2415"/>
      <c r="T1656" s="2415"/>
      <c r="U1656" s="2415"/>
      <c r="V1656" s="2415"/>
      <c r="W1656" s="2415"/>
      <c r="X1656" s="2415"/>
      <c r="Y1656" s="2415"/>
      <c r="Z1656" s="2415"/>
      <c r="AA1656" s="2415"/>
      <c r="AB1656" s="2417"/>
      <c r="AC1656" s="2417"/>
      <c r="AD1656" s="2417"/>
      <c r="AE1656" s="2417"/>
      <c r="AF1656" s="2417"/>
      <c r="AG1656" s="2417"/>
      <c r="AH1656" s="2417"/>
      <c r="AI1656" s="2417"/>
      <c r="AJ1656" s="2417"/>
      <c r="AK1656" s="2417"/>
      <c r="AL1656" s="2417"/>
      <c r="AM1656" s="2417"/>
      <c r="AN1656" s="2417"/>
      <c r="AO1656" s="2417"/>
      <c r="AP1656" s="2417"/>
      <c r="AQ1656" s="2417"/>
      <c r="AR1656" s="2417"/>
      <c r="AS1656" s="2417"/>
      <c r="AT1656" s="2417"/>
      <c r="AU1656" s="2417"/>
      <c r="AV1656" s="2417"/>
      <c r="AW1656" s="2417"/>
      <c r="AX1656" s="2422"/>
      <c r="AY1656" s="2423"/>
      <c r="AZ1656" s="2423"/>
      <c r="BA1656" s="2424"/>
      <c r="BB1656" s="2431"/>
      <c r="BC1656" s="2432"/>
      <c r="BD1656" s="2432"/>
      <c r="BE1656" s="2432"/>
      <c r="BF1656" s="2432"/>
      <c r="BG1656" s="2432"/>
      <c r="BH1656" s="2432"/>
      <c r="BI1656" s="2432"/>
      <c r="BJ1656" s="2432"/>
      <c r="BK1656" s="2432"/>
      <c r="BL1656" s="2432"/>
      <c r="BM1656" s="2432"/>
      <c r="BN1656" s="2432"/>
      <c r="BO1656" s="2432"/>
      <c r="BP1656" s="2432"/>
      <c r="BQ1656" s="2432"/>
      <c r="BR1656" s="2432"/>
      <c r="BS1656" s="2432"/>
      <c r="BT1656" s="2433"/>
      <c r="BU1656" s="1559"/>
      <c r="BV1656" s="2052"/>
      <c r="BW1656" s="2052"/>
      <c r="BX1656" s="2052"/>
      <c r="BY1656" s="2052"/>
      <c r="BZ1656" s="2052"/>
      <c r="CA1656" s="2052"/>
      <c r="CB1656" s="2052"/>
      <c r="CC1656" s="2052"/>
      <c r="CD1656" s="2054"/>
      <c r="CE1656" s="83"/>
      <c r="CF1656" s="83"/>
    </row>
    <row r="1657" spans="1:100" ht="12.75" customHeight="1" x14ac:dyDescent="0.2">
      <c r="A1657" s="132" t="str">
        <f>+IF('⑧一覧からの作成用データ（異動届）'!$AC$60="印刷ＯＫ→",1,"")</f>
        <v/>
      </c>
      <c r="B1657" s="82"/>
      <c r="C1657" s="82"/>
      <c r="D1657" s="82"/>
      <c r="E1657" s="82"/>
      <c r="F1657" s="82"/>
      <c r="G1657" s="82"/>
      <c r="H1657" s="82"/>
      <c r="I1657" s="82"/>
      <c r="J1657" s="82"/>
      <c r="K1657" s="2415"/>
      <c r="L1657" s="2415"/>
      <c r="M1657" s="2415"/>
      <c r="N1657" s="2415"/>
      <c r="O1657" s="2415"/>
      <c r="P1657" s="2415"/>
      <c r="Q1657" s="2415"/>
      <c r="R1657" s="2415"/>
      <c r="S1657" s="2415"/>
      <c r="T1657" s="2415"/>
      <c r="U1657" s="2415"/>
      <c r="V1657" s="2415"/>
      <c r="W1657" s="2415"/>
      <c r="X1657" s="2415"/>
      <c r="Y1657" s="2415"/>
      <c r="Z1657" s="2415"/>
      <c r="AA1657" s="2415"/>
      <c r="AB1657" s="2417"/>
      <c r="AC1657" s="2417"/>
      <c r="AD1657" s="2417"/>
      <c r="AE1657" s="2417"/>
      <c r="AF1657" s="2417"/>
      <c r="AG1657" s="2417"/>
      <c r="AH1657" s="2417"/>
      <c r="AI1657" s="2417"/>
      <c r="AJ1657" s="2417"/>
      <c r="AK1657" s="2417"/>
      <c r="AL1657" s="2417"/>
      <c r="AM1657" s="2417"/>
      <c r="AN1657" s="2417"/>
      <c r="AO1657" s="2417"/>
      <c r="AP1657" s="2417"/>
      <c r="AQ1657" s="2417"/>
      <c r="AR1657" s="2417"/>
      <c r="AS1657" s="2417"/>
      <c r="AT1657" s="2417"/>
      <c r="AU1657" s="2417"/>
      <c r="AV1657" s="2417"/>
      <c r="AW1657" s="2417"/>
      <c r="AX1657" s="2422"/>
      <c r="AY1657" s="2423"/>
      <c r="AZ1657" s="2423"/>
      <c r="BA1657" s="2424"/>
      <c r="BB1657" s="2431"/>
      <c r="BC1657" s="2432"/>
      <c r="BD1657" s="2432"/>
      <c r="BE1657" s="2432"/>
      <c r="BF1657" s="2432"/>
      <c r="BG1657" s="2432"/>
      <c r="BH1657" s="2432"/>
      <c r="BI1657" s="2432"/>
      <c r="BJ1657" s="2432"/>
      <c r="BK1657" s="2432"/>
      <c r="BL1657" s="2432"/>
      <c r="BM1657" s="2432"/>
      <c r="BN1657" s="2432"/>
      <c r="BO1657" s="2432"/>
      <c r="BP1657" s="2432"/>
      <c r="BQ1657" s="2432"/>
      <c r="BR1657" s="2432"/>
      <c r="BS1657" s="2432"/>
      <c r="BT1657" s="2433"/>
      <c r="BU1657" s="2437" t="s">
        <v>27</v>
      </c>
      <c r="BV1657" s="2397" t="s">
        <v>29</v>
      </c>
      <c r="BW1657" s="2397"/>
      <c r="BX1657" s="2397"/>
      <c r="BY1657" s="2397"/>
      <c r="BZ1657" s="2398"/>
      <c r="CA1657" s="1683" t="s">
        <v>30</v>
      </c>
      <c r="CB1657" s="2397"/>
      <c r="CC1657" s="2397"/>
      <c r="CD1657" s="2398"/>
      <c r="CE1657" s="76"/>
      <c r="CF1657" s="76"/>
    </row>
    <row r="1658" spans="1:100" ht="12.75" customHeight="1" x14ac:dyDescent="0.2">
      <c r="A1658" s="132" t="str">
        <f>+IF('⑧一覧からの作成用データ（異動届）'!$AC$60="印刷ＯＫ→",1,"")</f>
        <v/>
      </c>
      <c r="B1658" s="82"/>
      <c r="C1658" s="82">
        <v>3</v>
      </c>
      <c r="D1658" s="82"/>
      <c r="E1658" s="82"/>
      <c r="F1658" s="82"/>
      <c r="G1658" s="82"/>
      <c r="H1658" s="82">
        <v>2</v>
      </c>
      <c r="I1658" s="82">
        <v>1</v>
      </c>
      <c r="J1658" s="82"/>
      <c r="K1658" s="2415"/>
      <c r="L1658" s="2415"/>
      <c r="M1658" s="2415"/>
      <c r="N1658" s="2415"/>
      <c r="O1658" s="2415"/>
      <c r="P1658" s="2415"/>
      <c r="Q1658" s="2415"/>
      <c r="R1658" s="2415"/>
      <c r="S1658" s="2415"/>
      <c r="T1658" s="2415"/>
      <c r="U1658" s="2415"/>
      <c r="V1658" s="2415"/>
      <c r="W1658" s="2415"/>
      <c r="X1658" s="2415"/>
      <c r="Y1658" s="2415"/>
      <c r="Z1658" s="2415"/>
      <c r="AA1658" s="2415"/>
      <c r="AB1658" s="2417"/>
      <c r="AC1658" s="2417"/>
      <c r="AD1658" s="2417"/>
      <c r="AE1658" s="2417"/>
      <c r="AF1658" s="2417"/>
      <c r="AG1658" s="2417"/>
      <c r="AH1658" s="2417"/>
      <c r="AI1658" s="2417"/>
      <c r="AJ1658" s="2417"/>
      <c r="AK1658" s="2417"/>
      <c r="AL1658" s="2417"/>
      <c r="AM1658" s="2417"/>
      <c r="AN1658" s="2417"/>
      <c r="AO1658" s="2417"/>
      <c r="AP1658" s="2417"/>
      <c r="AQ1658" s="2417"/>
      <c r="AR1658" s="2417"/>
      <c r="AS1658" s="2417"/>
      <c r="AT1658" s="2417"/>
      <c r="AU1658" s="2417"/>
      <c r="AV1658" s="2417"/>
      <c r="AW1658" s="2417"/>
      <c r="AX1658" s="2422"/>
      <c r="AY1658" s="2423"/>
      <c r="AZ1658" s="2423"/>
      <c r="BA1658" s="2424"/>
      <c r="BB1658" s="2431"/>
      <c r="BC1658" s="2432"/>
      <c r="BD1658" s="2432"/>
      <c r="BE1658" s="2432"/>
      <c r="BF1658" s="2432"/>
      <c r="BG1658" s="2432"/>
      <c r="BH1658" s="2432"/>
      <c r="BI1658" s="2432"/>
      <c r="BJ1658" s="2432"/>
      <c r="BK1658" s="2432"/>
      <c r="BL1658" s="2432"/>
      <c r="BM1658" s="2432"/>
      <c r="BN1658" s="2432"/>
      <c r="BO1658" s="2432"/>
      <c r="BP1658" s="2432"/>
      <c r="BQ1658" s="2432"/>
      <c r="BR1658" s="2432"/>
      <c r="BS1658" s="2432"/>
      <c r="BT1658" s="2433"/>
      <c r="BU1658" s="2437"/>
      <c r="BV1658" s="2399"/>
      <c r="BW1658" s="2399"/>
      <c r="BX1658" s="2399"/>
      <c r="BY1658" s="2399"/>
      <c r="BZ1658" s="2400"/>
      <c r="CA1658" s="2401"/>
      <c r="CB1658" s="2399"/>
      <c r="CC1658" s="2399"/>
      <c r="CD1658" s="2400"/>
      <c r="CE1658" s="76"/>
      <c r="CF1658" s="76"/>
    </row>
    <row r="1659" spans="1:100" ht="12.75" customHeight="1" x14ac:dyDescent="0.2">
      <c r="A1659" s="132" t="str">
        <f>+IF('⑧一覧からの作成用データ（異動届）'!$AC$60="印刷ＯＫ→",1,"")</f>
        <v/>
      </c>
      <c r="B1659" s="2413" t="s">
        <v>67</v>
      </c>
      <c r="C1659" s="2413" t="s">
        <v>66</v>
      </c>
      <c r="D1659" s="2396" t="s">
        <v>65</v>
      </c>
      <c r="E1659" s="2396" t="s">
        <v>64</v>
      </c>
      <c r="F1659" s="2413" t="s">
        <v>63</v>
      </c>
      <c r="G1659" s="2413" t="s">
        <v>62</v>
      </c>
      <c r="H1659" s="2396" t="s">
        <v>61</v>
      </c>
      <c r="I1659" s="2396" t="s">
        <v>60</v>
      </c>
      <c r="J1659" s="486"/>
      <c r="K1659" s="2415"/>
      <c r="L1659" s="2415"/>
      <c r="M1659" s="2415"/>
      <c r="N1659" s="2415"/>
      <c r="O1659" s="2415"/>
      <c r="P1659" s="2415"/>
      <c r="Q1659" s="2415"/>
      <c r="R1659" s="2415"/>
      <c r="S1659" s="2415"/>
      <c r="T1659" s="2415"/>
      <c r="U1659" s="2415"/>
      <c r="V1659" s="2415"/>
      <c r="W1659" s="2415"/>
      <c r="X1659" s="2415"/>
      <c r="Y1659" s="2415"/>
      <c r="Z1659" s="2415"/>
      <c r="AA1659" s="2415"/>
      <c r="AB1659" s="2417"/>
      <c r="AC1659" s="2417"/>
      <c r="AD1659" s="2417"/>
      <c r="AE1659" s="2417"/>
      <c r="AF1659" s="2417"/>
      <c r="AG1659" s="2417"/>
      <c r="AH1659" s="2417"/>
      <c r="AI1659" s="2417"/>
      <c r="AJ1659" s="2417"/>
      <c r="AK1659" s="2417"/>
      <c r="AL1659" s="2417"/>
      <c r="AM1659" s="2417"/>
      <c r="AN1659" s="2417"/>
      <c r="AO1659" s="2417"/>
      <c r="AP1659" s="2417"/>
      <c r="AQ1659" s="2417"/>
      <c r="AR1659" s="2417"/>
      <c r="AS1659" s="2417"/>
      <c r="AT1659" s="2417"/>
      <c r="AU1659" s="2417"/>
      <c r="AV1659" s="2417"/>
      <c r="AW1659" s="2417"/>
      <c r="AX1659" s="2422"/>
      <c r="AY1659" s="2423"/>
      <c r="AZ1659" s="2423"/>
      <c r="BA1659" s="2424"/>
      <c r="BB1659" s="2431"/>
      <c r="BC1659" s="2432"/>
      <c r="BD1659" s="2432"/>
      <c r="BE1659" s="2432"/>
      <c r="BF1659" s="2432"/>
      <c r="BG1659" s="2432"/>
      <c r="BH1659" s="2432"/>
      <c r="BI1659" s="2432"/>
      <c r="BJ1659" s="2432"/>
      <c r="BK1659" s="2432"/>
      <c r="BL1659" s="2432"/>
      <c r="BM1659" s="2432"/>
      <c r="BN1659" s="2432"/>
      <c r="BO1659" s="2432"/>
      <c r="BP1659" s="2432"/>
      <c r="BQ1659" s="2432"/>
      <c r="BR1659" s="2432"/>
      <c r="BS1659" s="2432"/>
      <c r="BT1659" s="2433"/>
      <c r="BU1659" s="2437"/>
      <c r="BV1659" s="2397" t="s">
        <v>32</v>
      </c>
      <c r="BW1659" s="2397"/>
      <c r="BX1659" s="2397"/>
      <c r="BY1659" s="2397"/>
      <c r="BZ1659" s="2398"/>
      <c r="CA1659" s="1683" t="s">
        <v>31</v>
      </c>
      <c r="CB1659" s="2397"/>
      <c r="CC1659" s="2397"/>
      <c r="CD1659" s="2398"/>
      <c r="CE1659" s="76"/>
      <c r="CF1659" s="76"/>
    </row>
    <row r="1660" spans="1:100" ht="13.5" customHeight="1" x14ac:dyDescent="0.2">
      <c r="A1660" s="132" t="str">
        <f>+IF('⑧一覧からの作成用データ（異動届）'!$AC$60="印刷ＯＫ→",1,"")</f>
        <v/>
      </c>
      <c r="B1660" s="2413"/>
      <c r="C1660" s="2413"/>
      <c r="D1660" s="2396"/>
      <c r="E1660" s="2396"/>
      <c r="F1660" s="2413"/>
      <c r="G1660" s="2413"/>
      <c r="H1660" s="2396"/>
      <c r="I1660" s="2396"/>
      <c r="J1660" s="486"/>
      <c r="K1660" s="2416"/>
      <c r="L1660" s="2416"/>
      <c r="M1660" s="2416"/>
      <c r="N1660" s="2416"/>
      <c r="O1660" s="2416"/>
      <c r="P1660" s="2416"/>
      <c r="Q1660" s="2416"/>
      <c r="R1660" s="2416"/>
      <c r="S1660" s="2416"/>
      <c r="T1660" s="2416"/>
      <c r="U1660" s="2416"/>
      <c r="V1660" s="2416"/>
      <c r="W1660" s="2416"/>
      <c r="X1660" s="2416"/>
      <c r="Y1660" s="2416"/>
      <c r="Z1660" s="2416"/>
      <c r="AA1660" s="2416"/>
      <c r="AB1660" s="2418"/>
      <c r="AC1660" s="2418"/>
      <c r="AD1660" s="2418"/>
      <c r="AE1660" s="2418"/>
      <c r="AF1660" s="2418"/>
      <c r="AG1660" s="2418"/>
      <c r="AH1660" s="2418"/>
      <c r="AI1660" s="2418"/>
      <c r="AJ1660" s="2418"/>
      <c r="AK1660" s="2418"/>
      <c r="AL1660" s="2418"/>
      <c r="AM1660" s="2418"/>
      <c r="AN1660" s="2418"/>
      <c r="AO1660" s="2418"/>
      <c r="AP1660" s="2418"/>
      <c r="AQ1660" s="2418"/>
      <c r="AR1660" s="2418"/>
      <c r="AS1660" s="2418"/>
      <c r="AT1660" s="2418"/>
      <c r="AU1660" s="2418"/>
      <c r="AV1660" s="2418"/>
      <c r="AW1660" s="2418"/>
      <c r="AX1660" s="2425"/>
      <c r="AY1660" s="2426"/>
      <c r="AZ1660" s="2426"/>
      <c r="BA1660" s="2427"/>
      <c r="BB1660" s="2434"/>
      <c r="BC1660" s="2435"/>
      <c r="BD1660" s="2435"/>
      <c r="BE1660" s="2435"/>
      <c r="BF1660" s="2435"/>
      <c r="BG1660" s="2435"/>
      <c r="BH1660" s="2435"/>
      <c r="BI1660" s="2435"/>
      <c r="BJ1660" s="2435"/>
      <c r="BK1660" s="2435"/>
      <c r="BL1660" s="2435"/>
      <c r="BM1660" s="2435"/>
      <c r="BN1660" s="2435"/>
      <c r="BO1660" s="2435"/>
      <c r="BP1660" s="2435"/>
      <c r="BQ1660" s="2435"/>
      <c r="BR1660" s="2435"/>
      <c r="BS1660" s="2435"/>
      <c r="BT1660" s="2436"/>
      <c r="BU1660" s="2437"/>
      <c r="BV1660" s="2399"/>
      <c r="BW1660" s="2399"/>
      <c r="BX1660" s="2399"/>
      <c r="BY1660" s="2399"/>
      <c r="BZ1660" s="2400"/>
      <c r="CA1660" s="2401"/>
      <c r="CB1660" s="2399"/>
      <c r="CC1660" s="2399"/>
      <c r="CD1660" s="2400"/>
      <c r="CE1660" s="76"/>
      <c r="CF1660" s="76"/>
      <c r="CG1660" s="84"/>
      <c r="CL1660" s="85"/>
      <c r="CM1660" s="85"/>
      <c r="CN1660" s="85"/>
      <c r="CO1660" s="85"/>
      <c r="CP1660" s="85"/>
      <c r="CQ1660" s="85"/>
      <c r="CR1660" s="85"/>
      <c r="CS1660" s="85"/>
      <c r="CT1660" s="85"/>
    </row>
    <row r="1661" spans="1:100" ht="13.5" customHeight="1" x14ac:dyDescent="0.2">
      <c r="A1661" s="132" t="str">
        <f>+IF('⑧一覧からの作成用データ（異動届）'!$AC$60="印刷ＯＫ→",1,"")</f>
        <v/>
      </c>
      <c r="B1661" s="2413"/>
      <c r="C1661" s="2413"/>
      <c r="D1661" s="2396"/>
      <c r="E1661" s="2396"/>
      <c r="F1661" s="2413"/>
      <c r="G1661" s="2413"/>
      <c r="H1661" s="2396"/>
      <c r="I1661" s="2396"/>
      <c r="J1661" s="486"/>
      <c r="K1661" s="45"/>
      <c r="L1661" s="25"/>
      <c r="M1661" s="25"/>
      <c r="N1661" s="25"/>
      <c r="O1661" s="25"/>
      <c r="P1661" s="25"/>
      <c r="Q1661" s="25"/>
      <c r="R1661" s="25"/>
      <c r="S1661" s="25"/>
      <c r="T1661" s="25"/>
      <c r="U1661" s="25"/>
      <c r="V1661" s="25"/>
      <c r="W1661" s="25"/>
      <c r="X1661" s="25"/>
      <c r="Y1661" s="46"/>
      <c r="Z1661" s="2402" t="s">
        <v>466</v>
      </c>
      <c r="AA1661" s="2403"/>
      <c r="AB1661" s="2408" t="s">
        <v>21</v>
      </c>
      <c r="AC1661" s="2409"/>
      <c r="AD1661" s="2409"/>
      <c r="AE1661" s="2409"/>
      <c r="AF1661" s="2409"/>
      <c r="AG1661" s="2410"/>
      <c r="AH1661" s="1682" t="s">
        <v>512</v>
      </c>
      <c r="AI1661" s="1683"/>
      <c r="AJ1661" s="2097" t="str">
        <f>①伊勢崎市における事業所基本情報!$K$26&amp;"-"&amp;①伊勢崎市における事業所基本情報!Q26&amp;""</f>
        <v>-</v>
      </c>
      <c r="AK1661" s="2097"/>
      <c r="AL1661" s="2097"/>
      <c r="AM1661" s="2097"/>
      <c r="AN1661" s="2097"/>
      <c r="AO1661" s="2097"/>
      <c r="AP1661" s="2097"/>
      <c r="AQ1661" s="2097"/>
      <c r="AR1661" s="25"/>
      <c r="AS1661" s="25"/>
      <c r="AT1661" s="25"/>
      <c r="AU1661" s="25"/>
      <c r="AV1661" s="25"/>
      <c r="AW1661" s="25"/>
      <c r="AX1661" s="25"/>
      <c r="AY1661" s="76"/>
      <c r="AZ1661" s="76"/>
      <c r="BA1661" s="76"/>
      <c r="BB1661" s="76"/>
      <c r="BC1661" s="76"/>
      <c r="BD1661" s="25"/>
      <c r="BE1661" s="25"/>
      <c r="BF1661" s="25"/>
      <c r="BG1661" s="25"/>
      <c r="BH1661" s="2386" t="s">
        <v>468</v>
      </c>
      <c r="BI1661" s="2386"/>
      <c r="BJ1661" s="2386"/>
      <c r="BK1661" s="2386"/>
      <c r="BL1661" s="2386"/>
      <c r="BM1661" s="2386"/>
      <c r="BN1661" s="2386"/>
      <c r="BO1661" s="2411" t="str">
        <f>①伊勢崎市における事業所基本情報!$CG$18&amp;""</f>
        <v/>
      </c>
      <c r="BP1661" s="2392"/>
      <c r="BQ1661" s="2392" t="str">
        <f>①伊勢崎市における事業所基本情報!$CH$18&amp;""</f>
        <v/>
      </c>
      <c r="BR1661" s="2392"/>
      <c r="BS1661" s="2392" t="str">
        <f>①伊勢崎市における事業所基本情報!$CI$18&amp;""</f>
        <v/>
      </c>
      <c r="BT1661" s="2392"/>
      <c r="BU1661" s="2392" t="str">
        <f>①伊勢崎市における事業所基本情報!$CJ$18&amp;""</f>
        <v/>
      </c>
      <c r="BV1661" s="2392"/>
      <c r="BW1661" s="2392" t="str">
        <f>①伊勢崎市における事業所基本情報!$CK$18&amp;""</f>
        <v/>
      </c>
      <c r="BX1661" s="2392"/>
      <c r="BY1661" s="2392" t="str">
        <f>①伊勢崎市における事業所基本情報!$CL$18&amp;""</f>
        <v/>
      </c>
      <c r="BZ1661" s="2392"/>
      <c r="CA1661" s="2392" t="str">
        <f>①伊勢崎市における事業所基本情報!$CM$18&amp;""</f>
        <v/>
      </c>
      <c r="CB1661" s="2392"/>
      <c r="CC1661" s="2392" t="str">
        <f>①伊勢崎市における事業所基本情報!$CN$18&amp;""</f>
        <v/>
      </c>
      <c r="CD1661" s="2394"/>
      <c r="CE1661" s="86"/>
      <c r="CF1661" s="86"/>
      <c r="CG1661" s="84"/>
      <c r="CL1661" s="85"/>
      <c r="CM1661" s="85"/>
      <c r="CN1661" s="85"/>
      <c r="CO1661" s="85"/>
      <c r="CP1661" s="85"/>
      <c r="CQ1661" s="85"/>
      <c r="CR1661" s="85"/>
      <c r="CS1661" s="85"/>
      <c r="CT1661" s="85"/>
    </row>
    <row r="1662" spans="1:100" ht="12" customHeight="1" x14ac:dyDescent="0.2">
      <c r="A1662" s="132" t="str">
        <f>+IF('⑧一覧からの作成用データ（異動届）'!$AC$60="印刷ＯＫ→",1,"")</f>
        <v/>
      </c>
      <c r="B1662" s="2413"/>
      <c r="C1662" s="2413"/>
      <c r="D1662" s="2396"/>
      <c r="E1662" s="2396"/>
      <c r="F1662" s="2413"/>
      <c r="G1662" s="2413"/>
      <c r="H1662" s="2396"/>
      <c r="I1662" s="2396"/>
      <c r="J1662" s="486"/>
      <c r="K1662" s="47"/>
      <c r="L1662" s="76"/>
      <c r="M1662" s="76"/>
      <c r="N1662" s="76"/>
      <c r="O1662" s="76"/>
      <c r="P1662" s="76"/>
      <c r="Q1662" s="76"/>
      <c r="R1662" s="76"/>
      <c r="S1662" s="76"/>
      <c r="T1662" s="76"/>
      <c r="U1662" s="76"/>
      <c r="V1662" s="76"/>
      <c r="W1662" s="76"/>
      <c r="X1662" s="76"/>
      <c r="Y1662" s="48"/>
      <c r="Z1662" s="2404"/>
      <c r="AA1662" s="2405"/>
      <c r="AB1662" s="1640"/>
      <c r="AC1662" s="1590"/>
      <c r="AD1662" s="1590"/>
      <c r="AE1662" s="1590"/>
      <c r="AF1662" s="1590"/>
      <c r="AG1662" s="1641"/>
      <c r="AH1662" s="1568" t="str">
        <f>①伊勢崎市における事業所基本情報!$I$27&amp;""</f>
        <v/>
      </c>
      <c r="AI1662" s="1569"/>
      <c r="AJ1662" s="1569"/>
      <c r="AK1662" s="1569"/>
      <c r="AL1662" s="1569"/>
      <c r="AM1662" s="1569"/>
      <c r="AN1662" s="1569"/>
      <c r="AO1662" s="1569"/>
      <c r="AP1662" s="1569"/>
      <c r="AQ1662" s="1569"/>
      <c r="AR1662" s="1569"/>
      <c r="AS1662" s="1569"/>
      <c r="AT1662" s="1569"/>
      <c r="AU1662" s="1569"/>
      <c r="AV1662" s="1569"/>
      <c r="AW1662" s="1569"/>
      <c r="AX1662" s="1569"/>
      <c r="AY1662" s="1569"/>
      <c r="AZ1662" s="1569"/>
      <c r="BA1662" s="1569"/>
      <c r="BB1662" s="1569"/>
      <c r="BC1662" s="1569"/>
      <c r="BD1662" s="1569"/>
      <c r="BE1662" s="1569"/>
      <c r="BF1662" s="1569"/>
      <c r="BG1662" s="1569"/>
      <c r="BH1662" s="2386"/>
      <c r="BI1662" s="2386"/>
      <c r="BJ1662" s="2386"/>
      <c r="BK1662" s="2386"/>
      <c r="BL1662" s="2386"/>
      <c r="BM1662" s="2386"/>
      <c r="BN1662" s="2386"/>
      <c r="BO1662" s="2412"/>
      <c r="BP1662" s="2393"/>
      <c r="BQ1662" s="2393"/>
      <c r="BR1662" s="2393"/>
      <c r="BS1662" s="2393"/>
      <c r="BT1662" s="2393"/>
      <c r="BU1662" s="2393"/>
      <c r="BV1662" s="2393"/>
      <c r="BW1662" s="2393"/>
      <c r="BX1662" s="2393"/>
      <c r="BY1662" s="2393"/>
      <c r="BZ1662" s="2393"/>
      <c r="CA1662" s="2393"/>
      <c r="CB1662" s="2393"/>
      <c r="CC1662" s="2393"/>
      <c r="CD1662" s="2395"/>
      <c r="CE1662" s="86"/>
      <c r="CF1662" s="86"/>
      <c r="CG1662" s="77"/>
      <c r="CL1662" s="85"/>
      <c r="CM1662" s="85"/>
      <c r="CN1662" s="85"/>
      <c r="CO1662" s="85"/>
      <c r="CP1662" s="85"/>
      <c r="CQ1662" s="85"/>
      <c r="CR1662" s="85"/>
      <c r="CS1662" s="85"/>
      <c r="CT1662" s="85"/>
    </row>
    <row r="1663" spans="1:100" ht="12" customHeight="1" x14ac:dyDescent="0.2">
      <c r="A1663" s="132" t="str">
        <f>+IF('⑧一覧からの作成用データ（異動届）'!$AC$60="印刷ＯＫ→",1,"")</f>
        <v/>
      </c>
      <c r="B1663" s="2413"/>
      <c r="C1663" s="2413"/>
      <c r="D1663" s="2396"/>
      <c r="E1663" s="2396"/>
      <c r="F1663" s="2413"/>
      <c r="G1663" s="2413"/>
      <c r="H1663" s="2396"/>
      <c r="I1663" s="2396"/>
      <c r="J1663" s="486"/>
      <c r="K1663" s="2165" t="s">
        <v>447</v>
      </c>
      <c r="L1663" s="1564"/>
      <c r="M1663" s="1564"/>
      <c r="N1663" s="1564"/>
      <c r="O1663" s="1564"/>
      <c r="P1663" s="2378" t="s">
        <v>19</v>
      </c>
      <c r="Q1663" s="2378"/>
      <c r="R1663" s="2378"/>
      <c r="S1663" s="2378"/>
      <c r="T1663" s="2378"/>
      <c r="U1663" s="2378"/>
      <c r="V1663" s="2378"/>
      <c r="W1663" s="2378"/>
      <c r="X1663" s="2378"/>
      <c r="Y1663" s="2379"/>
      <c r="Z1663" s="2404"/>
      <c r="AA1663" s="2405"/>
      <c r="AB1663" s="1640"/>
      <c r="AC1663" s="1590"/>
      <c r="AD1663" s="1590"/>
      <c r="AE1663" s="1590"/>
      <c r="AF1663" s="1590"/>
      <c r="AG1663" s="1641"/>
      <c r="AH1663" s="1568"/>
      <c r="AI1663" s="1569"/>
      <c r="AJ1663" s="1569"/>
      <c r="AK1663" s="1569"/>
      <c r="AL1663" s="1569"/>
      <c r="AM1663" s="1569"/>
      <c r="AN1663" s="1569"/>
      <c r="AO1663" s="1569"/>
      <c r="AP1663" s="1569"/>
      <c r="AQ1663" s="1569"/>
      <c r="AR1663" s="1569"/>
      <c r="AS1663" s="1569"/>
      <c r="AT1663" s="1569"/>
      <c r="AU1663" s="1569"/>
      <c r="AV1663" s="1569"/>
      <c r="AW1663" s="1569"/>
      <c r="AX1663" s="1569"/>
      <c r="AY1663" s="1569"/>
      <c r="AZ1663" s="1569"/>
      <c r="BA1663" s="1569"/>
      <c r="BB1663" s="1569"/>
      <c r="BC1663" s="1569"/>
      <c r="BD1663" s="1569"/>
      <c r="BE1663" s="1569"/>
      <c r="BF1663" s="1569"/>
      <c r="BG1663" s="1569"/>
      <c r="BH1663" s="1561" t="s">
        <v>493</v>
      </c>
      <c r="BI1663" s="1561"/>
      <c r="BJ1663" s="1561"/>
      <c r="BK1663" s="1561"/>
      <c r="BL1663" s="1561"/>
      <c r="BM1663" s="1561"/>
      <c r="BN1663" s="1561"/>
      <c r="BO1663" s="2380" t="s">
        <v>463</v>
      </c>
      <c r="BP1663" s="2381"/>
      <c r="BQ1663" s="2381"/>
      <c r="BR1663" s="2381"/>
      <c r="BS1663" s="2381"/>
      <c r="BT1663" s="2381"/>
      <c r="BU1663" s="2381"/>
      <c r="BV1663" s="2381"/>
      <c r="BW1663" s="2381"/>
      <c r="BX1663" s="2381"/>
      <c r="BY1663" s="2381"/>
      <c r="BZ1663" s="2381"/>
      <c r="CA1663" s="2381"/>
      <c r="CB1663" s="2381"/>
      <c r="CC1663" s="2381"/>
      <c r="CD1663" s="2382"/>
      <c r="CE1663" s="78"/>
      <c r="CF1663" s="78"/>
      <c r="CG1663" s="77"/>
      <c r="CL1663" s="85"/>
      <c r="CM1663" s="85"/>
      <c r="CN1663" s="85"/>
      <c r="CO1663" s="85"/>
      <c r="CP1663" s="85"/>
      <c r="CQ1663" s="85"/>
      <c r="CR1663" s="85"/>
      <c r="CS1663" s="85"/>
      <c r="CT1663" s="85"/>
    </row>
    <row r="1664" spans="1:100" ht="12" customHeight="1" x14ac:dyDescent="0.2">
      <c r="A1664" s="132" t="str">
        <f>+IF('⑧一覧からの作成用データ（異動届）'!$AC$60="印刷ＯＫ→",1,"")</f>
        <v/>
      </c>
      <c r="B1664" s="2413"/>
      <c r="C1664" s="2413"/>
      <c r="D1664" s="2396"/>
      <c r="E1664" s="2396"/>
      <c r="F1664" s="2413"/>
      <c r="G1664" s="2413"/>
      <c r="H1664" s="2396"/>
      <c r="I1664" s="2396"/>
      <c r="J1664" s="486"/>
      <c r="K1664" s="2165"/>
      <c r="L1664" s="1564"/>
      <c r="M1664" s="1564"/>
      <c r="N1664" s="1564"/>
      <c r="O1664" s="1564"/>
      <c r="P1664" s="2378"/>
      <c r="Q1664" s="2378"/>
      <c r="R1664" s="2378"/>
      <c r="S1664" s="2378"/>
      <c r="T1664" s="2378"/>
      <c r="U1664" s="2378"/>
      <c r="V1664" s="2378"/>
      <c r="W1664" s="2378"/>
      <c r="X1664" s="2378"/>
      <c r="Y1664" s="2379"/>
      <c r="Z1664" s="2404"/>
      <c r="AA1664" s="2405"/>
      <c r="AB1664" s="1637"/>
      <c r="AC1664" s="1638"/>
      <c r="AD1664" s="1638"/>
      <c r="AE1664" s="1638"/>
      <c r="AF1664" s="1638"/>
      <c r="AG1664" s="1642"/>
      <c r="AH1664" s="1570"/>
      <c r="AI1664" s="1571"/>
      <c r="AJ1664" s="1571"/>
      <c r="AK1664" s="1571"/>
      <c r="AL1664" s="1571"/>
      <c r="AM1664" s="1571"/>
      <c r="AN1664" s="1571"/>
      <c r="AO1664" s="1571"/>
      <c r="AP1664" s="1571"/>
      <c r="AQ1664" s="1571"/>
      <c r="AR1664" s="1571"/>
      <c r="AS1664" s="1571"/>
      <c r="AT1664" s="1571"/>
      <c r="AU1664" s="1571"/>
      <c r="AV1664" s="1571"/>
      <c r="AW1664" s="1571"/>
      <c r="AX1664" s="1571"/>
      <c r="AY1664" s="1571"/>
      <c r="AZ1664" s="1571"/>
      <c r="BA1664" s="1571"/>
      <c r="BB1664" s="1571"/>
      <c r="BC1664" s="1571"/>
      <c r="BD1664" s="1571"/>
      <c r="BE1664" s="1571"/>
      <c r="BF1664" s="1571"/>
      <c r="BG1664" s="1571"/>
      <c r="BH1664" s="1561"/>
      <c r="BI1664" s="1561"/>
      <c r="BJ1664" s="1561"/>
      <c r="BK1664" s="1561"/>
      <c r="BL1664" s="1561"/>
      <c r="BM1664" s="1561"/>
      <c r="BN1664" s="1561"/>
      <c r="BO1664" s="2383"/>
      <c r="BP1664" s="2384"/>
      <c r="BQ1664" s="2384"/>
      <c r="BR1664" s="2384"/>
      <c r="BS1664" s="2384"/>
      <c r="BT1664" s="2384"/>
      <c r="BU1664" s="2384"/>
      <c r="BV1664" s="2384"/>
      <c r="BW1664" s="2384"/>
      <c r="BX1664" s="2384"/>
      <c r="BY1664" s="2384"/>
      <c r="BZ1664" s="2384"/>
      <c r="CA1664" s="2384"/>
      <c r="CB1664" s="2384"/>
      <c r="CC1664" s="2384"/>
      <c r="CD1664" s="2385"/>
      <c r="CE1664" s="78"/>
      <c r="CF1664" s="78"/>
      <c r="CG1664" s="77"/>
      <c r="CL1664" s="85"/>
      <c r="CM1664" s="85"/>
      <c r="CN1664" s="85"/>
      <c r="CO1664" s="85"/>
      <c r="CP1664" s="85"/>
      <c r="CQ1664" s="85"/>
      <c r="CR1664" s="85"/>
      <c r="CS1664" s="85"/>
      <c r="CT1664" s="85"/>
    </row>
    <row r="1665" spans="1:100" ht="13.5" customHeight="1" x14ac:dyDescent="0.2">
      <c r="A1665" s="132" t="str">
        <f>+IF('⑧一覧からの作成用データ（異動届）'!$AC$60="印刷ＯＫ→",1,"")</f>
        <v/>
      </c>
      <c r="B1665" s="2413"/>
      <c r="C1665" s="2413"/>
      <c r="D1665" s="2396"/>
      <c r="E1665" s="2396"/>
      <c r="F1665" s="2413"/>
      <c r="G1665" s="2413"/>
      <c r="H1665" s="2396"/>
      <c r="I1665" s="2396"/>
      <c r="J1665" s="486"/>
      <c r="K1665" s="47"/>
      <c r="L1665" s="76"/>
      <c r="M1665" s="76"/>
      <c r="N1665" s="76"/>
      <c r="O1665" s="76"/>
      <c r="P1665" s="76"/>
      <c r="Q1665" s="76"/>
      <c r="R1665" s="76"/>
      <c r="S1665" s="76"/>
      <c r="T1665" s="76"/>
      <c r="U1665" s="76"/>
      <c r="V1665" s="76"/>
      <c r="W1665" s="76"/>
      <c r="X1665" s="76"/>
      <c r="Y1665" s="48"/>
      <c r="Z1665" s="2404"/>
      <c r="AA1665" s="2405"/>
      <c r="AB1665" s="1634" t="s">
        <v>494</v>
      </c>
      <c r="AC1665" s="1634"/>
      <c r="AD1665" s="1634"/>
      <c r="AE1665" s="1634"/>
      <c r="AF1665" s="1634"/>
      <c r="AG1665" s="1634"/>
      <c r="AH1665" s="1610" t="str">
        <f>①伊勢崎市における事業所基本情報!$I$20&amp;""</f>
        <v/>
      </c>
      <c r="AI1665" s="1611"/>
      <c r="AJ1665" s="1611"/>
      <c r="AK1665" s="1611"/>
      <c r="AL1665" s="1611"/>
      <c r="AM1665" s="1611"/>
      <c r="AN1665" s="1611"/>
      <c r="AO1665" s="1611"/>
      <c r="AP1665" s="1611"/>
      <c r="AQ1665" s="1611"/>
      <c r="AR1665" s="1611"/>
      <c r="AS1665" s="1611"/>
      <c r="AT1665" s="1611"/>
      <c r="AU1665" s="1611"/>
      <c r="AV1665" s="1611"/>
      <c r="AW1665" s="1611"/>
      <c r="AX1665" s="1611"/>
      <c r="AY1665" s="1611"/>
      <c r="AZ1665" s="1611"/>
      <c r="BA1665" s="1611"/>
      <c r="BB1665" s="1611"/>
      <c r="BC1665" s="1611"/>
      <c r="BD1665" s="1611"/>
      <c r="BE1665" s="1611"/>
      <c r="BF1665" s="1611"/>
      <c r="BG1665" s="1612"/>
      <c r="BH1665" s="2386" t="s">
        <v>495</v>
      </c>
      <c r="BI1665" s="2386"/>
      <c r="BJ1665" s="2386"/>
      <c r="BK1665" s="2386"/>
      <c r="BL1665" s="1550" t="s">
        <v>33</v>
      </c>
      <c r="BM1665" s="1550"/>
      <c r="BN1665" s="1550"/>
      <c r="BO1665" s="2388" t="str">
        <f>①伊勢崎市における事業所基本情報!$I$35&amp;""</f>
        <v/>
      </c>
      <c r="BP1665" s="1614"/>
      <c r="BQ1665" s="1614"/>
      <c r="BR1665" s="1614"/>
      <c r="BS1665" s="1614"/>
      <c r="BT1665" s="1614"/>
      <c r="BU1665" s="1614"/>
      <c r="BV1665" s="1614"/>
      <c r="BW1665" s="1614"/>
      <c r="BX1665" s="1614"/>
      <c r="BY1665" s="1614"/>
      <c r="BZ1665" s="1614"/>
      <c r="CA1665" s="1614"/>
      <c r="CB1665" s="1614"/>
      <c r="CC1665" s="1614"/>
      <c r="CD1665" s="2389"/>
      <c r="CE1665" s="78"/>
      <c r="CF1665" s="78"/>
      <c r="CG1665" s="77"/>
      <c r="CL1665" s="85"/>
    </row>
    <row r="1666" spans="1:100" ht="12" customHeight="1" x14ac:dyDescent="0.2">
      <c r="A1666" s="132" t="str">
        <f>+IF('⑧一覧からの作成用データ（異動届）'!$AC$60="印刷ＯＫ→",1,"")</f>
        <v/>
      </c>
      <c r="B1666" s="2413"/>
      <c r="C1666" s="2413"/>
      <c r="D1666" s="2396"/>
      <c r="E1666" s="2396"/>
      <c r="F1666" s="2413"/>
      <c r="G1666" s="2413"/>
      <c r="H1666" s="2396"/>
      <c r="I1666" s="2396"/>
      <c r="J1666" s="486"/>
      <c r="K1666" s="2438">
        <f ca="1">IF('⑧一覧からの作成用データ（異動届）'!$B$31="","",'⑧一覧からの作成用データ（異動届）'!$B$31)</f>
        <v>45617</v>
      </c>
      <c r="L1666" s="2439"/>
      <c r="M1666" s="2439"/>
      <c r="N1666" s="2439"/>
      <c r="O1666" s="2439"/>
      <c r="P1666" s="2439"/>
      <c r="Q1666" s="2439"/>
      <c r="R1666" s="2439"/>
      <c r="S1666" s="2439"/>
      <c r="T1666" s="2439"/>
      <c r="U1666" s="2439"/>
      <c r="V1666" s="2439"/>
      <c r="W1666" s="2439"/>
      <c r="X1666" s="2439"/>
      <c r="Y1666" s="2440"/>
      <c r="Z1666" s="2404"/>
      <c r="AA1666" s="2405"/>
      <c r="AB1666" s="2441" t="s">
        <v>484</v>
      </c>
      <c r="AC1666" s="2441"/>
      <c r="AD1666" s="2441"/>
      <c r="AE1666" s="2441"/>
      <c r="AF1666" s="2441"/>
      <c r="AG1666" s="2441"/>
      <c r="AH1666" s="2442" t="str">
        <f>①伊勢崎市における事業所基本情報!$I$22&amp;""</f>
        <v/>
      </c>
      <c r="AI1666" s="2442"/>
      <c r="AJ1666" s="2442"/>
      <c r="AK1666" s="2442"/>
      <c r="AL1666" s="2442"/>
      <c r="AM1666" s="2442"/>
      <c r="AN1666" s="2442"/>
      <c r="AO1666" s="2442"/>
      <c r="AP1666" s="2442"/>
      <c r="AQ1666" s="2442"/>
      <c r="AR1666" s="2442"/>
      <c r="AS1666" s="2442"/>
      <c r="AT1666" s="2442"/>
      <c r="AU1666" s="2442"/>
      <c r="AV1666" s="2442"/>
      <c r="AW1666" s="2442"/>
      <c r="AX1666" s="2442"/>
      <c r="AY1666" s="2442"/>
      <c r="AZ1666" s="2442"/>
      <c r="BA1666" s="2442"/>
      <c r="BB1666" s="2442"/>
      <c r="BC1666" s="2442"/>
      <c r="BD1666" s="2442"/>
      <c r="BE1666" s="2442"/>
      <c r="BF1666" s="2442"/>
      <c r="BG1666" s="2442"/>
      <c r="BH1666" s="2386"/>
      <c r="BI1666" s="2386"/>
      <c r="BJ1666" s="2386"/>
      <c r="BK1666" s="2386"/>
      <c r="BL1666" s="1550"/>
      <c r="BM1666" s="1550"/>
      <c r="BN1666" s="1550"/>
      <c r="BO1666" s="2390"/>
      <c r="BP1666" s="1616"/>
      <c r="BQ1666" s="1616"/>
      <c r="BR1666" s="1616"/>
      <c r="BS1666" s="1616"/>
      <c r="BT1666" s="1616"/>
      <c r="BU1666" s="1616"/>
      <c r="BV1666" s="1616"/>
      <c r="BW1666" s="1616"/>
      <c r="BX1666" s="1616"/>
      <c r="BY1666" s="1616"/>
      <c r="BZ1666" s="1616"/>
      <c r="CA1666" s="1616"/>
      <c r="CB1666" s="1616"/>
      <c r="CC1666" s="1616"/>
      <c r="CD1666" s="2391"/>
      <c r="CE1666" s="78"/>
      <c r="CF1666" s="78"/>
      <c r="CG1666" s="77"/>
      <c r="CL1666" s="85"/>
    </row>
    <row r="1667" spans="1:100" ht="12" customHeight="1" x14ac:dyDescent="0.2">
      <c r="A1667" s="132" t="str">
        <f>+IF('⑧一覧からの作成用データ（異動届）'!$AC$60="印刷ＯＫ→",1,"")</f>
        <v/>
      </c>
      <c r="B1667" s="2413"/>
      <c r="C1667" s="2413"/>
      <c r="D1667" s="2396"/>
      <c r="E1667" s="2396"/>
      <c r="F1667" s="2413"/>
      <c r="G1667" s="2413"/>
      <c r="H1667" s="2396"/>
      <c r="I1667" s="2396"/>
      <c r="J1667" s="486"/>
      <c r="K1667" s="2438"/>
      <c r="L1667" s="2439"/>
      <c r="M1667" s="2439"/>
      <c r="N1667" s="2439"/>
      <c r="O1667" s="2439"/>
      <c r="P1667" s="2439"/>
      <c r="Q1667" s="2439"/>
      <c r="R1667" s="2439"/>
      <c r="S1667" s="2439"/>
      <c r="T1667" s="2439"/>
      <c r="U1667" s="2439"/>
      <c r="V1667" s="2439"/>
      <c r="W1667" s="2439"/>
      <c r="X1667" s="2439"/>
      <c r="Y1667" s="2440"/>
      <c r="Z1667" s="2404"/>
      <c r="AA1667" s="2405"/>
      <c r="AB1667" s="1550"/>
      <c r="AC1667" s="1550"/>
      <c r="AD1667" s="1550"/>
      <c r="AE1667" s="1550"/>
      <c r="AF1667" s="1550"/>
      <c r="AG1667" s="1550"/>
      <c r="AH1667" s="2443"/>
      <c r="AI1667" s="2443"/>
      <c r="AJ1667" s="2443"/>
      <c r="AK1667" s="2443"/>
      <c r="AL1667" s="2443"/>
      <c r="AM1667" s="2443"/>
      <c r="AN1667" s="2443"/>
      <c r="AO1667" s="2443"/>
      <c r="AP1667" s="2443"/>
      <c r="AQ1667" s="2443"/>
      <c r="AR1667" s="2443"/>
      <c r="AS1667" s="2443"/>
      <c r="AT1667" s="2443"/>
      <c r="AU1667" s="2443"/>
      <c r="AV1667" s="2443"/>
      <c r="AW1667" s="2443"/>
      <c r="AX1667" s="2443"/>
      <c r="AY1667" s="2443"/>
      <c r="AZ1667" s="2443"/>
      <c r="BA1667" s="2443"/>
      <c r="BB1667" s="2443"/>
      <c r="BC1667" s="2443"/>
      <c r="BD1667" s="2443"/>
      <c r="BE1667" s="2443"/>
      <c r="BF1667" s="2443"/>
      <c r="BG1667" s="2443"/>
      <c r="BH1667" s="2386"/>
      <c r="BI1667" s="2386"/>
      <c r="BJ1667" s="2386"/>
      <c r="BK1667" s="2386"/>
      <c r="BL1667" s="1550" t="s">
        <v>3</v>
      </c>
      <c r="BM1667" s="1550"/>
      <c r="BN1667" s="1550"/>
      <c r="BO1667" s="1708" t="str">
        <f>①伊勢崎市における事業所基本情報!$I$37&amp;""</f>
        <v/>
      </c>
      <c r="BP1667" s="1709"/>
      <c r="BQ1667" s="1709"/>
      <c r="BR1667" s="1709"/>
      <c r="BS1667" s="1709"/>
      <c r="BT1667" s="1709"/>
      <c r="BU1667" s="1709"/>
      <c r="BV1667" s="1709"/>
      <c r="BW1667" s="1709"/>
      <c r="BX1667" s="1709"/>
      <c r="BY1667" s="1709"/>
      <c r="BZ1667" s="1709"/>
      <c r="CA1667" s="1709"/>
      <c r="CB1667" s="1709"/>
      <c r="CC1667" s="1709"/>
      <c r="CD1667" s="2444"/>
      <c r="CE1667" s="78"/>
      <c r="CF1667" s="78"/>
      <c r="CG1667" s="77"/>
      <c r="CL1667" s="85"/>
      <c r="CM1667" s="85"/>
    </row>
    <row r="1668" spans="1:100" ht="12" customHeight="1" x14ac:dyDescent="0.2">
      <c r="A1668" s="132" t="str">
        <f>+IF('⑧一覧からの作成用データ（異動届）'!$AC$60="印刷ＯＫ→",1,"")</f>
        <v/>
      </c>
      <c r="B1668" s="2413"/>
      <c r="C1668" s="2413"/>
      <c r="D1668" s="2396"/>
      <c r="E1668" s="2396"/>
      <c r="F1668" s="2413"/>
      <c r="G1668" s="2413"/>
      <c r="H1668" s="2396"/>
      <c r="I1668" s="2396"/>
      <c r="J1668" s="486"/>
      <c r="K1668" s="2438"/>
      <c r="L1668" s="2439"/>
      <c r="M1668" s="2439"/>
      <c r="N1668" s="2439"/>
      <c r="O1668" s="2439"/>
      <c r="P1668" s="2439"/>
      <c r="Q1668" s="2439"/>
      <c r="R1668" s="2439"/>
      <c r="S1668" s="2439"/>
      <c r="T1668" s="2439"/>
      <c r="U1668" s="2439"/>
      <c r="V1668" s="2439"/>
      <c r="W1668" s="2439"/>
      <c r="X1668" s="2439"/>
      <c r="Y1668" s="2440"/>
      <c r="Z1668" s="2404"/>
      <c r="AA1668" s="2405"/>
      <c r="AB1668" s="1550"/>
      <c r="AC1668" s="1550"/>
      <c r="AD1668" s="1550"/>
      <c r="AE1668" s="1550"/>
      <c r="AF1668" s="1550"/>
      <c r="AG1668" s="1550"/>
      <c r="AH1668" s="2443"/>
      <c r="AI1668" s="2443"/>
      <c r="AJ1668" s="2443"/>
      <c r="AK1668" s="2443"/>
      <c r="AL1668" s="2443"/>
      <c r="AM1668" s="2443"/>
      <c r="AN1668" s="2443"/>
      <c r="AO1668" s="2443"/>
      <c r="AP1668" s="2443"/>
      <c r="AQ1668" s="2443"/>
      <c r="AR1668" s="2443"/>
      <c r="AS1668" s="2443"/>
      <c r="AT1668" s="2443"/>
      <c r="AU1668" s="2443"/>
      <c r="AV1668" s="2443"/>
      <c r="AW1668" s="2443"/>
      <c r="AX1668" s="2443"/>
      <c r="AY1668" s="2443"/>
      <c r="AZ1668" s="2443"/>
      <c r="BA1668" s="2443"/>
      <c r="BB1668" s="2443"/>
      <c r="BC1668" s="2443"/>
      <c r="BD1668" s="2443"/>
      <c r="BE1668" s="2443"/>
      <c r="BF1668" s="2443"/>
      <c r="BG1668" s="2443"/>
      <c r="BH1668" s="2386"/>
      <c r="BI1668" s="2386"/>
      <c r="BJ1668" s="2386"/>
      <c r="BK1668" s="2386"/>
      <c r="BL1668" s="1550"/>
      <c r="BM1668" s="1550"/>
      <c r="BN1668" s="1550"/>
      <c r="BO1668" s="1711"/>
      <c r="BP1668" s="1712"/>
      <c r="BQ1668" s="1712"/>
      <c r="BR1668" s="1712"/>
      <c r="BS1668" s="1712"/>
      <c r="BT1668" s="1712"/>
      <c r="BU1668" s="1712"/>
      <c r="BV1668" s="1712"/>
      <c r="BW1668" s="1712"/>
      <c r="BX1668" s="1712"/>
      <c r="BY1668" s="1712"/>
      <c r="BZ1668" s="1712"/>
      <c r="CA1668" s="1712"/>
      <c r="CB1668" s="1712"/>
      <c r="CC1668" s="1712"/>
      <c r="CD1668" s="2445"/>
      <c r="CE1668" s="78"/>
      <c r="CF1668" s="78"/>
      <c r="CG1668" s="77"/>
      <c r="CL1668" s="85"/>
      <c r="CM1668" s="85"/>
    </row>
    <row r="1669" spans="1:100" ht="12" customHeight="1" x14ac:dyDescent="0.2">
      <c r="A1669" s="132" t="str">
        <f>+IF('⑧一覧からの作成用データ（異動届）'!$AC$60="印刷ＯＫ→",1,"")</f>
        <v/>
      </c>
      <c r="B1669" s="2413"/>
      <c r="C1669" s="2413"/>
      <c r="D1669" s="2396"/>
      <c r="E1669" s="2396"/>
      <c r="F1669" s="2413"/>
      <c r="G1669" s="2413"/>
      <c r="H1669" s="2396"/>
      <c r="I1669" s="2396"/>
      <c r="J1669" s="486"/>
      <c r="K1669" s="47"/>
      <c r="L1669" s="76"/>
      <c r="M1669" s="76"/>
      <c r="N1669" s="76"/>
      <c r="O1669" s="76"/>
      <c r="P1669" s="76"/>
      <c r="Q1669" s="76"/>
      <c r="R1669" s="76"/>
      <c r="S1669" s="76"/>
      <c r="T1669" s="76"/>
      <c r="U1669" s="76"/>
      <c r="V1669" s="76"/>
      <c r="W1669" s="76"/>
      <c r="X1669" s="76"/>
      <c r="Y1669" s="48"/>
      <c r="Z1669" s="2404"/>
      <c r="AA1669" s="2405"/>
      <c r="AB1669" s="1550" t="s">
        <v>474</v>
      </c>
      <c r="AC1669" s="1550"/>
      <c r="AD1669" s="1550"/>
      <c r="AE1669" s="1550"/>
      <c r="AF1669" s="1550"/>
      <c r="AG1669" s="1550"/>
      <c r="AH1669" s="1543" t="str">
        <f>①伊勢崎市における事業所基本情報!$CG$35&amp;""</f>
        <v/>
      </c>
      <c r="AI1669" s="1544"/>
      <c r="AJ1669" s="1543" t="str">
        <f>①伊勢崎市における事業所基本情報!$CH$35&amp;""</f>
        <v/>
      </c>
      <c r="AK1669" s="1544"/>
      <c r="AL1669" s="1543" t="str">
        <f>①伊勢崎市における事業所基本情報!$CI$35&amp;""</f>
        <v/>
      </c>
      <c r="AM1669" s="1544"/>
      <c r="AN1669" s="1543" t="str">
        <f>①伊勢崎市における事業所基本情報!$CJ$35&amp;""</f>
        <v/>
      </c>
      <c r="AO1669" s="1544"/>
      <c r="AP1669" s="1543" t="str">
        <f>①伊勢崎市における事業所基本情報!$CK$35&amp;""</f>
        <v/>
      </c>
      <c r="AQ1669" s="1544"/>
      <c r="AR1669" s="1543" t="str">
        <f>①伊勢崎市における事業所基本情報!$CL$35&amp;""</f>
        <v/>
      </c>
      <c r="AS1669" s="1544"/>
      <c r="AT1669" s="1543" t="str">
        <f>①伊勢崎市における事業所基本情報!$CM$35&amp;""</f>
        <v/>
      </c>
      <c r="AU1669" s="1544"/>
      <c r="AV1669" s="1543" t="str">
        <f>①伊勢崎市における事業所基本情報!$CN$35&amp;""</f>
        <v/>
      </c>
      <c r="AW1669" s="1544"/>
      <c r="AX1669" s="1543" t="str">
        <f>①伊勢崎市における事業所基本情報!$CO$35&amp;""</f>
        <v/>
      </c>
      <c r="AY1669" s="1544"/>
      <c r="AZ1669" s="1543" t="str">
        <f>①伊勢崎市における事業所基本情報!$CP$35&amp;""</f>
        <v/>
      </c>
      <c r="BA1669" s="1544"/>
      <c r="BB1669" s="1543" t="str">
        <f>①伊勢崎市における事業所基本情報!$CQ$35&amp;""</f>
        <v/>
      </c>
      <c r="BC1669" s="1544"/>
      <c r="BD1669" s="1543" t="str">
        <f>①伊勢崎市における事業所基本情報!$CR$35&amp;""</f>
        <v/>
      </c>
      <c r="BE1669" s="1544"/>
      <c r="BF1669" s="1736" t="str">
        <f>①伊勢崎市における事業所基本情報!$CS$35&amp;""</f>
        <v/>
      </c>
      <c r="BG1669" s="1737"/>
      <c r="BH1669" s="2386"/>
      <c r="BI1669" s="2386"/>
      <c r="BJ1669" s="2386"/>
      <c r="BK1669" s="2386"/>
      <c r="BL1669" s="1550" t="s">
        <v>4</v>
      </c>
      <c r="BM1669" s="1550"/>
      <c r="BN1669" s="1550"/>
      <c r="BO1669" s="1714" t="str">
        <f>①伊勢崎市における事業所基本情報!$I$39&amp;""</f>
        <v/>
      </c>
      <c r="BP1669" s="1715"/>
      <c r="BQ1669" s="1715"/>
      <c r="BR1669" s="1715"/>
      <c r="BS1669" s="1715"/>
      <c r="BT1669" s="1715"/>
      <c r="BU1669" s="1715"/>
      <c r="BV1669" s="1715"/>
      <c r="BW1669" s="1715"/>
      <c r="BX1669" s="1715"/>
      <c r="BY1669" s="1715"/>
      <c r="BZ1669" s="1715"/>
      <c r="CA1669" s="1715"/>
      <c r="CB1669" s="1715"/>
      <c r="CC1669" s="1715"/>
      <c r="CD1669" s="2340"/>
      <c r="CE1669" s="78"/>
      <c r="CF1669" s="78"/>
      <c r="CL1669" s="85"/>
      <c r="CM1669" s="85"/>
      <c r="CN1669" s="85"/>
      <c r="CO1669" s="85"/>
      <c r="CP1669" s="85"/>
      <c r="CQ1669" s="85"/>
      <c r="CR1669" s="85"/>
      <c r="CS1669" s="85"/>
      <c r="CT1669" s="85"/>
    </row>
    <row r="1670" spans="1:100" ht="12" customHeight="1" thickBot="1" x14ac:dyDescent="0.25">
      <c r="A1670" s="132" t="str">
        <f>+IF('⑧一覧からの作成用データ（異動届）'!$AC$60="印刷ＯＫ→",1,"")</f>
        <v/>
      </c>
      <c r="B1670" s="2413"/>
      <c r="C1670" s="2413"/>
      <c r="D1670" s="2396"/>
      <c r="E1670" s="2396"/>
      <c r="F1670" s="2413"/>
      <c r="G1670" s="2413"/>
      <c r="H1670" s="2396"/>
      <c r="I1670" s="2396"/>
      <c r="J1670" s="486"/>
      <c r="K1670" s="49"/>
      <c r="L1670" s="19"/>
      <c r="M1670" s="19"/>
      <c r="N1670" s="19"/>
      <c r="O1670" s="19"/>
      <c r="P1670" s="19"/>
      <c r="Q1670" s="19"/>
      <c r="R1670" s="19"/>
      <c r="S1670" s="19"/>
      <c r="T1670" s="19"/>
      <c r="U1670" s="19"/>
      <c r="V1670" s="19"/>
      <c r="W1670" s="19"/>
      <c r="X1670" s="19"/>
      <c r="Y1670" s="50"/>
      <c r="Z1670" s="2406"/>
      <c r="AA1670" s="2407"/>
      <c r="AB1670" s="1550"/>
      <c r="AC1670" s="1550"/>
      <c r="AD1670" s="1550"/>
      <c r="AE1670" s="1550"/>
      <c r="AF1670" s="1550"/>
      <c r="AG1670" s="1550"/>
      <c r="AH1670" s="1620"/>
      <c r="AI1670" s="1621"/>
      <c r="AJ1670" s="1620"/>
      <c r="AK1670" s="1621"/>
      <c r="AL1670" s="1620"/>
      <c r="AM1670" s="1621"/>
      <c r="AN1670" s="1545"/>
      <c r="AO1670" s="1546"/>
      <c r="AP1670" s="1545"/>
      <c r="AQ1670" s="1546"/>
      <c r="AR1670" s="1545"/>
      <c r="AS1670" s="1546"/>
      <c r="AT1670" s="1545"/>
      <c r="AU1670" s="1546"/>
      <c r="AV1670" s="1545"/>
      <c r="AW1670" s="1546"/>
      <c r="AX1670" s="1545"/>
      <c r="AY1670" s="1546"/>
      <c r="AZ1670" s="1545"/>
      <c r="BA1670" s="1546"/>
      <c r="BB1670" s="1545"/>
      <c r="BC1670" s="1546"/>
      <c r="BD1670" s="1545"/>
      <c r="BE1670" s="1546"/>
      <c r="BF1670" s="1738"/>
      <c r="BG1670" s="1543"/>
      <c r="BH1670" s="2387"/>
      <c r="BI1670" s="2387"/>
      <c r="BJ1670" s="2387"/>
      <c r="BK1670" s="2387"/>
      <c r="BL1670" s="1634"/>
      <c r="BM1670" s="1634"/>
      <c r="BN1670" s="1634"/>
      <c r="BO1670" s="2341"/>
      <c r="BP1670" s="2342"/>
      <c r="BQ1670" s="2342"/>
      <c r="BR1670" s="2342"/>
      <c r="BS1670" s="2342"/>
      <c r="BT1670" s="2342"/>
      <c r="BU1670" s="2342"/>
      <c r="BV1670" s="2342"/>
      <c r="BW1670" s="2342"/>
      <c r="BX1670" s="2342"/>
      <c r="BY1670" s="2342"/>
      <c r="BZ1670" s="2342"/>
      <c r="CA1670" s="2342"/>
      <c r="CB1670" s="2342"/>
      <c r="CC1670" s="2342"/>
      <c r="CD1670" s="2343"/>
      <c r="CE1670" s="78"/>
      <c r="CF1670" s="78"/>
      <c r="CG1670" s="77"/>
      <c r="CH1670" s="77"/>
      <c r="CN1670" s="85"/>
      <c r="CO1670" s="85"/>
      <c r="CP1670" s="85"/>
      <c r="CQ1670" s="85"/>
      <c r="CR1670" s="85"/>
      <c r="CS1670" s="85"/>
      <c r="CT1670" s="85"/>
      <c r="CU1670" s="85"/>
      <c r="CV1670" s="85"/>
    </row>
    <row r="1671" spans="1:100" ht="13.5" customHeight="1" x14ac:dyDescent="0.2">
      <c r="A1671" s="132" t="str">
        <f>+IF('⑧一覧からの作成用データ（異動届）'!$AC$60="印刷ＯＫ→",1,"")</f>
        <v/>
      </c>
      <c r="B1671" s="2413"/>
      <c r="C1671" s="2413"/>
      <c r="D1671" s="2396"/>
      <c r="E1671" s="2396"/>
      <c r="F1671" s="2413"/>
      <c r="G1671" s="2413"/>
      <c r="H1671" s="2396"/>
      <c r="I1671" s="2396"/>
      <c r="J1671" s="486"/>
      <c r="K1671" s="2344" t="s">
        <v>22</v>
      </c>
      <c r="L1671" s="2344"/>
      <c r="M1671" s="697" t="s">
        <v>558</v>
      </c>
      <c r="N1671" s="2051"/>
      <c r="O1671" s="2051"/>
      <c r="P1671" s="2051"/>
      <c r="Q1671" s="2051"/>
      <c r="R1671" s="2053"/>
      <c r="S1671" s="1680" t="str">
        <f>'⑧一覧からの作成用データ（異動届）'!$D$60&amp;""</f>
        <v/>
      </c>
      <c r="T1671" s="1681"/>
      <c r="U1671" s="1681"/>
      <c r="V1671" s="1681"/>
      <c r="W1671" s="1681"/>
      <c r="X1671" s="1681"/>
      <c r="Y1671" s="1681"/>
      <c r="Z1671" s="1681"/>
      <c r="AA1671" s="1681"/>
      <c r="AB1671" s="1681"/>
      <c r="AC1671" s="1681"/>
      <c r="AD1671" s="1681"/>
      <c r="AE1671" s="1681"/>
      <c r="AF1671" s="1681"/>
      <c r="AG1671" s="1681"/>
      <c r="AH1671" s="1681"/>
      <c r="AI1671" s="1681"/>
      <c r="AJ1671" s="1681"/>
      <c r="AK1671" s="1681"/>
      <c r="AL1671" s="1681"/>
      <c r="AM1671" s="1681"/>
      <c r="AN1671" s="2345" t="s">
        <v>71</v>
      </c>
      <c r="AO1671" s="2316"/>
      <c r="AP1671" s="2316"/>
      <c r="AQ1671" s="2316"/>
      <c r="AR1671" s="2346"/>
      <c r="AS1671" s="2316" t="s">
        <v>77</v>
      </c>
      <c r="AT1671" s="2316"/>
      <c r="AU1671" s="2316"/>
      <c r="AV1671" s="2316"/>
      <c r="AW1671" s="2346"/>
      <c r="AX1671" s="2315" t="s">
        <v>251</v>
      </c>
      <c r="AY1671" s="2316"/>
      <c r="AZ1671" s="2316"/>
      <c r="BA1671" s="2316"/>
      <c r="BB1671" s="2317"/>
      <c r="BC1671" s="2323" t="s">
        <v>72</v>
      </c>
      <c r="BD1671" s="2323"/>
      <c r="BE1671" s="2324"/>
      <c r="BF1671" s="2030" t="s">
        <v>75</v>
      </c>
      <c r="BG1671" s="2031"/>
      <c r="BH1671" s="2031"/>
      <c r="BI1671" s="2031"/>
      <c r="BJ1671" s="2031"/>
      <c r="BK1671" s="2031"/>
      <c r="BL1671" s="2031"/>
      <c r="BM1671" s="2031"/>
      <c r="BN1671" s="2031"/>
      <c r="BO1671" s="2031"/>
      <c r="BP1671" s="2032"/>
      <c r="BQ1671" s="2329" t="s">
        <v>76</v>
      </c>
      <c r="BR1671" s="2330"/>
      <c r="BS1671" s="2330"/>
      <c r="BT1671" s="2330"/>
      <c r="BU1671" s="2330"/>
      <c r="BV1671" s="2330"/>
      <c r="BW1671" s="2330"/>
      <c r="BX1671" s="2330"/>
      <c r="BY1671" s="2330"/>
      <c r="BZ1671" s="2330"/>
      <c r="CA1671" s="2330"/>
      <c r="CB1671" s="2330"/>
      <c r="CC1671" s="2330"/>
      <c r="CD1671" s="2331"/>
      <c r="CE1671" s="76"/>
      <c r="CF1671" s="76"/>
      <c r="CG1671" s="77"/>
      <c r="CH1671" s="77"/>
      <c r="CN1671" s="85"/>
      <c r="CO1671" s="85"/>
      <c r="CP1671" s="85"/>
      <c r="CQ1671" s="85"/>
      <c r="CR1671" s="85"/>
      <c r="CS1671" s="85"/>
      <c r="CT1671" s="85"/>
      <c r="CU1671" s="85"/>
      <c r="CV1671" s="85"/>
    </row>
    <row r="1672" spans="1:100" ht="13.5" customHeight="1" x14ac:dyDescent="0.2">
      <c r="A1672" s="132" t="str">
        <f>+IF('⑧一覧からの作成用データ（異動届）'!$AC$60="印刷ＯＫ→",1,"")</f>
        <v/>
      </c>
      <c r="B1672" s="2413"/>
      <c r="C1672" s="2413"/>
      <c r="D1672" s="2396"/>
      <c r="E1672" s="2396"/>
      <c r="F1672" s="2413"/>
      <c r="G1672" s="2413"/>
      <c r="H1672" s="2396"/>
      <c r="I1672" s="2396"/>
      <c r="J1672" s="486"/>
      <c r="K1672" s="2344"/>
      <c r="L1672" s="2344"/>
      <c r="M1672" s="2333" t="s">
        <v>3</v>
      </c>
      <c r="N1672" s="2334"/>
      <c r="O1672" s="2334"/>
      <c r="P1672" s="2334"/>
      <c r="Q1672" s="2334"/>
      <c r="R1672" s="2335"/>
      <c r="S1672" s="1568" t="str">
        <f>'⑧一覧からの作成用データ（異動届）'!$C$60&amp;""</f>
        <v/>
      </c>
      <c r="T1672" s="1569"/>
      <c r="U1672" s="1569"/>
      <c r="V1672" s="1569"/>
      <c r="W1672" s="1569"/>
      <c r="X1672" s="1569"/>
      <c r="Y1672" s="1569"/>
      <c r="Z1672" s="1569"/>
      <c r="AA1672" s="1569"/>
      <c r="AB1672" s="1569"/>
      <c r="AC1672" s="1569"/>
      <c r="AD1672" s="1569"/>
      <c r="AE1672" s="1569"/>
      <c r="AF1672" s="1569"/>
      <c r="AG1672" s="1569"/>
      <c r="AH1672" s="1569"/>
      <c r="AI1672" s="1569"/>
      <c r="AJ1672" s="1569"/>
      <c r="AK1672" s="1569"/>
      <c r="AL1672" s="1569"/>
      <c r="AM1672" s="1569"/>
      <c r="AN1672" s="2347"/>
      <c r="AO1672" s="1613"/>
      <c r="AP1672" s="1613"/>
      <c r="AQ1672" s="1613"/>
      <c r="AR1672" s="2348"/>
      <c r="AS1672" s="1613"/>
      <c r="AT1672" s="1613"/>
      <c r="AU1672" s="1613"/>
      <c r="AV1672" s="1613"/>
      <c r="AW1672" s="2348"/>
      <c r="AX1672" s="2318"/>
      <c r="AY1672" s="1613"/>
      <c r="AZ1672" s="1613"/>
      <c r="BA1672" s="1613"/>
      <c r="BB1672" s="2319"/>
      <c r="BC1672" s="2325"/>
      <c r="BD1672" s="2325"/>
      <c r="BE1672" s="2326"/>
      <c r="BF1672" s="2033"/>
      <c r="BG1672" s="2034"/>
      <c r="BH1672" s="2034"/>
      <c r="BI1672" s="2034"/>
      <c r="BJ1672" s="2034"/>
      <c r="BK1672" s="2034"/>
      <c r="BL1672" s="2034"/>
      <c r="BM1672" s="2034"/>
      <c r="BN1672" s="2034"/>
      <c r="BO1672" s="2034"/>
      <c r="BP1672" s="2035"/>
      <c r="BQ1672" s="2332"/>
      <c r="BR1672" s="1590"/>
      <c r="BS1672" s="1590"/>
      <c r="BT1672" s="1590"/>
      <c r="BU1672" s="1590"/>
      <c r="BV1672" s="1590"/>
      <c r="BW1672" s="1590"/>
      <c r="BX1672" s="1590"/>
      <c r="BY1672" s="1590"/>
      <c r="BZ1672" s="1590"/>
      <c r="CA1672" s="1590"/>
      <c r="CB1672" s="1590"/>
      <c r="CC1672" s="1590"/>
      <c r="CD1672" s="1690"/>
      <c r="CE1672" s="76"/>
      <c r="CF1672" s="76"/>
      <c r="CG1672" s="77"/>
      <c r="CH1672" s="77"/>
      <c r="CN1672" s="85"/>
      <c r="CO1672" s="85"/>
      <c r="CP1672" s="85"/>
      <c r="CQ1672" s="85"/>
      <c r="CR1672" s="85"/>
      <c r="CS1672" s="85"/>
      <c r="CT1672" s="85"/>
      <c r="CU1672" s="85"/>
      <c r="CV1672" s="85"/>
    </row>
    <row r="1673" spans="1:100" ht="13.5" customHeight="1" x14ac:dyDescent="0.2">
      <c r="A1673" s="132" t="str">
        <f>+IF('⑧一覧からの作成用データ（異動届）'!$AC$60="印刷ＯＫ→",1,"")</f>
        <v/>
      </c>
      <c r="B1673" s="2413"/>
      <c r="C1673" s="2413"/>
      <c r="D1673" s="2396"/>
      <c r="E1673" s="2396"/>
      <c r="F1673" s="2413"/>
      <c r="G1673" s="2413"/>
      <c r="H1673" s="2396"/>
      <c r="I1673" s="2396"/>
      <c r="J1673" s="486"/>
      <c r="K1673" s="2344"/>
      <c r="L1673" s="2344"/>
      <c r="M1673" s="1559"/>
      <c r="N1673" s="2052"/>
      <c r="O1673" s="2052"/>
      <c r="P1673" s="2052"/>
      <c r="Q1673" s="2052"/>
      <c r="R1673" s="2054"/>
      <c r="S1673" s="1570"/>
      <c r="T1673" s="1571"/>
      <c r="U1673" s="1571"/>
      <c r="V1673" s="1571"/>
      <c r="W1673" s="1571"/>
      <c r="X1673" s="1571"/>
      <c r="Y1673" s="1571"/>
      <c r="Z1673" s="1571"/>
      <c r="AA1673" s="1571"/>
      <c r="AB1673" s="1571"/>
      <c r="AC1673" s="1571"/>
      <c r="AD1673" s="1571"/>
      <c r="AE1673" s="1571"/>
      <c r="AF1673" s="1571"/>
      <c r="AG1673" s="1571"/>
      <c r="AH1673" s="1571"/>
      <c r="AI1673" s="1571"/>
      <c r="AJ1673" s="1571"/>
      <c r="AK1673" s="1571"/>
      <c r="AL1673" s="1571"/>
      <c r="AM1673" s="1571"/>
      <c r="AN1673" s="2347"/>
      <c r="AO1673" s="1613"/>
      <c r="AP1673" s="1613"/>
      <c r="AQ1673" s="1613"/>
      <c r="AR1673" s="2348"/>
      <c r="AS1673" s="1613"/>
      <c r="AT1673" s="1613"/>
      <c r="AU1673" s="1613"/>
      <c r="AV1673" s="1613"/>
      <c r="AW1673" s="2348"/>
      <c r="AX1673" s="2318"/>
      <c r="AY1673" s="1613"/>
      <c r="AZ1673" s="1613"/>
      <c r="BA1673" s="1613"/>
      <c r="BB1673" s="2319"/>
      <c r="BC1673" s="2325"/>
      <c r="BD1673" s="2325"/>
      <c r="BE1673" s="2326"/>
      <c r="BF1673" s="2033"/>
      <c r="BG1673" s="2034"/>
      <c r="BH1673" s="2034"/>
      <c r="BI1673" s="2034"/>
      <c r="BJ1673" s="2034"/>
      <c r="BK1673" s="2034"/>
      <c r="BL1673" s="2034"/>
      <c r="BM1673" s="2034"/>
      <c r="BN1673" s="2034"/>
      <c r="BO1673" s="2034"/>
      <c r="BP1673" s="2035"/>
      <c r="BQ1673" s="2332"/>
      <c r="BR1673" s="1590"/>
      <c r="BS1673" s="1590"/>
      <c r="BT1673" s="1590"/>
      <c r="BU1673" s="1590"/>
      <c r="BV1673" s="1590"/>
      <c r="BW1673" s="1590"/>
      <c r="BX1673" s="1590"/>
      <c r="BY1673" s="1590"/>
      <c r="BZ1673" s="1590"/>
      <c r="CA1673" s="1590"/>
      <c r="CB1673" s="1590"/>
      <c r="CC1673" s="1590"/>
      <c r="CD1673" s="1690"/>
      <c r="CE1673" s="76"/>
      <c r="CF1673" s="76"/>
      <c r="CG1673" s="77"/>
      <c r="CH1673" s="77"/>
      <c r="CN1673" s="85"/>
      <c r="CO1673" s="85"/>
      <c r="CP1673" s="85"/>
      <c r="CQ1673" s="85"/>
      <c r="CR1673" s="85"/>
      <c r="CS1673" s="85"/>
      <c r="CT1673" s="85"/>
      <c r="CU1673" s="85"/>
      <c r="CV1673" s="85"/>
    </row>
    <row r="1674" spans="1:100" ht="13.5" customHeight="1" x14ac:dyDescent="0.2">
      <c r="A1674" s="132" t="str">
        <f>+IF('⑧一覧からの作成用データ（異動届）'!$AC$60="印刷ＯＫ→",1,"")</f>
        <v/>
      </c>
      <c r="B1674" s="2413"/>
      <c r="C1674" s="2413"/>
      <c r="D1674" s="2396"/>
      <c r="E1674" s="2396"/>
      <c r="F1674" s="2413"/>
      <c r="G1674" s="2413"/>
      <c r="H1674" s="2396"/>
      <c r="I1674" s="2396"/>
      <c r="J1674" s="486"/>
      <c r="K1674" s="2344"/>
      <c r="L1674" s="2344"/>
      <c r="M1674" s="697" t="s">
        <v>16</v>
      </c>
      <c r="N1674" s="2051"/>
      <c r="O1674" s="2051"/>
      <c r="P1674" s="2051"/>
      <c r="Q1674" s="2051"/>
      <c r="R1674" s="2053"/>
      <c r="S1674" s="2336" t="str">
        <f>IF('⑧一覧からの作成用データ（異動届）'!$E$60="","",'⑧一覧からの作成用データ（異動届）'!$E$60)</f>
        <v/>
      </c>
      <c r="T1674" s="2337"/>
      <c r="U1674" s="2337"/>
      <c r="V1674" s="2337"/>
      <c r="W1674" s="2337"/>
      <c r="X1674" s="2337"/>
      <c r="Y1674" s="2337"/>
      <c r="Z1674" s="2337"/>
      <c r="AA1674" s="2337"/>
      <c r="AB1674" s="2337"/>
      <c r="AC1674" s="2337"/>
      <c r="AD1674" s="2337"/>
      <c r="AE1674" s="2337"/>
      <c r="AF1674" s="2337"/>
      <c r="AG1674" s="2337"/>
      <c r="AH1674" s="2337"/>
      <c r="AI1674" s="2337"/>
      <c r="AJ1674" s="2337"/>
      <c r="AK1674" s="2337"/>
      <c r="AL1674" s="2337"/>
      <c r="AM1674" s="2337"/>
      <c r="AN1674" s="2347"/>
      <c r="AO1674" s="1613"/>
      <c r="AP1674" s="1613"/>
      <c r="AQ1674" s="1613"/>
      <c r="AR1674" s="2348"/>
      <c r="AS1674" s="1613"/>
      <c r="AT1674" s="1613"/>
      <c r="AU1674" s="1613"/>
      <c r="AV1674" s="1613"/>
      <c r="AW1674" s="2348"/>
      <c r="AX1674" s="2318"/>
      <c r="AY1674" s="1613"/>
      <c r="AZ1674" s="1613"/>
      <c r="BA1674" s="1613"/>
      <c r="BB1674" s="2319"/>
      <c r="BC1674" s="2325"/>
      <c r="BD1674" s="2325"/>
      <c r="BE1674" s="2326"/>
      <c r="BF1674" s="2033" t="str">
        <f>IFERROR(IF(BF1676="3","310",IF(BF1676="1",300,IF(BF1676="2",203,IF(BF1676="4",301,IF(BF1676="5",301,IF(BF1676=6,401,)))))),"")&amp;""</f>
        <v/>
      </c>
      <c r="BG1674" s="2034"/>
      <c r="BH1674" s="2034"/>
      <c r="BI1674" s="2034"/>
      <c r="BJ1674" s="2034"/>
      <c r="BK1674" s="2034"/>
      <c r="BL1674" s="2034"/>
      <c r="BM1674" s="2034"/>
      <c r="BN1674" s="2034"/>
      <c r="BO1674" s="2034"/>
      <c r="BP1674" s="2035"/>
      <c r="BQ1674" s="2332"/>
      <c r="BR1674" s="1590"/>
      <c r="BS1674" s="1590"/>
      <c r="BT1674" s="1590"/>
      <c r="BU1674" s="1590"/>
      <c r="BV1674" s="1590"/>
      <c r="BW1674" s="1590"/>
      <c r="BX1674" s="1590"/>
      <c r="BY1674" s="1590"/>
      <c r="BZ1674" s="1590"/>
      <c r="CA1674" s="1590"/>
      <c r="CB1674" s="1590"/>
      <c r="CC1674" s="1590"/>
      <c r="CD1674" s="1690"/>
      <c r="CE1674" s="76"/>
      <c r="CF1674" s="76"/>
      <c r="CG1674" s="77"/>
      <c r="CH1674" s="77"/>
      <c r="CN1674" s="85"/>
      <c r="CO1674" s="85"/>
      <c r="CP1674" s="85"/>
      <c r="CQ1674" s="85"/>
      <c r="CR1674" s="85"/>
      <c r="CS1674" s="85"/>
      <c r="CT1674" s="85"/>
      <c r="CU1674" s="85"/>
      <c r="CV1674" s="85"/>
    </row>
    <row r="1675" spans="1:100" ht="13.5" customHeight="1" thickBot="1" x14ac:dyDescent="0.25">
      <c r="A1675" s="132" t="str">
        <f>+IF('⑧一覧からの作成用データ（異動届）'!$AC$60="印刷ＯＫ→",1,"")</f>
        <v/>
      </c>
      <c r="B1675" s="2413"/>
      <c r="C1675" s="2413"/>
      <c r="D1675" s="2396"/>
      <c r="E1675" s="2396"/>
      <c r="F1675" s="2413"/>
      <c r="G1675" s="2413"/>
      <c r="H1675" s="2396"/>
      <c r="I1675" s="2396"/>
      <c r="J1675" s="486"/>
      <c r="K1675" s="2344"/>
      <c r="L1675" s="2344"/>
      <c r="M1675" s="1559"/>
      <c r="N1675" s="2052"/>
      <c r="O1675" s="2052"/>
      <c r="P1675" s="2052"/>
      <c r="Q1675" s="2052"/>
      <c r="R1675" s="2054"/>
      <c r="S1675" s="2338"/>
      <c r="T1675" s="2339"/>
      <c r="U1675" s="2339"/>
      <c r="V1675" s="2339"/>
      <c r="W1675" s="2339"/>
      <c r="X1675" s="2339"/>
      <c r="Y1675" s="2339"/>
      <c r="Z1675" s="2339"/>
      <c r="AA1675" s="2339"/>
      <c r="AB1675" s="2339"/>
      <c r="AC1675" s="2339"/>
      <c r="AD1675" s="2339"/>
      <c r="AE1675" s="2339"/>
      <c r="AF1675" s="2339"/>
      <c r="AG1675" s="2339"/>
      <c r="AH1675" s="2339"/>
      <c r="AI1675" s="2339"/>
      <c r="AJ1675" s="2339"/>
      <c r="AK1675" s="2339"/>
      <c r="AL1675" s="2339"/>
      <c r="AM1675" s="2339"/>
      <c r="AN1675" s="2349"/>
      <c r="AO1675" s="2321"/>
      <c r="AP1675" s="2321"/>
      <c r="AQ1675" s="2321"/>
      <c r="AR1675" s="2350"/>
      <c r="AS1675" s="2321"/>
      <c r="AT1675" s="2321"/>
      <c r="AU1675" s="2321"/>
      <c r="AV1675" s="2321"/>
      <c r="AW1675" s="2350"/>
      <c r="AX1675" s="2320"/>
      <c r="AY1675" s="2321"/>
      <c r="AZ1675" s="2321"/>
      <c r="BA1675" s="2321"/>
      <c r="BB1675" s="2322"/>
      <c r="BC1675" s="2327"/>
      <c r="BD1675" s="2327"/>
      <c r="BE1675" s="2328"/>
      <c r="BF1675" s="2033"/>
      <c r="BG1675" s="2034"/>
      <c r="BH1675" s="2034"/>
      <c r="BI1675" s="2034"/>
      <c r="BJ1675" s="2034"/>
      <c r="BK1675" s="2034"/>
      <c r="BL1675" s="2034"/>
      <c r="BM1675" s="2034"/>
      <c r="BN1675" s="2034"/>
      <c r="BO1675" s="2034"/>
      <c r="BP1675" s="2035"/>
      <c r="BQ1675" s="2332"/>
      <c r="BR1675" s="1590"/>
      <c r="BS1675" s="1590"/>
      <c r="BT1675" s="1590"/>
      <c r="BU1675" s="1590"/>
      <c r="BV1675" s="1590"/>
      <c r="BW1675" s="1590"/>
      <c r="BX1675" s="1590"/>
      <c r="BY1675" s="1590"/>
      <c r="BZ1675" s="1590"/>
      <c r="CA1675" s="1590"/>
      <c r="CB1675" s="1590"/>
      <c r="CC1675" s="1590"/>
      <c r="CD1675" s="1690"/>
      <c r="CE1675" s="76"/>
      <c r="CF1675" s="76"/>
      <c r="CG1675" s="77"/>
      <c r="CH1675" s="77"/>
      <c r="CN1675" s="85"/>
      <c r="CO1675" s="85"/>
      <c r="CP1675" s="85"/>
      <c r="CQ1675" s="85"/>
      <c r="CR1675" s="85"/>
      <c r="CS1675" s="85"/>
      <c r="CT1675" s="85"/>
      <c r="CU1675" s="85"/>
      <c r="CV1675" s="85"/>
    </row>
    <row r="1676" spans="1:100" ht="13.5" customHeight="1" x14ac:dyDescent="0.2">
      <c r="A1676" s="132" t="str">
        <f>+IF('⑧一覧からの作成用データ（異動届）'!$AC$60="印刷ＯＫ→",1,"")</f>
        <v/>
      </c>
      <c r="B1676" s="2413"/>
      <c r="C1676" s="2413"/>
      <c r="D1676" s="2396"/>
      <c r="E1676" s="2396"/>
      <c r="F1676" s="2413"/>
      <c r="G1676" s="2413"/>
      <c r="H1676" s="2396"/>
      <c r="I1676" s="2396"/>
      <c r="J1676" s="486"/>
      <c r="K1676" s="2344"/>
      <c r="L1676" s="2344"/>
      <c r="M1676" s="697" t="s">
        <v>34</v>
      </c>
      <c r="N1676" s="2051"/>
      <c r="O1676" s="2051"/>
      <c r="P1676" s="2051"/>
      <c r="Q1676" s="2051"/>
      <c r="R1676" s="2053"/>
      <c r="S1676" s="2284" t="s">
        <v>505</v>
      </c>
      <c r="T1676" s="732"/>
      <c r="U1676" s="732"/>
      <c r="V1676" s="732"/>
      <c r="W1676" s="732"/>
      <c r="X1676" s="732"/>
      <c r="Y1676" s="732"/>
      <c r="Z1676" s="732"/>
      <c r="AA1676" s="732"/>
      <c r="AB1676" s="732"/>
      <c r="AC1676" s="732"/>
      <c r="AD1676" s="732"/>
      <c r="AE1676" s="732"/>
      <c r="AF1676" s="732"/>
      <c r="AG1676" s="732"/>
      <c r="AH1676" s="732"/>
      <c r="AI1676" s="732"/>
      <c r="AJ1676" s="732"/>
      <c r="AK1676" s="732"/>
      <c r="AL1676" s="732"/>
      <c r="AM1676" s="732"/>
      <c r="AN1676" s="2286" t="str">
        <f>TEXT('⑧一覧からの作成用データ（異動届）'!$M$60,"#,##0")&amp;""</f>
        <v>0</v>
      </c>
      <c r="AO1676" s="2287"/>
      <c r="AP1676" s="2287"/>
      <c r="AQ1676" s="2287"/>
      <c r="AR1676" s="2288"/>
      <c r="AS1676" s="2295" t="str">
        <f>'⑧一覧からの作成用データ（異動届）'!$N$60&amp;""</f>
        <v/>
      </c>
      <c r="AT1676" s="1566"/>
      <c r="AU1676" s="1566"/>
      <c r="AV1676" s="2247" t="s">
        <v>84</v>
      </c>
      <c r="AW1676" s="2299"/>
      <c r="AX1676" s="2302" t="str">
        <f>'⑧一覧からの作成用データ（異動届）'!$U$60&amp;""</f>
        <v>6</v>
      </c>
      <c r="AY1676" s="1566"/>
      <c r="AZ1676" s="1566"/>
      <c r="BA1676" s="2247" t="s">
        <v>84</v>
      </c>
      <c r="BB1676" s="2248"/>
      <c r="BC1676" s="2253" t="str">
        <f>'⑧一覧からの作成用データ（異動届）'!$R$60&amp;"年"</f>
        <v>年</v>
      </c>
      <c r="BD1676" s="2253"/>
      <c r="BE1676" s="2254"/>
      <c r="BF1676" s="2259" t="str">
        <f>'⑧一覧からの作成用データ（異動届）'!$J$60&amp;""</f>
        <v/>
      </c>
      <c r="BG1676" s="2259"/>
      <c r="BH1676" s="2260"/>
      <c r="BI1676" s="2265" t="s">
        <v>583</v>
      </c>
      <c r="BJ1676" s="2266"/>
      <c r="BK1676" s="2266"/>
      <c r="BL1676" s="2266"/>
      <c r="BM1676" s="2266"/>
      <c r="BN1676" s="2266"/>
      <c r="BO1676" s="2266"/>
      <c r="BP1676" s="2266"/>
      <c r="BQ1676" s="2268" t="str">
        <f>'⑧一覧からの作成用データ（異動届）'!$K$60&amp;""</f>
        <v/>
      </c>
      <c r="BR1676" s="2259"/>
      <c r="BS1676" s="2260"/>
      <c r="BT1676" s="2271" t="s">
        <v>78</v>
      </c>
      <c r="BU1676" s="2272"/>
      <c r="BV1676" s="2272"/>
      <c r="BW1676" s="2272"/>
      <c r="BX1676" s="2272"/>
      <c r="BY1676" s="2272"/>
      <c r="BZ1676" s="2272"/>
      <c r="CA1676" s="2272"/>
      <c r="CB1676" s="2272"/>
      <c r="CC1676" s="2272"/>
      <c r="CD1676" s="2273"/>
      <c r="CE1676" s="76"/>
      <c r="CF1676" s="76"/>
      <c r="CG1676" s="77"/>
      <c r="CH1676" s="77"/>
      <c r="CN1676" s="85"/>
      <c r="CO1676" s="85"/>
      <c r="CP1676" s="85"/>
      <c r="CQ1676" s="85"/>
      <c r="CR1676" s="85"/>
      <c r="CS1676" s="85"/>
      <c r="CT1676" s="85"/>
      <c r="CU1676" s="85"/>
      <c r="CV1676" s="85"/>
    </row>
    <row r="1677" spans="1:100" ht="13.5" customHeight="1" x14ac:dyDescent="0.2">
      <c r="A1677" s="132" t="str">
        <f>+IF('⑧一覧からの作成用データ（異動届）'!$AC$60="印刷ＯＫ→",1,"")</f>
        <v/>
      </c>
      <c r="B1677" s="2413"/>
      <c r="C1677" s="2413"/>
      <c r="D1677" s="2396"/>
      <c r="E1677" s="2396"/>
      <c r="F1677" s="2413"/>
      <c r="G1677" s="2413"/>
      <c r="H1677" s="2396"/>
      <c r="I1677" s="2396"/>
      <c r="J1677" s="486"/>
      <c r="K1677" s="2344"/>
      <c r="L1677" s="2344"/>
      <c r="M1677" s="1559"/>
      <c r="N1677" s="2052"/>
      <c r="O1677" s="2052"/>
      <c r="P1677" s="2052"/>
      <c r="Q1677" s="2052"/>
      <c r="R1677" s="2054"/>
      <c r="S1677" s="2285"/>
      <c r="T1677" s="734"/>
      <c r="U1677" s="734"/>
      <c r="V1677" s="734"/>
      <c r="W1677" s="734"/>
      <c r="X1677" s="734"/>
      <c r="Y1677" s="734"/>
      <c r="Z1677" s="734"/>
      <c r="AA1677" s="734"/>
      <c r="AB1677" s="734"/>
      <c r="AC1677" s="734"/>
      <c r="AD1677" s="734"/>
      <c r="AE1677" s="734"/>
      <c r="AF1677" s="734"/>
      <c r="AG1677" s="734"/>
      <c r="AH1677" s="734"/>
      <c r="AI1677" s="734"/>
      <c r="AJ1677" s="734"/>
      <c r="AK1677" s="734"/>
      <c r="AL1677" s="734"/>
      <c r="AM1677" s="734"/>
      <c r="AN1677" s="2289"/>
      <c r="AO1677" s="2290"/>
      <c r="AP1677" s="2290"/>
      <c r="AQ1677" s="2290"/>
      <c r="AR1677" s="2291"/>
      <c r="AS1677" s="2296"/>
      <c r="AT1677" s="2297"/>
      <c r="AU1677" s="2297"/>
      <c r="AV1677" s="2249"/>
      <c r="AW1677" s="2300"/>
      <c r="AX1677" s="2297"/>
      <c r="AY1677" s="2297"/>
      <c r="AZ1677" s="2297"/>
      <c r="BA1677" s="2249"/>
      <c r="BB1677" s="2250"/>
      <c r="BC1677" s="2255"/>
      <c r="BD1677" s="2255"/>
      <c r="BE1677" s="2256"/>
      <c r="BF1677" s="2261"/>
      <c r="BG1677" s="2261"/>
      <c r="BH1677" s="2262"/>
      <c r="BI1677" s="2267"/>
      <c r="BJ1677" s="2267"/>
      <c r="BK1677" s="2267"/>
      <c r="BL1677" s="2267"/>
      <c r="BM1677" s="2267"/>
      <c r="BN1677" s="2267"/>
      <c r="BO1677" s="2267"/>
      <c r="BP1677" s="2267"/>
      <c r="BQ1677" s="2269"/>
      <c r="BR1677" s="2261"/>
      <c r="BS1677" s="2262"/>
      <c r="BT1677" s="2274"/>
      <c r="BU1677" s="2274"/>
      <c r="BV1677" s="2274"/>
      <c r="BW1677" s="2274"/>
      <c r="BX1677" s="2274"/>
      <c r="BY1677" s="2274"/>
      <c r="BZ1677" s="2274"/>
      <c r="CA1677" s="2274"/>
      <c r="CB1677" s="2274"/>
      <c r="CC1677" s="2274"/>
      <c r="CD1677" s="2275"/>
      <c r="CE1677" s="76"/>
      <c r="CF1677" s="76"/>
      <c r="CG1677" s="77"/>
      <c r="CH1677" s="77"/>
      <c r="CO1677" s="85"/>
      <c r="CP1677" s="85"/>
      <c r="CQ1677" s="85"/>
      <c r="CR1677" s="85"/>
      <c r="CS1677" s="85"/>
      <c r="CT1677" s="85"/>
      <c r="CU1677" s="85"/>
      <c r="CV1677" s="85"/>
    </row>
    <row r="1678" spans="1:100" ht="12.75" customHeight="1" thickBot="1" x14ac:dyDescent="0.25">
      <c r="A1678" s="132" t="str">
        <f>+IF('⑧一覧からの作成用データ（異動届）'!$AC$60="印刷ＯＫ→",1,"")</f>
        <v/>
      </c>
      <c r="B1678" s="2413"/>
      <c r="C1678" s="2413"/>
      <c r="D1678" s="2396"/>
      <c r="E1678" s="2396"/>
      <c r="F1678" s="2413"/>
      <c r="G1678" s="2413"/>
      <c r="H1678" s="2396"/>
      <c r="I1678" s="2396"/>
      <c r="J1678" s="486"/>
      <c r="K1678" s="2344"/>
      <c r="L1678" s="2344"/>
      <c r="M1678" s="2303" t="s">
        <v>456</v>
      </c>
      <c r="N1678" s="2304"/>
      <c r="O1678" s="2304"/>
      <c r="P1678" s="2304"/>
      <c r="Q1678" s="2304"/>
      <c r="R1678" s="2305"/>
      <c r="S1678" s="2312" t="str">
        <f>'⑧一覧からの作成用データ（異動届）'!$F$60&amp;""</f>
        <v/>
      </c>
      <c r="T1678" s="2313"/>
      <c r="U1678" s="2313"/>
      <c r="V1678" s="2313"/>
      <c r="W1678" s="2313"/>
      <c r="X1678" s="2313"/>
      <c r="Y1678" s="2313"/>
      <c r="Z1678" s="2313"/>
      <c r="AA1678" s="2313"/>
      <c r="AB1678" s="2313"/>
      <c r="AC1678" s="2313"/>
      <c r="AD1678" s="2313"/>
      <c r="AE1678" s="2313"/>
      <c r="AF1678" s="2313"/>
      <c r="AG1678" s="2313"/>
      <c r="AH1678" s="2313"/>
      <c r="AI1678" s="2313"/>
      <c r="AJ1678" s="2313"/>
      <c r="AK1678" s="2313"/>
      <c r="AL1678" s="2313"/>
      <c r="AM1678" s="2314"/>
      <c r="AN1678" s="2289"/>
      <c r="AO1678" s="2290"/>
      <c r="AP1678" s="2290"/>
      <c r="AQ1678" s="2290"/>
      <c r="AR1678" s="2291"/>
      <c r="AS1678" s="2298"/>
      <c r="AT1678" s="1567"/>
      <c r="AU1678" s="1567"/>
      <c r="AV1678" s="2251"/>
      <c r="AW1678" s="2301"/>
      <c r="AX1678" s="1567"/>
      <c r="AY1678" s="1567"/>
      <c r="AZ1678" s="1567"/>
      <c r="BA1678" s="2251"/>
      <c r="BB1678" s="2252"/>
      <c r="BC1678" s="2257"/>
      <c r="BD1678" s="2257"/>
      <c r="BE1678" s="2258"/>
      <c r="BF1678" s="2263"/>
      <c r="BG1678" s="2263"/>
      <c r="BH1678" s="2264"/>
      <c r="BI1678" s="2267"/>
      <c r="BJ1678" s="2267"/>
      <c r="BK1678" s="2267"/>
      <c r="BL1678" s="2267"/>
      <c r="BM1678" s="2267"/>
      <c r="BN1678" s="2267"/>
      <c r="BO1678" s="2267"/>
      <c r="BP1678" s="2267"/>
      <c r="BQ1678" s="2270"/>
      <c r="BR1678" s="2263"/>
      <c r="BS1678" s="2264"/>
      <c r="BT1678" s="2274"/>
      <c r="BU1678" s="2274"/>
      <c r="BV1678" s="2274"/>
      <c r="BW1678" s="2274"/>
      <c r="BX1678" s="2274"/>
      <c r="BY1678" s="2274"/>
      <c r="BZ1678" s="2274"/>
      <c r="CA1678" s="2274"/>
      <c r="CB1678" s="2274"/>
      <c r="CC1678" s="2274"/>
      <c r="CD1678" s="2275"/>
      <c r="CE1678" s="76"/>
      <c r="CF1678" s="76"/>
      <c r="CG1678" s="77"/>
      <c r="CH1678" s="77"/>
      <c r="CO1678" s="85"/>
      <c r="CP1678" s="85"/>
      <c r="CQ1678" s="85"/>
      <c r="CR1678" s="85"/>
      <c r="CS1678" s="85"/>
      <c r="CT1678" s="85"/>
      <c r="CU1678" s="85"/>
      <c r="CV1678" s="85"/>
    </row>
    <row r="1679" spans="1:100" ht="12.75" customHeight="1" x14ac:dyDescent="0.2">
      <c r="A1679" s="132" t="str">
        <f>+IF('⑧一覧からの作成用データ（異動届）'!$AC$60="印刷ＯＫ→",1,"")</f>
        <v/>
      </c>
      <c r="B1679" s="2413"/>
      <c r="C1679" s="2413"/>
      <c r="D1679" s="2396"/>
      <c r="E1679" s="2396"/>
      <c r="F1679" s="2413"/>
      <c r="G1679" s="2413"/>
      <c r="H1679" s="2396"/>
      <c r="I1679" s="2396"/>
      <c r="J1679" s="486"/>
      <c r="K1679" s="2344"/>
      <c r="L1679" s="2344"/>
      <c r="M1679" s="2306"/>
      <c r="N1679" s="2307"/>
      <c r="O1679" s="2307"/>
      <c r="P1679" s="2307"/>
      <c r="Q1679" s="2307"/>
      <c r="R1679" s="2308"/>
      <c r="S1679" s="1568"/>
      <c r="T1679" s="1569"/>
      <c r="U1679" s="1569"/>
      <c r="V1679" s="1569"/>
      <c r="W1679" s="1569"/>
      <c r="X1679" s="1569"/>
      <c r="Y1679" s="1569"/>
      <c r="Z1679" s="1569"/>
      <c r="AA1679" s="1569"/>
      <c r="AB1679" s="1569"/>
      <c r="AC1679" s="1569"/>
      <c r="AD1679" s="1569"/>
      <c r="AE1679" s="1569"/>
      <c r="AF1679" s="1569"/>
      <c r="AG1679" s="1569"/>
      <c r="AH1679" s="1569"/>
      <c r="AI1679" s="1569"/>
      <c r="AJ1679" s="1569"/>
      <c r="AK1679" s="1569"/>
      <c r="AL1679" s="1569"/>
      <c r="AM1679" s="1725"/>
      <c r="AN1679" s="2289"/>
      <c r="AO1679" s="2290"/>
      <c r="AP1679" s="2290"/>
      <c r="AQ1679" s="2290"/>
      <c r="AR1679" s="2291"/>
      <c r="AS1679" s="2295" t="str">
        <f>'⑧一覧からの作成用データ（異動届）'!$O$60&amp;""</f>
        <v/>
      </c>
      <c r="AT1679" s="1566"/>
      <c r="AU1679" s="1566"/>
      <c r="AV1679" s="2247" t="s">
        <v>81</v>
      </c>
      <c r="AW1679" s="2299"/>
      <c r="AX1679" s="1566" t="str">
        <f>'⑧一覧からの作成用データ（異動届）'!V60&amp;""</f>
        <v>5</v>
      </c>
      <c r="AY1679" s="1566"/>
      <c r="AZ1679" s="1566"/>
      <c r="BA1679" s="2247" t="s">
        <v>81</v>
      </c>
      <c r="BB1679" s="2248"/>
      <c r="BC1679" s="2351" t="str">
        <f>'⑧一覧からの作成用データ（異動届）'!$S$60&amp;"月"</f>
        <v>月</v>
      </c>
      <c r="BD1679" s="2352"/>
      <c r="BE1679" s="2353"/>
      <c r="BF1679" s="2360" t="s">
        <v>108</v>
      </c>
      <c r="BG1679" s="2361"/>
      <c r="BH1679" s="2361"/>
      <c r="BI1679" s="2267"/>
      <c r="BJ1679" s="2267"/>
      <c r="BK1679" s="2267"/>
      <c r="BL1679" s="2267"/>
      <c r="BM1679" s="2267"/>
      <c r="BN1679" s="2267"/>
      <c r="BO1679" s="2267"/>
      <c r="BP1679" s="2267"/>
      <c r="BQ1679" s="2364" t="s">
        <v>497</v>
      </c>
      <c r="BR1679" s="2365"/>
      <c r="BS1679" s="2365"/>
      <c r="BT1679" s="2274"/>
      <c r="BU1679" s="2274"/>
      <c r="BV1679" s="2274"/>
      <c r="BW1679" s="2274"/>
      <c r="BX1679" s="2274"/>
      <c r="BY1679" s="2274"/>
      <c r="BZ1679" s="2274"/>
      <c r="CA1679" s="2274"/>
      <c r="CB1679" s="2274"/>
      <c r="CC1679" s="2274"/>
      <c r="CD1679" s="2275"/>
      <c r="CE1679" s="76"/>
      <c r="CF1679" s="76"/>
      <c r="CG1679" s="77"/>
      <c r="CH1679" s="77"/>
      <c r="CO1679" s="85"/>
      <c r="CP1679" s="85"/>
      <c r="CQ1679" s="85"/>
      <c r="CR1679" s="85"/>
      <c r="CS1679" s="85"/>
      <c r="CT1679" s="85"/>
      <c r="CU1679" s="85"/>
      <c r="CV1679" s="85"/>
    </row>
    <row r="1680" spans="1:100" ht="12.75" customHeight="1" x14ac:dyDescent="0.2">
      <c r="A1680" s="132" t="str">
        <f>+IF('⑧一覧からの作成用データ（異動届）'!$AC$60="印刷ＯＫ→",1,"")</f>
        <v/>
      </c>
      <c r="B1680" s="2413"/>
      <c r="C1680" s="2413"/>
      <c r="D1680" s="2396"/>
      <c r="E1680" s="2396"/>
      <c r="F1680" s="2413"/>
      <c r="G1680" s="2413"/>
      <c r="H1680" s="2396"/>
      <c r="I1680" s="2396"/>
      <c r="J1680" s="486"/>
      <c r="K1680" s="2344"/>
      <c r="L1680" s="2344"/>
      <c r="M1680" s="2309"/>
      <c r="N1680" s="2310"/>
      <c r="O1680" s="2310"/>
      <c r="P1680" s="2310"/>
      <c r="Q1680" s="2310"/>
      <c r="R1680" s="2311"/>
      <c r="S1680" s="1570"/>
      <c r="T1680" s="1571"/>
      <c r="U1680" s="1571"/>
      <c r="V1680" s="1571"/>
      <c r="W1680" s="1571"/>
      <c r="X1680" s="1571"/>
      <c r="Y1680" s="1571"/>
      <c r="Z1680" s="1571"/>
      <c r="AA1680" s="1571"/>
      <c r="AB1680" s="1571"/>
      <c r="AC1680" s="1571"/>
      <c r="AD1680" s="1571"/>
      <c r="AE1680" s="1571"/>
      <c r="AF1680" s="1571"/>
      <c r="AG1680" s="1571"/>
      <c r="AH1680" s="1571"/>
      <c r="AI1680" s="1571"/>
      <c r="AJ1680" s="1571"/>
      <c r="AK1680" s="1571"/>
      <c r="AL1680" s="1571"/>
      <c r="AM1680" s="1726"/>
      <c r="AN1680" s="2289"/>
      <c r="AO1680" s="2290"/>
      <c r="AP1680" s="2290"/>
      <c r="AQ1680" s="2290"/>
      <c r="AR1680" s="2291"/>
      <c r="AS1680" s="2296"/>
      <c r="AT1680" s="2297"/>
      <c r="AU1680" s="2297"/>
      <c r="AV1680" s="2249"/>
      <c r="AW1680" s="2300"/>
      <c r="AX1680" s="2297"/>
      <c r="AY1680" s="2297"/>
      <c r="AZ1680" s="2297"/>
      <c r="BA1680" s="2249"/>
      <c r="BB1680" s="2250"/>
      <c r="BC1680" s="2354"/>
      <c r="BD1680" s="2355"/>
      <c r="BE1680" s="2356"/>
      <c r="BF1680" s="2362"/>
      <c r="BG1680" s="2363"/>
      <c r="BH1680" s="2363"/>
      <c r="BI1680" s="2267"/>
      <c r="BJ1680" s="2267"/>
      <c r="BK1680" s="2267"/>
      <c r="BL1680" s="2267"/>
      <c r="BM1680" s="2267"/>
      <c r="BN1680" s="2267"/>
      <c r="BO1680" s="2267"/>
      <c r="BP1680" s="2267"/>
      <c r="BQ1680" s="2366"/>
      <c r="BR1680" s="2367"/>
      <c r="BS1680" s="2367"/>
      <c r="BT1680" s="2274"/>
      <c r="BU1680" s="2274"/>
      <c r="BV1680" s="2274"/>
      <c r="BW1680" s="2274"/>
      <c r="BX1680" s="2274"/>
      <c r="BY1680" s="2274"/>
      <c r="BZ1680" s="2274"/>
      <c r="CA1680" s="2274"/>
      <c r="CB1680" s="2274"/>
      <c r="CC1680" s="2274"/>
      <c r="CD1680" s="2275"/>
      <c r="CE1680" s="76"/>
      <c r="CF1680" s="76"/>
      <c r="CG1680" s="77"/>
      <c r="CH1680" s="77"/>
      <c r="CN1680" s="85"/>
      <c r="CO1680" s="85"/>
      <c r="CP1680" s="85"/>
      <c r="CQ1680" s="85"/>
      <c r="CR1680" s="85"/>
      <c r="CS1680" s="85"/>
      <c r="CT1680" s="87"/>
      <c r="CU1680" s="85"/>
      <c r="CV1680" s="85"/>
    </row>
    <row r="1681" spans="1:100" ht="12.75" customHeight="1" x14ac:dyDescent="0.2">
      <c r="A1681" s="132" t="str">
        <f>+IF('⑧一覧からの作成用データ（異動届）'!$AC$60="印刷ＯＫ→",1,"")</f>
        <v/>
      </c>
      <c r="B1681" s="2413"/>
      <c r="C1681" s="2413"/>
      <c r="D1681" s="2396"/>
      <c r="E1681" s="2396"/>
      <c r="F1681" s="2413"/>
      <c r="G1681" s="2413"/>
      <c r="H1681" s="2396"/>
      <c r="I1681" s="2396"/>
      <c r="J1681" s="486"/>
      <c r="K1681" s="2344"/>
      <c r="L1681" s="2344"/>
      <c r="M1681" s="697" t="s">
        <v>5</v>
      </c>
      <c r="N1681" s="2051"/>
      <c r="O1681" s="2051"/>
      <c r="P1681" s="2051"/>
      <c r="Q1681" s="2051"/>
      <c r="R1681" s="2053"/>
      <c r="S1681" s="2370" t="str">
        <f>'⑧一覧からの作成用データ（異動届）'!$G$60&amp;""</f>
        <v/>
      </c>
      <c r="T1681" s="2371"/>
      <c r="U1681" s="2371"/>
      <c r="V1681" s="2371"/>
      <c r="W1681" s="2371"/>
      <c r="X1681" s="2371"/>
      <c r="Y1681" s="2371"/>
      <c r="Z1681" s="2371"/>
      <c r="AA1681" s="2371"/>
      <c r="AB1681" s="2371"/>
      <c r="AC1681" s="2371"/>
      <c r="AD1681" s="2371"/>
      <c r="AE1681" s="2371"/>
      <c r="AF1681" s="2371"/>
      <c r="AG1681" s="2371"/>
      <c r="AH1681" s="2371"/>
      <c r="AI1681" s="2371"/>
      <c r="AJ1681" s="2371"/>
      <c r="AK1681" s="2371"/>
      <c r="AL1681" s="2371"/>
      <c r="AM1681" s="2371"/>
      <c r="AN1681" s="2289"/>
      <c r="AO1681" s="2290"/>
      <c r="AP1681" s="2290"/>
      <c r="AQ1681" s="2290"/>
      <c r="AR1681" s="2291"/>
      <c r="AS1681" s="2298"/>
      <c r="AT1681" s="1567"/>
      <c r="AU1681" s="1567"/>
      <c r="AV1681" s="2251"/>
      <c r="AW1681" s="2301"/>
      <c r="AX1681" s="1567"/>
      <c r="AY1681" s="1567"/>
      <c r="AZ1681" s="1567"/>
      <c r="BA1681" s="2251"/>
      <c r="BB1681" s="2252"/>
      <c r="BC1681" s="2357"/>
      <c r="BD1681" s="2358"/>
      <c r="BE1681" s="2359"/>
      <c r="BF1681" s="2362"/>
      <c r="BG1681" s="2363"/>
      <c r="BH1681" s="2363"/>
      <c r="BI1681" s="2267"/>
      <c r="BJ1681" s="2267"/>
      <c r="BK1681" s="2267"/>
      <c r="BL1681" s="2267"/>
      <c r="BM1681" s="2267"/>
      <c r="BN1681" s="2267"/>
      <c r="BO1681" s="2267"/>
      <c r="BP1681" s="2267"/>
      <c r="BQ1681" s="2366"/>
      <c r="BR1681" s="2367"/>
      <c r="BS1681" s="2367"/>
      <c r="BT1681" s="2274"/>
      <c r="BU1681" s="2274"/>
      <c r="BV1681" s="2274"/>
      <c r="BW1681" s="2274"/>
      <c r="BX1681" s="2274"/>
      <c r="BY1681" s="2274"/>
      <c r="BZ1681" s="2274"/>
      <c r="CA1681" s="2274"/>
      <c r="CB1681" s="2274"/>
      <c r="CC1681" s="2274"/>
      <c r="CD1681" s="2275"/>
      <c r="CE1681" s="76"/>
      <c r="CF1681" s="76"/>
      <c r="CG1681" s="77"/>
      <c r="CH1681" s="77"/>
      <c r="CN1681" s="85"/>
      <c r="CO1681" s="85"/>
      <c r="CP1681" s="85"/>
      <c r="CQ1681" s="85"/>
      <c r="CR1681" s="85"/>
      <c r="CS1681" s="85"/>
      <c r="CT1681" s="85"/>
      <c r="CU1681" s="85"/>
      <c r="CV1681" s="85"/>
    </row>
    <row r="1682" spans="1:100" ht="12.75" customHeight="1" x14ac:dyDescent="0.2">
      <c r="A1682" s="132" t="str">
        <f>+IF('⑧一覧からの作成用データ（異動届）'!$AC$60="印刷ＯＫ→",1,"")</f>
        <v/>
      </c>
      <c r="B1682" s="2413"/>
      <c r="C1682" s="2413"/>
      <c r="D1682" s="2396"/>
      <c r="E1682" s="2396"/>
      <c r="F1682" s="2413"/>
      <c r="G1682" s="2413"/>
      <c r="H1682" s="2396"/>
      <c r="I1682" s="2396"/>
      <c r="J1682" s="486"/>
      <c r="K1682" s="2344"/>
      <c r="L1682" s="2344"/>
      <c r="M1682" s="2165"/>
      <c r="N1682" s="1564"/>
      <c r="O1682" s="1564"/>
      <c r="P1682" s="1564"/>
      <c r="Q1682" s="1564"/>
      <c r="R1682" s="1565"/>
      <c r="S1682" s="2372"/>
      <c r="T1682" s="2373"/>
      <c r="U1682" s="2373"/>
      <c r="V1682" s="2373"/>
      <c r="W1682" s="2373"/>
      <c r="X1682" s="2373"/>
      <c r="Y1682" s="2373"/>
      <c r="Z1682" s="2373"/>
      <c r="AA1682" s="2373"/>
      <c r="AB1682" s="2373"/>
      <c r="AC1682" s="2373"/>
      <c r="AD1682" s="2373"/>
      <c r="AE1682" s="2373"/>
      <c r="AF1682" s="2373"/>
      <c r="AG1682" s="2373"/>
      <c r="AH1682" s="2373"/>
      <c r="AI1682" s="2373"/>
      <c r="AJ1682" s="2373"/>
      <c r="AK1682" s="2373"/>
      <c r="AL1682" s="2373"/>
      <c r="AM1682" s="2373"/>
      <c r="AN1682" s="2289"/>
      <c r="AO1682" s="2290"/>
      <c r="AP1682" s="2290"/>
      <c r="AQ1682" s="2290"/>
      <c r="AR1682" s="2291"/>
      <c r="AS1682" s="2376" t="str">
        <f>TEXT('⑧一覧からの作成用データ（異動届）'!$P$60,"#,##0")&amp;""</f>
        <v>0</v>
      </c>
      <c r="AT1682" s="2376"/>
      <c r="AU1682" s="2376"/>
      <c r="AV1682" s="2376"/>
      <c r="AW1682" s="2376"/>
      <c r="AX1682" s="2232" t="str">
        <f>TEXT('⑧一覧からの作成用データ（異動届）'!$W$60,"#,##0")&amp;""</f>
        <v>左記（ア）（イ）を入力してください</v>
      </c>
      <c r="AY1682" s="2232"/>
      <c r="AZ1682" s="2232"/>
      <c r="BA1682" s="2232"/>
      <c r="BB1682" s="2233"/>
      <c r="BC1682" s="2238" t="str">
        <f>'⑧一覧からの作成用データ（異動届）'!$T$60&amp;"日"</f>
        <v>日</v>
      </c>
      <c r="BD1682" s="2239"/>
      <c r="BE1682" s="2240"/>
      <c r="BF1682" s="2362"/>
      <c r="BG1682" s="2363"/>
      <c r="BH1682" s="2363"/>
      <c r="BI1682" s="2267"/>
      <c r="BJ1682" s="2267"/>
      <c r="BK1682" s="2267"/>
      <c r="BL1682" s="2267"/>
      <c r="BM1682" s="2267"/>
      <c r="BN1682" s="2267"/>
      <c r="BO1682" s="2267"/>
      <c r="BP1682" s="2267"/>
      <c r="BQ1682" s="2366"/>
      <c r="BR1682" s="2367"/>
      <c r="BS1682" s="2367"/>
      <c r="BT1682" s="2274"/>
      <c r="BU1682" s="2274"/>
      <c r="BV1682" s="2274"/>
      <c r="BW1682" s="2274"/>
      <c r="BX1682" s="2274"/>
      <c r="BY1682" s="2274"/>
      <c r="BZ1682" s="2274"/>
      <c r="CA1682" s="2274"/>
      <c r="CB1682" s="2274"/>
      <c r="CC1682" s="2274"/>
      <c r="CD1682" s="2275"/>
      <c r="CE1682" s="76"/>
      <c r="CF1682" s="76"/>
      <c r="CG1682" s="77"/>
      <c r="CH1682" s="77"/>
      <c r="CN1682" s="85"/>
      <c r="CO1682" s="85"/>
      <c r="CP1682" s="85"/>
      <c r="CQ1682" s="85"/>
      <c r="CR1682" s="85"/>
      <c r="CS1682" s="85"/>
      <c r="CT1682" s="85"/>
      <c r="CU1682" s="85"/>
      <c r="CV1682" s="85"/>
    </row>
    <row r="1683" spans="1:100" ht="12.75" customHeight="1" x14ac:dyDescent="0.2">
      <c r="A1683" s="132" t="str">
        <f>+IF('⑧一覧からの作成用データ（異動届）'!$AC$60="印刷ＯＫ→",1,"")</f>
        <v/>
      </c>
      <c r="B1683" s="2413"/>
      <c r="C1683" s="2413"/>
      <c r="D1683" s="2396"/>
      <c r="E1683" s="2396"/>
      <c r="F1683" s="2413"/>
      <c r="G1683" s="2413"/>
      <c r="H1683" s="2396"/>
      <c r="I1683" s="2396"/>
      <c r="J1683" s="486"/>
      <c r="K1683" s="2344"/>
      <c r="L1683" s="2344"/>
      <c r="M1683" s="2165"/>
      <c r="N1683" s="1564"/>
      <c r="O1683" s="1564"/>
      <c r="P1683" s="1564"/>
      <c r="Q1683" s="1564"/>
      <c r="R1683" s="1565"/>
      <c r="S1683" s="2372"/>
      <c r="T1683" s="2373"/>
      <c r="U1683" s="2373"/>
      <c r="V1683" s="2373"/>
      <c r="W1683" s="2373"/>
      <c r="X1683" s="2373"/>
      <c r="Y1683" s="2373"/>
      <c r="Z1683" s="2373"/>
      <c r="AA1683" s="2373"/>
      <c r="AB1683" s="2373"/>
      <c r="AC1683" s="2373"/>
      <c r="AD1683" s="2373"/>
      <c r="AE1683" s="2373"/>
      <c r="AF1683" s="2373"/>
      <c r="AG1683" s="2373"/>
      <c r="AH1683" s="2373"/>
      <c r="AI1683" s="2373"/>
      <c r="AJ1683" s="2373"/>
      <c r="AK1683" s="2373"/>
      <c r="AL1683" s="2373"/>
      <c r="AM1683" s="2373"/>
      <c r="AN1683" s="2289"/>
      <c r="AO1683" s="2290"/>
      <c r="AP1683" s="2290"/>
      <c r="AQ1683" s="2290"/>
      <c r="AR1683" s="2291"/>
      <c r="AS1683" s="2376"/>
      <c r="AT1683" s="2376"/>
      <c r="AU1683" s="2376"/>
      <c r="AV1683" s="2376"/>
      <c r="AW1683" s="2376"/>
      <c r="AX1683" s="2234"/>
      <c r="AY1683" s="2234"/>
      <c r="AZ1683" s="2234"/>
      <c r="BA1683" s="2234"/>
      <c r="BB1683" s="2235"/>
      <c r="BC1683" s="2241"/>
      <c r="BD1683" s="2242"/>
      <c r="BE1683" s="2243"/>
      <c r="BF1683" s="2278" t="s">
        <v>458</v>
      </c>
      <c r="BG1683" s="2280" t="s">
        <v>107</v>
      </c>
      <c r="BH1683" s="2280"/>
      <c r="BI1683" s="2280"/>
      <c r="BJ1683" s="2280"/>
      <c r="BK1683" s="2280"/>
      <c r="BL1683" s="2280"/>
      <c r="BM1683" s="2280"/>
      <c r="BN1683" s="2280"/>
      <c r="BO1683" s="610"/>
      <c r="BP1683" s="2281" t="s">
        <v>459</v>
      </c>
      <c r="BQ1683" s="2366"/>
      <c r="BR1683" s="2367"/>
      <c r="BS1683" s="2367"/>
      <c r="BT1683" s="2274"/>
      <c r="BU1683" s="2274"/>
      <c r="BV1683" s="2274"/>
      <c r="BW1683" s="2274"/>
      <c r="BX1683" s="2274"/>
      <c r="BY1683" s="2274"/>
      <c r="BZ1683" s="2274"/>
      <c r="CA1683" s="2274"/>
      <c r="CB1683" s="2274"/>
      <c r="CC1683" s="2274"/>
      <c r="CD1683" s="2275"/>
      <c r="CE1683" s="76"/>
      <c r="CF1683" s="76"/>
      <c r="CG1683" s="88"/>
      <c r="CH1683" s="88"/>
      <c r="CN1683" s="85"/>
      <c r="CO1683" s="85"/>
      <c r="CP1683" s="85"/>
      <c r="CQ1683" s="85"/>
      <c r="CR1683" s="85"/>
      <c r="CS1683" s="85"/>
      <c r="CT1683" s="85"/>
      <c r="CU1683" s="85"/>
      <c r="CV1683" s="85"/>
    </row>
    <row r="1684" spans="1:100" ht="12.75" customHeight="1" thickBot="1" x14ac:dyDescent="0.25">
      <c r="A1684" s="132" t="str">
        <f>+IF('⑧一覧からの作成用データ（異動届）'!$AC$60="印刷ＯＫ→",1,"")</f>
        <v/>
      </c>
      <c r="B1684" s="2413"/>
      <c r="C1684" s="2413"/>
      <c r="D1684" s="2396"/>
      <c r="E1684" s="2396"/>
      <c r="F1684" s="2413"/>
      <c r="G1684" s="2413"/>
      <c r="H1684" s="2396"/>
      <c r="I1684" s="2396"/>
      <c r="J1684" s="486"/>
      <c r="K1684" s="2344"/>
      <c r="L1684" s="2344"/>
      <c r="M1684" s="1559"/>
      <c r="N1684" s="2052"/>
      <c r="O1684" s="2052"/>
      <c r="P1684" s="2052"/>
      <c r="Q1684" s="2052"/>
      <c r="R1684" s="2054"/>
      <c r="S1684" s="2374"/>
      <c r="T1684" s="2375"/>
      <c r="U1684" s="2375"/>
      <c r="V1684" s="2375"/>
      <c r="W1684" s="2375"/>
      <c r="X1684" s="2375"/>
      <c r="Y1684" s="2375"/>
      <c r="Z1684" s="2375"/>
      <c r="AA1684" s="2375"/>
      <c r="AB1684" s="2375"/>
      <c r="AC1684" s="2375"/>
      <c r="AD1684" s="2375"/>
      <c r="AE1684" s="2375"/>
      <c r="AF1684" s="2375"/>
      <c r="AG1684" s="2375"/>
      <c r="AH1684" s="2375"/>
      <c r="AI1684" s="2375"/>
      <c r="AJ1684" s="2375"/>
      <c r="AK1684" s="2375"/>
      <c r="AL1684" s="2375"/>
      <c r="AM1684" s="2375"/>
      <c r="AN1684" s="2292"/>
      <c r="AO1684" s="2293"/>
      <c r="AP1684" s="2293"/>
      <c r="AQ1684" s="2293"/>
      <c r="AR1684" s="2294"/>
      <c r="AS1684" s="2377"/>
      <c r="AT1684" s="2377"/>
      <c r="AU1684" s="2377"/>
      <c r="AV1684" s="2377"/>
      <c r="AW1684" s="2377"/>
      <c r="AX1684" s="2236"/>
      <c r="AY1684" s="2236"/>
      <c r="AZ1684" s="2236"/>
      <c r="BA1684" s="2236"/>
      <c r="BB1684" s="2237"/>
      <c r="BC1684" s="2244"/>
      <c r="BD1684" s="2245"/>
      <c r="BE1684" s="2246"/>
      <c r="BF1684" s="2279"/>
      <c r="BG1684" s="2283"/>
      <c r="BH1684" s="2283"/>
      <c r="BI1684" s="2283"/>
      <c r="BJ1684" s="2283"/>
      <c r="BK1684" s="2283"/>
      <c r="BL1684" s="2283"/>
      <c r="BM1684" s="2283"/>
      <c r="BN1684" s="2283"/>
      <c r="BO1684" s="611"/>
      <c r="BP1684" s="2282"/>
      <c r="BQ1684" s="2368"/>
      <c r="BR1684" s="2369"/>
      <c r="BS1684" s="2369"/>
      <c r="BT1684" s="2276"/>
      <c r="BU1684" s="2276"/>
      <c r="BV1684" s="2276"/>
      <c r="BW1684" s="2276"/>
      <c r="BX1684" s="2276"/>
      <c r="BY1684" s="2276"/>
      <c r="BZ1684" s="2276"/>
      <c r="CA1684" s="2276"/>
      <c r="CB1684" s="2276"/>
      <c r="CC1684" s="2276"/>
      <c r="CD1684" s="2277"/>
      <c r="CE1684" s="89"/>
      <c r="CF1684" s="89"/>
      <c r="CG1684" s="88"/>
      <c r="CH1684" s="88"/>
      <c r="CN1684" s="85"/>
      <c r="CO1684" s="85"/>
      <c r="CP1684" s="85"/>
      <c r="CQ1684" s="85"/>
      <c r="CR1684" s="85"/>
      <c r="CS1684" s="85"/>
      <c r="CT1684" s="85"/>
      <c r="CU1684" s="85"/>
      <c r="CV1684" s="85"/>
    </row>
    <row r="1685" spans="1:100" ht="6.75" customHeight="1" x14ac:dyDescent="0.2">
      <c r="A1685" s="132" t="str">
        <f>+IF('⑧一覧からの作成用データ（異動届）'!$AC$60="印刷ＯＫ→",1,"")</f>
        <v/>
      </c>
      <c r="B1685" s="2413"/>
      <c r="C1685" s="2413"/>
      <c r="D1685" s="2396"/>
      <c r="E1685" s="2396"/>
      <c r="F1685" s="2413"/>
      <c r="G1685" s="2413"/>
      <c r="H1685" s="2396"/>
      <c r="I1685" s="2396"/>
      <c r="J1685" s="486"/>
      <c r="K1685" s="2211" t="s">
        <v>308</v>
      </c>
      <c r="L1685" s="2211"/>
      <c r="M1685" s="2211"/>
      <c r="N1685" s="2211"/>
      <c r="O1685" s="2211"/>
      <c r="P1685" s="2211"/>
      <c r="Q1685" s="2211"/>
      <c r="R1685" s="2211"/>
      <c r="S1685" s="2211"/>
      <c r="T1685" s="2211"/>
      <c r="U1685" s="2211"/>
      <c r="V1685" s="2211"/>
      <c r="W1685" s="2211"/>
      <c r="X1685" s="2211"/>
      <c r="Y1685" s="2211"/>
      <c r="Z1685" s="2211"/>
      <c r="AA1685" s="2211"/>
      <c r="AB1685" s="2211"/>
      <c r="AC1685" s="2211"/>
      <c r="AD1685" s="2211"/>
      <c r="AE1685" s="2211"/>
      <c r="AF1685" s="2211"/>
      <c r="AG1685" s="2211"/>
      <c r="AH1685" s="2211"/>
      <c r="AI1685" s="2211"/>
      <c r="AJ1685" s="2211"/>
      <c r="AK1685" s="2211"/>
      <c r="AL1685" s="2211"/>
      <c r="AM1685" s="2211"/>
      <c r="AN1685" s="2212"/>
      <c r="AO1685" s="2212"/>
      <c r="AP1685" s="2212"/>
      <c r="AQ1685" s="2212"/>
      <c r="AR1685" s="2212"/>
      <c r="AS1685" s="2212"/>
      <c r="AT1685" s="2212"/>
      <c r="AU1685" s="2212"/>
      <c r="AV1685" s="2212"/>
      <c r="AW1685" s="2212"/>
      <c r="AX1685" s="2212"/>
      <c r="AY1685" s="2212"/>
      <c r="AZ1685" s="2212"/>
      <c r="BA1685" s="2212"/>
      <c r="BB1685" s="2212"/>
      <c r="BC1685" s="2212"/>
      <c r="BD1685" s="2212"/>
      <c r="BE1685" s="2212"/>
      <c r="BF1685" s="2211"/>
      <c r="BG1685" s="76"/>
      <c r="BH1685" s="76"/>
      <c r="BI1685" s="76"/>
      <c r="BJ1685" s="76"/>
      <c r="BK1685" s="76"/>
      <c r="BL1685" s="76"/>
      <c r="BM1685" s="76"/>
      <c r="BN1685" s="76"/>
      <c r="BO1685" s="76"/>
      <c r="BP1685" s="76"/>
      <c r="BQ1685" s="76"/>
      <c r="BR1685" s="76"/>
      <c r="BS1685" s="76"/>
      <c r="BT1685" s="76"/>
      <c r="BU1685" s="76"/>
      <c r="BV1685" s="76"/>
      <c r="BW1685" s="76"/>
      <c r="BX1685" s="76"/>
      <c r="BY1685" s="76"/>
      <c r="BZ1685" s="76"/>
      <c r="CA1685" s="76"/>
      <c r="CB1685" s="89"/>
      <c r="CC1685" s="89"/>
      <c r="CD1685" s="89"/>
      <c r="CE1685" s="89"/>
      <c r="CF1685" s="89"/>
      <c r="CG1685" s="88"/>
      <c r="CH1685" s="88"/>
      <c r="CN1685" s="85"/>
      <c r="CO1685" s="85"/>
      <c r="CP1685" s="85"/>
      <c r="CQ1685" s="85"/>
      <c r="CR1685" s="85"/>
      <c r="CS1685" s="85"/>
      <c r="CT1685" s="85"/>
      <c r="CU1685" s="85"/>
      <c r="CV1685" s="85"/>
    </row>
    <row r="1686" spans="1:100" ht="16.5" customHeight="1" thickBot="1" x14ac:dyDescent="0.25">
      <c r="A1686" s="132" t="str">
        <f>+IF('⑧一覧からの作成用データ（異動届）'!$AC$60="印刷ＯＫ→",1,"")</f>
        <v/>
      </c>
      <c r="B1686" s="2413"/>
      <c r="C1686" s="2413"/>
      <c r="D1686" s="2396"/>
      <c r="E1686" s="2396"/>
      <c r="F1686" s="2413"/>
      <c r="G1686" s="2413"/>
      <c r="H1686" s="2396"/>
      <c r="I1686" s="2396"/>
      <c r="J1686" s="486"/>
      <c r="K1686" s="2212"/>
      <c r="L1686" s="2212"/>
      <c r="M1686" s="2212"/>
      <c r="N1686" s="2212"/>
      <c r="O1686" s="2212"/>
      <c r="P1686" s="2212"/>
      <c r="Q1686" s="2212"/>
      <c r="R1686" s="2212"/>
      <c r="S1686" s="2212"/>
      <c r="T1686" s="2212"/>
      <c r="U1686" s="2212"/>
      <c r="V1686" s="2212"/>
      <c r="W1686" s="2212"/>
      <c r="X1686" s="2212"/>
      <c r="Y1686" s="2212"/>
      <c r="Z1686" s="2212"/>
      <c r="AA1686" s="2212"/>
      <c r="AB1686" s="2212"/>
      <c r="AC1686" s="2212"/>
      <c r="AD1686" s="2212"/>
      <c r="AE1686" s="2212"/>
      <c r="AF1686" s="2212"/>
      <c r="AG1686" s="2212"/>
      <c r="AH1686" s="2212"/>
      <c r="AI1686" s="2212"/>
      <c r="AJ1686" s="2212"/>
      <c r="AK1686" s="2212"/>
      <c r="AL1686" s="2212"/>
      <c r="AM1686" s="2212"/>
      <c r="AN1686" s="2212"/>
      <c r="AO1686" s="2212"/>
      <c r="AP1686" s="2212"/>
      <c r="AQ1686" s="2212"/>
      <c r="AR1686" s="2212"/>
      <c r="AS1686" s="2212"/>
      <c r="AT1686" s="2212"/>
      <c r="AU1686" s="2212"/>
      <c r="AV1686" s="2212"/>
      <c r="AW1686" s="2212"/>
      <c r="AX1686" s="2212"/>
      <c r="AY1686" s="2212"/>
      <c r="AZ1686" s="2212"/>
      <c r="BA1686" s="2212"/>
      <c r="BB1686" s="2212"/>
      <c r="BC1686" s="2212"/>
      <c r="BD1686" s="2212"/>
      <c r="BE1686" s="2212"/>
      <c r="BF1686" s="2212"/>
      <c r="BG1686" s="89"/>
      <c r="BH1686" s="89"/>
      <c r="BI1686" s="89"/>
      <c r="BJ1686" s="89"/>
      <c r="BK1686" s="89"/>
      <c r="BL1686" s="89"/>
      <c r="BM1686" s="89"/>
      <c r="BN1686" s="89"/>
      <c r="BO1686" s="89"/>
      <c r="BP1686" s="89"/>
      <c r="BQ1686" s="89"/>
      <c r="BR1686" s="89"/>
      <c r="BS1686" s="89"/>
      <c r="BT1686" s="89"/>
      <c r="BU1686" s="89"/>
      <c r="BV1686" s="89"/>
      <c r="BW1686" s="89"/>
      <c r="BX1686" s="89"/>
      <c r="BY1686" s="89"/>
      <c r="BZ1686" s="89"/>
      <c r="CA1686" s="89"/>
      <c r="CB1686" s="89"/>
      <c r="CC1686" s="89"/>
      <c r="CD1686" s="89"/>
      <c r="CE1686" s="89"/>
      <c r="CF1686" s="89"/>
      <c r="CG1686" s="77"/>
      <c r="CH1686" s="77"/>
      <c r="CN1686" s="85"/>
      <c r="CO1686" s="85"/>
      <c r="CP1686" s="85"/>
      <c r="CQ1686" s="85"/>
      <c r="CR1686" s="85"/>
      <c r="CS1686" s="85"/>
      <c r="CT1686" s="85"/>
      <c r="CU1686" s="85"/>
      <c r="CV1686" s="85"/>
    </row>
    <row r="1687" spans="1:100" ht="16.5" customHeight="1" x14ac:dyDescent="0.2">
      <c r="A1687" s="132" t="str">
        <f>+IF('⑧一覧からの作成用データ（異動届）'!$AC$60="印刷ＯＫ→",1,"")</f>
        <v/>
      </c>
      <c r="B1687" s="2413"/>
      <c r="C1687" s="2413"/>
      <c r="D1687" s="2396"/>
      <c r="E1687" s="2396"/>
      <c r="F1687" s="2413"/>
      <c r="G1687" s="2413"/>
      <c r="H1687" s="2396"/>
      <c r="I1687" s="2396"/>
      <c r="J1687" s="486"/>
      <c r="K1687" s="2213" t="s">
        <v>35</v>
      </c>
      <c r="L1687" s="2213"/>
      <c r="M1687" s="2213"/>
      <c r="N1687" s="1692" t="s">
        <v>460</v>
      </c>
      <c r="O1687" s="1693"/>
      <c r="P1687" s="1693"/>
      <c r="Q1687" s="1693"/>
      <c r="R1687" s="1693"/>
      <c r="S1687" s="1693"/>
      <c r="T1687" s="1693"/>
      <c r="U1687" s="2214"/>
      <c r="V1687" s="2215"/>
      <c r="W1687" s="2215"/>
      <c r="X1687" s="2215"/>
      <c r="Y1687" s="2215"/>
      <c r="Z1687" s="2215"/>
      <c r="AA1687" s="2215"/>
      <c r="AB1687" s="2215"/>
      <c r="AC1687" s="2215"/>
      <c r="AD1687" s="2215"/>
      <c r="AE1687" s="2215"/>
      <c r="AF1687" s="2215"/>
      <c r="AG1687" s="2215"/>
      <c r="AH1687" s="2216"/>
      <c r="AI1687" s="2220" t="s">
        <v>229</v>
      </c>
      <c r="AJ1687" s="2221"/>
      <c r="AK1687" s="2222"/>
      <c r="AL1687" s="2226" t="s">
        <v>39</v>
      </c>
      <c r="AM1687" s="2227"/>
      <c r="AN1687" s="2227"/>
      <c r="AO1687" s="2227"/>
      <c r="AP1687" s="2227"/>
      <c r="AQ1687" s="2227"/>
      <c r="AR1687" s="2227"/>
      <c r="AS1687" s="2228"/>
      <c r="AT1687" s="2077"/>
      <c r="AU1687" s="2077"/>
      <c r="AV1687" s="2077"/>
      <c r="AW1687" s="2077"/>
      <c r="AX1687" s="2077"/>
      <c r="AY1687" s="2077"/>
      <c r="AZ1687" s="2077"/>
      <c r="BA1687" s="2077"/>
      <c r="BB1687" s="2077"/>
      <c r="BC1687" s="2077"/>
      <c r="BD1687" s="2077"/>
      <c r="BE1687" s="2177"/>
      <c r="BF1687" s="2178"/>
      <c r="BG1687" s="2199" t="s">
        <v>40</v>
      </c>
      <c r="BH1687" s="2200"/>
      <c r="BI1687" s="2200"/>
      <c r="BJ1687" s="2200"/>
      <c r="BK1687" s="2200"/>
      <c r="BL1687" s="2200"/>
      <c r="BM1687" s="2200"/>
      <c r="BN1687" s="2200"/>
      <c r="BO1687" s="2200"/>
      <c r="BP1687" s="2200"/>
      <c r="BQ1687" s="2200"/>
      <c r="BR1687" s="2202" t="str">
        <f>IF('⑧一覧からの作成用データ（異動届）'!$Y$60="","",TEXT('⑧一覧からの作成用データ（異動届）'!$Y$60,"#,##0")&amp;"")</f>
        <v/>
      </c>
      <c r="BS1687" s="2203"/>
      <c r="BT1687" s="2203"/>
      <c r="BU1687" s="2203"/>
      <c r="BV1687" s="2203"/>
      <c r="BW1687" s="2203"/>
      <c r="BX1687" s="2203"/>
      <c r="BY1687" s="2203"/>
      <c r="BZ1687" s="2204"/>
      <c r="CA1687" s="2208" t="s">
        <v>7</v>
      </c>
      <c r="CB1687" s="2208"/>
      <c r="CC1687" s="2208"/>
      <c r="CD1687" s="2209"/>
      <c r="CE1687" s="23"/>
      <c r="CF1687" s="76"/>
      <c r="CG1687" s="77"/>
      <c r="CH1687" s="77"/>
      <c r="CN1687" s="85"/>
      <c r="CO1687" s="85"/>
      <c r="CP1687" s="85"/>
      <c r="CQ1687" s="85"/>
      <c r="CR1687" s="85"/>
      <c r="CS1687" s="85"/>
      <c r="CT1687" s="85"/>
      <c r="CU1687" s="85"/>
      <c r="CV1687" s="85"/>
    </row>
    <row r="1688" spans="1:100" ht="16.5" customHeight="1" thickBot="1" x14ac:dyDescent="0.25">
      <c r="A1688" s="132" t="str">
        <f>+IF('⑧一覧からの作成用データ（異動届）'!$AC$60="印刷ＯＫ→",1,"")</f>
        <v/>
      </c>
      <c r="B1688" s="2413"/>
      <c r="C1688" s="2413"/>
      <c r="D1688" s="2396"/>
      <c r="E1688" s="2396"/>
      <c r="F1688" s="2413"/>
      <c r="G1688" s="2413"/>
      <c r="H1688" s="2396"/>
      <c r="I1688" s="2396"/>
      <c r="J1688" s="486"/>
      <c r="K1688" s="2213"/>
      <c r="L1688" s="2213"/>
      <c r="M1688" s="2213"/>
      <c r="N1688" s="1698"/>
      <c r="O1688" s="1699"/>
      <c r="P1688" s="1699"/>
      <c r="Q1688" s="1699"/>
      <c r="R1688" s="1699"/>
      <c r="S1688" s="1699"/>
      <c r="T1688" s="1699"/>
      <c r="U1688" s="2217"/>
      <c r="V1688" s="2218"/>
      <c r="W1688" s="2218"/>
      <c r="X1688" s="2218"/>
      <c r="Y1688" s="2218"/>
      <c r="Z1688" s="2218"/>
      <c r="AA1688" s="2218"/>
      <c r="AB1688" s="2218"/>
      <c r="AC1688" s="2218"/>
      <c r="AD1688" s="2218"/>
      <c r="AE1688" s="2218"/>
      <c r="AF1688" s="2218"/>
      <c r="AG1688" s="2218"/>
      <c r="AH1688" s="2219"/>
      <c r="AI1688" s="2223"/>
      <c r="AJ1688" s="2224"/>
      <c r="AK1688" s="2225"/>
      <c r="AL1688" s="2229"/>
      <c r="AM1688" s="2230"/>
      <c r="AN1688" s="2230"/>
      <c r="AO1688" s="2230"/>
      <c r="AP1688" s="2230"/>
      <c r="AQ1688" s="2230"/>
      <c r="AR1688" s="2230"/>
      <c r="AS1688" s="2231"/>
      <c r="AT1688" s="2077"/>
      <c r="AU1688" s="2077"/>
      <c r="AV1688" s="2077"/>
      <c r="AW1688" s="2077"/>
      <c r="AX1688" s="2077"/>
      <c r="AY1688" s="2077"/>
      <c r="AZ1688" s="2077"/>
      <c r="BA1688" s="2077"/>
      <c r="BB1688" s="2077"/>
      <c r="BC1688" s="2077"/>
      <c r="BD1688" s="2077"/>
      <c r="BE1688" s="2198"/>
      <c r="BF1688" s="2196"/>
      <c r="BG1688" s="2201"/>
      <c r="BH1688" s="1530"/>
      <c r="BI1688" s="1530"/>
      <c r="BJ1688" s="1530"/>
      <c r="BK1688" s="1530"/>
      <c r="BL1688" s="1530"/>
      <c r="BM1688" s="1530"/>
      <c r="BN1688" s="1530"/>
      <c r="BO1688" s="1530"/>
      <c r="BP1688" s="1530"/>
      <c r="BQ1688" s="1530"/>
      <c r="BR1688" s="2205"/>
      <c r="BS1688" s="2206"/>
      <c r="BT1688" s="2206"/>
      <c r="BU1688" s="2206"/>
      <c r="BV1688" s="2206"/>
      <c r="BW1688" s="2206"/>
      <c r="BX1688" s="2206"/>
      <c r="BY1688" s="2206"/>
      <c r="BZ1688" s="2207"/>
      <c r="CA1688" s="1632"/>
      <c r="CB1688" s="1632"/>
      <c r="CC1688" s="1632"/>
      <c r="CD1688" s="2210"/>
      <c r="CE1688" s="76"/>
      <c r="CF1688" s="76"/>
      <c r="CG1688" s="77"/>
      <c r="CH1688" s="77"/>
      <c r="CN1688" s="85"/>
      <c r="CO1688" s="85"/>
      <c r="CP1688" s="85"/>
      <c r="CQ1688" s="85"/>
      <c r="CR1688" s="85"/>
      <c r="CS1688" s="85"/>
      <c r="CT1688" s="85"/>
      <c r="CU1688" s="85"/>
      <c r="CV1688" s="85"/>
    </row>
    <row r="1689" spans="1:100" ht="16.5" customHeight="1" x14ac:dyDescent="0.2">
      <c r="A1689" s="132" t="str">
        <f>+IF('⑧一覧からの作成用データ（異動届）'!$AC$60="印刷ＯＫ→",1,"")</f>
        <v/>
      </c>
      <c r="B1689" s="2413"/>
      <c r="C1689" s="2413"/>
      <c r="D1689" s="2396"/>
      <c r="E1689" s="2396"/>
      <c r="F1689" s="2413"/>
      <c r="G1689" s="2413"/>
      <c r="H1689" s="2396"/>
      <c r="I1689" s="2396"/>
      <c r="J1689" s="486"/>
      <c r="K1689" s="2213"/>
      <c r="L1689" s="2213"/>
      <c r="M1689" s="2213"/>
      <c r="N1689" s="2168" t="s">
        <v>21</v>
      </c>
      <c r="O1689" s="2169"/>
      <c r="P1689" s="2169"/>
      <c r="Q1689" s="2169"/>
      <c r="R1689" s="2169"/>
      <c r="S1689" s="2169"/>
      <c r="T1689" s="2170"/>
      <c r="U1689" s="2177" t="s">
        <v>461</v>
      </c>
      <c r="V1689" s="2178"/>
      <c r="W1689" s="2179"/>
      <c r="X1689" s="2179"/>
      <c r="Y1689" s="2179"/>
      <c r="Z1689" s="2179"/>
      <c r="AA1689" s="2179"/>
      <c r="AB1689" s="2179"/>
      <c r="AC1689" s="2179"/>
      <c r="AD1689" s="2179"/>
      <c r="AE1689" s="63"/>
      <c r="AF1689" s="63"/>
      <c r="AG1689" s="63"/>
      <c r="AH1689" s="63"/>
      <c r="AI1689" s="63"/>
      <c r="AJ1689" s="63"/>
      <c r="AK1689" s="63"/>
      <c r="AL1689" s="63"/>
      <c r="AM1689" s="63"/>
      <c r="AN1689" s="63"/>
      <c r="AO1689" s="64"/>
      <c r="AP1689" s="2180" t="s">
        <v>38</v>
      </c>
      <c r="AQ1689" s="2181"/>
      <c r="AR1689" s="2073" t="s">
        <v>33</v>
      </c>
      <c r="AS1689" s="2074"/>
      <c r="AT1689" s="2077"/>
      <c r="AU1689" s="2077"/>
      <c r="AV1689" s="2077"/>
      <c r="AW1689" s="2077"/>
      <c r="AX1689" s="2077"/>
      <c r="AY1689" s="2077"/>
      <c r="AZ1689" s="2077"/>
      <c r="BA1689" s="2077"/>
      <c r="BB1689" s="2077"/>
      <c r="BC1689" s="2077"/>
      <c r="BD1689" s="2077"/>
      <c r="BE1689" s="2077"/>
      <c r="BF1689" s="2078"/>
      <c r="BG1689" s="57"/>
      <c r="BH1689" s="76"/>
      <c r="BI1689" s="76"/>
      <c r="BJ1689" s="2057" t="str">
        <f>'⑧一覧からの作成用データ（異動届）'!$X$60&amp;""</f>
        <v/>
      </c>
      <c r="BK1689" s="2058"/>
      <c r="BL1689" s="2058"/>
      <c r="BM1689" s="2058"/>
      <c r="BN1689" s="2058"/>
      <c r="BO1689" s="2059"/>
      <c r="BP1689" s="1720" t="s">
        <v>311</v>
      </c>
      <c r="BQ1689" s="2063"/>
      <c r="BR1689" s="2063"/>
      <c r="BS1689" s="2063"/>
      <c r="BT1689" s="2063"/>
      <c r="BU1689" s="2063"/>
      <c r="BV1689" s="2063"/>
      <c r="BW1689" s="2063"/>
      <c r="BX1689" s="2063"/>
      <c r="BY1689" s="2063"/>
      <c r="BZ1689" s="2063"/>
      <c r="CA1689" s="2063"/>
      <c r="CB1689" s="2063"/>
      <c r="CC1689" s="2063"/>
      <c r="CD1689" s="2064"/>
      <c r="CE1689" s="76"/>
      <c r="CF1689" s="76"/>
      <c r="CG1689" s="77"/>
      <c r="CH1689" s="77"/>
      <c r="CN1689" s="85"/>
      <c r="CO1689" s="85"/>
      <c r="CP1689" s="85"/>
      <c r="CQ1689" s="85"/>
      <c r="CR1689" s="85"/>
      <c r="CS1689" s="85"/>
    </row>
    <row r="1690" spans="1:100" ht="16.5" customHeight="1" thickBot="1" x14ac:dyDescent="0.25">
      <c r="A1690" s="132" t="str">
        <f>+IF('⑧一覧からの作成用データ（異動届）'!$AC$60="印刷ＯＫ→",1,"")</f>
        <v/>
      </c>
      <c r="B1690" s="2413"/>
      <c r="C1690" s="2413"/>
      <c r="D1690" s="2396"/>
      <c r="E1690" s="2396"/>
      <c r="F1690" s="2413"/>
      <c r="G1690" s="2413"/>
      <c r="H1690" s="2396"/>
      <c r="I1690" s="2396"/>
      <c r="J1690" s="486"/>
      <c r="K1690" s="2213"/>
      <c r="L1690" s="2213"/>
      <c r="M1690" s="2213"/>
      <c r="N1690" s="2171"/>
      <c r="O1690" s="2172"/>
      <c r="P1690" s="2172"/>
      <c r="Q1690" s="2172"/>
      <c r="R1690" s="2172"/>
      <c r="S1690" s="2172"/>
      <c r="T1690" s="2173"/>
      <c r="U1690" s="2067"/>
      <c r="V1690" s="2068"/>
      <c r="W1690" s="2068"/>
      <c r="X1690" s="2068"/>
      <c r="Y1690" s="2068"/>
      <c r="Z1690" s="2068"/>
      <c r="AA1690" s="2068"/>
      <c r="AB1690" s="2068"/>
      <c r="AC1690" s="2068"/>
      <c r="AD1690" s="2068"/>
      <c r="AE1690" s="2068"/>
      <c r="AF1690" s="2068"/>
      <c r="AG1690" s="2068"/>
      <c r="AH1690" s="2068"/>
      <c r="AI1690" s="2068"/>
      <c r="AJ1690" s="2068"/>
      <c r="AK1690" s="2068"/>
      <c r="AL1690" s="2068"/>
      <c r="AM1690" s="2068"/>
      <c r="AN1690" s="2068"/>
      <c r="AO1690" s="2069"/>
      <c r="AP1690" s="2182"/>
      <c r="AQ1690" s="2183"/>
      <c r="AR1690" s="2075"/>
      <c r="AS1690" s="2076"/>
      <c r="AT1690" s="2077"/>
      <c r="AU1690" s="2077"/>
      <c r="AV1690" s="2077"/>
      <c r="AW1690" s="2077"/>
      <c r="AX1690" s="2077"/>
      <c r="AY1690" s="2077"/>
      <c r="AZ1690" s="2077"/>
      <c r="BA1690" s="2077"/>
      <c r="BB1690" s="2077"/>
      <c r="BC1690" s="2077"/>
      <c r="BD1690" s="2077"/>
      <c r="BE1690" s="2077"/>
      <c r="BF1690" s="2078"/>
      <c r="BG1690" s="57"/>
      <c r="BH1690" s="76"/>
      <c r="BI1690" s="76"/>
      <c r="BJ1690" s="2060"/>
      <c r="BK1690" s="2061"/>
      <c r="BL1690" s="2061"/>
      <c r="BM1690" s="2061"/>
      <c r="BN1690" s="2061"/>
      <c r="BO1690" s="2062"/>
      <c r="BP1690" s="2063"/>
      <c r="BQ1690" s="2063"/>
      <c r="BR1690" s="2063"/>
      <c r="BS1690" s="2063"/>
      <c r="BT1690" s="2063"/>
      <c r="BU1690" s="2063"/>
      <c r="BV1690" s="2063"/>
      <c r="BW1690" s="2063"/>
      <c r="BX1690" s="2063"/>
      <c r="BY1690" s="2063"/>
      <c r="BZ1690" s="2063"/>
      <c r="CA1690" s="2063"/>
      <c r="CB1690" s="2063"/>
      <c r="CC1690" s="2063"/>
      <c r="CD1690" s="2064"/>
      <c r="CE1690" s="76"/>
      <c r="CF1690" s="76"/>
      <c r="CG1690" s="77"/>
      <c r="CH1690" s="77"/>
      <c r="CN1690" s="85"/>
      <c r="CO1690" s="85"/>
      <c r="CP1690" s="85"/>
      <c r="CQ1690" s="85"/>
      <c r="CR1690" s="85"/>
      <c r="CS1690" s="85"/>
    </row>
    <row r="1691" spans="1:100" ht="16.5" customHeight="1" thickBot="1" x14ac:dyDescent="0.25">
      <c r="A1691" s="132" t="str">
        <f>+IF('⑧一覧からの作成用データ（異動届）'!$AC$60="印刷ＯＫ→",1,"")</f>
        <v/>
      </c>
      <c r="B1691" s="2413"/>
      <c r="C1691" s="2413"/>
      <c r="D1691" s="2396"/>
      <c r="E1691" s="2396"/>
      <c r="F1691" s="2413"/>
      <c r="G1691" s="2413"/>
      <c r="H1691" s="2396"/>
      <c r="I1691" s="2396"/>
      <c r="J1691" s="486"/>
      <c r="K1691" s="2213"/>
      <c r="L1691" s="2213"/>
      <c r="M1691" s="2213"/>
      <c r="N1691" s="2174"/>
      <c r="O1691" s="2175"/>
      <c r="P1691" s="2175"/>
      <c r="Q1691" s="2175"/>
      <c r="R1691" s="2175"/>
      <c r="S1691" s="2175"/>
      <c r="T1691" s="2176"/>
      <c r="U1691" s="2070"/>
      <c r="V1691" s="2071"/>
      <c r="W1691" s="2071"/>
      <c r="X1691" s="2071"/>
      <c r="Y1691" s="2071"/>
      <c r="Z1691" s="2071"/>
      <c r="AA1691" s="2071"/>
      <c r="AB1691" s="2071"/>
      <c r="AC1691" s="2071"/>
      <c r="AD1691" s="2071"/>
      <c r="AE1691" s="2071"/>
      <c r="AF1691" s="2071"/>
      <c r="AG1691" s="2071"/>
      <c r="AH1691" s="2071"/>
      <c r="AI1691" s="2071"/>
      <c r="AJ1691" s="2071"/>
      <c r="AK1691" s="2071"/>
      <c r="AL1691" s="2071"/>
      <c r="AM1691" s="2071"/>
      <c r="AN1691" s="2071"/>
      <c r="AO1691" s="2072"/>
      <c r="AP1691" s="2182"/>
      <c r="AQ1691" s="2183"/>
      <c r="AR1691" s="2073" t="s">
        <v>3</v>
      </c>
      <c r="AS1691" s="2074"/>
      <c r="AT1691" s="2077"/>
      <c r="AU1691" s="2077"/>
      <c r="AV1691" s="2077"/>
      <c r="AW1691" s="2077"/>
      <c r="AX1691" s="2077"/>
      <c r="AY1691" s="2077"/>
      <c r="AZ1691" s="2077"/>
      <c r="BA1691" s="2077"/>
      <c r="BB1691" s="2077"/>
      <c r="BC1691" s="2077"/>
      <c r="BD1691" s="2077"/>
      <c r="BE1691" s="2077"/>
      <c r="BF1691" s="2078"/>
      <c r="BG1691" s="58"/>
      <c r="BH1691" s="59"/>
      <c r="BI1691" s="59"/>
      <c r="BJ1691" s="59"/>
      <c r="BK1691" s="59"/>
      <c r="BL1691" s="59"/>
      <c r="BM1691" s="59"/>
      <c r="BN1691" s="59"/>
      <c r="BO1691" s="59"/>
      <c r="BP1691" s="2065"/>
      <c r="BQ1691" s="2065"/>
      <c r="BR1691" s="2065"/>
      <c r="BS1691" s="2065"/>
      <c r="BT1691" s="2065"/>
      <c r="BU1691" s="2065"/>
      <c r="BV1691" s="2065"/>
      <c r="BW1691" s="2065"/>
      <c r="BX1691" s="2065"/>
      <c r="BY1691" s="2065"/>
      <c r="BZ1691" s="2065"/>
      <c r="CA1691" s="2065"/>
      <c r="CB1691" s="2065"/>
      <c r="CC1691" s="2065"/>
      <c r="CD1691" s="2066"/>
      <c r="CE1691" s="76"/>
      <c r="CF1691" s="76"/>
      <c r="CG1691" s="77"/>
      <c r="CH1691" s="77"/>
      <c r="CN1691" s="85"/>
      <c r="CO1691" s="85"/>
      <c r="CP1691" s="85"/>
      <c r="CQ1691" s="85"/>
      <c r="CR1691" s="85"/>
      <c r="CS1691" s="85"/>
      <c r="CT1691" s="85"/>
      <c r="CU1691" s="85"/>
      <c r="CV1691" s="85"/>
    </row>
    <row r="1692" spans="1:100" ht="16.5" customHeight="1" thickBot="1" x14ac:dyDescent="0.25">
      <c r="A1692" s="132" t="str">
        <f>+IF('⑧一覧からの作成用データ（異動届）'!$AC$60="印刷ＯＫ→",1,"")</f>
        <v/>
      </c>
      <c r="B1692" s="2413"/>
      <c r="C1692" s="2413"/>
      <c r="D1692" s="2396"/>
      <c r="E1692" s="2396"/>
      <c r="F1692" s="2413"/>
      <c r="G1692" s="2413"/>
      <c r="H1692" s="2396"/>
      <c r="I1692" s="2396"/>
      <c r="J1692" s="486"/>
      <c r="K1692" s="2213"/>
      <c r="L1692" s="2213"/>
      <c r="M1692" s="2213"/>
      <c r="N1692" s="1529" t="s">
        <v>36</v>
      </c>
      <c r="O1692" s="2079"/>
      <c r="P1692" s="2079"/>
      <c r="Q1692" s="2079"/>
      <c r="R1692" s="2079"/>
      <c r="S1692" s="2079"/>
      <c r="T1692" s="2080"/>
      <c r="U1692" s="2081"/>
      <c r="V1692" s="2082"/>
      <c r="W1692" s="2082"/>
      <c r="X1692" s="2082"/>
      <c r="Y1692" s="2082"/>
      <c r="Z1692" s="2082"/>
      <c r="AA1692" s="2082"/>
      <c r="AB1692" s="2082"/>
      <c r="AC1692" s="2082"/>
      <c r="AD1692" s="2082"/>
      <c r="AE1692" s="2082"/>
      <c r="AF1692" s="2082"/>
      <c r="AG1692" s="2082"/>
      <c r="AH1692" s="2082"/>
      <c r="AI1692" s="2082"/>
      <c r="AJ1692" s="2082"/>
      <c r="AK1692" s="2082"/>
      <c r="AL1692" s="2082"/>
      <c r="AM1692" s="2082"/>
      <c r="AN1692" s="2082"/>
      <c r="AO1692" s="2083"/>
      <c r="AP1692" s="2182"/>
      <c r="AQ1692" s="2183"/>
      <c r="AR1692" s="2075"/>
      <c r="AS1692" s="2076"/>
      <c r="AT1692" s="2077"/>
      <c r="AU1692" s="2077"/>
      <c r="AV1692" s="2077"/>
      <c r="AW1692" s="2077"/>
      <c r="AX1692" s="2077"/>
      <c r="AY1692" s="2077"/>
      <c r="AZ1692" s="2077"/>
      <c r="BA1692" s="2077"/>
      <c r="BB1692" s="2077"/>
      <c r="BC1692" s="2077"/>
      <c r="BD1692" s="2077"/>
      <c r="BE1692" s="2077"/>
      <c r="BF1692" s="2078"/>
      <c r="BG1692" s="2165" t="s">
        <v>34</v>
      </c>
      <c r="BH1692" s="1564"/>
      <c r="BI1692" s="1564"/>
      <c r="BJ1692" s="1564"/>
      <c r="BK1692" s="1564"/>
      <c r="BL1692" s="1564"/>
      <c r="BM1692" s="1564"/>
      <c r="BN1692" s="1564"/>
      <c r="BO1692" s="1565"/>
      <c r="BP1692" s="2166"/>
      <c r="BQ1692" s="714"/>
      <c r="BR1692" s="714"/>
      <c r="BS1692" s="714"/>
      <c r="BT1692" s="714"/>
      <c r="BU1692" s="714"/>
      <c r="BV1692" s="714"/>
      <c r="BW1692" s="714"/>
      <c r="BX1692" s="714"/>
      <c r="BY1692" s="714"/>
      <c r="BZ1692" s="714"/>
      <c r="CA1692" s="714"/>
      <c r="CB1692" s="714"/>
      <c r="CC1692" s="714"/>
      <c r="CD1692" s="2167"/>
      <c r="CE1692" s="76"/>
      <c r="CF1692" s="76"/>
      <c r="CG1692" s="77"/>
      <c r="CH1692" s="77"/>
      <c r="CN1692" s="85"/>
      <c r="CO1692" s="85"/>
      <c r="CP1692" s="85"/>
      <c r="CQ1692" s="85"/>
      <c r="CR1692" s="85"/>
      <c r="CS1692" s="85"/>
      <c r="CT1692" s="85"/>
      <c r="CU1692" s="85"/>
      <c r="CV1692" s="85"/>
    </row>
    <row r="1693" spans="1:100" ht="16.5" customHeight="1" x14ac:dyDescent="0.2">
      <c r="A1693" s="132" t="str">
        <f>+IF('⑧一覧からの作成用データ（異動届）'!$AC$60="印刷ＯＫ→",1,"")</f>
        <v/>
      </c>
      <c r="B1693" s="2413"/>
      <c r="C1693" s="2413"/>
      <c r="D1693" s="2396"/>
      <c r="E1693" s="2396"/>
      <c r="F1693" s="2413"/>
      <c r="G1693" s="2413"/>
      <c r="H1693" s="2396"/>
      <c r="I1693" s="2396"/>
      <c r="J1693" s="486"/>
      <c r="K1693" s="2213"/>
      <c r="L1693" s="2213"/>
      <c r="M1693" s="2213"/>
      <c r="N1693" s="2186" t="s">
        <v>37</v>
      </c>
      <c r="O1693" s="2187"/>
      <c r="P1693" s="2187"/>
      <c r="Q1693" s="2187"/>
      <c r="R1693" s="2187"/>
      <c r="S1693" s="2187"/>
      <c r="T1693" s="2188"/>
      <c r="U1693" s="2192"/>
      <c r="V1693" s="2193"/>
      <c r="W1693" s="2193"/>
      <c r="X1693" s="2193"/>
      <c r="Y1693" s="2193"/>
      <c r="Z1693" s="2193"/>
      <c r="AA1693" s="2193"/>
      <c r="AB1693" s="2193"/>
      <c r="AC1693" s="2193"/>
      <c r="AD1693" s="2193"/>
      <c r="AE1693" s="2193"/>
      <c r="AF1693" s="2193"/>
      <c r="AG1693" s="2193"/>
      <c r="AH1693" s="2193"/>
      <c r="AI1693" s="2193"/>
      <c r="AJ1693" s="2193"/>
      <c r="AK1693" s="2193"/>
      <c r="AL1693" s="2193"/>
      <c r="AM1693" s="2193"/>
      <c r="AN1693" s="2193"/>
      <c r="AO1693" s="2194"/>
      <c r="AP1693" s="2182"/>
      <c r="AQ1693" s="2183"/>
      <c r="AR1693" s="2073" t="s">
        <v>4</v>
      </c>
      <c r="AS1693" s="2074"/>
      <c r="AT1693" s="2178"/>
      <c r="AU1693" s="2195"/>
      <c r="AV1693" s="2195"/>
      <c r="AW1693" s="2195"/>
      <c r="AX1693" s="2195"/>
      <c r="AY1693" s="2195"/>
      <c r="AZ1693" s="2195"/>
      <c r="BA1693" s="2195"/>
      <c r="BB1693" s="2195"/>
      <c r="BC1693" s="2195"/>
      <c r="BD1693" s="2195"/>
      <c r="BE1693" s="2195"/>
      <c r="BF1693" s="2195"/>
      <c r="BG1693" s="1640" t="s">
        <v>309</v>
      </c>
      <c r="BH1693" s="1590"/>
      <c r="BI1693" s="1590"/>
      <c r="BJ1693" s="1590"/>
      <c r="BK1693" s="1590"/>
      <c r="BL1693" s="1590"/>
      <c r="BM1693" s="1590"/>
      <c r="BN1693" s="1590"/>
      <c r="BO1693" s="2039"/>
      <c r="BP1693" s="2041"/>
      <c r="BQ1693" s="2042"/>
      <c r="BR1693" s="2042"/>
      <c r="BS1693" s="2043"/>
      <c r="BT1693" s="2047" t="s">
        <v>41</v>
      </c>
      <c r="BU1693" s="2048"/>
      <c r="BV1693" s="2048"/>
      <c r="BW1693" s="2051" t="s">
        <v>42</v>
      </c>
      <c r="BX1693" s="2051"/>
      <c r="BY1693" s="2051"/>
      <c r="BZ1693" s="2051"/>
      <c r="CA1693" s="2051" t="s">
        <v>43</v>
      </c>
      <c r="CB1693" s="2051"/>
      <c r="CC1693" s="2051"/>
      <c r="CD1693" s="2053"/>
      <c r="CE1693" s="76"/>
      <c r="CF1693" s="76"/>
      <c r="CG1693" s="77"/>
      <c r="CH1693" s="77"/>
      <c r="CN1693" s="85"/>
      <c r="CO1693" s="85"/>
      <c r="CP1693" s="85"/>
      <c r="CQ1693" s="85"/>
      <c r="CR1693" s="85"/>
      <c r="CS1693" s="85"/>
      <c r="CT1693" s="85"/>
      <c r="CU1693" s="85"/>
      <c r="CV1693" s="85"/>
    </row>
    <row r="1694" spans="1:100" ht="12" customHeight="1" thickBot="1" x14ac:dyDescent="0.25">
      <c r="A1694" s="132" t="str">
        <f>+IF('⑧一覧からの作成用データ（異動届）'!$AC$60="印刷ＯＫ→",1,"")</f>
        <v/>
      </c>
      <c r="B1694" s="2413"/>
      <c r="C1694" s="2413"/>
      <c r="D1694" s="2396"/>
      <c r="E1694" s="2396"/>
      <c r="F1694" s="2413"/>
      <c r="G1694" s="2413"/>
      <c r="H1694" s="2396"/>
      <c r="I1694" s="2396"/>
      <c r="J1694" s="486"/>
      <c r="K1694" s="2213"/>
      <c r="L1694" s="2213"/>
      <c r="M1694" s="2213"/>
      <c r="N1694" s="2189"/>
      <c r="O1694" s="2190"/>
      <c r="P1694" s="2190"/>
      <c r="Q1694" s="2190"/>
      <c r="R1694" s="2190"/>
      <c r="S1694" s="2190"/>
      <c r="T1694" s="2191"/>
      <c r="U1694" s="2070"/>
      <c r="V1694" s="2071"/>
      <c r="W1694" s="2071"/>
      <c r="X1694" s="2071"/>
      <c r="Y1694" s="2071"/>
      <c r="Z1694" s="2071"/>
      <c r="AA1694" s="2071"/>
      <c r="AB1694" s="2071"/>
      <c r="AC1694" s="2071"/>
      <c r="AD1694" s="2071"/>
      <c r="AE1694" s="2071"/>
      <c r="AF1694" s="2071"/>
      <c r="AG1694" s="2071"/>
      <c r="AH1694" s="2071"/>
      <c r="AI1694" s="2071"/>
      <c r="AJ1694" s="2071"/>
      <c r="AK1694" s="2071"/>
      <c r="AL1694" s="2071"/>
      <c r="AM1694" s="2071"/>
      <c r="AN1694" s="2071"/>
      <c r="AO1694" s="2072"/>
      <c r="AP1694" s="2184"/>
      <c r="AQ1694" s="2185"/>
      <c r="AR1694" s="2075"/>
      <c r="AS1694" s="2076"/>
      <c r="AT1694" s="2196"/>
      <c r="AU1694" s="2197"/>
      <c r="AV1694" s="2197"/>
      <c r="AW1694" s="2197"/>
      <c r="AX1694" s="2197"/>
      <c r="AY1694" s="2197"/>
      <c r="AZ1694" s="2197"/>
      <c r="BA1694" s="2197"/>
      <c r="BB1694" s="2197"/>
      <c r="BC1694" s="2197"/>
      <c r="BD1694" s="2197"/>
      <c r="BE1694" s="2197"/>
      <c r="BF1694" s="2197"/>
      <c r="BG1694" s="1637"/>
      <c r="BH1694" s="1638"/>
      <c r="BI1694" s="1638"/>
      <c r="BJ1694" s="1638"/>
      <c r="BK1694" s="1638"/>
      <c r="BL1694" s="1638"/>
      <c r="BM1694" s="1638"/>
      <c r="BN1694" s="1638"/>
      <c r="BO1694" s="2040"/>
      <c r="BP1694" s="2044"/>
      <c r="BQ1694" s="2045"/>
      <c r="BR1694" s="2045"/>
      <c r="BS1694" s="2046"/>
      <c r="BT1694" s="2049"/>
      <c r="BU1694" s="2050"/>
      <c r="BV1694" s="2050"/>
      <c r="BW1694" s="2052"/>
      <c r="BX1694" s="2052"/>
      <c r="BY1694" s="2052"/>
      <c r="BZ1694" s="2052"/>
      <c r="CA1694" s="2052"/>
      <c r="CB1694" s="2052"/>
      <c r="CC1694" s="2052"/>
      <c r="CD1694" s="2054"/>
      <c r="CE1694" s="76"/>
      <c r="CF1694" s="76"/>
      <c r="CG1694" s="77"/>
      <c r="CH1694" s="77"/>
      <c r="CN1694" s="85"/>
      <c r="CO1694" s="85"/>
      <c r="CP1694" s="85"/>
      <c r="CQ1694" s="85"/>
      <c r="CR1694" s="85"/>
      <c r="CS1694" s="85"/>
      <c r="CT1694" s="85"/>
      <c r="CU1694" s="85"/>
      <c r="CV1694" s="85"/>
    </row>
    <row r="1695" spans="1:100" ht="6.75" customHeight="1" x14ac:dyDescent="0.2">
      <c r="A1695" s="132" t="str">
        <f>+IF('⑧一覧からの作成用データ（異動届）'!$AC$60="印刷ＯＫ→",1,"")</f>
        <v/>
      </c>
      <c r="B1695" s="2413"/>
      <c r="C1695" s="2413"/>
      <c r="D1695" s="2396"/>
      <c r="E1695" s="2396"/>
      <c r="F1695" s="2413"/>
      <c r="G1695" s="2413"/>
      <c r="H1695" s="2396"/>
      <c r="I1695" s="2396"/>
      <c r="J1695" s="486"/>
      <c r="K1695" s="2055" t="s">
        <v>79</v>
      </c>
      <c r="L1695" s="2055"/>
      <c r="M1695" s="2055"/>
      <c r="N1695" s="2055"/>
      <c r="O1695" s="2055"/>
      <c r="P1695" s="2055"/>
      <c r="Q1695" s="2055"/>
      <c r="R1695" s="2055"/>
      <c r="S1695" s="2055"/>
      <c r="T1695" s="2055"/>
      <c r="U1695" s="2055"/>
      <c r="V1695" s="2055"/>
      <c r="W1695" s="2055"/>
      <c r="X1695" s="2055"/>
      <c r="Y1695" s="2055"/>
      <c r="Z1695" s="2055"/>
      <c r="AA1695" s="2055"/>
      <c r="AB1695" s="2055"/>
      <c r="AC1695" s="2055"/>
      <c r="AD1695" s="2055"/>
      <c r="AE1695" s="2055"/>
      <c r="AF1695" s="2055"/>
      <c r="AG1695" s="2055"/>
      <c r="AH1695" s="2055"/>
      <c r="AI1695" s="2055"/>
      <c r="AJ1695" s="2055"/>
      <c r="AK1695" s="2055"/>
      <c r="AL1695" s="2055"/>
      <c r="AM1695" s="2055"/>
      <c r="AN1695" s="2055"/>
      <c r="AO1695" s="2055"/>
      <c r="AP1695" s="2055"/>
      <c r="AQ1695" s="2055"/>
      <c r="AR1695" s="2055"/>
      <c r="AS1695" s="2055"/>
      <c r="AT1695" s="2055"/>
      <c r="AU1695" s="2055"/>
      <c r="AV1695" s="2055"/>
      <c r="AW1695" s="2055"/>
      <c r="AX1695" s="2055"/>
      <c r="AY1695" s="2055"/>
      <c r="AZ1695" s="2055"/>
      <c r="BA1695" s="2055"/>
      <c r="BB1695" s="2055"/>
      <c r="BC1695" s="2055"/>
      <c r="BD1695" s="2055"/>
      <c r="BE1695" s="2055"/>
      <c r="BF1695" s="2055"/>
      <c r="BG1695" s="60"/>
      <c r="BH1695" s="60"/>
      <c r="BI1695" s="60"/>
      <c r="BJ1695" s="60"/>
      <c r="BK1695" s="61"/>
      <c r="BL1695" s="76"/>
      <c r="BM1695" s="76"/>
      <c r="BN1695" s="76"/>
      <c r="BO1695" s="76"/>
      <c r="BP1695" s="76"/>
      <c r="BQ1695" s="76"/>
      <c r="BR1695" s="76"/>
      <c r="BS1695" s="76"/>
      <c r="BT1695" s="76"/>
      <c r="BU1695" s="76"/>
      <c r="BV1695" s="76"/>
      <c r="BW1695" s="76"/>
      <c r="BX1695" s="76"/>
      <c r="BY1695" s="76"/>
      <c r="BZ1695" s="76"/>
      <c r="CA1695" s="76"/>
      <c r="CB1695" s="76"/>
      <c r="CC1695" s="76"/>
      <c r="CD1695" s="76"/>
      <c r="CE1695" s="76"/>
      <c r="CF1695" s="76"/>
      <c r="CG1695" s="77"/>
      <c r="CH1695" s="77"/>
      <c r="CN1695" s="85"/>
      <c r="CO1695" s="85"/>
      <c r="CP1695" s="85"/>
      <c r="CQ1695" s="85"/>
      <c r="CR1695" s="85"/>
      <c r="CS1695" s="85"/>
      <c r="CT1695" s="85"/>
      <c r="CU1695" s="85"/>
      <c r="CV1695" s="85"/>
    </row>
    <row r="1696" spans="1:100" ht="13.5" customHeight="1" thickBot="1" x14ac:dyDescent="0.25">
      <c r="A1696" s="132" t="str">
        <f>+IF('⑧一覧からの作成用データ（異動届）'!$AC$60="印刷ＯＫ→",1,"")</f>
        <v/>
      </c>
      <c r="B1696" s="2413"/>
      <c r="C1696" s="2413"/>
      <c r="D1696" s="2396"/>
      <c r="E1696" s="2396"/>
      <c r="F1696" s="2413"/>
      <c r="G1696" s="2413"/>
      <c r="H1696" s="2396"/>
      <c r="I1696" s="2396"/>
      <c r="J1696" s="486"/>
      <c r="K1696" s="2056"/>
      <c r="L1696" s="2056"/>
      <c r="M1696" s="2056"/>
      <c r="N1696" s="2056"/>
      <c r="O1696" s="2056"/>
      <c r="P1696" s="2056"/>
      <c r="Q1696" s="2056"/>
      <c r="R1696" s="2056"/>
      <c r="S1696" s="2056"/>
      <c r="T1696" s="2056"/>
      <c r="U1696" s="2056"/>
      <c r="V1696" s="2056"/>
      <c r="W1696" s="2056"/>
      <c r="X1696" s="2056"/>
      <c r="Y1696" s="2056"/>
      <c r="Z1696" s="2056"/>
      <c r="AA1696" s="2056"/>
      <c r="AB1696" s="2056"/>
      <c r="AC1696" s="2056"/>
      <c r="AD1696" s="2056"/>
      <c r="AE1696" s="2056"/>
      <c r="AF1696" s="2056"/>
      <c r="AG1696" s="2056"/>
      <c r="AH1696" s="2056"/>
      <c r="AI1696" s="2056"/>
      <c r="AJ1696" s="2056"/>
      <c r="AK1696" s="2056"/>
      <c r="AL1696" s="2056"/>
      <c r="AM1696" s="2056"/>
      <c r="AN1696" s="2056"/>
      <c r="AO1696" s="2056"/>
      <c r="AP1696" s="2056"/>
      <c r="AQ1696" s="2056"/>
      <c r="AR1696" s="2056"/>
      <c r="AS1696" s="2056"/>
      <c r="AT1696" s="2056"/>
      <c r="AU1696" s="2056"/>
      <c r="AV1696" s="2056"/>
      <c r="AW1696" s="2056"/>
      <c r="AX1696" s="2056"/>
      <c r="AY1696" s="2056"/>
      <c r="AZ1696" s="2056"/>
      <c r="BA1696" s="2056"/>
      <c r="BB1696" s="2056"/>
      <c r="BC1696" s="2056"/>
      <c r="BD1696" s="2056"/>
      <c r="BE1696" s="2056"/>
      <c r="BF1696" s="2056"/>
      <c r="BG1696" s="60"/>
      <c r="BH1696" s="60"/>
      <c r="BI1696" s="60"/>
      <c r="BJ1696" s="60"/>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76"/>
      <c r="CF1696" s="76"/>
      <c r="CG1696" s="91"/>
      <c r="CH1696" s="77"/>
      <c r="CN1696" s="85"/>
      <c r="CO1696" s="85"/>
      <c r="CP1696" s="85"/>
      <c r="CQ1696" s="85"/>
      <c r="CR1696" s="85"/>
      <c r="CS1696" s="85"/>
      <c r="CT1696" s="85"/>
      <c r="CU1696" s="85"/>
    </row>
    <row r="1697" spans="1:100" ht="11.25" customHeight="1" thickBot="1" x14ac:dyDescent="0.25">
      <c r="A1697" s="132" t="str">
        <f>+IF('⑧一覧からの作成用データ（異動届）'!$AC$60="印刷ＯＫ→",1,"")</f>
        <v/>
      </c>
      <c r="B1697" s="2413"/>
      <c r="C1697" s="2413"/>
      <c r="D1697" s="2396"/>
      <c r="E1697" s="2396"/>
      <c r="F1697" s="2413"/>
      <c r="G1697" s="2413"/>
      <c r="H1697" s="2396"/>
      <c r="I1697" s="2396"/>
      <c r="J1697" s="486"/>
      <c r="K1697" s="2152" t="s">
        <v>44</v>
      </c>
      <c r="L1697" s="2153"/>
      <c r="M1697" s="2153"/>
      <c r="N1697" s="2153"/>
      <c r="O1697" s="2154"/>
      <c r="P1697" s="2158" t="s">
        <v>46</v>
      </c>
      <c r="Q1697" s="2159"/>
      <c r="R1697" s="2159"/>
      <c r="S1697" s="2159"/>
      <c r="T1697" s="2159"/>
      <c r="U1697" s="2159"/>
      <c r="V1697" s="2159"/>
      <c r="W1697" s="2159"/>
      <c r="X1697" s="2117" t="str">
        <f>'⑧一覧からの作成用データ（異動届）'!$R$60&amp;""</f>
        <v/>
      </c>
      <c r="Y1697" s="2117"/>
      <c r="Z1697" s="2117"/>
      <c r="AA1697" s="2119" t="s">
        <v>48</v>
      </c>
      <c r="AB1697" s="2119"/>
      <c r="AC1697" s="2119"/>
      <c r="AD1697" s="2119"/>
      <c r="AE1697" s="2119"/>
      <c r="AF1697" s="2119"/>
      <c r="AG1697" s="2119"/>
      <c r="AH1697" s="2119"/>
      <c r="AI1697" s="2119"/>
      <c r="AJ1697" s="2119"/>
      <c r="AK1697" s="2119"/>
      <c r="AL1697" s="2119"/>
      <c r="AM1697" s="2119"/>
      <c r="AN1697" s="2119"/>
      <c r="AO1697" s="2119"/>
      <c r="AP1697" s="2119"/>
      <c r="AQ1697" s="2119"/>
      <c r="AR1697" s="2119"/>
      <c r="AS1697" s="2120"/>
      <c r="AT1697" s="2160" t="s">
        <v>50</v>
      </c>
      <c r="AU1697" s="2160"/>
      <c r="AV1697" s="2160"/>
      <c r="AW1697" s="2160"/>
      <c r="AX1697" s="2160"/>
      <c r="AY1697" s="2160"/>
      <c r="AZ1697" s="2161" t="s">
        <v>53</v>
      </c>
      <c r="BA1697" s="2162"/>
      <c r="BB1697" s="2162"/>
      <c r="BC1697" s="2162"/>
      <c r="BD1697" s="2162"/>
      <c r="BE1697" s="2162"/>
      <c r="BF1697" s="2162"/>
      <c r="BG1697" s="2162"/>
      <c r="BH1697" s="2162"/>
      <c r="BI1697" s="2162"/>
      <c r="BJ1697" s="2162"/>
      <c r="BK1697" s="2036" t="s">
        <v>54</v>
      </c>
      <c r="BL1697" s="2037"/>
      <c r="BM1697" s="2037"/>
      <c r="BN1697" s="2037"/>
      <c r="BO1697" s="2037"/>
      <c r="BP1697" s="2037"/>
      <c r="BQ1697" s="2037"/>
      <c r="BR1697" s="2037"/>
      <c r="BS1697" s="2037"/>
      <c r="BT1697" s="2037"/>
      <c r="BU1697" s="2037"/>
      <c r="BV1697" s="2037"/>
      <c r="BW1697" s="2037"/>
      <c r="BX1697" s="2037"/>
      <c r="BY1697" s="2037"/>
      <c r="BZ1697" s="2037"/>
      <c r="CA1697" s="2037"/>
      <c r="CB1697" s="2037"/>
      <c r="CC1697" s="2037"/>
      <c r="CD1697" s="2038"/>
      <c r="CE1697" s="90"/>
      <c r="CF1697" s="90"/>
      <c r="CG1697" s="91"/>
      <c r="CH1697" s="77"/>
      <c r="CN1697" s="85"/>
      <c r="CO1697" s="85"/>
      <c r="CP1697" s="85"/>
      <c r="CQ1697" s="85"/>
      <c r="CR1697" s="85"/>
      <c r="CS1697" s="85"/>
      <c r="CT1697" s="85"/>
      <c r="CU1697" s="85"/>
    </row>
    <row r="1698" spans="1:100" ht="11.25" customHeight="1" x14ac:dyDescent="0.2">
      <c r="A1698" s="132" t="str">
        <f>+IF('⑧一覧からの作成用データ（異動届）'!$AC$60="印刷ＯＫ→",1,"")</f>
        <v/>
      </c>
      <c r="B1698" s="2413"/>
      <c r="C1698" s="2413"/>
      <c r="D1698" s="2396"/>
      <c r="E1698" s="2396"/>
      <c r="F1698" s="2413"/>
      <c r="G1698" s="2413"/>
      <c r="H1698" s="2396"/>
      <c r="I1698" s="2396"/>
      <c r="J1698" s="486"/>
      <c r="K1698" s="2155"/>
      <c r="L1698" s="2156"/>
      <c r="M1698" s="2156"/>
      <c r="N1698" s="2156"/>
      <c r="O1698" s="2157"/>
      <c r="P1698" s="2145"/>
      <c r="Q1698" s="2146"/>
      <c r="R1698" s="2146"/>
      <c r="S1698" s="2146"/>
      <c r="T1698" s="2146"/>
      <c r="U1698" s="2146"/>
      <c r="V1698" s="2146"/>
      <c r="W1698" s="2146"/>
      <c r="X1698" s="2118"/>
      <c r="Y1698" s="2118"/>
      <c r="Z1698" s="2118"/>
      <c r="AA1698" s="2084"/>
      <c r="AB1698" s="2084"/>
      <c r="AC1698" s="2084"/>
      <c r="AD1698" s="2084"/>
      <c r="AE1698" s="2084"/>
      <c r="AF1698" s="2084"/>
      <c r="AG1698" s="2084"/>
      <c r="AH1698" s="2084"/>
      <c r="AI1698" s="2084"/>
      <c r="AJ1698" s="2084"/>
      <c r="AK1698" s="2084"/>
      <c r="AL1698" s="2084"/>
      <c r="AM1698" s="2084"/>
      <c r="AN1698" s="2084"/>
      <c r="AO1698" s="2084"/>
      <c r="AP1698" s="2084"/>
      <c r="AQ1698" s="2084"/>
      <c r="AR1698" s="2084"/>
      <c r="AS1698" s="2086"/>
      <c r="AT1698" s="2160"/>
      <c r="AU1698" s="2160"/>
      <c r="AV1698" s="2160"/>
      <c r="AW1698" s="2160"/>
      <c r="AX1698" s="2160"/>
      <c r="AY1698" s="2160"/>
      <c r="AZ1698" s="2163"/>
      <c r="BA1698" s="2164"/>
      <c r="BB1698" s="2164"/>
      <c r="BC1698" s="2164"/>
      <c r="BD1698" s="2164"/>
      <c r="BE1698" s="2164"/>
      <c r="BF1698" s="2164"/>
      <c r="BG1698" s="2164"/>
      <c r="BH1698" s="2164"/>
      <c r="BI1698" s="2164"/>
      <c r="BJ1698" s="2164"/>
      <c r="BK1698" s="51"/>
      <c r="BL1698" s="2123" t="str">
        <f>IF('⑧一覧からの作成用データ（異動届）'!$Z$60="","",'⑧一覧からの作成用データ（異動届）'!$Z$60)</f>
        <v/>
      </c>
      <c r="BM1698" s="2124"/>
      <c r="BN1698" s="2124"/>
      <c r="BO1698" s="2124"/>
      <c r="BP1698" s="2125"/>
      <c r="BQ1698" s="2132" t="s">
        <v>312</v>
      </c>
      <c r="BR1698" s="2133"/>
      <c r="BS1698" s="2133"/>
      <c r="BT1698" s="2133"/>
      <c r="BU1698" s="2133"/>
      <c r="BV1698" s="2133"/>
      <c r="BW1698" s="2133"/>
      <c r="BX1698" s="2133"/>
      <c r="BY1698" s="2133"/>
      <c r="BZ1698" s="2133"/>
      <c r="CA1698" s="2133"/>
      <c r="CB1698" s="2133"/>
      <c r="CC1698" s="2133"/>
      <c r="CD1698" s="2134"/>
      <c r="CE1698" s="90"/>
      <c r="CF1698" s="90"/>
      <c r="CG1698" s="91"/>
      <c r="CH1698" s="77"/>
    </row>
    <row r="1699" spans="1:100" ht="11.25" customHeight="1" x14ac:dyDescent="0.2">
      <c r="A1699" s="132" t="str">
        <f>+IF('⑧一覧からの作成用データ（異動届）'!$AC$60="印刷ＯＫ→",1,"")</f>
        <v/>
      </c>
      <c r="B1699" s="2413"/>
      <c r="C1699" s="2413"/>
      <c r="D1699" s="2396"/>
      <c r="E1699" s="2396"/>
      <c r="F1699" s="2413"/>
      <c r="G1699" s="2413"/>
      <c r="H1699" s="2396"/>
      <c r="I1699" s="2396"/>
      <c r="J1699" s="486"/>
      <c r="K1699" s="2139" t="s">
        <v>45</v>
      </c>
      <c r="L1699" s="2140"/>
      <c r="M1699" s="2140"/>
      <c r="N1699" s="2140"/>
      <c r="O1699" s="2141"/>
      <c r="P1699" s="2145" t="s">
        <v>47</v>
      </c>
      <c r="Q1699" s="2146"/>
      <c r="R1699" s="2146"/>
      <c r="S1699" s="2146"/>
      <c r="T1699" s="2146"/>
      <c r="U1699" s="2146"/>
      <c r="V1699" s="2146"/>
      <c r="W1699" s="2146"/>
      <c r="X1699" s="2085"/>
      <c r="Y1699" s="2085"/>
      <c r="Z1699" s="2085"/>
      <c r="AA1699" s="2084" t="s">
        <v>49</v>
      </c>
      <c r="AB1699" s="2084"/>
      <c r="AC1699" s="2084"/>
      <c r="AD1699" s="2084"/>
      <c r="AE1699" s="2084"/>
      <c r="AF1699" s="2084"/>
      <c r="AG1699" s="2084"/>
      <c r="AH1699" s="2084"/>
      <c r="AI1699" s="2084"/>
      <c r="AJ1699" s="2084"/>
      <c r="AK1699" s="2084"/>
      <c r="AL1699" s="2084"/>
      <c r="AM1699" s="2084"/>
      <c r="AN1699" s="2084"/>
      <c r="AO1699" s="2084"/>
      <c r="AP1699" s="2084"/>
      <c r="AQ1699" s="2084"/>
      <c r="AR1699" s="2084"/>
      <c r="AS1699" s="2086"/>
      <c r="AT1699" s="2150" t="s">
        <v>506</v>
      </c>
      <c r="AU1699" s="2105"/>
      <c r="AV1699" s="2105" t="s">
        <v>51</v>
      </c>
      <c r="AW1699" s="2105" t="s">
        <v>478</v>
      </c>
      <c r="AX1699" s="2105"/>
      <c r="AY1699" s="2099" t="s">
        <v>52</v>
      </c>
      <c r="AZ1699" s="2101" t="str">
        <f>'⑧一覧からの作成用データ（異動届）'!$AB$60&amp;""</f>
        <v/>
      </c>
      <c r="BA1699" s="2102"/>
      <c r="BB1699" s="2102"/>
      <c r="BC1699" s="2102"/>
      <c r="BD1699" s="2102"/>
      <c r="BE1699" s="2102"/>
      <c r="BF1699" s="2102"/>
      <c r="BG1699" s="2102"/>
      <c r="BH1699" s="2102"/>
      <c r="BI1699" s="2105" t="s">
        <v>6</v>
      </c>
      <c r="BJ1699" s="2105"/>
      <c r="BK1699" s="51"/>
      <c r="BL1699" s="2126"/>
      <c r="BM1699" s="2127"/>
      <c r="BN1699" s="2127"/>
      <c r="BO1699" s="2127"/>
      <c r="BP1699" s="2128"/>
      <c r="BQ1699" s="2135"/>
      <c r="BR1699" s="2133"/>
      <c r="BS1699" s="2133"/>
      <c r="BT1699" s="2133"/>
      <c r="BU1699" s="2133"/>
      <c r="BV1699" s="2133"/>
      <c r="BW1699" s="2133"/>
      <c r="BX1699" s="2133"/>
      <c r="BY1699" s="2133"/>
      <c r="BZ1699" s="2133"/>
      <c r="CA1699" s="2133"/>
      <c r="CB1699" s="2133"/>
      <c r="CC1699" s="2133"/>
      <c r="CD1699" s="2134"/>
      <c r="CE1699" s="90"/>
      <c r="CF1699" s="90"/>
      <c r="CG1699" s="91"/>
      <c r="CH1699" s="77"/>
    </row>
    <row r="1700" spans="1:100" ht="11.25" customHeight="1" thickBot="1" x14ac:dyDescent="0.25">
      <c r="A1700" s="132" t="str">
        <f>+IF('⑧一覧からの作成用データ（異動届）'!$AC$60="印刷ＯＫ→",1,"")</f>
        <v/>
      </c>
      <c r="B1700" s="2413"/>
      <c r="C1700" s="2413"/>
      <c r="D1700" s="2396"/>
      <c r="E1700" s="2396"/>
      <c r="F1700" s="2413"/>
      <c r="G1700" s="2413"/>
      <c r="H1700" s="2396"/>
      <c r="I1700" s="2396"/>
      <c r="J1700" s="486"/>
      <c r="K1700" s="2142"/>
      <c r="L1700" s="2143"/>
      <c r="M1700" s="2143"/>
      <c r="N1700" s="2143"/>
      <c r="O1700" s="2144"/>
      <c r="P1700" s="2147"/>
      <c r="Q1700" s="2148"/>
      <c r="R1700" s="2148"/>
      <c r="S1700" s="2148"/>
      <c r="T1700" s="2148"/>
      <c r="U1700" s="2148"/>
      <c r="V1700" s="2148"/>
      <c r="W1700" s="2148"/>
      <c r="X1700" s="2149"/>
      <c r="Y1700" s="2149"/>
      <c r="Z1700" s="2149"/>
      <c r="AA1700" s="2094"/>
      <c r="AB1700" s="2094"/>
      <c r="AC1700" s="2094"/>
      <c r="AD1700" s="2094"/>
      <c r="AE1700" s="2094"/>
      <c r="AF1700" s="2094"/>
      <c r="AG1700" s="2094"/>
      <c r="AH1700" s="2094"/>
      <c r="AI1700" s="2094"/>
      <c r="AJ1700" s="2094"/>
      <c r="AK1700" s="2094"/>
      <c r="AL1700" s="2094"/>
      <c r="AM1700" s="2094"/>
      <c r="AN1700" s="2094"/>
      <c r="AO1700" s="2094"/>
      <c r="AP1700" s="2094"/>
      <c r="AQ1700" s="2094"/>
      <c r="AR1700" s="2094"/>
      <c r="AS1700" s="2095"/>
      <c r="AT1700" s="2151"/>
      <c r="AU1700" s="2106"/>
      <c r="AV1700" s="2106"/>
      <c r="AW1700" s="2106"/>
      <c r="AX1700" s="2106"/>
      <c r="AY1700" s="2100"/>
      <c r="AZ1700" s="2103"/>
      <c r="BA1700" s="2104"/>
      <c r="BB1700" s="2104"/>
      <c r="BC1700" s="2104"/>
      <c r="BD1700" s="2104"/>
      <c r="BE1700" s="2104"/>
      <c r="BF1700" s="2104"/>
      <c r="BG1700" s="2104"/>
      <c r="BH1700" s="2104"/>
      <c r="BI1700" s="2106"/>
      <c r="BJ1700" s="2106"/>
      <c r="BK1700" s="52"/>
      <c r="BL1700" s="2129"/>
      <c r="BM1700" s="2130"/>
      <c r="BN1700" s="2130"/>
      <c r="BO1700" s="2130"/>
      <c r="BP1700" s="2131"/>
      <c r="BQ1700" s="2136"/>
      <c r="BR1700" s="2137"/>
      <c r="BS1700" s="2137"/>
      <c r="BT1700" s="2137"/>
      <c r="BU1700" s="2137"/>
      <c r="BV1700" s="2137"/>
      <c r="BW1700" s="2137"/>
      <c r="BX1700" s="2137"/>
      <c r="BY1700" s="2137"/>
      <c r="BZ1700" s="2137"/>
      <c r="CA1700" s="2137"/>
      <c r="CB1700" s="2137"/>
      <c r="CC1700" s="2137"/>
      <c r="CD1700" s="2138"/>
      <c r="CE1700" s="90"/>
      <c r="CF1700" s="90"/>
      <c r="CG1700" s="91"/>
      <c r="CH1700" s="77"/>
    </row>
    <row r="1701" spans="1:100" ht="6.75" customHeight="1" x14ac:dyDescent="0.2">
      <c r="A1701" s="132" t="str">
        <f>+IF('⑧一覧からの作成用データ（異動届）'!$AC$60="印刷ＯＫ→",1,"")</f>
        <v/>
      </c>
      <c r="B1701" s="2413"/>
      <c r="C1701" s="2413"/>
      <c r="D1701" s="2396"/>
      <c r="E1701" s="2396"/>
      <c r="F1701" s="2413"/>
      <c r="G1701" s="2413"/>
      <c r="H1701" s="2396"/>
      <c r="I1701" s="2396"/>
      <c r="J1701" s="486"/>
      <c r="K1701" s="2107" t="s">
        <v>80</v>
      </c>
      <c r="L1701" s="2107"/>
      <c r="M1701" s="2107"/>
      <c r="N1701" s="2107"/>
      <c r="O1701" s="2107"/>
      <c r="P1701" s="2107"/>
      <c r="Q1701" s="2107"/>
      <c r="R1701" s="2107"/>
      <c r="S1701" s="2107"/>
      <c r="T1701" s="2107"/>
      <c r="U1701" s="2107"/>
      <c r="V1701" s="2107"/>
      <c r="W1701" s="2107"/>
      <c r="X1701" s="2107"/>
      <c r="Y1701" s="2107"/>
      <c r="Z1701" s="2107"/>
      <c r="AA1701" s="2107"/>
      <c r="AB1701" s="2107"/>
      <c r="AC1701" s="2107"/>
      <c r="AD1701" s="2107"/>
      <c r="AE1701" s="2107"/>
      <c r="AF1701" s="2107"/>
      <c r="AG1701" s="2107"/>
      <c r="AH1701" s="2107"/>
      <c r="AI1701" s="2107"/>
      <c r="AJ1701" s="2107"/>
      <c r="AK1701" s="2107"/>
      <c r="AL1701" s="2107"/>
      <c r="AM1701" s="2107"/>
      <c r="AN1701" s="2107"/>
      <c r="AO1701" s="2107"/>
      <c r="AP1701" s="2107"/>
      <c r="AQ1701" s="2107"/>
      <c r="AR1701" s="2107"/>
      <c r="AS1701" s="2107"/>
      <c r="AT1701" s="2107"/>
      <c r="AU1701" s="2107"/>
      <c r="AV1701" s="2107"/>
      <c r="AW1701" s="2107"/>
      <c r="AX1701" s="2107"/>
      <c r="AY1701" s="2107"/>
      <c r="AZ1701" s="2107"/>
      <c r="BA1701" s="2107"/>
      <c r="BB1701" s="2107"/>
      <c r="BC1701" s="2107"/>
      <c r="BD1701" s="2107"/>
      <c r="BE1701" s="2107"/>
      <c r="BF1701" s="2107"/>
      <c r="BG1701" s="53"/>
      <c r="BH1701" s="53"/>
      <c r="BI1701" s="53"/>
      <c r="BJ1701" s="53"/>
      <c r="BK1701" s="54"/>
      <c r="BL1701" s="54"/>
      <c r="BM1701" s="54"/>
      <c r="BN1701" s="54"/>
      <c r="BO1701" s="54"/>
      <c r="BP1701" s="54"/>
      <c r="BQ1701" s="54"/>
      <c r="BR1701" s="54"/>
      <c r="BS1701" s="54"/>
      <c r="BT1701" s="54"/>
      <c r="BU1701" s="54"/>
      <c r="BV1701" s="54"/>
      <c r="BW1701" s="54"/>
      <c r="BX1701" s="54"/>
      <c r="BY1701" s="54"/>
      <c r="BZ1701" s="54"/>
      <c r="CA1701" s="54"/>
      <c r="CB1701" s="55"/>
      <c r="CC1701" s="55"/>
      <c r="CD1701" s="55"/>
      <c r="CE1701" s="90"/>
      <c r="CF1701" s="90"/>
      <c r="CG1701" s="91"/>
      <c r="CH1701" s="77"/>
    </row>
    <row r="1702" spans="1:100" ht="13.5" customHeight="1" x14ac:dyDescent="0.2">
      <c r="A1702" s="132" t="str">
        <f>+IF('⑧一覧からの作成用データ（異動届）'!$AC$60="印刷ＯＫ→",1,"")</f>
        <v/>
      </c>
      <c r="B1702" s="2413"/>
      <c r="C1702" s="2413"/>
      <c r="D1702" s="2396"/>
      <c r="E1702" s="2396"/>
      <c r="F1702" s="2413"/>
      <c r="G1702" s="2413"/>
      <c r="H1702" s="2396"/>
      <c r="I1702" s="2396"/>
      <c r="J1702" s="486"/>
      <c r="K1702" s="2108"/>
      <c r="L1702" s="2108"/>
      <c r="M1702" s="2108"/>
      <c r="N1702" s="2108"/>
      <c r="O1702" s="2108"/>
      <c r="P1702" s="2108"/>
      <c r="Q1702" s="2108"/>
      <c r="R1702" s="2108"/>
      <c r="S1702" s="2108"/>
      <c r="T1702" s="2108"/>
      <c r="U1702" s="2108"/>
      <c r="V1702" s="2108"/>
      <c r="W1702" s="2108"/>
      <c r="X1702" s="2108"/>
      <c r="Y1702" s="2108"/>
      <c r="Z1702" s="2108"/>
      <c r="AA1702" s="2108"/>
      <c r="AB1702" s="2108"/>
      <c r="AC1702" s="2108"/>
      <c r="AD1702" s="2108"/>
      <c r="AE1702" s="2108"/>
      <c r="AF1702" s="2108"/>
      <c r="AG1702" s="2108"/>
      <c r="AH1702" s="2108"/>
      <c r="AI1702" s="2108"/>
      <c r="AJ1702" s="2108"/>
      <c r="AK1702" s="2108"/>
      <c r="AL1702" s="2108"/>
      <c r="AM1702" s="2108"/>
      <c r="AN1702" s="2108"/>
      <c r="AO1702" s="2108"/>
      <c r="AP1702" s="2108"/>
      <c r="AQ1702" s="2108"/>
      <c r="AR1702" s="2108"/>
      <c r="AS1702" s="2108"/>
      <c r="AT1702" s="2108"/>
      <c r="AU1702" s="2108"/>
      <c r="AV1702" s="2108"/>
      <c r="AW1702" s="2108"/>
      <c r="AX1702" s="2108"/>
      <c r="AY1702" s="2108"/>
      <c r="AZ1702" s="2108"/>
      <c r="BA1702" s="2108"/>
      <c r="BB1702" s="2108"/>
      <c r="BC1702" s="2108"/>
      <c r="BD1702" s="2108"/>
      <c r="BE1702" s="2108"/>
      <c r="BF1702" s="2108"/>
      <c r="BG1702" s="53"/>
      <c r="BH1702" s="53"/>
      <c r="BI1702" s="53"/>
      <c r="BJ1702" s="53"/>
      <c r="BK1702" s="55"/>
      <c r="BL1702" s="55"/>
      <c r="BM1702" s="55"/>
      <c r="BN1702" s="55"/>
      <c r="BO1702" s="55"/>
      <c r="BP1702" s="55"/>
      <c r="BQ1702" s="55"/>
      <c r="BR1702" s="55"/>
      <c r="BS1702" s="55"/>
      <c r="BT1702" s="55"/>
      <c r="BU1702" s="55"/>
      <c r="BV1702" s="55"/>
      <c r="BW1702" s="55"/>
      <c r="BX1702" s="55"/>
      <c r="BY1702" s="55"/>
      <c r="BZ1702" s="55"/>
      <c r="CA1702" s="55"/>
      <c r="CB1702" s="55"/>
      <c r="CC1702" s="55"/>
      <c r="CD1702" s="55"/>
      <c r="CE1702" s="90"/>
      <c r="CF1702" s="90"/>
      <c r="CG1702" s="91"/>
      <c r="CH1702" s="77"/>
      <c r="CN1702" s="85"/>
      <c r="CO1702" s="85"/>
      <c r="CP1702" s="85"/>
      <c r="CQ1702" s="85"/>
      <c r="CR1702" s="85"/>
      <c r="CS1702" s="85"/>
      <c r="CT1702" s="85"/>
    </row>
    <row r="1703" spans="1:100" ht="11.25" customHeight="1" x14ac:dyDescent="0.2">
      <c r="A1703" s="132" t="str">
        <f>+IF('⑧一覧からの作成用データ（異動届）'!$AC$60="印刷ＯＫ→",1,"")</f>
        <v/>
      </c>
      <c r="B1703" s="2413"/>
      <c r="C1703" s="2413"/>
      <c r="D1703" s="2396"/>
      <c r="E1703" s="2396"/>
      <c r="F1703" s="2413"/>
      <c r="G1703" s="2413"/>
      <c r="H1703" s="2396"/>
      <c r="I1703" s="2396"/>
      <c r="J1703" s="486"/>
      <c r="K1703" s="2109" t="s">
        <v>44</v>
      </c>
      <c r="L1703" s="2110"/>
      <c r="M1703" s="2110"/>
      <c r="N1703" s="2110"/>
      <c r="O1703" s="2111"/>
      <c r="P1703" s="2115" t="s">
        <v>57</v>
      </c>
      <c r="Q1703" s="2115"/>
      <c r="R1703" s="2115"/>
      <c r="S1703" s="2115"/>
      <c r="T1703" s="2115"/>
      <c r="U1703" s="2115"/>
      <c r="V1703" s="2117" t="str">
        <f>'⑧一覧からの作成用データ（異動届）'!$R$60&amp;""</f>
        <v/>
      </c>
      <c r="W1703" s="2117"/>
      <c r="X1703" s="2117"/>
      <c r="Y1703" s="2119" t="s">
        <v>58</v>
      </c>
      <c r="Z1703" s="2119"/>
      <c r="AA1703" s="2119"/>
      <c r="AB1703" s="2119"/>
      <c r="AC1703" s="2119"/>
      <c r="AD1703" s="2119"/>
      <c r="AE1703" s="2119"/>
      <c r="AF1703" s="2119"/>
      <c r="AG1703" s="2119"/>
      <c r="AH1703" s="2119"/>
      <c r="AI1703" s="2119"/>
      <c r="AJ1703" s="2119"/>
      <c r="AK1703" s="2119"/>
      <c r="AL1703" s="2119"/>
      <c r="AM1703" s="2119"/>
      <c r="AN1703" s="2119"/>
      <c r="AO1703" s="2119"/>
      <c r="AP1703" s="2119"/>
      <c r="AQ1703" s="2119"/>
      <c r="AR1703" s="2119"/>
      <c r="AS1703" s="2119"/>
      <c r="AT1703" s="2119"/>
      <c r="AU1703" s="2119"/>
      <c r="AV1703" s="2119"/>
      <c r="AW1703" s="2119"/>
      <c r="AX1703" s="2119"/>
      <c r="AY1703" s="2119"/>
      <c r="AZ1703" s="2119"/>
      <c r="BA1703" s="2119"/>
      <c r="BB1703" s="2119"/>
      <c r="BC1703" s="2119"/>
      <c r="BD1703" s="2120"/>
      <c r="BE1703" s="56"/>
      <c r="BF1703" s="56"/>
      <c r="BG1703" s="2121" t="s">
        <v>499</v>
      </c>
      <c r="BH1703" s="2121"/>
      <c r="BI1703" s="2122"/>
      <c r="BJ1703" s="2122"/>
      <c r="BK1703" s="2122"/>
      <c r="BL1703" s="2122"/>
      <c r="BM1703" s="2122"/>
      <c r="BN1703" s="2122"/>
      <c r="BO1703" s="2122"/>
      <c r="BP1703" s="2122"/>
      <c r="BQ1703" s="2122"/>
      <c r="BR1703" s="2122"/>
      <c r="BS1703" s="2122"/>
      <c r="BT1703" s="2122"/>
      <c r="BU1703" s="2122"/>
      <c r="BV1703" s="2122"/>
      <c r="BW1703" s="2122"/>
      <c r="BX1703" s="2122"/>
      <c r="BY1703" s="2122"/>
      <c r="BZ1703" s="2122"/>
      <c r="CA1703" s="2122"/>
      <c r="CB1703" s="2122"/>
      <c r="CC1703" s="2122"/>
      <c r="CD1703" s="2122"/>
      <c r="CE1703" s="90"/>
      <c r="CF1703" s="90"/>
      <c r="CG1703" s="91"/>
      <c r="CH1703" s="77"/>
      <c r="CN1703" s="85"/>
      <c r="CO1703" s="85"/>
      <c r="CP1703" s="85"/>
      <c r="CQ1703" s="85"/>
      <c r="CR1703" s="85"/>
      <c r="CS1703" s="85"/>
      <c r="CT1703" s="85"/>
    </row>
    <row r="1704" spans="1:100" ht="11.25" customHeight="1" x14ac:dyDescent="0.2">
      <c r="A1704" s="132" t="str">
        <f>+IF('⑧一覧からの作成用データ（異動届）'!$AC$60="印刷ＯＫ→",1,"")</f>
        <v/>
      </c>
      <c r="B1704" s="2413"/>
      <c r="C1704" s="2413"/>
      <c r="D1704" s="2396"/>
      <c r="E1704" s="2396"/>
      <c r="F1704" s="2413"/>
      <c r="G1704" s="2413"/>
      <c r="H1704" s="2396"/>
      <c r="I1704" s="2396"/>
      <c r="J1704" s="486"/>
      <c r="K1704" s="2112"/>
      <c r="L1704" s="2113"/>
      <c r="M1704" s="2113"/>
      <c r="N1704" s="2113"/>
      <c r="O1704" s="2114"/>
      <c r="P1704" s="2116"/>
      <c r="Q1704" s="2116"/>
      <c r="R1704" s="2116"/>
      <c r="S1704" s="2116"/>
      <c r="T1704" s="2116"/>
      <c r="U1704" s="2116"/>
      <c r="V1704" s="2118"/>
      <c r="W1704" s="2118"/>
      <c r="X1704" s="2118"/>
      <c r="Y1704" s="2084"/>
      <c r="Z1704" s="2084"/>
      <c r="AA1704" s="2084"/>
      <c r="AB1704" s="2084"/>
      <c r="AC1704" s="2084"/>
      <c r="AD1704" s="2084"/>
      <c r="AE1704" s="2084"/>
      <c r="AF1704" s="2084"/>
      <c r="AG1704" s="2084"/>
      <c r="AH1704" s="2084"/>
      <c r="AI1704" s="2084"/>
      <c r="AJ1704" s="2084"/>
      <c r="AK1704" s="2084"/>
      <c r="AL1704" s="2084"/>
      <c r="AM1704" s="2084"/>
      <c r="AN1704" s="2084"/>
      <c r="AO1704" s="2084"/>
      <c r="AP1704" s="2084"/>
      <c r="AQ1704" s="2084"/>
      <c r="AR1704" s="2084"/>
      <c r="AS1704" s="2084"/>
      <c r="AT1704" s="2084"/>
      <c r="AU1704" s="2084"/>
      <c r="AV1704" s="2084"/>
      <c r="AW1704" s="2084"/>
      <c r="AX1704" s="2084"/>
      <c r="AY1704" s="2084"/>
      <c r="AZ1704" s="2084"/>
      <c r="BA1704" s="2084"/>
      <c r="BB1704" s="2084"/>
      <c r="BC1704" s="2084"/>
      <c r="BD1704" s="2086"/>
      <c r="BE1704" s="56"/>
      <c r="BF1704" s="56"/>
      <c r="BG1704" s="2121"/>
      <c r="BH1704" s="2121"/>
      <c r="BI1704" s="2122"/>
      <c r="BJ1704" s="2122"/>
      <c r="BK1704" s="2122"/>
      <c r="BL1704" s="2122"/>
      <c r="BM1704" s="2122"/>
      <c r="BN1704" s="2122"/>
      <c r="BO1704" s="2122"/>
      <c r="BP1704" s="2122"/>
      <c r="BQ1704" s="2122"/>
      <c r="BR1704" s="2122"/>
      <c r="BS1704" s="2122"/>
      <c r="BT1704" s="2122"/>
      <c r="BU1704" s="2122"/>
      <c r="BV1704" s="2122"/>
      <c r="BW1704" s="2122"/>
      <c r="BX1704" s="2122"/>
      <c r="BY1704" s="2122"/>
      <c r="BZ1704" s="2122"/>
      <c r="CA1704" s="2122"/>
      <c r="CB1704" s="2122"/>
      <c r="CC1704" s="2122"/>
      <c r="CD1704" s="2122"/>
      <c r="CE1704" s="90"/>
      <c r="CF1704" s="90"/>
      <c r="CG1704" s="91"/>
      <c r="CH1704" s="77"/>
      <c r="CN1704" s="85"/>
      <c r="CO1704" s="85"/>
      <c r="CP1704" s="85"/>
      <c r="CQ1704" s="85"/>
      <c r="CR1704" s="85"/>
      <c r="CS1704" s="85"/>
      <c r="CT1704" s="85"/>
    </row>
    <row r="1705" spans="1:100" ht="11.25" customHeight="1" x14ac:dyDescent="0.2">
      <c r="A1705" s="132" t="str">
        <f>+IF('⑧一覧からの作成用データ（異動届）'!$AC$60="印刷ＯＫ→",1,"")</f>
        <v/>
      </c>
      <c r="B1705" s="2413"/>
      <c r="C1705" s="2413"/>
      <c r="D1705" s="2396"/>
      <c r="E1705" s="2396"/>
      <c r="F1705" s="2413"/>
      <c r="G1705" s="2413"/>
      <c r="H1705" s="2396"/>
      <c r="I1705" s="2396"/>
      <c r="J1705" s="486"/>
      <c r="K1705" s="2112"/>
      <c r="L1705" s="2113"/>
      <c r="M1705" s="2113"/>
      <c r="N1705" s="2113"/>
      <c r="O1705" s="2114"/>
      <c r="P1705" s="2084" t="s">
        <v>56</v>
      </c>
      <c r="Q1705" s="2084"/>
      <c r="R1705" s="2084"/>
      <c r="S1705" s="2084"/>
      <c r="T1705" s="2085"/>
      <c r="U1705" s="2085"/>
      <c r="V1705" s="2085"/>
      <c r="W1705" s="2084" t="s">
        <v>59</v>
      </c>
      <c r="X1705" s="2084"/>
      <c r="Y1705" s="2084"/>
      <c r="Z1705" s="2084"/>
      <c r="AA1705" s="2084"/>
      <c r="AB1705" s="2084"/>
      <c r="AC1705" s="2084"/>
      <c r="AD1705" s="2084"/>
      <c r="AE1705" s="2084"/>
      <c r="AF1705" s="2084"/>
      <c r="AG1705" s="2084"/>
      <c r="AH1705" s="2084"/>
      <c r="AI1705" s="2084"/>
      <c r="AJ1705" s="2084"/>
      <c r="AK1705" s="2084"/>
      <c r="AL1705" s="2084"/>
      <c r="AM1705" s="2084"/>
      <c r="AN1705" s="2084"/>
      <c r="AO1705" s="2084"/>
      <c r="AP1705" s="2084"/>
      <c r="AQ1705" s="2084"/>
      <c r="AR1705" s="2084"/>
      <c r="AS1705" s="2084"/>
      <c r="AT1705" s="2084"/>
      <c r="AU1705" s="2084"/>
      <c r="AV1705" s="2084"/>
      <c r="AW1705" s="2084"/>
      <c r="AX1705" s="2084"/>
      <c r="AY1705" s="2084"/>
      <c r="AZ1705" s="2084"/>
      <c r="BA1705" s="2084"/>
      <c r="BB1705" s="2084"/>
      <c r="BC1705" s="2084"/>
      <c r="BD1705" s="2086"/>
      <c r="BE1705" s="56"/>
      <c r="BF1705" s="56"/>
      <c r="BG1705" s="2121"/>
      <c r="BH1705" s="2121"/>
      <c r="BI1705" s="2122"/>
      <c r="BJ1705" s="2122"/>
      <c r="BK1705" s="2122"/>
      <c r="BL1705" s="2122"/>
      <c r="BM1705" s="2122"/>
      <c r="BN1705" s="2122"/>
      <c r="BO1705" s="2122"/>
      <c r="BP1705" s="2122"/>
      <c r="BQ1705" s="2122"/>
      <c r="BR1705" s="2122"/>
      <c r="BS1705" s="2122"/>
      <c r="BT1705" s="2122"/>
      <c r="BU1705" s="2122"/>
      <c r="BV1705" s="2122"/>
      <c r="BW1705" s="2122"/>
      <c r="BX1705" s="2122"/>
      <c r="BY1705" s="2122"/>
      <c r="BZ1705" s="2122"/>
      <c r="CA1705" s="2122"/>
      <c r="CB1705" s="2122"/>
      <c r="CC1705" s="2122"/>
      <c r="CD1705" s="2122"/>
      <c r="CE1705" s="90"/>
      <c r="CF1705" s="90"/>
      <c r="CG1705" s="91"/>
      <c r="CH1705" s="77"/>
      <c r="CN1705" s="85"/>
      <c r="CO1705" s="85"/>
      <c r="CP1705" s="85"/>
      <c r="CQ1705" s="85"/>
      <c r="CR1705" s="85"/>
      <c r="CS1705" s="85"/>
      <c r="CT1705" s="85"/>
    </row>
    <row r="1706" spans="1:100" ht="11.25" customHeight="1" x14ac:dyDescent="0.2">
      <c r="A1706" s="132" t="str">
        <f>+IF('⑧一覧からの作成用データ（異動届）'!$AC$60="印刷ＯＫ→",1,"")</f>
        <v/>
      </c>
      <c r="B1706" s="2413"/>
      <c r="C1706" s="2413"/>
      <c r="D1706" s="2396"/>
      <c r="E1706" s="2396"/>
      <c r="F1706" s="2413"/>
      <c r="G1706" s="2413"/>
      <c r="H1706" s="2396"/>
      <c r="I1706" s="2396"/>
      <c r="J1706" s="486"/>
      <c r="K1706" s="2087" t="s">
        <v>45</v>
      </c>
      <c r="L1706" s="2088"/>
      <c r="M1706" s="2088"/>
      <c r="N1706" s="2088"/>
      <c r="O1706" s="2089"/>
      <c r="P1706" s="2084"/>
      <c r="Q1706" s="2084"/>
      <c r="R1706" s="2084"/>
      <c r="S1706" s="2084"/>
      <c r="T1706" s="2085"/>
      <c r="U1706" s="2085"/>
      <c r="V1706" s="2085"/>
      <c r="W1706" s="2084"/>
      <c r="X1706" s="2084"/>
      <c r="Y1706" s="2084"/>
      <c r="Z1706" s="2084"/>
      <c r="AA1706" s="2084"/>
      <c r="AB1706" s="2084"/>
      <c r="AC1706" s="2084"/>
      <c r="AD1706" s="2084"/>
      <c r="AE1706" s="2084"/>
      <c r="AF1706" s="2084"/>
      <c r="AG1706" s="2084"/>
      <c r="AH1706" s="2084"/>
      <c r="AI1706" s="2084"/>
      <c r="AJ1706" s="2084"/>
      <c r="AK1706" s="2084"/>
      <c r="AL1706" s="2084"/>
      <c r="AM1706" s="2084"/>
      <c r="AN1706" s="2084"/>
      <c r="AO1706" s="2084"/>
      <c r="AP1706" s="2084"/>
      <c r="AQ1706" s="2084"/>
      <c r="AR1706" s="2084"/>
      <c r="AS1706" s="2084"/>
      <c r="AT1706" s="2084"/>
      <c r="AU1706" s="2084"/>
      <c r="AV1706" s="2084"/>
      <c r="AW1706" s="2084"/>
      <c r="AX1706" s="2084"/>
      <c r="AY1706" s="2084"/>
      <c r="AZ1706" s="2084"/>
      <c r="BA1706" s="2084"/>
      <c r="BB1706" s="2084"/>
      <c r="BC1706" s="2084"/>
      <c r="BD1706" s="2086"/>
      <c r="BE1706" s="56"/>
      <c r="BF1706" s="56"/>
      <c r="BG1706" s="2121"/>
      <c r="BH1706" s="2121"/>
      <c r="BI1706" s="2122"/>
      <c r="BJ1706" s="2122"/>
      <c r="BK1706" s="2122"/>
      <c r="BL1706" s="2122"/>
      <c r="BM1706" s="2122"/>
      <c r="BN1706" s="2122"/>
      <c r="BO1706" s="2122"/>
      <c r="BP1706" s="2122"/>
      <c r="BQ1706" s="2122"/>
      <c r="BR1706" s="2122"/>
      <c r="BS1706" s="2122"/>
      <c r="BT1706" s="2122"/>
      <c r="BU1706" s="2122"/>
      <c r="BV1706" s="2122"/>
      <c r="BW1706" s="2122"/>
      <c r="BX1706" s="2122"/>
      <c r="BY1706" s="2122"/>
      <c r="BZ1706" s="2122"/>
      <c r="CA1706" s="2122"/>
      <c r="CB1706" s="2122"/>
      <c r="CC1706" s="2122"/>
      <c r="CD1706" s="2122"/>
      <c r="CE1706" s="35"/>
      <c r="CF1706" s="90"/>
      <c r="CG1706" s="91"/>
      <c r="CH1706" s="77"/>
      <c r="CN1706" s="85"/>
      <c r="CO1706" s="85"/>
      <c r="CP1706" s="85"/>
      <c r="CQ1706" s="85"/>
      <c r="CR1706" s="85"/>
      <c r="CS1706" s="85"/>
      <c r="CT1706" s="85"/>
    </row>
    <row r="1707" spans="1:100" ht="11.25" customHeight="1" x14ac:dyDescent="0.2">
      <c r="A1707" s="132" t="str">
        <f>+IF('⑧一覧からの作成用データ（異動届）'!$AC$60="印刷ＯＫ→",1,"")</f>
        <v/>
      </c>
      <c r="B1707" s="2413"/>
      <c r="C1707" s="2413"/>
      <c r="D1707" s="2396"/>
      <c r="E1707" s="2396"/>
      <c r="F1707" s="2413"/>
      <c r="G1707" s="2413"/>
      <c r="H1707" s="2396"/>
      <c r="I1707" s="2396"/>
      <c r="J1707" s="486"/>
      <c r="K1707" s="2090"/>
      <c r="L1707" s="2091"/>
      <c r="M1707" s="2091"/>
      <c r="N1707" s="2091"/>
      <c r="O1707" s="2092"/>
      <c r="P1707" s="2093"/>
      <c r="Q1707" s="2094"/>
      <c r="R1707" s="2094"/>
      <c r="S1707" s="2094"/>
      <c r="T1707" s="2094"/>
      <c r="U1707" s="2094"/>
      <c r="V1707" s="2094"/>
      <c r="W1707" s="2094"/>
      <c r="X1707" s="2094"/>
      <c r="Y1707" s="2094"/>
      <c r="Z1707" s="2094"/>
      <c r="AA1707" s="2094"/>
      <c r="AB1707" s="2094"/>
      <c r="AC1707" s="2094"/>
      <c r="AD1707" s="2094"/>
      <c r="AE1707" s="2094"/>
      <c r="AF1707" s="2094"/>
      <c r="AG1707" s="2094"/>
      <c r="AH1707" s="2094"/>
      <c r="AI1707" s="2094"/>
      <c r="AJ1707" s="2094"/>
      <c r="AK1707" s="2094"/>
      <c r="AL1707" s="2094"/>
      <c r="AM1707" s="2094"/>
      <c r="AN1707" s="2094"/>
      <c r="AO1707" s="2094"/>
      <c r="AP1707" s="2094"/>
      <c r="AQ1707" s="2094"/>
      <c r="AR1707" s="2094"/>
      <c r="AS1707" s="2094"/>
      <c r="AT1707" s="2094"/>
      <c r="AU1707" s="2094"/>
      <c r="AV1707" s="2094"/>
      <c r="AW1707" s="2094"/>
      <c r="AX1707" s="2094"/>
      <c r="AY1707" s="2094"/>
      <c r="AZ1707" s="2094"/>
      <c r="BA1707" s="2094"/>
      <c r="BB1707" s="2094"/>
      <c r="BC1707" s="2094"/>
      <c r="BD1707" s="2095"/>
      <c r="BE1707" s="56"/>
      <c r="BF1707" s="56"/>
      <c r="BG1707" s="2121"/>
      <c r="BH1707" s="2121"/>
      <c r="BI1707" s="2122"/>
      <c r="BJ1707" s="2122"/>
      <c r="BK1707" s="2122"/>
      <c r="BL1707" s="2122"/>
      <c r="BM1707" s="2122"/>
      <c r="BN1707" s="2122"/>
      <c r="BO1707" s="2122"/>
      <c r="BP1707" s="2122"/>
      <c r="BQ1707" s="2122"/>
      <c r="BR1707" s="2122"/>
      <c r="BS1707" s="2122"/>
      <c r="BT1707" s="2122"/>
      <c r="BU1707" s="2122"/>
      <c r="BV1707" s="2122"/>
      <c r="BW1707" s="2122"/>
      <c r="BX1707" s="2122"/>
      <c r="BY1707" s="2122"/>
      <c r="BZ1707" s="2122"/>
      <c r="CA1707" s="2122"/>
      <c r="CB1707" s="2122"/>
      <c r="CC1707" s="2122"/>
      <c r="CD1707" s="2122"/>
      <c r="CE1707" s="90"/>
      <c r="CF1707" s="90"/>
      <c r="CG1707" s="77"/>
      <c r="CH1707" s="77"/>
      <c r="CN1707" s="85"/>
      <c r="CO1707" s="85"/>
      <c r="CP1707" s="85"/>
      <c r="CQ1707" s="85"/>
      <c r="CR1707" s="85"/>
      <c r="CS1707" s="85"/>
      <c r="CT1707" s="85"/>
      <c r="CU1707" s="85"/>
      <c r="CV1707" s="85"/>
    </row>
    <row r="1708" spans="1:100" ht="11.25" customHeight="1" x14ac:dyDescent="0.2">
      <c r="A1708" s="132" t="str">
        <f>+IF('⑧一覧からの作成用データ（異動届）'!$AC$60="印刷ＯＫ→",1,"")</f>
        <v/>
      </c>
      <c r="B1708" s="2413"/>
      <c r="C1708" s="2413"/>
      <c r="D1708" s="2396"/>
      <c r="E1708" s="2396"/>
      <c r="F1708" s="2413"/>
      <c r="G1708" s="2413"/>
      <c r="H1708" s="2396"/>
      <c r="I1708" s="2396"/>
      <c r="J1708" s="486"/>
      <c r="K1708" s="1691" t="s">
        <v>69</v>
      </c>
      <c r="L1708" s="1691"/>
      <c r="M1708" s="1691"/>
      <c r="N1708" s="1691"/>
      <c r="O1708" s="1691"/>
      <c r="P1708" s="2097" t="s">
        <v>70</v>
      </c>
      <c r="Q1708" s="2097"/>
      <c r="R1708" s="2097"/>
      <c r="S1708" s="2097"/>
      <c r="T1708" s="2097"/>
      <c r="U1708" s="2097"/>
      <c r="V1708" s="2097"/>
      <c r="W1708" s="2097"/>
      <c r="X1708" s="2097"/>
      <c r="Y1708" s="2097"/>
      <c r="Z1708" s="2097"/>
      <c r="AA1708" s="2097"/>
      <c r="AB1708" s="2097"/>
      <c r="AC1708" s="2097"/>
      <c r="AD1708" s="2097"/>
      <c r="AE1708" s="2097"/>
      <c r="AF1708" s="2097"/>
      <c r="AG1708" s="2097"/>
      <c r="AH1708" s="2097"/>
      <c r="AI1708" s="2097"/>
      <c r="AJ1708" s="2097"/>
      <c r="AK1708" s="2097"/>
      <c r="AL1708" s="2097"/>
      <c r="AM1708" s="2097"/>
      <c r="AN1708" s="2097"/>
      <c r="AO1708" s="2097"/>
      <c r="AP1708" s="2097"/>
      <c r="AQ1708" s="2097"/>
      <c r="AR1708" s="2097"/>
      <c r="AS1708" s="2097"/>
      <c r="AT1708" s="2097"/>
      <c r="AU1708" s="2097"/>
      <c r="AV1708" s="2097"/>
      <c r="AW1708" s="2097"/>
      <c r="AX1708" s="2097"/>
      <c r="AY1708" s="2097"/>
      <c r="AZ1708" s="2097"/>
      <c r="BA1708" s="2097"/>
      <c r="BB1708" s="2097"/>
      <c r="BC1708" s="2097"/>
      <c r="BD1708" s="2097"/>
      <c r="BE1708" s="65"/>
      <c r="BF1708" s="65"/>
      <c r="BG1708" s="2121"/>
      <c r="BH1708" s="2121"/>
      <c r="BI1708" s="2122"/>
      <c r="BJ1708" s="2122"/>
      <c r="BK1708" s="2122"/>
      <c r="BL1708" s="2122"/>
      <c r="BM1708" s="2122"/>
      <c r="BN1708" s="2122"/>
      <c r="BO1708" s="2122"/>
      <c r="BP1708" s="2122"/>
      <c r="BQ1708" s="2122"/>
      <c r="BR1708" s="2122"/>
      <c r="BS1708" s="2122"/>
      <c r="BT1708" s="2122"/>
      <c r="BU1708" s="2122"/>
      <c r="BV1708" s="2122"/>
      <c r="BW1708" s="2122"/>
      <c r="BX1708" s="2122"/>
      <c r="BY1708" s="2122"/>
      <c r="BZ1708" s="2122"/>
      <c r="CA1708" s="2122"/>
      <c r="CB1708" s="2122"/>
      <c r="CC1708" s="2122"/>
      <c r="CD1708" s="2122"/>
      <c r="CE1708" s="76"/>
      <c r="CF1708" s="76"/>
      <c r="CG1708" s="77"/>
      <c r="CH1708" s="77"/>
      <c r="CN1708" s="85"/>
      <c r="CO1708" s="85"/>
      <c r="CP1708" s="85"/>
      <c r="CQ1708" s="85"/>
      <c r="CR1708" s="85"/>
      <c r="CS1708" s="85"/>
      <c r="CT1708" s="85"/>
      <c r="CU1708" s="85"/>
      <c r="CV1708" s="85"/>
    </row>
    <row r="1709" spans="1:100" ht="13.5" customHeight="1" x14ac:dyDescent="0.2">
      <c r="A1709" s="132" t="str">
        <f>+IF('⑧一覧からの作成用データ（異動届）'!$AC$60="印刷ＯＫ→",1,"")</f>
        <v/>
      </c>
      <c r="B1709" s="2413"/>
      <c r="C1709" s="2413"/>
      <c r="D1709" s="2396"/>
      <c r="E1709" s="2396"/>
      <c r="F1709" s="2413"/>
      <c r="G1709" s="2413"/>
      <c r="H1709" s="2396"/>
      <c r="I1709" s="2396"/>
      <c r="J1709" s="486"/>
      <c r="K1709" s="2096"/>
      <c r="L1709" s="2096"/>
      <c r="M1709" s="2096"/>
      <c r="N1709" s="2096"/>
      <c r="O1709" s="2096"/>
      <c r="P1709" s="2098"/>
      <c r="Q1709" s="2098"/>
      <c r="R1709" s="2098"/>
      <c r="S1709" s="2098"/>
      <c r="T1709" s="2098"/>
      <c r="U1709" s="2098"/>
      <c r="V1709" s="2098"/>
      <c r="W1709" s="2098"/>
      <c r="X1709" s="2098"/>
      <c r="Y1709" s="2098"/>
      <c r="Z1709" s="2098"/>
      <c r="AA1709" s="2098"/>
      <c r="AB1709" s="2098"/>
      <c r="AC1709" s="2098"/>
      <c r="AD1709" s="2098"/>
      <c r="AE1709" s="2098"/>
      <c r="AF1709" s="2098"/>
      <c r="AG1709" s="2098"/>
      <c r="AH1709" s="2098"/>
      <c r="AI1709" s="2098"/>
      <c r="AJ1709" s="2098"/>
      <c r="AK1709" s="2098"/>
      <c r="AL1709" s="2098"/>
      <c r="AM1709" s="2098"/>
      <c r="AN1709" s="2098"/>
      <c r="AO1709" s="2098"/>
      <c r="AP1709" s="2098"/>
      <c r="AQ1709" s="2098"/>
      <c r="AR1709" s="2098"/>
      <c r="AS1709" s="2098"/>
      <c r="AT1709" s="2098"/>
      <c r="AU1709" s="2098"/>
      <c r="AV1709" s="2098"/>
      <c r="AW1709" s="2098"/>
      <c r="AX1709" s="2098"/>
      <c r="AY1709" s="2098"/>
      <c r="AZ1709" s="2098"/>
      <c r="BA1709" s="2098"/>
      <c r="BB1709" s="2098"/>
      <c r="BC1709" s="2098"/>
      <c r="BD1709" s="2098"/>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76"/>
      <c r="CC1709" s="76"/>
      <c r="CD1709" s="76"/>
      <c r="CE1709" s="76"/>
      <c r="CF1709" s="76"/>
      <c r="CG1709" s="77"/>
      <c r="CH1709" s="77"/>
      <c r="CN1709" s="85"/>
      <c r="CO1709" s="85"/>
      <c r="CP1709" s="85"/>
      <c r="CQ1709" s="85"/>
      <c r="CR1709" s="85"/>
      <c r="CS1709" s="85"/>
      <c r="CT1709" s="85"/>
      <c r="CU1709" s="85"/>
      <c r="CV1709" s="85"/>
    </row>
    <row r="1710" spans="1:100" ht="13.5" customHeight="1" x14ac:dyDescent="0.2">
      <c r="A1710" s="132" t="str">
        <f>+IF('⑧一覧からの作成用データ（異動届）'!$AC$60="印刷ＯＫ→",1,"")</f>
        <v/>
      </c>
      <c r="B1710" s="2413"/>
      <c r="C1710" s="2413"/>
      <c r="D1710" s="2396"/>
      <c r="E1710" s="2396"/>
      <c r="F1710" s="2413"/>
      <c r="G1710" s="2413"/>
      <c r="H1710" s="2396"/>
      <c r="I1710" s="2396"/>
      <c r="J1710" s="486"/>
      <c r="K1710" s="66"/>
      <c r="L1710" s="66"/>
      <c r="M1710" s="66"/>
      <c r="N1710" s="66"/>
      <c r="O1710" s="66"/>
      <c r="P1710" s="485"/>
      <c r="Q1710" s="485"/>
      <c r="R1710" s="485"/>
      <c r="S1710" s="485"/>
      <c r="T1710" s="485"/>
      <c r="U1710" s="485"/>
      <c r="V1710" s="485"/>
      <c r="W1710" s="485"/>
      <c r="X1710" s="485"/>
      <c r="Y1710" s="485"/>
      <c r="Z1710" s="485"/>
      <c r="AA1710" s="485"/>
      <c r="AB1710" s="485"/>
      <c r="AC1710" s="485"/>
      <c r="AD1710" s="485"/>
      <c r="AE1710" s="485"/>
      <c r="AF1710" s="485"/>
      <c r="AG1710" s="485"/>
      <c r="AH1710" s="485"/>
      <c r="AI1710" s="485"/>
      <c r="AJ1710" s="485"/>
      <c r="AK1710" s="485"/>
      <c r="AL1710" s="485"/>
      <c r="AM1710" s="485"/>
      <c r="AN1710" s="485"/>
      <c r="AO1710" s="485"/>
      <c r="AP1710" s="485"/>
      <c r="AQ1710" s="48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76"/>
      <c r="CC1710" s="76"/>
      <c r="CD1710" s="76"/>
      <c r="CE1710" s="76"/>
      <c r="CF1710" s="76"/>
      <c r="CG1710" s="77"/>
      <c r="CH1710" s="77"/>
      <c r="CN1710" s="85"/>
      <c r="CO1710" s="85"/>
      <c r="CP1710" s="85"/>
      <c r="CQ1710" s="85"/>
      <c r="CR1710" s="85"/>
      <c r="CS1710" s="85"/>
      <c r="CT1710" s="85"/>
      <c r="CU1710" s="85"/>
      <c r="CV1710" s="85"/>
    </row>
  </sheetData>
  <sheetProtection selectLockedCells="1"/>
  <mergeCells count="5640">
    <mergeCell ref="I6:I57"/>
    <mergeCell ref="BV6:BZ7"/>
    <mergeCell ref="CA6:CD7"/>
    <mergeCell ref="Z8:AA17"/>
    <mergeCell ref="AB8:AG11"/>
    <mergeCell ref="AH8:AI8"/>
    <mergeCell ref="AJ8:AQ8"/>
    <mergeCell ref="BH8:BN9"/>
    <mergeCell ref="BO8:BP9"/>
    <mergeCell ref="BQ8:BR9"/>
    <mergeCell ref="B6:B57"/>
    <mergeCell ref="C6:C57"/>
    <mergeCell ref="D6:D57"/>
    <mergeCell ref="E6:E57"/>
    <mergeCell ref="F6:F57"/>
    <mergeCell ref="G6:G57"/>
    <mergeCell ref="C1:H3"/>
    <mergeCell ref="K2:AA7"/>
    <mergeCell ref="AB2:AW7"/>
    <mergeCell ref="AX2:BA7"/>
    <mergeCell ref="BB2:BT7"/>
    <mergeCell ref="BU2:CD3"/>
    <mergeCell ref="BU4:BU7"/>
    <mergeCell ref="BV4:BZ5"/>
    <mergeCell ref="CA4:CD5"/>
    <mergeCell ref="H6:H57"/>
    <mergeCell ref="K13:Y15"/>
    <mergeCell ref="AB13:AG15"/>
    <mergeCell ref="AH13:BG15"/>
    <mergeCell ref="BL14:BN15"/>
    <mergeCell ref="BO14:CD15"/>
    <mergeCell ref="AB16:AG17"/>
    <mergeCell ref="AH16:AI17"/>
    <mergeCell ref="AJ16:AK17"/>
    <mergeCell ref="AL16:AM17"/>
    <mergeCell ref="AN16:AO17"/>
    <mergeCell ref="AH9:BG11"/>
    <mergeCell ref="K10:O11"/>
    <mergeCell ref="P10:Y11"/>
    <mergeCell ref="BH10:BN11"/>
    <mergeCell ref="BO10:CD11"/>
    <mergeCell ref="AB12:AG12"/>
    <mergeCell ref="AH12:BG12"/>
    <mergeCell ref="BH12:BK17"/>
    <mergeCell ref="BL12:BN13"/>
    <mergeCell ref="BO12:CD13"/>
    <mergeCell ref="BS8:BT9"/>
    <mergeCell ref="BU8:BV9"/>
    <mergeCell ref="BW8:BX9"/>
    <mergeCell ref="BY8:BZ9"/>
    <mergeCell ref="CA8:CB9"/>
    <mergeCell ref="CC8:CD9"/>
    <mergeCell ref="AX18:BB22"/>
    <mergeCell ref="BC18:BE22"/>
    <mergeCell ref="BQ18:CD21"/>
    <mergeCell ref="M19:R20"/>
    <mergeCell ref="S19:AM20"/>
    <mergeCell ref="M21:R22"/>
    <mergeCell ref="S21:AM22"/>
    <mergeCell ref="BQ22:CD22"/>
    <mergeCell ref="BB16:BC17"/>
    <mergeCell ref="BD16:BE17"/>
    <mergeCell ref="BF16:BG17"/>
    <mergeCell ref="BL16:BN17"/>
    <mergeCell ref="BO16:CD17"/>
    <mergeCell ref="K18:L31"/>
    <mergeCell ref="M18:R18"/>
    <mergeCell ref="S18:AM18"/>
    <mergeCell ref="AN18:AR22"/>
    <mergeCell ref="AS18:AW22"/>
    <mergeCell ref="AP16:AQ17"/>
    <mergeCell ref="AR16:AS17"/>
    <mergeCell ref="AT16:AU17"/>
    <mergeCell ref="AV16:AW17"/>
    <mergeCell ref="AX16:AY17"/>
    <mergeCell ref="AZ16:BA17"/>
    <mergeCell ref="AX26:AZ28"/>
    <mergeCell ref="BA26:BB28"/>
    <mergeCell ref="BC26:BE28"/>
    <mergeCell ref="BF26:BH29"/>
    <mergeCell ref="BQ26:BS31"/>
    <mergeCell ref="M28:R31"/>
    <mergeCell ref="S28:AM31"/>
    <mergeCell ref="AS29:AW31"/>
    <mergeCell ref="AX29:BB31"/>
    <mergeCell ref="BC29:BE31"/>
    <mergeCell ref="BA23:BB25"/>
    <mergeCell ref="BC23:BE25"/>
    <mergeCell ref="BF23:BH25"/>
    <mergeCell ref="BI23:BP29"/>
    <mergeCell ref="BQ23:BS25"/>
    <mergeCell ref="BT23:CD31"/>
    <mergeCell ref="BF30:BF31"/>
    <mergeCell ref="BG30:BN30"/>
    <mergeCell ref="BP30:BP31"/>
    <mergeCell ref="BG31:BN31"/>
    <mergeCell ref="M23:R24"/>
    <mergeCell ref="S23:AM24"/>
    <mergeCell ref="AN23:AR31"/>
    <mergeCell ref="AS23:AU25"/>
    <mergeCell ref="AV23:AW25"/>
    <mergeCell ref="AX23:AZ25"/>
    <mergeCell ref="M25:R27"/>
    <mergeCell ref="S25:AM27"/>
    <mergeCell ref="AS26:AU28"/>
    <mergeCell ref="AV26:AW28"/>
    <mergeCell ref="BD34:BD35"/>
    <mergeCell ref="BE34:BE35"/>
    <mergeCell ref="BF34:BF35"/>
    <mergeCell ref="BG34:BQ35"/>
    <mergeCell ref="BR34:BZ35"/>
    <mergeCell ref="CA34:CD35"/>
    <mergeCell ref="AX34:AX35"/>
    <mergeCell ref="AY34:AY35"/>
    <mergeCell ref="AZ34:AZ35"/>
    <mergeCell ref="BA34:BA35"/>
    <mergeCell ref="BB34:BB35"/>
    <mergeCell ref="BC34:BC35"/>
    <mergeCell ref="K32:BF33"/>
    <mergeCell ref="K34:M41"/>
    <mergeCell ref="N34:T35"/>
    <mergeCell ref="U34:AH35"/>
    <mergeCell ref="AI34:AK35"/>
    <mergeCell ref="AL34:AS35"/>
    <mergeCell ref="AT34:AT35"/>
    <mergeCell ref="AU34:AU35"/>
    <mergeCell ref="AV34:AV35"/>
    <mergeCell ref="AW34:AW35"/>
    <mergeCell ref="BJ36:BO37"/>
    <mergeCell ref="BP36:CD38"/>
    <mergeCell ref="U37:AO38"/>
    <mergeCell ref="AR38:AS39"/>
    <mergeCell ref="AT38:BF39"/>
    <mergeCell ref="N39:T39"/>
    <mergeCell ref="U39:AO39"/>
    <mergeCell ref="BG39:BO39"/>
    <mergeCell ref="BP39:CD39"/>
    <mergeCell ref="N36:T38"/>
    <mergeCell ref="U36:V36"/>
    <mergeCell ref="W36:AD36"/>
    <mergeCell ref="AP36:AQ41"/>
    <mergeCell ref="AR36:AS37"/>
    <mergeCell ref="AT36:BF37"/>
    <mergeCell ref="N40:T41"/>
    <mergeCell ref="U40:AO41"/>
    <mergeCell ref="AR40:AS41"/>
    <mergeCell ref="AT40:BF41"/>
    <mergeCell ref="BK44:CD44"/>
    <mergeCell ref="BL45:BP47"/>
    <mergeCell ref="BQ45:CD47"/>
    <mergeCell ref="K46:O47"/>
    <mergeCell ref="P46:W47"/>
    <mergeCell ref="X46:Z47"/>
    <mergeCell ref="AA46:AS47"/>
    <mergeCell ref="AT46:AU47"/>
    <mergeCell ref="AV46:AV47"/>
    <mergeCell ref="AW46:AX47"/>
    <mergeCell ref="K44:O45"/>
    <mergeCell ref="P44:W45"/>
    <mergeCell ref="X44:Z45"/>
    <mergeCell ref="AA44:AS45"/>
    <mergeCell ref="AT44:AY45"/>
    <mergeCell ref="AZ44:BJ45"/>
    <mergeCell ref="BG40:BO41"/>
    <mergeCell ref="BP40:BS41"/>
    <mergeCell ref="BT40:BV41"/>
    <mergeCell ref="BW40:BZ41"/>
    <mergeCell ref="CA40:CD41"/>
    <mergeCell ref="K42:BF43"/>
    <mergeCell ref="P52:S53"/>
    <mergeCell ref="T52:V53"/>
    <mergeCell ref="W52:BD53"/>
    <mergeCell ref="K53:O54"/>
    <mergeCell ref="P54:BD54"/>
    <mergeCell ref="K55:O56"/>
    <mergeCell ref="P55:BD56"/>
    <mergeCell ref="AY46:AY47"/>
    <mergeCell ref="AZ46:BH47"/>
    <mergeCell ref="BI46:BJ47"/>
    <mergeCell ref="K48:BF49"/>
    <mergeCell ref="K50:O52"/>
    <mergeCell ref="P50:U51"/>
    <mergeCell ref="V50:X51"/>
    <mergeCell ref="Y50:BD51"/>
    <mergeCell ref="BG50:BH55"/>
    <mergeCell ref="BI50:CD55"/>
    <mergeCell ref="I63:I114"/>
    <mergeCell ref="BV63:BZ64"/>
    <mergeCell ref="CA63:CD64"/>
    <mergeCell ref="Z65:AA74"/>
    <mergeCell ref="AB65:AG68"/>
    <mergeCell ref="AH65:AI65"/>
    <mergeCell ref="AJ65:AQ65"/>
    <mergeCell ref="BH65:BN66"/>
    <mergeCell ref="BO65:BP66"/>
    <mergeCell ref="BQ65:BR66"/>
    <mergeCell ref="B63:B114"/>
    <mergeCell ref="C63:C114"/>
    <mergeCell ref="D63:D114"/>
    <mergeCell ref="E63:E114"/>
    <mergeCell ref="F63:F114"/>
    <mergeCell ref="G63:G114"/>
    <mergeCell ref="C58:H60"/>
    <mergeCell ref="K59:AA64"/>
    <mergeCell ref="AB59:AW64"/>
    <mergeCell ref="AX59:BA64"/>
    <mergeCell ref="BB59:BT64"/>
    <mergeCell ref="BU59:CD60"/>
    <mergeCell ref="BU61:BU64"/>
    <mergeCell ref="BV61:BZ62"/>
    <mergeCell ref="CA61:CD62"/>
    <mergeCell ref="H63:H114"/>
    <mergeCell ref="K70:Y72"/>
    <mergeCell ref="AB70:AG72"/>
    <mergeCell ref="AH70:BG72"/>
    <mergeCell ref="BL71:BN72"/>
    <mergeCell ref="BO71:CD72"/>
    <mergeCell ref="AB73:AG74"/>
    <mergeCell ref="AH73:AI74"/>
    <mergeCell ref="AJ73:AK74"/>
    <mergeCell ref="AL73:AM74"/>
    <mergeCell ref="AN73:AO74"/>
    <mergeCell ref="AH66:BG68"/>
    <mergeCell ref="K67:O68"/>
    <mergeCell ref="P67:Y68"/>
    <mergeCell ref="BH67:BN68"/>
    <mergeCell ref="BO67:CD68"/>
    <mergeCell ref="AB69:AG69"/>
    <mergeCell ref="AH69:BG69"/>
    <mergeCell ref="BH69:BK74"/>
    <mergeCell ref="BL69:BN70"/>
    <mergeCell ref="BO69:CD70"/>
    <mergeCell ref="BS65:BT66"/>
    <mergeCell ref="BU65:BV66"/>
    <mergeCell ref="BW65:BX66"/>
    <mergeCell ref="BY65:BZ66"/>
    <mergeCell ref="CA65:CB66"/>
    <mergeCell ref="CC65:CD66"/>
    <mergeCell ref="AX75:BB79"/>
    <mergeCell ref="BC75:BE79"/>
    <mergeCell ref="BQ75:CD78"/>
    <mergeCell ref="M76:R77"/>
    <mergeCell ref="S76:AM77"/>
    <mergeCell ref="M78:R79"/>
    <mergeCell ref="S78:AM79"/>
    <mergeCell ref="BQ79:CD79"/>
    <mergeCell ref="BB73:BC74"/>
    <mergeCell ref="BD73:BE74"/>
    <mergeCell ref="BF73:BG74"/>
    <mergeCell ref="BL73:BN74"/>
    <mergeCell ref="BO73:CD74"/>
    <mergeCell ref="K75:L88"/>
    <mergeCell ref="M75:R75"/>
    <mergeCell ref="S75:AM75"/>
    <mergeCell ref="AN75:AR79"/>
    <mergeCell ref="AS75:AW79"/>
    <mergeCell ref="AP73:AQ74"/>
    <mergeCell ref="AR73:AS74"/>
    <mergeCell ref="AT73:AU74"/>
    <mergeCell ref="AV73:AW74"/>
    <mergeCell ref="AX73:AY74"/>
    <mergeCell ref="AZ73:BA74"/>
    <mergeCell ref="AX83:AZ85"/>
    <mergeCell ref="BA83:BB85"/>
    <mergeCell ref="BC83:BE85"/>
    <mergeCell ref="BF83:BH86"/>
    <mergeCell ref="BQ83:BS88"/>
    <mergeCell ref="M85:R88"/>
    <mergeCell ref="S85:AM88"/>
    <mergeCell ref="AS86:AW88"/>
    <mergeCell ref="AX86:BB88"/>
    <mergeCell ref="BC86:BE88"/>
    <mergeCell ref="BA80:BB82"/>
    <mergeCell ref="BC80:BE82"/>
    <mergeCell ref="BF80:BH82"/>
    <mergeCell ref="BI80:BP86"/>
    <mergeCell ref="BQ80:BS82"/>
    <mergeCell ref="BT80:CD88"/>
    <mergeCell ref="BF87:BF88"/>
    <mergeCell ref="BG87:BN87"/>
    <mergeCell ref="BP87:BP88"/>
    <mergeCell ref="BG88:BN88"/>
    <mergeCell ref="M80:R81"/>
    <mergeCell ref="S80:AM81"/>
    <mergeCell ref="AN80:AR88"/>
    <mergeCell ref="AS80:AU82"/>
    <mergeCell ref="AV80:AW82"/>
    <mergeCell ref="AX80:AZ82"/>
    <mergeCell ref="M82:R84"/>
    <mergeCell ref="S82:AM84"/>
    <mergeCell ref="AS83:AU85"/>
    <mergeCell ref="AV83:AW85"/>
    <mergeCell ref="BD91:BD92"/>
    <mergeCell ref="BE91:BE92"/>
    <mergeCell ref="BF91:BF92"/>
    <mergeCell ref="BG91:BQ92"/>
    <mergeCell ref="BR91:BZ92"/>
    <mergeCell ref="CA91:CD92"/>
    <mergeCell ref="AX91:AX92"/>
    <mergeCell ref="AY91:AY92"/>
    <mergeCell ref="AZ91:AZ92"/>
    <mergeCell ref="BA91:BA92"/>
    <mergeCell ref="BB91:BB92"/>
    <mergeCell ref="BC91:BC92"/>
    <mergeCell ref="K89:BF90"/>
    <mergeCell ref="K91:M98"/>
    <mergeCell ref="N91:T92"/>
    <mergeCell ref="U91:AH92"/>
    <mergeCell ref="AI91:AK92"/>
    <mergeCell ref="AL91:AS92"/>
    <mergeCell ref="AT91:AT92"/>
    <mergeCell ref="AU91:AU92"/>
    <mergeCell ref="AV91:AV92"/>
    <mergeCell ref="AW91:AW92"/>
    <mergeCell ref="BJ93:BO94"/>
    <mergeCell ref="BP93:CD95"/>
    <mergeCell ref="U94:AO95"/>
    <mergeCell ref="AR95:AS96"/>
    <mergeCell ref="AT95:BF96"/>
    <mergeCell ref="N96:T96"/>
    <mergeCell ref="U96:AO96"/>
    <mergeCell ref="BG96:BO96"/>
    <mergeCell ref="BP96:CD96"/>
    <mergeCell ref="N93:T95"/>
    <mergeCell ref="U93:V93"/>
    <mergeCell ref="W93:AD93"/>
    <mergeCell ref="AP93:AQ98"/>
    <mergeCell ref="AR93:AS94"/>
    <mergeCell ref="AT93:BF94"/>
    <mergeCell ref="N97:T98"/>
    <mergeCell ref="U97:AO98"/>
    <mergeCell ref="AR97:AS98"/>
    <mergeCell ref="AT97:BF98"/>
    <mergeCell ref="BK101:CD101"/>
    <mergeCell ref="BL102:BP104"/>
    <mergeCell ref="BQ102:CD104"/>
    <mergeCell ref="K103:O104"/>
    <mergeCell ref="P103:W104"/>
    <mergeCell ref="X103:Z104"/>
    <mergeCell ref="AA103:AS104"/>
    <mergeCell ref="AT103:AU104"/>
    <mergeCell ref="AV103:AV104"/>
    <mergeCell ref="AW103:AX104"/>
    <mergeCell ref="K101:O102"/>
    <mergeCell ref="P101:W102"/>
    <mergeCell ref="X101:Z102"/>
    <mergeCell ref="AA101:AS102"/>
    <mergeCell ref="AT101:AY102"/>
    <mergeCell ref="AZ101:BJ102"/>
    <mergeCell ref="BG97:BO98"/>
    <mergeCell ref="BP97:BS98"/>
    <mergeCell ref="BT97:BV98"/>
    <mergeCell ref="BW97:BZ98"/>
    <mergeCell ref="CA97:CD98"/>
    <mergeCell ref="K99:BF100"/>
    <mergeCell ref="P109:S110"/>
    <mergeCell ref="T109:V110"/>
    <mergeCell ref="W109:BD110"/>
    <mergeCell ref="K110:O111"/>
    <mergeCell ref="P111:BD111"/>
    <mergeCell ref="K112:O113"/>
    <mergeCell ref="P112:BD113"/>
    <mergeCell ref="AY103:AY104"/>
    <mergeCell ref="AZ103:BH104"/>
    <mergeCell ref="BI103:BJ104"/>
    <mergeCell ref="K105:BF106"/>
    <mergeCell ref="K107:O109"/>
    <mergeCell ref="P107:U108"/>
    <mergeCell ref="V107:X108"/>
    <mergeCell ref="Y107:BD108"/>
    <mergeCell ref="BG107:BH112"/>
    <mergeCell ref="BI107:CD112"/>
    <mergeCell ref="I120:I171"/>
    <mergeCell ref="BV120:BZ121"/>
    <mergeCell ref="CA120:CD121"/>
    <mergeCell ref="Z122:AA131"/>
    <mergeCell ref="AB122:AG125"/>
    <mergeCell ref="AH122:AI122"/>
    <mergeCell ref="AJ122:AQ122"/>
    <mergeCell ref="BH122:BN123"/>
    <mergeCell ref="BO122:BP123"/>
    <mergeCell ref="BQ122:BR123"/>
    <mergeCell ref="B120:B171"/>
    <mergeCell ref="C120:C171"/>
    <mergeCell ref="D120:D171"/>
    <mergeCell ref="E120:E171"/>
    <mergeCell ref="F120:F171"/>
    <mergeCell ref="G120:G171"/>
    <mergeCell ref="C115:H117"/>
    <mergeCell ref="K116:AA121"/>
    <mergeCell ref="AB116:AW121"/>
    <mergeCell ref="AX116:BA121"/>
    <mergeCell ref="BB116:BT121"/>
    <mergeCell ref="BU116:CD117"/>
    <mergeCell ref="BU118:BU121"/>
    <mergeCell ref="BV118:BZ119"/>
    <mergeCell ref="CA118:CD119"/>
    <mergeCell ref="H120:H171"/>
    <mergeCell ref="K127:Y129"/>
    <mergeCell ref="AB127:AG129"/>
    <mergeCell ref="AH127:BG129"/>
    <mergeCell ref="BL128:BN129"/>
    <mergeCell ref="BO128:CD129"/>
    <mergeCell ref="AB130:AG131"/>
    <mergeCell ref="AH130:AI131"/>
    <mergeCell ref="AJ130:AK131"/>
    <mergeCell ref="AL130:AM131"/>
    <mergeCell ref="AN130:AO131"/>
    <mergeCell ref="AH123:BG125"/>
    <mergeCell ref="K124:O125"/>
    <mergeCell ref="P124:Y125"/>
    <mergeCell ref="BH124:BN125"/>
    <mergeCell ref="BO124:CD125"/>
    <mergeCell ref="AB126:AG126"/>
    <mergeCell ref="AH126:BG126"/>
    <mergeCell ref="BH126:BK131"/>
    <mergeCell ref="BL126:BN127"/>
    <mergeCell ref="BO126:CD127"/>
    <mergeCell ref="BS122:BT123"/>
    <mergeCell ref="BU122:BV123"/>
    <mergeCell ref="BW122:BX123"/>
    <mergeCell ref="BY122:BZ123"/>
    <mergeCell ref="CA122:CB123"/>
    <mergeCell ref="CC122:CD123"/>
    <mergeCell ref="AX132:BB136"/>
    <mergeCell ref="BC132:BE136"/>
    <mergeCell ref="BQ132:CD135"/>
    <mergeCell ref="M133:R134"/>
    <mergeCell ref="S133:AM134"/>
    <mergeCell ref="M135:R136"/>
    <mergeCell ref="S135:AM136"/>
    <mergeCell ref="BQ136:CD136"/>
    <mergeCell ref="BB130:BC131"/>
    <mergeCell ref="BD130:BE131"/>
    <mergeCell ref="BF130:BG131"/>
    <mergeCell ref="BL130:BN131"/>
    <mergeCell ref="BO130:CD131"/>
    <mergeCell ref="K132:L145"/>
    <mergeCell ref="M132:R132"/>
    <mergeCell ref="S132:AM132"/>
    <mergeCell ref="AN132:AR136"/>
    <mergeCell ref="AS132:AW136"/>
    <mergeCell ref="AP130:AQ131"/>
    <mergeCell ref="AR130:AS131"/>
    <mergeCell ref="AT130:AU131"/>
    <mergeCell ref="AV130:AW131"/>
    <mergeCell ref="AX130:AY131"/>
    <mergeCell ref="AZ130:BA131"/>
    <mergeCell ref="AX140:AZ142"/>
    <mergeCell ref="BA140:BB142"/>
    <mergeCell ref="BC140:BE142"/>
    <mergeCell ref="BF140:BH143"/>
    <mergeCell ref="BQ140:BS145"/>
    <mergeCell ref="M142:R145"/>
    <mergeCell ref="S142:AM145"/>
    <mergeCell ref="AS143:AW145"/>
    <mergeCell ref="AX143:BB145"/>
    <mergeCell ref="BC143:BE145"/>
    <mergeCell ref="BA137:BB139"/>
    <mergeCell ref="BC137:BE139"/>
    <mergeCell ref="BF137:BH139"/>
    <mergeCell ref="BI137:BP143"/>
    <mergeCell ref="BQ137:BS139"/>
    <mergeCell ref="BT137:CD145"/>
    <mergeCell ref="BF144:BF145"/>
    <mergeCell ref="BG144:BN144"/>
    <mergeCell ref="BP144:BP145"/>
    <mergeCell ref="BG145:BN145"/>
    <mergeCell ref="M137:R138"/>
    <mergeCell ref="S137:AM138"/>
    <mergeCell ref="AN137:AR145"/>
    <mergeCell ref="AS137:AU139"/>
    <mergeCell ref="AV137:AW139"/>
    <mergeCell ref="AX137:AZ139"/>
    <mergeCell ref="M139:R141"/>
    <mergeCell ref="S139:AM141"/>
    <mergeCell ref="AS140:AU142"/>
    <mergeCell ref="AV140:AW142"/>
    <mergeCell ref="BD148:BD149"/>
    <mergeCell ref="BE148:BE149"/>
    <mergeCell ref="BF148:BF149"/>
    <mergeCell ref="BG148:BQ149"/>
    <mergeCell ref="BR148:BZ149"/>
    <mergeCell ref="CA148:CD149"/>
    <mergeCell ref="AX148:AX149"/>
    <mergeCell ref="AY148:AY149"/>
    <mergeCell ref="AZ148:AZ149"/>
    <mergeCell ref="BA148:BA149"/>
    <mergeCell ref="BB148:BB149"/>
    <mergeCell ref="BC148:BC149"/>
    <mergeCell ref="K146:BF147"/>
    <mergeCell ref="K148:M155"/>
    <mergeCell ref="N148:T149"/>
    <mergeCell ref="U148:AH149"/>
    <mergeCell ref="AI148:AK149"/>
    <mergeCell ref="AL148:AS149"/>
    <mergeCell ref="AT148:AT149"/>
    <mergeCell ref="AU148:AU149"/>
    <mergeCell ref="AV148:AV149"/>
    <mergeCell ref="AW148:AW149"/>
    <mergeCell ref="BJ150:BO151"/>
    <mergeCell ref="BP150:CD152"/>
    <mergeCell ref="U151:AO152"/>
    <mergeCell ref="AR152:AS153"/>
    <mergeCell ref="AT152:BF153"/>
    <mergeCell ref="N153:T153"/>
    <mergeCell ref="U153:AO153"/>
    <mergeCell ref="BG153:BO153"/>
    <mergeCell ref="BP153:CD153"/>
    <mergeCell ref="N150:T152"/>
    <mergeCell ref="U150:V150"/>
    <mergeCell ref="W150:AD150"/>
    <mergeCell ref="AP150:AQ155"/>
    <mergeCell ref="AR150:AS151"/>
    <mergeCell ref="AT150:BF151"/>
    <mergeCell ref="N154:T155"/>
    <mergeCell ref="U154:AO155"/>
    <mergeCell ref="AR154:AS155"/>
    <mergeCell ref="AT154:BF155"/>
    <mergeCell ref="BK158:CD158"/>
    <mergeCell ref="BL159:BP161"/>
    <mergeCell ref="BQ159:CD161"/>
    <mergeCell ref="K160:O161"/>
    <mergeCell ref="P160:W161"/>
    <mergeCell ref="X160:Z161"/>
    <mergeCell ref="AA160:AS161"/>
    <mergeCell ref="AT160:AU161"/>
    <mergeCell ref="AV160:AV161"/>
    <mergeCell ref="AW160:AX161"/>
    <mergeCell ref="K158:O159"/>
    <mergeCell ref="P158:W159"/>
    <mergeCell ref="X158:Z159"/>
    <mergeCell ref="AA158:AS159"/>
    <mergeCell ref="AT158:AY159"/>
    <mergeCell ref="AZ158:BJ159"/>
    <mergeCell ref="BG154:BO155"/>
    <mergeCell ref="BP154:BS155"/>
    <mergeCell ref="BT154:BV155"/>
    <mergeCell ref="BW154:BZ155"/>
    <mergeCell ref="CA154:CD155"/>
    <mergeCell ref="K156:BF157"/>
    <mergeCell ref="P166:S167"/>
    <mergeCell ref="T166:V167"/>
    <mergeCell ref="W166:BD167"/>
    <mergeCell ref="K167:O168"/>
    <mergeCell ref="P168:BD168"/>
    <mergeCell ref="K169:O170"/>
    <mergeCell ref="P169:BD170"/>
    <mergeCell ref="AY160:AY161"/>
    <mergeCell ref="AZ160:BH161"/>
    <mergeCell ref="BI160:BJ161"/>
    <mergeCell ref="K162:BF163"/>
    <mergeCell ref="K164:O166"/>
    <mergeCell ref="P164:U165"/>
    <mergeCell ref="V164:X165"/>
    <mergeCell ref="Y164:BD165"/>
    <mergeCell ref="BG164:BH169"/>
    <mergeCell ref="BI164:CD169"/>
    <mergeCell ref="I177:I228"/>
    <mergeCell ref="BV177:BZ178"/>
    <mergeCell ref="CA177:CD178"/>
    <mergeCell ref="Z179:AA188"/>
    <mergeCell ref="AB179:AG182"/>
    <mergeCell ref="AH179:AI179"/>
    <mergeCell ref="AJ179:AQ179"/>
    <mergeCell ref="BH179:BN180"/>
    <mergeCell ref="BO179:BP180"/>
    <mergeCell ref="BQ179:BR180"/>
    <mergeCell ref="B177:B228"/>
    <mergeCell ref="C177:C228"/>
    <mergeCell ref="D177:D228"/>
    <mergeCell ref="E177:E228"/>
    <mergeCell ref="F177:F228"/>
    <mergeCell ref="G177:G228"/>
    <mergeCell ref="C172:H174"/>
    <mergeCell ref="K173:AA178"/>
    <mergeCell ref="AB173:AW178"/>
    <mergeCell ref="AX173:BA178"/>
    <mergeCell ref="BB173:BT178"/>
    <mergeCell ref="BU173:CD174"/>
    <mergeCell ref="BU175:BU178"/>
    <mergeCell ref="BV175:BZ176"/>
    <mergeCell ref="CA175:CD176"/>
    <mergeCell ref="H177:H228"/>
    <mergeCell ref="K184:Y186"/>
    <mergeCell ref="AB184:AG186"/>
    <mergeCell ref="AH184:BG186"/>
    <mergeCell ref="BL185:BN186"/>
    <mergeCell ref="BO185:CD186"/>
    <mergeCell ref="AB187:AG188"/>
    <mergeCell ref="AH187:AI188"/>
    <mergeCell ref="AJ187:AK188"/>
    <mergeCell ref="AL187:AM188"/>
    <mergeCell ref="AN187:AO188"/>
    <mergeCell ref="AH180:BG182"/>
    <mergeCell ref="K181:O182"/>
    <mergeCell ref="P181:Y182"/>
    <mergeCell ref="BH181:BN182"/>
    <mergeCell ref="BO181:CD182"/>
    <mergeCell ref="AB183:AG183"/>
    <mergeCell ref="AH183:BG183"/>
    <mergeCell ref="BH183:BK188"/>
    <mergeCell ref="BL183:BN184"/>
    <mergeCell ref="BO183:CD184"/>
    <mergeCell ref="BS179:BT180"/>
    <mergeCell ref="BU179:BV180"/>
    <mergeCell ref="BW179:BX180"/>
    <mergeCell ref="BY179:BZ180"/>
    <mergeCell ref="CA179:CB180"/>
    <mergeCell ref="CC179:CD180"/>
    <mergeCell ref="AX189:BB193"/>
    <mergeCell ref="BC189:BE193"/>
    <mergeCell ref="BQ189:CD192"/>
    <mergeCell ref="M190:R191"/>
    <mergeCell ref="S190:AM191"/>
    <mergeCell ref="M192:R193"/>
    <mergeCell ref="S192:AM193"/>
    <mergeCell ref="BQ193:CD193"/>
    <mergeCell ref="BB187:BC188"/>
    <mergeCell ref="BD187:BE188"/>
    <mergeCell ref="BF187:BG188"/>
    <mergeCell ref="BL187:BN188"/>
    <mergeCell ref="BO187:CD188"/>
    <mergeCell ref="K189:L202"/>
    <mergeCell ref="M189:R189"/>
    <mergeCell ref="S189:AM189"/>
    <mergeCell ref="AN189:AR193"/>
    <mergeCell ref="AS189:AW193"/>
    <mergeCell ref="AP187:AQ188"/>
    <mergeCell ref="AR187:AS188"/>
    <mergeCell ref="AT187:AU188"/>
    <mergeCell ref="AV187:AW188"/>
    <mergeCell ref="AX187:AY188"/>
    <mergeCell ref="AZ187:BA188"/>
    <mergeCell ref="AX197:AZ199"/>
    <mergeCell ref="BA197:BB199"/>
    <mergeCell ref="BC197:BE199"/>
    <mergeCell ref="BF197:BH200"/>
    <mergeCell ref="BQ197:BS202"/>
    <mergeCell ref="M199:R202"/>
    <mergeCell ref="S199:AM202"/>
    <mergeCell ref="AS200:AW202"/>
    <mergeCell ref="AX200:BB202"/>
    <mergeCell ref="BC200:BE202"/>
    <mergeCell ref="BA194:BB196"/>
    <mergeCell ref="BC194:BE196"/>
    <mergeCell ref="BF194:BH196"/>
    <mergeCell ref="BI194:BP200"/>
    <mergeCell ref="BQ194:BS196"/>
    <mergeCell ref="BT194:CD202"/>
    <mergeCell ref="BF201:BF202"/>
    <mergeCell ref="BG201:BN201"/>
    <mergeCell ref="BP201:BP202"/>
    <mergeCell ref="BG202:BN202"/>
    <mergeCell ref="M194:R195"/>
    <mergeCell ref="S194:AM195"/>
    <mergeCell ref="AN194:AR202"/>
    <mergeCell ref="AS194:AU196"/>
    <mergeCell ref="AV194:AW196"/>
    <mergeCell ref="AX194:AZ196"/>
    <mergeCell ref="M196:R198"/>
    <mergeCell ref="S196:AM198"/>
    <mergeCell ref="AS197:AU199"/>
    <mergeCell ref="AV197:AW199"/>
    <mergeCell ref="BD205:BD206"/>
    <mergeCell ref="BE205:BE206"/>
    <mergeCell ref="BF205:BF206"/>
    <mergeCell ref="BG205:BQ206"/>
    <mergeCell ref="BR205:BZ206"/>
    <mergeCell ref="CA205:CD206"/>
    <mergeCell ref="AX205:AX206"/>
    <mergeCell ref="AY205:AY206"/>
    <mergeCell ref="AZ205:AZ206"/>
    <mergeCell ref="BA205:BA206"/>
    <mergeCell ref="BB205:BB206"/>
    <mergeCell ref="BC205:BC206"/>
    <mergeCell ref="K203:BF204"/>
    <mergeCell ref="K205:M212"/>
    <mergeCell ref="N205:T206"/>
    <mergeCell ref="U205:AH206"/>
    <mergeCell ref="AI205:AK206"/>
    <mergeCell ref="AL205:AS206"/>
    <mergeCell ref="AT205:AT206"/>
    <mergeCell ref="AU205:AU206"/>
    <mergeCell ref="AV205:AV206"/>
    <mergeCell ref="AW205:AW206"/>
    <mergeCell ref="BJ207:BO208"/>
    <mergeCell ref="BP207:CD209"/>
    <mergeCell ref="U208:AO209"/>
    <mergeCell ref="AR209:AS210"/>
    <mergeCell ref="AT209:BF210"/>
    <mergeCell ref="N210:T210"/>
    <mergeCell ref="U210:AO210"/>
    <mergeCell ref="BG210:BO210"/>
    <mergeCell ref="BP210:CD210"/>
    <mergeCell ref="N207:T209"/>
    <mergeCell ref="U207:V207"/>
    <mergeCell ref="W207:AD207"/>
    <mergeCell ref="AP207:AQ212"/>
    <mergeCell ref="AR207:AS208"/>
    <mergeCell ref="AT207:BF208"/>
    <mergeCell ref="N211:T212"/>
    <mergeCell ref="U211:AO212"/>
    <mergeCell ref="AR211:AS212"/>
    <mergeCell ref="AT211:BF212"/>
    <mergeCell ref="BK215:CD215"/>
    <mergeCell ref="BL216:BP218"/>
    <mergeCell ref="BQ216:CD218"/>
    <mergeCell ref="K217:O218"/>
    <mergeCell ref="P217:W218"/>
    <mergeCell ref="X217:Z218"/>
    <mergeCell ref="AA217:AS218"/>
    <mergeCell ref="AT217:AU218"/>
    <mergeCell ref="AV217:AV218"/>
    <mergeCell ref="AW217:AX218"/>
    <mergeCell ref="K215:O216"/>
    <mergeCell ref="P215:W216"/>
    <mergeCell ref="X215:Z216"/>
    <mergeCell ref="AA215:AS216"/>
    <mergeCell ref="AT215:AY216"/>
    <mergeCell ref="AZ215:BJ216"/>
    <mergeCell ref="BG211:BO212"/>
    <mergeCell ref="BP211:BS212"/>
    <mergeCell ref="BT211:BV212"/>
    <mergeCell ref="BW211:BZ212"/>
    <mergeCell ref="CA211:CD212"/>
    <mergeCell ref="K213:BF214"/>
    <mergeCell ref="P223:S224"/>
    <mergeCell ref="T223:V224"/>
    <mergeCell ref="W223:BD224"/>
    <mergeCell ref="K224:O225"/>
    <mergeCell ref="P225:BD225"/>
    <mergeCell ref="K226:O227"/>
    <mergeCell ref="P226:BD227"/>
    <mergeCell ref="AY217:AY218"/>
    <mergeCell ref="AZ217:BH218"/>
    <mergeCell ref="BI217:BJ218"/>
    <mergeCell ref="K219:BF220"/>
    <mergeCell ref="K221:O223"/>
    <mergeCell ref="P221:U222"/>
    <mergeCell ref="V221:X222"/>
    <mergeCell ref="Y221:BD222"/>
    <mergeCell ref="BG221:BH226"/>
    <mergeCell ref="BI221:CD226"/>
    <mergeCell ref="I234:I285"/>
    <mergeCell ref="BV234:BZ235"/>
    <mergeCell ref="CA234:CD235"/>
    <mergeCell ref="Z236:AA245"/>
    <mergeCell ref="AB236:AG239"/>
    <mergeCell ref="AH236:AI236"/>
    <mergeCell ref="AJ236:AQ236"/>
    <mergeCell ref="BH236:BN237"/>
    <mergeCell ref="BO236:BP237"/>
    <mergeCell ref="BQ236:BR237"/>
    <mergeCell ref="B234:B285"/>
    <mergeCell ref="C234:C285"/>
    <mergeCell ref="D234:D285"/>
    <mergeCell ref="E234:E285"/>
    <mergeCell ref="F234:F285"/>
    <mergeCell ref="G234:G285"/>
    <mergeCell ref="C229:H231"/>
    <mergeCell ref="K230:AA235"/>
    <mergeCell ref="AB230:AW235"/>
    <mergeCell ref="AX230:BA235"/>
    <mergeCell ref="BB230:BT235"/>
    <mergeCell ref="BU230:CD231"/>
    <mergeCell ref="BU232:BU235"/>
    <mergeCell ref="BV232:BZ233"/>
    <mergeCell ref="CA232:CD233"/>
    <mergeCell ref="H234:H285"/>
    <mergeCell ref="K241:Y243"/>
    <mergeCell ref="AB241:AG243"/>
    <mergeCell ref="AH241:BG243"/>
    <mergeCell ref="BL242:BN243"/>
    <mergeCell ref="BO242:CD243"/>
    <mergeCell ref="AB244:AG245"/>
    <mergeCell ref="AH244:AI245"/>
    <mergeCell ref="AJ244:AK245"/>
    <mergeCell ref="AL244:AM245"/>
    <mergeCell ref="AN244:AO245"/>
    <mergeCell ref="AH237:BG239"/>
    <mergeCell ref="K238:O239"/>
    <mergeCell ref="P238:Y239"/>
    <mergeCell ref="BH238:BN239"/>
    <mergeCell ref="BO238:CD239"/>
    <mergeCell ref="AB240:AG240"/>
    <mergeCell ref="AH240:BG240"/>
    <mergeCell ref="BH240:BK245"/>
    <mergeCell ref="BL240:BN241"/>
    <mergeCell ref="BO240:CD241"/>
    <mergeCell ref="BS236:BT237"/>
    <mergeCell ref="BU236:BV237"/>
    <mergeCell ref="BW236:BX237"/>
    <mergeCell ref="BY236:BZ237"/>
    <mergeCell ref="CA236:CB237"/>
    <mergeCell ref="CC236:CD237"/>
    <mergeCell ref="AX246:BB250"/>
    <mergeCell ref="BC246:BE250"/>
    <mergeCell ref="BQ246:CD249"/>
    <mergeCell ref="M247:R248"/>
    <mergeCell ref="S247:AM248"/>
    <mergeCell ref="M249:R250"/>
    <mergeCell ref="S249:AM250"/>
    <mergeCell ref="BQ250:CD250"/>
    <mergeCell ref="BB244:BC245"/>
    <mergeCell ref="BD244:BE245"/>
    <mergeCell ref="BF244:BG245"/>
    <mergeCell ref="BL244:BN245"/>
    <mergeCell ref="BO244:CD245"/>
    <mergeCell ref="K246:L259"/>
    <mergeCell ref="M246:R246"/>
    <mergeCell ref="S246:AM246"/>
    <mergeCell ref="AN246:AR250"/>
    <mergeCell ref="AS246:AW250"/>
    <mergeCell ref="AP244:AQ245"/>
    <mergeCell ref="AR244:AS245"/>
    <mergeCell ref="AT244:AU245"/>
    <mergeCell ref="AV244:AW245"/>
    <mergeCell ref="AX244:AY245"/>
    <mergeCell ref="AZ244:BA245"/>
    <mergeCell ref="AX254:AZ256"/>
    <mergeCell ref="BA254:BB256"/>
    <mergeCell ref="BC254:BE256"/>
    <mergeCell ref="BF254:BH257"/>
    <mergeCell ref="BQ254:BS259"/>
    <mergeCell ref="M256:R259"/>
    <mergeCell ref="S256:AM259"/>
    <mergeCell ref="AS257:AW259"/>
    <mergeCell ref="AX257:BB259"/>
    <mergeCell ref="BC257:BE259"/>
    <mergeCell ref="BA251:BB253"/>
    <mergeCell ref="BC251:BE253"/>
    <mergeCell ref="BF251:BH253"/>
    <mergeCell ref="BI251:BP257"/>
    <mergeCell ref="BQ251:BS253"/>
    <mergeCell ref="BT251:CD259"/>
    <mergeCell ref="BF258:BF259"/>
    <mergeCell ref="BG258:BN258"/>
    <mergeCell ref="BP258:BP259"/>
    <mergeCell ref="BG259:BN259"/>
    <mergeCell ref="M251:R252"/>
    <mergeCell ref="S251:AM252"/>
    <mergeCell ref="AN251:AR259"/>
    <mergeCell ref="AS251:AU253"/>
    <mergeCell ref="AV251:AW253"/>
    <mergeCell ref="AX251:AZ253"/>
    <mergeCell ref="M253:R255"/>
    <mergeCell ref="S253:AM255"/>
    <mergeCell ref="AS254:AU256"/>
    <mergeCell ref="AV254:AW256"/>
    <mergeCell ref="BD262:BD263"/>
    <mergeCell ref="BE262:BE263"/>
    <mergeCell ref="BF262:BF263"/>
    <mergeCell ref="BG262:BQ263"/>
    <mergeCell ref="BR262:BZ263"/>
    <mergeCell ref="CA262:CD263"/>
    <mergeCell ref="AX262:AX263"/>
    <mergeCell ref="AY262:AY263"/>
    <mergeCell ref="AZ262:AZ263"/>
    <mergeCell ref="BA262:BA263"/>
    <mergeCell ref="BB262:BB263"/>
    <mergeCell ref="BC262:BC263"/>
    <mergeCell ref="K260:BF261"/>
    <mergeCell ref="K262:M269"/>
    <mergeCell ref="N262:T263"/>
    <mergeCell ref="U262:AH263"/>
    <mergeCell ref="AI262:AK263"/>
    <mergeCell ref="AL262:AS263"/>
    <mergeCell ref="AT262:AT263"/>
    <mergeCell ref="AU262:AU263"/>
    <mergeCell ref="AV262:AV263"/>
    <mergeCell ref="AW262:AW263"/>
    <mergeCell ref="BJ264:BO265"/>
    <mergeCell ref="BP264:CD266"/>
    <mergeCell ref="U265:AO266"/>
    <mergeCell ref="AR266:AS267"/>
    <mergeCell ref="AT266:BF267"/>
    <mergeCell ref="N267:T267"/>
    <mergeCell ref="U267:AO267"/>
    <mergeCell ref="BG267:BO267"/>
    <mergeCell ref="BP267:CD267"/>
    <mergeCell ref="N264:T266"/>
    <mergeCell ref="U264:V264"/>
    <mergeCell ref="W264:AD264"/>
    <mergeCell ref="AP264:AQ269"/>
    <mergeCell ref="AR264:AS265"/>
    <mergeCell ref="AT264:BF265"/>
    <mergeCell ref="N268:T269"/>
    <mergeCell ref="U268:AO269"/>
    <mergeCell ref="AR268:AS269"/>
    <mergeCell ref="AT268:BF269"/>
    <mergeCell ref="BK272:CD272"/>
    <mergeCell ref="BL273:BP275"/>
    <mergeCell ref="BQ273:CD275"/>
    <mergeCell ref="K274:O275"/>
    <mergeCell ref="P274:W275"/>
    <mergeCell ref="X274:Z275"/>
    <mergeCell ref="AA274:AS275"/>
    <mergeCell ref="AT274:AU275"/>
    <mergeCell ref="AV274:AV275"/>
    <mergeCell ref="AW274:AX275"/>
    <mergeCell ref="K272:O273"/>
    <mergeCell ref="P272:W273"/>
    <mergeCell ref="X272:Z273"/>
    <mergeCell ref="AA272:AS273"/>
    <mergeCell ref="AT272:AY273"/>
    <mergeCell ref="AZ272:BJ273"/>
    <mergeCell ref="BG268:BO269"/>
    <mergeCell ref="BP268:BS269"/>
    <mergeCell ref="BT268:BV269"/>
    <mergeCell ref="BW268:BZ269"/>
    <mergeCell ref="CA268:CD269"/>
    <mergeCell ref="K270:BF271"/>
    <mergeCell ref="P280:S281"/>
    <mergeCell ref="T280:V281"/>
    <mergeCell ref="W280:BD281"/>
    <mergeCell ref="K281:O282"/>
    <mergeCell ref="P282:BD282"/>
    <mergeCell ref="K283:O284"/>
    <mergeCell ref="P283:BD284"/>
    <mergeCell ref="AY274:AY275"/>
    <mergeCell ref="AZ274:BH275"/>
    <mergeCell ref="BI274:BJ275"/>
    <mergeCell ref="K276:BF277"/>
    <mergeCell ref="K278:O280"/>
    <mergeCell ref="P278:U279"/>
    <mergeCell ref="V278:X279"/>
    <mergeCell ref="Y278:BD279"/>
    <mergeCell ref="BG278:BH283"/>
    <mergeCell ref="BI278:CD283"/>
    <mergeCell ref="I291:I342"/>
    <mergeCell ref="BV291:BZ292"/>
    <mergeCell ref="CA291:CD292"/>
    <mergeCell ref="Z293:AA302"/>
    <mergeCell ref="AB293:AG296"/>
    <mergeCell ref="AH293:AI293"/>
    <mergeCell ref="AJ293:AQ293"/>
    <mergeCell ref="BH293:BN294"/>
    <mergeCell ref="BO293:BP294"/>
    <mergeCell ref="BQ293:BR294"/>
    <mergeCell ref="B291:B342"/>
    <mergeCell ref="C291:C342"/>
    <mergeCell ref="D291:D342"/>
    <mergeCell ref="E291:E342"/>
    <mergeCell ref="F291:F342"/>
    <mergeCell ref="G291:G342"/>
    <mergeCell ref="C286:H288"/>
    <mergeCell ref="K287:AA292"/>
    <mergeCell ref="AB287:AW292"/>
    <mergeCell ref="AX287:BA292"/>
    <mergeCell ref="BB287:BT292"/>
    <mergeCell ref="BU287:CD288"/>
    <mergeCell ref="BU289:BU292"/>
    <mergeCell ref="BV289:BZ290"/>
    <mergeCell ref="CA289:CD290"/>
    <mergeCell ref="H291:H342"/>
    <mergeCell ref="K298:Y300"/>
    <mergeCell ref="AB298:AG300"/>
    <mergeCell ref="AH298:BG300"/>
    <mergeCell ref="BL299:BN300"/>
    <mergeCell ref="BO299:CD300"/>
    <mergeCell ref="AB301:AG302"/>
    <mergeCell ref="AH301:AI302"/>
    <mergeCell ref="AJ301:AK302"/>
    <mergeCell ref="AL301:AM302"/>
    <mergeCell ref="AN301:AO302"/>
    <mergeCell ref="AH294:BG296"/>
    <mergeCell ref="K295:O296"/>
    <mergeCell ref="P295:Y296"/>
    <mergeCell ref="BH295:BN296"/>
    <mergeCell ref="BO295:CD296"/>
    <mergeCell ref="AB297:AG297"/>
    <mergeCell ref="AH297:BG297"/>
    <mergeCell ref="BH297:BK302"/>
    <mergeCell ref="BL297:BN298"/>
    <mergeCell ref="BO297:CD298"/>
    <mergeCell ref="BS293:BT294"/>
    <mergeCell ref="BU293:BV294"/>
    <mergeCell ref="BW293:BX294"/>
    <mergeCell ref="BY293:BZ294"/>
    <mergeCell ref="CA293:CB294"/>
    <mergeCell ref="CC293:CD294"/>
    <mergeCell ref="AX303:BB307"/>
    <mergeCell ref="BC303:BE307"/>
    <mergeCell ref="BQ303:CD306"/>
    <mergeCell ref="M304:R305"/>
    <mergeCell ref="S304:AM305"/>
    <mergeCell ref="M306:R307"/>
    <mergeCell ref="S306:AM307"/>
    <mergeCell ref="BQ307:CD307"/>
    <mergeCell ref="BB301:BC302"/>
    <mergeCell ref="BD301:BE302"/>
    <mergeCell ref="BF301:BG302"/>
    <mergeCell ref="BL301:BN302"/>
    <mergeCell ref="BO301:CD302"/>
    <mergeCell ref="K303:L316"/>
    <mergeCell ref="M303:R303"/>
    <mergeCell ref="S303:AM303"/>
    <mergeCell ref="AN303:AR307"/>
    <mergeCell ref="AS303:AW307"/>
    <mergeCell ref="AP301:AQ302"/>
    <mergeCell ref="AR301:AS302"/>
    <mergeCell ref="AT301:AU302"/>
    <mergeCell ref="AV301:AW302"/>
    <mergeCell ref="AX301:AY302"/>
    <mergeCell ref="AZ301:BA302"/>
    <mergeCell ref="AX311:AZ313"/>
    <mergeCell ref="BA311:BB313"/>
    <mergeCell ref="BC311:BE313"/>
    <mergeCell ref="BF311:BH314"/>
    <mergeCell ref="BQ311:BS316"/>
    <mergeCell ref="M313:R316"/>
    <mergeCell ref="S313:AM316"/>
    <mergeCell ref="AS314:AW316"/>
    <mergeCell ref="AX314:BB316"/>
    <mergeCell ref="BC314:BE316"/>
    <mergeCell ref="BA308:BB310"/>
    <mergeCell ref="BC308:BE310"/>
    <mergeCell ref="BF308:BH310"/>
    <mergeCell ref="BI308:BP314"/>
    <mergeCell ref="BQ308:BS310"/>
    <mergeCell ref="BT308:CD316"/>
    <mergeCell ref="BF315:BF316"/>
    <mergeCell ref="BG315:BN315"/>
    <mergeCell ref="BP315:BP316"/>
    <mergeCell ref="BG316:BN316"/>
    <mergeCell ref="M308:R309"/>
    <mergeCell ref="S308:AM309"/>
    <mergeCell ref="AN308:AR316"/>
    <mergeCell ref="AS308:AU310"/>
    <mergeCell ref="AV308:AW310"/>
    <mergeCell ref="AX308:AZ310"/>
    <mergeCell ref="M310:R312"/>
    <mergeCell ref="S310:AM312"/>
    <mergeCell ref="AS311:AU313"/>
    <mergeCell ref="AV311:AW313"/>
    <mergeCell ref="BD319:BD320"/>
    <mergeCell ref="BE319:BE320"/>
    <mergeCell ref="BF319:BF320"/>
    <mergeCell ref="BG319:BQ320"/>
    <mergeCell ref="BR319:BZ320"/>
    <mergeCell ref="CA319:CD320"/>
    <mergeCell ref="AX319:AX320"/>
    <mergeCell ref="AY319:AY320"/>
    <mergeCell ref="AZ319:AZ320"/>
    <mergeCell ref="BA319:BA320"/>
    <mergeCell ref="BB319:BB320"/>
    <mergeCell ref="BC319:BC320"/>
    <mergeCell ref="K317:BF318"/>
    <mergeCell ref="K319:M326"/>
    <mergeCell ref="N319:T320"/>
    <mergeCell ref="U319:AH320"/>
    <mergeCell ref="AI319:AK320"/>
    <mergeCell ref="AL319:AS320"/>
    <mergeCell ref="AT319:AT320"/>
    <mergeCell ref="AU319:AU320"/>
    <mergeCell ref="AV319:AV320"/>
    <mergeCell ref="AW319:AW320"/>
    <mergeCell ref="BJ321:BO322"/>
    <mergeCell ref="BP321:CD323"/>
    <mergeCell ref="U322:AO323"/>
    <mergeCell ref="AR323:AS324"/>
    <mergeCell ref="AT323:BF324"/>
    <mergeCell ref="N324:T324"/>
    <mergeCell ref="U324:AO324"/>
    <mergeCell ref="BG324:BO324"/>
    <mergeCell ref="BP324:CD324"/>
    <mergeCell ref="N321:T323"/>
    <mergeCell ref="U321:V321"/>
    <mergeCell ref="W321:AD321"/>
    <mergeCell ref="AP321:AQ326"/>
    <mergeCell ref="AR321:AS322"/>
    <mergeCell ref="AT321:BF322"/>
    <mergeCell ref="N325:T326"/>
    <mergeCell ref="U325:AO326"/>
    <mergeCell ref="AR325:AS326"/>
    <mergeCell ref="AT325:BF326"/>
    <mergeCell ref="BK329:CD329"/>
    <mergeCell ref="BL330:BP332"/>
    <mergeCell ref="BQ330:CD332"/>
    <mergeCell ref="K331:O332"/>
    <mergeCell ref="P331:W332"/>
    <mergeCell ref="X331:Z332"/>
    <mergeCell ref="AA331:AS332"/>
    <mergeCell ref="AT331:AU332"/>
    <mergeCell ref="AV331:AV332"/>
    <mergeCell ref="AW331:AX332"/>
    <mergeCell ref="K329:O330"/>
    <mergeCell ref="P329:W330"/>
    <mergeCell ref="X329:Z330"/>
    <mergeCell ref="AA329:AS330"/>
    <mergeCell ref="AT329:AY330"/>
    <mergeCell ref="AZ329:BJ330"/>
    <mergeCell ref="BG325:BO326"/>
    <mergeCell ref="BP325:BS326"/>
    <mergeCell ref="BT325:BV326"/>
    <mergeCell ref="BW325:BZ326"/>
    <mergeCell ref="CA325:CD326"/>
    <mergeCell ref="K327:BF328"/>
    <mergeCell ref="P337:S338"/>
    <mergeCell ref="T337:V338"/>
    <mergeCell ref="W337:BD338"/>
    <mergeCell ref="K338:O339"/>
    <mergeCell ref="P339:BD339"/>
    <mergeCell ref="K340:O341"/>
    <mergeCell ref="P340:BD341"/>
    <mergeCell ref="AY331:AY332"/>
    <mergeCell ref="AZ331:BH332"/>
    <mergeCell ref="BI331:BJ332"/>
    <mergeCell ref="K333:BF334"/>
    <mergeCell ref="K335:O337"/>
    <mergeCell ref="P335:U336"/>
    <mergeCell ref="V335:X336"/>
    <mergeCell ref="Y335:BD336"/>
    <mergeCell ref="BG335:BH340"/>
    <mergeCell ref="BI335:CD340"/>
    <mergeCell ref="I348:I399"/>
    <mergeCell ref="BV348:BZ349"/>
    <mergeCell ref="CA348:CD349"/>
    <mergeCell ref="Z350:AA359"/>
    <mergeCell ref="AB350:AG353"/>
    <mergeCell ref="AH350:AI350"/>
    <mergeCell ref="AJ350:AQ350"/>
    <mergeCell ref="BH350:BN351"/>
    <mergeCell ref="BO350:BP351"/>
    <mergeCell ref="BQ350:BR351"/>
    <mergeCell ref="B348:B399"/>
    <mergeCell ref="C348:C399"/>
    <mergeCell ref="D348:D399"/>
    <mergeCell ref="E348:E399"/>
    <mergeCell ref="F348:F399"/>
    <mergeCell ref="G348:G399"/>
    <mergeCell ref="C343:H345"/>
    <mergeCell ref="K344:AA349"/>
    <mergeCell ref="AB344:AW349"/>
    <mergeCell ref="AX344:BA349"/>
    <mergeCell ref="BB344:BT349"/>
    <mergeCell ref="BU344:CD345"/>
    <mergeCell ref="BU346:BU349"/>
    <mergeCell ref="BV346:BZ347"/>
    <mergeCell ref="CA346:CD347"/>
    <mergeCell ref="H348:H399"/>
    <mergeCell ref="K355:Y357"/>
    <mergeCell ref="AB355:AG357"/>
    <mergeCell ref="AH355:BG357"/>
    <mergeCell ref="BL356:BN357"/>
    <mergeCell ref="BO356:CD357"/>
    <mergeCell ref="AB358:AG359"/>
    <mergeCell ref="AH358:AI359"/>
    <mergeCell ref="AJ358:AK359"/>
    <mergeCell ref="AL358:AM359"/>
    <mergeCell ref="AN358:AO359"/>
    <mergeCell ref="AH351:BG353"/>
    <mergeCell ref="K352:O353"/>
    <mergeCell ref="P352:Y353"/>
    <mergeCell ref="BH352:BN353"/>
    <mergeCell ref="BO352:CD353"/>
    <mergeCell ref="AB354:AG354"/>
    <mergeCell ref="AH354:BG354"/>
    <mergeCell ref="BH354:BK359"/>
    <mergeCell ref="BL354:BN355"/>
    <mergeCell ref="BO354:CD355"/>
    <mergeCell ref="BS350:BT351"/>
    <mergeCell ref="BU350:BV351"/>
    <mergeCell ref="BW350:BX351"/>
    <mergeCell ref="BY350:BZ351"/>
    <mergeCell ref="CA350:CB351"/>
    <mergeCell ref="CC350:CD351"/>
    <mergeCell ref="AX360:BB364"/>
    <mergeCell ref="BC360:BE364"/>
    <mergeCell ref="BQ360:CD363"/>
    <mergeCell ref="M361:R362"/>
    <mergeCell ref="S361:AM362"/>
    <mergeCell ref="M363:R364"/>
    <mergeCell ref="S363:AM364"/>
    <mergeCell ref="BQ364:CD364"/>
    <mergeCell ref="BB358:BC359"/>
    <mergeCell ref="BD358:BE359"/>
    <mergeCell ref="BF358:BG359"/>
    <mergeCell ref="BL358:BN359"/>
    <mergeCell ref="BO358:CD359"/>
    <mergeCell ref="K360:L373"/>
    <mergeCell ref="M360:R360"/>
    <mergeCell ref="S360:AM360"/>
    <mergeCell ref="AN360:AR364"/>
    <mergeCell ref="AS360:AW364"/>
    <mergeCell ref="AP358:AQ359"/>
    <mergeCell ref="AR358:AS359"/>
    <mergeCell ref="AT358:AU359"/>
    <mergeCell ref="AV358:AW359"/>
    <mergeCell ref="AX358:AY359"/>
    <mergeCell ref="AZ358:BA359"/>
    <mergeCell ref="AX368:AZ370"/>
    <mergeCell ref="BA368:BB370"/>
    <mergeCell ref="BC368:BE370"/>
    <mergeCell ref="BF368:BH371"/>
    <mergeCell ref="BQ368:BS373"/>
    <mergeCell ref="M370:R373"/>
    <mergeCell ref="S370:AM373"/>
    <mergeCell ref="AS371:AW373"/>
    <mergeCell ref="AX371:BB373"/>
    <mergeCell ref="BC371:BE373"/>
    <mergeCell ref="BA365:BB367"/>
    <mergeCell ref="BC365:BE367"/>
    <mergeCell ref="BF365:BH367"/>
    <mergeCell ref="BI365:BP371"/>
    <mergeCell ref="BQ365:BS367"/>
    <mergeCell ref="BT365:CD373"/>
    <mergeCell ref="BF372:BF373"/>
    <mergeCell ref="BG372:BN372"/>
    <mergeCell ref="BP372:BP373"/>
    <mergeCell ref="BG373:BN373"/>
    <mergeCell ref="M365:R366"/>
    <mergeCell ref="S365:AM366"/>
    <mergeCell ref="AN365:AR373"/>
    <mergeCell ref="AS365:AU367"/>
    <mergeCell ref="AV365:AW367"/>
    <mergeCell ref="AX365:AZ367"/>
    <mergeCell ref="M367:R369"/>
    <mergeCell ref="S367:AM369"/>
    <mergeCell ref="AS368:AU370"/>
    <mergeCell ref="AV368:AW370"/>
    <mergeCell ref="BD376:BD377"/>
    <mergeCell ref="BE376:BE377"/>
    <mergeCell ref="BF376:BF377"/>
    <mergeCell ref="BG376:BQ377"/>
    <mergeCell ref="BR376:BZ377"/>
    <mergeCell ref="CA376:CD377"/>
    <mergeCell ref="AX376:AX377"/>
    <mergeCell ref="AY376:AY377"/>
    <mergeCell ref="AZ376:AZ377"/>
    <mergeCell ref="BA376:BA377"/>
    <mergeCell ref="BB376:BB377"/>
    <mergeCell ref="BC376:BC377"/>
    <mergeCell ref="K374:BF375"/>
    <mergeCell ref="K376:M383"/>
    <mergeCell ref="N376:T377"/>
    <mergeCell ref="U376:AH377"/>
    <mergeCell ref="AI376:AK377"/>
    <mergeCell ref="AL376:AS377"/>
    <mergeCell ref="AT376:AT377"/>
    <mergeCell ref="AU376:AU377"/>
    <mergeCell ref="AV376:AV377"/>
    <mergeCell ref="AW376:AW377"/>
    <mergeCell ref="BJ378:BO379"/>
    <mergeCell ref="BP378:CD380"/>
    <mergeCell ref="U379:AO380"/>
    <mergeCell ref="AR380:AS381"/>
    <mergeCell ref="AT380:BF381"/>
    <mergeCell ref="N381:T381"/>
    <mergeCell ref="U381:AO381"/>
    <mergeCell ref="BG381:BO381"/>
    <mergeCell ref="BP381:CD381"/>
    <mergeCell ref="N378:T380"/>
    <mergeCell ref="U378:V378"/>
    <mergeCell ref="W378:AD378"/>
    <mergeCell ref="AP378:AQ383"/>
    <mergeCell ref="AR378:AS379"/>
    <mergeCell ref="AT378:BF379"/>
    <mergeCell ref="N382:T383"/>
    <mergeCell ref="U382:AO383"/>
    <mergeCell ref="AR382:AS383"/>
    <mergeCell ref="AT382:BF383"/>
    <mergeCell ref="BK386:CD386"/>
    <mergeCell ref="BL387:BP389"/>
    <mergeCell ref="BQ387:CD389"/>
    <mergeCell ref="K388:O389"/>
    <mergeCell ref="P388:W389"/>
    <mergeCell ref="X388:Z389"/>
    <mergeCell ref="AA388:AS389"/>
    <mergeCell ref="AT388:AU389"/>
    <mergeCell ref="AV388:AV389"/>
    <mergeCell ref="AW388:AX389"/>
    <mergeCell ref="K386:O387"/>
    <mergeCell ref="P386:W387"/>
    <mergeCell ref="X386:Z387"/>
    <mergeCell ref="AA386:AS387"/>
    <mergeCell ref="AT386:AY387"/>
    <mergeCell ref="AZ386:BJ387"/>
    <mergeCell ref="BG382:BO383"/>
    <mergeCell ref="BP382:BS383"/>
    <mergeCell ref="BT382:BV383"/>
    <mergeCell ref="BW382:BZ383"/>
    <mergeCell ref="CA382:CD383"/>
    <mergeCell ref="K384:BF385"/>
    <mergeCell ref="P394:S395"/>
    <mergeCell ref="T394:V395"/>
    <mergeCell ref="W394:BD395"/>
    <mergeCell ref="K395:O396"/>
    <mergeCell ref="P396:BD396"/>
    <mergeCell ref="K397:O398"/>
    <mergeCell ref="P397:BD398"/>
    <mergeCell ref="AY388:AY389"/>
    <mergeCell ref="AZ388:BH389"/>
    <mergeCell ref="BI388:BJ389"/>
    <mergeCell ref="K390:BF391"/>
    <mergeCell ref="K392:O394"/>
    <mergeCell ref="P392:U393"/>
    <mergeCell ref="V392:X393"/>
    <mergeCell ref="Y392:BD393"/>
    <mergeCell ref="BG392:BH397"/>
    <mergeCell ref="BI392:CD397"/>
    <mergeCell ref="I405:I456"/>
    <mergeCell ref="BV405:BZ406"/>
    <mergeCell ref="CA405:CD406"/>
    <mergeCell ref="Z407:AA416"/>
    <mergeCell ref="AB407:AG410"/>
    <mergeCell ref="AH407:AI407"/>
    <mergeCell ref="AJ407:AQ407"/>
    <mergeCell ref="BH407:BN408"/>
    <mergeCell ref="BO407:BP408"/>
    <mergeCell ref="BQ407:BR408"/>
    <mergeCell ref="B405:B456"/>
    <mergeCell ref="C405:C456"/>
    <mergeCell ref="D405:D456"/>
    <mergeCell ref="E405:E456"/>
    <mergeCell ref="F405:F456"/>
    <mergeCell ref="G405:G456"/>
    <mergeCell ref="C400:H402"/>
    <mergeCell ref="K401:AA406"/>
    <mergeCell ref="AB401:AW406"/>
    <mergeCell ref="AX401:BA406"/>
    <mergeCell ref="BB401:BT406"/>
    <mergeCell ref="BU401:CD402"/>
    <mergeCell ref="BU403:BU406"/>
    <mergeCell ref="BV403:BZ404"/>
    <mergeCell ref="CA403:CD404"/>
    <mergeCell ref="H405:H456"/>
    <mergeCell ref="K412:Y414"/>
    <mergeCell ref="AB412:AG414"/>
    <mergeCell ref="AH412:BG414"/>
    <mergeCell ref="BL413:BN414"/>
    <mergeCell ref="BO413:CD414"/>
    <mergeCell ref="AB415:AG416"/>
    <mergeCell ref="AH415:AI416"/>
    <mergeCell ref="AJ415:AK416"/>
    <mergeCell ref="AL415:AM416"/>
    <mergeCell ref="AN415:AO416"/>
    <mergeCell ref="AH408:BG410"/>
    <mergeCell ref="K409:O410"/>
    <mergeCell ref="P409:Y410"/>
    <mergeCell ref="BH409:BN410"/>
    <mergeCell ref="BO409:CD410"/>
    <mergeCell ref="AB411:AG411"/>
    <mergeCell ref="AH411:BG411"/>
    <mergeCell ref="BH411:BK416"/>
    <mergeCell ref="BL411:BN412"/>
    <mergeCell ref="BO411:CD412"/>
    <mergeCell ref="BS407:BT408"/>
    <mergeCell ref="BU407:BV408"/>
    <mergeCell ref="BW407:BX408"/>
    <mergeCell ref="BY407:BZ408"/>
    <mergeCell ref="CA407:CB408"/>
    <mergeCell ref="CC407:CD408"/>
    <mergeCell ref="AX417:BB421"/>
    <mergeCell ref="BC417:BE421"/>
    <mergeCell ref="BQ417:CD420"/>
    <mergeCell ref="M418:R419"/>
    <mergeCell ref="S418:AM419"/>
    <mergeCell ref="M420:R421"/>
    <mergeCell ref="S420:AM421"/>
    <mergeCell ref="BQ421:CD421"/>
    <mergeCell ref="BB415:BC416"/>
    <mergeCell ref="BD415:BE416"/>
    <mergeCell ref="BF415:BG416"/>
    <mergeCell ref="BL415:BN416"/>
    <mergeCell ref="BO415:CD416"/>
    <mergeCell ref="K417:L430"/>
    <mergeCell ref="M417:R417"/>
    <mergeCell ref="S417:AM417"/>
    <mergeCell ref="AN417:AR421"/>
    <mergeCell ref="AS417:AW421"/>
    <mergeCell ref="AP415:AQ416"/>
    <mergeCell ref="AR415:AS416"/>
    <mergeCell ref="AT415:AU416"/>
    <mergeCell ref="AV415:AW416"/>
    <mergeCell ref="AX415:AY416"/>
    <mergeCell ref="AZ415:BA416"/>
    <mergeCell ref="AX425:AZ427"/>
    <mergeCell ref="BA425:BB427"/>
    <mergeCell ref="BC425:BE427"/>
    <mergeCell ref="BF425:BH428"/>
    <mergeCell ref="BQ425:BS430"/>
    <mergeCell ref="M427:R430"/>
    <mergeCell ref="S427:AM430"/>
    <mergeCell ref="AS428:AW430"/>
    <mergeCell ref="AX428:BB430"/>
    <mergeCell ref="BC428:BE430"/>
    <mergeCell ref="BA422:BB424"/>
    <mergeCell ref="BC422:BE424"/>
    <mergeCell ref="BF422:BH424"/>
    <mergeCell ref="BI422:BP428"/>
    <mergeCell ref="BQ422:BS424"/>
    <mergeCell ref="BT422:CD430"/>
    <mergeCell ref="BF429:BF430"/>
    <mergeCell ref="BG429:BN429"/>
    <mergeCell ref="BP429:BP430"/>
    <mergeCell ref="BG430:BN430"/>
    <mergeCell ref="M422:R423"/>
    <mergeCell ref="S422:AM423"/>
    <mergeCell ref="AN422:AR430"/>
    <mergeCell ref="AS422:AU424"/>
    <mergeCell ref="AV422:AW424"/>
    <mergeCell ref="AX422:AZ424"/>
    <mergeCell ref="M424:R426"/>
    <mergeCell ref="S424:AM426"/>
    <mergeCell ref="AS425:AU427"/>
    <mergeCell ref="AV425:AW427"/>
    <mergeCell ref="BD433:BD434"/>
    <mergeCell ref="BE433:BE434"/>
    <mergeCell ref="BF433:BF434"/>
    <mergeCell ref="BG433:BQ434"/>
    <mergeCell ref="BR433:BZ434"/>
    <mergeCell ref="CA433:CD434"/>
    <mergeCell ref="AX433:AX434"/>
    <mergeCell ref="AY433:AY434"/>
    <mergeCell ref="AZ433:AZ434"/>
    <mergeCell ref="BA433:BA434"/>
    <mergeCell ref="BB433:BB434"/>
    <mergeCell ref="BC433:BC434"/>
    <mergeCell ref="K431:BF432"/>
    <mergeCell ref="K433:M440"/>
    <mergeCell ref="N433:T434"/>
    <mergeCell ref="U433:AH434"/>
    <mergeCell ref="AI433:AK434"/>
    <mergeCell ref="AL433:AS434"/>
    <mergeCell ref="AT433:AT434"/>
    <mergeCell ref="AU433:AU434"/>
    <mergeCell ref="AV433:AV434"/>
    <mergeCell ref="AW433:AW434"/>
    <mergeCell ref="BJ435:BO436"/>
    <mergeCell ref="BP435:CD437"/>
    <mergeCell ref="U436:AO437"/>
    <mergeCell ref="AR437:AS438"/>
    <mergeCell ref="AT437:BF438"/>
    <mergeCell ref="N438:T438"/>
    <mergeCell ref="U438:AO438"/>
    <mergeCell ref="BG438:BO438"/>
    <mergeCell ref="BP438:CD438"/>
    <mergeCell ref="N435:T437"/>
    <mergeCell ref="U435:V435"/>
    <mergeCell ref="W435:AD435"/>
    <mergeCell ref="AP435:AQ440"/>
    <mergeCell ref="AR435:AS436"/>
    <mergeCell ref="AT435:BF436"/>
    <mergeCell ref="N439:T440"/>
    <mergeCell ref="U439:AO440"/>
    <mergeCell ref="AR439:AS440"/>
    <mergeCell ref="AT439:BF440"/>
    <mergeCell ref="BK443:CD443"/>
    <mergeCell ref="BL444:BP446"/>
    <mergeCell ref="BQ444:CD446"/>
    <mergeCell ref="K445:O446"/>
    <mergeCell ref="P445:W446"/>
    <mergeCell ref="X445:Z446"/>
    <mergeCell ref="AA445:AS446"/>
    <mergeCell ref="AT445:AU446"/>
    <mergeCell ref="AV445:AV446"/>
    <mergeCell ref="AW445:AX446"/>
    <mergeCell ref="K443:O444"/>
    <mergeCell ref="P443:W444"/>
    <mergeCell ref="X443:Z444"/>
    <mergeCell ref="AA443:AS444"/>
    <mergeCell ref="AT443:AY444"/>
    <mergeCell ref="AZ443:BJ444"/>
    <mergeCell ref="BG439:BO440"/>
    <mergeCell ref="BP439:BS440"/>
    <mergeCell ref="BT439:BV440"/>
    <mergeCell ref="BW439:BZ440"/>
    <mergeCell ref="CA439:CD440"/>
    <mergeCell ref="K441:BF442"/>
    <mergeCell ref="P451:S452"/>
    <mergeCell ref="T451:V452"/>
    <mergeCell ref="W451:BD452"/>
    <mergeCell ref="K452:O453"/>
    <mergeCell ref="P453:BD453"/>
    <mergeCell ref="K454:O455"/>
    <mergeCell ref="P454:BD455"/>
    <mergeCell ref="AY445:AY446"/>
    <mergeCell ref="AZ445:BH446"/>
    <mergeCell ref="BI445:BJ446"/>
    <mergeCell ref="K447:BF448"/>
    <mergeCell ref="K449:O451"/>
    <mergeCell ref="P449:U450"/>
    <mergeCell ref="V449:X450"/>
    <mergeCell ref="Y449:BD450"/>
    <mergeCell ref="BG449:BH454"/>
    <mergeCell ref="BI449:CD454"/>
    <mergeCell ref="I462:I513"/>
    <mergeCell ref="BV462:BZ463"/>
    <mergeCell ref="CA462:CD463"/>
    <mergeCell ref="Z464:AA473"/>
    <mergeCell ref="AB464:AG467"/>
    <mergeCell ref="AH464:AI464"/>
    <mergeCell ref="AJ464:AQ464"/>
    <mergeCell ref="BH464:BN465"/>
    <mergeCell ref="BO464:BP465"/>
    <mergeCell ref="BQ464:BR465"/>
    <mergeCell ref="B462:B513"/>
    <mergeCell ref="C462:C513"/>
    <mergeCell ref="D462:D513"/>
    <mergeCell ref="E462:E513"/>
    <mergeCell ref="F462:F513"/>
    <mergeCell ref="G462:G513"/>
    <mergeCell ref="C457:H459"/>
    <mergeCell ref="K458:AA463"/>
    <mergeCell ref="AB458:AW463"/>
    <mergeCell ref="AX458:BA463"/>
    <mergeCell ref="BB458:BT463"/>
    <mergeCell ref="BU458:CD459"/>
    <mergeCell ref="BU460:BU463"/>
    <mergeCell ref="BV460:BZ461"/>
    <mergeCell ref="CA460:CD461"/>
    <mergeCell ref="H462:H513"/>
    <mergeCell ref="K469:Y471"/>
    <mergeCell ref="AB469:AG471"/>
    <mergeCell ref="AH469:BG471"/>
    <mergeCell ref="BL470:BN471"/>
    <mergeCell ref="BO470:CD471"/>
    <mergeCell ref="AB472:AG473"/>
    <mergeCell ref="AH472:AI473"/>
    <mergeCell ref="AJ472:AK473"/>
    <mergeCell ref="AL472:AM473"/>
    <mergeCell ref="AN472:AO473"/>
    <mergeCell ref="AH465:BG467"/>
    <mergeCell ref="K466:O467"/>
    <mergeCell ref="P466:Y467"/>
    <mergeCell ref="BH466:BN467"/>
    <mergeCell ref="BO466:CD467"/>
    <mergeCell ref="AB468:AG468"/>
    <mergeCell ref="AH468:BG468"/>
    <mergeCell ref="BH468:BK473"/>
    <mergeCell ref="BL468:BN469"/>
    <mergeCell ref="BO468:CD469"/>
    <mergeCell ref="BS464:BT465"/>
    <mergeCell ref="BU464:BV465"/>
    <mergeCell ref="BW464:BX465"/>
    <mergeCell ref="BY464:BZ465"/>
    <mergeCell ref="CA464:CB465"/>
    <mergeCell ref="CC464:CD465"/>
    <mergeCell ref="AX474:BB478"/>
    <mergeCell ref="BC474:BE478"/>
    <mergeCell ref="BQ474:CD477"/>
    <mergeCell ref="M475:R476"/>
    <mergeCell ref="S475:AM476"/>
    <mergeCell ref="M477:R478"/>
    <mergeCell ref="S477:AM478"/>
    <mergeCell ref="BQ478:CD478"/>
    <mergeCell ref="BB472:BC473"/>
    <mergeCell ref="BD472:BE473"/>
    <mergeCell ref="BF472:BG473"/>
    <mergeCell ref="BL472:BN473"/>
    <mergeCell ref="BO472:CD473"/>
    <mergeCell ref="K474:L487"/>
    <mergeCell ref="M474:R474"/>
    <mergeCell ref="S474:AM474"/>
    <mergeCell ref="AN474:AR478"/>
    <mergeCell ref="AS474:AW478"/>
    <mergeCell ref="AP472:AQ473"/>
    <mergeCell ref="AR472:AS473"/>
    <mergeCell ref="AT472:AU473"/>
    <mergeCell ref="AV472:AW473"/>
    <mergeCell ref="AX472:AY473"/>
    <mergeCell ref="AZ472:BA473"/>
    <mergeCell ref="AX482:AZ484"/>
    <mergeCell ref="BA482:BB484"/>
    <mergeCell ref="BC482:BE484"/>
    <mergeCell ref="BF482:BH485"/>
    <mergeCell ref="BQ482:BS487"/>
    <mergeCell ref="M484:R487"/>
    <mergeCell ref="S484:AM487"/>
    <mergeCell ref="AS485:AW487"/>
    <mergeCell ref="AX485:BB487"/>
    <mergeCell ref="BC485:BE487"/>
    <mergeCell ref="BA479:BB481"/>
    <mergeCell ref="BC479:BE481"/>
    <mergeCell ref="BF479:BH481"/>
    <mergeCell ref="BI479:BP485"/>
    <mergeCell ref="BQ479:BS481"/>
    <mergeCell ref="BT479:CD487"/>
    <mergeCell ref="BF486:BF487"/>
    <mergeCell ref="BG486:BN486"/>
    <mergeCell ref="BP486:BP487"/>
    <mergeCell ref="BG487:BN487"/>
    <mergeCell ref="M479:R480"/>
    <mergeCell ref="S479:AM480"/>
    <mergeCell ref="AN479:AR487"/>
    <mergeCell ref="AS479:AU481"/>
    <mergeCell ref="AV479:AW481"/>
    <mergeCell ref="AX479:AZ481"/>
    <mergeCell ref="M481:R483"/>
    <mergeCell ref="S481:AM483"/>
    <mergeCell ref="AS482:AU484"/>
    <mergeCell ref="AV482:AW484"/>
    <mergeCell ref="BD490:BD491"/>
    <mergeCell ref="BE490:BE491"/>
    <mergeCell ref="BF490:BF491"/>
    <mergeCell ref="BG490:BQ491"/>
    <mergeCell ref="BR490:BZ491"/>
    <mergeCell ref="CA490:CD491"/>
    <mergeCell ref="AX490:AX491"/>
    <mergeCell ref="AY490:AY491"/>
    <mergeCell ref="AZ490:AZ491"/>
    <mergeCell ref="BA490:BA491"/>
    <mergeCell ref="BB490:BB491"/>
    <mergeCell ref="BC490:BC491"/>
    <mergeCell ref="K488:BF489"/>
    <mergeCell ref="K490:M497"/>
    <mergeCell ref="N490:T491"/>
    <mergeCell ref="U490:AH491"/>
    <mergeCell ref="AI490:AK491"/>
    <mergeCell ref="AL490:AS491"/>
    <mergeCell ref="AT490:AT491"/>
    <mergeCell ref="AU490:AU491"/>
    <mergeCell ref="AV490:AV491"/>
    <mergeCell ref="AW490:AW491"/>
    <mergeCell ref="BJ492:BO493"/>
    <mergeCell ref="BP492:CD494"/>
    <mergeCell ref="U493:AO494"/>
    <mergeCell ref="AR494:AS495"/>
    <mergeCell ref="AT494:BF495"/>
    <mergeCell ref="N495:T495"/>
    <mergeCell ref="U495:AO495"/>
    <mergeCell ref="BG495:BO495"/>
    <mergeCell ref="BP495:CD495"/>
    <mergeCell ref="N492:T494"/>
    <mergeCell ref="U492:V492"/>
    <mergeCell ref="W492:AD492"/>
    <mergeCell ref="AP492:AQ497"/>
    <mergeCell ref="AR492:AS493"/>
    <mergeCell ref="AT492:BF493"/>
    <mergeCell ref="N496:T497"/>
    <mergeCell ref="U496:AO497"/>
    <mergeCell ref="AR496:AS497"/>
    <mergeCell ref="AT496:BF497"/>
    <mergeCell ref="BK500:CD500"/>
    <mergeCell ref="BL501:BP503"/>
    <mergeCell ref="BQ501:CD503"/>
    <mergeCell ref="K502:O503"/>
    <mergeCell ref="P502:W503"/>
    <mergeCell ref="X502:Z503"/>
    <mergeCell ref="AA502:AS503"/>
    <mergeCell ref="AT502:AU503"/>
    <mergeCell ref="AV502:AV503"/>
    <mergeCell ref="AW502:AX503"/>
    <mergeCell ref="K500:O501"/>
    <mergeCell ref="P500:W501"/>
    <mergeCell ref="X500:Z501"/>
    <mergeCell ref="AA500:AS501"/>
    <mergeCell ref="AT500:AY501"/>
    <mergeCell ref="AZ500:BJ501"/>
    <mergeCell ref="BG496:BO497"/>
    <mergeCell ref="BP496:BS497"/>
    <mergeCell ref="BT496:BV497"/>
    <mergeCell ref="BW496:BZ497"/>
    <mergeCell ref="CA496:CD497"/>
    <mergeCell ref="K498:BF499"/>
    <mergeCell ref="P508:S509"/>
    <mergeCell ref="T508:V509"/>
    <mergeCell ref="W508:BD509"/>
    <mergeCell ref="K509:O510"/>
    <mergeCell ref="P510:BD510"/>
    <mergeCell ref="K511:O512"/>
    <mergeCell ref="P511:BD512"/>
    <mergeCell ref="AY502:AY503"/>
    <mergeCell ref="AZ502:BH503"/>
    <mergeCell ref="BI502:BJ503"/>
    <mergeCell ref="K504:BF505"/>
    <mergeCell ref="K506:O508"/>
    <mergeCell ref="P506:U507"/>
    <mergeCell ref="V506:X507"/>
    <mergeCell ref="Y506:BD507"/>
    <mergeCell ref="BG506:BH511"/>
    <mergeCell ref="BI506:CD511"/>
    <mergeCell ref="I519:I570"/>
    <mergeCell ref="BV519:BZ520"/>
    <mergeCell ref="CA519:CD520"/>
    <mergeCell ref="Z521:AA530"/>
    <mergeCell ref="AB521:AG524"/>
    <mergeCell ref="AH521:AI521"/>
    <mergeCell ref="AJ521:AQ521"/>
    <mergeCell ref="BH521:BN522"/>
    <mergeCell ref="BO521:BP522"/>
    <mergeCell ref="BQ521:BR522"/>
    <mergeCell ref="B519:B570"/>
    <mergeCell ref="C519:C570"/>
    <mergeCell ref="D519:D570"/>
    <mergeCell ref="E519:E570"/>
    <mergeCell ref="F519:F570"/>
    <mergeCell ref="G519:G570"/>
    <mergeCell ref="C514:H516"/>
    <mergeCell ref="K515:AA520"/>
    <mergeCell ref="AB515:AW520"/>
    <mergeCell ref="AX515:BA520"/>
    <mergeCell ref="BB515:BT520"/>
    <mergeCell ref="BU515:CD516"/>
    <mergeCell ref="BU517:BU520"/>
    <mergeCell ref="BV517:BZ518"/>
    <mergeCell ref="CA517:CD518"/>
    <mergeCell ref="H519:H570"/>
    <mergeCell ref="K526:Y528"/>
    <mergeCell ref="AB526:AG528"/>
    <mergeCell ref="AH526:BG528"/>
    <mergeCell ref="BL527:BN528"/>
    <mergeCell ref="BO527:CD528"/>
    <mergeCell ref="AB529:AG530"/>
    <mergeCell ref="AH529:AI530"/>
    <mergeCell ref="AJ529:AK530"/>
    <mergeCell ref="AL529:AM530"/>
    <mergeCell ref="AN529:AO530"/>
    <mergeCell ref="AH522:BG524"/>
    <mergeCell ref="K523:O524"/>
    <mergeCell ref="P523:Y524"/>
    <mergeCell ref="BH523:BN524"/>
    <mergeCell ref="BO523:CD524"/>
    <mergeCell ref="AB525:AG525"/>
    <mergeCell ref="AH525:BG525"/>
    <mergeCell ref="BH525:BK530"/>
    <mergeCell ref="BL525:BN526"/>
    <mergeCell ref="BO525:CD526"/>
    <mergeCell ref="BS521:BT522"/>
    <mergeCell ref="BU521:BV522"/>
    <mergeCell ref="BW521:BX522"/>
    <mergeCell ref="BY521:BZ522"/>
    <mergeCell ref="CA521:CB522"/>
    <mergeCell ref="CC521:CD522"/>
    <mergeCell ref="AX531:BB535"/>
    <mergeCell ref="BC531:BE535"/>
    <mergeCell ref="BQ531:CD534"/>
    <mergeCell ref="M532:R533"/>
    <mergeCell ref="S532:AM533"/>
    <mergeCell ref="M534:R535"/>
    <mergeCell ref="S534:AM535"/>
    <mergeCell ref="BQ535:CD535"/>
    <mergeCell ref="BB529:BC530"/>
    <mergeCell ref="BD529:BE530"/>
    <mergeCell ref="BF529:BG530"/>
    <mergeCell ref="BL529:BN530"/>
    <mergeCell ref="BO529:CD530"/>
    <mergeCell ref="K531:L544"/>
    <mergeCell ref="M531:R531"/>
    <mergeCell ref="S531:AM531"/>
    <mergeCell ref="AN531:AR535"/>
    <mergeCell ref="AS531:AW535"/>
    <mergeCell ref="AP529:AQ530"/>
    <mergeCell ref="AR529:AS530"/>
    <mergeCell ref="AT529:AU530"/>
    <mergeCell ref="AV529:AW530"/>
    <mergeCell ref="AX529:AY530"/>
    <mergeCell ref="AZ529:BA530"/>
    <mergeCell ref="AX539:AZ541"/>
    <mergeCell ref="BA539:BB541"/>
    <mergeCell ref="BC539:BE541"/>
    <mergeCell ref="BF539:BH542"/>
    <mergeCell ref="BQ539:BS544"/>
    <mergeCell ref="M541:R544"/>
    <mergeCell ref="S541:AM544"/>
    <mergeCell ref="AS542:AW544"/>
    <mergeCell ref="AX542:BB544"/>
    <mergeCell ref="BC542:BE544"/>
    <mergeCell ref="BA536:BB538"/>
    <mergeCell ref="BC536:BE538"/>
    <mergeCell ref="BF536:BH538"/>
    <mergeCell ref="BI536:BP542"/>
    <mergeCell ref="BQ536:BS538"/>
    <mergeCell ref="BT536:CD544"/>
    <mergeCell ref="BF543:BF544"/>
    <mergeCell ref="BG543:BN543"/>
    <mergeCell ref="BP543:BP544"/>
    <mergeCell ref="BG544:BN544"/>
    <mergeCell ref="M536:R537"/>
    <mergeCell ref="S536:AM537"/>
    <mergeCell ref="AN536:AR544"/>
    <mergeCell ref="AS536:AU538"/>
    <mergeCell ref="AV536:AW538"/>
    <mergeCell ref="AX536:AZ538"/>
    <mergeCell ref="M538:R540"/>
    <mergeCell ref="S538:AM540"/>
    <mergeCell ref="AS539:AU541"/>
    <mergeCell ref="AV539:AW541"/>
    <mergeCell ref="BD547:BD548"/>
    <mergeCell ref="BE547:BE548"/>
    <mergeCell ref="BF547:BF548"/>
    <mergeCell ref="BG547:BQ548"/>
    <mergeCell ref="BR547:BZ548"/>
    <mergeCell ref="CA547:CD548"/>
    <mergeCell ref="AX547:AX548"/>
    <mergeCell ref="AY547:AY548"/>
    <mergeCell ref="AZ547:AZ548"/>
    <mergeCell ref="BA547:BA548"/>
    <mergeCell ref="BB547:BB548"/>
    <mergeCell ref="BC547:BC548"/>
    <mergeCell ref="K545:BF546"/>
    <mergeCell ref="K547:M554"/>
    <mergeCell ref="N547:T548"/>
    <mergeCell ref="U547:AH548"/>
    <mergeCell ref="AI547:AK548"/>
    <mergeCell ref="AL547:AS548"/>
    <mergeCell ref="AT547:AT548"/>
    <mergeCell ref="AU547:AU548"/>
    <mergeCell ref="AV547:AV548"/>
    <mergeCell ref="AW547:AW548"/>
    <mergeCell ref="BJ549:BO550"/>
    <mergeCell ref="BP549:CD551"/>
    <mergeCell ref="U550:AO551"/>
    <mergeCell ref="AR551:AS552"/>
    <mergeCell ref="AT551:BF552"/>
    <mergeCell ref="N552:T552"/>
    <mergeCell ref="U552:AO552"/>
    <mergeCell ref="BG552:BO552"/>
    <mergeCell ref="BP552:CD552"/>
    <mergeCell ref="N549:T551"/>
    <mergeCell ref="U549:V549"/>
    <mergeCell ref="W549:AD549"/>
    <mergeCell ref="AP549:AQ554"/>
    <mergeCell ref="AR549:AS550"/>
    <mergeCell ref="AT549:BF550"/>
    <mergeCell ref="N553:T554"/>
    <mergeCell ref="U553:AO554"/>
    <mergeCell ref="AR553:AS554"/>
    <mergeCell ref="AT553:BF554"/>
    <mergeCell ref="BK557:CD557"/>
    <mergeCell ref="BL558:BP560"/>
    <mergeCell ref="BQ558:CD560"/>
    <mergeCell ref="K559:O560"/>
    <mergeCell ref="P559:W560"/>
    <mergeCell ref="X559:Z560"/>
    <mergeCell ref="AA559:AS560"/>
    <mergeCell ref="AT559:AU560"/>
    <mergeCell ref="AV559:AV560"/>
    <mergeCell ref="AW559:AX560"/>
    <mergeCell ref="K557:O558"/>
    <mergeCell ref="P557:W558"/>
    <mergeCell ref="X557:Z558"/>
    <mergeCell ref="AA557:AS558"/>
    <mergeCell ref="AT557:AY558"/>
    <mergeCell ref="AZ557:BJ558"/>
    <mergeCell ref="BG553:BO554"/>
    <mergeCell ref="BP553:BS554"/>
    <mergeCell ref="BT553:BV554"/>
    <mergeCell ref="BW553:BZ554"/>
    <mergeCell ref="CA553:CD554"/>
    <mergeCell ref="K555:BF556"/>
    <mergeCell ref="P565:S566"/>
    <mergeCell ref="T565:V566"/>
    <mergeCell ref="W565:BD566"/>
    <mergeCell ref="K566:O567"/>
    <mergeCell ref="P567:BD567"/>
    <mergeCell ref="K568:O569"/>
    <mergeCell ref="P568:BD569"/>
    <mergeCell ref="AY559:AY560"/>
    <mergeCell ref="AZ559:BH560"/>
    <mergeCell ref="BI559:BJ560"/>
    <mergeCell ref="K561:BF562"/>
    <mergeCell ref="K563:O565"/>
    <mergeCell ref="P563:U564"/>
    <mergeCell ref="V563:X564"/>
    <mergeCell ref="Y563:BD564"/>
    <mergeCell ref="BG563:BH568"/>
    <mergeCell ref="BI563:CD568"/>
    <mergeCell ref="I576:I627"/>
    <mergeCell ref="BV576:BZ577"/>
    <mergeCell ref="CA576:CD577"/>
    <mergeCell ref="Z578:AA587"/>
    <mergeCell ref="AB578:AG581"/>
    <mergeCell ref="AH578:AI578"/>
    <mergeCell ref="AJ578:AQ578"/>
    <mergeCell ref="BH578:BN579"/>
    <mergeCell ref="BO578:BP579"/>
    <mergeCell ref="BQ578:BR579"/>
    <mergeCell ref="B576:B627"/>
    <mergeCell ref="C576:C627"/>
    <mergeCell ref="D576:D627"/>
    <mergeCell ref="E576:E627"/>
    <mergeCell ref="F576:F627"/>
    <mergeCell ref="G576:G627"/>
    <mergeCell ref="C571:H573"/>
    <mergeCell ref="K572:AA577"/>
    <mergeCell ref="AB572:AW577"/>
    <mergeCell ref="AX572:BA577"/>
    <mergeCell ref="BB572:BT577"/>
    <mergeCell ref="BU572:CD573"/>
    <mergeCell ref="BU574:BU577"/>
    <mergeCell ref="BV574:BZ575"/>
    <mergeCell ref="CA574:CD575"/>
    <mergeCell ref="H576:H627"/>
    <mergeCell ref="K583:Y585"/>
    <mergeCell ref="AB583:AG585"/>
    <mergeCell ref="AH583:BG585"/>
    <mergeCell ref="BL584:BN585"/>
    <mergeCell ref="BO584:CD585"/>
    <mergeCell ref="AB586:AG587"/>
    <mergeCell ref="AH586:AI587"/>
    <mergeCell ref="AJ586:AK587"/>
    <mergeCell ref="AL586:AM587"/>
    <mergeCell ref="AN586:AO587"/>
    <mergeCell ref="AH579:BG581"/>
    <mergeCell ref="K580:O581"/>
    <mergeCell ref="P580:Y581"/>
    <mergeCell ref="BH580:BN581"/>
    <mergeCell ref="BO580:CD581"/>
    <mergeCell ref="AB582:AG582"/>
    <mergeCell ref="AH582:BG582"/>
    <mergeCell ref="BH582:BK587"/>
    <mergeCell ref="BL582:BN583"/>
    <mergeCell ref="BO582:CD583"/>
    <mergeCell ref="BS578:BT579"/>
    <mergeCell ref="BU578:BV579"/>
    <mergeCell ref="BW578:BX579"/>
    <mergeCell ref="BY578:BZ579"/>
    <mergeCell ref="CA578:CB579"/>
    <mergeCell ref="CC578:CD579"/>
    <mergeCell ref="AX588:BB592"/>
    <mergeCell ref="BC588:BE592"/>
    <mergeCell ref="BQ588:CD591"/>
    <mergeCell ref="M589:R590"/>
    <mergeCell ref="S589:AM590"/>
    <mergeCell ref="M591:R592"/>
    <mergeCell ref="S591:AM592"/>
    <mergeCell ref="BQ592:CD592"/>
    <mergeCell ref="BB586:BC587"/>
    <mergeCell ref="BD586:BE587"/>
    <mergeCell ref="BF586:BG587"/>
    <mergeCell ref="BL586:BN587"/>
    <mergeCell ref="BO586:CD587"/>
    <mergeCell ref="K588:L601"/>
    <mergeCell ref="M588:R588"/>
    <mergeCell ref="S588:AM588"/>
    <mergeCell ref="AN588:AR592"/>
    <mergeCell ref="AS588:AW592"/>
    <mergeCell ref="AP586:AQ587"/>
    <mergeCell ref="AR586:AS587"/>
    <mergeCell ref="AT586:AU587"/>
    <mergeCell ref="AV586:AW587"/>
    <mergeCell ref="AX586:AY587"/>
    <mergeCell ref="AZ586:BA587"/>
    <mergeCell ref="BA593:BB595"/>
    <mergeCell ref="BC593:BE595"/>
    <mergeCell ref="BF593:BH595"/>
    <mergeCell ref="BI593:BP599"/>
    <mergeCell ref="BQ593:BS595"/>
    <mergeCell ref="BT593:CD601"/>
    <mergeCell ref="BF600:BF601"/>
    <mergeCell ref="BG600:BN600"/>
    <mergeCell ref="M593:R594"/>
    <mergeCell ref="S593:AM594"/>
    <mergeCell ref="AN593:AR601"/>
    <mergeCell ref="AS593:AU595"/>
    <mergeCell ref="AV593:AW595"/>
    <mergeCell ref="AX593:AZ595"/>
    <mergeCell ref="M595:R597"/>
    <mergeCell ref="S595:AM597"/>
    <mergeCell ref="AS596:AU598"/>
    <mergeCell ref="AV596:AW598"/>
    <mergeCell ref="K602:BF603"/>
    <mergeCell ref="K604:M611"/>
    <mergeCell ref="N604:T605"/>
    <mergeCell ref="U604:AH605"/>
    <mergeCell ref="AI604:AK605"/>
    <mergeCell ref="AL604:AS605"/>
    <mergeCell ref="AT604:AT605"/>
    <mergeCell ref="AU604:AU605"/>
    <mergeCell ref="AV604:AV605"/>
    <mergeCell ref="AW604:AW605"/>
    <mergeCell ref="AX596:AZ598"/>
    <mergeCell ref="BA596:BB598"/>
    <mergeCell ref="BC596:BE598"/>
    <mergeCell ref="BF596:BH599"/>
    <mergeCell ref="BQ596:BS601"/>
    <mergeCell ref="M598:R601"/>
    <mergeCell ref="S598:AM601"/>
    <mergeCell ref="AS599:AW601"/>
    <mergeCell ref="AX599:BB601"/>
    <mergeCell ref="BC599:BE601"/>
    <mergeCell ref="BG609:BO609"/>
    <mergeCell ref="BP609:CD609"/>
    <mergeCell ref="N606:T608"/>
    <mergeCell ref="U606:V606"/>
    <mergeCell ref="W606:AD606"/>
    <mergeCell ref="AP606:AQ611"/>
    <mergeCell ref="AR606:AS607"/>
    <mergeCell ref="AT606:BF607"/>
    <mergeCell ref="N610:T611"/>
    <mergeCell ref="U610:AO611"/>
    <mergeCell ref="AR610:AS611"/>
    <mergeCell ref="AT610:BF611"/>
    <mergeCell ref="BD604:BD605"/>
    <mergeCell ref="BE604:BE605"/>
    <mergeCell ref="BF604:BF605"/>
    <mergeCell ref="BG604:BQ605"/>
    <mergeCell ref="BR604:BZ605"/>
    <mergeCell ref="CA604:CD605"/>
    <mergeCell ref="AX604:AX605"/>
    <mergeCell ref="AY604:AY605"/>
    <mergeCell ref="AZ604:AZ605"/>
    <mergeCell ref="BA604:BA605"/>
    <mergeCell ref="BB604:BB605"/>
    <mergeCell ref="BC604:BC605"/>
    <mergeCell ref="BP600:BP601"/>
    <mergeCell ref="BG601:BN601"/>
    <mergeCell ref="P622:S623"/>
    <mergeCell ref="T622:V623"/>
    <mergeCell ref="W622:BD623"/>
    <mergeCell ref="K623:O624"/>
    <mergeCell ref="P624:BD624"/>
    <mergeCell ref="K625:O626"/>
    <mergeCell ref="P625:BD626"/>
    <mergeCell ref="AY616:AY617"/>
    <mergeCell ref="AZ616:BH617"/>
    <mergeCell ref="BI616:BJ617"/>
    <mergeCell ref="K618:BF619"/>
    <mergeCell ref="K620:O622"/>
    <mergeCell ref="P620:U621"/>
    <mergeCell ref="V620:X621"/>
    <mergeCell ref="Y620:BD621"/>
    <mergeCell ref="BG620:BH625"/>
    <mergeCell ref="BI620:CD625"/>
    <mergeCell ref="BL615:BP617"/>
    <mergeCell ref="BQ615:CD617"/>
    <mergeCell ref="K616:O617"/>
    <mergeCell ref="P616:W617"/>
    <mergeCell ref="X616:Z617"/>
    <mergeCell ref="AA616:AS617"/>
    <mergeCell ref="AT616:AU617"/>
    <mergeCell ref="AV616:AV617"/>
    <mergeCell ref="AW616:AX617"/>
    <mergeCell ref="K614:O615"/>
    <mergeCell ref="P614:W615"/>
    <mergeCell ref="X614:Z615"/>
    <mergeCell ref="AA614:AS615"/>
    <mergeCell ref="AT614:AY615"/>
    <mergeCell ref="AZ614:BJ615"/>
    <mergeCell ref="I633:I684"/>
    <mergeCell ref="BV633:BZ634"/>
    <mergeCell ref="CA633:CD634"/>
    <mergeCell ref="Z635:AA644"/>
    <mergeCell ref="AB635:AG638"/>
    <mergeCell ref="AH635:AI635"/>
    <mergeCell ref="AJ635:AQ635"/>
    <mergeCell ref="BH635:BN636"/>
    <mergeCell ref="BO635:BP636"/>
    <mergeCell ref="BQ635:BR636"/>
    <mergeCell ref="B633:B684"/>
    <mergeCell ref="C633:C684"/>
    <mergeCell ref="D633:D684"/>
    <mergeCell ref="E633:E684"/>
    <mergeCell ref="F633:F684"/>
    <mergeCell ref="G633:G684"/>
    <mergeCell ref="C628:H630"/>
    <mergeCell ref="K629:AA634"/>
    <mergeCell ref="AB629:AW634"/>
    <mergeCell ref="AX629:BA634"/>
    <mergeCell ref="BB629:BT634"/>
    <mergeCell ref="BU629:CD630"/>
    <mergeCell ref="BU631:BU634"/>
    <mergeCell ref="BV631:BZ632"/>
    <mergeCell ref="CA631:CD632"/>
    <mergeCell ref="H633:H684"/>
    <mergeCell ref="K640:Y642"/>
    <mergeCell ref="AB640:AG642"/>
    <mergeCell ref="AH640:BG642"/>
    <mergeCell ref="BL641:BN642"/>
    <mergeCell ref="BO641:CD642"/>
    <mergeCell ref="AB643:AG644"/>
    <mergeCell ref="AH643:AI644"/>
    <mergeCell ref="AJ643:AK644"/>
    <mergeCell ref="AL643:AM644"/>
    <mergeCell ref="AN643:AO644"/>
    <mergeCell ref="AH636:BG638"/>
    <mergeCell ref="K637:O638"/>
    <mergeCell ref="P637:Y638"/>
    <mergeCell ref="BH637:BN638"/>
    <mergeCell ref="BO637:CD638"/>
    <mergeCell ref="AB639:AG639"/>
    <mergeCell ref="AH639:BG639"/>
    <mergeCell ref="BH639:BK644"/>
    <mergeCell ref="BL639:BN640"/>
    <mergeCell ref="BO639:CD640"/>
    <mergeCell ref="BS635:BT636"/>
    <mergeCell ref="BU635:BV636"/>
    <mergeCell ref="BW635:BX636"/>
    <mergeCell ref="BY635:BZ636"/>
    <mergeCell ref="CA635:CB636"/>
    <mergeCell ref="CC635:CD636"/>
    <mergeCell ref="AX645:BB649"/>
    <mergeCell ref="BC645:BE649"/>
    <mergeCell ref="BQ645:CD648"/>
    <mergeCell ref="M646:R647"/>
    <mergeCell ref="S646:AM647"/>
    <mergeCell ref="M648:R649"/>
    <mergeCell ref="S648:AM649"/>
    <mergeCell ref="BQ649:CD649"/>
    <mergeCell ref="BB643:BC644"/>
    <mergeCell ref="BD643:BE644"/>
    <mergeCell ref="BF643:BG644"/>
    <mergeCell ref="BL643:BN644"/>
    <mergeCell ref="BO643:CD644"/>
    <mergeCell ref="K645:L658"/>
    <mergeCell ref="M645:R645"/>
    <mergeCell ref="S645:AM645"/>
    <mergeCell ref="AN645:AR649"/>
    <mergeCell ref="AS645:AW649"/>
    <mergeCell ref="AP643:AQ644"/>
    <mergeCell ref="AR643:AS644"/>
    <mergeCell ref="AT643:AU644"/>
    <mergeCell ref="AV643:AW644"/>
    <mergeCell ref="AX643:AY644"/>
    <mergeCell ref="AZ643:BA644"/>
    <mergeCell ref="AX653:AZ655"/>
    <mergeCell ref="BA653:BB655"/>
    <mergeCell ref="BC653:BE655"/>
    <mergeCell ref="BF653:BH656"/>
    <mergeCell ref="BQ653:BS658"/>
    <mergeCell ref="M655:R658"/>
    <mergeCell ref="S655:AM658"/>
    <mergeCell ref="AS656:AW658"/>
    <mergeCell ref="AX656:BB658"/>
    <mergeCell ref="BC656:BE658"/>
    <mergeCell ref="BA650:BB652"/>
    <mergeCell ref="BC650:BE652"/>
    <mergeCell ref="BF650:BH652"/>
    <mergeCell ref="BI650:BP656"/>
    <mergeCell ref="BQ650:BS652"/>
    <mergeCell ref="BT650:CD658"/>
    <mergeCell ref="BF657:BF658"/>
    <mergeCell ref="BG657:BN657"/>
    <mergeCell ref="BP657:BP658"/>
    <mergeCell ref="BG658:BN658"/>
    <mergeCell ref="M650:R651"/>
    <mergeCell ref="S650:AM651"/>
    <mergeCell ref="AN650:AR658"/>
    <mergeCell ref="AS650:AU652"/>
    <mergeCell ref="AV650:AW652"/>
    <mergeCell ref="AX650:AZ652"/>
    <mergeCell ref="M652:R654"/>
    <mergeCell ref="S652:AM654"/>
    <mergeCell ref="AS653:AU655"/>
    <mergeCell ref="AV653:AW655"/>
    <mergeCell ref="BD661:BD662"/>
    <mergeCell ref="BE661:BE662"/>
    <mergeCell ref="BF661:BF662"/>
    <mergeCell ref="BG661:BQ662"/>
    <mergeCell ref="BR661:BZ662"/>
    <mergeCell ref="CA661:CD662"/>
    <mergeCell ref="AX661:AX662"/>
    <mergeCell ref="AY661:AY662"/>
    <mergeCell ref="AZ661:AZ662"/>
    <mergeCell ref="BA661:BA662"/>
    <mergeCell ref="BB661:BB662"/>
    <mergeCell ref="BC661:BC662"/>
    <mergeCell ref="K659:BF660"/>
    <mergeCell ref="K661:M668"/>
    <mergeCell ref="N661:T662"/>
    <mergeCell ref="U661:AH662"/>
    <mergeCell ref="AI661:AK662"/>
    <mergeCell ref="AL661:AS662"/>
    <mergeCell ref="AT661:AT662"/>
    <mergeCell ref="AU661:AU662"/>
    <mergeCell ref="AV661:AV662"/>
    <mergeCell ref="AW661:AW662"/>
    <mergeCell ref="BJ663:BO664"/>
    <mergeCell ref="BP663:CD665"/>
    <mergeCell ref="U664:AO665"/>
    <mergeCell ref="AR665:AS666"/>
    <mergeCell ref="AT665:BF666"/>
    <mergeCell ref="N666:T666"/>
    <mergeCell ref="U666:AO666"/>
    <mergeCell ref="BG666:BO666"/>
    <mergeCell ref="BP666:CD666"/>
    <mergeCell ref="N663:T665"/>
    <mergeCell ref="U663:V663"/>
    <mergeCell ref="W663:AD663"/>
    <mergeCell ref="AP663:AQ668"/>
    <mergeCell ref="AR663:AS664"/>
    <mergeCell ref="AT663:BF664"/>
    <mergeCell ref="N667:T668"/>
    <mergeCell ref="U667:AO668"/>
    <mergeCell ref="AR667:AS668"/>
    <mergeCell ref="AT667:BF668"/>
    <mergeCell ref="BK671:CD671"/>
    <mergeCell ref="BL672:BP674"/>
    <mergeCell ref="BQ672:CD674"/>
    <mergeCell ref="K673:O674"/>
    <mergeCell ref="P673:W674"/>
    <mergeCell ref="X673:Z674"/>
    <mergeCell ref="AA673:AS674"/>
    <mergeCell ref="AT673:AU674"/>
    <mergeCell ref="AV673:AV674"/>
    <mergeCell ref="AW673:AX674"/>
    <mergeCell ref="K671:O672"/>
    <mergeCell ref="P671:W672"/>
    <mergeCell ref="X671:Z672"/>
    <mergeCell ref="AA671:AS672"/>
    <mergeCell ref="AT671:AY672"/>
    <mergeCell ref="AZ671:BJ672"/>
    <mergeCell ref="BG667:BO668"/>
    <mergeCell ref="BP667:BS668"/>
    <mergeCell ref="BT667:BV668"/>
    <mergeCell ref="BW667:BZ668"/>
    <mergeCell ref="CA667:CD668"/>
    <mergeCell ref="K669:BF670"/>
    <mergeCell ref="P679:S680"/>
    <mergeCell ref="T679:V680"/>
    <mergeCell ref="W679:BD680"/>
    <mergeCell ref="K680:O681"/>
    <mergeCell ref="P681:BD681"/>
    <mergeCell ref="K682:O683"/>
    <mergeCell ref="P682:BD683"/>
    <mergeCell ref="AY673:AY674"/>
    <mergeCell ref="AZ673:BH674"/>
    <mergeCell ref="BI673:BJ674"/>
    <mergeCell ref="K675:BF676"/>
    <mergeCell ref="K677:O679"/>
    <mergeCell ref="P677:U678"/>
    <mergeCell ref="V677:X678"/>
    <mergeCell ref="Y677:BD678"/>
    <mergeCell ref="BG677:BH682"/>
    <mergeCell ref="BI677:CD682"/>
    <mergeCell ref="I690:I741"/>
    <mergeCell ref="BV690:BZ691"/>
    <mergeCell ref="CA690:CD691"/>
    <mergeCell ref="Z692:AA701"/>
    <mergeCell ref="AB692:AG695"/>
    <mergeCell ref="AH692:AI692"/>
    <mergeCell ref="AJ692:AQ692"/>
    <mergeCell ref="BH692:BN693"/>
    <mergeCell ref="BO692:BP693"/>
    <mergeCell ref="BQ692:BR693"/>
    <mergeCell ref="B690:B741"/>
    <mergeCell ref="C690:C741"/>
    <mergeCell ref="D690:D741"/>
    <mergeCell ref="E690:E741"/>
    <mergeCell ref="F690:F741"/>
    <mergeCell ref="G690:G741"/>
    <mergeCell ref="C685:H687"/>
    <mergeCell ref="K686:AA691"/>
    <mergeCell ref="AB686:AW691"/>
    <mergeCell ref="AX686:BA691"/>
    <mergeCell ref="BB686:BT691"/>
    <mergeCell ref="BU686:CD687"/>
    <mergeCell ref="BU688:BU691"/>
    <mergeCell ref="BV688:BZ689"/>
    <mergeCell ref="CA688:CD689"/>
    <mergeCell ref="H690:H741"/>
    <mergeCell ref="K697:Y699"/>
    <mergeCell ref="AB697:AG699"/>
    <mergeCell ref="AH697:BG699"/>
    <mergeCell ref="BL698:BN699"/>
    <mergeCell ref="BO698:CD699"/>
    <mergeCell ref="AB700:AG701"/>
    <mergeCell ref="AH700:AI701"/>
    <mergeCell ref="AJ700:AK701"/>
    <mergeCell ref="AL700:AM701"/>
    <mergeCell ref="AN700:AO701"/>
    <mergeCell ref="AH693:BG695"/>
    <mergeCell ref="K694:O695"/>
    <mergeCell ref="P694:Y695"/>
    <mergeCell ref="BH694:BN695"/>
    <mergeCell ref="BO694:CD695"/>
    <mergeCell ref="AB696:AG696"/>
    <mergeCell ref="AH696:BG696"/>
    <mergeCell ref="BH696:BK701"/>
    <mergeCell ref="BL696:BN697"/>
    <mergeCell ref="BO696:CD697"/>
    <mergeCell ref="BS692:BT693"/>
    <mergeCell ref="BU692:BV693"/>
    <mergeCell ref="BW692:BX693"/>
    <mergeCell ref="BY692:BZ693"/>
    <mergeCell ref="CA692:CB693"/>
    <mergeCell ref="CC692:CD693"/>
    <mergeCell ref="AX702:BB706"/>
    <mergeCell ref="BC702:BE706"/>
    <mergeCell ref="BQ702:CD705"/>
    <mergeCell ref="M703:R704"/>
    <mergeCell ref="S703:AM704"/>
    <mergeCell ref="M705:R706"/>
    <mergeCell ref="S705:AM706"/>
    <mergeCell ref="BQ706:CD706"/>
    <mergeCell ref="BB700:BC701"/>
    <mergeCell ref="BD700:BE701"/>
    <mergeCell ref="BF700:BG701"/>
    <mergeCell ref="BL700:BN701"/>
    <mergeCell ref="BO700:CD701"/>
    <mergeCell ref="K702:L715"/>
    <mergeCell ref="M702:R702"/>
    <mergeCell ref="S702:AM702"/>
    <mergeCell ref="AN702:AR706"/>
    <mergeCell ref="AS702:AW706"/>
    <mergeCell ref="AP700:AQ701"/>
    <mergeCell ref="AR700:AS701"/>
    <mergeCell ref="AT700:AU701"/>
    <mergeCell ref="AV700:AW701"/>
    <mergeCell ref="AX700:AY701"/>
    <mergeCell ref="AZ700:BA701"/>
    <mergeCell ref="AX710:AZ712"/>
    <mergeCell ref="BA710:BB712"/>
    <mergeCell ref="BC710:BE712"/>
    <mergeCell ref="BF710:BH713"/>
    <mergeCell ref="BQ710:BS715"/>
    <mergeCell ref="M712:R715"/>
    <mergeCell ref="S712:AM715"/>
    <mergeCell ref="AS713:AW715"/>
    <mergeCell ref="AX713:BB715"/>
    <mergeCell ref="BC713:BE715"/>
    <mergeCell ref="BA707:BB709"/>
    <mergeCell ref="BC707:BE709"/>
    <mergeCell ref="BF707:BH709"/>
    <mergeCell ref="BI707:BP713"/>
    <mergeCell ref="BQ707:BS709"/>
    <mergeCell ref="BT707:CD715"/>
    <mergeCell ref="BF714:BF715"/>
    <mergeCell ref="BG714:BN714"/>
    <mergeCell ref="BP714:BP715"/>
    <mergeCell ref="BG715:BN715"/>
    <mergeCell ref="M707:R708"/>
    <mergeCell ref="S707:AM708"/>
    <mergeCell ref="AN707:AR715"/>
    <mergeCell ref="AS707:AU709"/>
    <mergeCell ref="AV707:AW709"/>
    <mergeCell ref="AX707:AZ709"/>
    <mergeCell ref="M709:R711"/>
    <mergeCell ref="S709:AM711"/>
    <mergeCell ref="AS710:AU712"/>
    <mergeCell ref="AV710:AW712"/>
    <mergeCell ref="BD718:BD719"/>
    <mergeCell ref="BE718:BE719"/>
    <mergeCell ref="BF718:BF719"/>
    <mergeCell ref="BG718:BQ719"/>
    <mergeCell ref="BR718:BZ719"/>
    <mergeCell ref="CA718:CD719"/>
    <mergeCell ref="AX718:AX719"/>
    <mergeCell ref="AY718:AY719"/>
    <mergeCell ref="AZ718:AZ719"/>
    <mergeCell ref="BA718:BA719"/>
    <mergeCell ref="BB718:BB719"/>
    <mergeCell ref="BC718:BC719"/>
    <mergeCell ref="K716:BF717"/>
    <mergeCell ref="K718:M725"/>
    <mergeCell ref="N718:T719"/>
    <mergeCell ref="U718:AH719"/>
    <mergeCell ref="AI718:AK719"/>
    <mergeCell ref="AL718:AS719"/>
    <mergeCell ref="AT718:AT719"/>
    <mergeCell ref="AU718:AU719"/>
    <mergeCell ref="AV718:AV719"/>
    <mergeCell ref="AW718:AW719"/>
    <mergeCell ref="BJ720:BO721"/>
    <mergeCell ref="BP720:CD722"/>
    <mergeCell ref="U721:AO722"/>
    <mergeCell ref="AR722:AS723"/>
    <mergeCell ref="AT722:BF723"/>
    <mergeCell ref="N723:T723"/>
    <mergeCell ref="U723:AO723"/>
    <mergeCell ref="BG723:BO723"/>
    <mergeCell ref="BP723:CD723"/>
    <mergeCell ref="N720:T722"/>
    <mergeCell ref="U720:V720"/>
    <mergeCell ref="W720:AD720"/>
    <mergeCell ref="AP720:AQ725"/>
    <mergeCell ref="AR720:AS721"/>
    <mergeCell ref="AT720:BF721"/>
    <mergeCell ref="N724:T725"/>
    <mergeCell ref="U724:AO725"/>
    <mergeCell ref="AR724:AS725"/>
    <mergeCell ref="AT724:BF725"/>
    <mergeCell ref="BK728:CD728"/>
    <mergeCell ref="BL729:BP731"/>
    <mergeCell ref="BQ729:CD731"/>
    <mergeCell ref="K730:O731"/>
    <mergeCell ref="P730:W731"/>
    <mergeCell ref="X730:Z731"/>
    <mergeCell ref="AA730:AS731"/>
    <mergeCell ref="AT730:AU731"/>
    <mergeCell ref="AV730:AV731"/>
    <mergeCell ref="AW730:AX731"/>
    <mergeCell ref="K728:O729"/>
    <mergeCell ref="P728:W729"/>
    <mergeCell ref="X728:Z729"/>
    <mergeCell ref="AA728:AS729"/>
    <mergeCell ref="AT728:AY729"/>
    <mergeCell ref="AZ728:BJ729"/>
    <mergeCell ref="BG724:BO725"/>
    <mergeCell ref="BP724:BS725"/>
    <mergeCell ref="BT724:BV725"/>
    <mergeCell ref="BW724:BZ725"/>
    <mergeCell ref="CA724:CD725"/>
    <mergeCell ref="K726:BF727"/>
    <mergeCell ref="P736:S737"/>
    <mergeCell ref="T736:V737"/>
    <mergeCell ref="W736:BD737"/>
    <mergeCell ref="K737:O738"/>
    <mergeCell ref="P738:BD738"/>
    <mergeCell ref="K739:O740"/>
    <mergeCell ref="P739:BD740"/>
    <mergeCell ref="AY730:AY731"/>
    <mergeCell ref="AZ730:BH731"/>
    <mergeCell ref="BI730:BJ731"/>
    <mergeCell ref="K732:BF733"/>
    <mergeCell ref="K734:O736"/>
    <mergeCell ref="P734:U735"/>
    <mergeCell ref="V734:X735"/>
    <mergeCell ref="Y734:BD735"/>
    <mergeCell ref="BG734:BH739"/>
    <mergeCell ref="BI734:CD739"/>
    <mergeCell ref="I747:I798"/>
    <mergeCell ref="BV747:BZ748"/>
    <mergeCell ref="CA747:CD748"/>
    <mergeCell ref="Z749:AA758"/>
    <mergeCell ref="AB749:AG752"/>
    <mergeCell ref="AH749:AI749"/>
    <mergeCell ref="AJ749:AQ749"/>
    <mergeCell ref="BH749:BN750"/>
    <mergeCell ref="BO749:BP750"/>
    <mergeCell ref="BQ749:BR750"/>
    <mergeCell ref="B747:B798"/>
    <mergeCell ref="C747:C798"/>
    <mergeCell ref="D747:D798"/>
    <mergeCell ref="E747:E798"/>
    <mergeCell ref="F747:F798"/>
    <mergeCell ref="G747:G798"/>
    <mergeCell ref="C742:H744"/>
    <mergeCell ref="K743:AA748"/>
    <mergeCell ref="AB743:AW748"/>
    <mergeCell ref="AX743:BA748"/>
    <mergeCell ref="BB743:BT748"/>
    <mergeCell ref="BU743:CD744"/>
    <mergeCell ref="BU745:BU748"/>
    <mergeCell ref="BV745:BZ746"/>
    <mergeCell ref="CA745:CD746"/>
    <mergeCell ref="H747:H798"/>
    <mergeCell ref="K754:Y756"/>
    <mergeCell ref="AB754:AG756"/>
    <mergeCell ref="AH754:BG756"/>
    <mergeCell ref="BL755:BN756"/>
    <mergeCell ref="BO755:CD756"/>
    <mergeCell ref="AB757:AG758"/>
    <mergeCell ref="AH757:AI758"/>
    <mergeCell ref="AJ757:AK758"/>
    <mergeCell ref="AL757:AM758"/>
    <mergeCell ref="AN757:AO758"/>
    <mergeCell ref="AH750:BG752"/>
    <mergeCell ref="K751:O752"/>
    <mergeCell ref="P751:Y752"/>
    <mergeCell ref="BH751:BN752"/>
    <mergeCell ref="BO751:CD752"/>
    <mergeCell ref="AB753:AG753"/>
    <mergeCell ref="AH753:BG753"/>
    <mergeCell ref="BH753:BK758"/>
    <mergeCell ref="BL753:BN754"/>
    <mergeCell ref="BO753:CD754"/>
    <mergeCell ref="BS749:BT750"/>
    <mergeCell ref="BU749:BV750"/>
    <mergeCell ref="BW749:BX750"/>
    <mergeCell ref="BY749:BZ750"/>
    <mergeCell ref="CA749:CB750"/>
    <mergeCell ref="CC749:CD750"/>
    <mergeCell ref="AX759:BB763"/>
    <mergeCell ref="BC759:BE763"/>
    <mergeCell ref="BQ759:CD762"/>
    <mergeCell ref="M760:R761"/>
    <mergeCell ref="S760:AM761"/>
    <mergeCell ref="M762:R763"/>
    <mergeCell ref="S762:AM763"/>
    <mergeCell ref="BQ763:CD763"/>
    <mergeCell ref="BB757:BC758"/>
    <mergeCell ref="BD757:BE758"/>
    <mergeCell ref="BF757:BG758"/>
    <mergeCell ref="BL757:BN758"/>
    <mergeCell ref="BO757:CD758"/>
    <mergeCell ref="K759:L772"/>
    <mergeCell ref="M759:R759"/>
    <mergeCell ref="S759:AM759"/>
    <mergeCell ref="AN759:AR763"/>
    <mergeCell ref="AS759:AW763"/>
    <mergeCell ref="AP757:AQ758"/>
    <mergeCell ref="AR757:AS758"/>
    <mergeCell ref="AT757:AU758"/>
    <mergeCell ref="AV757:AW758"/>
    <mergeCell ref="AX757:AY758"/>
    <mergeCell ref="AZ757:BA758"/>
    <mergeCell ref="AX767:AZ769"/>
    <mergeCell ref="BA767:BB769"/>
    <mergeCell ref="BC767:BE769"/>
    <mergeCell ref="BF767:BH770"/>
    <mergeCell ref="BQ767:BS772"/>
    <mergeCell ref="M769:R772"/>
    <mergeCell ref="S769:AM772"/>
    <mergeCell ref="AS770:AW772"/>
    <mergeCell ref="AX770:BB772"/>
    <mergeCell ref="BC770:BE772"/>
    <mergeCell ref="BA764:BB766"/>
    <mergeCell ref="BC764:BE766"/>
    <mergeCell ref="BF764:BH766"/>
    <mergeCell ref="BI764:BP770"/>
    <mergeCell ref="BQ764:BS766"/>
    <mergeCell ref="BT764:CD772"/>
    <mergeCell ref="BF771:BF772"/>
    <mergeCell ref="BG771:BN771"/>
    <mergeCell ref="BP771:BP772"/>
    <mergeCell ref="BG772:BN772"/>
    <mergeCell ref="M764:R765"/>
    <mergeCell ref="S764:AM765"/>
    <mergeCell ref="AN764:AR772"/>
    <mergeCell ref="AS764:AU766"/>
    <mergeCell ref="AV764:AW766"/>
    <mergeCell ref="AX764:AZ766"/>
    <mergeCell ref="M766:R768"/>
    <mergeCell ref="S766:AM768"/>
    <mergeCell ref="AS767:AU769"/>
    <mergeCell ref="AV767:AW769"/>
    <mergeCell ref="BD775:BD776"/>
    <mergeCell ref="BE775:BE776"/>
    <mergeCell ref="BF775:BF776"/>
    <mergeCell ref="BG775:BQ776"/>
    <mergeCell ref="BR775:BZ776"/>
    <mergeCell ref="CA775:CD776"/>
    <mergeCell ref="AX775:AX776"/>
    <mergeCell ref="AY775:AY776"/>
    <mergeCell ref="AZ775:AZ776"/>
    <mergeCell ref="BA775:BA776"/>
    <mergeCell ref="BB775:BB776"/>
    <mergeCell ref="BC775:BC776"/>
    <mergeCell ref="K773:BF774"/>
    <mergeCell ref="K775:M782"/>
    <mergeCell ref="N775:T776"/>
    <mergeCell ref="U775:AH776"/>
    <mergeCell ref="AI775:AK776"/>
    <mergeCell ref="AL775:AS776"/>
    <mergeCell ref="AT775:AT776"/>
    <mergeCell ref="AU775:AU776"/>
    <mergeCell ref="AV775:AV776"/>
    <mergeCell ref="AW775:AW776"/>
    <mergeCell ref="BJ777:BO778"/>
    <mergeCell ref="BP777:CD779"/>
    <mergeCell ref="U778:AO779"/>
    <mergeCell ref="AR779:AS780"/>
    <mergeCell ref="AT779:BF780"/>
    <mergeCell ref="N780:T780"/>
    <mergeCell ref="U780:AO780"/>
    <mergeCell ref="BG780:BO780"/>
    <mergeCell ref="BP780:CD780"/>
    <mergeCell ref="N777:T779"/>
    <mergeCell ref="U777:V777"/>
    <mergeCell ref="W777:AD777"/>
    <mergeCell ref="AP777:AQ782"/>
    <mergeCell ref="AR777:AS778"/>
    <mergeCell ref="AT777:BF778"/>
    <mergeCell ref="N781:T782"/>
    <mergeCell ref="U781:AO782"/>
    <mergeCell ref="AR781:AS782"/>
    <mergeCell ref="AT781:BF782"/>
    <mergeCell ref="BK785:CD785"/>
    <mergeCell ref="BL786:BP788"/>
    <mergeCell ref="BQ786:CD788"/>
    <mergeCell ref="K787:O788"/>
    <mergeCell ref="P787:W788"/>
    <mergeCell ref="X787:Z788"/>
    <mergeCell ref="AA787:AS788"/>
    <mergeCell ref="AT787:AU788"/>
    <mergeCell ref="AV787:AV788"/>
    <mergeCell ref="AW787:AX788"/>
    <mergeCell ref="K785:O786"/>
    <mergeCell ref="P785:W786"/>
    <mergeCell ref="X785:Z786"/>
    <mergeCell ref="AA785:AS786"/>
    <mergeCell ref="AT785:AY786"/>
    <mergeCell ref="AZ785:BJ786"/>
    <mergeCell ref="BG781:BO782"/>
    <mergeCell ref="BP781:BS782"/>
    <mergeCell ref="BT781:BV782"/>
    <mergeCell ref="BW781:BZ782"/>
    <mergeCell ref="CA781:CD782"/>
    <mergeCell ref="K783:BF784"/>
    <mergeCell ref="P793:S794"/>
    <mergeCell ref="T793:V794"/>
    <mergeCell ref="W793:BD794"/>
    <mergeCell ref="K794:O795"/>
    <mergeCell ref="P795:BD795"/>
    <mergeCell ref="K796:O797"/>
    <mergeCell ref="P796:BD797"/>
    <mergeCell ref="AY787:AY788"/>
    <mergeCell ref="AZ787:BH788"/>
    <mergeCell ref="BI787:BJ788"/>
    <mergeCell ref="K789:BF790"/>
    <mergeCell ref="K791:O793"/>
    <mergeCell ref="P791:U792"/>
    <mergeCell ref="V791:X792"/>
    <mergeCell ref="Y791:BD792"/>
    <mergeCell ref="BG791:BH796"/>
    <mergeCell ref="BI791:CD796"/>
    <mergeCell ref="I804:I855"/>
    <mergeCell ref="BV804:BZ805"/>
    <mergeCell ref="CA804:CD805"/>
    <mergeCell ref="Z806:AA815"/>
    <mergeCell ref="AB806:AG809"/>
    <mergeCell ref="AH806:AI806"/>
    <mergeCell ref="AJ806:AQ806"/>
    <mergeCell ref="BH806:BN807"/>
    <mergeCell ref="BO806:BP807"/>
    <mergeCell ref="BQ806:BR807"/>
    <mergeCell ref="B804:B855"/>
    <mergeCell ref="C804:C855"/>
    <mergeCell ref="D804:D855"/>
    <mergeCell ref="E804:E855"/>
    <mergeCell ref="F804:F855"/>
    <mergeCell ref="G804:G855"/>
    <mergeCell ref="C799:H801"/>
    <mergeCell ref="K800:AA805"/>
    <mergeCell ref="AB800:AW805"/>
    <mergeCell ref="AX800:BA805"/>
    <mergeCell ref="BB800:BT805"/>
    <mergeCell ref="BU800:CD801"/>
    <mergeCell ref="BU802:BU805"/>
    <mergeCell ref="BV802:BZ803"/>
    <mergeCell ref="CA802:CD803"/>
    <mergeCell ref="H804:H855"/>
    <mergeCell ref="K811:Y813"/>
    <mergeCell ref="AB811:AG813"/>
    <mergeCell ref="AH811:BG813"/>
    <mergeCell ref="BL812:BN813"/>
    <mergeCell ref="BO812:CD813"/>
    <mergeCell ref="AB814:AG815"/>
    <mergeCell ref="AH814:AI815"/>
    <mergeCell ref="AJ814:AK815"/>
    <mergeCell ref="AL814:AM815"/>
    <mergeCell ref="AN814:AO815"/>
    <mergeCell ref="AH807:BG809"/>
    <mergeCell ref="K808:O809"/>
    <mergeCell ref="P808:Y809"/>
    <mergeCell ref="BH808:BN809"/>
    <mergeCell ref="BO808:CD809"/>
    <mergeCell ref="AB810:AG810"/>
    <mergeCell ref="AH810:BG810"/>
    <mergeCell ref="BH810:BK815"/>
    <mergeCell ref="BL810:BN811"/>
    <mergeCell ref="BO810:CD811"/>
    <mergeCell ref="BS806:BT807"/>
    <mergeCell ref="BU806:BV807"/>
    <mergeCell ref="BW806:BX807"/>
    <mergeCell ref="BY806:BZ807"/>
    <mergeCell ref="CA806:CB807"/>
    <mergeCell ref="CC806:CD807"/>
    <mergeCell ref="AX816:BB820"/>
    <mergeCell ref="BC816:BE820"/>
    <mergeCell ref="BQ816:CD819"/>
    <mergeCell ref="M817:R818"/>
    <mergeCell ref="S817:AM818"/>
    <mergeCell ref="M819:R820"/>
    <mergeCell ref="S819:AM820"/>
    <mergeCell ref="BQ820:CD820"/>
    <mergeCell ref="BB814:BC815"/>
    <mergeCell ref="BD814:BE815"/>
    <mergeCell ref="BF814:BG815"/>
    <mergeCell ref="BL814:BN815"/>
    <mergeCell ref="BO814:CD815"/>
    <mergeCell ref="K816:L829"/>
    <mergeCell ref="M816:R816"/>
    <mergeCell ref="S816:AM816"/>
    <mergeCell ref="AN816:AR820"/>
    <mergeCell ref="AS816:AW820"/>
    <mergeCell ref="AP814:AQ815"/>
    <mergeCell ref="AR814:AS815"/>
    <mergeCell ref="AT814:AU815"/>
    <mergeCell ref="AV814:AW815"/>
    <mergeCell ref="AX814:AY815"/>
    <mergeCell ref="AZ814:BA815"/>
    <mergeCell ref="AX824:AZ826"/>
    <mergeCell ref="BA824:BB826"/>
    <mergeCell ref="BC824:BE826"/>
    <mergeCell ref="BF824:BH827"/>
    <mergeCell ref="BQ824:BS829"/>
    <mergeCell ref="M826:R829"/>
    <mergeCell ref="S826:AM829"/>
    <mergeCell ref="AS827:AW829"/>
    <mergeCell ref="AX827:BB829"/>
    <mergeCell ref="BC827:BE829"/>
    <mergeCell ref="BA821:BB823"/>
    <mergeCell ref="BC821:BE823"/>
    <mergeCell ref="BF821:BH823"/>
    <mergeCell ref="BI821:BP827"/>
    <mergeCell ref="BQ821:BS823"/>
    <mergeCell ref="BT821:CD829"/>
    <mergeCell ref="BF828:BF829"/>
    <mergeCell ref="BG828:BN828"/>
    <mergeCell ref="BP828:BP829"/>
    <mergeCell ref="BG829:BN829"/>
    <mergeCell ref="M821:R822"/>
    <mergeCell ref="S821:AM822"/>
    <mergeCell ref="AN821:AR829"/>
    <mergeCell ref="AS821:AU823"/>
    <mergeCell ref="AV821:AW823"/>
    <mergeCell ref="AX821:AZ823"/>
    <mergeCell ref="M823:R825"/>
    <mergeCell ref="S823:AM825"/>
    <mergeCell ref="AS824:AU826"/>
    <mergeCell ref="AV824:AW826"/>
    <mergeCell ref="BD832:BD833"/>
    <mergeCell ref="BE832:BE833"/>
    <mergeCell ref="BF832:BF833"/>
    <mergeCell ref="BG832:BQ833"/>
    <mergeCell ref="BR832:BZ833"/>
    <mergeCell ref="CA832:CD833"/>
    <mergeCell ref="AX832:AX833"/>
    <mergeCell ref="AY832:AY833"/>
    <mergeCell ref="AZ832:AZ833"/>
    <mergeCell ref="BA832:BA833"/>
    <mergeCell ref="BB832:BB833"/>
    <mergeCell ref="BC832:BC833"/>
    <mergeCell ref="K830:BF831"/>
    <mergeCell ref="K832:M839"/>
    <mergeCell ref="N832:T833"/>
    <mergeCell ref="U832:AH833"/>
    <mergeCell ref="AI832:AK833"/>
    <mergeCell ref="AL832:AS833"/>
    <mergeCell ref="AT832:AT833"/>
    <mergeCell ref="AU832:AU833"/>
    <mergeCell ref="AV832:AV833"/>
    <mergeCell ref="AW832:AW833"/>
    <mergeCell ref="BJ834:BO835"/>
    <mergeCell ref="BP834:CD836"/>
    <mergeCell ref="U835:AO836"/>
    <mergeCell ref="AR836:AS837"/>
    <mergeCell ref="AT836:BF837"/>
    <mergeCell ref="N837:T837"/>
    <mergeCell ref="U837:AO837"/>
    <mergeCell ref="BG837:BO837"/>
    <mergeCell ref="BP837:CD837"/>
    <mergeCell ref="N834:T836"/>
    <mergeCell ref="U834:V834"/>
    <mergeCell ref="W834:AD834"/>
    <mergeCell ref="AP834:AQ839"/>
    <mergeCell ref="AR834:AS835"/>
    <mergeCell ref="AT834:BF835"/>
    <mergeCell ref="N838:T839"/>
    <mergeCell ref="U838:AO839"/>
    <mergeCell ref="AR838:AS839"/>
    <mergeCell ref="AT838:BF839"/>
    <mergeCell ref="BK842:CD842"/>
    <mergeCell ref="BL843:BP845"/>
    <mergeCell ref="BQ843:CD845"/>
    <mergeCell ref="K844:O845"/>
    <mergeCell ref="P844:W845"/>
    <mergeCell ref="X844:Z845"/>
    <mergeCell ref="AA844:AS845"/>
    <mergeCell ref="AT844:AU845"/>
    <mergeCell ref="AV844:AV845"/>
    <mergeCell ref="AW844:AX845"/>
    <mergeCell ref="K842:O843"/>
    <mergeCell ref="P842:W843"/>
    <mergeCell ref="X842:Z843"/>
    <mergeCell ref="AA842:AS843"/>
    <mergeCell ref="AT842:AY843"/>
    <mergeCell ref="AZ842:BJ843"/>
    <mergeCell ref="BG838:BO839"/>
    <mergeCell ref="BP838:BS839"/>
    <mergeCell ref="BT838:BV839"/>
    <mergeCell ref="BW838:BZ839"/>
    <mergeCell ref="CA838:CD839"/>
    <mergeCell ref="K840:BF841"/>
    <mergeCell ref="P850:S851"/>
    <mergeCell ref="T850:V851"/>
    <mergeCell ref="W850:BD851"/>
    <mergeCell ref="K851:O852"/>
    <mergeCell ref="P852:BD852"/>
    <mergeCell ref="K853:O854"/>
    <mergeCell ref="P853:BD854"/>
    <mergeCell ref="AY844:AY845"/>
    <mergeCell ref="AZ844:BH845"/>
    <mergeCell ref="BI844:BJ845"/>
    <mergeCell ref="K846:BF847"/>
    <mergeCell ref="K848:O850"/>
    <mergeCell ref="P848:U849"/>
    <mergeCell ref="V848:X849"/>
    <mergeCell ref="Y848:BD849"/>
    <mergeCell ref="BG848:BH853"/>
    <mergeCell ref="BI848:CD853"/>
    <mergeCell ref="I861:I912"/>
    <mergeCell ref="BV861:BZ862"/>
    <mergeCell ref="CA861:CD862"/>
    <mergeCell ref="Z863:AA872"/>
    <mergeCell ref="AB863:AG866"/>
    <mergeCell ref="AH863:AI863"/>
    <mergeCell ref="AJ863:AQ863"/>
    <mergeCell ref="BH863:BN864"/>
    <mergeCell ref="BO863:BP864"/>
    <mergeCell ref="BQ863:BR864"/>
    <mergeCell ref="B861:B912"/>
    <mergeCell ref="C861:C912"/>
    <mergeCell ref="D861:D912"/>
    <mergeCell ref="E861:E912"/>
    <mergeCell ref="F861:F912"/>
    <mergeCell ref="G861:G912"/>
    <mergeCell ref="C856:H858"/>
    <mergeCell ref="K857:AA862"/>
    <mergeCell ref="AB857:AW862"/>
    <mergeCell ref="AX857:BA862"/>
    <mergeCell ref="BB857:BT862"/>
    <mergeCell ref="BU857:CD858"/>
    <mergeCell ref="BU859:BU862"/>
    <mergeCell ref="BV859:BZ860"/>
    <mergeCell ref="CA859:CD860"/>
    <mergeCell ref="H861:H912"/>
    <mergeCell ref="K868:Y870"/>
    <mergeCell ref="AB868:AG870"/>
    <mergeCell ref="AH868:BG870"/>
    <mergeCell ref="BL869:BN870"/>
    <mergeCell ref="BO869:CD870"/>
    <mergeCell ref="AB871:AG872"/>
    <mergeCell ref="AH871:AI872"/>
    <mergeCell ref="AJ871:AK872"/>
    <mergeCell ref="AL871:AM872"/>
    <mergeCell ref="AN871:AO872"/>
    <mergeCell ref="AH864:BG866"/>
    <mergeCell ref="K865:O866"/>
    <mergeCell ref="P865:Y866"/>
    <mergeCell ref="BH865:BN866"/>
    <mergeCell ref="BO865:CD866"/>
    <mergeCell ref="AB867:AG867"/>
    <mergeCell ref="AH867:BG867"/>
    <mergeCell ref="BH867:BK872"/>
    <mergeCell ref="BL867:BN868"/>
    <mergeCell ref="BO867:CD868"/>
    <mergeCell ref="BS863:BT864"/>
    <mergeCell ref="BU863:BV864"/>
    <mergeCell ref="BW863:BX864"/>
    <mergeCell ref="BY863:BZ864"/>
    <mergeCell ref="CA863:CB864"/>
    <mergeCell ref="CC863:CD864"/>
    <mergeCell ref="AX873:BB877"/>
    <mergeCell ref="BC873:BE877"/>
    <mergeCell ref="BQ873:CD876"/>
    <mergeCell ref="M874:R875"/>
    <mergeCell ref="S874:AM875"/>
    <mergeCell ref="M876:R877"/>
    <mergeCell ref="S876:AM877"/>
    <mergeCell ref="BQ877:CD877"/>
    <mergeCell ref="BB871:BC872"/>
    <mergeCell ref="BD871:BE872"/>
    <mergeCell ref="BF871:BG872"/>
    <mergeCell ref="BL871:BN872"/>
    <mergeCell ref="BO871:CD872"/>
    <mergeCell ref="K873:L886"/>
    <mergeCell ref="M873:R873"/>
    <mergeCell ref="S873:AM873"/>
    <mergeCell ref="AN873:AR877"/>
    <mergeCell ref="AS873:AW877"/>
    <mergeCell ref="AP871:AQ872"/>
    <mergeCell ref="AR871:AS872"/>
    <mergeCell ref="AT871:AU872"/>
    <mergeCell ref="AV871:AW872"/>
    <mergeCell ref="AX871:AY872"/>
    <mergeCell ref="AZ871:BA872"/>
    <mergeCell ref="AX881:AZ883"/>
    <mergeCell ref="BA881:BB883"/>
    <mergeCell ref="BC881:BE883"/>
    <mergeCell ref="BF881:BH884"/>
    <mergeCell ref="BQ881:BS886"/>
    <mergeCell ref="M883:R886"/>
    <mergeCell ref="S883:AM886"/>
    <mergeCell ref="AS884:AW886"/>
    <mergeCell ref="AX884:BB886"/>
    <mergeCell ref="BC884:BE886"/>
    <mergeCell ref="BA878:BB880"/>
    <mergeCell ref="BC878:BE880"/>
    <mergeCell ref="BF878:BH880"/>
    <mergeCell ref="BI878:BP884"/>
    <mergeCell ref="BQ878:BS880"/>
    <mergeCell ref="BT878:CD886"/>
    <mergeCell ref="BF885:BF886"/>
    <mergeCell ref="BG885:BN885"/>
    <mergeCell ref="BP885:BP886"/>
    <mergeCell ref="BG886:BN886"/>
    <mergeCell ref="M878:R879"/>
    <mergeCell ref="S878:AM879"/>
    <mergeCell ref="AN878:AR886"/>
    <mergeCell ref="AS878:AU880"/>
    <mergeCell ref="AV878:AW880"/>
    <mergeCell ref="AX878:AZ880"/>
    <mergeCell ref="M880:R882"/>
    <mergeCell ref="S880:AM882"/>
    <mergeCell ref="AS881:AU883"/>
    <mergeCell ref="AV881:AW883"/>
    <mergeCell ref="BD889:BD890"/>
    <mergeCell ref="BE889:BE890"/>
    <mergeCell ref="BF889:BF890"/>
    <mergeCell ref="BG889:BQ890"/>
    <mergeCell ref="BR889:BZ890"/>
    <mergeCell ref="CA889:CD890"/>
    <mergeCell ref="AX889:AX890"/>
    <mergeCell ref="AY889:AY890"/>
    <mergeCell ref="AZ889:AZ890"/>
    <mergeCell ref="BA889:BA890"/>
    <mergeCell ref="BB889:BB890"/>
    <mergeCell ref="BC889:BC890"/>
    <mergeCell ref="K887:BF888"/>
    <mergeCell ref="K889:M896"/>
    <mergeCell ref="N889:T890"/>
    <mergeCell ref="U889:AH890"/>
    <mergeCell ref="AI889:AK890"/>
    <mergeCell ref="AL889:AS890"/>
    <mergeCell ref="AT889:AT890"/>
    <mergeCell ref="AU889:AU890"/>
    <mergeCell ref="AV889:AV890"/>
    <mergeCell ref="AW889:AW890"/>
    <mergeCell ref="BJ891:BO892"/>
    <mergeCell ref="BP891:CD893"/>
    <mergeCell ref="U892:AO893"/>
    <mergeCell ref="AR893:AS894"/>
    <mergeCell ref="AT893:BF894"/>
    <mergeCell ref="N894:T894"/>
    <mergeCell ref="U894:AO894"/>
    <mergeCell ref="BG894:BO894"/>
    <mergeCell ref="BP894:CD894"/>
    <mergeCell ref="N891:T893"/>
    <mergeCell ref="U891:V891"/>
    <mergeCell ref="W891:AD891"/>
    <mergeCell ref="AP891:AQ896"/>
    <mergeCell ref="AR891:AS892"/>
    <mergeCell ref="AT891:BF892"/>
    <mergeCell ref="N895:T896"/>
    <mergeCell ref="U895:AO896"/>
    <mergeCell ref="AR895:AS896"/>
    <mergeCell ref="AT895:BF896"/>
    <mergeCell ref="BK899:CD899"/>
    <mergeCell ref="BL900:BP902"/>
    <mergeCell ref="BQ900:CD902"/>
    <mergeCell ref="K901:O902"/>
    <mergeCell ref="P901:W902"/>
    <mergeCell ref="X901:Z902"/>
    <mergeCell ref="AA901:AS902"/>
    <mergeCell ref="AT901:AU902"/>
    <mergeCell ref="AV901:AV902"/>
    <mergeCell ref="AW901:AX902"/>
    <mergeCell ref="K899:O900"/>
    <mergeCell ref="P899:W900"/>
    <mergeCell ref="X899:Z900"/>
    <mergeCell ref="AA899:AS900"/>
    <mergeCell ref="AT899:AY900"/>
    <mergeCell ref="AZ899:BJ900"/>
    <mergeCell ref="BG895:BO896"/>
    <mergeCell ref="BP895:BS896"/>
    <mergeCell ref="BT895:BV896"/>
    <mergeCell ref="BW895:BZ896"/>
    <mergeCell ref="CA895:CD896"/>
    <mergeCell ref="K897:BF898"/>
    <mergeCell ref="P907:S908"/>
    <mergeCell ref="T907:V908"/>
    <mergeCell ref="W907:BD908"/>
    <mergeCell ref="K908:O909"/>
    <mergeCell ref="P909:BD909"/>
    <mergeCell ref="K910:O911"/>
    <mergeCell ref="P910:BD911"/>
    <mergeCell ref="AY901:AY902"/>
    <mergeCell ref="AZ901:BH902"/>
    <mergeCell ref="BI901:BJ902"/>
    <mergeCell ref="K903:BF904"/>
    <mergeCell ref="K905:O907"/>
    <mergeCell ref="P905:U906"/>
    <mergeCell ref="V905:X906"/>
    <mergeCell ref="Y905:BD906"/>
    <mergeCell ref="BG905:BH910"/>
    <mergeCell ref="BI905:CD910"/>
    <mergeCell ref="I918:I969"/>
    <mergeCell ref="BV918:BZ919"/>
    <mergeCell ref="CA918:CD919"/>
    <mergeCell ref="Z920:AA929"/>
    <mergeCell ref="AB920:AG923"/>
    <mergeCell ref="AH920:AI920"/>
    <mergeCell ref="AJ920:AQ920"/>
    <mergeCell ref="BH920:BN921"/>
    <mergeCell ref="BO920:BP921"/>
    <mergeCell ref="BQ920:BR921"/>
    <mergeCell ref="B918:B969"/>
    <mergeCell ref="C918:C969"/>
    <mergeCell ref="D918:D969"/>
    <mergeCell ref="E918:E969"/>
    <mergeCell ref="F918:F969"/>
    <mergeCell ref="G918:G969"/>
    <mergeCell ref="C913:H915"/>
    <mergeCell ref="K914:AA919"/>
    <mergeCell ref="AB914:AW919"/>
    <mergeCell ref="AX914:BA919"/>
    <mergeCell ref="BB914:BT919"/>
    <mergeCell ref="BU914:CD915"/>
    <mergeCell ref="BU916:BU919"/>
    <mergeCell ref="BV916:BZ917"/>
    <mergeCell ref="CA916:CD917"/>
    <mergeCell ref="H918:H969"/>
    <mergeCell ref="K925:Y927"/>
    <mergeCell ref="AB925:AG927"/>
    <mergeCell ref="AH925:BG927"/>
    <mergeCell ref="BL926:BN927"/>
    <mergeCell ref="BO926:CD927"/>
    <mergeCell ref="AB928:AG929"/>
    <mergeCell ref="AH928:AI929"/>
    <mergeCell ref="AJ928:AK929"/>
    <mergeCell ref="AL928:AM929"/>
    <mergeCell ref="AN928:AO929"/>
    <mergeCell ref="AH921:BG923"/>
    <mergeCell ref="K922:O923"/>
    <mergeCell ref="P922:Y923"/>
    <mergeCell ref="BH922:BN923"/>
    <mergeCell ref="BO922:CD923"/>
    <mergeCell ref="AB924:AG924"/>
    <mergeCell ref="AH924:BG924"/>
    <mergeCell ref="BH924:BK929"/>
    <mergeCell ref="BL924:BN925"/>
    <mergeCell ref="BO924:CD925"/>
    <mergeCell ref="BS920:BT921"/>
    <mergeCell ref="BU920:BV921"/>
    <mergeCell ref="BW920:BX921"/>
    <mergeCell ref="BY920:BZ921"/>
    <mergeCell ref="CA920:CB921"/>
    <mergeCell ref="CC920:CD921"/>
    <mergeCell ref="AX930:BB934"/>
    <mergeCell ref="BC930:BE934"/>
    <mergeCell ref="BQ930:CD933"/>
    <mergeCell ref="M931:R932"/>
    <mergeCell ref="S931:AM932"/>
    <mergeCell ref="M933:R934"/>
    <mergeCell ref="S933:AM934"/>
    <mergeCell ref="BQ934:CD934"/>
    <mergeCell ref="BB928:BC929"/>
    <mergeCell ref="BD928:BE929"/>
    <mergeCell ref="BF928:BG929"/>
    <mergeCell ref="BL928:BN929"/>
    <mergeCell ref="BO928:CD929"/>
    <mergeCell ref="K930:L943"/>
    <mergeCell ref="M930:R930"/>
    <mergeCell ref="S930:AM930"/>
    <mergeCell ref="AN930:AR934"/>
    <mergeCell ref="AS930:AW934"/>
    <mergeCell ref="AP928:AQ929"/>
    <mergeCell ref="AR928:AS929"/>
    <mergeCell ref="AT928:AU929"/>
    <mergeCell ref="AV928:AW929"/>
    <mergeCell ref="AX928:AY929"/>
    <mergeCell ref="AZ928:BA929"/>
    <mergeCell ref="AX938:AZ940"/>
    <mergeCell ref="BA938:BB940"/>
    <mergeCell ref="BC938:BE940"/>
    <mergeCell ref="BF938:BH941"/>
    <mergeCell ref="BQ938:BS943"/>
    <mergeCell ref="M940:R943"/>
    <mergeCell ref="S940:AM943"/>
    <mergeCell ref="AS941:AW943"/>
    <mergeCell ref="AX941:BB943"/>
    <mergeCell ref="BC941:BE943"/>
    <mergeCell ref="BA935:BB937"/>
    <mergeCell ref="BC935:BE937"/>
    <mergeCell ref="BF935:BH937"/>
    <mergeCell ref="BI935:BP941"/>
    <mergeCell ref="BQ935:BS937"/>
    <mergeCell ref="BT935:CD943"/>
    <mergeCell ref="BF942:BF943"/>
    <mergeCell ref="BG942:BN942"/>
    <mergeCell ref="BP942:BP943"/>
    <mergeCell ref="BG943:BN943"/>
    <mergeCell ref="M935:R936"/>
    <mergeCell ref="S935:AM936"/>
    <mergeCell ref="AN935:AR943"/>
    <mergeCell ref="AS935:AU937"/>
    <mergeCell ref="AV935:AW937"/>
    <mergeCell ref="AX935:AZ937"/>
    <mergeCell ref="M937:R939"/>
    <mergeCell ref="S937:AM939"/>
    <mergeCell ref="AS938:AU940"/>
    <mergeCell ref="AV938:AW940"/>
    <mergeCell ref="BD946:BD947"/>
    <mergeCell ref="BE946:BE947"/>
    <mergeCell ref="BF946:BF947"/>
    <mergeCell ref="BG946:BQ947"/>
    <mergeCell ref="BR946:BZ947"/>
    <mergeCell ref="CA946:CD947"/>
    <mergeCell ref="AX946:AX947"/>
    <mergeCell ref="AY946:AY947"/>
    <mergeCell ref="AZ946:AZ947"/>
    <mergeCell ref="BA946:BA947"/>
    <mergeCell ref="BB946:BB947"/>
    <mergeCell ref="BC946:BC947"/>
    <mergeCell ref="K944:BF945"/>
    <mergeCell ref="K946:M953"/>
    <mergeCell ref="N946:T947"/>
    <mergeCell ref="U946:AH947"/>
    <mergeCell ref="AI946:AK947"/>
    <mergeCell ref="AL946:AS947"/>
    <mergeCell ref="AT946:AT947"/>
    <mergeCell ref="AU946:AU947"/>
    <mergeCell ref="AV946:AV947"/>
    <mergeCell ref="AW946:AW947"/>
    <mergeCell ref="BJ948:BO949"/>
    <mergeCell ref="BP948:CD950"/>
    <mergeCell ref="U949:AO950"/>
    <mergeCell ref="AR950:AS951"/>
    <mergeCell ref="AT950:BF951"/>
    <mergeCell ref="N951:T951"/>
    <mergeCell ref="U951:AO951"/>
    <mergeCell ref="BG951:BO951"/>
    <mergeCell ref="BP951:CD951"/>
    <mergeCell ref="N948:T950"/>
    <mergeCell ref="U948:V948"/>
    <mergeCell ref="W948:AD948"/>
    <mergeCell ref="AP948:AQ953"/>
    <mergeCell ref="AR948:AS949"/>
    <mergeCell ref="AT948:BF949"/>
    <mergeCell ref="N952:T953"/>
    <mergeCell ref="U952:AO953"/>
    <mergeCell ref="AR952:AS953"/>
    <mergeCell ref="AT952:BF953"/>
    <mergeCell ref="BK956:CD956"/>
    <mergeCell ref="BL957:BP959"/>
    <mergeCell ref="BQ957:CD959"/>
    <mergeCell ref="K958:O959"/>
    <mergeCell ref="P958:W959"/>
    <mergeCell ref="X958:Z959"/>
    <mergeCell ref="AA958:AS959"/>
    <mergeCell ref="AT958:AU959"/>
    <mergeCell ref="AV958:AV959"/>
    <mergeCell ref="AW958:AX959"/>
    <mergeCell ref="K956:O957"/>
    <mergeCell ref="P956:W957"/>
    <mergeCell ref="X956:Z957"/>
    <mergeCell ref="AA956:AS957"/>
    <mergeCell ref="AT956:AY957"/>
    <mergeCell ref="AZ956:BJ957"/>
    <mergeCell ref="BG952:BO953"/>
    <mergeCell ref="BP952:BS953"/>
    <mergeCell ref="BT952:BV953"/>
    <mergeCell ref="BW952:BZ953"/>
    <mergeCell ref="CA952:CD953"/>
    <mergeCell ref="K954:BF955"/>
    <mergeCell ref="P964:S965"/>
    <mergeCell ref="T964:V965"/>
    <mergeCell ref="W964:BD965"/>
    <mergeCell ref="K965:O966"/>
    <mergeCell ref="P966:BD966"/>
    <mergeCell ref="K967:O968"/>
    <mergeCell ref="P967:BD968"/>
    <mergeCell ref="AY958:AY959"/>
    <mergeCell ref="AZ958:BH959"/>
    <mergeCell ref="BI958:BJ959"/>
    <mergeCell ref="K960:BF961"/>
    <mergeCell ref="K962:O964"/>
    <mergeCell ref="P962:U963"/>
    <mergeCell ref="V962:X963"/>
    <mergeCell ref="Y962:BD963"/>
    <mergeCell ref="BG962:BH967"/>
    <mergeCell ref="BI962:CD967"/>
    <mergeCell ref="I975:I1026"/>
    <mergeCell ref="BV975:BZ976"/>
    <mergeCell ref="CA975:CD976"/>
    <mergeCell ref="Z977:AA986"/>
    <mergeCell ref="AB977:AG980"/>
    <mergeCell ref="AH977:AI977"/>
    <mergeCell ref="AJ977:AQ977"/>
    <mergeCell ref="BH977:BN978"/>
    <mergeCell ref="BO977:BP978"/>
    <mergeCell ref="BQ977:BR978"/>
    <mergeCell ref="B975:B1026"/>
    <mergeCell ref="C975:C1026"/>
    <mergeCell ref="D975:D1026"/>
    <mergeCell ref="E975:E1026"/>
    <mergeCell ref="F975:F1026"/>
    <mergeCell ref="G975:G1026"/>
    <mergeCell ref="C970:H972"/>
    <mergeCell ref="K971:AA976"/>
    <mergeCell ref="AB971:AW976"/>
    <mergeCell ref="AX971:BA976"/>
    <mergeCell ref="BB971:BT976"/>
    <mergeCell ref="BU971:CD972"/>
    <mergeCell ref="BU973:BU976"/>
    <mergeCell ref="BV973:BZ974"/>
    <mergeCell ref="CA973:CD974"/>
    <mergeCell ref="H975:H1026"/>
    <mergeCell ref="K982:Y984"/>
    <mergeCell ref="AB982:AG984"/>
    <mergeCell ref="AH982:BG984"/>
    <mergeCell ref="BL983:BN984"/>
    <mergeCell ref="BO983:CD984"/>
    <mergeCell ref="AB985:AG986"/>
    <mergeCell ref="AH985:AI986"/>
    <mergeCell ref="AJ985:AK986"/>
    <mergeCell ref="AL985:AM986"/>
    <mergeCell ref="AN985:AO986"/>
    <mergeCell ref="AH978:BG980"/>
    <mergeCell ref="K979:O980"/>
    <mergeCell ref="P979:Y980"/>
    <mergeCell ref="BH979:BN980"/>
    <mergeCell ref="BO979:CD980"/>
    <mergeCell ref="AB981:AG981"/>
    <mergeCell ref="AH981:BG981"/>
    <mergeCell ref="BH981:BK986"/>
    <mergeCell ref="BL981:BN982"/>
    <mergeCell ref="BO981:CD982"/>
    <mergeCell ref="BS977:BT978"/>
    <mergeCell ref="BU977:BV978"/>
    <mergeCell ref="BW977:BX978"/>
    <mergeCell ref="BY977:BZ978"/>
    <mergeCell ref="CA977:CB978"/>
    <mergeCell ref="CC977:CD978"/>
    <mergeCell ref="AX987:BB991"/>
    <mergeCell ref="BC987:BE991"/>
    <mergeCell ref="BQ987:CD990"/>
    <mergeCell ref="M988:R989"/>
    <mergeCell ref="S988:AM989"/>
    <mergeCell ref="M990:R991"/>
    <mergeCell ref="S990:AM991"/>
    <mergeCell ref="BQ991:CD991"/>
    <mergeCell ref="BB985:BC986"/>
    <mergeCell ref="BD985:BE986"/>
    <mergeCell ref="BF985:BG986"/>
    <mergeCell ref="BL985:BN986"/>
    <mergeCell ref="BO985:CD986"/>
    <mergeCell ref="K987:L1000"/>
    <mergeCell ref="M987:R987"/>
    <mergeCell ref="S987:AM987"/>
    <mergeCell ref="AN987:AR991"/>
    <mergeCell ref="AS987:AW991"/>
    <mergeCell ref="AP985:AQ986"/>
    <mergeCell ref="AR985:AS986"/>
    <mergeCell ref="AT985:AU986"/>
    <mergeCell ref="AV985:AW986"/>
    <mergeCell ref="AX985:AY986"/>
    <mergeCell ref="AZ985:BA986"/>
    <mergeCell ref="AX995:AZ997"/>
    <mergeCell ref="BA995:BB997"/>
    <mergeCell ref="BC995:BE997"/>
    <mergeCell ref="BF995:BH998"/>
    <mergeCell ref="BQ995:BS1000"/>
    <mergeCell ref="M997:R1000"/>
    <mergeCell ref="S997:AM1000"/>
    <mergeCell ref="AS998:AW1000"/>
    <mergeCell ref="AX998:BB1000"/>
    <mergeCell ref="BC998:BE1000"/>
    <mergeCell ref="BA992:BB994"/>
    <mergeCell ref="BC992:BE994"/>
    <mergeCell ref="BF992:BH994"/>
    <mergeCell ref="BI992:BP998"/>
    <mergeCell ref="BQ992:BS994"/>
    <mergeCell ref="BT992:CD1000"/>
    <mergeCell ref="BF999:BF1000"/>
    <mergeCell ref="BG999:BN999"/>
    <mergeCell ref="BP999:BP1000"/>
    <mergeCell ref="BG1000:BN1000"/>
    <mergeCell ref="M992:R993"/>
    <mergeCell ref="S992:AM993"/>
    <mergeCell ref="AN992:AR1000"/>
    <mergeCell ref="AS992:AU994"/>
    <mergeCell ref="AV992:AW994"/>
    <mergeCell ref="AX992:AZ994"/>
    <mergeCell ref="M994:R996"/>
    <mergeCell ref="S994:AM996"/>
    <mergeCell ref="AS995:AU997"/>
    <mergeCell ref="AV995:AW997"/>
    <mergeCell ref="BD1003:BD1004"/>
    <mergeCell ref="BE1003:BE1004"/>
    <mergeCell ref="BF1003:BF1004"/>
    <mergeCell ref="BG1003:BQ1004"/>
    <mergeCell ref="BR1003:BZ1004"/>
    <mergeCell ref="CA1003:CD1004"/>
    <mergeCell ref="AX1003:AX1004"/>
    <mergeCell ref="AY1003:AY1004"/>
    <mergeCell ref="AZ1003:AZ1004"/>
    <mergeCell ref="BA1003:BA1004"/>
    <mergeCell ref="BB1003:BB1004"/>
    <mergeCell ref="BC1003:BC1004"/>
    <mergeCell ref="K1001:BF1002"/>
    <mergeCell ref="K1003:M1010"/>
    <mergeCell ref="N1003:T1004"/>
    <mergeCell ref="U1003:AH1004"/>
    <mergeCell ref="AI1003:AK1004"/>
    <mergeCell ref="AL1003:AS1004"/>
    <mergeCell ref="AT1003:AT1004"/>
    <mergeCell ref="AU1003:AU1004"/>
    <mergeCell ref="AV1003:AV1004"/>
    <mergeCell ref="AW1003:AW1004"/>
    <mergeCell ref="BJ1005:BO1006"/>
    <mergeCell ref="BP1005:CD1007"/>
    <mergeCell ref="U1006:AO1007"/>
    <mergeCell ref="AR1007:AS1008"/>
    <mergeCell ref="AT1007:BF1008"/>
    <mergeCell ref="N1008:T1008"/>
    <mergeCell ref="U1008:AO1008"/>
    <mergeCell ref="BG1008:BO1008"/>
    <mergeCell ref="BP1008:CD1008"/>
    <mergeCell ref="N1005:T1007"/>
    <mergeCell ref="U1005:V1005"/>
    <mergeCell ref="W1005:AD1005"/>
    <mergeCell ref="AP1005:AQ1010"/>
    <mergeCell ref="AR1005:AS1006"/>
    <mergeCell ref="AT1005:BF1006"/>
    <mergeCell ref="N1009:T1010"/>
    <mergeCell ref="U1009:AO1010"/>
    <mergeCell ref="AR1009:AS1010"/>
    <mergeCell ref="AT1009:BF1010"/>
    <mergeCell ref="BK1013:CD1013"/>
    <mergeCell ref="BL1014:BP1016"/>
    <mergeCell ref="BQ1014:CD1016"/>
    <mergeCell ref="K1015:O1016"/>
    <mergeCell ref="P1015:W1016"/>
    <mergeCell ref="X1015:Z1016"/>
    <mergeCell ref="AA1015:AS1016"/>
    <mergeCell ref="AT1015:AU1016"/>
    <mergeCell ref="AV1015:AV1016"/>
    <mergeCell ref="AW1015:AX1016"/>
    <mergeCell ref="K1013:O1014"/>
    <mergeCell ref="P1013:W1014"/>
    <mergeCell ref="X1013:Z1014"/>
    <mergeCell ref="AA1013:AS1014"/>
    <mergeCell ref="AT1013:AY1014"/>
    <mergeCell ref="AZ1013:BJ1014"/>
    <mergeCell ref="BG1009:BO1010"/>
    <mergeCell ref="BP1009:BS1010"/>
    <mergeCell ref="BT1009:BV1010"/>
    <mergeCell ref="BW1009:BZ1010"/>
    <mergeCell ref="CA1009:CD1010"/>
    <mergeCell ref="K1011:BF1012"/>
    <mergeCell ref="P1021:S1022"/>
    <mergeCell ref="T1021:V1022"/>
    <mergeCell ref="W1021:BD1022"/>
    <mergeCell ref="K1022:O1023"/>
    <mergeCell ref="P1023:BD1023"/>
    <mergeCell ref="K1024:O1025"/>
    <mergeCell ref="P1024:BD1025"/>
    <mergeCell ref="AY1015:AY1016"/>
    <mergeCell ref="AZ1015:BH1016"/>
    <mergeCell ref="BI1015:BJ1016"/>
    <mergeCell ref="K1017:BF1018"/>
    <mergeCell ref="K1019:O1021"/>
    <mergeCell ref="P1019:U1020"/>
    <mergeCell ref="V1019:X1020"/>
    <mergeCell ref="Y1019:BD1020"/>
    <mergeCell ref="BG1019:BH1024"/>
    <mergeCell ref="BI1019:CD1024"/>
    <mergeCell ref="I1032:I1083"/>
    <mergeCell ref="BV1032:BZ1033"/>
    <mergeCell ref="CA1032:CD1033"/>
    <mergeCell ref="Z1034:AA1043"/>
    <mergeCell ref="AB1034:AG1037"/>
    <mergeCell ref="AH1034:AI1034"/>
    <mergeCell ref="AJ1034:AQ1034"/>
    <mergeCell ref="BH1034:BN1035"/>
    <mergeCell ref="BO1034:BP1035"/>
    <mergeCell ref="BQ1034:BR1035"/>
    <mergeCell ref="B1032:B1083"/>
    <mergeCell ref="C1032:C1083"/>
    <mergeCell ref="D1032:D1083"/>
    <mergeCell ref="E1032:E1083"/>
    <mergeCell ref="F1032:F1083"/>
    <mergeCell ref="G1032:G1083"/>
    <mergeCell ref="C1027:H1029"/>
    <mergeCell ref="K1028:AA1033"/>
    <mergeCell ref="AB1028:AW1033"/>
    <mergeCell ref="AX1028:BA1033"/>
    <mergeCell ref="BB1028:BT1033"/>
    <mergeCell ref="BU1028:CD1029"/>
    <mergeCell ref="BU1030:BU1033"/>
    <mergeCell ref="BV1030:BZ1031"/>
    <mergeCell ref="CA1030:CD1031"/>
    <mergeCell ref="H1032:H1083"/>
    <mergeCell ref="K1039:Y1041"/>
    <mergeCell ref="AB1039:AG1041"/>
    <mergeCell ref="AH1039:BG1041"/>
    <mergeCell ref="BL1040:BN1041"/>
    <mergeCell ref="BO1040:CD1041"/>
    <mergeCell ref="AB1042:AG1043"/>
    <mergeCell ref="AH1042:AI1043"/>
    <mergeCell ref="AJ1042:AK1043"/>
    <mergeCell ref="AL1042:AM1043"/>
    <mergeCell ref="AN1042:AO1043"/>
    <mergeCell ref="AH1035:BG1037"/>
    <mergeCell ref="K1036:O1037"/>
    <mergeCell ref="P1036:Y1037"/>
    <mergeCell ref="BH1036:BN1037"/>
    <mergeCell ref="BO1036:CD1037"/>
    <mergeCell ref="AB1038:AG1038"/>
    <mergeCell ref="AH1038:BG1038"/>
    <mergeCell ref="BH1038:BK1043"/>
    <mergeCell ref="BL1038:BN1039"/>
    <mergeCell ref="BO1038:CD1039"/>
    <mergeCell ref="BS1034:BT1035"/>
    <mergeCell ref="BU1034:BV1035"/>
    <mergeCell ref="BW1034:BX1035"/>
    <mergeCell ref="BY1034:BZ1035"/>
    <mergeCell ref="CA1034:CB1035"/>
    <mergeCell ref="CC1034:CD1035"/>
    <mergeCell ref="AX1044:BB1048"/>
    <mergeCell ref="BC1044:BE1048"/>
    <mergeCell ref="BQ1044:CD1047"/>
    <mergeCell ref="M1045:R1046"/>
    <mergeCell ref="S1045:AM1046"/>
    <mergeCell ref="M1047:R1048"/>
    <mergeCell ref="S1047:AM1048"/>
    <mergeCell ref="BQ1048:CD1048"/>
    <mergeCell ref="BB1042:BC1043"/>
    <mergeCell ref="BD1042:BE1043"/>
    <mergeCell ref="BF1042:BG1043"/>
    <mergeCell ref="BL1042:BN1043"/>
    <mergeCell ref="BO1042:CD1043"/>
    <mergeCell ref="K1044:L1057"/>
    <mergeCell ref="M1044:R1044"/>
    <mergeCell ref="S1044:AM1044"/>
    <mergeCell ref="AN1044:AR1048"/>
    <mergeCell ref="AS1044:AW1048"/>
    <mergeCell ref="AP1042:AQ1043"/>
    <mergeCell ref="AR1042:AS1043"/>
    <mergeCell ref="AT1042:AU1043"/>
    <mergeCell ref="AV1042:AW1043"/>
    <mergeCell ref="AX1042:AY1043"/>
    <mergeCell ref="AZ1042:BA1043"/>
    <mergeCell ref="AX1052:AZ1054"/>
    <mergeCell ref="BA1052:BB1054"/>
    <mergeCell ref="BC1052:BE1054"/>
    <mergeCell ref="BF1052:BH1055"/>
    <mergeCell ref="BQ1052:BS1057"/>
    <mergeCell ref="M1054:R1057"/>
    <mergeCell ref="S1054:AM1057"/>
    <mergeCell ref="AS1055:AW1057"/>
    <mergeCell ref="AX1055:BB1057"/>
    <mergeCell ref="BC1055:BE1057"/>
    <mergeCell ref="BA1049:BB1051"/>
    <mergeCell ref="BC1049:BE1051"/>
    <mergeCell ref="BF1049:BH1051"/>
    <mergeCell ref="BI1049:BP1055"/>
    <mergeCell ref="BQ1049:BS1051"/>
    <mergeCell ref="BT1049:CD1057"/>
    <mergeCell ref="BF1056:BF1057"/>
    <mergeCell ref="BG1056:BN1056"/>
    <mergeCell ref="BP1056:BP1057"/>
    <mergeCell ref="BG1057:BN1057"/>
    <mergeCell ref="M1049:R1050"/>
    <mergeCell ref="S1049:AM1050"/>
    <mergeCell ref="AN1049:AR1057"/>
    <mergeCell ref="AS1049:AU1051"/>
    <mergeCell ref="AV1049:AW1051"/>
    <mergeCell ref="AX1049:AZ1051"/>
    <mergeCell ref="M1051:R1053"/>
    <mergeCell ref="S1051:AM1053"/>
    <mergeCell ref="AS1052:AU1054"/>
    <mergeCell ref="AV1052:AW1054"/>
    <mergeCell ref="BD1060:BD1061"/>
    <mergeCell ref="BE1060:BE1061"/>
    <mergeCell ref="BF1060:BF1061"/>
    <mergeCell ref="BG1060:BQ1061"/>
    <mergeCell ref="BR1060:BZ1061"/>
    <mergeCell ref="CA1060:CD1061"/>
    <mergeCell ref="AX1060:AX1061"/>
    <mergeCell ref="AY1060:AY1061"/>
    <mergeCell ref="AZ1060:AZ1061"/>
    <mergeCell ref="BA1060:BA1061"/>
    <mergeCell ref="BB1060:BB1061"/>
    <mergeCell ref="BC1060:BC1061"/>
    <mergeCell ref="K1058:BF1059"/>
    <mergeCell ref="K1060:M1067"/>
    <mergeCell ref="N1060:T1061"/>
    <mergeCell ref="U1060:AH1061"/>
    <mergeCell ref="AI1060:AK1061"/>
    <mergeCell ref="AL1060:AS1061"/>
    <mergeCell ref="AT1060:AT1061"/>
    <mergeCell ref="AU1060:AU1061"/>
    <mergeCell ref="AV1060:AV1061"/>
    <mergeCell ref="AW1060:AW1061"/>
    <mergeCell ref="BJ1062:BO1063"/>
    <mergeCell ref="BP1062:CD1064"/>
    <mergeCell ref="U1063:AO1064"/>
    <mergeCell ref="AR1064:AS1065"/>
    <mergeCell ref="AT1064:BF1065"/>
    <mergeCell ref="N1065:T1065"/>
    <mergeCell ref="U1065:AO1065"/>
    <mergeCell ref="BG1065:BO1065"/>
    <mergeCell ref="BP1065:CD1065"/>
    <mergeCell ref="N1062:T1064"/>
    <mergeCell ref="U1062:V1062"/>
    <mergeCell ref="W1062:AD1062"/>
    <mergeCell ref="AP1062:AQ1067"/>
    <mergeCell ref="AR1062:AS1063"/>
    <mergeCell ref="AT1062:BF1063"/>
    <mergeCell ref="N1066:T1067"/>
    <mergeCell ref="U1066:AO1067"/>
    <mergeCell ref="AR1066:AS1067"/>
    <mergeCell ref="AT1066:BF1067"/>
    <mergeCell ref="BK1070:CD1070"/>
    <mergeCell ref="BL1071:BP1073"/>
    <mergeCell ref="BQ1071:CD1073"/>
    <mergeCell ref="K1072:O1073"/>
    <mergeCell ref="P1072:W1073"/>
    <mergeCell ref="X1072:Z1073"/>
    <mergeCell ref="AA1072:AS1073"/>
    <mergeCell ref="AT1072:AU1073"/>
    <mergeCell ref="AV1072:AV1073"/>
    <mergeCell ref="AW1072:AX1073"/>
    <mergeCell ref="K1070:O1071"/>
    <mergeCell ref="P1070:W1071"/>
    <mergeCell ref="X1070:Z1071"/>
    <mergeCell ref="AA1070:AS1071"/>
    <mergeCell ref="AT1070:AY1071"/>
    <mergeCell ref="AZ1070:BJ1071"/>
    <mergeCell ref="BG1066:BO1067"/>
    <mergeCell ref="BP1066:BS1067"/>
    <mergeCell ref="BT1066:BV1067"/>
    <mergeCell ref="BW1066:BZ1067"/>
    <mergeCell ref="CA1066:CD1067"/>
    <mergeCell ref="K1068:BF1069"/>
    <mergeCell ref="P1078:S1079"/>
    <mergeCell ref="T1078:V1079"/>
    <mergeCell ref="W1078:BD1079"/>
    <mergeCell ref="K1079:O1080"/>
    <mergeCell ref="P1080:BD1080"/>
    <mergeCell ref="K1081:O1082"/>
    <mergeCell ref="P1081:BD1082"/>
    <mergeCell ref="AY1072:AY1073"/>
    <mergeCell ref="AZ1072:BH1073"/>
    <mergeCell ref="BI1072:BJ1073"/>
    <mergeCell ref="K1074:BF1075"/>
    <mergeCell ref="K1076:O1078"/>
    <mergeCell ref="P1076:U1077"/>
    <mergeCell ref="V1076:X1077"/>
    <mergeCell ref="Y1076:BD1077"/>
    <mergeCell ref="BG1076:BH1081"/>
    <mergeCell ref="BI1076:CD1081"/>
    <mergeCell ref="I1089:I1140"/>
    <mergeCell ref="BV1089:BZ1090"/>
    <mergeCell ref="CA1089:CD1090"/>
    <mergeCell ref="Z1091:AA1100"/>
    <mergeCell ref="AB1091:AG1094"/>
    <mergeCell ref="AH1091:AI1091"/>
    <mergeCell ref="AJ1091:AQ1091"/>
    <mergeCell ref="BH1091:BN1092"/>
    <mergeCell ref="BO1091:BP1092"/>
    <mergeCell ref="BQ1091:BR1092"/>
    <mergeCell ref="B1089:B1140"/>
    <mergeCell ref="C1089:C1140"/>
    <mergeCell ref="D1089:D1140"/>
    <mergeCell ref="E1089:E1140"/>
    <mergeCell ref="F1089:F1140"/>
    <mergeCell ref="G1089:G1140"/>
    <mergeCell ref="C1084:H1086"/>
    <mergeCell ref="K1085:AA1090"/>
    <mergeCell ref="AB1085:AW1090"/>
    <mergeCell ref="AX1085:BA1090"/>
    <mergeCell ref="BB1085:BT1090"/>
    <mergeCell ref="BU1085:CD1086"/>
    <mergeCell ref="BU1087:BU1090"/>
    <mergeCell ref="BV1087:BZ1088"/>
    <mergeCell ref="CA1087:CD1088"/>
    <mergeCell ref="H1089:H1140"/>
    <mergeCell ref="K1096:Y1098"/>
    <mergeCell ref="AB1096:AG1098"/>
    <mergeCell ref="AH1096:BG1098"/>
    <mergeCell ref="BL1097:BN1098"/>
    <mergeCell ref="BO1097:CD1098"/>
    <mergeCell ref="AB1099:AG1100"/>
    <mergeCell ref="AH1099:AI1100"/>
    <mergeCell ref="AJ1099:AK1100"/>
    <mergeCell ref="AL1099:AM1100"/>
    <mergeCell ref="AN1099:AO1100"/>
    <mergeCell ref="AH1092:BG1094"/>
    <mergeCell ref="K1093:O1094"/>
    <mergeCell ref="P1093:Y1094"/>
    <mergeCell ref="BH1093:BN1094"/>
    <mergeCell ref="BO1093:CD1094"/>
    <mergeCell ref="AB1095:AG1095"/>
    <mergeCell ref="AH1095:BG1095"/>
    <mergeCell ref="BH1095:BK1100"/>
    <mergeCell ref="BL1095:BN1096"/>
    <mergeCell ref="BO1095:CD1096"/>
    <mergeCell ref="BS1091:BT1092"/>
    <mergeCell ref="BU1091:BV1092"/>
    <mergeCell ref="BW1091:BX1092"/>
    <mergeCell ref="BY1091:BZ1092"/>
    <mergeCell ref="CA1091:CB1092"/>
    <mergeCell ref="CC1091:CD1092"/>
    <mergeCell ref="AX1101:BB1105"/>
    <mergeCell ref="BC1101:BE1105"/>
    <mergeCell ref="BQ1101:CD1104"/>
    <mergeCell ref="M1102:R1103"/>
    <mergeCell ref="S1102:AM1103"/>
    <mergeCell ref="M1104:R1105"/>
    <mergeCell ref="S1104:AM1105"/>
    <mergeCell ref="BQ1105:CD1105"/>
    <mergeCell ref="BB1099:BC1100"/>
    <mergeCell ref="BD1099:BE1100"/>
    <mergeCell ref="BF1099:BG1100"/>
    <mergeCell ref="BL1099:BN1100"/>
    <mergeCell ref="BO1099:CD1100"/>
    <mergeCell ref="K1101:L1114"/>
    <mergeCell ref="M1101:R1101"/>
    <mergeCell ref="S1101:AM1101"/>
    <mergeCell ref="AN1101:AR1105"/>
    <mergeCell ref="AS1101:AW1105"/>
    <mergeCell ref="AP1099:AQ1100"/>
    <mergeCell ref="AR1099:AS1100"/>
    <mergeCell ref="AT1099:AU1100"/>
    <mergeCell ref="AV1099:AW1100"/>
    <mergeCell ref="AX1099:AY1100"/>
    <mergeCell ref="AZ1099:BA1100"/>
    <mergeCell ref="BA1106:BB1108"/>
    <mergeCell ref="BC1106:BE1108"/>
    <mergeCell ref="BF1106:BH1108"/>
    <mergeCell ref="BI1106:BP1112"/>
    <mergeCell ref="BQ1106:BS1108"/>
    <mergeCell ref="BT1106:CD1114"/>
    <mergeCell ref="BF1113:BF1114"/>
    <mergeCell ref="BG1113:BN1113"/>
    <mergeCell ref="M1106:R1107"/>
    <mergeCell ref="S1106:AM1107"/>
    <mergeCell ref="AN1106:AR1114"/>
    <mergeCell ref="AS1106:AU1108"/>
    <mergeCell ref="AV1106:AW1108"/>
    <mergeCell ref="AX1106:AZ1108"/>
    <mergeCell ref="M1108:R1110"/>
    <mergeCell ref="S1108:AM1110"/>
    <mergeCell ref="AS1109:AU1111"/>
    <mergeCell ref="AV1109:AW1111"/>
    <mergeCell ref="K1115:BF1116"/>
    <mergeCell ref="K1117:M1124"/>
    <mergeCell ref="N1117:T1118"/>
    <mergeCell ref="U1117:AH1118"/>
    <mergeCell ref="AI1117:AK1118"/>
    <mergeCell ref="AL1117:AS1118"/>
    <mergeCell ref="AT1117:AT1118"/>
    <mergeCell ref="AU1117:AU1118"/>
    <mergeCell ref="AV1117:AV1118"/>
    <mergeCell ref="AW1117:AW1118"/>
    <mergeCell ref="AX1109:AZ1111"/>
    <mergeCell ref="BA1109:BB1111"/>
    <mergeCell ref="BC1109:BE1111"/>
    <mergeCell ref="BF1109:BH1112"/>
    <mergeCell ref="BQ1109:BS1114"/>
    <mergeCell ref="M1111:R1114"/>
    <mergeCell ref="S1111:AM1114"/>
    <mergeCell ref="AS1112:AW1114"/>
    <mergeCell ref="AX1112:BB1114"/>
    <mergeCell ref="BC1112:BE1114"/>
    <mergeCell ref="BG1122:BO1122"/>
    <mergeCell ref="BP1122:CD1122"/>
    <mergeCell ref="N1119:T1121"/>
    <mergeCell ref="U1119:V1119"/>
    <mergeCell ref="W1119:AD1119"/>
    <mergeCell ref="AP1119:AQ1124"/>
    <mergeCell ref="AR1119:AS1120"/>
    <mergeCell ref="AT1119:BF1120"/>
    <mergeCell ref="N1123:T1124"/>
    <mergeCell ref="U1123:AO1124"/>
    <mergeCell ref="AR1123:AS1124"/>
    <mergeCell ref="AT1123:BF1124"/>
    <mergeCell ref="BD1117:BD1118"/>
    <mergeCell ref="BE1117:BE1118"/>
    <mergeCell ref="BF1117:BF1118"/>
    <mergeCell ref="BG1117:BQ1118"/>
    <mergeCell ref="BR1117:BZ1118"/>
    <mergeCell ref="CA1117:CD1118"/>
    <mergeCell ref="AX1117:AX1118"/>
    <mergeCell ref="AY1117:AY1118"/>
    <mergeCell ref="AZ1117:AZ1118"/>
    <mergeCell ref="BA1117:BA1118"/>
    <mergeCell ref="BB1117:BB1118"/>
    <mergeCell ref="BC1117:BC1118"/>
    <mergeCell ref="BP1113:BP1114"/>
    <mergeCell ref="BG1114:BN1114"/>
    <mergeCell ref="P1135:S1136"/>
    <mergeCell ref="T1135:V1136"/>
    <mergeCell ref="W1135:BD1136"/>
    <mergeCell ref="K1136:O1137"/>
    <mergeCell ref="P1137:BD1137"/>
    <mergeCell ref="K1138:O1139"/>
    <mergeCell ref="P1138:BD1139"/>
    <mergeCell ref="AY1129:AY1130"/>
    <mergeCell ref="AZ1129:BH1130"/>
    <mergeCell ref="BI1129:BJ1130"/>
    <mergeCell ref="K1131:BF1132"/>
    <mergeCell ref="K1133:O1135"/>
    <mergeCell ref="P1133:U1134"/>
    <mergeCell ref="V1133:X1134"/>
    <mergeCell ref="Y1133:BD1134"/>
    <mergeCell ref="BG1133:BH1138"/>
    <mergeCell ref="BI1133:CD1138"/>
    <mergeCell ref="BL1128:BP1130"/>
    <mergeCell ref="BQ1128:CD1130"/>
    <mergeCell ref="K1129:O1130"/>
    <mergeCell ref="P1129:W1130"/>
    <mergeCell ref="X1129:Z1130"/>
    <mergeCell ref="AA1129:AS1130"/>
    <mergeCell ref="AT1129:AU1130"/>
    <mergeCell ref="AV1129:AV1130"/>
    <mergeCell ref="AW1129:AX1130"/>
    <mergeCell ref="K1127:O1128"/>
    <mergeCell ref="P1127:W1128"/>
    <mergeCell ref="X1127:Z1128"/>
    <mergeCell ref="AA1127:AS1128"/>
    <mergeCell ref="AT1127:AY1128"/>
    <mergeCell ref="AZ1127:BJ1128"/>
    <mergeCell ref="I1146:I1197"/>
    <mergeCell ref="BV1146:BZ1147"/>
    <mergeCell ref="CA1146:CD1147"/>
    <mergeCell ref="Z1148:AA1157"/>
    <mergeCell ref="AB1148:AG1151"/>
    <mergeCell ref="AH1148:AI1148"/>
    <mergeCell ref="AJ1148:AQ1148"/>
    <mergeCell ref="BH1148:BN1149"/>
    <mergeCell ref="BO1148:BP1149"/>
    <mergeCell ref="BQ1148:BR1149"/>
    <mergeCell ref="B1146:B1197"/>
    <mergeCell ref="C1146:C1197"/>
    <mergeCell ref="D1146:D1197"/>
    <mergeCell ref="E1146:E1197"/>
    <mergeCell ref="F1146:F1197"/>
    <mergeCell ref="G1146:G1197"/>
    <mergeCell ref="C1141:H1143"/>
    <mergeCell ref="K1142:AA1147"/>
    <mergeCell ref="AB1142:AW1147"/>
    <mergeCell ref="AX1142:BA1147"/>
    <mergeCell ref="BB1142:BT1147"/>
    <mergeCell ref="BU1142:CD1143"/>
    <mergeCell ref="BU1144:BU1147"/>
    <mergeCell ref="BV1144:BZ1145"/>
    <mergeCell ref="CA1144:CD1145"/>
    <mergeCell ref="H1146:H1197"/>
    <mergeCell ref="K1153:Y1155"/>
    <mergeCell ref="AB1153:AG1155"/>
    <mergeCell ref="AH1153:BG1155"/>
    <mergeCell ref="BL1154:BN1155"/>
    <mergeCell ref="BO1154:CD1155"/>
    <mergeCell ref="AB1156:AG1157"/>
    <mergeCell ref="AH1156:AI1157"/>
    <mergeCell ref="AJ1156:AK1157"/>
    <mergeCell ref="AL1156:AM1157"/>
    <mergeCell ref="AN1156:AO1157"/>
    <mergeCell ref="AH1149:BG1151"/>
    <mergeCell ref="K1150:O1151"/>
    <mergeCell ref="P1150:Y1151"/>
    <mergeCell ref="BH1150:BN1151"/>
    <mergeCell ref="BO1150:CD1151"/>
    <mergeCell ref="AB1152:AG1152"/>
    <mergeCell ref="AH1152:BG1152"/>
    <mergeCell ref="BH1152:BK1157"/>
    <mergeCell ref="BL1152:BN1153"/>
    <mergeCell ref="BO1152:CD1153"/>
    <mergeCell ref="BS1148:BT1149"/>
    <mergeCell ref="BU1148:BV1149"/>
    <mergeCell ref="BW1148:BX1149"/>
    <mergeCell ref="BY1148:BZ1149"/>
    <mergeCell ref="CA1148:CB1149"/>
    <mergeCell ref="CC1148:CD1149"/>
    <mergeCell ref="AX1158:BB1162"/>
    <mergeCell ref="BC1158:BE1162"/>
    <mergeCell ref="BQ1158:CD1161"/>
    <mergeCell ref="M1159:R1160"/>
    <mergeCell ref="S1159:AM1160"/>
    <mergeCell ref="M1161:R1162"/>
    <mergeCell ref="S1161:AM1162"/>
    <mergeCell ref="BQ1162:CD1162"/>
    <mergeCell ref="BB1156:BC1157"/>
    <mergeCell ref="BD1156:BE1157"/>
    <mergeCell ref="BF1156:BG1157"/>
    <mergeCell ref="BL1156:BN1157"/>
    <mergeCell ref="BO1156:CD1157"/>
    <mergeCell ref="K1158:L1171"/>
    <mergeCell ref="M1158:R1158"/>
    <mergeCell ref="S1158:AM1158"/>
    <mergeCell ref="AN1158:AR1162"/>
    <mergeCell ref="AS1158:AW1162"/>
    <mergeCell ref="AP1156:AQ1157"/>
    <mergeCell ref="AR1156:AS1157"/>
    <mergeCell ref="AT1156:AU1157"/>
    <mergeCell ref="AV1156:AW1157"/>
    <mergeCell ref="AX1156:AY1157"/>
    <mergeCell ref="AZ1156:BA1157"/>
    <mergeCell ref="AX1166:AZ1168"/>
    <mergeCell ref="BA1166:BB1168"/>
    <mergeCell ref="BC1166:BE1168"/>
    <mergeCell ref="BF1166:BH1169"/>
    <mergeCell ref="BQ1166:BS1171"/>
    <mergeCell ref="M1168:R1171"/>
    <mergeCell ref="S1168:AM1171"/>
    <mergeCell ref="AS1169:AW1171"/>
    <mergeCell ref="AX1169:BB1171"/>
    <mergeCell ref="BC1169:BE1171"/>
    <mergeCell ref="BA1163:BB1165"/>
    <mergeCell ref="BC1163:BE1165"/>
    <mergeCell ref="BF1163:BH1165"/>
    <mergeCell ref="BI1163:BP1169"/>
    <mergeCell ref="BQ1163:BS1165"/>
    <mergeCell ref="BT1163:CD1171"/>
    <mergeCell ref="BF1170:BF1171"/>
    <mergeCell ref="BG1170:BN1170"/>
    <mergeCell ref="BP1170:BP1171"/>
    <mergeCell ref="BG1171:BN1171"/>
    <mergeCell ref="M1163:R1164"/>
    <mergeCell ref="S1163:AM1164"/>
    <mergeCell ref="AN1163:AR1171"/>
    <mergeCell ref="AS1163:AU1165"/>
    <mergeCell ref="AV1163:AW1165"/>
    <mergeCell ref="AX1163:AZ1165"/>
    <mergeCell ref="M1165:R1167"/>
    <mergeCell ref="S1165:AM1167"/>
    <mergeCell ref="AS1166:AU1168"/>
    <mergeCell ref="AV1166:AW1168"/>
    <mergeCell ref="BD1174:BD1175"/>
    <mergeCell ref="BE1174:BE1175"/>
    <mergeCell ref="BF1174:BF1175"/>
    <mergeCell ref="BG1174:BQ1175"/>
    <mergeCell ref="BR1174:BZ1175"/>
    <mergeCell ref="CA1174:CD1175"/>
    <mergeCell ref="AX1174:AX1175"/>
    <mergeCell ref="AY1174:AY1175"/>
    <mergeCell ref="AZ1174:AZ1175"/>
    <mergeCell ref="BA1174:BA1175"/>
    <mergeCell ref="BB1174:BB1175"/>
    <mergeCell ref="BC1174:BC1175"/>
    <mergeCell ref="K1172:BF1173"/>
    <mergeCell ref="K1174:M1181"/>
    <mergeCell ref="N1174:T1175"/>
    <mergeCell ref="U1174:AH1175"/>
    <mergeCell ref="AI1174:AK1175"/>
    <mergeCell ref="AL1174:AS1175"/>
    <mergeCell ref="AT1174:AT1175"/>
    <mergeCell ref="AU1174:AU1175"/>
    <mergeCell ref="AV1174:AV1175"/>
    <mergeCell ref="AW1174:AW1175"/>
    <mergeCell ref="BJ1176:BO1177"/>
    <mergeCell ref="BP1176:CD1178"/>
    <mergeCell ref="U1177:AO1178"/>
    <mergeCell ref="AR1178:AS1179"/>
    <mergeCell ref="AT1178:BF1179"/>
    <mergeCell ref="N1179:T1179"/>
    <mergeCell ref="U1179:AO1179"/>
    <mergeCell ref="BG1179:BO1179"/>
    <mergeCell ref="BP1179:CD1179"/>
    <mergeCell ref="N1176:T1178"/>
    <mergeCell ref="U1176:V1176"/>
    <mergeCell ref="W1176:AD1176"/>
    <mergeCell ref="AP1176:AQ1181"/>
    <mergeCell ref="AR1176:AS1177"/>
    <mergeCell ref="AT1176:BF1177"/>
    <mergeCell ref="N1180:T1181"/>
    <mergeCell ref="U1180:AO1181"/>
    <mergeCell ref="AR1180:AS1181"/>
    <mergeCell ref="AT1180:BF1181"/>
    <mergeCell ref="BK1184:CD1184"/>
    <mergeCell ref="BL1185:BP1187"/>
    <mergeCell ref="BQ1185:CD1187"/>
    <mergeCell ref="K1186:O1187"/>
    <mergeCell ref="P1186:W1187"/>
    <mergeCell ref="X1186:Z1187"/>
    <mergeCell ref="AA1186:AS1187"/>
    <mergeCell ref="AT1186:AU1187"/>
    <mergeCell ref="AV1186:AV1187"/>
    <mergeCell ref="AW1186:AX1187"/>
    <mergeCell ref="K1184:O1185"/>
    <mergeCell ref="P1184:W1185"/>
    <mergeCell ref="X1184:Z1185"/>
    <mergeCell ref="AA1184:AS1185"/>
    <mergeCell ref="AT1184:AY1185"/>
    <mergeCell ref="AZ1184:BJ1185"/>
    <mergeCell ref="BG1180:BO1181"/>
    <mergeCell ref="BP1180:BS1181"/>
    <mergeCell ref="BT1180:BV1181"/>
    <mergeCell ref="BW1180:BZ1181"/>
    <mergeCell ref="CA1180:CD1181"/>
    <mergeCell ref="K1182:BF1183"/>
    <mergeCell ref="P1192:S1193"/>
    <mergeCell ref="T1192:V1193"/>
    <mergeCell ref="W1192:BD1193"/>
    <mergeCell ref="K1193:O1194"/>
    <mergeCell ref="P1194:BD1194"/>
    <mergeCell ref="K1195:O1196"/>
    <mergeCell ref="P1195:BD1196"/>
    <mergeCell ref="AY1186:AY1187"/>
    <mergeCell ref="AZ1186:BH1187"/>
    <mergeCell ref="BI1186:BJ1187"/>
    <mergeCell ref="K1188:BF1189"/>
    <mergeCell ref="K1190:O1192"/>
    <mergeCell ref="P1190:U1191"/>
    <mergeCell ref="V1190:X1191"/>
    <mergeCell ref="Y1190:BD1191"/>
    <mergeCell ref="BG1190:BH1195"/>
    <mergeCell ref="BI1190:CD1195"/>
    <mergeCell ref="I1203:I1254"/>
    <mergeCell ref="BV1203:BZ1204"/>
    <mergeCell ref="CA1203:CD1204"/>
    <mergeCell ref="Z1205:AA1214"/>
    <mergeCell ref="AB1205:AG1208"/>
    <mergeCell ref="AH1205:AI1205"/>
    <mergeCell ref="AJ1205:AQ1205"/>
    <mergeCell ref="BH1205:BN1206"/>
    <mergeCell ref="BO1205:BP1206"/>
    <mergeCell ref="BQ1205:BR1206"/>
    <mergeCell ref="B1203:B1254"/>
    <mergeCell ref="C1203:C1254"/>
    <mergeCell ref="D1203:D1254"/>
    <mergeCell ref="E1203:E1254"/>
    <mergeCell ref="F1203:F1254"/>
    <mergeCell ref="G1203:G1254"/>
    <mergeCell ref="C1198:H1200"/>
    <mergeCell ref="K1199:AA1204"/>
    <mergeCell ref="AB1199:AW1204"/>
    <mergeCell ref="AX1199:BA1204"/>
    <mergeCell ref="BB1199:BT1204"/>
    <mergeCell ref="BU1199:CD1200"/>
    <mergeCell ref="BU1201:BU1204"/>
    <mergeCell ref="BV1201:BZ1202"/>
    <mergeCell ref="CA1201:CD1202"/>
    <mergeCell ref="H1203:H1254"/>
    <mergeCell ref="K1210:Y1212"/>
    <mergeCell ref="AB1210:AG1212"/>
    <mergeCell ref="AH1210:BG1212"/>
    <mergeCell ref="BL1211:BN1212"/>
    <mergeCell ref="BO1211:CD1212"/>
    <mergeCell ref="AB1213:AG1214"/>
    <mergeCell ref="AH1213:AI1214"/>
    <mergeCell ref="AJ1213:AK1214"/>
    <mergeCell ref="AL1213:AM1214"/>
    <mergeCell ref="AN1213:AO1214"/>
    <mergeCell ref="AH1206:BG1208"/>
    <mergeCell ref="K1207:O1208"/>
    <mergeCell ref="P1207:Y1208"/>
    <mergeCell ref="BH1207:BN1208"/>
    <mergeCell ref="BO1207:CD1208"/>
    <mergeCell ref="AB1209:AG1209"/>
    <mergeCell ref="AH1209:BG1209"/>
    <mergeCell ref="BH1209:BK1214"/>
    <mergeCell ref="BL1209:BN1210"/>
    <mergeCell ref="BO1209:CD1210"/>
    <mergeCell ref="BS1205:BT1206"/>
    <mergeCell ref="BU1205:BV1206"/>
    <mergeCell ref="BW1205:BX1206"/>
    <mergeCell ref="BY1205:BZ1206"/>
    <mergeCell ref="CA1205:CB1206"/>
    <mergeCell ref="CC1205:CD1206"/>
    <mergeCell ref="AX1215:BB1219"/>
    <mergeCell ref="BC1215:BE1219"/>
    <mergeCell ref="BQ1215:CD1218"/>
    <mergeCell ref="M1216:R1217"/>
    <mergeCell ref="S1216:AM1217"/>
    <mergeCell ref="M1218:R1219"/>
    <mergeCell ref="S1218:AM1219"/>
    <mergeCell ref="BQ1219:CD1219"/>
    <mergeCell ref="BB1213:BC1214"/>
    <mergeCell ref="BD1213:BE1214"/>
    <mergeCell ref="BF1213:BG1214"/>
    <mergeCell ref="BL1213:BN1214"/>
    <mergeCell ref="BO1213:CD1214"/>
    <mergeCell ref="K1215:L1228"/>
    <mergeCell ref="M1215:R1215"/>
    <mergeCell ref="S1215:AM1215"/>
    <mergeCell ref="AN1215:AR1219"/>
    <mergeCell ref="AS1215:AW1219"/>
    <mergeCell ref="AP1213:AQ1214"/>
    <mergeCell ref="AR1213:AS1214"/>
    <mergeCell ref="AT1213:AU1214"/>
    <mergeCell ref="AV1213:AW1214"/>
    <mergeCell ref="AX1213:AY1214"/>
    <mergeCell ref="AZ1213:BA1214"/>
    <mergeCell ref="AX1223:AZ1225"/>
    <mergeCell ref="BA1223:BB1225"/>
    <mergeCell ref="BC1223:BE1225"/>
    <mergeCell ref="BF1223:BH1226"/>
    <mergeCell ref="BQ1223:BS1228"/>
    <mergeCell ref="M1225:R1228"/>
    <mergeCell ref="S1225:AM1228"/>
    <mergeCell ref="AS1226:AW1228"/>
    <mergeCell ref="AX1226:BB1228"/>
    <mergeCell ref="BC1226:BE1228"/>
    <mergeCell ref="BA1220:BB1222"/>
    <mergeCell ref="BC1220:BE1222"/>
    <mergeCell ref="BF1220:BH1222"/>
    <mergeCell ref="BI1220:BP1226"/>
    <mergeCell ref="BQ1220:BS1222"/>
    <mergeCell ref="BT1220:CD1228"/>
    <mergeCell ref="BF1227:BF1228"/>
    <mergeCell ref="BG1227:BN1227"/>
    <mergeCell ref="BP1227:BP1228"/>
    <mergeCell ref="BG1228:BN1228"/>
    <mergeCell ref="M1220:R1221"/>
    <mergeCell ref="S1220:AM1221"/>
    <mergeCell ref="AN1220:AR1228"/>
    <mergeCell ref="AS1220:AU1222"/>
    <mergeCell ref="AV1220:AW1222"/>
    <mergeCell ref="AX1220:AZ1222"/>
    <mergeCell ref="M1222:R1224"/>
    <mergeCell ref="S1222:AM1224"/>
    <mergeCell ref="AS1223:AU1225"/>
    <mergeCell ref="AV1223:AW1225"/>
    <mergeCell ref="BD1231:BD1232"/>
    <mergeCell ref="BE1231:BE1232"/>
    <mergeCell ref="BF1231:BF1232"/>
    <mergeCell ref="BG1231:BQ1232"/>
    <mergeCell ref="BR1231:BZ1232"/>
    <mergeCell ref="CA1231:CD1232"/>
    <mergeCell ref="AX1231:AX1232"/>
    <mergeCell ref="AY1231:AY1232"/>
    <mergeCell ref="AZ1231:AZ1232"/>
    <mergeCell ref="BA1231:BA1232"/>
    <mergeCell ref="BB1231:BB1232"/>
    <mergeCell ref="BC1231:BC1232"/>
    <mergeCell ref="K1229:BF1230"/>
    <mergeCell ref="K1231:M1238"/>
    <mergeCell ref="N1231:T1232"/>
    <mergeCell ref="U1231:AH1232"/>
    <mergeCell ref="AI1231:AK1232"/>
    <mergeCell ref="AL1231:AS1232"/>
    <mergeCell ref="AT1231:AT1232"/>
    <mergeCell ref="AU1231:AU1232"/>
    <mergeCell ref="AV1231:AV1232"/>
    <mergeCell ref="AW1231:AW1232"/>
    <mergeCell ref="BJ1233:BO1234"/>
    <mergeCell ref="BP1233:CD1235"/>
    <mergeCell ref="U1234:AO1235"/>
    <mergeCell ref="AR1235:AS1236"/>
    <mergeCell ref="AT1235:BF1236"/>
    <mergeCell ref="N1236:T1236"/>
    <mergeCell ref="U1236:AO1236"/>
    <mergeCell ref="BG1236:BO1236"/>
    <mergeCell ref="BP1236:CD1236"/>
    <mergeCell ref="N1233:T1235"/>
    <mergeCell ref="U1233:V1233"/>
    <mergeCell ref="W1233:AD1233"/>
    <mergeCell ref="AP1233:AQ1238"/>
    <mergeCell ref="AR1233:AS1234"/>
    <mergeCell ref="AT1233:BF1234"/>
    <mergeCell ref="N1237:T1238"/>
    <mergeCell ref="U1237:AO1238"/>
    <mergeCell ref="AR1237:AS1238"/>
    <mergeCell ref="AT1237:BF1238"/>
    <mergeCell ref="BK1241:CD1241"/>
    <mergeCell ref="BL1242:BP1244"/>
    <mergeCell ref="BQ1242:CD1244"/>
    <mergeCell ref="K1243:O1244"/>
    <mergeCell ref="P1243:W1244"/>
    <mergeCell ref="X1243:Z1244"/>
    <mergeCell ref="AA1243:AS1244"/>
    <mergeCell ref="AT1243:AU1244"/>
    <mergeCell ref="AV1243:AV1244"/>
    <mergeCell ref="AW1243:AX1244"/>
    <mergeCell ref="K1241:O1242"/>
    <mergeCell ref="P1241:W1242"/>
    <mergeCell ref="X1241:Z1242"/>
    <mergeCell ref="AA1241:AS1242"/>
    <mergeCell ref="AT1241:AY1242"/>
    <mergeCell ref="AZ1241:BJ1242"/>
    <mergeCell ref="BG1237:BO1238"/>
    <mergeCell ref="BP1237:BS1238"/>
    <mergeCell ref="BT1237:BV1238"/>
    <mergeCell ref="BW1237:BZ1238"/>
    <mergeCell ref="CA1237:CD1238"/>
    <mergeCell ref="K1239:BF1240"/>
    <mergeCell ref="P1249:S1250"/>
    <mergeCell ref="T1249:V1250"/>
    <mergeCell ref="W1249:BD1250"/>
    <mergeCell ref="K1250:O1251"/>
    <mergeCell ref="P1251:BD1251"/>
    <mergeCell ref="K1252:O1253"/>
    <mergeCell ref="P1252:BD1253"/>
    <mergeCell ref="AY1243:AY1244"/>
    <mergeCell ref="AZ1243:BH1244"/>
    <mergeCell ref="BI1243:BJ1244"/>
    <mergeCell ref="K1245:BF1246"/>
    <mergeCell ref="K1247:O1249"/>
    <mergeCell ref="P1247:U1248"/>
    <mergeCell ref="V1247:X1248"/>
    <mergeCell ref="Y1247:BD1248"/>
    <mergeCell ref="BG1247:BH1252"/>
    <mergeCell ref="BI1247:CD1252"/>
    <mergeCell ref="I1260:I1311"/>
    <mergeCell ref="BV1260:BZ1261"/>
    <mergeCell ref="CA1260:CD1261"/>
    <mergeCell ref="Z1262:AA1271"/>
    <mergeCell ref="AB1262:AG1265"/>
    <mergeCell ref="AH1262:AI1262"/>
    <mergeCell ref="AJ1262:AQ1262"/>
    <mergeCell ref="BH1262:BN1263"/>
    <mergeCell ref="BO1262:BP1263"/>
    <mergeCell ref="BQ1262:BR1263"/>
    <mergeCell ref="B1260:B1311"/>
    <mergeCell ref="C1260:C1311"/>
    <mergeCell ref="D1260:D1311"/>
    <mergeCell ref="E1260:E1311"/>
    <mergeCell ref="F1260:F1311"/>
    <mergeCell ref="G1260:G1311"/>
    <mergeCell ref="C1255:H1257"/>
    <mergeCell ref="K1256:AA1261"/>
    <mergeCell ref="AB1256:AW1261"/>
    <mergeCell ref="AX1256:BA1261"/>
    <mergeCell ref="BB1256:BT1261"/>
    <mergeCell ref="BU1256:CD1257"/>
    <mergeCell ref="BU1258:BU1261"/>
    <mergeCell ref="BV1258:BZ1259"/>
    <mergeCell ref="CA1258:CD1259"/>
    <mergeCell ref="H1260:H1311"/>
    <mergeCell ref="K1267:Y1269"/>
    <mergeCell ref="AB1267:AG1269"/>
    <mergeCell ref="AH1267:BG1269"/>
    <mergeCell ref="BL1268:BN1269"/>
    <mergeCell ref="BO1268:CD1269"/>
    <mergeCell ref="AB1270:AG1271"/>
    <mergeCell ref="AH1270:AI1271"/>
    <mergeCell ref="AJ1270:AK1271"/>
    <mergeCell ref="AL1270:AM1271"/>
    <mergeCell ref="AN1270:AO1271"/>
    <mergeCell ref="AH1263:BG1265"/>
    <mergeCell ref="K1264:O1265"/>
    <mergeCell ref="P1264:Y1265"/>
    <mergeCell ref="BH1264:BN1265"/>
    <mergeCell ref="BO1264:CD1265"/>
    <mergeCell ref="AB1266:AG1266"/>
    <mergeCell ref="AH1266:BG1266"/>
    <mergeCell ref="BH1266:BK1271"/>
    <mergeCell ref="BL1266:BN1267"/>
    <mergeCell ref="BO1266:CD1267"/>
    <mergeCell ref="BS1262:BT1263"/>
    <mergeCell ref="BU1262:BV1263"/>
    <mergeCell ref="BW1262:BX1263"/>
    <mergeCell ref="BY1262:BZ1263"/>
    <mergeCell ref="CA1262:CB1263"/>
    <mergeCell ref="CC1262:CD1263"/>
    <mergeCell ref="AX1272:BB1276"/>
    <mergeCell ref="BC1272:BE1276"/>
    <mergeCell ref="BQ1272:CD1275"/>
    <mergeCell ref="M1273:R1274"/>
    <mergeCell ref="S1273:AM1274"/>
    <mergeCell ref="M1275:R1276"/>
    <mergeCell ref="S1275:AM1276"/>
    <mergeCell ref="BQ1276:CD1276"/>
    <mergeCell ref="BB1270:BC1271"/>
    <mergeCell ref="BD1270:BE1271"/>
    <mergeCell ref="BF1270:BG1271"/>
    <mergeCell ref="BL1270:BN1271"/>
    <mergeCell ref="BO1270:CD1271"/>
    <mergeCell ref="K1272:L1285"/>
    <mergeCell ref="M1272:R1272"/>
    <mergeCell ref="S1272:AM1272"/>
    <mergeCell ref="AN1272:AR1276"/>
    <mergeCell ref="AS1272:AW1276"/>
    <mergeCell ref="AP1270:AQ1271"/>
    <mergeCell ref="AR1270:AS1271"/>
    <mergeCell ref="AT1270:AU1271"/>
    <mergeCell ref="AV1270:AW1271"/>
    <mergeCell ref="AX1270:AY1271"/>
    <mergeCell ref="AZ1270:BA1271"/>
    <mergeCell ref="AX1280:AZ1282"/>
    <mergeCell ref="BA1280:BB1282"/>
    <mergeCell ref="BC1280:BE1282"/>
    <mergeCell ref="BF1280:BH1283"/>
    <mergeCell ref="BQ1280:BS1285"/>
    <mergeCell ref="M1282:R1285"/>
    <mergeCell ref="S1282:AM1285"/>
    <mergeCell ref="AS1283:AW1285"/>
    <mergeCell ref="AX1283:BB1285"/>
    <mergeCell ref="BC1283:BE1285"/>
    <mergeCell ref="BA1277:BB1279"/>
    <mergeCell ref="BC1277:BE1279"/>
    <mergeCell ref="BF1277:BH1279"/>
    <mergeCell ref="BI1277:BP1283"/>
    <mergeCell ref="BQ1277:BS1279"/>
    <mergeCell ref="BT1277:CD1285"/>
    <mergeCell ref="BF1284:BF1285"/>
    <mergeCell ref="BG1284:BN1284"/>
    <mergeCell ref="BP1284:BP1285"/>
    <mergeCell ref="BG1285:BN1285"/>
    <mergeCell ref="M1277:R1278"/>
    <mergeCell ref="S1277:AM1278"/>
    <mergeCell ref="AN1277:AR1285"/>
    <mergeCell ref="AS1277:AU1279"/>
    <mergeCell ref="AV1277:AW1279"/>
    <mergeCell ref="AX1277:AZ1279"/>
    <mergeCell ref="M1279:R1281"/>
    <mergeCell ref="S1279:AM1281"/>
    <mergeCell ref="AS1280:AU1282"/>
    <mergeCell ref="AV1280:AW1282"/>
    <mergeCell ref="BD1288:BD1289"/>
    <mergeCell ref="BE1288:BE1289"/>
    <mergeCell ref="BF1288:BF1289"/>
    <mergeCell ref="BG1288:BQ1289"/>
    <mergeCell ref="BR1288:BZ1289"/>
    <mergeCell ref="CA1288:CD1289"/>
    <mergeCell ref="AX1288:AX1289"/>
    <mergeCell ref="AY1288:AY1289"/>
    <mergeCell ref="AZ1288:AZ1289"/>
    <mergeCell ref="BA1288:BA1289"/>
    <mergeCell ref="BB1288:BB1289"/>
    <mergeCell ref="BC1288:BC1289"/>
    <mergeCell ref="K1286:BF1287"/>
    <mergeCell ref="K1288:M1295"/>
    <mergeCell ref="N1288:T1289"/>
    <mergeCell ref="U1288:AH1289"/>
    <mergeCell ref="AI1288:AK1289"/>
    <mergeCell ref="AL1288:AS1289"/>
    <mergeCell ref="AT1288:AT1289"/>
    <mergeCell ref="AU1288:AU1289"/>
    <mergeCell ref="AV1288:AV1289"/>
    <mergeCell ref="AW1288:AW1289"/>
    <mergeCell ref="BJ1290:BO1291"/>
    <mergeCell ref="BP1290:CD1292"/>
    <mergeCell ref="U1291:AO1292"/>
    <mergeCell ref="AR1292:AS1293"/>
    <mergeCell ref="AT1292:BF1293"/>
    <mergeCell ref="N1293:T1293"/>
    <mergeCell ref="U1293:AO1293"/>
    <mergeCell ref="BG1293:BO1293"/>
    <mergeCell ref="BP1293:CD1293"/>
    <mergeCell ref="N1290:T1292"/>
    <mergeCell ref="U1290:V1290"/>
    <mergeCell ref="W1290:AD1290"/>
    <mergeCell ref="AP1290:AQ1295"/>
    <mergeCell ref="AR1290:AS1291"/>
    <mergeCell ref="AT1290:BF1291"/>
    <mergeCell ref="N1294:T1295"/>
    <mergeCell ref="U1294:AO1295"/>
    <mergeCell ref="AR1294:AS1295"/>
    <mergeCell ref="AT1294:BF1295"/>
    <mergeCell ref="BK1298:CD1298"/>
    <mergeCell ref="BL1299:BP1301"/>
    <mergeCell ref="BQ1299:CD1301"/>
    <mergeCell ref="K1300:O1301"/>
    <mergeCell ref="P1300:W1301"/>
    <mergeCell ref="X1300:Z1301"/>
    <mergeCell ref="AA1300:AS1301"/>
    <mergeCell ref="AT1300:AU1301"/>
    <mergeCell ref="AV1300:AV1301"/>
    <mergeCell ref="AW1300:AX1301"/>
    <mergeCell ref="K1298:O1299"/>
    <mergeCell ref="P1298:W1299"/>
    <mergeCell ref="X1298:Z1299"/>
    <mergeCell ref="AA1298:AS1299"/>
    <mergeCell ref="AT1298:AY1299"/>
    <mergeCell ref="AZ1298:BJ1299"/>
    <mergeCell ref="BG1294:BO1295"/>
    <mergeCell ref="BP1294:BS1295"/>
    <mergeCell ref="BT1294:BV1295"/>
    <mergeCell ref="BW1294:BZ1295"/>
    <mergeCell ref="CA1294:CD1295"/>
    <mergeCell ref="K1296:BF1297"/>
    <mergeCell ref="P1306:S1307"/>
    <mergeCell ref="T1306:V1307"/>
    <mergeCell ref="W1306:BD1307"/>
    <mergeCell ref="K1307:O1308"/>
    <mergeCell ref="P1308:BD1308"/>
    <mergeCell ref="K1309:O1310"/>
    <mergeCell ref="P1309:BD1310"/>
    <mergeCell ref="AY1300:AY1301"/>
    <mergeCell ref="AZ1300:BH1301"/>
    <mergeCell ref="BI1300:BJ1301"/>
    <mergeCell ref="K1302:BF1303"/>
    <mergeCell ref="K1304:O1306"/>
    <mergeCell ref="P1304:U1305"/>
    <mergeCell ref="V1304:X1305"/>
    <mergeCell ref="Y1304:BD1305"/>
    <mergeCell ref="BG1304:BH1309"/>
    <mergeCell ref="BI1304:CD1309"/>
    <mergeCell ref="I1317:I1368"/>
    <mergeCell ref="BV1317:BZ1318"/>
    <mergeCell ref="CA1317:CD1318"/>
    <mergeCell ref="Z1319:AA1328"/>
    <mergeCell ref="AB1319:AG1322"/>
    <mergeCell ref="AH1319:AI1319"/>
    <mergeCell ref="AJ1319:AQ1319"/>
    <mergeCell ref="BH1319:BN1320"/>
    <mergeCell ref="BO1319:BP1320"/>
    <mergeCell ref="BQ1319:BR1320"/>
    <mergeCell ref="B1317:B1368"/>
    <mergeCell ref="C1317:C1368"/>
    <mergeCell ref="D1317:D1368"/>
    <mergeCell ref="E1317:E1368"/>
    <mergeCell ref="F1317:F1368"/>
    <mergeCell ref="G1317:G1368"/>
    <mergeCell ref="C1312:H1314"/>
    <mergeCell ref="K1313:AA1318"/>
    <mergeCell ref="AB1313:AW1318"/>
    <mergeCell ref="AX1313:BA1318"/>
    <mergeCell ref="BB1313:BT1318"/>
    <mergeCell ref="BU1313:CD1314"/>
    <mergeCell ref="BU1315:BU1318"/>
    <mergeCell ref="BV1315:BZ1316"/>
    <mergeCell ref="CA1315:CD1316"/>
    <mergeCell ref="H1317:H1368"/>
    <mergeCell ref="K1324:Y1326"/>
    <mergeCell ref="AB1324:AG1326"/>
    <mergeCell ref="AH1324:BG1326"/>
    <mergeCell ref="BL1325:BN1326"/>
    <mergeCell ref="BO1325:CD1326"/>
    <mergeCell ref="AB1327:AG1328"/>
    <mergeCell ref="AH1327:AI1328"/>
    <mergeCell ref="AJ1327:AK1328"/>
    <mergeCell ref="AL1327:AM1328"/>
    <mergeCell ref="AN1327:AO1328"/>
    <mergeCell ref="AH1320:BG1322"/>
    <mergeCell ref="K1321:O1322"/>
    <mergeCell ref="P1321:Y1322"/>
    <mergeCell ref="BH1321:BN1322"/>
    <mergeCell ref="BO1321:CD1322"/>
    <mergeCell ref="AB1323:AG1323"/>
    <mergeCell ref="AH1323:BG1323"/>
    <mergeCell ref="BH1323:BK1328"/>
    <mergeCell ref="BL1323:BN1324"/>
    <mergeCell ref="BO1323:CD1324"/>
    <mergeCell ref="BS1319:BT1320"/>
    <mergeCell ref="BU1319:BV1320"/>
    <mergeCell ref="BW1319:BX1320"/>
    <mergeCell ref="BY1319:BZ1320"/>
    <mergeCell ref="CA1319:CB1320"/>
    <mergeCell ref="CC1319:CD1320"/>
    <mergeCell ref="AX1329:BB1333"/>
    <mergeCell ref="BC1329:BE1333"/>
    <mergeCell ref="BQ1329:CD1332"/>
    <mergeCell ref="M1330:R1331"/>
    <mergeCell ref="S1330:AM1331"/>
    <mergeCell ref="M1332:R1333"/>
    <mergeCell ref="S1332:AM1333"/>
    <mergeCell ref="BQ1333:CD1333"/>
    <mergeCell ref="BB1327:BC1328"/>
    <mergeCell ref="BD1327:BE1328"/>
    <mergeCell ref="BF1327:BG1328"/>
    <mergeCell ref="BL1327:BN1328"/>
    <mergeCell ref="BO1327:CD1328"/>
    <mergeCell ref="K1329:L1342"/>
    <mergeCell ref="M1329:R1329"/>
    <mergeCell ref="S1329:AM1329"/>
    <mergeCell ref="AN1329:AR1333"/>
    <mergeCell ref="AS1329:AW1333"/>
    <mergeCell ref="AP1327:AQ1328"/>
    <mergeCell ref="AR1327:AS1328"/>
    <mergeCell ref="AT1327:AU1328"/>
    <mergeCell ref="AV1327:AW1328"/>
    <mergeCell ref="AX1327:AY1328"/>
    <mergeCell ref="AZ1327:BA1328"/>
    <mergeCell ref="AX1337:AZ1339"/>
    <mergeCell ref="BA1337:BB1339"/>
    <mergeCell ref="BC1337:BE1339"/>
    <mergeCell ref="BF1337:BH1340"/>
    <mergeCell ref="BQ1337:BS1342"/>
    <mergeCell ref="M1339:R1342"/>
    <mergeCell ref="S1339:AM1342"/>
    <mergeCell ref="AS1340:AW1342"/>
    <mergeCell ref="AX1340:BB1342"/>
    <mergeCell ref="BC1340:BE1342"/>
    <mergeCell ref="BA1334:BB1336"/>
    <mergeCell ref="BC1334:BE1336"/>
    <mergeCell ref="BF1334:BH1336"/>
    <mergeCell ref="BI1334:BP1340"/>
    <mergeCell ref="BQ1334:BS1336"/>
    <mergeCell ref="BT1334:CD1342"/>
    <mergeCell ref="BF1341:BF1342"/>
    <mergeCell ref="BG1341:BN1341"/>
    <mergeCell ref="BP1341:BP1342"/>
    <mergeCell ref="BG1342:BN1342"/>
    <mergeCell ref="M1334:R1335"/>
    <mergeCell ref="S1334:AM1335"/>
    <mergeCell ref="AN1334:AR1342"/>
    <mergeCell ref="AS1334:AU1336"/>
    <mergeCell ref="AV1334:AW1336"/>
    <mergeCell ref="AX1334:AZ1336"/>
    <mergeCell ref="M1336:R1338"/>
    <mergeCell ref="S1336:AM1338"/>
    <mergeCell ref="AS1337:AU1339"/>
    <mergeCell ref="AV1337:AW1339"/>
    <mergeCell ref="BD1345:BD1346"/>
    <mergeCell ref="BE1345:BE1346"/>
    <mergeCell ref="BF1345:BF1346"/>
    <mergeCell ref="BG1345:BQ1346"/>
    <mergeCell ref="BR1345:BZ1346"/>
    <mergeCell ref="CA1345:CD1346"/>
    <mergeCell ref="AX1345:AX1346"/>
    <mergeCell ref="AY1345:AY1346"/>
    <mergeCell ref="AZ1345:AZ1346"/>
    <mergeCell ref="BA1345:BA1346"/>
    <mergeCell ref="BB1345:BB1346"/>
    <mergeCell ref="BC1345:BC1346"/>
    <mergeCell ref="K1343:BF1344"/>
    <mergeCell ref="K1345:M1352"/>
    <mergeCell ref="N1345:T1346"/>
    <mergeCell ref="U1345:AH1346"/>
    <mergeCell ref="AI1345:AK1346"/>
    <mergeCell ref="AL1345:AS1346"/>
    <mergeCell ref="AT1345:AT1346"/>
    <mergeCell ref="AU1345:AU1346"/>
    <mergeCell ref="AV1345:AV1346"/>
    <mergeCell ref="AW1345:AW1346"/>
    <mergeCell ref="BJ1347:BO1348"/>
    <mergeCell ref="BP1347:CD1349"/>
    <mergeCell ref="U1348:AO1349"/>
    <mergeCell ref="AR1349:AS1350"/>
    <mergeCell ref="AT1349:BF1350"/>
    <mergeCell ref="N1350:T1350"/>
    <mergeCell ref="U1350:AO1350"/>
    <mergeCell ref="BG1350:BO1350"/>
    <mergeCell ref="BP1350:CD1350"/>
    <mergeCell ref="N1347:T1349"/>
    <mergeCell ref="U1347:V1347"/>
    <mergeCell ref="W1347:AD1347"/>
    <mergeCell ref="AP1347:AQ1352"/>
    <mergeCell ref="AR1347:AS1348"/>
    <mergeCell ref="AT1347:BF1348"/>
    <mergeCell ref="N1351:T1352"/>
    <mergeCell ref="U1351:AO1352"/>
    <mergeCell ref="AR1351:AS1352"/>
    <mergeCell ref="AT1351:BF1352"/>
    <mergeCell ref="BK1355:CD1355"/>
    <mergeCell ref="BL1356:BP1358"/>
    <mergeCell ref="BQ1356:CD1358"/>
    <mergeCell ref="K1357:O1358"/>
    <mergeCell ref="P1357:W1358"/>
    <mergeCell ref="X1357:Z1358"/>
    <mergeCell ref="AA1357:AS1358"/>
    <mergeCell ref="AT1357:AU1358"/>
    <mergeCell ref="AV1357:AV1358"/>
    <mergeCell ref="AW1357:AX1358"/>
    <mergeCell ref="K1355:O1356"/>
    <mergeCell ref="P1355:W1356"/>
    <mergeCell ref="X1355:Z1356"/>
    <mergeCell ref="AA1355:AS1356"/>
    <mergeCell ref="AT1355:AY1356"/>
    <mergeCell ref="AZ1355:BJ1356"/>
    <mergeCell ref="BG1351:BO1352"/>
    <mergeCell ref="BP1351:BS1352"/>
    <mergeCell ref="BT1351:BV1352"/>
    <mergeCell ref="BW1351:BZ1352"/>
    <mergeCell ref="CA1351:CD1352"/>
    <mergeCell ref="K1353:BF1354"/>
    <mergeCell ref="P1363:S1364"/>
    <mergeCell ref="T1363:V1364"/>
    <mergeCell ref="W1363:BD1364"/>
    <mergeCell ref="K1364:O1365"/>
    <mergeCell ref="P1365:BD1365"/>
    <mergeCell ref="K1366:O1367"/>
    <mergeCell ref="P1366:BD1367"/>
    <mergeCell ref="AY1357:AY1358"/>
    <mergeCell ref="AZ1357:BH1358"/>
    <mergeCell ref="BI1357:BJ1358"/>
    <mergeCell ref="K1359:BF1360"/>
    <mergeCell ref="K1361:O1363"/>
    <mergeCell ref="P1361:U1362"/>
    <mergeCell ref="V1361:X1362"/>
    <mergeCell ref="Y1361:BD1362"/>
    <mergeCell ref="BG1361:BH1366"/>
    <mergeCell ref="BI1361:CD1366"/>
    <mergeCell ref="I1374:I1425"/>
    <mergeCell ref="BV1374:BZ1375"/>
    <mergeCell ref="CA1374:CD1375"/>
    <mergeCell ref="Z1376:AA1385"/>
    <mergeCell ref="AB1376:AG1379"/>
    <mergeCell ref="AH1376:AI1376"/>
    <mergeCell ref="AJ1376:AQ1376"/>
    <mergeCell ref="BH1376:BN1377"/>
    <mergeCell ref="BO1376:BP1377"/>
    <mergeCell ref="BQ1376:BR1377"/>
    <mergeCell ref="B1374:B1425"/>
    <mergeCell ref="C1374:C1425"/>
    <mergeCell ref="D1374:D1425"/>
    <mergeCell ref="E1374:E1425"/>
    <mergeCell ref="F1374:F1425"/>
    <mergeCell ref="G1374:G1425"/>
    <mergeCell ref="C1369:H1371"/>
    <mergeCell ref="K1370:AA1375"/>
    <mergeCell ref="AB1370:AW1375"/>
    <mergeCell ref="AX1370:BA1375"/>
    <mergeCell ref="BB1370:BT1375"/>
    <mergeCell ref="BU1370:CD1371"/>
    <mergeCell ref="BU1372:BU1375"/>
    <mergeCell ref="BV1372:BZ1373"/>
    <mergeCell ref="CA1372:CD1373"/>
    <mergeCell ref="H1374:H1425"/>
    <mergeCell ref="K1381:Y1383"/>
    <mergeCell ref="AB1381:AG1383"/>
    <mergeCell ref="AH1381:BG1383"/>
    <mergeCell ref="BL1382:BN1383"/>
    <mergeCell ref="BO1382:CD1383"/>
    <mergeCell ref="AB1384:AG1385"/>
    <mergeCell ref="AH1384:AI1385"/>
    <mergeCell ref="AJ1384:AK1385"/>
    <mergeCell ref="AL1384:AM1385"/>
    <mergeCell ref="AN1384:AO1385"/>
    <mergeCell ref="AH1377:BG1379"/>
    <mergeCell ref="K1378:O1379"/>
    <mergeCell ref="P1378:Y1379"/>
    <mergeCell ref="BH1378:BN1379"/>
    <mergeCell ref="BO1378:CD1379"/>
    <mergeCell ref="AB1380:AG1380"/>
    <mergeCell ref="AH1380:BG1380"/>
    <mergeCell ref="BH1380:BK1385"/>
    <mergeCell ref="BL1380:BN1381"/>
    <mergeCell ref="BO1380:CD1381"/>
    <mergeCell ref="BS1376:BT1377"/>
    <mergeCell ref="BU1376:BV1377"/>
    <mergeCell ref="BW1376:BX1377"/>
    <mergeCell ref="BY1376:BZ1377"/>
    <mergeCell ref="CA1376:CB1377"/>
    <mergeCell ref="CC1376:CD1377"/>
    <mergeCell ref="AX1386:BB1390"/>
    <mergeCell ref="BC1386:BE1390"/>
    <mergeCell ref="BQ1386:CD1389"/>
    <mergeCell ref="M1387:R1388"/>
    <mergeCell ref="S1387:AM1388"/>
    <mergeCell ref="M1389:R1390"/>
    <mergeCell ref="S1389:AM1390"/>
    <mergeCell ref="BQ1390:CD1390"/>
    <mergeCell ref="BB1384:BC1385"/>
    <mergeCell ref="BD1384:BE1385"/>
    <mergeCell ref="BF1384:BG1385"/>
    <mergeCell ref="BL1384:BN1385"/>
    <mergeCell ref="BO1384:CD1385"/>
    <mergeCell ref="K1386:L1399"/>
    <mergeCell ref="M1386:R1386"/>
    <mergeCell ref="S1386:AM1386"/>
    <mergeCell ref="AN1386:AR1390"/>
    <mergeCell ref="AS1386:AW1390"/>
    <mergeCell ref="AP1384:AQ1385"/>
    <mergeCell ref="AR1384:AS1385"/>
    <mergeCell ref="AT1384:AU1385"/>
    <mergeCell ref="AV1384:AW1385"/>
    <mergeCell ref="AX1384:AY1385"/>
    <mergeCell ref="AZ1384:BA1385"/>
    <mergeCell ref="AX1394:AZ1396"/>
    <mergeCell ref="BA1394:BB1396"/>
    <mergeCell ref="BC1394:BE1396"/>
    <mergeCell ref="BF1394:BH1397"/>
    <mergeCell ref="BQ1394:BS1399"/>
    <mergeCell ref="M1396:R1399"/>
    <mergeCell ref="S1396:AM1399"/>
    <mergeCell ref="AS1397:AW1399"/>
    <mergeCell ref="AX1397:BB1399"/>
    <mergeCell ref="BC1397:BE1399"/>
    <mergeCell ref="BA1391:BB1393"/>
    <mergeCell ref="BC1391:BE1393"/>
    <mergeCell ref="BF1391:BH1393"/>
    <mergeCell ref="BI1391:BP1397"/>
    <mergeCell ref="BQ1391:BS1393"/>
    <mergeCell ref="BT1391:CD1399"/>
    <mergeCell ref="BF1398:BF1399"/>
    <mergeCell ref="BG1398:BN1398"/>
    <mergeCell ref="BP1398:BP1399"/>
    <mergeCell ref="BG1399:BN1399"/>
    <mergeCell ref="M1391:R1392"/>
    <mergeCell ref="S1391:AM1392"/>
    <mergeCell ref="AN1391:AR1399"/>
    <mergeCell ref="AS1391:AU1393"/>
    <mergeCell ref="AV1391:AW1393"/>
    <mergeCell ref="AX1391:AZ1393"/>
    <mergeCell ref="M1393:R1395"/>
    <mergeCell ref="S1393:AM1395"/>
    <mergeCell ref="AS1394:AU1396"/>
    <mergeCell ref="AV1394:AW1396"/>
    <mergeCell ref="BD1402:BD1403"/>
    <mergeCell ref="BE1402:BE1403"/>
    <mergeCell ref="BF1402:BF1403"/>
    <mergeCell ref="BG1402:BQ1403"/>
    <mergeCell ref="BR1402:BZ1403"/>
    <mergeCell ref="CA1402:CD1403"/>
    <mergeCell ref="AX1402:AX1403"/>
    <mergeCell ref="AY1402:AY1403"/>
    <mergeCell ref="AZ1402:AZ1403"/>
    <mergeCell ref="BA1402:BA1403"/>
    <mergeCell ref="BB1402:BB1403"/>
    <mergeCell ref="BC1402:BC1403"/>
    <mergeCell ref="K1400:BF1401"/>
    <mergeCell ref="K1402:M1409"/>
    <mergeCell ref="N1402:T1403"/>
    <mergeCell ref="U1402:AH1403"/>
    <mergeCell ref="AI1402:AK1403"/>
    <mergeCell ref="AL1402:AS1403"/>
    <mergeCell ref="AT1402:AT1403"/>
    <mergeCell ref="AU1402:AU1403"/>
    <mergeCell ref="AV1402:AV1403"/>
    <mergeCell ref="AW1402:AW1403"/>
    <mergeCell ref="BJ1404:BO1405"/>
    <mergeCell ref="BP1404:CD1406"/>
    <mergeCell ref="U1405:AO1406"/>
    <mergeCell ref="AR1406:AS1407"/>
    <mergeCell ref="AT1406:BF1407"/>
    <mergeCell ref="N1407:T1407"/>
    <mergeCell ref="U1407:AO1407"/>
    <mergeCell ref="BG1407:BO1407"/>
    <mergeCell ref="BP1407:CD1407"/>
    <mergeCell ref="N1404:T1406"/>
    <mergeCell ref="U1404:V1404"/>
    <mergeCell ref="W1404:AD1404"/>
    <mergeCell ref="AP1404:AQ1409"/>
    <mergeCell ref="AR1404:AS1405"/>
    <mergeCell ref="AT1404:BF1405"/>
    <mergeCell ref="N1408:T1409"/>
    <mergeCell ref="U1408:AO1409"/>
    <mergeCell ref="AR1408:AS1409"/>
    <mergeCell ref="AT1408:BF1409"/>
    <mergeCell ref="BK1412:CD1412"/>
    <mergeCell ref="BL1413:BP1415"/>
    <mergeCell ref="BQ1413:CD1415"/>
    <mergeCell ref="K1414:O1415"/>
    <mergeCell ref="P1414:W1415"/>
    <mergeCell ref="X1414:Z1415"/>
    <mergeCell ref="AA1414:AS1415"/>
    <mergeCell ref="AT1414:AU1415"/>
    <mergeCell ref="AV1414:AV1415"/>
    <mergeCell ref="AW1414:AX1415"/>
    <mergeCell ref="K1412:O1413"/>
    <mergeCell ref="P1412:W1413"/>
    <mergeCell ref="X1412:Z1413"/>
    <mergeCell ref="AA1412:AS1413"/>
    <mergeCell ref="AT1412:AY1413"/>
    <mergeCell ref="AZ1412:BJ1413"/>
    <mergeCell ref="BG1408:BO1409"/>
    <mergeCell ref="BP1408:BS1409"/>
    <mergeCell ref="BT1408:BV1409"/>
    <mergeCell ref="BW1408:BZ1409"/>
    <mergeCell ref="CA1408:CD1409"/>
    <mergeCell ref="K1410:BF1411"/>
    <mergeCell ref="P1420:S1421"/>
    <mergeCell ref="T1420:V1421"/>
    <mergeCell ref="W1420:BD1421"/>
    <mergeCell ref="K1421:O1422"/>
    <mergeCell ref="P1422:BD1422"/>
    <mergeCell ref="K1423:O1424"/>
    <mergeCell ref="P1423:BD1424"/>
    <mergeCell ref="AY1414:AY1415"/>
    <mergeCell ref="AZ1414:BH1415"/>
    <mergeCell ref="BI1414:BJ1415"/>
    <mergeCell ref="K1416:BF1417"/>
    <mergeCell ref="K1418:O1420"/>
    <mergeCell ref="P1418:U1419"/>
    <mergeCell ref="V1418:X1419"/>
    <mergeCell ref="Y1418:BD1419"/>
    <mergeCell ref="BG1418:BH1423"/>
    <mergeCell ref="BI1418:CD1423"/>
    <mergeCell ref="I1431:I1482"/>
    <mergeCell ref="BV1431:BZ1432"/>
    <mergeCell ref="CA1431:CD1432"/>
    <mergeCell ref="Z1433:AA1442"/>
    <mergeCell ref="AB1433:AG1436"/>
    <mergeCell ref="AH1433:AI1433"/>
    <mergeCell ref="AJ1433:AQ1433"/>
    <mergeCell ref="BH1433:BN1434"/>
    <mergeCell ref="BO1433:BP1434"/>
    <mergeCell ref="BQ1433:BR1434"/>
    <mergeCell ref="B1431:B1482"/>
    <mergeCell ref="C1431:C1482"/>
    <mergeCell ref="D1431:D1482"/>
    <mergeCell ref="E1431:E1482"/>
    <mergeCell ref="F1431:F1482"/>
    <mergeCell ref="G1431:G1482"/>
    <mergeCell ref="C1426:H1428"/>
    <mergeCell ref="K1427:AA1432"/>
    <mergeCell ref="AB1427:AW1432"/>
    <mergeCell ref="AX1427:BA1432"/>
    <mergeCell ref="BB1427:BT1432"/>
    <mergeCell ref="BU1427:CD1428"/>
    <mergeCell ref="BU1429:BU1432"/>
    <mergeCell ref="BV1429:BZ1430"/>
    <mergeCell ref="CA1429:CD1430"/>
    <mergeCell ref="H1431:H1482"/>
    <mergeCell ref="K1438:Y1440"/>
    <mergeCell ref="AB1438:AG1440"/>
    <mergeCell ref="AH1438:BG1440"/>
    <mergeCell ref="BL1439:BN1440"/>
    <mergeCell ref="BO1439:CD1440"/>
    <mergeCell ref="AB1441:AG1442"/>
    <mergeCell ref="AH1441:AI1442"/>
    <mergeCell ref="AJ1441:AK1442"/>
    <mergeCell ref="AL1441:AM1442"/>
    <mergeCell ref="AN1441:AO1442"/>
    <mergeCell ref="AH1434:BG1436"/>
    <mergeCell ref="K1435:O1436"/>
    <mergeCell ref="P1435:Y1436"/>
    <mergeCell ref="BH1435:BN1436"/>
    <mergeCell ref="BO1435:CD1436"/>
    <mergeCell ref="AB1437:AG1437"/>
    <mergeCell ref="AH1437:BG1437"/>
    <mergeCell ref="BH1437:BK1442"/>
    <mergeCell ref="BL1437:BN1438"/>
    <mergeCell ref="BO1437:CD1438"/>
    <mergeCell ref="BS1433:BT1434"/>
    <mergeCell ref="BU1433:BV1434"/>
    <mergeCell ref="BW1433:BX1434"/>
    <mergeCell ref="BY1433:BZ1434"/>
    <mergeCell ref="CA1433:CB1434"/>
    <mergeCell ref="CC1433:CD1434"/>
    <mergeCell ref="AX1443:BB1447"/>
    <mergeCell ref="BC1443:BE1447"/>
    <mergeCell ref="BQ1443:CD1446"/>
    <mergeCell ref="M1444:R1445"/>
    <mergeCell ref="S1444:AM1445"/>
    <mergeCell ref="M1446:R1447"/>
    <mergeCell ref="S1446:AM1447"/>
    <mergeCell ref="BQ1447:CD1447"/>
    <mergeCell ref="BB1441:BC1442"/>
    <mergeCell ref="BD1441:BE1442"/>
    <mergeCell ref="BF1441:BG1442"/>
    <mergeCell ref="BL1441:BN1442"/>
    <mergeCell ref="BO1441:CD1442"/>
    <mergeCell ref="K1443:L1456"/>
    <mergeCell ref="M1443:R1443"/>
    <mergeCell ref="S1443:AM1443"/>
    <mergeCell ref="AN1443:AR1447"/>
    <mergeCell ref="AS1443:AW1447"/>
    <mergeCell ref="AP1441:AQ1442"/>
    <mergeCell ref="AR1441:AS1442"/>
    <mergeCell ref="AT1441:AU1442"/>
    <mergeCell ref="AV1441:AW1442"/>
    <mergeCell ref="AX1441:AY1442"/>
    <mergeCell ref="AZ1441:BA1442"/>
    <mergeCell ref="AX1451:AZ1453"/>
    <mergeCell ref="BA1451:BB1453"/>
    <mergeCell ref="BC1451:BE1453"/>
    <mergeCell ref="BF1451:BH1454"/>
    <mergeCell ref="BQ1451:BS1456"/>
    <mergeCell ref="M1453:R1456"/>
    <mergeCell ref="S1453:AM1456"/>
    <mergeCell ref="AS1454:AW1456"/>
    <mergeCell ref="AX1454:BB1456"/>
    <mergeCell ref="BC1454:BE1456"/>
    <mergeCell ref="BA1448:BB1450"/>
    <mergeCell ref="BC1448:BE1450"/>
    <mergeCell ref="BF1448:BH1450"/>
    <mergeCell ref="BI1448:BP1454"/>
    <mergeCell ref="BQ1448:BS1450"/>
    <mergeCell ref="BT1448:CD1456"/>
    <mergeCell ref="BF1455:BF1456"/>
    <mergeCell ref="BG1455:BN1455"/>
    <mergeCell ref="BP1455:BP1456"/>
    <mergeCell ref="BG1456:BN1456"/>
    <mergeCell ref="M1448:R1449"/>
    <mergeCell ref="S1448:AM1449"/>
    <mergeCell ref="AN1448:AR1456"/>
    <mergeCell ref="AS1448:AU1450"/>
    <mergeCell ref="AV1448:AW1450"/>
    <mergeCell ref="AX1448:AZ1450"/>
    <mergeCell ref="M1450:R1452"/>
    <mergeCell ref="S1450:AM1452"/>
    <mergeCell ref="AS1451:AU1453"/>
    <mergeCell ref="AV1451:AW1453"/>
    <mergeCell ref="BD1459:BD1460"/>
    <mergeCell ref="BE1459:BE1460"/>
    <mergeCell ref="BF1459:BF1460"/>
    <mergeCell ref="BG1459:BQ1460"/>
    <mergeCell ref="BR1459:BZ1460"/>
    <mergeCell ref="CA1459:CD1460"/>
    <mergeCell ref="AX1459:AX1460"/>
    <mergeCell ref="AY1459:AY1460"/>
    <mergeCell ref="AZ1459:AZ1460"/>
    <mergeCell ref="BA1459:BA1460"/>
    <mergeCell ref="BB1459:BB1460"/>
    <mergeCell ref="BC1459:BC1460"/>
    <mergeCell ref="K1457:BF1458"/>
    <mergeCell ref="K1459:M1466"/>
    <mergeCell ref="N1459:T1460"/>
    <mergeCell ref="U1459:AH1460"/>
    <mergeCell ref="AI1459:AK1460"/>
    <mergeCell ref="AL1459:AS1460"/>
    <mergeCell ref="AT1459:AT1460"/>
    <mergeCell ref="AU1459:AU1460"/>
    <mergeCell ref="AV1459:AV1460"/>
    <mergeCell ref="AW1459:AW1460"/>
    <mergeCell ref="BJ1461:BO1462"/>
    <mergeCell ref="BP1461:CD1463"/>
    <mergeCell ref="U1462:AO1463"/>
    <mergeCell ref="AR1463:AS1464"/>
    <mergeCell ref="AT1463:BF1464"/>
    <mergeCell ref="N1464:T1464"/>
    <mergeCell ref="U1464:AO1464"/>
    <mergeCell ref="BG1464:BO1464"/>
    <mergeCell ref="BP1464:CD1464"/>
    <mergeCell ref="N1461:T1463"/>
    <mergeCell ref="U1461:V1461"/>
    <mergeCell ref="W1461:AD1461"/>
    <mergeCell ref="AP1461:AQ1466"/>
    <mergeCell ref="AR1461:AS1462"/>
    <mergeCell ref="AT1461:BF1462"/>
    <mergeCell ref="N1465:T1466"/>
    <mergeCell ref="U1465:AO1466"/>
    <mergeCell ref="AR1465:AS1466"/>
    <mergeCell ref="AT1465:BF1466"/>
    <mergeCell ref="BK1469:CD1469"/>
    <mergeCell ref="BL1470:BP1472"/>
    <mergeCell ref="BQ1470:CD1472"/>
    <mergeCell ref="K1471:O1472"/>
    <mergeCell ref="P1471:W1472"/>
    <mergeCell ref="X1471:Z1472"/>
    <mergeCell ref="AA1471:AS1472"/>
    <mergeCell ref="AT1471:AU1472"/>
    <mergeCell ref="AV1471:AV1472"/>
    <mergeCell ref="AW1471:AX1472"/>
    <mergeCell ref="K1469:O1470"/>
    <mergeCell ref="P1469:W1470"/>
    <mergeCell ref="X1469:Z1470"/>
    <mergeCell ref="AA1469:AS1470"/>
    <mergeCell ref="AT1469:AY1470"/>
    <mergeCell ref="AZ1469:BJ1470"/>
    <mergeCell ref="BG1465:BO1466"/>
    <mergeCell ref="BP1465:BS1466"/>
    <mergeCell ref="BT1465:BV1466"/>
    <mergeCell ref="BW1465:BZ1466"/>
    <mergeCell ref="CA1465:CD1466"/>
    <mergeCell ref="K1467:BF1468"/>
    <mergeCell ref="P1477:S1478"/>
    <mergeCell ref="T1477:V1478"/>
    <mergeCell ref="W1477:BD1478"/>
    <mergeCell ref="K1478:O1479"/>
    <mergeCell ref="P1479:BD1479"/>
    <mergeCell ref="K1480:O1481"/>
    <mergeCell ref="P1480:BD1481"/>
    <mergeCell ref="AY1471:AY1472"/>
    <mergeCell ref="AZ1471:BH1472"/>
    <mergeCell ref="BI1471:BJ1472"/>
    <mergeCell ref="K1473:BF1474"/>
    <mergeCell ref="K1475:O1477"/>
    <mergeCell ref="P1475:U1476"/>
    <mergeCell ref="V1475:X1476"/>
    <mergeCell ref="Y1475:BD1476"/>
    <mergeCell ref="BG1475:BH1480"/>
    <mergeCell ref="BI1475:CD1480"/>
    <mergeCell ref="I1488:I1539"/>
    <mergeCell ref="BV1488:BZ1489"/>
    <mergeCell ref="CA1488:CD1489"/>
    <mergeCell ref="Z1490:AA1499"/>
    <mergeCell ref="AB1490:AG1493"/>
    <mergeCell ref="AH1490:AI1490"/>
    <mergeCell ref="AJ1490:AQ1490"/>
    <mergeCell ref="BH1490:BN1491"/>
    <mergeCell ref="BO1490:BP1491"/>
    <mergeCell ref="BQ1490:BR1491"/>
    <mergeCell ref="B1488:B1539"/>
    <mergeCell ref="C1488:C1539"/>
    <mergeCell ref="D1488:D1539"/>
    <mergeCell ref="E1488:E1539"/>
    <mergeCell ref="F1488:F1539"/>
    <mergeCell ref="G1488:G1539"/>
    <mergeCell ref="C1483:H1485"/>
    <mergeCell ref="K1484:AA1489"/>
    <mergeCell ref="AB1484:AW1489"/>
    <mergeCell ref="AX1484:BA1489"/>
    <mergeCell ref="BB1484:BT1489"/>
    <mergeCell ref="BU1484:CD1485"/>
    <mergeCell ref="BU1486:BU1489"/>
    <mergeCell ref="BV1486:BZ1487"/>
    <mergeCell ref="CA1486:CD1487"/>
    <mergeCell ref="H1488:H1539"/>
    <mergeCell ref="K1495:Y1497"/>
    <mergeCell ref="AB1495:AG1497"/>
    <mergeCell ref="AH1495:BG1497"/>
    <mergeCell ref="BL1496:BN1497"/>
    <mergeCell ref="BO1496:CD1497"/>
    <mergeCell ref="AB1498:AG1499"/>
    <mergeCell ref="AH1498:AI1499"/>
    <mergeCell ref="AJ1498:AK1499"/>
    <mergeCell ref="AL1498:AM1499"/>
    <mergeCell ref="AN1498:AO1499"/>
    <mergeCell ref="AH1491:BG1493"/>
    <mergeCell ref="K1492:O1493"/>
    <mergeCell ref="P1492:Y1493"/>
    <mergeCell ref="BH1492:BN1493"/>
    <mergeCell ref="BO1492:CD1493"/>
    <mergeCell ref="AB1494:AG1494"/>
    <mergeCell ref="AH1494:BG1494"/>
    <mergeCell ref="BH1494:BK1499"/>
    <mergeCell ref="BL1494:BN1495"/>
    <mergeCell ref="BO1494:CD1495"/>
    <mergeCell ref="BS1490:BT1491"/>
    <mergeCell ref="BU1490:BV1491"/>
    <mergeCell ref="BW1490:BX1491"/>
    <mergeCell ref="BY1490:BZ1491"/>
    <mergeCell ref="CA1490:CB1491"/>
    <mergeCell ref="CC1490:CD1491"/>
    <mergeCell ref="AX1500:BB1504"/>
    <mergeCell ref="BC1500:BE1504"/>
    <mergeCell ref="BQ1500:CD1503"/>
    <mergeCell ref="M1501:R1502"/>
    <mergeCell ref="S1501:AM1502"/>
    <mergeCell ref="M1503:R1504"/>
    <mergeCell ref="S1503:AM1504"/>
    <mergeCell ref="BQ1504:CD1504"/>
    <mergeCell ref="BB1498:BC1499"/>
    <mergeCell ref="BD1498:BE1499"/>
    <mergeCell ref="BF1498:BG1499"/>
    <mergeCell ref="BL1498:BN1499"/>
    <mergeCell ref="BO1498:CD1499"/>
    <mergeCell ref="K1500:L1513"/>
    <mergeCell ref="M1500:R1500"/>
    <mergeCell ref="S1500:AM1500"/>
    <mergeCell ref="AN1500:AR1504"/>
    <mergeCell ref="AS1500:AW1504"/>
    <mergeCell ref="AP1498:AQ1499"/>
    <mergeCell ref="AR1498:AS1499"/>
    <mergeCell ref="AT1498:AU1499"/>
    <mergeCell ref="AV1498:AW1499"/>
    <mergeCell ref="AX1498:AY1499"/>
    <mergeCell ref="AZ1498:BA1499"/>
    <mergeCell ref="AX1508:AZ1510"/>
    <mergeCell ref="BA1508:BB1510"/>
    <mergeCell ref="BC1508:BE1510"/>
    <mergeCell ref="BF1508:BH1511"/>
    <mergeCell ref="BQ1508:BS1513"/>
    <mergeCell ref="M1510:R1513"/>
    <mergeCell ref="S1510:AM1513"/>
    <mergeCell ref="AS1511:AW1513"/>
    <mergeCell ref="AX1511:BB1513"/>
    <mergeCell ref="BC1511:BE1513"/>
    <mergeCell ref="BA1505:BB1507"/>
    <mergeCell ref="BC1505:BE1507"/>
    <mergeCell ref="BF1505:BH1507"/>
    <mergeCell ref="BI1505:BP1511"/>
    <mergeCell ref="BQ1505:BS1507"/>
    <mergeCell ref="BT1505:CD1513"/>
    <mergeCell ref="BF1512:BF1513"/>
    <mergeCell ref="BG1512:BN1512"/>
    <mergeCell ref="BP1512:BP1513"/>
    <mergeCell ref="BG1513:BN1513"/>
    <mergeCell ref="M1505:R1506"/>
    <mergeCell ref="S1505:AM1506"/>
    <mergeCell ref="AN1505:AR1513"/>
    <mergeCell ref="AS1505:AU1507"/>
    <mergeCell ref="AV1505:AW1507"/>
    <mergeCell ref="AX1505:AZ1507"/>
    <mergeCell ref="M1507:R1509"/>
    <mergeCell ref="S1507:AM1509"/>
    <mergeCell ref="AS1508:AU1510"/>
    <mergeCell ref="AV1508:AW1510"/>
    <mergeCell ref="BD1516:BD1517"/>
    <mergeCell ref="BE1516:BE1517"/>
    <mergeCell ref="BF1516:BF1517"/>
    <mergeCell ref="BG1516:BQ1517"/>
    <mergeCell ref="BR1516:BZ1517"/>
    <mergeCell ref="CA1516:CD1517"/>
    <mergeCell ref="AX1516:AX1517"/>
    <mergeCell ref="AY1516:AY1517"/>
    <mergeCell ref="AZ1516:AZ1517"/>
    <mergeCell ref="BA1516:BA1517"/>
    <mergeCell ref="BB1516:BB1517"/>
    <mergeCell ref="BC1516:BC1517"/>
    <mergeCell ref="K1514:BF1515"/>
    <mergeCell ref="K1516:M1523"/>
    <mergeCell ref="N1516:T1517"/>
    <mergeCell ref="U1516:AH1517"/>
    <mergeCell ref="AI1516:AK1517"/>
    <mergeCell ref="AL1516:AS1517"/>
    <mergeCell ref="AT1516:AT1517"/>
    <mergeCell ref="AU1516:AU1517"/>
    <mergeCell ref="AV1516:AV1517"/>
    <mergeCell ref="AW1516:AW1517"/>
    <mergeCell ref="BJ1518:BO1519"/>
    <mergeCell ref="BP1518:CD1520"/>
    <mergeCell ref="U1519:AO1520"/>
    <mergeCell ref="AR1520:AS1521"/>
    <mergeCell ref="AT1520:BF1521"/>
    <mergeCell ref="N1521:T1521"/>
    <mergeCell ref="U1521:AO1521"/>
    <mergeCell ref="BG1521:BO1521"/>
    <mergeCell ref="BP1521:CD1521"/>
    <mergeCell ref="N1518:T1520"/>
    <mergeCell ref="U1518:V1518"/>
    <mergeCell ref="W1518:AD1518"/>
    <mergeCell ref="AP1518:AQ1523"/>
    <mergeCell ref="AR1518:AS1519"/>
    <mergeCell ref="AT1518:BF1519"/>
    <mergeCell ref="N1522:T1523"/>
    <mergeCell ref="U1522:AO1523"/>
    <mergeCell ref="AR1522:AS1523"/>
    <mergeCell ref="AT1522:BF1523"/>
    <mergeCell ref="BK1526:CD1526"/>
    <mergeCell ref="BL1527:BP1529"/>
    <mergeCell ref="BQ1527:CD1529"/>
    <mergeCell ref="K1528:O1529"/>
    <mergeCell ref="P1528:W1529"/>
    <mergeCell ref="X1528:Z1529"/>
    <mergeCell ref="AA1528:AS1529"/>
    <mergeCell ref="AT1528:AU1529"/>
    <mergeCell ref="AV1528:AV1529"/>
    <mergeCell ref="AW1528:AX1529"/>
    <mergeCell ref="K1526:O1527"/>
    <mergeCell ref="P1526:W1527"/>
    <mergeCell ref="X1526:Z1527"/>
    <mergeCell ref="AA1526:AS1527"/>
    <mergeCell ref="AT1526:AY1527"/>
    <mergeCell ref="AZ1526:BJ1527"/>
    <mergeCell ref="BG1522:BO1523"/>
    <mergeCell ref="BP1522:BS1523"/>
    <mergeCell ref="BT1522:BV1523"/>
    <mergeCell ref="BW1522:BZ1523"/>
    <mergeCell ref="CA1522:CD1523"/>
    <mergeCell ref="K1524:BF1525"/>
    <mergeCell ref="P1534:S1535"/>
    <mergeCell ref="T1534:V1535"/>
    <mergeCell ref="W1534:BD1535"/>
    <mergeCell ref="K1535:O1536"/>
    <mergeCell ref="P1536:BD1536"/>
    <mergeCell ref="K1537:O1538"/>
    <mergeCell ref="P1537:BD1538"/>
    <mergeCell ref="AY1528:AY1529"/>
    <mergeCell ref="AZ1528:BH1529"/>
    <mergeCell ref="BI1528:BJ1529"/>
    <mergeCell ref="K1530:BF1531"/>
    <mergeCell ref="K1532:O1534"/>
    <mergeCell ref="P1532:U1533"/>
    <mergeCell ref="V1532:X1533"/>
    <mergeCell ref="Y1532:BD1533"/>
    <mergeCell ref="BG1532:BH1537"/>
    <mergeCell ref="BI1532:CD1537"/>
    <mergeCell ref="I1545:I1596"/>
    <mergeCell ref="BV1545:BZ1546"/>
    <mergeCell ref="CA1545:CD1546"/>
    <mergeCell ref="Z1547:AA1556"/>
    <mergeCell ref="AB1547:AG1550"/>
    <mergeCell ref="AH1547:AI1547"/>
    <mergeCell ref="AJ1547:AQ1547"/>
    <mergeCell ref="BH1547:BN1548"/>
    <mergeCell ref="BO1547:BP1548"/>
    <mergeCell ref="BQ1547:BR1548"/>
    <mergeCell ref="B1545:B1596"/>
    <mergeCell ref="C1545:C1596"/>
    <mergeCell ref="D1545:D1596"/>
    <mergeCell ref="E1545:E1596"/>
    <mergeCell ref="F1545:F1596"/>
    <mergeCell ref="G1545:G1596"/>
    <mergeCell ref="C1540:H1542"/>
    <mergeCell ref="K1541:AA1546"/>
    <mergeCell ref="AB1541:AW1546"/>
    <mergeCell ref="AX1541:BA1546"/>
    <mergeCell ref="BB1541:BT1546"/>
    <mergeCell ref="BU1541:CD1542"/>
    <mergeCell ref="BU1543:BU1546"/>
    <mergeCell ref="BV1543:BZ1544"/>
    <mergeCell ref="CA1543:CD1544"/>
    <mergeCell ref="H1545:H1596"/>
    <mergeCell ref="K1552:Y1554"/>
    <mergeCell ref="AB1552:AG1554"/>
    <mergeCell ref="AH1552:BG1554"/>
    <mergeCell ref="BL1553:BN1554"/>
    <mergeCell ref="BO1553:CD1554"/>
    <mergeCell ref="AB1555:AG1556"/>
    <mergeCell ref="AH1555:AI1556"/>
    <mergeCell ref="AJ1555:AK1556"/>
    <mergeCell ref="AL1555:AM1556"/>
    <mergeCell ref="AN1555:AO1556"/>
    <mergeCell ref="AH1548:BG1550"/>
    <mergeCell ref="K1549:O1550"/>
    <mergeCell ref="P1549:Y1550"/>
    <mergeCell ref="BH1549:BN1550"/>
    <mergeCell ref="BO1549:CD1550"/>
    <mergeCell ref="AB1551:AG1551"/>
    <mergeCell ref="AH1551:BG1551"/>
    <mergeCell ref="BH1551:BK1556"/>
    <mergeCell ref="BL1551:BN1552"/>
    <mergeCell ref="BO1551:CD1552"/>
    <mergeCell ref="BS1547:BT1548"/>
    <mergeCell ref="BU1547:BV1548"/>
    <mergeCell ref="BW1547:BX1548"/>
    <mergeCell ref="BY1547:BZ1548"/>
    <mergeCell ref="CA1547:CB1548"/>
    <mergeCell ref="CC1547:CD1548"/>
    <mergeCell ref="AX1557:BB1561"/>
    <mergeCell ref="BC1557:BE1561"/>
    <mergeCell ref="BQ1557:CD1560"/>
    <mergeCell ref="M1558:R1559"/>
    <mergeCell ref="S1558:AM1559"/>
    <mergeCell ref="M1560:R1561"/>
    <mergeCell ref="S1560:AM1561"/>
    <mergeCell ref="BQ1561:CD1561"/>
    <mergeCell ref="BB1555:BC1556"/>
    <mergeCell ref="BD1555:BE1556"/>
    <mergeCell ref="BF1555:BG1556"/>
    <mergeCell ref="BL1555:BN1556"/>
    <mergeCell ref="BO1555:CD1556"/>
    <mergeCell ref="K1557:L1570"/>
    <mergeCell ref="M1557:R1557"/>
    <mergeCell ref="S1557:AM1557"/>
    <mergeCell ref="AN1557:AR1561"/>
    <mergeCell ref="AS1557:AW1561"/>
    <mergeCell ref="AP1555:AQ1556"/>
    <mergeCell ref="AR1555:AS1556"/>
    <mergeCell ref="AT1555:AU1556"/>
    <mergeCell ref="AV1555:AW1556"/>
    <mergeCell ref="AX1555:AY1556"/>
    <mergeCell ref="AZ1555:BA1556"/>
    <mergeCell ref="AX1565:AZ1567"/>
    <mergeCell ref="BA1565:BB1567"/>
    <mergeCell ref="BC1565:BE1567"/>
    <mergeCell ref="BF1565:BH1568"/>
    <mergeCell ref="BQ1565:BS1570"/>
    <mergeCell ref="M1567:R1570"/>
    <mergeCell ref="S1567:AM1570"/>
    <mergeCell ref="AS1568:AW1570"/>
    <mergeCell ref="AX1568:BB1570"/>
    <mergeCell ref="BC1568:BE1570"/>
    <mergeCell ref="BA1562:BB1564"/>
    <mergeCell ref="BC1562:BE1564"/>
    <mergeCell ref="BF1562:BH1564"/>
    <mergeCell ref="BI1562:BP1568"/>
    <mergeCell ref="BQ1562:BS1564"/>
    <mergeCell ref="BT1562:CD1570"/>
    <mergeCell ref="BF1569:BF1570"/>
    <mergeCell ref="BG1569:BN1569"/>
    <mergeCell ref="BP1569:BP1570"/>
    <mergeCell ref="BG1570:BN1570"/>
    <mergeCell ref="M1562:R1563"/>
    <mergeCell ref="S1562:AM1563"/>
    <mergeCell ref="AN1562:AR1570"/>
    <mergeCell ref="AS1562:AU1564"/>
    <mergeCell ref="AV1562:AW1564"/>
    <mergeCell ref="AX1562:AZ1564"/>
    <mergeCell ref="M1564:R1566"/>
    <mergeCell ref="S1564:AM1566"/>
    <mergeCell ref="AS1565:AU1567"/>
    <mergeCell ref="AV1565:AW1567"/>
    <mergeCell ref="BD1573:BD1574"/>
    <mergeCell ref="BE1573:BE1574"/>
    <mergeCell ref="BF1573:BF1574"/>
    <mergeCell ref="BG1573:BQ1574"/>
    <mergeCell ref="BR1573:BZ1574"/>
    <mergeCell ref="CA1573:CD1574"/>
    <mergeCell ref="AX1573:AX1574"/>
    <mergeCell ref="AY1573:AY1574"/>
    <mergeCell ref="AZ1573:AZ1574"/>
    <mergeCell ref="BA1573:BA1574"/>
    <mergeCell ref="BB1573:BB1574"/>
    <mergeCell ref="BC1573:BC1574"/>
    <mergeCell ref="K1571:BF1572"/>
    <mergeCell ref="K1573:M1580"/>
    <mergeCell ref="N1573:T1574"/>
    <mergeCell ref="U1573:AH1574"/>
    <mergeCell ref="AI1573:AK1574"/>
    <mergeCell ref="AL1573:AS1574"/>
    <mergeCell ref="AT1573:AT1574"/>
    <mergeCell ref="AU1573:AU1574"/>
    <mergeCell ref="AV1573:AV1574"/>
    <mergeCell ref="AW1573:AW1574"/>
    <mergeCell ref="BJ1575:BO1576"/>
    <mergeCell ref="BP1575:CD1577"/>
    <mergeCell ref="U1576:AO1577"/>
    <mergeCell ref="AR1577:AS1578"/>
    <mergeCell ref="AT1577:BF1578"/>
    <mergeCell ref="N1578:T1578"/>
    <mergeCell ref="U1578:AO1578"/>
    <mergeCell ref="BG1578:BO1578"/>
    <mergeCell ref="BP1578:CD1578"/>
    <mergeCell ref="N1575:T1577"/>
    <mergeCell ref="U1575:V1575"/>
    <mergeCell ref="W1575:AD1575"/>
    <mergeCell ref="AP1575:AQ1580"/>
    <mergeCell ref="AR1575:AS1576"/>
    <mergeCell ref="AT1575:BF1576"/>
    <mergeCell ref="N1579:T1580"/>
    <mergeCell ref="U1579:AO1580"/>
    <mergeCell ref="AR1579:AS1580"/>
    <mergeCell ref="AT1579:BF1580"/>
    <mergeCell ref="BK1583:CD1583"/>
    <mergeCell ref="BL1584:BP1586"/>
    <mergeCell ref="BQ1584:CD1586"/>
    <mergeCell ref="K1585:O1586"/>
    <mergeCell ref="P1585:W1586"/>
    <mergeCell ref="X1585:Z1586"/>
    <mergeCell ref="AA1585:AS1586"/>
    <mergeCell ref="AT1585:AU1586"/>
    <mergeCell ref="AV1585:AV1586"/>
    <mergeCell ref="AW1585:AX1586"/>
    <mergeCell ref="K1583:O1584"/>
    <mergeCell ref="P1583:W1584"/>
    <mergeCell ref="X1583:Z1584"/>
    <mergeCell ref="AA1583:AS1584"/>
    <mergeCell ref="AT1583:AY1584"/>
    <mergeCell ref="AZ1583:BJ1584"/>
    <mergeCell ref="BG1579:BO1580"/>
    <mergeCell ref="BP1579:BS1580"/>
    <mergeCell ref="BT1579:BV1580"/>
    <mergeCell ref="BW1579:BZ1580"/>
    <mergeCell ref="CA1579:CD1580"/>
    <mergeCell ref="K1581:BF1582"/>
    <mergeCell ref="P1591:S1592"/>
    <mergeCell ref="T1591:V1592"/>
    <mergeCell ref="W1591:BD1592"/>
    <mergeCell ref="K1592:O1593"/>
    <mergeCell ref="P1593:BD1593"/>
    <mergeCell ref="K1594:O1595"/>
    <mergeCell ref="P1594:BD1595"/>
    <mergeCell ref="AY1585:AY1586"/>
    <mergeCell ref="AZ1585:BH1586"/>
    <mergeCell ref="BI1585:BJ1586"/>
    <mergeCell ref="K1587:BF1588"/>
    <mergeCell ref="K1589:O1591"/>
    <mergeCell ref="P1589:U1590"/>
    <mergeCell ref="V1589:X1590"/>
    <mergeCell ref="Y1589:BD1590"/>
    <mergeCell ref="BG1589:BH1594"/>
    <mergeCell ref="BI1589:CD1594"/>
    <mergeCell ref="I1602:I1653"/>
    <mergeCell ref="BV1602:BZ1603"/>
    <mergeCell ref="CA1602:CD1603"/>
    <mergeCell ref="Z1604:AA1613"/>
    <mergeCell ref="AB1604:AG1607"/>
    <mergeCell ref="AH1604:AI1604"/>
    <mergeCell ref="AJ1604:AQ1604"/>
    <mergeCell ref="BH1604:BN1605"/>
    <mergeCell ref="BO1604:BP1605"/>
    <mergeCell ref="BQ1604:BR1605"/>
    <mergeCell ref="B1602:B1653"/>
    <mergeCell ref="C1602:C1653"/>
    <mergeCell ref="D1602:D1653"/>
    <mergeCell ref="E1602:E1653"/>
    <mergeCell ref="F1602:F1653"/>
    <mergeCell ref="G1602:G1653"/>
    <mergeCell ref="C1597:H1599"/>
    <mergeCell ref="K1598:AA1603"/>
    <mergeCell ref="AB1598:AW1603"/>
    <mergeCell ref="AX1598:BA1603"/>
    <mergeCell ref="BB1598:BT1603"/>
    <mergeCell ref="BU1598:CD1599"/>
    <mergeCell ref="BU1600:BU1603"/>
    <mergeCell ref="BV1600:BZ1601"/>
    <mergeCell ref="CA1600:CD1601"/>
    <mergeCell ref="H1602:H1653"/>
    <mergeCell ref="K1609:Y1611"/>
    <mergeCell ref="AB1609:AG1611"/>
    <mergeCell ref="AH1609:BG1611"/>
    <mergeCell ref="BL1610:BN1611"/>
    <mergeCell ref="BO1610:CD1611"/>
    <mergeCell ref="AB1612:AG1613"/>
    <mergeCell ref="AH1612:AI1613"/>
    <mergeCell ref="AJ1612:AK1613"/>
    <mergeCell ref="AL1612:AM1613"/>
    <mergeCell ref="AN1612:AO1613"/>
    <mergeCell ref="AH1605:BG1607"/>
    <mergeCell ref="K1606:O1607"/>
    <mergeCell ref="P1606:Y1607"/>
    <mergeCell ref="BH1606:BN1607"/>
    <mergeCell ref="BO1606:CD1607"/>
    <mergeCell ref="AB1608:AG1608"/>
    <mergeCell ref="AH1608:BG1608"/>
    <mergeCell ref="BH1608:BK1613"/>
    <mergeCell ref="BL1608:BN1609"/>
    <mergeCell ref="BO1608:CD1609"/>
    <mergeCell ref="BS1604:BT1605"/>
    <mergeCell ref="BU1604:BV1605"/>
    <mergeCell ref="BW1604:BX1605"/>
    <mergeCell ref="BY1604:BZ1605"/>
    <mergeCell ref="CA1604:CB1605"/>
    <mergeCell ref="CC1604:CD1605"/>
    <mergeCell ref="AX1614:BB1618"/>
    <mergeCell ref="BC1614:BE1618"/>
    <mergeCell ref="BQ1614:CD1617"/>
    <mergeCell ref="M1615:R1616"/>
    <mergeCell ref="S1615:AM1616"/>
    <mergeCell ref="M1617:R1618"/>
    <mergeCell ref="S1617:AM1618"/>
    <mergeCell ref="BQ1618:CD1618"/>
    <mergeCell ref="BB1612:BC1613"/>
    <mergeCell ref="BD1612:BE1613"/>
    <mergeCell ref="BF1612:BG1613"/>
    <mergeCell ref="BL1612:BN1613"/>
    <mergeCell ref="BO1612:CD1613"/>
    <mergeCell ref="K1614:L1627"/>
    <mergeCell ref="M1614:R1614"/>
    <mergeCell ref="S1614:AM1614"/>
    <mergeCell ref="AN1614:AR1618"/>
    <mergeCell ref="AS1614:AW1618"/>
    <mergeCell ref="AP1612:AQ1613"/>
    <mergeCell ref="AR1612:AS1613"/>
    <mergeCell ref="AT1612:AU1613"/>
    <mergeCell ref="AV1612:AW1613"/>
    <mergeCell ref="AX1612:AY1613"/>
    <mergeCell ref="AZ1612:BA1613"/>
    <mergeCell ref="BA1619:BB1621"/>
    <mergeCell ref="BC1619:BE1621"/>
    <mergeCell ref="BF1619:BH1621"/>
    <mergeCell ref="BI1619:BP1625"/>
    <mergeCell ref="BQ1619:BS1621"/>
    <mergeCell ref="BT1619:CD1627"/>
    <mergeCell ref="BF1626:BF1627"/>
    <mergeCell ref="BG1626:BN1626"/>
    <mergeCell ref="M1619:R1620"/>
    <mergeCell ref="S1619:AM1620"/>
    <mergeCell ref="AN1619:AR1627"/>
    <mergeCell ref="AS1619:AU1621"/>
    <mergeCell ref="AV1619:AW1621"/>
    <mergeCell ref="AX1619:AZ1621"/>
    <mergeCell ref="M1621:R1623"/>
    <mergeCell ref="S1621:AM1623"/>
    <mergeCell ref="AS1622:AU1624"/>
    <mergeCell ref="AV1622:AW1624"/>
    <mergeCell ref="K1628:BF1629"/>
    <mergeCell ref="K1630:M1637"/>
    <mergeCell ref="N1630:T1631"/>
    <mergeCell ref="U1630:AH1631"/>
    <mergeCell ref="AI1630:AK1631"/>
    <mergeCell ref="AL1630:AS1631"/>
    <mergeCell ref="AT1630:AT1631"/>
    <mergeCell ref="AU1630:AU1631"/>
    <mergeCell ref="AV1630:AV1631"/>
    <mergeCell ref="AW1630:AW1631"/>
    <mergeCell ref="AX1622:AZ1624"/>
    <mergeCell ref="BA1622:BB1624"/>
    <mergeCell ref="BC1622:BE1624"/>
    <mergeCell ref="BF1622:BH1625"/>
    <mergeCell ref="BQ1622:BS1627"/>
    <mergeCell ref="M1624:R1627"/>
    <mergeCell ref="S1624:AM1627"/>
    <mergeCell ref="AS1625:AW1627"/>
    <mergeCell ref="AX1625:BB1627"/>
    <mergeCell ref="BC1625:BE1627"/>
    <mergeCell ref="BG1635:BO1635"/>
    <mergeCell ref="BP1635:CD1635"/>
    <mergeCell ref="N1632:T1634"/>
    <mergeCell ref="U1632:V1632"/>
    <mergeCell ref="W1632:AD1632"/>
    <mergeCell ref="AP1632:AQ1637"/>
    <mergeCell ref="AR1632:AS1633"/>
    <mergeCell ref="AT1632:BF1633"/>
    <mergeCell ref="N1636:T1637"/>
    <mergeCell ref="U1636:AO1637"/>
    <mergeCell ref="AR1636:AS1637"/>
    <mergeCell ref="AT1636:BF1637"/>
    <mergeCell ref="BD1630:BD1631"/>
    <mergeCell ref="BE1630:BE1631"/>
    <mergeCell ref="BF1630:BF1631"/>
    <mergeCell ref="BG1630:BQ1631"/>
    <mergeCell ref="BR1630:BZ1631"/>
    <mergeCell ref="CA1630:CD1631"/>
    <mergeCell ref="AX1630:AX1631"/>
    <mergeCell ref="AY1630:AY1631"/>
    <mergeCell ref="AZ1630:AZ1631"/>
    <mergeCell ref="BA1630:BA1631"/>
    <mergeCell ref="BB1630:BB1631"/>
    <mergeCell ref="BC1630:BC1631"/>
    <mergeCell ref="BP1626:BP1627"/>
    <mergeCell ref="BG1627:BN1627"/>
    <mergeCell ref="P1648:S1649"/>
    <mergeCell ref="T1648:V1649"/>
    <mergeCell ref="W1648:BD1649"/>
    <mergeCell ref="K1649:O1650"/>
    <mergeCell ref="P1650:BD1650"/>
    <mergeCell ref="K1651:O1652"/>
    <mergeCell ref="P1651:BD1652"/>
    <mergeCell ref="AY1642:AY1643"/>
    <mergeCell ref="AZ1642:BH1643"/>
    <mergeCell ref="BI1642:BJ1643"/>
    <mergeCell ref="K1644:BF1645"/>
    <mergeCell ref="K1646:O1648"/>
    <mergeCell ref="P1646:U1647"/>
    <mergeCell ref="V1646:X1647"/>
    <mergeCell ref="Y1646:BD1647"/>
    <mergeCell ref="BG1646:BH1651"/>
    <mergeCell ref="BI1646:CD1651"/>
    <mergeCell ref="BL1641:BP1643"/>
    <mergeCell ref="BQ1641:CD1643"/>
    <mergeCell ref="K1642:O1643"/>
    <mergeCell ref="P1642:W1643"/>
    <mergeCell ref="X1642:Z1643"/>
    <mergeCell ref="AA1642:AS1643"/>
    <mergeCell ref="AT1642:AU1643"/>
    <mergeCell ref="AV1642:AV1643"/>
    <mergeCell ref="AW1642:AX1643"/>
    <mergeCell ref="K1640:O1641"/>
    <mergeCell ref="P1640:W1641"/>
    <mergeCell ref="X1640:Z1641"/>
    <mergeCell ref="AA1640:AS1641"/>
    <mergeCell ref="AT1640:AY1641"/>
    <mergeCell ref="AZ1640:BJ1641"/>
    <mergeCell ref="I1659:I1710"/>
    <mergeCell ref="BV1659:BZ1660"/>
    <mergeCell ref="CA1659:CD1660"/>
    <mergeCell ref="Z1661:AA1670"/>
    <mergeCell ref="AB1661:AG1664"/>
    <mergeCell ref="AH1661:AI1661"/>
    <mergeCell ref="AJ1661:AQ1661"/>
    <mergeCell ref="BH1661:BN1662"/>
    <mergeCell ref="BO1661:BP1662"/>
    <mergeCell ref="BQ1661:BR1662"/>
    <mergeCell ref="B1659:B1710"/>
    <mergeCell ref="C1659:C1710"/>
    <mergeCell ref="D1659:D1710"/>
    <mergeCell ref="E1659:E1710"/>
    <mergeCell ref="F1659:F1710"/>
    <mergeCell ref="G1659:G1710"/>
    <mergeCell ref="C1654:H1656"/>
    <mergeCell ref="K1655:AA1660"/>
    <mergeCell ref="AB1655:AW1660"/>
    <mergeCell ref="AX1655:BA1660"/>
    <mergeCell ref="BB1655:BT1660"/>
    <mergeCell ref="BU1655:CD1656"/>
    <mergeCell ref="BU1657:BU1660"/>
    <mergeCell ref="BV1657:BZ1658"/>
    <mergeCell ref="CA1657:CD1658"/>
    <mergeCell ref="H1659:H1710"/>
    <mergeCell ref="K1666:Y1668"/>
    <mergeCell ref="AB1666:AG1668"/>
    <mergeCell ref="AH1666:BG1668"/>
    <mergeCell ref="BL1667:BN1668"/>
    <mergeCell ref="BO1667:CD1668"/>
    <mergeCell ref="AB1669:AG1670"/>
    <mergeCell ref="AH1669:AI1670"/>
    <mergeCell ref="AJ1669:AK1670"/>
    <mergeCell ref="AL1669:AM1670"/>
    <mergeCell ref="AN1669:AO1670"/>
    <mergeCell ref="AH1662:BG1664"/>
    <mergeCell ref="K1663:O1664"/>
    <mergeCell ref="P1663:Y1664"/>
    <mergeCell ref="BH1663:BN1664"/>
    <mergeCell ref="BO1663:CD1664"/>
    <mergeCell ref="AB1665:AG1665"/>
    <mergeCell ref="AH1665:BG1665"/>
    <mergeCell ref="BH1665:BK1670"/>
    <mergeCell ref="BL1665:BN1666"/>
    <mergeCell ref="BO1665:CD1666"/>
    <mergeCell ref="BS1661:BT1662"/>
    <mergeCell ref="BU1661:BV1662"/>
    <mergeCell ref="BW1661:BX1662"/>
    <mergeCell ref="BY1661:BZ1662"/>
    <mergeCell ref="CA1661:CB1662"/>
    <mergeCell ref="CC1661:CD1662"/>
    <mergeCell ref="AX1671:BB1675"/>
    <mergeCell ref="BC1671:BE1675"/>
    <mergeCell ref="BQ1671:CD1674"/>
    <mergeCell ref="M1672:R1673"/>
    <mergeCell ref="S1672:AM1673"/>
    <mergeCell ref="M1674:R1675"/>
    <mergeCell ref="S1674:AM1675"/>
    <mergeCell ref="BQ1675:CD1675"/>
    <mergeCell ref="BB1669:BC1670"/>
    <mergeCell ref="BD1669:BE1670"/>
    <mergeCell ref="BF1669:BG1670"/>
    <mergeCell ref="BL1669:BN1670"/>
    <mergeCell ref="BO1669:CD1670"/>
    <mergeCell ref="K1671:L1684"/>
    <mergeCell ref="M1671:R1671"/>
    <mergeCell ref="S1671:AM1671"/>
    <mergeCell ref="AN1671:AR1675"/>
    <mergeCell ref="AS1671:AW1675"/>
    <mergeCell ref="AP1669:AQ1670"/>
    <mergeCell ref="AR1669:AS1670"/>
    <mergeCell ref="AT1669:AU1670"/>
    <mergeCell ref="AV1669:AW1670"/>
    <mergeCell ref="AX1669:AY1670"/>
    <mergeCell ref="AZ1669:BA1670"/>
    <mergeCell ref="AX1679:AZ1681"/>
    <mergeCell ref="BA1679:BB1681"/>
    <mergeCell ref="BC1679:BE1681"/>
    <mergeCell ref="BF1679:BH1682"/>
    <mergeCell ref="BQ1679:BS1684"/>
    <mergeCell ref="M1681:R1684"/>
    <mergeCell ref="S1681:AM1684"/>
    <mergeCell ref="AS1682:AW1684"/>
    <mergeCell ref="AX1682:BB1684"/>
    <mergeCell ref="BC1682:BE1684"/>
    <mergeCell ref="BA1676:BB1678"/>
    <mergeCell ref="BC1676:BE1678"/>
    <mergeCell ref="BF1676:BH1678"/>
    <mergeCell ref="BI1676:BP1682"/>
    <mergeCell ref="BQ1676:BS1678"/>
    <mergeCell ref="BT1676:CD1684"/>
    <mergeCell ref="BF1683:BF1684"/>
    <mergeCell ref="BG1683:BN1683"/>
    <mergeCell ref="BP1683:BP1684"/>
    <mergeCell ref="BG1684:BN1684"/>
    <mergeCell ref="M1676:R1677"/>
    <mergeCell ref="S1676:AM1677"/>
    <mergeCell ref="AN1676:AR1684"/>
    <mergeCell ref="AS1676:AU1678"/>
    <mergeCell ref="AV1676:AW1678"/>
    <mergeCell ref="AX1676:AZ1678"/>
    <mergeCell ref="M1678:R1680"/>
    <mergeCell ref="S1678:AM1680"/>
    <mergeCell ref="AS1679:AU1681"/>
    <mergeCell ref="AV1679:AW1681"/>
    <mergeCell ref="BD1687:BD1688"/>
    <mergeCell ref="BE1687:BE1688"/>
    <mergeCell ref="BF1687:BF1688"/>
    <mergeCell ref="BG1687:BQ1688"/>
    <mergeCell ref="BR1687:BZ1688"/>
    <mergeCell ref="CA1687:CD1688"/>
    <mergeCell ref="AX1687:AX1688"/>
    <mergeCell ref="AY1687:AY1688"/>
    <mergeCell ref="AZ1687:AZ1688"/>
    <mergeCell ref="BA1687:BA1688"/>
    <mergeCell ref="BB1687:BB1688"/>
    <mergeCell ref="BC1687:BC1688"/>
    <mergeCell ref="K1685:BF1686"/>
    <mergeCell ref="K1687:M1694"/>
    <mergeCell ref="N1687:T1688"/>
    <mergeCell ref="U1687:AH1688"/>
    <mergeCell ref="AI1687:AK1688"/>
    <mergeCell ref="AL1687:AS1688"/>
    <mergeCell ref="AT1687:AT1688"/>
    <mergeCell ref="AU1687:AU1688"/>
    <mergeCell ref="AV1687:AV1688"/>
    <mergeCell ref="AW1687:AW1688"/>
    <mergeCell ref="AW1699:AX1700"/>
    <mergeCell ref="K1697:O1698"/>
    <mergeCell ref="P1697:W1698"/>
    <mergeCell ref="X1697:Z1698"/>
    <mergeCell ref="AA1697:AS1698"/>
    <mergeCell ref="AT1697:AY1698"/>
    <mergeCell ref="AZ1697:BJ1698"/>
    <mergeCell ref="BG1693:BO1694"/>
    <mergeCell ref="BP1693:BS1694"/>
    <mergeCell ref="BT1693:BV1694"/>
    <mergeCell ref="BW1693:BZ1694"/>
    <mergeCell ref="CA1693:CD1694"/>
    <mergeCell ref="K1695:BF1696"/>
    <mergeCell ref="BJ1689:BO1690"/>
    <mergeCell ref="BP1689:CD1691"/>
    <mergeCell ref="U1690:AO1691"/>
    <mergeCell ref="AR1691:AS1692"/>
    <mergeCell ref="AT1691:BF1692"/>
    <mergeCell ref="N1692:T1692"/>
    <mergeCell ref="U1692:AO1692"/>
    <mergeCell ref="BG1692:BO1692"/>
    <mergeCell ref="BP1692:CD1692"/>
    <mergeCell ref="N1689:T1691"/>
    <mergeCell ref="U1689:V1689"/>
    <mergeCell ref="W1689:AD1689"/>
    <mergeCell ref="AP1689:AQ1694"/>
    <mergeCell ref="AR1689:AS1690"/>
    <mergeCell ref="AT1689:BF1690"/>
    <mergeCell ref="N1693:T1694"/>
    <mergeCell ref="U1693:AO1694"/>
    <mergeCell ref="AR1693:AS1694"/>
    <mergeCell ref="AT1693:BF1694"/>
    <mergeCell ref="BF18:BP20"/>
    <mergeCell ref="BF21:BP22"/>
    <mergeCell ref="BF75:BP77"/>
    <mergeCell ref="BF78:BP79"/>
    <mergeCell ref="BF132:BP134"/>
    <mergeCell ref="BF135:BP136"/>
    <mergeCell ref="P1705:S1706"/>
    <mergeCell ref="T1705:V1706"/>
    <mergeCell ref="W1705:BD1706"/>
    <mergeCell ref="K1706:O1707"/>
    <mergeCell ref="P1707:BD1707"/>
    <mergeCell ref="K1708:O1709"/>
    <mergeCell ref="P1708:BD1709"/>
    <mergeCell ref="AY1699:AY1700"/>
    <mergeCell ref="AZ1699:BH1700"/>
    <mergeCell ref="BI1699:BJ1700"/>
    <mergeCell ref="K1701:BF1702"/>
    <mergeCell ref="K1703:O1705"/>
    <mergeCell ref="P1703:U1704"/>
    <mergeCell ref="V1703:X1704"/>
    <mergeCell ref="Y1703:BD1704"/>
    <mergeCell ref="BG1703:BH1708"/>
    <mergeCell ref="BI1703:CD1708"/>
    <mergeCell ref="BK1697:CD1697"/>
    <mergeCell ref="BL1698:BP1700"/>
    <mergeCell ref="BQ1698:CD1700"/>
    <mergeCell ref="K1699:O1700"/>
    <mergeCell ref="P1699:W1700"/>
    <mergeCell ref="X1699:Z1700"/>
    <mergeCell ref="AA1699:AS1700"/>
    <mergeCell ref="AT1699:AU1700"/>
    <mergeCell ref="AV1699:AV1700"/>
    <mergeCell ref="BF531:BP533"/>
    <mergeCell ref="BF534:BP535"/>
    <mergeCell ref="BF588:BP590"/>
    <mergeCell ref="BF591:BP592"/>
    <mergeCell ref="BF645:BP647"/>
    <mergeCell ref="BF648:BP649"/>
    <mergeCell ref="BF360:BP362"/>
    <mergeCell ref="BF363:BP364"/>
    <mergeCell ref="BF417:BP419"/>
    <mergeCell ref="BF420:BP421"/>
    <mergeCell ref="BF474:BP476"/>
    <mergeCell ref="BF477:BP478"/>
    <mergeCell ref="BF189:BP191"/>
    <mergeCell ref="BF192:BP193"/>
    <mergeCell ref="BF246:BP248"/>
    <mergeCell ref="BF249:BP250"/>
    <mergeCell ref="BF303:BP305"/>
    <mergeCell ref="BF306:BP307"/>
    <mergeCell ref="BK614:CD614"/>
    <mergeCell ref="BG610:BO611"/>
    <mergeCell ref="BP610:BS611"/>
    <mergeCell ref="BT610:BV611"/>
    <mergeCell ref="BW610:BZ611"/>
    <mergeCell ref="CA610:CD611"/>
    <mergeCell ref="K612:BF613"/>
    <mergeCell ref="BJ606:BO607"/>
    <mergeCell ref="BP606:CD608"/>
    <mergeCell ref="U607:AO608"/>
    <mergeCell ref="AR608:AS609"/>
    <mergeCell ref="AT608:BF609"/>
    <mergeCell ref="N609:T609"/>
    <mergeCell ref="U609:AO609"/>
    <mergeCell ref="BF1044:BP1046"/>
    <mergeCell ref="BF1047:BP1048"/>
    <mergeCell ref="BF1101:BP1103"/>
    <mergeCell ref="BF1104:BP1105"/>
    <mergeCell ref="BF1158:BP1160"/>
    <mergeCell ref="BF1161:BP1162"/>
    <mergeCell ref="BF873:BP875"/>
    <mergeCell ref="BF876:BP877"/>
    <mergeCell ref="BF930:BP932"/>
    <mergeCell ref="BF933:BP934"/>
    <mergeCell ref="BF987:BP989"/>
    <mergeCell ref="BF990:BP991"/>
    <mergeCell ref="BF702:BP704"/>
    <mergeCell ref="BF705:BP706"/>
    <mergeCell ref="BF759:BP761"/>
    <mergeCell ref="BF762:BP763"/>
    <mergeCell ref="BF816:BP818"/>
    <mergeCell ref="BF819:BP820"/>
    <mergeCell ref="BK1127:CD1127"/>
    <mergeCell ref="BG1123:BO1124"/>
    <mergeCell ref="BP1123:BS1124"/>
    <mergeCell ref="BT1123:BV1124"/>
    <mergeCell ref="BW1123:BZ1124"/>
    <mergeCell ref="CA1123:CD1124"/>
    <mergeCell ref="K1125:BF1126"/>
    <mergeCell ref="BJ1119:BO1120"/>
    <mergeCell ref="BP1119:CD1121"/>
    <mergeCell ref="U1120:AO1121"/>
    <mergeCell ref="AR1121:AS1122"/>
    <mergeCell ref="AT1121:BF1122"/>
    <mergeCell ref="N1122:T1122"/>
    <mergeCell ref="U1122:AO1122"/>
    <mergeCell ref="BF1557:BP1559"/>
    <mergeCell ref="BF1560:BP1561"/>
    <mergeCell ref="BF1614:BP1616"/>
    <mergeCell ref="BF1617:BP1618"/>
    <mergeCell ref="BF1671:BP1673"/>
    <mergeCell ref="BF1674:BP1675"/>
    <mergeCell ref="BF1386:BP1388"/>
    <mergeCell ref="BF1389:BP1390"/>
    <mergeCell ref="BF1443:BP1445"/>
    <mergeCell ref="BF1446:BP1447"/>
    <mergeCell ref="BF1500:BP1502"/>
    <mergeCell ref="BF1503:BP1504"/>
    <mergeCell ref="BF1215:BP1217"/>
    <mergeCell ref="BF1218:BP1219"/>
    <mergeCell ref="BF1272:BP1274"/>
    <mergeCell ref="BF1275:BP1276"/>
    <mergeCell ref="BF1329:BP1331"/>
    <mergeCell ref="BF1332:BP1333"/>
    <mergeCell ref="BK1640:CD1640"/>
    <mergeCell ref="BG1636:BO1637"/>
    <mergeCell ref="BP1636:BS1637"/>
    <mergeCell ref="BT1636:BV1637"/>
    <mergeCell ref="BW1636:BZ1637"/>
    <mergeCell ref="CA1636:CD1637"/>
    <mergeCell ref="K1638:BF1639"/>
    <mergeCell ref="BJ1632:BO1633"/>
    <mergeCell ref="BP1632:CD1634"/>
    <mergeCell ref="U1633:AO1634"/>
    <mergeCell ref="AR1634:AS1635"/>
    <mergeCell ref="AT1634:BF1635"/>
    <mergeCell ref="N1635:T1635"/>
    <mergeCell ref="U1635:AO1635"/>
  </mergeCells>
  <phoneticPr fontId="3"/>
  <pageMargins left="0.70866141732283472" right="0.70866141732283472" top="0.70866141732283472" bottom="0.70866141732283472"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①伊勢崎市における事業所基本情報</vt:lpstr>
      <vt:lpstr>②選択画面 </vt:lpstr>
      <vt:lpstr>③異動届出書質問表</vt:lpstr>
      <vt:lpstr>④給与所得者異動届出書</vt:lpstr>
      <vt:lpstr>⑤特別徴収切替届出（依頼）書</vt:lpstr>
      <vt:lpstr>⑥所在地名称変更届書質問表</vt:lpstr>
      <vt:lpstr>⑦所在地・名称変更届出書</vt:lpstr>
      <vt:lpstr>⑧一覧からの作成用データ（異動届）</vt:lpstr>
      <vt:lpstr>⑨一覧からの給与所得者異動届出書印刷シート</vt:lpstr>
      <vt:lpstr>➉一覧からの作成用データ (切替届)</vt:lpstr>
      <vt:lpstr>⑪一覧からの特別徴収切替届出印刷シート</vt:lpstr>
      <vt:lpstr>①伊勢崎市における事業所基本情報!Print_Area</vt:lpstr>
      <vt:lpstr>'②選択画面 '!Print_Area</vt:lpstr>
      <vt:lpstr>③異動届出書質問表!Print_Area</vt:lpstr>
      <vt:lpstr>④給与所得者異動届出書!Print_Area</vt:lpstr>
      <vt:lpstr>'⑤特別徴収切替届出（依頼）書'!Print_Area</vt:lpstr>
      <vt:lpstr>⑥所在地名称変更届書質問表!Print_Area</vt:lpstr>
      <vt:lpstr>⑦所在地・名称変更届出書!Print_Area</vt:lpstr>
      <vt:lpstr>'⑧一覧からの作成用データ（異動届）'!Print_Area</vt:lpstr>
      <vt:lpstr>'➉一覧からの作成用データ (切替届)'!Print_Area</vt:lpstr>
    </vt:vector>
  </TitlesOfParts>
  <Company>伊勢崎市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伊勢崎市</dc:creator>
  <cp:lastModifiedBy>栁田 和也</cp:lastModifiedBy>
  <cp:lastPrinted>2023-12-01T10:30:25Z</cp:lastPrinted>
  <dcterms:created xsi:type="dcterms:W3CDTF">2017-03-14T00:52:17Z</dcterms:created>
  <dcterms:modified xsi:type="dcterms:W3CDTF">2024-11-21T09:43:36Z</dcterms:modified>
</cp:coreProperties>
</file>